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kujmk-my.sharepoint.com/personal/vokal_jaroslav_kr-jihomoravsky_cz/Documents/aktivni/pionyrska/soutez/stavba/vystup_k_vyveseni/vystup_pionyrska_zip/"/>
    </mc:Choice>
  </mc:AlternateContent>
  <xr:revisionPtr revIDLastSave="4471" documentId="8_{10DEA3A1-130A-4C54-926F-377F3E035F68}" xr6:coauthVersionLast="47" xr6:coauthVersionMax="47" xr10:uidLastSave="{9BFB109B-82F8-4B07-A929-255EF7B3C1F9}"/>
  <bookViews>
    <workbookView xWindow="-120" yWindow="-120" windowWidth="29040" windowHeight="15840" tabRatio="708" firstSheet="20" activeTab="35" xr2:uid="{00000000-000D-0000-FFFF-FFFF00000000}"/>
  </bookViews>
  <sheets>
    <sheet name="VzorPolozky" sheetId="10" state="hidden" r:id="rId1"/>
    <sheet name="rekapitulace" sheetId="26" r:id="rId2"/>
    <sheet name="o+vn" sheetId="21" r:id="rId3"/>
    <sheet name="so_01_celkem" sheetId="22" r:id="rId4"/>
    <sheet name="SO 01 01 Pol" sheetId="24" r:id="rId5"/>
    <sheet name="SO 01 02 Pol" sheetId="14" r:id="rId6"/>
    <sheet name="zti_1" sheetId="52" r:id="rId7"/>
    <sheet name="zti_2" sheetId="53" r:id="rId8"/>
    <sheet name="zti_3" sheetId="54" r:id="rId9"/>
    <sheet name="ut_A1" sheetId="43" r:id="rId10"/>
    <sheet name="ut_A2" sheetId="44" r:id="rId11"/>
    <sheet name="ut_A3" sheetId="45" r:id="rId12"/>
    <sheet name="ut_A4" sheetId="46" r:id="rId13"/>
    <sheet name="ut_A5" sheetId="47" r:id="rId14"/>
    <sheet name="ut_A6" sheetId="48" r:id="rId15"/>
    <sheet name="nn_A1" sheetId="27" r:id="rId16"/>
    <sheet name="nn_A2" sheetId="28" r:id="rId17"/>
    <sheet name="nn_A3" sheetId="29" r:id="rId18"/>
    <sheet name="nn_A4" sheetId="55" r:id="rId19"/>
    <sheet name="slp_A1" sheetId="30" r:id="rId20"/>
    <sheet name="slp_A2" sheetId="31" r:id="rId21"/>
    <sheet name="slp_A3" sheetId="32" r:id="rId22"/>
    <sheet name="vzt_A" sheetId="36" r:id="rId23"/>
    <sheet name="mar" sheetId="38" r:id="rId24"/>
    <sheet name="so_02_celkem" sheetId="25" r:id="rId25"/>
    <sheet name="SO 02 01 Pol" sheetId="16" r:id="rId26"/>
    <sheet name="SO 02 02 Pol" sheetId="17" r:id="rId27"/>
    <sheet name="ut_B1" sheetId="49" r:id="rId28"/>
    <sheet name="ut_B2" sheetId="50" r:id="rId29"/>
    <sheet name="ut_B3" sheetId="51" r:id="rId30"/>
    <sheet name="nn_B1" sheetId="33" r:id="rId31"/>
    <sheet name="nn_B2" sheetId="34" r:id="rId32"/>
    <sheet name="slp_B" sheetId="35" r:id="rId33"/>
    <sheet name="vzt_B" sheetId="37" r:id="rId34"/>
    <sheet name="SO 03 01 Pol" sheetId="19" r:id="rId35"/>
    <sheet name="SO 04 01 Pol" sheetId="20"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MAIN2__" localSheetId="1">#REF!</definedName>
    <definedName name="__MAIN2__" localSheetId="3">#REF!</definedName>
    <definedName name="__MAIN2__" localSheetId="24">#REF!</definedName>
    <definedName name="__MAIN2__">#REF!</definedName>
    <definedName name="__MAIN3__" localSheetId="3">#REF!</definedName>
    <definedName name="__MAIN3__" localSheetId="24">#REF!</definedName>
    <definedName name="__MAIN3__">#REF!</definedName>
    <definedName name="__SAZBA__" localSheetId="3">[1]A!#REF!</definedName>
    <definedName name="__SAZBA__" localSheetId="24">[1]A!#REF!</definedName>
    <definedName name="__SAZBA__">[1]A!#REF!</definedName>
    <definedName name="__T3__" localSheetId="3">[1]A!#REF!</definedName>
    <definedName name="__T3__" localSheetId="24">[1]A!#REF!</definedName>
    <definedName name="__T3__">[1]A!#REF!</definedName>
    <definedName name="__TE0__" localSheetId="1">#REF!</definedName>
    <definedName name="__TE0__" localSheetId="3">#REF!</definedName>
    <definedName name="__TE0__" localSheetId="24">#REF!</definedName>
    <definedName name="__TE0__">#REF!</definedName>
    <definedName name="__TE1__" localSheetId="1">#REF!</definedName>
    <definedName name="__TE1__" localSheetId="3">#REF!</definedName>
    <definedName name="__TE1__" localSheetId="24">#REF!</definedName>
    <definedName name="__TE1__">#REF!</definedName>
    <definedName name="__TE2__" localSheetId="1">#REF!</definedName>
    <definedName name="__TE2__" localSheetId="3">#REF!</definedName>
    <definedName name="__TE2__" localSheetId="24">#REF!</definedName>
    <definedName name="__TE2__">#REF!</definedName>
    <definedName name="__TR0__" localSheetId="3">#REF!</definedName>
    <definedName name="__TR0__" localSheetId="24">#REF!</definedName>
    <definedName name="__TR0__">#REF!</definedName>
    <definedName name="__TR1__" localSheetId="3">#REF!</definedName>
    <definedName name="__TR1__" localSheetId="24">#REF!</definedName>
    <definedName name="__TR1__">#REF!</definedName>
    <definedName name="_BPK1">[2]Položky!#REF!</definedName>
    <definedName name="_BPK2">[2]Položky!#REF!</definedName>
    <definedName name="_BPK3">[2]Položky!#REF!</definedName>
    <definedName name="AccessDatabase" hidden="1">"C:\Marek\ex - nab99\Czg 990.mdb"</definedName>
    <definedName name="AP_KMat">#REF!</definedName>
    <definedName name="AP_KMont" localSheetId="1">#REF!</definedName>
    <definedName name="AP_KMont" localSheetId="3">#REF!</definedName>
    <definedName name="AP_KMont" localSheetId="24">#REF!</definedName>
    <definedName name="AP_KMont">#REF!</definedName>
    <definedName name="AP_O" localSheetId="1">#REF!</definedName>
    <definedName name="AP_O" localSheetId="3">#REF!</definedName>
    <definedName name="AP_O" localSheetId="24">#REF!</definedName>
    <definedName name="AP_O">#REF!</definedName>
    <definedName name="AP_TMat" localSheetId="3">#REF!</definedName>
    <definedName name="AP_TMat" localSheetId="24">#REF!</definedName>
    <definedName name="AP_TMat">#REF!</definedName>
    <definedName name="AP_TMont" localSheetId="3">#REF!</definedName>
    <definedName name="AP_TMont" localSheetId="24">#REF!</definedName>
    <definedName name="AP_TMont">#REF!</definedName>
    <definedName name="AVT_KMat" localSheetId="3">#REF!</definedName>
    <definedName name="AVT_KMat" localSheetId="24">#REF!</definedName>
    <definedName name="AVT_KMat">#REF!</definedName>
    <definedName name="AVT_KMont" localSheetId="3">#REF!</definedName>
    <definedName name="AVT_KMont" localSheetId="24">#REF!</definedName>
    <definedName name="AVT_KMont">#REF!</definedName>
    <definedName name="AVT_O" localSheetId="3">#REF!</definedName>
    <definedName name="AVT_O" localSheetId="24">#REF!</definedName>
    <definedName name="AVT_O">#REF!</definedName>
    <definedName name="AVT_TMat" localSheetId="3">#REF!</definedName>
    <definedName name="AVT_TMat" localSheetId="24">#REF!</definedName>
    <definedName name="AVT_TMat">#REF!</definedName>
    <definedName name="AVT_TMont" localSheetId="3">#REF!</definedName>
    <definedName name="AVT_TMont" localSheetId="24">#REF!</definedName>
    <definedName name="AVT_TMont">#REF!</definedName>
    <definedName name="CCTV_KMat" localSheetId="1">[3]VSS!#REF!</definedName>
    <definedName name="CCTV_KMat" localSheetId="3">[3]VSS!#REF!</definedName>
    <definedName name="CCTV_KMat" localSheetId="24">[3]VSS!#REF!</definedName>
    <definedName name="CCTV_KMat">[3]VSS!#REF!</definedName>
    <definedName name="CCTV_KMont" localSheetId="1">[3]VSS!#REF!</definedName>
    <definedName name="CCTV_KMont" localSheetId="3">[3]VSS!#REF!</definedName>
    <definedName name="CCTV_KMont" localSheetId="24">[3]VSS!#REF!</definedName>
    <definedName name="CCTV_KMont">[3]VSS!#REF!</definedName>
    <definedName name="CCTV_O" localSheetId="1">[3]VSS!#REF!</definedName>
    <definedName name="CCTV_O" localSheetId="3">[3]VSS!#REF!</definedName>
    <definedName name="CCTV_O" localSheetId="24">[3]VSS!#REF!</definedName>
    <definedName name="CCTV_O">[3]VSS!#REF!</definedName>
    <definedName name="CCTV_TMat" localSheetId="1">[3]VSS!#REF!</definedName>
    <definedName name="CCTV_TMat" localSheetId="3">[3]VSS!#REF!</definedName>
    <definedName name="CCTV_TMat" localSheetId="24">[3]VSS!#REF!</definedName>
    <definedName name="CCTV_TMat">[3]VSS!#REF!</definedName>
    <definedName name="CCTV_TMont" localSheetId="1">[3]VSS!#REF!</definedName>
    <definedName name="CCTV_TMont">[3]VSS!#REF!</definedName>
    <definedName name="CelkemDPHVypocet" localSheetId="3">so_01_celkem!#REF!</definedName>
    <definedName name="CelkemDPHVypocet" localSheetId="24">so_02_celkem!#REF!</definedName>
    <definedName name="CenaCelkem" localSheetId="2">#REF!</definedName>
    <definedName name="CenaCelkem" localSheetId="1">[4]so_01_celkem!#REF!</definedName>
    <definedName name="CenaCelkem" localSheetId="4">[5]Stavba!$G$29</definedName>
    <definedName name="CenaCelkem" localSheetId="3">so_01_celkem!#REF!</definedName>
    <definedName name="CenaCelkem" localSheetId="24">so_02_celkem!#REF!</definedName>
    <definedName name="CenaCelkem" localSheetId="22">[6]Stavba!$G$29</definedName>
    <definedName name="CenaCelkem" localSheetId="33">[6]Stavba!$G$29</definedName>
    <definedName name="CenaCelkem">#REF!</definedName>
    <definedName name="CenaCelkemBezDPH" localSheetId="15">[7]Stavba!$G$28</definedName>
    <definedName name="CenaCelkemBezDPH" localSheetId="16">[7]Stavba!$G$28</definedName>
    <definedName name="CenaCelkemBezDPH" localSheetId="17">[7]Stavba!$G$28</definedName>
    <definedName name="CenaCelkemBezDPH" localSheetId="18">[7]Stavba!$G$28</definedName>
    <definedName name="CenaCelkemBezDPH" localSheetId="30">[7]Stavba!$G$28</definedName>
    <definedName name="CenaCelkemBezDPH" localSheetId="31">[7]Stavba!$G$28</definedName>
    <definedName name="CenaCelkemBezDPH" localSheetId="2">#REF!</definedName>
    <definedName name="CenaCelkemBezDPH" localSheetId="1">[4]so_01_celkem!#REF!</definedName>
    <definedName name="CenaCelkemBezDPH" localSheetId="19">[7]Stavba!$G$28</definedName>
    <definedName name="CenaCelkemBezDPH" localSheetId="20">[7]Stavba!$G$28</definedName>
    <definedName name="CenaCelkemBezDPH" localSheetId="21">[7]Stavba!$G$28</definedName>
    <definedName name="CenaCelkemBezDPH" localSheetId="32">[7]Stavba!$G$28</definedName>
    <definedName name="CenaCelkemBezDPH" localSheetId="3">so_01_celkem!#REF!</definedName>
    <definedName name="CenaCelkemBezDPH" localSheetId="24">so_02_celkem!#REF!</definedName>
    <definedName name="CenaCelkemBezDPH">#REF!</definedName>
    <definedName name="CenaCelkemVypocet" localSheetId="3">so_01_celkem!#REF!</definedName>
    <definedName name="CenaCelkemVypocet" localSheetId="24">so_02_celkem!#REF!</definedName>
    <definedName name="CenikovaCena">[3]Rekapitulace!$S$3</definedName>
    <definedName name="cisloobjektu" localSheetId="23">'[2]Krycí list'!$A$4</definedName>
    <definedName name="cisloobjektu" localSheetId="2">#REF!</definedName>
    <definedName name="cisloobjektu" localSheetId="1">[4]so_01_celkem!#REF!</definedName>
    <definedName name="cisloobjektu" localSheetId="3">so_01_celkem!#REF!</definedName>
    <definedName name="cisloobjektu" localSheetId="24">so_02_celkem!#REF!</definedName>
    <definedName name="cisloobjektu">#REF!</definedName>
    <definedName name="CisloRozpoctu" localSheetId="2">'[8]Krycí list'!$C$2</definedName>
    <definedName name="CisloRozpoctu" localSheetId="1">'[9]Krycí list'!$C$2</definedName>
    <definedName name="CisloRozpoctu" localSheetId="3">'[9]Krycí list'!$C$2</definedName>
    <definedName name="CisloRozpoctu" localSheetId="24">'[9]Krycí list'!$C$2</definedName>
    <definedName name="CisloRozpoctu">'[10]Krycí list'!$C$2</definedName>
    <definedName name="cislostavby" localSheetId="23">'[2]Krycí list'!$A$6</definedName>
    <definedName name="cislostavby" localSheetId="2">'[8]Krycí list'!$A$7</definedName>
    <definedName name="cislostavby" localSheetId="1">'[9]Krycí list'!$A$7</definedName>
    <definedName name="CisloStavby" localSheetId="3">so_01_celkem!#REF!</definedName>
    <definedName name="CisloStavby" localSheetId="24">so_02_celkem!#REF!</definedName>
    <definedName name="cislostavby">'[10]Krycí list'!$A$7</definedName>
    <definedName name="CisloStavebnihoRozpoctu" localSheetId="2">#REF!</definedName>
    <definedName name="CisloStavebnihoRozpoctu" localSheetId="1">[4]so_01_celkem!#REF!</definedName>
    <definedName name="CisloStavebnihoRozpoctu" localSheetId="3">so_01_celkem!#REF!</definedName>
    <definedName name="CisloStavebnihoRozpoctu" localSheetId="24">so_02_celkem!#REF!</definedName>
    <definedName name="CisloStavebnihoRozpoctu">#REF!</definedName>
    <definedName name="dadresa" localSheetId="2">#REF!</definedName>
    <definedName name="dadresa" localSheetId="1">[4]so_01_celkem!#REF!</definedName>
    <definedName name="dadresa" localSheetId="3">so_01_celkem!#REF!</definedName>
    <definedName name="dadresa" localSheetId="24">so_02_celkem!#REF!</definedName>
    <definedName name="dadresa">#REF!</definedName>
    <definedName name="Datum" localSheetId="1">#REF!</definedName>
    <definedName name="Datum" localSheetId="3">#REF!</definedName>
    <definedName name="Datum" localSheetId="24">#REF!</definedName>
    <definedName name="Datum">#REF!</definedName>
    <definedName name="DIČ" localSheetId="3">so_01_celkem!#REF!</definedName>
    <definedName name="DIČ" localSheetId="24">so_02_celkem!#REF!</definedName>
    <definedName name="dmisto" localSheetId="2">#REF!</definedName>
    <definedName name="dmisto" localSheetId="1">[4]so_01_celkem!#REF!</definedName>
    <definedName name="dmisto" localSheetId="3">so_01_celkem!#REF!</definedName>
    <definedName name="dmisto" localSheetId="24">so_02_celkem!#REF!</definedName>
    <definedName name="dmisto">#REF!</definedName>
    <definedName name="Dodavka" localSheetId="23">[2]Rekapitulace!$G$14</definedName>
    <definedName name="Dodavka" localSheetId="1">#REF!</definedName>
    <definedName name="Dodavka" localSheetId="3">#REF!</definedName>
    <definedName name="Dodavka" localSheetId="24">#REF!</definedName>
    <definedName name="Dodavka">#REF!</definedName>
    <definedName name="Dodavka0" localSheetId="23">[2]Položky!#REF!</definedName>
    <definedName name="Dodavka0" localSheetId="1">#REF!</definedName>
    <definedName name="Dodavka0" localSheetId="3">#REF!</definedName>
    <definedName name="Dodavka0" localSheetId="24">#REF!</definedName>
    <definedName name="Dodavka0">#REF!</definedName>
    <definedName name="Dokument">[3]Rekapitulace!$O$2</definedName>
    <definedName name="DPH">[3]Rekapitulace!$J$1</definedName>
    <definedName name="DPHSni" localSheetId="15">[7]Stavba!$G$24</definedName>
    <definedName name="DPHSni" localSheetId="16">[7]Stavba!$G$24</definedName>
    <definedName name="DPHSni" localSheetId="17">[7]Stavba!$G$24</definedName>
    <definedName name="DPHSni" localSheetId="18">[7]Stavba!$G$24</definedName>
    <definedName name="DPHSni" localSheetId="30">[7]Stavba!$G$24</definedName>
    <definedName name="DPHSni" localSheetId="31">[7]Stavba!$G$24</definedName>
    <definedName name="DPHSni" localSheetId="2">[11]Stavba!$G$24</definedName>
    <definedName name="DPHSni" localSheetId="1">[4]so_01_celkem!#REF!</definedName>
    <definedName name="DPHSni" localSheetId="19">[7]Stavba!$G$24</definedName>
    <definedName name="DPHSni" localSheetId="20">[7]Stavba!$G$24</definedName>
    <definedName name="DPHSni" localSheetId="21">[7]Stavba!$G$24</definedName>
    <definedName name="DPHSni" localSheetId="32">[7]Stavba!$G$24</definedName>
    <definedName name="DPHSni" localSheetId="4">[5]Stavba!$G$24</definedName>
    <definedName name="DPHSni" localSheetId="3">so_01_celkem!#REF!</definedName>
    <definedName name="DPHSni" localSheetId="24">so_02_celkem!#REF!</definedName>
    <definedName name="DPHSni" localSheetId="22">[6]Stavba!$G$24</definedName>
    <definedName name="DPHSni" localSheetId="33">[6]Stavba!$G$24</definedName>
    <definedName name="DPHSni">#REF!</definedName>
    <definedName name="DPHZakl" localSheetId="15">[7]Stavba!$G$26</definedName>
    <definedName name="DPHZakl" localSheetId="16">[7]Stavba!$G$26</definedName>
    <definedName name="DPHZakl" localSheetId="17">[7]Stavba!$G$26</definedName>
    <definedName name="DPHZakl" localSheetId="18">[7]Stavba!$G$26</definedName>
    <definedName name="DPHZakl" localSheetId="30">[7]Stavba!$G$26</definedName>
    <definedName name="DPHZakl" localSheetId="31">[7]Stavba!$G$26</definedName>
    <definedName name="DPHZakl" localSheetId="2">[11]Stavba!$G$26</definedName>
    <definedName name="DPHZakl" localSheetId="1">[4]so_01_celkem!#REF!</definedName>
    <definedName name="DPHZakl" localSheetId="19">[7]Stavba!$G$26</definedName>
    <definedName name="DPHZakl" localSheetId="20">[7]Stavba!$G$26</definedName>
    <definedName name="DPHZakl" localSheetId="21">[7]Stavba!$G$26</definedName>
    <definedName name="DPHZakl" localSheetId="32">[7]Stavba!$G$26</definedName>
    <definedName name="DPHZakl" localSheetId="4">[5]Stavba!$G$26</definedName>
    <definedName name="DPHZakl" localSheetId="3">so_01_celkem!#REF!</definedName>
    <definedName name="DPHZakl" localSheetId="24">so_02_celkem!#REF!</definedName>
    <definedName name="DPHZakl" localSheetId="22">[6]Stavba!$G$26</definedName>
    <definedName name="DPHZakl" localSheetId="33">[6]Stavba!$G$26</definedName>
    <definedName name="DPHZakl">#REF!</definedName>
    <definedName name="dpsc" localSheetId="3">so_01_celkem!#REF!</definedName>
    <definedName name="dpsc" localSheetId="24">so_02_celkem!#REF!</definedName>
    <definedName name="DT_KMat" localSheetId="1">#REF!</definedName>
    <definedName name="DT_KMat" localSheetId="3">#REF!</definedName>
    <definedName name="DT_KMat" localSheetId="24">#REF!</definedName>
    <definedName name="DT_KMat">#REF!</definedName>
    <definedName name="DT_KMont" localSheetId="1">#REF!</definedName>
    <definedName name="DT_KMont" localSheetId="3">#REF!</definedName>
    <definedName name="DT_KMont" localSheetId="24">#REF!</definedName>
    <definedName name="DT_KMont">#REF!</definedName>
    <definedName name="DT_O" localSheetId="1">#REF!</definedName>
    <definedName name="DT_O" localSheetId="3">#REF!</definedName>
    <definedName name="DT_O" localSheetId="24">#REF!</definedName>
    <definedName name="DT_O">#REF!</definedName>
    <definedName name="DT_TMat" localSheetId="3">#REF!</definedName>
    <definedName name="DT_TMat" localSheetId="24">#REF!</definedName>
    <definedName name="DT_TMat">#REF!</definedName>
    <definedName name="DT_TMont" localSheetId="3">#REF!</definedName>
    <definedName name="DT_TMont" localSheetId="24">#REF!</definedName>
    <definedName name="DT_TMont">#REF!</definedName>
    <definedName name="EKV_KMat" localSheetId="3">#REF!</definedName>
    <definedName name="EKV_KMat" localSheetId="24">#REF!</definedName>
    <definedName name="EKV_KMat">#REF!</definedName>
    <definedName name="EKV_KMont" localSheetId="3">#REF!</definedName>
    <definedName name="EKV_KMont" localSheetId="24">#REF!</definedName>
    <definedName name="EKV_KMont">#REF!</definedName>
    <definedName name="EKV_O" localSheetId="3">#REF!</definedName>
    <definedName name="EKV_O" localSheetId="24">#REF!</definedName>
    <definedName name="EKV_O">#REF!</definedName>
    <definedName name="EKV_TMat" localSheetId="3">#REF!</definedName>
    <definedName name="EKV_TMat" localSheetId="24">#REF!</definedName>
    <definedName name="EKV_TMat">#REF!</definedName>
    <definedName name="EKV_TMont" localSheetId="3">#REF!</definedName>
    <definedName name="EKV_TMont" localSheetId="24">#REF!</definedName>
    <definedName name="EKV_TMont">#REF!</definedName>
    <definedName name="EPS_KMat" localSheetId="3">#REF!</definedName>
    <definedName name="EPS_KMat" localSheetId="24">#REF!</definedName>
    <definedName name="EPS_KMat">#REF!</definedName>
    <definedName name="EPS_KMont" localSheetId="3">#REF!</definedName>
    <definedName name="EPS_KMont" localSheetId="24">#REF!</definedName>
    <definedName name="EPS_KMont">#REF!</definedName>
    <definedName name="EPS_O" localSheetId="3">#REF!</definedName>
    <definedName name="EPS_O" localSheetId="24">#REF!</definedName>
    <definedName name="EPS_O">#REF!</definedName>
    <definedName name="EPS_TMat" localSheetId="3">#REF!</definedName>
    <definedName name="EPS_TMat" localSheetId="24">#REF!</definedName>
    <definedName name="EPS_TMat">#REF!</definedName>
    <definedName name="EPS_TMont" localSheetId="3">#REF!</definedName>
    <definedName name="EPS_TMont" localSheetId="24">#REF!</definedName>
    <definedName name="EPS_TMont">#REF!</definedName>
    <definedName name="Excel_BuiltIn_Print_Titles" localSheetId="3">'[12]rekapitulace cen'!#REF!</definedName>
    <definedName name="Excel_BuiltIn_Print_Titles" localSheetId="24">'[12]rekapitulace cen'!#REF!</definedName>
    <definedName name="Excel_BuiltIn_Print_Titles">'[12]rekapitulace cen'!#REF!</definedName>
    <definedName name="Globalindex">[3]Rekapitulace!$Q$4</definedName>
    <definedName name="GMS_KMat" localSheetId="1">#REF!</definedName>
    <definedName name="GMS_KMat" localSheetId="3">#REF!</definedName>
    <definedName name="GMS_KMat" localSheetId="24">#REF!</definedName>
    <definedName name="GMS_KMat">#REF!</definedName>
    <definedName name="GMS_KMont" localSheetId="1">#REF!</definedName>
    <definedName name="GMS_KMont" localSheetId="3">#REF!</definedName>
    <definedName name="GMS_KMont" localSheetId="24">#REF!</definedName>
    <definedName name="GMS_KMont">#REF!</definedName>
    <definedName name="GMS_O" localSheetId="1">#REF!</definedName>
    <definedName name="GMS_O" localSheetId="3">#REF!</definedName>
    <definedName name="GMS_O" localSheetId="24">#REF!</definedName>
    <definedName name="GMS_O">#REF!</definedName>
    <definedName name="GMS_TMat" localSheetId="3">#REF!</definedName>
    <definedName name="GMS_TMat" localSheetId="24">#REF!</definedName>
    <definedName name="GMS_TMat">#REF!</definedName>
    <definedName name="GMS_TMont" localSheetId="3">#REF!</definedName>
    <definedName name="GMS_TMont" localSheetId="24">#REF!</definedName>
    <definedName name="GMS_TMont">#REF!</definedName>
    <definedName name="HSV" localSheetId="23">[2]Rekapitulace!$E$14</definedName>
    <definedName name="HSV" localSheetId="3">#REF!</definedName>
    <definedName name="HSV" localSheetId="24">#REF!</definedName>
    <definedName name="HSV">#REF!</definedName>
    <definedName name="HSV0" localSheetId="23">[2]Položky!#REF!</definedName>
    <definedName name="HSV0" localSheetId="3">#REF!</definedName>
    <definedName name="HSV0" localSheetId="24">#REF!</definedName>
    <definedName name="HSV0">#REF!</definedName>
    <definedName name="HZS" localSheetId="23">[2]Rekapitulace!$I$14</definedName>
    <definedName name="HZS" localSheetId="3">#REF!</definedName>
    <definedName name="HZS" localSheetId="24">#REF!</definedName>
    <definedName name="HZS">#REF!</definedName>
    <definedName name="HZS0" localSheetId="23">[2]Položky!#REF!</definedName>
    <definedName name="HZS0" localSheetId="3">#REF!</definedName>
    <definedName name="HZS0" localSheetId="24">#REF!</definedName>
    <definedName name="HZS0">#REF!</definedName>
    <definedName name="IČO" localSheetId="3">so_01_celkem!#REF!</definedName>
    <definedName name="IČO" localSheetId="24">so_02_celkem!#REF!</definedName>
    <definedName name="JC_KMat" localSheetId="1">#REF!</definedName>
    <definedName name="JC_KMat" localSheetId="3">#REF!</definedName>
    <definedName name="JC_KMat" localSheetId="24">#REF!</definedName>
    <definedName name="JC_KMat">#REF!</definedName>
    <definedName name="JC_KMont" localSheetId="1">#REF!</definedName>
    <definedName name="JC_KMont" localSheetId="3">#REF!</definedName>
    <definedName name="JC_KMont" localSheetId="24">#REF!</definedName>
    <definedName name="JC_KMont">#REF!</definedName>
    <definedName name="JC_O" localSheetId="1">#REF!</definedName>
    <definedName name="JC_O" localSheetId="3">#REF!</definedName>
    <definedName name="JC_O" localSheetId="24">#REF!</definedName>
    <definedName name="JC_O">#REF!</definedName>
    <definedName name="JC_TMat" localSheetId="3">#REF!</definedName>
    <definedName name="JC_TMat" localSheetId="24">#REF!</definedName>
    <definedName name="JC_TMat">#REF!</definedName>
    <definedName name="JC_TMont" localSheetId="3">#REF!</definedName>
    <definedName name="JC_TMont" localSheetId="24">#REF!</definedName>
    <definedName name="JC_TMont">#REF!</definedName>
    <definedName name="JKSO" localSheetId="3">#REF!</definedName>
    <definedName name="JKSO" localSheetId="24">#REF!</definedName>
    <definedName name="JKSO">#REF!</definedName>
    <definedName name="Mena" localSheetId="15">[7]Stavba!$J$29</definedName>
    <definedName name="Mena" localSheetId="16">[7]Stavba!$J$29</definedName>
    <definedName name="Mena" localSheetId="17">[7]Stavba!$J$29</definedName>
    <definedName name="Mena" localSheetId="18">[7]Stavba!$J$29</definedName>
    <definedName name="Mena" localSheetId="30">[7]Stavba!$J$29</definedName>
    <definedName name="Mena" localSheetId="31">[7]Stavba!$J$29</definedName>
    <definedName name="Mena" localSheetId="2">[11]Stavba!$J$29</definedName>
    <definedName name="Mena" localSheetId="1">[4]so_01_celkem!#REF!</definedName>
    <definedName name="Mena" localSheetId="19">[7]Stavba!$J$29</definedName>
    <definedName name="Mena" localSheetId="20">[7]Stavba!$J$29</definedName>
    <definedName name="Mena" localSheetId="21">[7]Stavba!$J$29</definedName>
    <definedName name="Mena" localSheetId="32">[7]Stavba!$J$29</definedName>
    <definedName name="Mena" localSheetId="4">[5]Stavba!$J$29</definedName>
    <definedName name="Mena" localSheetId="3">so_01_celkem!#REF!</definedName>
    <definedName name="Mena" localSheetId="24">so_02_celkem!#REF!</definedName>
    <definedName name="Mena" localSheetId="9">[13]Stavba!$J$29</definedName>
    <definedName name="Mena" localSheetId="10">[13]Stavba!$J$29</definedName>
    <definedName name="Mena" localSheetId="11">[13]Stavba!$J$29</definedName>
    <definedName name="Mena" localSheetId="12">[13]Stavba!$J$29</definedName>
    <definedName name="Mena" localSheetId="13">[13]Stavba!$J$29</definedName>
    <definedName name="Mena" localSheetId="14">[13]Stavba!$J$29</definedName>
    <definedName name="Mena" localSheetId="27">[13]Stavba!$J$29</definedName>
    <definedName name="Mena" localSheetId="28">[13]Stavba!$J$29</definedName>
    <definedName name="Mena" localSheetId="29">[13]Stavba!$J$29</definedName>
    <definedName name="Mena" localSheetId="22">[6]Stavba!$J$29</definedName>
    <definedName name="Mena" localSheetId="33">[6]Stavba!$J$29</definedName>
    <definedName name="Mena" localSheetId="6">[13]Stavba!$J$29</definedName>
    <definedName name="Mena" localSheetId="7">[13]Stavba!$J$29</definedName>
    <definedName name="Mena" localSheetId="8">[13]Stavba!$J$29</definedName>
    <definedName name="Mena">#REF!</definedName>
    <definedName name="MistoStavby" localSheetId="2">#REF!</definedName>
    <definedName name="MistoStavby" localSheetId="1">[4]so_01_celkem!#REF!</definedName>
    <definedName name="MistoStavby" localSheetId="3">so_01_celkem!#REF!</definedName>
    <definedName name="MistoStavby" localSheetId="24">so_02_celkem!#REF!</definedName>
    <definedName name="MistoStavby">#REF!</definedName>
    <definedName name="MJ" localSheetId="1">#REF!</definedName>
    <definedName name="MJ" localSheetId="3">#REF!</definedName>
    <definedName name="MJ" localSheetId="24">#REF!</definedName>
    <definedName name="MJ">#REF!</definedName>
    <definedName name="Mont" localSheetId="23">[2]Rekapitulace!$H$14</definedName>
    <definedName name="Mont" localSheetId="1">#REF!</definedName>
    <definedName name="Mont" localSheetId="3">#REF!</definedName>
    <definedName name="Mont" localSheetId="24">#REF!</definedName>
    <definedName name="Mont">#REF!</definedName>
    <definedName name="Montaz0" localSheetId="23">[2]Položky!#REF!</definedName>
    <definedName name="Montaz0" localSheetId="1">#REF!</definedName>
    <definedName name="Montaz0" localSheetId="3">#REF!</definedName>
    <definedName name="Montaz0" localSheetId="24">#REF!</definedName>
    <definedName name="Montaz0">#REF!</definedName>
    <definedName name="MS_M_BLESK" localSheetId="3">#REF!</definedName>
    <definedName name="MS_M_BLESK" localSheetId="24">#REF!</definedName>
    <definedName name="MS_M_BLESK">#REF!</definedName>
    <definedName name="MS_M_VYKOPY" localSheetId="3">#REF!</definedName>
    <definedName name="MS_M_VYKOPY" localSheetId="24">#REF!</definedName>
    <definedName name="MS_M_VYKOPY">#REF!</definedName>
    <definedName name="MS_P_BLESK" localSheetId="3">#REF!</definedName>
    <definedName name="MS_P_BLESK" localSheetId="24">#REF!</definedName>
    <definedName name="MS_P_BLESK">#REF!</definedName>
    <definedName name="MS_P_vykopy" localSheetId="3">#REF!</definedName>
    <definedName name="MS_P_vykopy" localSheetId="24">#REF!</definedName>
    <definedName name="MS_P_vykopy">#REF!</definedName>
    <definedName name="NAR_KMat" localSheetId="3">#REF!</definedName>
    <definedName name="NAR_KMat" localSheetId="24">#REF!</definedName>
    <definedName name="NAR_KMat">#REF!</definedName>
    <definedName name="NAR_KMont" localSheetId="3">#REF!</definedName>
    <definedName name="NAR_KMont" localSheetId="24">#REF!</definedName>
    <definedName name="NAR_KMont">#REF!</definedName>
    <definedName name="NAR_O" localSheetId="3">#REF!</definedName>
    <definedName name="NAR_O" localSheetId="24">#REF!</definedName>
    <definedName name="NAR_O">#REF!</definedName>
    <definedName name="NAR_TMat" localSheetId="3">#REF!</definedName>
    <definedName name="NAR_TMat" localSheetId="24">#REF!</definedName>
    <definedName name="NAR_TMat">#REF!</definedName>
    <definedName name="NAR_TMont" localSheetId="3">#REF!</definedName>
    <definedName name="NAR_TMont" localSheetId="24">#REF!</definedName>
    <definedName name="NAR_TMont">#REF!</definedName>
    <definedName name="nazevobjektu" localSheetId="23">'[2]Krycí list'!$C$4</definedName>
    <definedName name="nazevobjektu" localSheetId="2">#REF!</definedName>
    <definedName name="nazevobjektu" localSheetId="1">[4]so_01_celkem!#REF!</definedName>
    <definedName name="nazevobjektu" localSheetId="3">so_01_celkem!#REF!</definedName>
    <definedName name="nazevobjektu" localSheetId="24">so_02_celkem!#REF!</definedName>
    <definedName name="nazevobjektu">#REF!</definedName>
    <definedName name="NazevRozpoctu" localSheetId="2">'[8]Krycí list'!$D$2</definedName>
    <definedName name="NazevRozpoctu" localSheetId="1">'[9]Krycí list'!$D$2</definedName>
    <definedName name="NazevRozpoctu" localSheetId="3">'[9]Krycí list'!$D$2</definedName>
    <definedName name="NazevRozpoctu" localSheetId="24">'[9]Krycí list'!$D$2</definedName>
    <definedName name="NazevRozpoctu">'[10]Krycí list'!$D$2</definedName>
    <definedName name="nazevstavby" localSheetId="23">'[2]Krycí list'!$C$6</definedName>
    <definedName name="nazevstavby" localSheetId="2">'[8]Krycí list'!$C$7</definedName>
    <definedName name="nazevstavby" localSheetId="1">'[9]Krycí list'!$C$7</definedName>
    <definedName name="NazevStavby" localSheetId="3">so_01_celkem!#REF!</definedName>
    <definedName name="NazevStavby" localSheetId="24">so_02_celkem!#REF!</definedName>
    <definedName name="nazevstavby">'[10]Krycí list'!$C$7</definedName>
    <definedName name="NazevStavebnihoRozpoctu" localSheetId="2">#REF!</definedName>
    <definedName name="NazevStavebnihoRozpoctu" localSheetId="1">[4]so_01_celkem!#REF!</definedName>
    <definedName name="NazevStavebnihoRozpoctu" localSheetId="3">so_01_celkem!#REF!</definedName>
    <definedName name="NazevStavebnihoRozpoctu" localSheetId="24">so_02_celkem!#REF!</definedName>
    <definedName name="NazevStavebnihoRozpoctu">#REF!</definedName>
    <definedName name="_xlnm.Print_Titles" localSheetId="23">mar!$1:$7</definedName>
    <definedName name="_xlnm.Print_Titles" localSheetId="15">nn_A1!$1:$7</definedName>
    <definedName name="_xlnm.Print_Titles" localSheetId="16">nn_A2!$1:$7</definedName>
    <definedName name="_xlnm.Print_Titles" localSheetId="17">nn_A3!$1:$7</definedName>
    <definedName name="_xlnm.Print_Titles" localSheetId="18">nn_A4!$1:$7</definedName>
    <definedName name="_xlnm.Print_Titles" localSheetId="30">nn_B1!$1:$7</definedName>
    <definedName name="_xlnm.Print_Titles" localSheetId="31">nn_B2!$1:$7</definedName>
    <definedName name="_xlnm.Print_Titles" localSheetId="2">'o+vn'!$1:$5</definedName>
    <definedName name="_xlnm.Print_Titles" localSheetId="19">slp_A1!$1:$7</definedName>
    <definedName name="_xlnm.Print_Titles" localSheetId="20">slp_A2!$1:$7</definedName>
    <definedName name="_xlnm.Print_Titles" localSheetId="21">slp_A3!$1:$7</definedName>
    <definedName name="_xlnm.Print_Titles" localSheetId="32">slp_B!$1:$7</definedName>
    <definedName name="_xlnm.Print_Titles" localSheetId="4">'SO 01 01 Pol'!$1:$7</definedName>
    <definedName name="_xlnm.Print_Titles" localSheetId="5">'SO 01 02 Pol'!$1:$7</definedName>
    <definedName name="_xlnm.Print_Titles" localSheetId="25">'SO 02 01 Pol'!$1:$7</definedName>
    <definedName name="_xlnm.Print_Titles" localSheetId="26">'SO 02 02 Pol'!$1:$7</definedName>
    <definedName name="_xlnm.Print_Titles" localSheetId="34">'SO 03 01 Pol'!$1:$7</definedName>
    <definedName name="_xlnm.Print_Titles" localSheetId="35">'SO 04 01 Pol'!$1:$7</definedName>
    <definedName name="_xlnm.Print_Titles" localSheetId="9">ut_A1!$1:$7</definedName>
    <definedName name="_xlnm.Print_Titles" localSheetId="10">ut_A2!$1:$7</definedName>
    <definedName name="_xlnm.Print_Titles" localSheetId="11">ut_A3!$1:$7</definedName>
    <definedName name="_xlnm.Print_Titles" localSheetId="12">ut_A4!$1:$7</definedName>
    <definedName name="_xlnm.Print_Titles" localSheetId="13">ut_A5!$1:$7</definedName>
    <definedName name="_xlnm.Print_Titles" localSheetId="14">ut_A6!$1:$7</definedName>
    <definedName name="_xlnm.Print_Titles" localSheetId="27">ut_B1!$1:$7</definedName>
    <definedName name="_xlnm.Print_Titles" localSheetId="28">ut_B2!$1:$7</definedName>
    <definedName name="_xlnm.Print_Titles" localSheetId="29">ut_B3!$1:$7</definedName>
    <definedName name="_xlnm.Print_Titles" localSheetId="22">vzt_A!$1:$7</definedName>
    <definedName name="_xlnm.Print_Titles" localSheetId="33">vzt_B!$1:$7</definedName>
    <definedName name="_xlnm.Print_Titles" localSheetId="6">zti_1!$1:$7</definedName>
    <definedName name="_xlnm.Print_Titles" localSheetId="7">zti_2!$1:$7</definedName>
    <definedName name="_xlnm.Print_Titles" localSheetId="8">zti_3!$1:$7</definedName>
    <definedName name="oadresa" localSheetId="2">#REF!</definedName>
    <definedName name="oadresa" localSheetId="1">[4]so_01_celkem!#REF!</definedName>
    <definedName name="oadresa" localSheetId="3">so_01_celkem!#REF!</definedName>
    <definedName name="oadresa" localSheetId="24">so_02_celkem!#REF!</definedName>
    <definedName name="oadresa">#REF!</definedName>
    <definedName name="Objednatel" localSheetId="1">#REF!</definedName>
    <definedName name="Objednatel" localSheetId="3">so_01_celkem!#REF!</definedName>
    <definedName name="Objednatel" localSheetId="24">so_02_celkem!#REF!</definedName>
    <definedName name="Objednatel">#REF!</definedName>
    <definedName name="Objekt" localSheetId="3">so_01_celkem!#REF!</definedName>
    <definedName name="Objekt" localSheetId="24">so_02_celkem!#REF!</definedName>
    <definedName name="_xlnm.Print_Area" localSheetId="23">mar!$A$1:$H$128</definedName>
    <definedName name="_xlnm.Print_Area" localSheetId="15">nn_A1!$A$1:$K$91</definedName>
    <definedName name="_xlnm.Print_Area" localSheetId="16">nn_A2!$A$1:$K$51</definedName>
    <definedName name="_xlnm.Print_Area" localSheetId="17">nn_A3!$A$1:$K$58</definedName>
    <definedName name="_xlnm.Print_Area" localSheetId="18">nn_A4!$A$1:$K$31</definedName>
    <definedName name="_xlnm.Print_Area" localSheetId="30">nn_B1!$A$1:$K$77</definedName>
    <definedName name="_xlnm.Print_Area" localSheetId="31">nn_B2!$A$1:$K$50</definedName>
    <definedName name="_xlnm.Print_Area" localSheetId="19">slp_A1!$A$1:$K$68</definedName>
    <definedName name="_xlnm.Print_Area" localSheetId="20">slp_A2!$A$1:$K$35</definedName>
    <definedName name="_xlnm.Print_Area" localSheetId="21">slp_A3!$A$1:$K$72</definedName>
    <definedName name="_xlnm.Print_Area" localSheetId="32">slp_B!$A$1:$K$52</definedName>
    <definedName name="_xlnm.Print_Area" localSheetId="4">'SO 01 01 Pol'!$A$1:$K$7756</definedName>
    <definedName name="_xlnm.Print_Area" localSheetId="5">'SO 01 02 Pol'!$A$1:$K$122</definedName>
    <definedName name="_xlnm.Print_Area" localSheetId="25">'SO 02 01 Pol'!$A$1:$K$6930</definedName>
    <definedName name="_xlnm.Print_Area" localSheetId="26">'SO 02 02 Pol'!$A$1:$X$109</definedName>
    <definedName name="_xlnm.Print_Area" localSheetId="34">'SO 03 01 Pol'!$A$1:$X$129</definedName>
    <definedName name="_xlnm.Print_Area" localSheetId="35">'SO 04 01 Pol'!$A$1:$X$54</definedName>
    <definedName name="_xlnm.Print_Area" localSheetId="3">so_01_celkem!$A$1:$E$53</definedName>
    <definedName name="_xlnm.Print_Area" localSheetId="24">so_02_celkem!$A$1:$E$48</definedName>
    <definedName name="_xlnm.Print_Area" localSheetId="9">ut_A1!$A$1:$K$101</definedName>
    <definedName name="_xlnm.Print_Area" localSheetId="10">ut_A2!$A$1:$K$95</definedName>
    <definedName name="_xlnm.Print_Area" localSheetId="11">ut_A3!$A$1:$K$81</definedName>
    <definedName name="_xlnm.Print_Area" localSheetId="12">ut_A4!$A$1:$K$128</definedName>
    <definedName name="_xlnm.Print_Area" localSheetId="13">ut_A5!$A$1:$K$266</definedName>
    <definedName name="_xlnm.Print_Area" localSheetId="14">ut_A6!$A$1:$K$119</definedName>
    <definedName name="_xlnm.Print_Area" localSheetId="27">ut_B1!$A$1:$K$72</definedName>
    <definedName name="_xlnm.Print_Area" localSheetId="28">ut_B2!$A$1:$K$49</definedName>
    <definedName name="_xlnm.Print_Area" localSheetId="29">ut_B3!$A$1:$K$158</definedName>
    <definedName name="_xlnm.Print_Area" localSheetId="22">vzt_A!$A$1:$K$445</definedName>
    <definedName name="_xlnm.Print_Area" localSheetId="33">vzt_B!$A$1:$K$365</definedName>
    <definedName name="_xlnm.Print_Area" localSheetId="6">zti_1!$A$1:$K$314</definedName>
    <definedName name="_xlnm.Print_Area" localSheetId="7">zti_2!$A$1:$K$119</definedName>
    <definedName name="_xlnm.Print_Area" localSheetId="8">zti_3!$A$1:$K$90</definedName>
    <definedName name="odic" localSheetId="3">so_01_celkem!#REF!</definedName>
    <definedName name="odic" localSheetId="24">so_02_celkem!#REF!</definedName>
    <definedName name="oico" localSheetId="3">so_01_celkem!#REF!</definedName>
    <definedName name="oico" localSheetId="24">so_02_celkem!#REF!</definedName>
    <definedName name="omisto" localSheetId="3">so_01_celkem!#REF!</definedName>
    <definedName name="omisto" localSheetId="24">so_02_celkem!#REF!</definedName>
    <definedName name="onazev" localSheetId="3">so_01_celkem!#REF!</definedName>
    <definedName name="onazev" localSheetId="24">so_02_celkem!#REF!</definedName>
    <definedName name="opsc" localSheetId="3">so_01_celkem!#REF!</definedName>
    <definedName name="opsc" localSheetId="24">so_02_celkem!#REF!</definedName>
    <definedName name="padresa" localSheetId="2">#REF!</definedName>
    <definedName name="padresa" localSheetId="1">[4]so_01_celkem!#REF!</definedName>
    <definedName name="padresa" localSheetId="3">so_01_celkem!#REF!</definedName>
    <definedName name="padresa" localSheetId="24">so_02_celkem!#REF!</definedName>
    <definedName name="padresa">#REF!</definedName>
    <definedName name="pdic" localSheetId="2">#REF!</definedName>
    <definedName name="pdic" localSheetId="1">[4]so_01_celkem!#REF!</definedName>
    <definedName name="pdic" localSheetId="3">so_01_celkem!#REF!</definedName>
    <definedName name="pdic" localSheetId="24">so_02_celkem!#REF!</definedName>
    <definedName name="pdic">#REF!</definedName>
    <definedName name="pico" localSheetId="2">#REF!</definedName>
    <definedName name="pico" localSheetId="1">[4]so_01_celkem!#REF!</definedName>
    <definedName name="pico" localSheetId="3">so_01_celkem!#REF!</definedName>
    <definedName name="pico" localSheetId="24">so_02_celkem!#REF!</definedName>
    <definedName name="pico">#REF!</definedName>
    <definedName name="pmisto" localSheetId="2">#REF!</definedName>
    <definedName name="pmisto" localSheetId="1">[4]so_01_celkem!#REF!</definedName>
    <definedName name="pmisto" localSheetId="3">so_01_celkem!#REF!</definedName>
    <definedName name="pmisto" localSheetId="24">so_02_celkem!#REF!</definedName>
    <definedName name="pmisto">#REF!</definedName>
    <definedName name="PocetMJ" localSheetId="23">'[14]Krycí list'!$G$7</definedName>
    <definedName name="PocetMJ" localSheetId="15">#REF!</definedName>
    <definedName name="PocetMJ" localSheetId="16">#REF!</definedName>
    <definedName name="PocetMJ" localSheetId="17">#REF!</definedName>
    <definedName name="PocetMJ" localSheetId="18">#REF!</definedName>
    <definedName name="PocetMJ" localSheetId="30">#REF!</definedName>
    <definedName name="PocetMJ" localSheetId="31">#REF!</definedName>
    <definedName name="PocetMJ" localSheetId="2">#REF!</definedName>
    <definedName name="PocetMJ" localSheetId="19">#REF!</definedName>
    <definedName name="PocetMJ" localSheetId="20">#REF!</definedName>
    <definedName name="PocetMJ" localSheetId="21">#REF!</definedName>
    <definedName name="PocetMJ" localSheetId="32">#REF!</definedName>
    <definedName name="PocetMJ" localSheetId="3">#REF!</definedName>
    <definedName name="PocetMJ" localSheetId="24">#REF!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27">#REF!</definedName>
    <definedName name="PocetMJ" localSheetId="28">#REF!</definedName>
    <definedName name="PocetMJ" localSheetId="29">#REF!</definedName>
    <definedName name="PocetMJ" localSheetId="22">#REF!</definedName>
    <definedName name="PocetMJ" localSheetId="33">#REF!</definedName>
    <definedName name="PocetMJ" localSheetId="6">#REF!</definedName>
    <definedName name="PocetMJ" localSheetId="7">#REF!</definedName>
    <definedName name="PocetMJ" localSheetId="8">#REF!</definedName>
    <definedName name="PocetMJ">#REF!</definedName>
    <definedName name="PoptavkaID" localSheetId="2">#REF!</definedName>
    <definedName name="PoptavkaID" localSheetId="1">[4]so_01_celkem!#REF!</definedName>
    <definedName name="PoptavkaID" localSheetId="3">so_01_celkem!#REF!</definedName>
    <definedName name="PoptavkaID" localSheetId="24">so_02_celkem!#REF!</definedName>
    <definedName name="PoptavkaID">#REF!</definedName>
    <definedName name="Poznamka" localSheetId="1">#REF!</definedName>
    <definedName name="Poznamka" localSheetId="3">#REF!</definedName>
    <definedName name="Poznamka" localSheetId="24">#REF!</definedName>
    <definedName name="Poznamka">#REF!</definedName>
    <definedName name="pPSC" localSheetId="2">#REF!</definedName>
    <definedName name="pPSC" localSheetId="1">[4]so_01_celkem!#REF!</definedName>
    <definedName name="pPSC" localSheetId="3">so_01_celkem!#REF!</definedName>
    <definedName name="pPSC" localSheetId="24">so_02_celkem!#REF!</definedName>
    <definedName name="pPSC">#REF!</definedName>
    <definedName name="Projektant" localSheetId="2">#REF!</definedName>
    <definedName name="Projektant" localSheetId="1">[4]so_01_celkem!#REF!</definedName>
    <definedName name="Projektant" localSheetId="3">so_01_celkem!#REF!</definedName>
    <definedName name="Projektant" localSheetId="24">so_02_celkem!#REF!</definedName>
    <definedName name="Projektant">#REF!</definedName>
    <definedName name="PS_KMat" localSheetId="1">#REF!</definedName>
    <definedName name="PS_KMat" localSheetId="3">#REF!</definedName>
    <definedName name="PS_KMat" localSheetId="24">#REF!</definedName>
    <definedName name="PS_KMat">#REF!</definedName>
    <definedName name="PS_KMont" localSheetId="1">#REF!</definedName>
    <definedName name="PS_KMont" localSheetId="3">#REF!</definedName>
    <definedName name="PS_KMont" localSheetId="24">#REF!</definedName>
    <definedName name="PS_KMont">#REF!</definedName>
    <definedName name="PS_O" localSheetId="1">#REF!</definedName>
    <definedName name="PS_O" localSheetId="3">#REF!</definedName>
    <definedName name="PS_O" localSheetId="24">#REF!</definedName>
    <definedName name="PS_O">#REF!</definedName>
    <definedName name="PS_TMat" localSheetId="3">#REF!</definedName>
    <definedName name="PS_TMat" localSheetId="24">#REF!</definedName>
    <definedName name="PS_TMat">#REF!</definedName>
    <definedName name="PS_TMont" localSheetId="3">#REF!</definedName>
    <definedName name="PS_TMont" localSheetId="24">#REF!</definedName>
    <definedName name="PS_TMont">#REF!</definedName>
    <definedName name="PSV" localSheetId="23">[2]Rekapitulace!$F$14</definedName>
    <definedName name="PSV" localSheetId="3">#REF!</definedName>
    <definedName name="PSV" localSheetId="24">#REF!</definedName>
    <definedName name="PSV">#REF!</definedName>
    <definedName name="PSV0" localSheetId="23">[2]Položky!#REF!</definedName>
    <definedName name="PSV0" localSheetId="3">#REF!</definedName>
    <definedName name="PSV0" localSheetId="24">#REF!</definedName>
    <definedName name="PSV0">#REF!</definedName>
    <definedName name="PZTS_KMat" localSheetId="3">'[15]01_slp'!#REF!</definedName>
    <definedName name="PZTS_KMat" localSheetId="24">'[15]01_slp'!#REF!</definedName>
    <definedName name="PZTS_KMat">'[15]01_slp'!#REF!</definedName>
    <definedName name="PZTS_KMont" localSheetId="3">'[15]01_slp'!#REF!</definedName>
    <definedName name="PZTS_KMont" localSheetId="24">'[15]01_slp'!#REF!</definedName>
    <definedName name="PZTS_KMont">'[15]01_slp'!#REF!</definedName>
    <definedName name="PZTS_O" localSheetId="3">'[15]01_slp'!#REF!</definedName>
    <definedName name="PZTS_O" localSheetId="24">'[15]01_slp'!#REF!</definedName>
    <definedName name="PZTS_O">'[15]01_slp'!#REF!</definedName>
    <definedName name="PZTS_TMat" localSheetId="3">'[15]01_slp'!#REF!</definedName>
    <definedName name="PZTS_TMat" localSheetId="24">'[15]01_slp'!#REF!</definedName>
    <definedName name="PZTS_TMat">'[15]01_slp'!#REF!</definedName>
    <definedName name="PZTS_TMont">'[15]01_slp'!#REF!</definedName>
    <definedName name="RO_KMat" localSheetId="1">#REF!</definedName>
    <definedName name="RO_KMat" localSheetId="3">#REF!</definedName>
    <definedName name="RO_KMat" localSheetId="24">#REF!</definedName>
    <definedName name="RO_KMat">#REF!</definedName>
    <definedName name="RO_KMont" localSheetId="1">#REF!</definedName>
    <definedName name="RO_KMont" localSheetId="3">#REF!</definedName>
    <definedName name="RO_KMont" localSheetId="24">#REF!</definedName>
    <definedName name="RO_KMont">#REF!</definedName>
    <definedName name="RO_O" localSheetId="1">#REF!</definedName>
    <definedName name="RO_O" localSheetId="3">#REF!</definedName>
    <definedName name="RO_O" localSheetId="24">#REF!</definedName>
    <definedName name="RO_O">#REF!</definedName>
    <definedName name="RO_TMat" localSheetId="3">#REF!</definedName>
    <definedName name="RO_TMat" localSheetId="24">#REF!</definedName>
    <definedName name="RO_TMat">#REF!</definedName>
    <definedName name="RO_TMont" localSheetId="3">#REF!</definedName>
    <definedName name="RO_TMont" localSheetId="24">#REF!</definedName>
    <definedName name="RO_TMont">#REF!</definedName>
    <definedName name="RTS" localSheetId="3">[3]Rekapitulace!#REF!</definedName>
    <definedName name="RTS" localSheetId="24">[3]Rekapitulace!#REF!</definedName>
    <definedName name="RTS">[3]Rekapitulace!#REF!</definedName>
    <definedName name="SazbaDPH1" localSheetId="2">'[8]Krycí list'!$C$30</definedName>
    <definedName name="SazbaDPH1" localSheetId="1">'[9]Krycí list'!$C$30</definedName>
    <definedName name="SazbaDPH1" localSheetId="3">so_01_celkem!#REF!</definedName>
    <definedName name="SazbaDPH1" localSheetId="24">so_02_celkem!#REF!</definedName>
    <definedName name="SazbaDPH1">'[10]Krycí list'!$C$30</definedName>
    <definedName name="SazbaDPH2" localSheetId="2">'[8]Krycí list'!$C$32</definedName>
    <definedName name="SazbaDPH2" localSheetId="1">'[9]Krycí list'!$C$32</definedName>
    <definedName name="SazbaDPH2" localSheetId="3">so_01_celkem!#REF!</definedName>
    <definedName name="SazbaDPH2" localSheetId="24">so_02_celkem!#REF!</definedName>
    <definedName name="SazbaDPH2">'[10]Krycí list'!$C$32</definedName>
    <definedName name="SK_KMat">[3]SK!#REF!</definedName>
    <definedName name="SK_KMont">[3]SK!#REF!</definedName>
    <definedName name="SK_O">[3]SK!#REF!</definedName>
    <definedName name="SK_TMat">[3]SK!#REF!</definedName>
    <definedName name="SK_TMont">[3]SK!#REF!</definedName>
    <definedName name="SloupecCC" localSheetId="15">#REF!</definedName>
    <definedName name="SloupecCC" localSheetId="16">#REF!</definedName>
    <definedName name="SloupecCC" localSheetId="17">#REF!</definedName>
    <definedName name="SloupecCC" localSheetId="18">#REF!</definedName>
    <definedName name="SloupecCC" localSheetId="30">#REF!</definedName>
    <definedName name="SloupecCC" localSheetId="31">#REF!</definedName>
    <definedName name="SloupecCC" localSheetId="2">#REF!</definedName>
    <definedName name="SloupecCC" localSheetId="1">#REF!</definedName>
    <definedName name="SloupecCC" localSheetId="19">#REF!</definedName>
    <definedName name="SloupecCC" localSheetId="20">#REF!</definedName>
    <definedName name="SloupecCC" localSheetId="21">#REF!</definedName>
    <definedName name="SloupecCC" localSheetId="32">#REF!</definedName>
    <definedName name="SloupecCC" localSheetId="3">#REF!</definedName>
    <definedName name="SloupecCC" localSheetId="24">#REF!</definedName>
    <definedName name="SloupecCC" localSheetId="9">#REF!</definedName>
    <definedName name="SloupecCC" localSheetId="10">#REF!</definedName>
    <definedName name="SloupecCC" localSheetId="11">#REF!</definedName>
    <definedName name="SloupecCC" localSheetId="12">#REF!</definedName>
    <definedName name="SloupecCC" localSheetId="13">#REF!</definedName>
    <definedName name="SloupecCC" localSheetId="14">#REF!</definedName>
    <definedName name="SloupecCC" localSheetId="27">#REF!</definedName>
    <definedName name="SloupecCC" localSheetId="28">#REF!</definedName>
    <definedName name="SloupecCC" localSheetId="29">#REF!</definedName>
    <definedName name="SloupecCC" localSheetId="22">#REF!</definedName>
    <definedName name="SloupecCC" localSheetId="33">#REF!</definedName>
    <definedName name="SloupecCC" localSheetId="6">#REF!</definedName>
    <definedName name="SloupecCC" localSheetId="7">#REF!</definedName>
    <definedName name="SloupecCC" localSheetId="8">#REF!</definedName>
    <definedName name="SloupecCC">#REF!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30">#REF!</definedName>
    <definedName name="SloupecCisloPol" localSheetId="31">#REF!</definedName>
    <definedName name="SloupecCisloPol" localSheetId="2">#REF!</definedName>
    <definedName name="SloupecCisloPol" localSheetId="19">#REF!</definedName>
    <definedName name="SloupecCisloPol" localSheetId="20">#REF!</definedName>
    <definedName name="SloupecCisloPol" localSheetId="21">#REF!</definedName>
    <definedName name="SloupecCisloPol" localSheetId="32">#REF!</definedName>
    <definedName name="SloupecCisloPol" localSheetId="3">#REF!</definedName>
    <definedName name="SloupecCisloPol" localSheetId="24">#REF!</definedName>
    <definedName name="SloupecCisloPol" localSheetId="9">#REF!</definedName>
    <definedName name="SloupecCisloPol" localSheetId="10">#REF!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27">#REF!</definedName>
    <definedName name="SloupecCisloPol" localSheetId="28">#REF!</definedName>
    <definedName name="SloupecCisloPol" localSheetId="29">#REF!</definedName>
    <definedName name="SloupecCisloPol" localSheetId="22">#REF!</definedName>
    <definedName name="SloupecCisloPol" localSheetId="33">#REF!</definedName>
    <definedName name="SloupecCisloPol" localSheetId="6">#REF!</definedName>
    <definedName name="SloupecCisloPol" localSheetId="7">#REF!</definedName>
    <definedName name="SloupecCisloPol" localSheetId="8">#REF!</definedName>
    <definedName name="SloupecCisloPol">#REF!</definedName>
    <definedName name="SloupecJC" localSheetId="15">#REF!</definedName>
    <definedName name="SloupecJC" localSheetId="16">#REF!</definedName>
    <definedName name="SloupecJC" localSheetId="17">#REF!</definedName>
    <definedName name="SloupecJC" localSheetId="18">#REF!</definedName>
    <definedName name="SloupecJC" localSheetId="30">#REF!</definedName>
    <definedName name="SloupecJC" localSheetId="31">#REF!</definedName>
    <definedName name="SloupecJC" localSheetId="2">#REF!</definedName>
    <definedName name="SloupecJC" localSheetId="19">#REF!</definedName>
    <definedName name="SloupecJC" localSheetId="20">#REF!</definedName>
    <definedName name="SloupecJC" localSheetId="21">#REF!</definedName>
    <definedName name="SloupecJC" localSheetId="32">#REF!</definedName>
    <definedName name="SloupecJC" localSheetId="3">#REF!</definedName>
    <definedName name="SloupecJC" localSheetId="24">#REF!</definedName>
    <definedName name="SloupecJC" localSheetId="9">#REF!</definedName>
    <definedName name="SloupecJC" localSheetId="10">#REF!</definedName>
    <definedName name="SloupecJC" localSheetId="11">#REF!</definedName>
    <definedName name="SloupecJC" localSheetId="12">#REF!</definedName>
    <definedName name="SloupecJC" localSheetId="13">#REF!</definedName>
    <definedName name="SloupecJC" localSheetId="14">#REF!</definedName>
    <definedName name="SloupecJC" localSheetId="27">#REF!</definedName>
    <definedName name="SloupecJC" localSheetId="28">#REF!</definedName>
    <definedName name="SloupecJC" localSheetId="29">#REF!</definedName>
    <definedName name="SloupecJC" localSheetId="22">#REF!</definedName>
    <definedName name="SloupecJC" localSheetId="33">#REF!</definedName>
    <definedName name="SloupecJC" localSheetId="6">#REF!</definedName>
    <definedName name="SloupecJC" localSheetId="7">#REF!</definedName>
    <definedName name="SloupecJC" localSheetId="8">#REF!</definedName>
    <definedName name="SloupecJC">#REF!</definedName>
    <definedName name="SloupecMJ" localSheetId="15">#REF!</definedName>
    <definedName name="SloupecMJ" localSheetId="16">#REF!</definedName>
    <definedName name="SloupecMJ" localSheetId="17">#REF!</definedName>
    <definedName name="SloupecMJ" localSheetId="18">#REF!</definedName>
    <definedName name="SloupecMJ" localSheetId="30">#REF!</definedName>
    <definedName name="SloupecMJ" localSheetId="31">#REF!</definedName>
    <definedName name="SloupecMJ" localSheetId="2">#REF!</definedName>
    <definedName name="SloupecMJ" localSheetId="19">#REF!</definedName>
    <definedName name="SloupecMJ" localSheetId="20">#REF!</definedName>
    <definedName name="SloupecMJ" localSheetId="21">#REF!</definedName>
    <definedName name="SloupecMJ" localSheetId="32">#REF!</definedName>
    <definedName name="SloupecMJ" localSheetId="3">#REF!</definedName>
    <definedName name="SloupecMJ" localSheetId="24">#REF!</definedName>
    <definedName name="SloupecMJ" localSheetId="9">#REF!</definedName>
    <definedName name="SloupecMJ" localSheetId="10">#REF!</definedName>
    <definedName name="SloupecMJ" localSheetId="11">#REF!</definedName>
    <definedName name="SloupecMJ" localSheetId="12">#REF!</definedName>
    <definedName name="SloupecMJ" localSheetId="13">#REF!</definedName>
    <definedName name="SloupecMJ" localSheetId="14">#REF!</definedName>
    <definedName name="SloupecMJ" localSheetId="27">#REF!</definedName>
    <definedName name="SloupecMJ" localSheetId="28">#REF!</definedName>
    <definedName name="SloupecMJ" localSheetId="29">#REF!</definedName>
    <definedName name="SloupecMJ" localSheetId="22">#REF!</definedName>
    <definedName name="SloupecMJ" localSheetId="33">#REF!</definedName>
    <definedName name="SloupecMJ" localSheetId="6">#REF!</definedName>
    <definedName name="SloupecMJ" localSheetId="7">#REF!</definedName>
    <definedName name="SloupecMJ" localSheetId="8">#REF!</definedName>
    <definedName name="SloupecMJ">#REF!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30">#REF!</definedName>
    <definedName name="SloupecMnozstvi" localSheetId="31">#REF!</definedName>
    <definedName name="SloupecMnozstvi" localSheetId="2">#REF!</definedName>
    <definedName name="SloupecMnozstvi" localSheetId="19">#REF!</definedName>
    <definedName name="SloupecMnozstvi" localSheetId="20">#REF!</definedName>
    <definedName name="SloupecMnozstvi" localSheetId="21">#REF!</definedName>
    <definedName name="SloupecMnozstvi" localSheetId="32">#REF!</definedName>
    <definedName name="SloupecMnozstvi" localSheetId="3">#REF!</definedName>
    <definedName name="SloupecMnozstvi" localSheetId="24">#REF!</definedName>
    <definedName name="SloupecMnozstvi" localSheetId="9">#REF!</definedName>
    <definedName name="SloupecMnozstvi" localSheetId="10">#REF!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27">#REF!</definedName>
    <definedName name="SloupecMnozstvi" localSheetId="28">#REF!</definedName>
    <definedName name="SloupecMnozstvi" localSheetId="29">#REF!</definedName>
    <definedName name="SloupecMnozstvi" localSheetId="22">#REF!</definedName>
    <definedName name="SloupecMnozstvi" localSheetId="33">#REF!</definedName>
    <definedName name="SloupecMnozstvi" localSheetId="6">#REF!</definedName>
    <definedName name="SloupecMnozstvi" localSheetId="7">#REF!</definedName>
    <definedName name="SloupecMnozstvi" localSheetId="8">#REF!</definedName>
    <definedName name="SloupecMnozstvi">#REF!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30">#REF!</definedName>
    <definedName name="SloupecNazPol" localSheetId="31">#REF!</definedName>
    <definedName name="SloupecNazPol" localSheetId="2">#REF!</definedName>
    <definedName name="SloupecNazPol" localSheetId="19">#REF!</definedName>
    <definedName name="SloupecNazPol" localSheetId="20">#REF!</definedName>
    <definedName name="SloupecNazPol" localSheetId="21">#REF!</definedName>
    <definedName name="SloupecNazPol" localSheetId="32">#REF!</definedName>
    <definedName name="SloupecNazPol" localSheetId="3">#REF!</definedName>
    <definedName name="SloupecNazPol" localSheetId="24">#REF!</definedName>
    <definedName name="SloupecNazPol" localSheetId="9">#REF!</definedName>
    <definedName name="SloupecNazPol" localSheetId="10">#REF!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27">#REF!</definedName>
    <definedName name="SloupecNazPol" localSheetId="28">#REF!</definedName>
    <definedName name="SloupecNazPol" localSheetId="29">#REF!</definedName>
    <definedName name="SloupecNazPol" localSheetId="22">#REF!</definedName>
    <definedName name="SloupecNazPol" localSheetId="33">#REF!</definedName>
    <definedName name="SloupecNazPol" localSheetId="6">#REF!</definedName>
    <definedName name="SloupecNazPol" localSheetId="7">#REF!</definedName>
    <definedName name="SloupecNazPol" localSheetId="8">#REF!</definedName>
    <definedName name="SloupecNazPol">#REF!</definedName>
    <definedName name="SloupecPC" localSheetId="15">#REF!</definedName>
    <definedName name="SloupecPC" localSheetId="16">#REF!</definedName>
    <definedName name="SloupecPC" localSheetId="17">#REF!</definedName>
    <definedName name="SloupecPC" localSheetId="18">#REF!</definedName>
    <definedName name="SloupecPC" localSheetId="30">#REF!</definedName>
    <definedName name="SloupecPC" localSheetId="31">#REF!</definedName>
    <definedName name="SloupecPC" localSheetId="2">#REF!</definedName>
    <definedName name="SloupecPC" localSheetId="19">#REF!</definedName>
    <definedName name="SloupecPC" localSheetId="20">#REF!</definedName>
    <definedName name="SloupecPC" localSheetId="21">#REF!</definedName>
    <definedName name="SloupecPC" localSheetId="32">#REF!</definedName>
    <definedName name="SloupecPC" localSheetId="3">#REF!</definedName>
    <definedName name="SloupecPC" localSheetId="24">#REF!</definedName>
    <definedName name="SloupecPC" localSheetId="9">#REF!</definedName>
    <definedName name="SloupecPC" localSheetId="10">#REF!</definedName>
    <definedName name="SloupecPC" localSheetId="11">#REF!</definedName>
    <definedName name="SloupecPC" localSheetId="12">#REF!</definedName>
    <definedName name="SloupecPC" localSheetId="13">#REF!</definedName>
    <definedName name="SloupecPC" localSheetId="14">#REF!</definedName>
    <definedName name="SloupecPC" localSheetId="27">#REF!</definedName>
    <definedName name="SloupecPC" localSheetId="28">#REF!</definedName>
    <definedName name="SloupecPC" localSheetId="29">#REF!</definedName>
    <definedName name="SloupecPC" localSheetId="22">#REF!</definedName>
    <definedName name="SloupecPC" localSheetId="33">#REF!</definedName>
    <definedName name="SloupecPC" localSheetId="6">#REF!</definedName>
    <definedName name="SloupecPC" localSheetId="7">#REF!</definedName>
    <definedName name="SloupecPC" localSheetId="8">#REF!</definedName>
    <definedName name="SloupecPC">#REF!</definedName>
    <definedName name="SOUSTAVA">[3]Rekapitulace!$S$1</definedName>
    <definedName name="STA_KMat" localSheetId="1">#REF!</definedName>
    <definedName name="STA_KMat" localSheetId="3">#REF!</definedName>
    <definedName name="STA_KMat" localSheetId="24">#REF!</definedName>
    <definedName name="STA_KMat">#REF!</definedName>
    <definedName name="STA_KMont" localSheetId="1">#REF!</definedName>
    <definedName name="STA_KMont" localSheetId="3">#REF!</definedName>
    <definedName name="STA_KMont" localSheetId="24">#REF!</definedName>
    <definedName name="STA_KMont">#REF!</definedName>
    <definedName name="STA_O" localSheetId="1">#REF!</definedName>
    <definedName name="STA_O" localSheetId="3">#REF!</definedName>
    <definedName name="STA_O" localSheetId="24">#REF!</definedName>
    <definedName name="STA_O">#REF!</definedName>
    <definedName name="STA_TMat" localSheetId="3">#REF!</definedName>
    <definedName name="STA_TMat" localSheetId="24">#REF!</definedName>
    <definedName name="STA_TMat">#REF!</definedName>
    <definedName name="STA_TMont" localSheetId="3">#REF!</definedName>
    <definedName name="STA_TMont" localSheetId="24">#REF!</definedName>
    <definedName name="STA_TMont">#REF!</definedName>
    <definedName name="TrasyKMat" localSheetId="3">#REF!</definedName>
    <definedName name="TrasyKMat" localSheetId="24">#REF!</definedName>
    <definedName name="TrasyKMat">#REF!</definedName>
    <definedName name="TrasyKMont" localSheetId="3">#REF!</definedName>
    <definedName name="TrasyKMont" localSheetId="24">#REF!</definedName>
    <definedName name="TrasyKMont">#REF!</definedName>
    <definedName name="Typ" localSheetId="23">[2]Položky!#REF!</definedName>
    <definedName name="Typ" localSheetId="3">#REF!</definedName>
    <definedName name="Typ" localSheetId="24">#REF!</definedName>
    <definedName name="Typ">#REF!</definedName>
    <definedName name="URS" localSheetId="3">[3]Rekapitulace!#REF!</definedName>
    <definedName name="URS" localSheetId="24">[3]Rekapitulace!#REF!</definedName>
    <definedName name="URS">[3]Rekapitulace!#REF!</definedName>
    <definedName name="VenkyKMat" localSheetId="1">#REF!</definedName>
    <definedName name="VenkyKMat" localSheetId="3">#REF!</definedName>
    <definedName name="VenkyKMat" localSheetId="24">#REF!</definedName>
    <definedName name="VenkyKMat">#REF!</definedName>
    <definedName name="VenkyKMont" localSheetId="1">#REF!</definedName>
    <definedName name="VenkyKMont" localSheetId="3">#REF!</definedName>
    <definedName name="VenkyKMont" localSheetId="24">#REF!</definedName>
    <definedName name="VenkyKMont">#REF!</definedName>
    <definedName name="VRN" localSheetId="23">[2]Rekapitulace!$H$27</definedName>
    <definedName name="VRN" localSheetId="1">#REF!</definedName>
    <definedName name="VRN" localSheetId="3">#REF!</definedName>
    <definedName name="VRN" localSheetId="24">#REF!</definedName>
    <definedName name="VRN">#REF!</definedName>
    <definedName name="VRNKc" localSheetId="23">[2]Rekapitulace!#REF!</definedName>
    <definedName name="VRNKc" localSheetId="3">#REF!</definedName>
    <definedName name="VRNKc" localSheetId="24">#REF!</definedName>
    <definedName name="VRNKc">#REF!</definedName>
    <definedName name="VRNnazev" localSheetId="23">[2]Rekapitulace!#REF!</definedName>
    <definedName name="VRNnazev" localSheetId="3">#REF!</definedName>
    <definedName name="VRNnazev" localSheetId="24">#REF!</definedName>
    <definedName name="VRNnazev">#REF!</definedName>
    <definedName name="VRNproc" localSheetId="23">[2]Rekapitulace!#REF!</definedName>
    <definedName name="VRNproc" localSheetId="3">#REF!</definedName>
    <definedName name="VRNproc" localSheetId="24">#REF!</definedName>
    <definedName name="VRNproc">#REF!</definedName>
    <definedName name="VRNzakl" localSheetId="23">[2]Rekapitulace!#REF!</definedName>
    <definedName name="VRNzakl" localSheetId="3">#REF!</definedName>
    <definedName name="VRNzakl" localSheetId="24">#REF!</definedName>
    <definedName name="VRNzakl">#REF!</definedName>
    <definedName name="Vypracoval" localSheetId="2">#REF!</definedName>
    <definedName name="Vypracoval" localSheetId="1">[4]so_01_celkem!#REF!</definedName>
    <definedName name="Vypracoval" localSheetId="3">so_01_celkem!#REF!</definedName>
    <definedName name="Vypracoval" localSheetId="24">so_02_celkem!#REF!</definedName>
    <definedName name="Vypracoval">#REF!</definedName>
    <definedName name="WC_KMat" localSheetId="3">[3]Invalidé!#REF!</definedName>
    <definedName name="WC_KMat" localSheetId="24">[3]Invalidé!#REF!</definedName>
    <definedName name="WC_KMat">[3]Invalidé!#REF!</definedName>
    <definedName name="WC_KMont" localSheetId="3">[3]Invalidé!#REF!</definedName>
    <definedName name="WC_KMont" localSheetId="24">[3]Invalidé!#REF!</definedName>
    <definedName name="WC_KMont">[3]Invalidé!#REF!</definedName>
    <definedName name="WC_O" localSheetId="3">[3]Invalidé!#REF!</definedName>
    <definedName name="WC_O" localSheetId="24">[3]Invalidé!#REF!</definedName>
    <definedName name="WC_O">[3]Invalidé!#REF!</definedName>
    <definedName name="WC_TMat">[3]Invalidé!#REF!</definedName>
    <definedName name="WC_TMont">[3]Invalidé!#REF!</definedName>
    <definedName name="wrn.Tisk." localSheetId="1" hidden="1">{#N/A,#N/A,FALSE,"Nabídka";#N/A,#N/A,FALSE,"Specifikace"}</definedName>
    <definedName name="wrn.Tisk." localSheetId="3" hidden="1">{#N/A,#N/A,FALSE,"Nabídka";#N/A,#N/A,FALSE,"Specifikace"}</definedName>
    <definedName name="wrn.Tisk." localSheetId="24" hidden="1">{#N/A,#N/A,FALSE,"Nabídka";#N/A,#N/A,FALSE,"Specifikace"}</definedName>
    <definedName name="wrn.Tisk." hidden="1">{#N/A,#N/A,FALSE,"Nabídka";#N/A,#N/A,FALSE,"Specifikace"}</definedName>
    <definedName name="Z_0216E4A3_6182_11D6_9494_000102FA4DF4_.wvu.Cols" hidden="1">#REF!</definedName>
    <definedName name="Z_0216E4A3_6182_11D6_9494_000102FA4DF4_.wvu.PrintArea" localSheetId="1" hidden="1">#REF!</definedName>
    <definedName name="Z_0216E4A3_6182_11D6_9494_000102FA4DF4_.wvu.PrintArea" localSheetId="3" hidden="1">#REF!</definedName>
    <definedName name="Z_0216E4A3_6182_11D6_9494_000102FA4DF4_.wvu.PrintArea" localSheetId="24" hidden="1">#REF!</definedName>
    <definedName name="Z_0216E4A3_6182_11D6_9494_000102FA4DF4_.wvu.PrintArea" hidden="1">#REF!</definedName>
    <definedName name="Z_0216E4A3_6182_11D6_9494_000102FA4DF4_.wvu.PrintTitles" localSheetId="1" hidden="1">#REF!</definedName>
    <definedName name="Z_0216E4A3_6182_11D6_9494_000102FA4DF4_.wvu.PrintTitles" localSheetId="3" hidden="1">#REF!</definedName>
    <definedName name="Z_0216E4A3_6182_11D6_9494_000102FA4DF4_.wvu.PrintTitles" localSheetId="24" hidden="1">#REF!</definedName>
    <definedName name="Z_0216E4A3_6182_11D6_9494_000102FA4DF4_.wvu.PrintTitles" hidden="1">#REF!</definedName>
    <definedName name="Z_A6D38DCC_6184_11D6_8FBA_000476959415_.wvu.Cols" localSheetId="3" hidden="1">#REF!</definedName>
    <definedName name="Z_A6D38DCC_6184_11D6_8FBA_000476959415_.wvu.Cols" localSheetId="24" hidden="1">#REF!</definedName>
    <definedName name="Z_A6D38DCC_6184_11D6_8FBA_000476959415_.wvu.Cols" hidden="1">#REF!</definedName>
    <definedName name="Z_A6D38DCC_6184_11D6_8FBA_000476959415_.wvu.PrintArea" localSheetId="3" hidden="1">#REF!</definedName>
    <definedName name="Z_A6D38DCC_6184_11D6_8FBA_000476959415_.wvu.PrintArea" localSheetId="24" hidden="1">#REF!</definedName>
    <definedName name="Z_A6D38DCC_6184_11D6_8FBA_000476959415_.wvu.PrintArea" hidden="1">#REF!</definedName>
    <definedName name="Z_A6D38DCC_6184_11D6_8FBA_000476959415_.wvu.PrintTitles" localSheetId="3" hidden="1">#REF!</definedName>
    <definedName name="Z_A6D38DCC_6184_11D6_8FBA_000476959415_.wvu.PrintTitles" localSheetId="24" hidden="1">#REF!</definedName>
    <definedName name="Z_A6D38DCC_6184_11D6_8FBA_000476959415_.wvu.PrintTitles" hidden="1">#REF!</definedName>
    <definedName name="Z_B7E7C763_C459_487D_8ABA_5CFDDFBD5A84_.wvu.Cols" localSheetId="3" hidden="1">so_01_celkem!$A:$A</definedName>
    <definedName name="Z_B7E7C763_C459_487D_8ABA_5CFDDFBD5A84_.wvu.Cols" localSheetId="24" hidden="1">so_02_celkem!$A:$A</definedName>
    <definedName name="Z_B7E7C763_C459_487D_8ABA_5CFDDFBD5A84_.wvu.PrintArea" localSheetId="3" hidden="1">so_01_celkem!#REF!</definedName>
    <definedName name="Z_B7E7C763_C459_487D_8ABA_5CFDDFBD5A84_.wvu.PrintArea" localSheetId="24" hidden="1">so_02_celkem!#REF!</definedName>
    <definedName name="Zakazka" localSheetId="1">#REF!</definedName>
    <definedName name="Zakazka" localSheetId="3">#REF!</definedName>
    <definedName name="Zakazka" localSheetId="24">#REF!</definedName>
    <definedName name="Zakazka">#REF!</definedName>
    <definedName name="Zaklad22" localSheetId="1">#REF!</definedName>
    <definedName name="Zaklad22" localSheetId="3">#REF!</definedName>
    <definedName name="Zaklad22" localSheetId="24">#REF!</definedName>
    <definedName name="Zaklad22">#REF!</definedName>
    <definedName name="Zaklad5" localSheetId="23">'[14]Krycí list'!$F$30</definedName>
    <definedName name="Zaklad5" localSheetId="1">#REF!</definedName>
    <definedName name="Zaklad5" localSheetId="3">#REF!</definedName>
    <definedName name="Zaklad5" localSheetId="24">#REF!</definedName>
    <definedName name="Zaklad5">#REF!</definedName>
    <definedName name="ZakladDPHSni" localSheetId="15">[7]Stavba!$G$23</definedName>
    <definedName name="ZakladDPHSni" localSheetId="16">[7]Stavba!$G$23</definedName>
    <definedName name="ZakladDPHSni" localSheetId="17">[7]Stavba!$G$23</definedName>
    <definedName name="ZakladDPHSni" localSheetId="18">[7]Stavba!$G$23</definedName>
    <definedName name="ZakladDPHSni" localSheetId="30">[7]Stavba!$G$23</definedName>
    <definedName name="ZakladDPHSni" localSheetId="31">[7]Stavba!$G$23</definedName>
    <definedName name="ZakladDPHSni" localSheetId="2">[11]Stavba!$G$23</definedName>
    <definedName name="ZakladDPHSni" localSheetId="1">[4]so_01_celkem!#REF!</definedName>
    <definedName name="ZakladDPHSni" localSheetId="19">[7]Stavba!$G$23</definedName>
    <definedName name="ZakladDPHSni" localSheetId="20">[7]Stavba!$G$23</definedName>
    <definedName name="ZakladDPHSni" localSheetId="21">[7]Stavba!$G$23</definedName>
    <definedName name="ZakladDPHSni" localSheetId="32">[7]Stavba!$G$23</definedName>
    <definedName name="ZakladDPHSni" localSheetId="4">[5]Stavba!$G$23</definedName>
    <definedName name="ZakladDPHSni" localSheetId="3">so_01_celkem!#REF!</definedName>
    <definedName name="ZakladDPHSni" localSheetId="24">so_02_celkem!#REF!</definedName>
    <definedName name="ZakladDPHSni" localSheetId="22">[6]Stavba!$G$23</definedName>
    <definedName name="ZakladDPHSni" localSheetId="33">[6]Stavba!$G$23</definedName>
    <definedName name="ZakladDPHSni">#REF!</definedName>
    <definedName name="ZakladDPHSniVypocet" localSheetId="3">so_01_celkem!#REF!</definedName>
    <definedName name="ZakladDPHSniVypocet" localSheetId="24">so_02_celkem!#REF!</definedName>
    <definedName name="ZakladDPHZakl" localSheetId="15">[7]Stavba!$G$25</definedName>
    <definedName name="ZakladDPHZakl" localSheetId="16">[7]Stavba!$G$25</definedName>
    <definedName name="ZakladDPHZakl" localSheetId="17">[7]Stavba!$G$25</definedName>
    <definedName name="ZakladDPHZakl" localSheetId="18">[7]Stavba!$G$25</definedName>
    <definedName name="ZakladDPHZakl" localSheetId="30">[7]Stavba!$G$25</definedName>
    <definedName name="ZakladDPHZakl" localSheetId="31">[7]Stavba!$G$25</definedName>
    <definedName name="ZakladDPHZakl" localSheetId="2">[11]Stavba!$G$25</definedName>
    <definedName name="ZakladDPHZakl" localSheetId="1">[4]so_01_celkem!#REF!</definedName>
    <definedName name="ZakladDPHZakl" localSheetId="19">[7]Stavba!$G$25</definedName>
    <definedName name="ZakladDPHZakl" localSheetId="20">[7]Stavba!$G$25</definedName>
    <definedName name="ZakladDPHZakl" localSheetId="21">[7]Stavba!$G$25</definedName>
    <definedName name="ZakladDPHZakl" localSheetId="32">[7]Stavba!$G$25</definedName>
    <definedName name="ZakladDPHZakl" localSheetId="4">[5]Stavba!$G$25</definedName>
    <definedName name="ZakladDPHZakl" localSheetId="3">so_01_celkem!#REF!</definedName>
    <definedName name="ZakladDPHZakl" localSheetId="24">so_02_celkem!#REF!</definedName>
    <definedName name="ZakladDPHZakl" localSheetId="22">[6]Stavba!$G$25</definedName>
    <definedName name="ZakladDPHZakl" localSheetId="33">[6]Stavba!$G$25</definedName>
    <definedName name="ZakladDPHZakl">#REF!</definedName>
    <definedName name="ZakladDPHZaklVypocet" localSheetId="3">so_01_celkem!#REF!</definedName>
    <definedName name="ZakladDPHZaklVypocet" localSheetId="24">so_02_celkem!#REF!</definedName>
    <definedName name="ZaObjednatele" localSheetId="2">[16]so_01_celkem!#REF!</definedName>
    <definedName name="ZaObjednatele" localSheetId="1">[4]so_01_celkem!#REF!</definedName>
    <definedName name="ZaObjednatele" localSheetId="3">so_01_celkem!#REF!</definedName>
    <definedName name="ZaObjednatele" localSheetId="24">so_02_celkem!#REF!</definedName>
    <definedName name="ZaObjednatele">#REF!</definedName>
    <definedName name="Zaokrouhleni" localSheetId="15">[7]Stavba!$G$27</definedName>
    <definedName name="Zaokrouhleni" localSheetId="16">[7]Stavba!$G$27</definedName>
    <definedName name="Zaokrouhleni" localSheetId="17">[7]Stavba!$G$27</definedName>
    <definedName name="Zaokrouhleni" localSheetId="18">[7]Stavba!$G$27</definedName>
    <definedName name="Zaokrouhleni" localSheetId="30">[7]Stavba!$G$27</definedName>
    <definedName name="Zaokrouhleni" localSheetId="31">[7]Stavba!$G$27</definedName>
    <definedName name="Zaokrouhleni" localSheetId="2">[11]Stavba!$G$27</definedName>
    <definedName name="Zaokrouhleni" localSheetId="1">[4]so_01_celkem!#REF!</definedName>
    <definedName name="Zaokrouhleni" localSheetId="19">[7]Stavba!$G$27</definedName>
    <definedName name="Zaokrouhleni" localSheetId="20">[7]Stavba!$G$27</definedName>
    <definedName name="Zaokrouhleni" localSheetId="21">[7]Stavba!$G$27</definedName>
    <definedName name="Zaokrouhleni" localSheetId="32">[7]Stavba!$G$27</definedName>
    <definedName name="Zaokrouhleni" localSheetId="3">so_01_celkem!#REF!</definedName>
    <definedName name="Zaokrouhleni" localSheetId="24">so_02_celkem!#REF!</definedName>
    <definedName name="Zaokrouhleni">#REF!</definedName>
    <definedName name="ZaZhotovitele" localSheetId="2">[16]so_01_celkem!#REF!</definedName>
    <definedName name="ZaZhotovitele" localSheetId="1">[4]so_01_celkem!#REF!</definedName>
    <definedName name="ZaZhotovitele" localSheetId="3">so_01_celkem!#REF!</definedName>
    <definedName name="ZaZhotovitele" localSheetId="24">so_02_celkem!#REF!</definedName>
    <definedName name="ZaZhotovitele">#REF!</definedName>
    <definedName name="Zhotovitel" localSheetId="2">#REF!</definedName>
    <definedName name="Zhotovitel" localSheetId="1">[4]so_01_celkem!#REF!</definedName>
    <definedName name="Zhotovitel" localSheetId="3">so_01_celkem!#REF!</definedName>
    <definedName name="Zhotovitel" localSheetId="24">so_02_celkem!#REF!</definedName>
    <definedName name="Zhotovitel">#REF!</definedName>
  </definedNames>
  <calcPr calcId="191029" iterateCount="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22" l="1"/>
  <c r="K47" i="28"/>
  <c r="I47" i="28"/>
  <c r="G47" i="28"/>
  <c r="K84" i="27"/>
  <c r="I84" i="27"/>
  <c r="G84" i="27"/>
  <c r="G9" i="55"/>
  <c r="G10" i="55"/>
  <c r="G11" i="55"/>
  <c r="G12" i="55"/>
  <c r="G13" i="55"/>
  <c r="G14" i="55"/>
  <c r="G15" i="55"/>
  <c r="G16" i="55"/>
  <c r="G17" i="55"/>
  <c r="G18" i="55"/>
  <c r="G19" i="55"/>
  <c r="G20" i="55"/>
  <c r="G21" i="55"/>
  <c r="G22" i="55"/>
  <c r="G23" i="55"/>
  <c r="K28" i="55"/>
  <c r="I28" i="55"/>
  <c r="G28" i="55"/>
  <c r="K27" i="55"/>
  <c r="I27" i="55"/>
  <c r="G27" i="55"/>
  <c r="K26" i="55"/>
  <c r="I26" i="55"/>
  <c r="G26" i="55"/>
  <c r="K25" i="55"/>
  <c r="I25" i="55"/>
  <c r="G25" i="55"/>
  <c r="K23" i="55"/>
  <c r="I23" i="55"/>
  <c r="K22" i="55"/>
  <c r="I22" i="55"/>
  <c r="K21" i="55"/>
  <c r="I21" i="55"/>
  <c r="K20" i="55"/>
  <c r="I20" i="55"/>
  <c r="K19" i="55"/>
  <c r="I19" i="55"/>
  <c r="K18" i="55"/>
  <c r="I18" i="55"/>
  <c r="K17" i="55"/>
  <c r="I17" i="55"/>
  <c r="K16" i="55"/>
  <c r="I16" i="55"/>
  <c r="K15" i="55"/>
  <c r="I15" i="55"/>
  <c r="K14" i="55"/>
  <c r="I14" i="55"/>
  <c r="K13" i="55"/>
  <c r="I13" i="55"/>
  <c r="K12" i="55"/>
  <c r="I12" i="55"/>
  <c r="K11" i="55"/>
  <c r="I11" i="55"/>
  <c r="K10" i="55"/>
  <c r="I10" i="55"/>
  <c r="K9" i="55"/>
  <c r="I9" i="55"/>
  <c r="K7629" i="24"/>
  <c r="I7629" i="24"/>
  <c r="I8" i="55" l="1"/>
  <c r="K8" i="55"/>
  <c r="G8" i="55"/>
  <c r="G30" i="55" s="1"/>
  <c r="F7629" i="24" s="1"/>
  <c r="G7629" i="24" s="1"/>
  <c r="K23" i="54"/>
  <c r="I23" i="54"/>
  <c r="E24" i="54"/>
  <c r="G24" i="54"/>
  <c r="G23" i="54" s="1"/>
  <c r="K8" i="54"/>
  <c r="I8" i="54"/>
  <c r="K25" i="54"/>
  <c r="I25" i="54"/>
  <c r="K72" i="54"/>
  <c r="I72" i="54"/>
  <c r="K78" i="54"/>
  <c r="I78" i="54"/>
  <c r="K87" i="54"/>
  <c r="I87" i="54"/>
  <c r="K85" i="54"/>
  <c r="I85" i="54"/>
  <c r="G88" i="54"/>
  <c r="G87" i="54" s="1"/>
  <c r="G86" i="54"/>
  <c r="G85" i="54" s="1"/>
  <c r="G83" i="54"/>
  <c r="G81" i="54"/>
  <c r="G79" i="54"/>
  <c r="G77" i="54"/>
  <c r="G75" i="54"/>
  <c r="G73" i="54"/>
  <c r="G71" i="54"/>
  <c r="G70" i="54"/>
  <c r="G69" i="54"/>
  <c r="G68" i="54"/>
  <c r="G67" i="54"/>
  <c r="G66" i="54"/>
  <c r="G65" i="54"/>
  <c r="G64" i="54"/>
  <c r="G63" i="54"/>
  <c r="G62" i="54"/>
  <c r="G61" i="54"/>
  <c r="G60" i="54"/>
  <c r="G59" i="54"/>
  <c r="G58" i="54"/>
  <c r="G57" i="54"/>
  <c r="G55" i="54"/>
  <c r="G53" i="54"/>
  <c r="G52" i="54"/>
  <c r="G51" i="54"/>
  <c r="G50" i="54"/>
  <c r="G49" i="54"/>
  <c r="G48" i="54"/>
  <c r="G47" i="54"/>
  <c r="G45" i="54"/>
  <c r="G44" i="54"/>
  <c r="G43" i="54"/>
  <c r="G42" i="54"/>
  <c r="G41" i="54"/>
  <c r="G40" i="54"/>
  <c r="G39" i="54"/>
  <c r="G38" i="54"/>
  <c r="G37" i="54"/>
  <c r="G36" i="54"/>
  <c r="G35" i="54"/>
  <c r="G34" i="54"/>
  <c r="G33" i="54"/>
  <c r="G32" i="54"/>
  <c r="G31" i="54"/>
  <c r="G30" i="54"/>
  <c r="G29" i="54"/>
  <c r="G28" i="54"/>
  <c r="G27" i="54"/>
  <c r="G26" i="54"/>
  <c r="G22" i="54"/>
  <c r="G21" i="54"/>
  <c r="G20" i="54"/>
  <c r="G19" i="54"/>
  <c r="G18" i="54"/>
  <c r="G17" i="54"/>
  <c r="G16" i="54"/>
  <c r="G15" i="54"/>
  <c r="G14" i="54"/>
  <c r="G13" i="54"/>
  <c r="G12" i="54"/>
  <c r="G11" i="54"/>
  <c r="G10" i="54"/>
  <c r="G9" i="54"/>
  <c r="E117" i="53"/>
  <c r="K8" i="53"/>
  <c r="I8" i="53"/>
  <c r="K56" i="53"/>
  <c r="I56" i="53"/>
  <c r="G56" i="53"/>
  <c r="K59" i="53"/>
  <c r="I59" i="53"/>
  <c r="K67" i="53"/>
  <c r="I67" i="53"/>
  <c r="K94" i="53"/>
  <c r="I94" i="53"/>
  <c r="G94" i="53"/>
  <c r="K116" i="53"/>
  <c r="I116" i="53"/>
  <c r="G117" i="53"/>
  <c r="G116" i="53" s="1"/>
  <c r="G115" i="53"/>
  <c r="G114" i="53"/>
  <c r="G113" i="53"/>
  <c r="G112" i="53"/>
  <c r="G111" i="53"/>
  <c r="G110" i="53"/>
  <c r="G109" i="53"/>
  <c r="G108" i="53"/>
  <c r="G107" i="53"/>
  <c r="G106" i="53"/>
  <c r="G105" i="53"/>
  <c r="G104" i="53"/>
  <c r="G103" i="53"/>
  <c r="G102" i="53"/>
  <c r="G101" i="53"/>
  <c r="G100" i="53"/>
  <c r="G99" i="53"/>
  <c r="G98" i="53"/>
  <c r="G97" i="53"/>
  <c r="G95" i="53"/>
  <c r="G93" i="53"/>
  <c r="G92" i="53"/>
  <c r="G91" i="53"/>
  <c r="G90" i="53"/>
  <c r="G89" i="53"/>
  <c r="G88" i="53"/>
  <c r="G86" i="53"/>
  <c r="G84" i="53"/>
  <c r="G82" i="53"/>
  <c r="G80" i="53"/>
  <c r="G78" i="53"/>
  <c r="G77" i="53"/>
  <c r="G76" i="53"/>
  <c r="G75" i="53"/>
  <c r="G74" i="53"/>
  <c r="G73" i="53"/>
  <c r="G72" i="53"/>
  <c r="G71" i="53"/>
  <c r="G70" i="53"/>
  <c r="G69" i="53"/>
  <c r="G68" i="53"/>
  <c r="G60" i="53"/>
  <c r="G59" i="53" s="1"/>
  <c r="G57" i="53"/>
  <c r="G55" i="53"/>
  <c r="G48" i="53"/>
  <c r="G40" i="53"/>
  <c r="G39" i="53"/>
  <c r="G38" i="53"/>
  <c r="G35" i="53"/>
  <c r="G32" i="53"/>
  <c r="G30" i="53"/>
  <c r="G27" i="53"/>
  <c r="G24" i="53"/>
  <c r="G17" i="53"/>
  <c r="G14" i="53"/>
  <c r="G12" i="53"/>
  <c r="G9" i="53"/>
  <c r="E74" i="52"/>
  <c r="G74" i="52" s="1"/>
  <c r="G73" i="52" s="1"/>
  <c r="K74" i="52"/>
  <c r="K8" i="52"/>
  <c r="I8" i="52"/>
  <c r="K38" i="52"/>
  <c r="I38" i="52"/>
  <c r="K45" i="52"/>
  <c r="I45" i="52"/>
  <c r="K49" i="52"/>
  <c r="I49" i="52"/>
  <c r="K75" i="52"/>
  <c r="I75" i="52"/>
  <c r="K94" i="52"/>
  <c r="I94" i="52"/>
  <c r="K155" i="52"/>
  <c r="I155" i="52"/>
  <c r="K249" i="52"/>
  <c r="I249" i="52"/>
  <c r="K259" i="52"/>
  <c r="I259" i="52"/>
  <c r="K300" i="52"/>
  <c r="I300" i="52"/>
  <c r="K306" i="52"/>
  <c r="I306" i="52"/>
  <c r="G312" i="52"/>
  <c r="G310" i="52"/>
  <c r="G309" i="52"/>
  <c r="G307" i="52"/>
  <c r="G305" i="52"/>
  <c r="G304" i="52"/>
  <c r="G303" i="52"/>
  <c r="G302" i="52"/>
  <c r="G301" i="52"/>
  <c r="G299" i="52"/>
  <c r="G298" i="52"/>
  <c r="G297" i="52"/>
  <c r="G296" i="52"/>
  <c r="G295" i="52"/>
  <c r="G294" i="52"/>
  <c r="G293" i="52"/>
  <c r="G292" i="52"/>
  <c r="G291" i="52"/>
  <c r="G290" i="52"/>
  <c r="G289" i="52"/>
  <c r="G288" i="52"/>
  <c r="G287" i="52"/>
  <c r="G286" i="52"/>
  <c r="G285" i="52"/>
  <c r="G284" i="52"/>
  <c r="G283" i="52"/>
  <c r="G282" i="52"/>
  <c r="G281" i="52"/>
  <c r="G280" i="52"/>
  <c r="G279" i="52"/>
  <c r="G278" i="52"/>
  <c r="G277" i="52"/>
  <c r="G276" i="52"/>
  <c r="G275" i="52"/>
  <c r="G273" i="52"/>
  <c r="G272" i="52"/>
  <c r="G271" i="52"/>
  <c r="G270" i="52"/>
  <c r="G269" i="52"/>
  <c r="G268" i="52"/>
  <c r="G267" i="52"/>
  <c r="G266" i="52"/>
  <c r="G265" i="52"/>
  <c r="G264" i="52"/>
  <c r="G263" i="52"/>
  <c r="G262" i="52"/>
  <c r="G261" i="52"/>
  <c r="G260" i="52"/>
  <c r="G258" i="52"/>
  <c r="G257" i="52"/>
  <c r="G256" i="52"/>
  <c r="G255" i="52"/>
  <c r="G254" i="52"/>
  <c r="G253" i="52"/>
  <c r="G252" i="52"/>
  <c r="G251" i="52"/>
  <c r="G250" i="52"/>
  <c r="G248" i="52"/>
  <c r="G247" i="52"/>
  <c r="G246" i="52"/>
  <c r="G245" i="52"/>
  <c r="G244" i="52"/>
  <c r="G243" i="52"/>
  <c r="G242" i="52"/>
  <c r="G241" i="52"/>
  <c r="G240" i="52"/>
  <c r="G239" i="52"/>
  <c r="G238" i="52"/>
  <c r="G237" i="52"/>
  <c r="G236" i="52"/>
  <c r="G235" i="52"/>
  <c r="G234" i="52"/>
  <c r="G233" i="52"/>
  <c r="G232" i="52"/>
  <c r="G230" i="52"/>
  <c r="G228" i="52"/>
  <c r="G227" i="52"/>
  <c r="G226" i="52"/>
  <c r="G225" i="52"/>
  <c r="G223" i="52"/>
  <c r="G222" i="52"/>
  <c r="G221" i="52"/>
  <c r="G220" i="52"/>
  <c r="G219" i="52"/>
  <c r="G218" i="52"/>
  <c r="G217" i="52"/>
  <c r="G216" i="52"/>
  <c r="G215" i="52"/>
  <c r="G214" i="52"/>
  <c r="G213" i="52"/>
  <c r="G212" i="52"/>
  <c r="G211" i="52"/>
  <c r="G210" i="52"/>
  <c r="G209" i="52"/>
  <c r="G208" i="52"/>
  <c r="G207" i="52"/>
  <c r="G206" i="52"/>
  <c r="G205" i="52"/>
  <c r="G204" i="52"/>
  <c r="G203" i="52"/>
  <c r="G202" i="52"/>
  <c r="G201" i="52"/>
  <c r="G200" i="52"/>
  <c r="G199" i="52"/>
  <c r="G197" i="52"/>
  <c r="G195" i="52"/>
  <c r="G194" i="52"/>
  <c r="G193" i="52"/>
  <c r="G192" i="52"/>
  <c r="G191" i="52"/>
  <c r="G190" i="52"/>
  <c r="G189" i="52"/>
  <c r="G188" i="52"/>
  <c r="G187" i="52"/>
  <c r="G186" i="52"/>
  <c r="G184" i="52"/>
  <c r="G181" i="52"/>
  <c r="G178" i="52"/>
  <c r="G175" i="52"/>
  <c r="G172" i="52"/>
  <c r="G169" i="52"/>
  <c r="G166" i="52"/>
  <c r="G163" i="52"/>
  <c r="G160" i="52"/>
  <c r="G159" i="52"/>
  <c r="G158" i="52"/>
  <c r="G157" i="52"/>
  <c r="G156" i="52"/>
  <c r="G154" i="52"/>
  <c r="G153" i="52"/>
  <c r="G152" i="52"/>
  <c r="G151" i="52"/>
  <c r="G150" i="52"/>
  <c r="G149" i="52"/>
  <c r="G148" i="52"/>
  <c r="G147" i="52"/>
  <c r="G146" i="52"/>
  <c r="G145" i="52"/>
  <c r="G144" i="52"/>
  <c r="G143" i="52"/>
  <c r="G142" i="52"/>
  <c r="G141" i="52"/>
  <c r="G140" i="52"/>
  <c r="G139" i="52"/>
  <c r="G138" i="52"/>
  <c r="G137" i="52"/>
  <c r="G136" i="52"/>
  <c r="G135" i="52"/>
  <c r="G134" i="52"/>
  <c r="G133" i="52"/>
  <c r="G132" i="52"/>
  <c r="G131" i="52"/>
  <c r="G130" i="52"/>
  <c r="G128" i="52"/>
  <c r="G126" i="52"/>
  <c r="G125" i="52"/>
  <c r="G124" i="52"/>
  <c r="G123" i="52"/>
  <c r="G122" i="52"/>
  <c r="G121" i="52"/>
  <c r="G120" i="52"/>
  <c r="G119" i="52"/>
  <c r="G118" i="52"/>
  <c r="G117" i="52"/>
  <c r="G116" i="52"/>
  <c r="G115" i="52"/>
  <c r="G114" i="52"/>
  <c r="G113" i="52"/>
  <c r="G112" i="52"/>
  <c r="G111" i="52"/>
  <c r="G110" i="52"/>
  <c r="G109" i="52"/>
  <c r="G108" i="52"/>
  <c r="G107" i="52"/>
  <c r="G106" i="52"/>
  <c r="G105" i="52"/>
  <c r="G104" i="52"/>
  <c r="G103" i="52"/>
  <c r="G102" i="52"/>
  <c r="G101" i="52"/>
  <c r="G100" i="52"/>
  <c r="G99" i="52"/>
  <c r="G98" i="52"/>
  <c r="G97" i="52"/>
  <c r="G96" i="52"/>
  <c r="G95" i="52"/>
  <c r="G93" i="52"/>
  <c r="G92" i="52"/>
  <c r="G91" i="52"/>
  <c r="G90" i="52"/>
  <c r="G89" i="52"/>
  <c r="G88" i="52"/>
  <c r="G87" i="52"/>
  <c r="G86" i="52"/>
  <c r="G85" i="52"/>
  <c r="G84" i="52"/>
  <c r="G83" i="52"/>
  <c r="G82" i="52"/>
  <c r="G81" i="52"/>
  <c r="G80" i="52"/>
  <c r="G79" i="52"/>
  <c r="G78" i="52"/>
  <c r="G77" i="52"/>
  <c r="G76" i="52"/>
  <c r="G72" i="52"/>
  <c r="G71" i="52"/>
  <c r="G70" i="52"/>
  <c r="G69" i="52"/>
  <c r="G68" i="52"/>
  <c r="G67" i="52"/>
  <c r="G66" i="52"/>
  <c r="G65" i="52"/>
  <c r="G64" i="52"/>
  <c r="G63" i="52"/>
  <c r="G62" i="52"/>
  <c r="G61" i="52"/>
  <c r="G60" i="52"/>
  <c r="G59" i="52"/>
  <c r="G58" i="52"/>
  <c r="G57" i="52"/>
  <c r="G56" i="52"/>
  <c r="G55" i="52"/>
  <c r="G54" i="52"/>
  <c r="G53" i="52"/>
  <c r="G52" i="52"/>
  <c r="G51" i="52"/>
  <c r="G50" i="52"/>
  <c r="G48" i="52"/>
  <c r="G47" i="52"/>
  <c r="G46" i="52"/>
  <c r="G39" i="52"/>
  <c r="G38" i="52" s="1"/>
  <c r="G37" i="52"/>
  <c r="G31" i="52"/>
  <c r="G26" i="52"/>
  <c r="G25" i="52"/>
  <c r="G24" i="52"/>
  <c r="G22" i="52"/>
  <c r="G21" i="52"/>
  <c r="G18" i="52"/>
  <c r="G15" i="52"/>
  <c r="G9" i="52"/>
  <c r="K5383" i="24"/>
  <c r="I5383" i="24"/>
  <c r="K5382" i="24"/>
  <c r="I5382" i="24"/>
  <c r="E18" i="45"/>
  <c r="G18" i="45" s="1"/>
  <c r="E14" i="43"/>
  <c r="G14" i="43"/>
  <c r="E12" i="51"/>
  <c r="G12" i="51" s="1"/>
  <c r="I8" i="51"/>
  <c r="K14" i="51"/>
  <c r="K8" i="51" s="1"/>
  <c r="I14" i="51"/>
  <c r="K17" i="51"/>
  <c r="I17" i="51"/>
  <c r="K38" i="51"/>
  <c r="I38" i="51"/>
  <c r="K53" i="51"/>
  <c r="I53" i="51"/>
  <c r="K89" i="51"/>
  <c r="I89" i="51"/>
  <c r="K103" i="51"/>
  <c r="I103" i="51"/>
  <c r="K140" i="51"/>
  <c r="I140" i="51"/>
  <c r="G150" i="51"/>
  <c r="G145" i="51"/>
  <c r="G143" i="51"/>
  <c r="G141" i="51"/>
  <c r="G139" i="51"/>
  <c r="G138" i="51"/>
  <c r="G137" i="51"/>
  <c r="G136" i="51"/>
  <c r="G135" i="51"/>
  <c r="G134" i="51"/>
  <c r="G133" i="51"/>
  <c r="G132" i="51"/>
  <c r="G128" i="51"/>
  <c r="G127" i="51"/>
  <c r="G126" i="51"/>
  <c r="G124" i="51"/>
  <c r="G120" i="51"/>
  <c r="G119" i="51"/>
  <c r="G118" i="51"/>
  <c r="G117" i="51"/>
  <c r="G116" i="51"/>
  <c r="G115" i="51"/>
  <c r="G114" i="51"/>
  <c r="G113" i="51"/>
  <c r="G112" i="51"/>
  <c r="G110" i="51"/>
  <c r="G109" i="51"/>
  <c r="G107" i="51"/>
  <c r="G104" i="51"/>
  <c r="G102" i="51"/>
  <c r="G101" i="51"/>
  <c r="G100" i="51"/>
  <c r="G99" i="51"/>
  <c r="G97" i="51"/>
  <c r="G96" i="51"/>
  <c r="G95" i="51"/>
  <c r="G94" i="51"/>
  <c r="G93" i="51"/>
  <c r="G92" i="51"/>
  <c r="G91" i="51"/>
  <c r="G90" i="51"/>
  <c r="G88" i="51"/>
  <c r="G87" i="51"/>
  <c r="G86" i="51"/>
  <c r="G85" i="51"/>
  <c r="G84" i="51"/>
  <c r="G83" i="51"/>
  <c r="G82" i="51"/>
  <c r="G81" i="51"/>
  <c r="G80" i="51"/>
  <c r="G78" i="51"/>
  <c r="G76" i="51"/>
  <c r="G75" i="51"/>
  <c r="G74" i="51"/>
  <c r="G73" i="51"/>
  <c r="G72" i="51"/>
  <c r="G71" i="51"/>
  <c r="G70" i="51"/>
  <c r="G68" i="51"/>
  <c r="G66" i="51"/>
  <c r="G64" i="51"/>
  <c r="G62" i="51"/>
  <c r="G60" i="51"/>
  <c r="G58" i="51"/>
  <c r="G56" i="51"/>
  <c r="G54" i="51"/>
  <c r="G52" i="51"/>
  <c r="G51" i="51"/>
  <c r="G50" i="51"/>
  <c r="G49" i="51"/>
  <c r="G48" i="51"/>
  <c r="G47" i="51"/>
  <c r="G46" i="51"/>
  <c r="G45" i="51"/>
  <c r="G44" i="51"/>
  <c r="G43" i="51"/>
  <c r="G41" i="51"/>
  <c r="G39" i="51"/>
  <c r="G37" i="51"/>
  <c r="G36" i="51"/>
  <c r="G35" i="51"/>
  <c r="G34" i="51"/>
  <c r="G33" i="51"/>
  <c r="G28" i="51"/>
  <c r="G27" i="51"/>
  <c r="G26" i="51"/>
  <c r="G25" i="51"/>
  <c r="G24" i="51"/>
  <c r="G23" i="51"/>
  <c r="G21" i="51"/>
  <c r="G18" i="51"/>
  <c r="G16" i="51"/>
  <c r="G15" i="51"/>
  <c r="G13" i="51"/>
  <c r="G9" i="51"/>
  <c r="K8" i="50"/>
  <c r="E15" i="50" s="1"/>
  <c r="G15" i="50" s="1"/>
  <c r="I8" i="50"/>
  <c r="K17" i="50"/>
  <c r="I17" i="50"/>
  <c r="K26" i="50"/>
  <c r="I26" i="50"/>
  <c r="K36" i="50"/>
  <c r="I36" i="50"/>
  <c r="K41" i="50"/>
  <c r="I41" i="50"/>
  <c r="G47" i="50"/>
  <c r="G46" i="50"/>
  <c r="G45" i="50"/>
  <c r="G44" i="50"/>
  <c r="G43" i="50"/>
  <c r="G42" i="50"/>
  <c r="G40" i="50"/>
  <c r="G38" i="50"/>
  <c r="G37" i="50"/>
  <c r="G35" i="50"/>
  <c r="G33" i="50"/>
  <c r="G31" i="50"/>
  <c r="G30" i="50"/>
  <c r="G29" i="50"/>
  <c r="G28" i="50"/>
  <c r="G27" i="50"/>
  <c r="G25" i="50"/>
  <c r="G24" i="50"/>
  <c r="G23" i="50"/>
  <c r="G22" i="50"/>
  <c r="G21" i="50"/>
  <c r="G20" i="50"/>
  <c r="G18" i="50"/>
  <c r="G17" i="50" s="1"/>
  <c r="G16" i="50"/>
  <c r="G14" i="50"/>
  <c r="G13" i="50"/>
  <c r="G12" i="50"/>
  <c r="G11" i="50"/>
  <c r="G9" i="50"/>
  <c r="K8" i="49"/>
  <c r="E14" i="49" s="1"/>
  <c r="G14" i="49" s="1"/>
  <c r="I8" i="49"/>
  <c r="K18" i="49"/>
  <c r="I18" i="49"/>
  <c r="K31" i="49"/>
  <c r="I31" i="49"/>
  <c r="K45" i="49"/>
  <c r="I45" i="49"/>
  <c r="K53" i="49"/>
  <c r="I53" i="49"/>
  <c r="G70" i="49"/>
  <c r="G69" i="49"/>
  <c r="G68" i="49"/>
  <c r="G67" i="49"/>
  <c r="G66" i="49"/>
  <c r="G65" i="49"/>
  <c r="G64" i="49"/>
  <c r="G63" i="49"/>
  <c r="G62" i="49"/>
  <c r="G61" i="49"/>
  <c r="G60" i="49"/>
  <c r="G59" i="49"/>
  <c r="G58" i="49"/>
  <c r="G57" i="49"/>
  <c r="G56" i="49"/>
  <c r="G55" i="49"/>
  <c r="G54" i="49"/>
  <c r="G52" i="49"/>
  <c r="G51" i="49"/>
  <c r="G49" i="49"/>
  <c r="G48" i="49"/>
  <c r="G47" i="49"/>
  <c r="G46" i="49"/>
  <c r="G44" i="49"/>
  <c r="G42" i="49"/>
  <c r="G40" i="49"/>
  <c r="G38" i="49"/>
  <c r="G37" i="49"/>
  <c r="G36" i="49"/>
  <c r="G35" i="49"/>
  <c r="G34" i="49"/>
  <c r="G33" i="49"/>
  <c r="G32" i="49"/>
  <c r="G30" i="49"/>
  <c r="G29" i="49"/>
  <c r="G28" i="49"/>
  <c r="G27" i="49"/>
  <c r="G26" i="49"/>
  <c r="G25" i="49"/>
  <c r="G24" i="49"/>
  <c r="G23" i="49"/>
  <c r="G21" i="49"/>
  <c r="G19" i="49"/>
  <c r="G17" i="49"/>
  <c r="G16" i="49"/>
  <c r="G15" i="49"/>
  <c r="G13" i="49"/>
  <c r="G12" i="49"/>
  <c r="G11" i="49"/>
  <c r="G9" i="49"/>
  <c r="K5143" i="16"/>
  <c r="I5143" i="16"/>
  <c r="K5142" i="16"/>
  <c r="I5142" i="16"/>
  <c r="K5141" i="16"/>
  <c r="I5141" i="16"/>
  <c r="K8" i="48"/>
  <c r="I8" i="48"/>
  <c r="K28" i="48"/>
  <c r="I28" i="48"/>
  <c r="K31" i="48"/>
  <c r="I31" i="48"/>
  <c r="K49" i="48"/>
  <c r="I49" i="48"/>
  <c r="K60" i="48"/>
  <c r="I60" i="48"/>
  <c r="K80" i="48"/>
  <c r="I80" i="48"/>
  <c r="K112" i="48"/>
  <c r="I112" i="48"/>
  <c r="G117" i="48"/>
  <c r="G115" i="48"/>
  <c r="G113" i="48"/>
  <c r="G112" i="48" s="1"/>
  <c r="G111" i="48"/>
  <c r="G110" i="48"/>
  <c r="G109" i="48"/>
  <c r="G108" i="48"/>
  <c r="G107" i="48"/>
  <c r="G106" i="48"/>
  <c r="G104" i="48"/>
  <c r="G103" i="48"/>
  <c r="G102" i="48"/>
  <c r="G101" i="48"/>
  <c r="G100" i="48"/>
  <c r="G99" i="48"/>
  <c r="G98" i="48"/>
  <c r="G97" i="48"/>
  <c r="G96" i="48"/>
  <c r="G95" i="48"/>
  <c r="G94" i="48"/>
  <c r="G93" i="48"/>
  <c r="G92" i="48"/>
  <c r="G91" i="48"/>
  <c r="G90" i="48"/>
  <c r="G89" i="48"/>
  <c r="G88" i="48"/>
  <c r="G86" i="48"/>
  <c r="G84" i="48"/>
  <c r="G81" i="48"/>
  <c r="G79" i="48"/>
  <c r="G78" i="48"/>
  <c r="G77" i="48"/>
  <c r="G75" i="48"/>
  <c r="G74" i="48"/>
  <c r="G73" i="48"/>
  <c r="G72" i="48"/>
  <c r="G71" i="48"/>
  <c r="G70" i="48"/>
  <c r="G69" i="48"/>
  <c r="G68" i="48"/>
  <c r="G67" i="48"/>
  <c r="G66" i="48"/>
  <c r="G65" i="48"/>
  <c r="G63" i="48"/>
  <c r="G61" i="48"/>
  <c r="G59" i="48"/>
  <c r="G51" i="48"/>
  <c r="G50" i="48"/>
  <c r="G48" i="48"/>
  <c r="G47" i="48"/>
  <c r="G46" i="48"/>
  <c r="G45" i="48"/>
  <c r="G44" i="48"/>
  <c r="G43" i="48"/>
  <c r="G42" i="48"/>
  <c r="G41" i="48"/>
  <c r="G40" i="48"/>
  <c r="G39" i="48"/>
  <c r="G38" i="48"/>
  <c r="G37" i="48"/>
  <c r="G35" i="48"/>
  <c r="G34" i="48"/>
  <c r="G32" i="48"/>
  <c r="G30" i="48"/>
  <c r="G29" i="48"/>
  <c r="G28" i="48" s="1"/>
  <c r="G27" i="48"/>
  <c r="G26" i="48"/>
  <c r="G25" i="48"/>
  <c r="G24" i="48"/>
  <c r="G23" i="48"/>
  <c r="G22" i="48"/>
  <c r="G21" i="48"/>
  <c r="G20" i="48"/>
  <c r="G19" i="48"/>
  <c r="G18" i="48"/>
  <c r="G17" i="48"/>
  <c r="G16" i="48"/>
  <c r="G14" i="48"/>
  <c r="G12" i="48"/>
  <c r="G11" i="48"/>
  <c r="G10" i="48"/>
  <c r="G9" i="48"/>
  <c r="K8" i="47"/>
  <c r="I8" i="47"/>
  <c r="E26" i="47" s="1"/>
  <c r="G26" i="47" s="1"/>
  <c r="K28" i="47"/>
  <c r="I28" i="47"/>
  <c r="K36" i="47"/>
  <c r="I36" i="47"/>
  <c r="K79" i="47"/>
  <c r="I79" i="47"/>
  <c r="K102" i="47"/>
  <c r="I102" i="47"/>
  <c r="K129" i="47"/>
  <c r="I129" i="47"/>
  <c r="K112" i="47"/>
  <c r="I112" i="47"/>
  <c r="K200" i="47"/>
  <c r="I200" i="47"/>
  <c r="K256" i="47"/>
  <c r="I256" i="47"/>
  <c r="G264" i="47"/>
  <c r="G262" i="47"/>
  <c r="G260" i="47"/>
  <c r="G259" i="47"/>
  <c r="G257" i="47"/>
  <c r="G255" i="47"/>
  <c r="G254" i="47"/>
  <c r="G252" i="47"/>
  <c r="G250" i="47"/>
  <c r="G249" i="47"/>
  <c r="G248" i="47"/>
  <c r="G247" i="47"/>
  <c r="G246" i="47"/>
  <c r="G244" i="47"/>
  <c r="G242" i="47"/>
  <c r="G241" i="47"/>
  <c r="G240" i="47"/>
  <c r="G238" i="47"/>
  <c r="G237" i="47"/>
  <c r="G236" i="47"/>
  <c r="G235" i="47"/>
  <c r="G234" i="47"/>
  <c r="G233" i="47"/>
  <c r="G231" i="47"/>
  <c r="G230" i="47"/>
  <c r="G229" i="47"/>
  <c r="G228" i="47"/>
  <c r="G227" i="47"/>
  <c r="G225" i="47"/>
  <c r="G224" i="47"/>
  <c r="G223" i="47"/>
  <c r="G222" i="47"/>
  <c r="G220" i="47"/>
  <c r="G218" i="47"/>
  <c r="G216" i="47"/>
  <c r="G214" i="47"/>
  <c r="G212" i="47"/>
  <c r="G210" i="47"/>
  <c r="G208" i="47"/>
  <c r="G205" i="47"/>
  <c r="G203" i="47"/>
  <c r="G201" i="47"/>
  <c r="G199" i="47"/>
  <c r="G198" i="47"/>
  <c r="G197" i="47"/>
  <c r="G196" i="47"/>
  <c r="G195" i="47"/>
  <c r="G193" i="47"/>
  <c r="G191" i="47"/>
  <c r="G189" i="47"/>
  <c r="G187" i="47"/>
  <c r="G186" i="47"/>
  <c r="G185" i="47"/>
  <c r="G184" i="47"/>
  <c r="G181" i="47"/>
  <c r="G177" i="47"/>
  <c r="G173" i="47"/>
  <c r="G170" i="47"/>
  <c r="G169" i="47"/>
  <c r="G168" i="47"/>
  <c r="G167" i="47"/>
  <c r="G165" i="47"/>
  <c r="G164" i="47"/>
  <c r="G163" i="47"/>
  <c r="G162" i="47"/>
  <c r="G161" i="47"/>
  <c r="G160" i="47"/>
  <c r="G159" i="47"/>
  <c r="G158" i="47"/>
  <c r="G157" i="47"/>
  <c r="G154" i="47"/>
  <c r="G150" i="47"/>
  <c r="G147" i="47"/>
  <c r="G143" i="47"/>
  <c r="G139" i="47"/>
  <c r="G134" i="47"/>
  <c r="G130" i="47"/>
  <c r="G128" i="47"/>
  <c r="G127" i="47"/>
  <c r="G126" i="47"/>
  <c r="G125" i="47"/>
  <c r="G124" i="47"/>
  <c r="G123" i="47"/>
  <c r="G119" i="47"/>
  <c r="G117" i="47"/>
  <c r="G116" i="47"/>
  <c r="G114" i="47"/>
  <c r="G113" i="47"/>
  <c r="G111" i="47"/>
  <c r="G110" i="47"/>
  <c r="G109" i="47"/>
  <c r="G108" i="47"/>
  <c r="G107" i="47"/>
  <c r="G106" i="47"/>
  <c r="G105" i="47"/>
  <c r="G104" i="47"/>
  <c r="G103" i="47"/>
  <c r="G101" i="47"/>
  <c r="G100" i="47"/>
  <c r="G99" i="47"/>
  <c r="G98" i="47"/>
  <c r="G97" i="47"/>
  <c r="G96" i="47"/>
  <c r="G95" i="47"/>
  <c r="G94" i="47"/>
  <c r="G93" i="47"/>
  <c r="G92" i="47"/>
  <c r="G91" i="47"/>
  <c r="G90" i="47"/>
  <c r="G88" i="47"/>
  <c r="G86" i="47"/>
  <c r="G84" i="47"/>
  <c r="G80" i="47"/>
  <c r="G78" i="47"/>
  <c r="G77" i="47"/>
  <c r="G76" i="47"/>
  <c r="G75" i="47"/>
  <c r="G74" i="47"/>
  <c r="G73" i="47"/>
  <c r="G72" i="47"/>
  <c r="G71" i="47"/>
  <c r="G70" i="47"/>
  <c r="G69" i="47"/>
  <c r="G68" i="47"/>
  <c r="G67" i="47"/>
  <c r="G66" i="47"/>
  <c r="G65" i="47"/>
  <c r="G64" i="47"/>
  <c r="G63" i="47"/>
  <c r="G62" i="47"/>
  <c r="G61" i="47"/>
  <c r="G57" i="47"/>
  <c r="G56" i="47"/>
  <c r="G55" i="47"/>
  <c r="G54" i="47"/>
  <c r="G53" i="47"/>
  <c r="G52" i="47"/>
  <c r="G51" i="47"/>
  <c r="G50" i="47"/>
  <c r="G49" i="47"/>
  <c r="G48" i="47"/>
  <c r="G47" i="47"/>
  <c r="G45" i="47"/>
  <c r="G43" i="47"/>
  <c r="G37" i="47"/>
  <c r="G35" i="47"/>
  <c r="G34" i="47"/>
  <c r="G33" i="47"/>
  <c r="G32" i="47"/>
  <c r="G31" i="47"/>
  <c r="G30" i="47"/>
  <c r="G29" i="47"/>
  <c r="G27" i="47"/>
  <c r="G25" i="47"/>
  <c r="G24" i="47"/>
  <c r="G23" i="47"/>
  <c r="G22" i="47"/>
  <c r="G21" i="47"/>
  <c r="G20" i="47"/>
  <c r="G19" i="47"/>
  <c r="G18" i="47"/>
  <c r="G17" i="47"/>
  <c r="G16" i="47"/>
  <c r="G15" i="47"/>
  <c r="G14" i="47"/>
  <c r="G12" i="47"/>
  <c r="G9" i="47"/>
  <c r="K5440" i="24"/>
  <c r="I5440" i="24"/>
  <c r="K5439" i="24"/>
  <c r="I5439" i="24"/>
  <c r="K113" i="46"/>
  <c r="I113" i="46"/>
  <c r="K85" i="46"/>
  <c r="I85" i="46"/>
  <c r="K72" i="46"/>
  <c r="I72" i="46"/>
  <c r="K47" i="46"/>
  <c r="I47" i="46"/>
  <c r="K34" i="46"/>
  <c r="I34" i="46"/>
  <c r="K17" i="46"/>
  <c r="I17" i="46"/>
  <c r="K14" i="46"/>
  <c r="I14" i="46"/>
  <c r="K8" i="46"/>
  <c r="E11" i="46" s="1"/>
  <c r="G11" i="46" s="1"/>
  <c r="I8" i="46"/>
  <c r="E12" i="46" s="1"/>
  <c r="G12" i="46" s="1"/>
  <c r="G121" i="46"/>
  <c r="G116" i="46"/>
  <c r="G114" i="46"/>
  <c r="G112" i="46"/>
  <c r="G111" i="46"/>
  <c r="G110" i="46"/>
  <c r="G109" i="46"/>
  <c r="G108" i="46"/>
  <c r="G107" i="46"/>
  <c r="G106" i="46"/>
  <c r="G105" i="46"/>
  <c r="G104" i="46"/>
  <c r="G101" i="46"/>
  <c r="G100" i="46"/>
  <c r="G99" i="46"/>
  <c r="G96" i="46"/>
  <c r="G95" i="46"/>
  <c r="G94" i="46"/>
  <c r="G93" i="46"/>
  <c r="G92" i="46"/>
  <c r="G91" i="46"/>
  <c r="G90" i="46"/>
  <c r="G89" i="46"/>
  <c r="G86" i="46"/>
  <c r="G84" i="46"/>
  <c r="G83" i="46"/>
  <c r="G82" i="46"/>
  <c r="G80" i="46"/>
  <c r="G79" i="46"/>
  <c r="G78" i="46"/>
  <c r="G77" i="46"/>
  <c r="G76" i="46"/>
  <c r="G75" i="46"/>
  <c r="G74" i="46"/>
  <c r="G73" i="46"/>
  <c r="G71" i="46"/>
  <c r="G70" i="46"/>
  <c r="G69" i="46"/>
  <c r="G68" i="46"/>
  <c r="G67" i="46"/>
  <c r="G65" i="46"/>
  <c r="G63" i="46"/>
  <c r="G62" i="46"/>
  <c r="G61" i="46"/>
  <c r="G60" i="46"/>
  <c r="G59" i="46"/>
  <c r="G58" i="46"/>
  <c r="G56" i="46"/>
  <c r="G54" i="46"/>
  <c r="G52" i="46"/>
  <c r="G50" i="46"/>
  <c r="G48" i="46"/>
  <c r="G46" i="46"/>
  <c r="G45" i="46"/>
  <c r="G44" i="46"/>
  <c r="G43" i="46"/>
  <c r="G42" i="46"/>
  <c r="G41" i="46"/>
  <c r="G40" i="46"/>
  <c r="G39" i="46"/>
  <c r="G38" i="46"/>
  <c r="G37" i="46"/>
  <c r="G35" i="46"/>
  <c r="G33" i="46"/>
  <c r="G32" i="46"/>
  <c r="G31" i="46"/>
  <c r="G30" i="46"/>
  <c r="G29" i="46"/>
  <c r="G28" i="46"/>
  <c r="G25" i="46"/>
  <c r="G24" i="46"/>
  <c r="G23" i="46"/>
  <c r="G22" i="46"/>
  <c r="G21" i="46"/>
  <c r="G20" i="46"/>
  <c r="G18" i="46"/>
  <c r="G16" i="46"/>
  <c r="G15" i="46"/>
  <c r="G13" i="46"/>
  <c r="G9" i="46"/>
  <c r="K68" i="45"/>
  <c r="I68" i="45"/>
  <c r="K55" i="45"/>
  <c r="I55" i="45"/>
  <c r="K45" i="45"/>
  <c r="I45" i="45"/>
  <c r="K38" i="45"/>
  <c r="I38" i="45"/>
  <c r="K26" i="45"/>
  <c r="I26" i="45"/>
  <c r="K22" i="45"/>
  <c r="I22" i="45"/>
  <c r="K8" i="45"/>
  <c r="I8" i="45"/>
  <c r="E21" i="45" s="1"/>
  <c r="G21" i="45" s="1"/>
  <c r="G79" i="45"/>
  <c r="G78" i="45"/>
  <c r="G77" i="45"/>
  <c r="G76" i="45"/>
  <c r="G75" i="45"/>
  <c r="G74" i="45"/>
  <c r="G73" i="45"/>
  <c r="G72" i="45"/>
  <c r="G71" i="45"/>
  <c r="G70" i="45"/>
  <c r="G69" i="45"/>
  <c r="G67" i="45"/>
  <c r="G66" i="45"/>
  <c r="G65" i="45"/>
  <c r="G64" i="45"/>
  <c r="G63" i="45"/>
  <c r="G61" i="45"/>
  <c r="G60" i="45"/>
  <c r="G59" i="45"/>
  <c r="G58" i="45"/>
  <c r="G57" i="45"/>
  <c r="G56" i="45"/>
  <c r="G54" i="45"/>
  <c r="G52" i="45"/>
  <c r="G51" i="45"/>
  <c r="G49" i="45"/>
  <c r="G48" i="45"/>
  <c r="G47" i="45"/>
  <c r="G46" i="45"/>
  <c r="G44" i="45"/>
  <c r="G43" i="45"/>
  <c r="G42" i="45"/>
  <c r="G41" i="45"/>
  <c r="G40" i="45"/>
  <c r="G39" i="45"/>
  <c r="G38" i="45" s="1"/>
  <c r="G37" i="45"/>
  <c r="G36" i="45"/>
  <c r="G35" i="45"/>
  <c r="G34" i="45"/>
  <c r="G33" i="45"/>
  <c r="G32" i="45"/>
  <c r="G31" i="45"/>
  <c r="G30" i="45"/>
  <c r="G29" i="45"/>
  <c r="G27" i="45"/>
  <c r="G25" i="45"/>
  <c r="G24" i="45"/>
  <c r="G23" i="45"/>
  <c r="G20" i="45"/>
  <c r="G19" i="45"/>
  <c r="G17" i="45"/>
  <c r="G15" i="45"/>
  <c r="G14" i="45"/>
  <c r="G13" i="45"/>
  <c r="G12" i="45"/>
  <c r="G10" i="45"/>
  <c r="G9" i="45"/>
  <c r="K5438" i="24"/>
  <c r="I5438" i="24"/>
  <c r="K5437" i="24"/>
  <c r="I5437" i="24"/>
  <c r="K5436" i="24"/>
  <c r="I5436" i="24"/>
  <c r="K88" i="44"/>
  <c r="I88" i="44"/>
  <c r="K79" i="44"/>
  <c r="I79" i="44"/>
  <c r="K61" i="44"/>
  <c r="I61" i="44"/>
  <c r="K46" i="44"/>
  <c r="I46" i="44"/>
  <c r="G46" i="44"/>
  <c r="K41" i="44"/>
  <c r="I41" i="44"/>
  <c r="K22" i="44"/>
  <c r="I22" i="44"/>
  <c r="K8" i="44"/>
  <c r="I8" i="44"/>
  <c r="G93" i="44"/>
  <c r="G91" i="44"/>
  <c r="G89" i="44"/>
  <c r="G87" i="44"/>
  <c r="G86" i="44"/>
  <c r="G85" i="44"/>
  <c r="G84" i="44"/>
  <c r="G83" i="44"/>
  <c r="G82" i="44"/>
  <c r="G81" i="44"/>
  <c r="G80" i="44"/>
  <c r="G79" i="44" s="1"/>
  <c r="G78" i="44"/>
  <c r="G76" i="44"/>
  <c r="G75" i="44"/>
  <c r="G74" i="44"/>
  <c r="G73" i="44"/>
  <c r="G72" i="44"/>
  <c r="G70" i="44"/>
  <c r="G69" i="44"/>
  <c r="G68" i="44"/>
  <c r="G67" i="44"/>
  <c r="G66" i="44"/>
  <c r="G65" i="44"/>
  <c r="G64" i="44"/>
  <c r="G62" i="44"/>
  <c r="G60" i="44"/>
  <c r="G59" i="44"/>
  <c r="G57" i="44"/>
  <c r="G55" i="44"/>
  <c r="G54" i="44"/>
  <c r="G53" i="44"/>
  <c r="G52" i="44"/>
  <c r="G51" i="44"/>
  <c r="G50" i="44"/>
  <c r="G49" i="44"/>
  <c r="G48" i="44"/>
  <c r="G47" i="44"/>
  <c r="G45" i="44"/>
  <c r="G43" i="44"/>
  <c r="G42" i="44"/>
  <c r="G40" i="44"/>
  <c r="G39" i="44"/>
  <c r="G38" i="44"/>
  <c r="G37" i="44"/>
  <c r="G36" i="44"/>
  <c r="G35" i="44"/>
  <c r="G34" i="44"/>
  <c r="G33" i="44"/>
  <c r="G32" i="44"/>
  <c r="G31" i="44"/>
  <c r="G30" i="44"/>
  <c r="G29" i="44"/>
  <c r="G27" i="44"/>
  <c r="G25" i="44"/>
  <c r="G23" i="44"/>
  <c r="G21" i="44"/>
  <c r="G20" i="44"/>
  <c r="G19" i="44"/>
  <c r="G18" i="44"/>
  <c r="G17" i="44"/>
  <c r="G16" i="44"/>
  <c r="G15" i="44"/>
  <c r="G13" i="44"/>
  <c r="G11" i="44"/>
  <c r="G9" i="44"/>
  <c r="K5435" i="24"/>
  <c r="I5435" i="24"/>
  <c r="K94" i="43"/>
  <c r="I94" i="43"/>
  <c r="K81" i="43"/>
  <c r="I81" i="43"/>
  <c r="G99" i="43"/>
  <c r="G94" i="43" s="1"/>
  <c r="G97" i="43"/>
  <c r="G95" i="43"/>
  <c r="G93" i="43"/>
  <c r="G92" i="43"/>
  <c r="G91" i="43"/>
  <c r="G90" i="43"/>
  <c r="G89" i="43"/>
  <c r="G88" i="43"/>
  <c r="G87" i="43"/>
  <c r="G86" i="43"/>
  <c r="G85" i="43"/>
  <c r="G84" i="43"/>
  <c r="G83" i="43"/>
  <c r="G82" i="43"/>
  <c r="K59" i="43"/>
  <c r="I59" i="43"/>
  <c r="G80" i="43"/>
  <c r="G78" i="43"/>
  <c r="G77" i="43"/>
  <c r="G76" i="43"/>
  <c r="G75" i="43"/>
  <c r="G74" i="43"/>
  <c r="G72" i="43"/>
  <c r="G71" i="43"/>
  <c r="G70" i="43"/>
  <c r="G69" i="43"/>
  <c r="G68" i="43"/>
  <c r="G67" i="43"/>
  <c r="G66" i="43"/>
  <c r="G65" i="43"/>
  <c r="G64" i="43"/>
  <c r="G63" i="43"/>
  <c r="G62" i="43"/>
  <c r="G60" i="43"/>
  <c r="K42" i="43"/>
  <c r="I42" i="43"/>
  <c r="G58" i="43"/>
  <c r="G57" i="43"/>
  <c r="G55" i="43"/>
  <c r="G54" i="43"/>
  <c r="G52" i="43"/>
  <c r="G50" i="43"/>
  <c r="G49" i="43"/>
  <c r="G48" i="43"/>
  <c r="G47" i="43"/>
  <c r="G46" i="43"/>
  <c r="G45" i="43"/>
  <c r="G44" i="43"/>
  <c r="G43" i="43"/>
  <c r="K37" i="43"/>
  <c r="I37" i="43"/>
  <c r="G41" i="43"/>
  <c r="G39" i="43"/>
  <c r="G38" i="43"/>
  <c r="K18" i="43"/>
  <c r="I18" i="43"/>
  <c r="G36" i="43"/>
  <c r="G35" i="43"/>
  <c r="G34" i="43"/>
  <c r="G33" i="43"/>
  <c r="G32" i="43"/>
  <c r="G31" i="43"/>
  <c r="G30" i="43"/>
  <c r="G29" i="43"/>
  <c r="G28" i="43"/>
  <c r="G27" i="43"/>
  <c r="G26" i="43"/>
  <c r="G25" i="43"/>
  <c r="G23" i="43"/>
  <c r="G21" i="43"/>
  <c r="G19" i="43"/>
  <c r="K8" i="43"/>
  <c r="I8" i="43"/>
  <c r="G17" i="43"/>
  <c r="G16" i="43"/>
  <c r="G15" i="43"/>
  <c r="G13" i="43"/>
  <c r="G11" i="43"/>
  <c r="G9" i="43"/>
  <c r="G41" i="50" l="1"/>
  <c r="G36" i="50"/>
  <c r="G26" i="50"/>
  <c r="G49" i="50" s="1"/>
  <c r="F5142" i="16" s="1"/>
  <c r="G5142" i="16" s="1"/>
  <c r="G53" i="49"/>
  <c r="G45" i="49"/>
  <c r="G31" i="49"/>
  <c r="G18" i="49"/>
  <c r="G80" i="48"/>
  <c r="G60" i="48"/>
  <c r="G49" i="48"/>
  <c r="G31" i="48"/>
  <c r="G8" i="48"/>
  <c r="G68" i="45"/>
  <c r="G55" i="45"/>
  <c r="G45" i="45"/>
  <c r="G26" i="45"/>
  <c r="G22" i="45"/>
  <c r="G88" i="44"/>
  <c r="G61" i="44"/>
  <c r="G41" i="44"/>
  <c r="G22" i="44"/>
  <c r="G8" i="44"/>
  <c r="G78" i="54"/>
  <c r="G72" i="54"/>
  <c r="G25" i="54"/>
  <c r="G67" i="53"/>
  <c r="G8" i="53"/>
  <c r="G45" i="52"/>
  <c r="G8" i="54"/>
  <c r="I74" i="52"/>
  <c r="I73" i="52" s="1"/>
  <c r="K73" i="52"/>
  <c r="G94" i="52"/>
  <c r="G300" i="52"/>
  <c r="G155" i="52"/>
  <c r="G306" i="52"/>
  <c r="G8" i="52"/>
  <c r="G49" i="52"/>
  <c r="G75" i="52"/>
  <c r="G249" i="52"/>
  <c r="G259" i="52"/>
  <c r="I5434" i="24"/>
  <c r="I5140" i="16"/>
  <c r="K5140" i="16"/>
  <c r="G36" i="47"/>
  <c r="G79" i="47"/>
  <c r="G129" i="47"/>
  <c r="G112" i="47"/>
  <c r="G256" i="47"/>
  <c r="G8" i="47"/>
  <c r="G28" i="47"/>
  <c r="G102" i="47"/>
  <c r="G200" i="47"/>
  <c r="E10" i="46"/>
  <c r="G10" i="46" s="1"/>
  <c r="G8" i="46" s="1"/>
  <c r="G17" i="46"/>
  <c r="G85" i="46"/>
  <c r="G34" i="46"/>
  <c r="G113" i="46"/>
  <c r="G14" i="46"/>
  <c r="G47" i="46"/>
  <c r="G72" i="46"/>
  <c r="G81" i="43"/>
  <c r="G42" i="43"/>
  <c r="G8" i="49"/>
  <c r="G8" i="50"/>
  <c r="E11" i="51"/>
  <c r="G11" i="51" s="1"/>
  <c r="E10" i="51"/>
  <c r="G10" i="51" s="1"/>
  <c r="G38" i="51"/>
  <c r="G53" i="51"/>
  <c r="G140" i="51"/>
  <c r="G17" i="51"/>
  <c r="G14" i="51"/>
  <c r="G89" i="51"/>
  <c r="G103" i="51"/>
  <c r="K5434" i="24"/>
  <c r="G8" i="45"/>
  <c r="G8" i="43"/>
  <c r="G18" i="43"/>
  <c r="G59" i="43"/>
  <c r="G37" i="43"/>
  <c r="K2922" i="16"/>
  <c r="I2922" i="16"/>
  <c r="G2922" i="16"/>
  <c r="K2920" i="16"/>
  <c r="I2920" i="16"/>
  <c r="G2920" i="16"/>
  <c r="K2918" i="16"/>
  <c r="I2918" i="16"/>
  <c r="G2918" i="16"/>
  <c r="G72" i="49" l="1"/>
  <c r="F5141" i="16" s="1"/>
  <c r="G5141" i="16" s="1"/>
  <c r="G119" i="48"/>
  <c r="F5440" i="24" s="1"/>
  <c r="G5440" i="24" s="1"/>
  <c r="G266" i="47"/>
  <c r="F5439" i="24" s="1"/>
  <c r="G5439" i="24" s="1"/>
  <c r="G81" i="45"/>
  <c r="F5437" i="24" s="1"/>
  <c r="G5437" i="24" s="1"/>
  <c r="G95" i="44"/>
  <c r="F5436" i="24" s="1"/>
  <c r="G5436" i="24" s="1"/>
  <c r="G90" i="54"/>
  <c r="F5384" i="24" s="1"/>
  <c r="G119" i="53"/>
  <c r="F5383" i="24" s="1"/>
  <c r="G5383" i="24" s="1"/>
  <c r="G314" i="52"/>
  <c r="F5382" i="24" s="1"/>
  <c r="G5382" i="24" s="1"/>
  <c r="G128" i="46"/>
  <c r="F5438" i="24" s="1"/>
  <c r="G5438" i="24" s="1"/>
  <c r="G101" i="43"/>
  <c r="F5435" i="24" s="1"/>
  <c r="G5435" i="24" s="1"/>
  <c r="G8" i="51"/>
  <c r="G158" i="51" s="1"/>
  <c r="F5143" i="16" s="1"/>
  <c r="G5143" i="16" s="1"/>
  <c r="K1982" i="16"/>
  <c r="I1982" i="16"/>
  <c r="G1982" i="16"/>
  <c r="E1941" i="16"/>
  <c r="G5140" i="16" l="1"/>
  <c r="E27" i="25" s="1"/>
  <c r="G5434" i="24"/>
  <c r="E31" i="22" s="1"/>
  <c r="K7639" i="24" l="1"/>
  <c r="K7638" i="24" s="1"/>
  <c r="I7639" i="24"/>
  <c r="I7638" i="24" s="1"/>
  <c r="C128" i="38"/>
  <c r="H127" i="38"/>
  <c r="H126" i="38"/>
  <c r="H125" i="38"/>
  <c r="H124" i="38"/>
  <c r="H123" i="38"/>
  <c r="H122" i="38"/>
  <c r="H121" i="38"/>
  <c r="H120" i="38"/>
  <c r="A120" i="38"/>
  <c r="A121" i="38" s="1"/>
  <c r="A122" i="38" s="1"/>
  <c r="A123" i="38" s="1"/>
  <c r="A124" i="38" s="1"/>
  <c r="A125" i="38" s="1"/>
  <c r="A126" i="38" s="1"/>
  <c r="A127" i="38" s="1"/>
  <c r="H119" i="38"/>
  <c r="C117" i="38"/>
  <c r="H116" i="38"/>
  <c r="H115" i="38"/>
  <c r="H114" i="38"/>
  <c r="H113" i="38"/>
  <c r="H112" i="38"/>
  <c r="H111" i="38"/>
  <c r="H110" i="38"/>
  <c r="H109" i="38"/>
  <c r="H108" i="38"/>
  <c r="H107" i="38"/>
  <c r="H106" i="38"/>
  <c r="F105" i="38"/>
  <c r="H105" i="38" s="1"/>
  <c r="E105" i="38"/>
  <c r="C105" i="38"/>
  <c r="F104" i="38"/>
  <c r="H104" i="38" s="1"/>
  <c r="E104" i="38"/>
  <c r="C104" i="38"/>
  <c r="F103" i="38"/>
  <c r="H103" i="38" s="1"/>
  <c r="E103" i="38"/>
  <c r="C103" i="38"/>
  <c r="F102" i="38"/>
  <c r="H102" i="38" s="1"/>
  <c r="E102" i="38"/>
  <c r="C102" i="38"/>
  <c r="F101" i="38"/>
  <c r="H101" i="38" s="1"/>
  <c r="E101" i="38"/>
  <c r="C101" i="38"/>
  <c r="F100" i="38"/>
  <c r="H100" i="38" s="1"/>
  <c r="E100" i="38"/>
  <c r="C100" i="38"/>
  <c r="F99" i="38"/>
  <c r="H99" i="38" s="1"/>
  <c r="E99" i="38"/>
  <c r="C99" i="38"/>
  <c r="F98" i="38"/>
  <c r="H98" i="38" s="1"/>
  <c r="E98" i="38"/>
  <c r="C98" i="38"/>
  <c r="F97" i="38"/>
  <c r="H97" i="38" s="1"/>
  <c r="E97" i="38"/>
  <c r="C97" i="38"/>
  <c r="F96" i="38"/>
  <c r="H96" i="38" s="1"/>
  <c r="E96" i="38"/>
  <c r="C96" i="38"/>
  <c r="F95" i="38"/>
  <c r="H95" i="38" s="1"/>
  <c r="E95" i="38"/>
  <c r="C95" i="38"/>
  <c r="A95" i="38"/>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F94" i="38"/>
  <c r="H94" i="38" s="1"/>
  <c r="E94" i="38"/>
  <c r="C94" i="38"/>
  <c r="C92" i="38"/>
  <c r="H91" i="38"/>
  <c r="H90" i="38"/>
  <c r="H89" i="38"/>
  <c r="H88" i="38"/>
  <c r="H87" i="38"/>
  <c r="H86" i="38"/>
  <c r="H85" i="38"/>
  <c r="H84" i="38"/>
  <c r="H83" i="38"/>
  <c r="H82" i="38"/>
  <c r="H81" i="38"/>
  <c r="H80" i="38"/>
  <c r="H79" i="38"/>
  <c r="H78" i="38"/>
  <c r="A78" i="38"/>
  <c r="A79" i="38" s="1"/>
  <c r="A80" i="38" s="1"/>
  <c r="A81" i="38" s="1"/>
  <c r="A82" i="38" s="1"/>
  <c r="A83" i="38" s="1"/>
  <c r="A84" i="38" s="1"/>
  <c r="A85" i="38" s="1"/>
  <c r="A86" i="38" s="1"/>
  <c r="A87" i="38" s="1"/>
  <c r="A88" i="38" s="1"/>
  <c r="A89" i="38" s="1"/>
  <c r="A90" i="38" s="1"/>
  <c r="A91" i="38" s="1"/>
  <c r="H77" i="38"/>
  <c r="C75" i="38"/>
  <c r="H74" i="38"/>
  <c r="A74" i="38"/>
  <c r="H73" i="38"/>
  <c r="C71" i="38"/>
  <c r="H70" i="38"/>
  <c r="H69" i="38"/>
  <c r="H68" i="38"/>
  <c r="H67" i="38"/>
  <c r="H66" i="38"/>
  <c r="H65" i="38"/>
  <c r="A65" i="38"/>
  <c r="A66" i="38" s="1"/>
  <c r="A67" i="38" s="1"/>
  <c r="A68" i="38" s="1"/>
  <c r="A69" i="38" s="1"/>
  <c r="A70" i="38" s="1"/>
  <c r="H64" i="38"/>
  <c r="C62" i="38"/>
  <c r="H61" i="38"/>
  <c r="H60" i="38"/>
  <c r="H59" i="38"/>
  <c r="H58" i="38"/>
  <c r="H57" i="38"/>
  <c r="H56" i="38"/>
  <c r="H55" i="38"/>
  <c r="H54" i="38"/>
  <c r="A54" i="38"/>
  <c r="A55" i="38" s="1"/>
  <c r="A56" i="38" s="1"/>
  <c r="A57" i="38" s="1"/>
  <c r="A58" i="38" s="1"/>
  <c r="A59" i="38" s="1"/>
  <c r="A60" i="38" s="1"/>
  <c r="A61" i="38" s="1"/>
  <c r="H53" i="38"/>
  <c r="C51" i="38"/>
  <c r="H50" i="38"/>
  <c r="H49" i="38"/>
  <c r="H48" i="38"/>
  <c r="H47" i="38"/>
  <c r="H46" i="38"/>
  <c r="H45" i="38"/>
  <c r="H44" i="38"/>
  <c r="H43" i="38"/>
  <c r="A43" i="38"/>
  <c r="A44" i="38" s="1"/>
  <c r="A45" i="38" s="1"/>
  <c r="A46" i="38" s="1"/>
  <c r="A47" i="38" s="1"/>
  <c r="A48" i="38" s="1"/>
  <c r="A49" i="38" s="1"/>
  <c r="A50" i="38" s="1"/>
  <c r="H42" i="38"/>
  <c r="C40" i="38"/>
  <c r="H39" i="38"/>
  <c r="H38" i="38"/>
  <c r="H37" i="38"/>
  <c r="H36" i="38"/>
  <c r="A36" i="38"/>
  <c r="A37" i="38" s="1"/>
  <c r="A38" i="38" s="1"/>
  <c r="A39" i="38" s="1"/>
  <c r="H35" i="38"/>
  <c r="C33" i="38"/>
  <c r="H32" i="38"/>
  <c r="H31" i="38"/>
  <c r="H30" i="38"/>
  <c r="H29" i="38"/>
  <c r="H28" i="38"/>
  <c r="H27" i="38"/>
  <c r="H26" i="38"/>
  <c r="H25" i="38"/>
  <c r="H24" i="38"/>
  <c r="H23" i="38"/>
  <c r="H22" i="38"/>
  <c r="A22" i="38"/>
  <c r="A23" i="38" s="1"/>
  <c r="A24" i="38" s="1"/>
  <c r="A25" i="38" s="1"/>
  <c r="A26" i="38" s="1"/>
  <c r="A27" i="38" s="1"/>
  <c r="A28" i="38" s="1"/>
  <c r="A29" i="38" s="1"/>
  <c r="A30" i="38" s="1"/>
  <c r="A31" i="38" s="1"/>
  <c r="A32" i="38" s="1"/>
  <c r="H21" i="38"/>
  <c r="H19" i="38"/>
  <c r="H18" i="38"/>
  <c r="H17" i="38"/>
  <c r="H16" i="38"/>
  <c r="H15" i="38"/>
  <c r="H14" i="38"/>
  <c r="H13" i="38"/>
  <c r="H12" i="38"/>
  <c r="H11" i="38"/>
  <c r="A11" i="38"/>
  <c r="A12" i="38" s="1"/>
  <c r="A13" i="38" s="1"/>
  <c r="A14" i="38" s="1"/>
  <c r="A15" i="38" s="1"/>
  <c r="A16" i="38" s="1"/>
  <c r="A17" i="38" s="1"/>
  <c r="A18" i="38" s="1"/>
  <c r="A19" i="38" s="1"/>
  <c r="H10" i="38"/>
  <c r="H51" i="38" l="1"/>
  <c r="H128" i="38"/>
  <c r="H92" i="38"/>
  <c r="H75" i="38"/>
  <c r="H71" i="38"/>
  <c r="H62" i="38"/>
  <c r="H40" i="38"/>
  <c r="H33" i="38"/>
  <c r="H117" i="38"/>
  <c r="H130" i="38" l="1"/>
  <c r="F7639" i="24" s="1"/>
  <c r="G7639" i="24" s="1"/>
  <c r="G7638" i="24" s="1"/>
  <c r="E51" i="22" s="1"/>
  <c r="K362" i="37" l="1"/>
  <c r="I362" i="37"/>
  <c r="G362" i="37"/>
  <c r="K361" i="37"/>
  <c r="I361" i="37"/>
  <c r="G361" i="37"/>
  <c r="K360" i="37"/>
  <c r="I360" i="37"/>
  <c r="G360" i="37"/>
  <c r="K359" i="37"/>
  <c r="I359" i="37"/>
  <c r="G359" i="37"/>
  <c r="K358" i="37"/>
  <c r="I358" i="37"/>
  <c r="G358" i="37"/>
  <c r="K356" i="37"/>
  <c r="I356" i="37"/>
  <c r="G356" i="37"/>
  <c r="K355" i="37"/>
  <c r="I355" i="37"/>
  <c r="G355" i="37"/>
  <c r="K354" i="37"/>
  <c r="I354" i="37"/>
  <c r="G354" i="37"/>
  <c r="K353" i="37"/>
  <c r="I353" i="37"/>
  <c r="G353" i="37"/>
  <c r="K352" i="37"/>
  <c r="I352" i="37"/>
  <c r="G352" i="37"/>
  <c r="K351" i="37"/>
  <c r="I351" i="37"/>
  <c r="G351" i="37"/>
  <c r="K349" i="37"/>
  <c r="I349" i="37"/>
  <c r="G349" i="37"/>
  <c r="K348" i="37"/>
  <c r="I348" i="37"/>
  <c r="G348" i="37"/>
  <c r="K346" i="37"/>
  <c r="I346" i="37"/>
  <c r="G346" i="37"/>
  <c r="K344" i="37"/>
  <c r="I344" i="37"/>
  <c r="G344" i="37"/>
  <c r="K343" i="37"/>
  <c r="I343" i="37"/>
  <c r="G343" i="37"/>
  <c r="K342" i="37"/>
  <c r="I342" i="37"/>
  <c r="G342" i="37"/>
  <c r="K341" i="37"/>
  <c r="I341" i="37"/>
  <c r="G341" i="37"/>
  <c r="K340" i="37"/>
  <c r="I340" i="37"/>
  <c r="G340" i="37"/>
  <c r="K339" i="37"/>
  <c r="I339" i="37"/>
  <c r="G339" i="37"/>
  <c r="K338" i="37"/>
  <c r="I338" i="37"/>
  <c r="G338" i="37"/>
  <c r="K337" i="37"/>
  <c r="I337" i="37"/>
  <c r="G337" i="37"/>
  <c r="K336" i="37"/>
  <c r="I336" i="37"/>
  <c r="G336" i="37"/>
  <c r="K335" i="37"/>
  <c r="I335" i="37"/>
  <c r="G335" i="37"/>
  <c r="K334" i="37"/>
  <c r="I334" i="37"/>
  <c r="G334" i="37"/>
  <c r="K333" i="37"/>
  <c r="I333" i="37"/>
  <c r="G333" i="37"/>
  <c r="K332" i="37"/>
  <c r="I332" i="37"/>
  <c r="G332" i="37"/>
  <c r="K331" i="37"/>
  <c r="I331" i="37"/>
  <c r="G331" i="37"/>
  <c r="K330" i="37"/>
  <c r="I330" i="37"/>
  <c r="G330" i="37"/>
  <c r="K329" i="37"/>
  <c r="I329" i="37"/>
  <c r="G329" i="37"/>
  <c r="K328" i="37"/>
  <c r="I328" i="37"/>
  <c r="G328" i="37"/>
  <c r="K327" i="37"/>
  <c r="I327" i="37"/>
  <c r="G327" i="37"/>
  <c r="K326" i="37"/>
  <c r="I326" i="37"/>
  <c r="G326" i="37"/>
  <c r="K325" i="37"/>
  <c r="I325" i="37"/>
  <c r="G325" i="37"/>
  <c r="K324" i="37"/>
  <c r="I324" i="37"/>
  <c r="G324" i="37"/>
  <c r="K323" i="37"/>
  <c r="I323" i="37"/>
  <c r="G323" i="37"/>
  <c r="K317" i="37"/>
  <c r="I317" i="37"/>
  <c r="G317" i="37"/>
  <c r="K316" i="37"/>
  <c r="I316" i="37"/>
  <c r="G316" i="37"/>
  <c r="K315" i="37"/>
  <c r="I315" i="37"/>
  <c r="G315" i="37"/>
  <c r="K309" i="37"/>
  <c r="I309" i="37"/>
  <c r="G309" i="37"/>
  <c r="K307" i="37"/>
  <c r="I307" i="37"/>
  <c r="G307" i="37"/>
  <c r="K306" i="37"/>
  <c r="I306" i="37"/>
  <c r="G306" i="37"/>
  <c r="K305" i="37"/>
  <c r="I305" i="37"/>
  <c r="G305" i="37"/>
  <c r="K304" i="37"/>
  <c r="I304" i="37"/>
  <c r="G304" i="37"/>
  <c r="K303" i="37"/>
  <c r="I303" i="37"/>
  <c r="G303" i="37"/>
  <c r="K302" i="37"/>
  <c r="I302" i="37"/>
  <c r="G302" i="37"/>
  <c r="K301" i="37"/>
  <c r="I301" i="37"/>
  <c r="G301" i="37"/>
  <c r="K300" i="37"/>
  <c r="I300" i="37"/>
  <c r="G300" i="37"/>
  <c r="K299" i="37"/>
  <c r="I299" i="37"/>
  <c r="G299" i="37"/>
  <c r="K298" i="37"/>
  <c r="I298" i="37"/>
  <c r="G298" i="37"/>
  <c r="K297" i="37"/>
  <c r="I297" i="37"/>
  <c r="G297" i="37"/>
  <c r="K295" i="37"/>
  <c r="I295" i="37"/>
  <c r="G295" i="37"/>
  <c r="K294" i="37"/>
  <c r="I294" i="37"/>
  <c r="G294" i="37"/>
  <c r="K293" i="37"/>
  <c r="I293" i="37"/>
  <c r="G293" i="37"/>
  <c r="K292" i="37"/>
  <c r="I292" i="37"/>
  <c r="G292" i="37"/>
  <c r="K291" i="37"/>
  <c r="I291" i="37"/>
  <c r="G291" i="37"/>
  <c r="K290" i="37"/>
  <c r="I290" i="37"/>
  <c r="G290" i="37"/>
  <c r="K289" i="37"/>
  <c r="I289" i="37"/>
  <c r="G289" i="37"/>
  <c r="K288" i="37"/>
  <c r="I288" i="37"/>
  <c r="G288" i="37"/>
  <c r="K287" i="37"/>
  <c r="I287" i="37"/>
  <c r="G287" i="37"/>
  <c r="K286" i="37"/>
  <c r="I286" i="37"/>
  <c r="G286" i="37"/>
  <c r="K285" i="37"/>
  <c r="I285" i="37"/>
  <c r="G285" i="37"/>
  <c r="K284" i="37"/>
  <c r="I284" i="37"/>
  <c r="G284" i="37"/>
  <c r="K283" i="37"/>
  <c r="I283" i="37"/>
  <c r="G283" i="37"/>
  <c r="K282" i="37"/>
  <c r="I282" i="37"/>
  <c r="G282" i="37"/>
  <c r="K281" i="37"/>
  <c r="I281" i="37"/>
  <c r="G281" i="37"/>
  <c r="K280" i="37"/>
  <c r="I280" i="37"/>
  <c r="G280" i="37"/>
  <c r="K279" i="37"/>
  <c r="I279" i="37"/>
  <c r="G279" i="37"/>
  <c r="K278" i="37"/>
  <c r="I278" i="37"/>
  <c r="G278" i="37"/>
  <c r="K277" i="37"/>
  <c r="I277" i="37"/>
  <c r="G277" i="37"/>
  <c r="K276" i="37"/>
  <c r="I276" i="37"/>
  <c r="G276" i="37"/>
  <c r="K275" i="37"/>
  <c r="I275" i="37"/>
  <c r="G275" i="37"/>
  <c r="K274" i="37"/>
  <c r="I274" i="37"/>
  <c r="G274" i="37"/>
  <c r="K273" i="37"/>
  <c r="I273" i="37"/>
  <c r="G273" i="37"/>
  <c r="K272" i="37"/>
  <c r="I272" i="37"/>
  <c r="G272" i="37"/>
  <c r="K271" i="37"/>
  <c r="I271" i="37"/>
  <c r="G271" i="37"/>
  <c r="K270" i="37"/>
  <c r="I270" i="37"/>
  <c r="G270" i="37"/>
  <c r="K269" i="37"/>
  <c r="I269" i="37"/>
  <c r="G269" i="37"/>
  <c r="K268" i="37"/>
  <c r="I268" i="37"/>
  <c r="G268" i="37"/>
  <c r="K267" i="37"/>
  <c r="I267" i="37"/>
  <c r="G267" i="37"/>
  <c r="K266" i="37"/>
  <c r="I266" i="37"/>
  <c r="G266" i="37"/>
  <c r="K265" i="37"/>
  <c r="I265" i="37"/>
  <c r="G265" i="37"/>
  <c r="K263" i="37"/>
  <c r="I263" i="37"/>
  <c r="G263" i="37"/>
  <c r="K262" i="37"/>
  <c r="I262" i="37"/>
  <c r="G262" i="37"/>
  <c r="K261" i="37"/>
  <c r="I261" i="37"/>
  <c r="G261" i="37"/>
  <c r="K260" i="37"/>
  <c r="I260" i="37"/>
  <c r="G260" i="37"/>
  <c r="K259" i="37"/>
  <c r="I259" i="37"/>
  <c r="G259" i="37"/>
  <c r="K258" i="37"/>
  <c r="I258" i="37"/>
  <c r="G258" i="37"/>
  <c r="K257" i="37"/>
  <c r="I257" i="37"/>
  <c r="G257" i="37"/>
  <c r="K256" i="37"/>
  <c r="I256" i="37"/>
  <c r="G256" i="37"/>
  <c r="K255" i="37"/>
  <c r="I255" i="37"/>
  <c r="G255" i="37"/>
  <c r="K254" i="37"/>
  <c r="I254" i="37"/>
  <c r="G254" i="37"/>
  <c r="K253" i="37"/>
  <c r="I253" i="37"/>
  <c r="G253" i="37"/>
  <c r="K252" i="37"/>
  <c r="I252" i="37"/>
  <c r="G252" i="37"/>
  <c r="K251" i="37"/>
  <c r="I251" i="37"/>
  <c r="G251" i="37"/>
  <c r="K250" i="37"/>
  <c r="I250" i="37"/>
  <c r="G250" i="37"/>
  <c r="K249" i="37"/>
  <c r="I249" i="37"/>
  <c r="G249" i="37"/>
  <c r="K248" i="37"/>
  <c r="I248" i="37"/>
  <c r="G248" i="37"/>
  <c r="K247" i="37"/>
  <c r="I247" i="37"/>
  <c r="G247" i="37"/>
  <c r="K246" i="37"/>
  <c r="I246" i="37"/>
  <c r="G246" i="37"/>
  <c r="K237" i="37"/>
  <c r="I237" i="37"/>
  <c r="G237" i="37"/>
  <c r="K235" i="37"/>
  <c r="I235" i="37"/>
  <c r="G235" i="37"/>
  <c r="K234" i="37"/>
  <c r="I234" i="37"/>
  <c r="G234" i="37"/>
  <c r="K233" i="37"/>
  <c r="I233" i="37"/>
  <c r="G233" i="37"/>
  <c r="K232" i="37"/>
  <c r="I232" i="37"/>
  <c r="G232" i="37"/>
  <c r="K231" i="37"/>
  <c r="I231" i="37"/>
  <c r="G231" i="37"/>
  <c r="K230" i="37"/>
  <c r="I230" i="37"/>
  <c r="G230" i="37"/>
  <c r="K229" i="37"/>
  <c r="I229" i="37"/>
  <c r="G229" i="37"/>
  <c r="K228" i="37"/>
  <c r="I228" i="37"/>
  <c r="G228" i="37"/>
  <c r="K227" i="37"/>
  <c r="I227" i="37"/>
  <c r="G227" i="37"/>
  <c r="K226" i="37"/>
  <c r="I226" i="37"/>
  <c r="G226" i="37"/>
  <c r="K225" i="37"/>
  <c r="I225" i="37"/>
  <c r="G225" i="37"/>
  <c r="K224" i="37"/>
  <c r="I224" i="37"/>
  <c r="G224" i="37"/>
  <c r="K223" i="37"/>
  <c r="I223" i="37"/>
  <c r="G223" i="37"/>
  <c r="K222" i="37"/>
  <c r="I222" i="37"/>
  <c r="G222" i="37"/>
  <c r="K221" i="37"/>
  <c r="I221" i="37"/>
  <c r="G221" i="37"/>
  <c r="K220" i="37"/>
  <c r="I220" i="37"/>
  <c r="G220" i="37"/>
  <c r="K219" i="37"/>
  <c r="I219" i="37"/>
  <c r="G219" i="37"/>
  <c r="K218" i="37"/>
  <c r="I218" i="37"/>
  <c r="G218" i="37"/>
  <c r="K217" i="37"/>
  <c r="I217" i="37"/>
  <c r="G217" i="37"/>
  <c r="K216" i="37"/>
  <c r="I216" i="37"/>
  <c r="G216" i="37"/>
  <c r="K215" i="37"/>
  <c r="I215" i="37"/>
  <c r="G215" i="37"/>
  <c r="K214" i="37"/>
  <c r="I214" i="37"/>
  <c r="G214" i="37"/>
  <c r="K205" i="37"/>
  <c r="I205" i="37"/>
  <c r="G205" i="37"/>
  <c r="K203" i="37"/>
  <c r="I203" i="37"/>
  <c r="G203" i="37"/>
  <c r="K202" i="37"/>
  <c r="I202" i="37"/>
  <c r="G202" i="37"/>
  <c r="K201" i="37"/>
  <c r="I201" i="37"/>
  <c r="G201" i="37"/>
  <c r="K200" i="37"/>
  <c r="I200" i="37"/>
  <c r="G200" i="37"/>
  <c r="K199" i="37"/>
  <c r="I199" i="37"/>
  <c r="G199" i="37"/>
  <c r="K198" i="37"/>
  <c r="I198" i="37"/>
  <c r="G198" i="37"/>
  <c r="K197" i="37"/>
  <c r="I197" i="37"/>
  <c r="G197" i="37"/>
  <c r="K196" i="37"/>
  <c r="I196" i="37"/>
  <c r="G196" i="37"/>
  <c r="K195" i="37"/>
  <c r="I195" i="37"/>
  <c r="G195" i="37"/>
  <c r="K194" i="37"/>
  <c r="I194" i="37"/>
  <c r="G194" i="37"/>
  <c r="K193" i="37"/>
  <c r="I193" i="37"/>
  <c r="G193" i="37"/>
  <c r="K192" i="37"/>
  <c r="I192" i="37"/>
  <c r="G192" i="37"/>
  <c r="K191" i="37"/>
  <c r="I191" i="37"/>
  <c r="G191" i="37"/>
  <c r="K190" i="37"/>
  <c r="I190" i="37"/>
  <c r="G190" i="37"/>
  <c r="K189" i="37"/>
  <c r="I189" i="37"/>
  <c r="G189" i="37"/>
  <c r="K188" i="37"/>
  <c r="I188" i="37"/>
  <c r="G188" i="37"/>
  <c r="K187" i="37"/>
  <c r="I187" i="37"/>
  <c r="G187" i="37"/>
  <c r="K186" i="37"/>
  <c r="I186" i="37"/>
  <c r="G186" i="37"/>
  <c r="K185" i="37"/>
  <c r="I185" i="37"/>
  <c r="G185" i="37"/>
  <c r="K184" i="37"/>
  <c r="I184" i="37"/>
  <c r="G184" i="37"/>
  <c r="K183" i="37"/>
  <c r="I183" i="37"/>
  <c r="G183" i="37"/>
  <c r="K182" i="37"/>
  <c r="I182" i="37"/>
  <c r="G182" i="37"/>
  <c r="K181" i="37"/>
  <c r="I181" i="37"/>
  <c r="G181" i="37"/>
  <c r="K180" i="37"/>
  <c r="I180" i="37"/>
  <c r="G180" i="37"/>
  <c r="K179" i="37"/>
  <c r="I179" i="37"/>
  <c r="G179" i="37"/>
  <c r="K178" i="37"/>
  <c r="I178" i="37"/>
  <c r="G178" i="37"/>
  <c r="K177" i="37"/>
  <c r="I177" i="37"/>
  <c r="G177" i="37"/>
  <c r="K176" i="37"/>
  <c r="I176" i="37"/>
  <c r="G176" i="37"/>
  <c r="K175" i="37"/>
  <c r="I175" i="37"/>
  <c r="G175" i="37"/>
  <c r="K174" i="37"/>
  <c r="I174" i="37"/>
  <c r="G174" i="37"/>
  <c r="K173" i="37"/>
  <c r="I173" i="37"/>
  <c r="G173" i="37"/>
  <c r="K172" i="37"/>
  <c r="I172" i="37"/>
  <c r="G172" i="37"/>
  <c r="K171" i="37"/>
  <c r="I171" i="37"/>
  <c r="G171" i="37"/>
  <c r="K170" i="37"/>
  <c r="I170" i="37"/>
  <c r="G170" i="37"/>
  <c r="K169" i="37"/>
  <c r="I169" i="37"/>
  <c r="G169" i="37"/>
  <c r="K168" i="37"/>
  <c r="I168" i="37"/>
  <c r="G168" i="37"/>
  <c r="K167" i="37"/>
  <c r="I167" i="37"/>
  <c r="G167" i="37"/>
  <c r="K166" i="37"/>
  <c r="I166" i="37"/>
  <c r="G166" i="37"/>
  <c r="K157" i="37"/>
  <c r="I157" i="37"/>
  <c r="G157" i="37"/>
  <c r="K156" i="37"/>
  <c r="I156" i="37"/>
  <c r="G156" i="37"/>
  <c r="K155" i="37"/>
  <c r="I155" i="37"/>
  <c r="G155" i="37"/>
  <c r="K146" i="37"/>
  <c r="I146" i="37"/>
  <c r="G146" i="37"/>
  <c r="K144" i="37"/>
  <c r="I144" i="37"/>
  <c r="G144" i="37"/>
  <c r="K143" i="37"/>
  <c r="I143" i="37"/>
  <c r="G143" i="37"/>
  <c r="K142" i="37"/>
  <c r="I142" i="37"/>
  <c r="G142" i="37"/>
  <c r="K141" i="37"/>
  <c r="I141" i="37"/>
  <c r="G141" i="37"/>
  <c r="K140" i="37"/>
  <c r="I140" i="37"/>
  <c r="G140" i="37"/>
  <c r="K139" i="37"/>
  <c r="I139" i="37"/>
  <c r="G139" i="37"/>
  <c r="K138" i="37"/>
  <c r="I138" i="37"/>
  <c r="G138" i="37"/>
  <c r="K137" i="37"/>
  <c r="I137" i="37"/>
  <c r="G137" i="37"/>
  <c r="K136" i="37"/>
  <c r="I136" i="37"/>
  <c r="G136" i="37"/>
  <c r="K135" i="37"/>
  <c r="I135" i="37"/>
  <c r="G135" i="37"/>
  <c r="K134" i="37"/>
  <c r="I134" i="37"/>
  <c r="G134" i="37"/>
  <c r="K133" i="37"/>
  <c r="I133" i="37"/>
  <c r="G133" i="37"/>
  <c r="K132" i="37"/>
  <c r="I132" i="37"/>
  <c r="G132" i="37"/>
  <c r="K131" i="37"/>
  <c r="I131" i="37"/>
  <c r="G131" i="37"/>
  <c r="K130" i="37"/>
  <c r="I130" i="37"/>
  <c r="G130" i="37"/>
  <c r="K129" i="37"/>
  <c r="I129" i="37"/>
  <c r="G129" i="37"/>
  <c r="K128" i="37"/>
  <c r="I128" i="37"/>
  <c r="G128" i="37"/>
  <c r="K127" i="37"/>
  <c r="I127" i="37"/>
  <c r="G127" i="37"/>
  <c r="K126" i="37"/>
  <c r="I126" i="37"/>
  <c r="G126" i="37"/>
  <c r="K125" i="37"/>
  <c r="I125" i="37"/>
  <c r="G125" i="37"/>
  <c r="K124" i="37"/>
  <c r="I124" i="37"/>
  <c r="G124" i="37"/>
  <c r="K123" i="37"/>
  <c r="I123" i="37"/>
  <c r="G123" i="37"/>
  <c r="K122" i="37"/>
  <c r="I122" i="37"/>
  <c r="G122" i="37"/>
  <c r="K121" i="37"/>
  <c r="I121" i="37"/>
  <c r="G121" i="37"/>
  <c r="K120" i="37"/>
  <c r="I120" i="37"/>
  <c r="G120" i="37"/>
  <c r="K119" i="37"/>
  <c r="I119" i="37"/>
  <c r="G119" i="37"/>
  <c r="K118" i="37"/>
  <c r="I118" i="37"/>
  <c r="G118" i="37"/>
  <c r="K117" i="37"/>
  <c r="I117" i="37"/>
  <c r="G117" i="37"/>
  <c r="K116" i="37"/>
  <c r="I116" i="37"/>
  <c r="G116" i="37"/>
  <c r="K115" i="37"/>
  <c r="I115" i="37"/>
  <c r="G115" i="37"/>
  <c r="K114" i="37"/>
  <c r="I114" i="37"/>
  <c r="G114" i="37"/>
  <c r="K113" i="37"/>
  <c r="I113" i="37"/>
  <c r="G113" i="37"/>
  <c r="K112" i="37"/>
  <c r="I112" i="37"/>
  <c r="G112" i="37"/>
  <c r="K111" i="37"/>
  <c r="I111" i="37"/>
  <c r="G111" i="37"/>
  <c r="K110" i="37"/>
  <c r="I110" i="37"/>
  <c r="G110" i="37"/>
  <c r="K109" i="37"/>
  <c r="I109" i="37"/>
  <c r="G109" i="37"/>
  <c r="K108" i="37"/>
  <c r="I108" i="37"/>
  <c r="G108" i="37"/>
  <c r="K107" i="37"/>
  <c r="I107" i="37"/>
  <c r="G107" i="37"/>
  <c r="K106" i="37"/>
  <c r="I106" i="37"/>
  <c r="G106" i="37"/>
  <c r="K105" i="37"/>
  <c r="I105" i="37"/>
  <c r="G105" i="37"/>
  <c r="K104" i="37"/>
  <c r="I104" i="37"/>
  <c r="G104" i="37"/>
  <c r="K103" i="37"/>
  <c r="I103" i="37"/>
  <c r="G103" i="37"/>
  <c r="K102" i="37"/>
  <c r="I102" i="37"/>
  <c r="G102" i="37"/>
  <c r="K101" i="37"/>
  <c r="I101" i="37"/>
  <c r="G101" i="37"/>
  <c r="K100" i="37"/>
  <c r="I100" i="37"/>
  <c r="G100" i="37"/>
  <c r="K99" i="37"/>
  <c r="I99" i="37"/>
  <c r="G99" i="37"/>
  <c r="K98" i="37"/>
  <c r="I98" i="37"/>
  <c r="G98" i="37"/>
  <c r="K97" i="37"/>
  <c r="I97" i="37"/>
  <c r="G97" i="37"/>
  <c r="K96" i="37"/>
  <c r="I96" i="37"/>
  <c r="G96" i="37"/>
  <c r="K95" i="37"/>
  <c r="I95" i="37"/>
  <c r="G95" i="37"/>
  <c r="K94" i="37"/>
  <c r="I94" i="37"/>
  <c r="G94" i="37"/>
  <c r="K93" i="37"/>
  <c r="I93" i="37"/>
  <c r="G93" i="37"/>
  <c r="K92" i="37"/>
  <c r="I92" i="37"/>
  <c r="G92" i="37"/>
  <c r="K83" i="37"/>
  <c r="I83" i="37"/>
  <c r="G83" i="37"/>
  <c r="K82" i="37"/>
  <c r="I82" i="37"/>
  <c r="G82" i="37"/>
  <c r="K81" i="37"/>
  <c r="I81" i="37"/>
  <c r="G81" i="37"/>
  <c r="K80" i="37"/>
  <c r="I80" i="37"/>
  <c r="G80" i="37"/>
  <c r="K79" i="37"/>
  <c r="I79" i="37"/>
  <c r="G79" i="37"/>
  <c r="K78" i="37"/>
  <c r="I78" i="37"/>
  <c r="G78" i="37"/>
  <c r="K77" i="37"/>
  <c r="I77" i="37"/>
  <c r="G77" i="37"/>
  <c r="K76" i="37"/>
  <c r="I76" i="37"/>
  <c r="G76" i="37"/>
  <c r="K75" i="37"/>
  <c r="I75" i="37"/>
  <c r="G75" i="37"/>
  <c r="K74" i="37"/>
  <c r="I74" i="37"/>
  <c r="G74" i="37"/>
  <c r="K73" i="37"/>
  <c r="I73" i="37"/>
  <c r="G73" i="37"/>
  <c r="K72" i="37"/>
  <c r="I72" i="37"/>
  <c r="G72" i="37"/>
  <c r="K71" i="37"/>
  <c r="I71" i="37"/>
  <c r="G71" i="37"/>
  <c r="K70" i="37"/>
  <c r="I70" i="37"/>
  <c r="G70" i="37"/>
  <c r="K61" i="37"/>
  <c r="I61" i="37"/>
  <c r="G61" i="37"/>
  <c r="K60" i="37"/>
  <c r="I60" i="37"/>
  <c r="G60" i="37"/>
  <c r="K59" i="37"/>
  <c r="I59" i="37"/>
  <c r="G59" i="37"/>
  <c r="K58" i="37"/>
  <c r="I58" i="37"/>
  <c r="G58" i="37"/>
  <c r="K57" i="37"/>
  <c r="I57" i="37"/>
  <c r="G57" i="37"/>
  <c r="K56" i="37"/>
  <c r="I56" i="37"/>
  <c r="G56" i="37"/>
  <c r="K55" i="37"/>
  <c r="I55" i="37"/>
  <c r="G55" i="37"/>
  <c r="K54" i="37"/>
  <c r="I54" i="37"/>
  <c r="G54" i="37"/>
  <c r="K53" i="37"/>
  <c r="I53" i="37"/>
  <c r="G53" i="37"/>
  <c r="K52" i="37"/>
  <c r="I52" i="37"/>
  <c r="G52" i="37"/>
  <c r="K51" i="37"/>
  <c r="I51" i="37"/>
  <c r="G51" i="37"/>
  <c r="K50" i="37"/>
  <c r="I50" i="37"/>
  <c r="G50" i="37"/>
  <c r="K49" i="37"/>
  <c r="I49" i="37"/>
  <c r="G49" i="37"/>
  <c r="K48" i="37"/>
  <c r="I48" i="37"/>
  <c r="G48" i="37"/>
  <c r="K39" i="37"/>
  <c r="I39" i="37"/>
  <c r="G39" i="37"/>
  <c r="K38" i="37"/>
  <c r="I38" i="37"/>
  <c r="G38" i="37"/>
  <c r="K37" i="37"/>
  <c r="I37" i="37"/>
  <c r="G37" i="37"/>
  <c r="K36" i="37"/>
  <c r="I36" i="37"/>
  <c r="G36" i="37"/>
  <c r="K35" i="37"/>
  <c r="I35" i="37"/>
  <c r="G35" i="37"/>
  <c r="K34" i="37"/>
  <c r="I34" i="37"/>
  <c r="G34" i="37"/>
  <c r="K33" i="37"/>
  <c r="I33" i="37"/>
  <c r="G33" i="37"/>
  <c r="K32" i="37"/>
  <c r="I32" i="37"/>
  <c r="G32" i="37"/>
  <c r="K31" i="37"/>
  <c r="I31" i="37"/>
  <c r="G31" i="37"/>
  <c r="K30" i="37"/>
  <c r="I30" i="37"/>
  <c r="G30" i="37"/>
  <c r="K29" i="37"/>
  <c r="I29" i="37"/>
  <c r="G29" i="37"/>
  <c r="K28" i="37"/>
  <c r="I28" i="37"/>
  <c r="G28" i="37"/>
  <c r="K27" i="37"/>
  <c r="I27" i="37"/>
  <c r="G27" i="37"/>
  <c r="K26" i="37"/>
  <c r="I26" i="37"/>
  <c r="G26" i="37"/>
  <c r="K25" i="37"/>
  <c r="I25" i="37"/>
  <c r="G25" i="37"/>
  <c r="K24" i="37"/>
  <c r="I24" i="37"/>
  <c r="G24" i="37"/>
  <c r="K23" i="37"/>
  <c r="I23" i="37"/>
  <c r="G23" i="37"/>
  <c r="K22" i="37"/>
  <c r="I22" i="37"/>
  <c r="G22" i="37"/>
  <c r="K21" i="37"/>
  <c r="I21" i="37"/>
  <c r="G21" i="37"/>
  <c r="K20" i="37"/>
  <c r="I20" i="37"/>
  <c r="G20" i="37"/>
  <c r="K19" i="37"/>
  <c r="I19" i="37"/>
  <c r="G19" i="37"/>
  <c r="K18" i="37"/>
  <c r="I18" i="37"/>
  <c r="G18" i="37"/>
  <c r="K9" i="37"/>
  <c r="I9" i="37"/>
  <c r="G9" i="37"/>
  <c r="K442" i="36"/>
  <c r="I442" i="36"/>
  <c r="G442" i="36"/>
  <c r="K441" i="36"/>
  <c r="I441" i="36"/>
  <c r="G441" i="36"/>
  <c r="K440" i="36"/>
  <c r="I440" i="36"/>
  <c r="G440" i="36"/>
  <c r="K439" i="36"/>
  <c r="I439" i="36"/>
  <c r="G439" i="36"/>
  <c r="K438" i="36"/>
  <c r="I438" i="36"/>
  <c r="G438" i="36"/>
  <c r="G437" i="36" s="1"/>
  <c r="K436" i="36"/>
  <c r="I436" i="36"/>
  <c r="G436" i="36"/>
  <c r="K435" i="36"/>
  <c r="I435" i="36"/>
  <c r="G435" i="36"/>
  <c r="K434" i="36"/>
  <c r="I434" i="36"/>
  <c r="G434" i="36"/>
  <c r="K433" i="36"/>
  <c r="I433" i="36"/>
  <c r="G433" i="36"/>
  <c r="K432" i="36"/>
  <c r="I432" i="36"/>
  <c r="G432" i="36"/>
  <c r="K431" i="36"/>
  <c r="I431" i="36"/>
  <c r="G431" i="36"/>
  <c r="K429" i="36"/>
  <c r="I429" i="36"/>
  <c r="G429" i="36"/>
  <c r="K428" i="36"/>
  <c r="I428" i="36"/>
  <c r="G428" i="36"/>
  <c r="K426" i="36"/>
  <c r="I426" i="36"/>
  <c r="G426" i="36"/>
  <c r="K424" i="36"/>
  <c r="I424" i="36"/>
  <c r="G424" i="36"/>
  <c r="K423" i="36"/>
  <c r="I423" i="36"/>
  <c r="G423" i="36"/>
  <c r="K422" i="36"/>
  <c r="I422" i="36"/>
  <c r="G422" i="36"/>
  <c r="K421" i="36"/>
  <c r="I421" i="36"/>
  <c r="G421" i="36"/>
  <c r="K420" i="36"/>
  <c r="I420" i="36"/>
  <c r="G420" i="36"/>
  <c r="K419" i="36"/>
  <c r="I419" i="36"/>
  <c r="G419" i="36"/>
  <c r="K418" i="36"/>
  <c r="I418" i="36"/>
  <c r="G418" i="36"/>
  <c r="K417" i="36"/>
  <c r="I417" i="36"/>
  <c r="G417" i="36"/>
  <c r="K416" i="36"/>
  <c r="I416" i="36"/>
  <c r="G416" i="36"/>
  <c r="K415" i="36"/>
  <c r="I415" i="36"/>
  <c r="G415" i="36"/>
  <c r="K413" i="36"/>
  <c r="I413" i="36"/>
  <c r="G413" i="36"/>
  <c r="K412" i="36"/>
  <c r="I412" i="36"/>
  <c r="G412" i="36"/>
  <c r="K411" i="36"/>
  <c r="I411" i="36"/>
  <c r="G411" i="36"/>
  <c r="K410" i="36"/>
  <c r="I410" i="36"/>
  <c r="G410" i="36"/>
  <c r="K409" i="36"/>
  <c r="I409" i="36"/>
  <c r="G409" i="36"/>
  <c r="K408" i="36"/>
  <c r="I408" i="36"/>
  <c r="G408" i="36"/>
  <c r="K407" i="36"/>
  <c r="I407" i="36"/>
  <c r="G407" i="36"/>
  <c r="K406" i="36"/>
  <c r="I406" i="36"/>
  <c r="G406" i="36"/>
  <c r="K405" i="36"/>
  <c r="I405" i="36"/>
  <c r="G405" i="36"/>
  <c r="K404" i="36"/>
  <c r="I404" i="36"/>
  <c r="G404" i="36"/>
  <c r="K403" i="36"/>
  <c r="I403" i="36"/>
  <c r="G403" i="36"/>
  <c r="K402" i="36"/>
  <c r="I402" i="36"/>
  <c r="G402" i="36"/>
  <c r="K400" i="36"/>
  <c r="I400" i="36"/>
  <c r="G400" i="36"/>
  <c r="K399" i="36"/>
  <c r="I399" i="36"/>
  <c r="G399" i="36"/>
  <c r="K398" i="36"/>
  <c r="I398" i="36"/>
  <c r="G398" i="36"/>
  <c r="K397" i="36"/>
  <c r="I397" i="36"/>
  <c r="G397" i="36"/>
  <c r="K396" i="36"/>
  <c r="I396" i="36"/>
  <c r="G396" i="36"/>
  <c r="K395" i="36"/>
  <c r="I395" i="36"/>
  <c r="G395" i="36"/>
  <c r="K394" i="36"/>
  <c r="I394" i="36"/>
  <c r="G394" i="36"/>
  <c r="K393" i="36"/>
  <c r="I393" i="36"/>
  <c r="G393" i="36"/>
  <c r="K392" i="36"/>
  <c r="I392" i="36"/>
  <c r="G392" i="36"/>
  <c r="K391" i="36"/>
  <c r="I391" i="36"/>
  <c r="G391" i="36"/>
  <c r="K390" i="36"/>
  <c r="I390" i="36"/>
  <c r="G390" i="36"/>
  <c r="K389" i="36"/>
  <c r="I389" i="36"/>
  <c r="G389" i="36"/>
  <c r="K388" i="36"/>
  <c r="I388" i="36"/>
  <c r="G388" i="36"/>
  <c r="K387" i="36"/>
  <c r="I387" i="36"/>
  <c r="G387" i="36"/>
  <c r="K386" i="36"/>
  <c r="I386" i="36"/>
  <c r="G386" i="36"/>
  <c r="K385" i="36"/>
  <c r="I385" i="36"/>
  <c r="G385" i="36"/>
  <c r="K384" i="36"/>
  <c r="I384" i="36"/>
  <c r="G384" i="36"/>
  <c r="K383" i="36"/>
  <c r="I383" i="36"/>
  <c r="G383" i="36"/>
  <c r="K382" i="36"/>
  <c r="I382" i="36"/>
  <c r="G382" i="36"/>
  <c r="K381" i="36"/>
  <c r="I381" i="36"/>
  <c r="G381" i="36"/>
  <c r="K380" i="36"/>
  <c r="I380" i="36"/>
  <c r="G380" i="36"/>
  <c r="K379" i="36"/>
  <c r="I379" i="36"/>
  <c r="G379" i="36"/>
  <c r="K378" i="36"/>
  <c r="I378" i="36"/>
  <c r="G378" i="36"/>
  <c r="G377" i="36" s="1"/>
  <c r="K376" i="36"/>
  <c r="I376" i="36"/>
  <c r="G376" i="36"/>
  <c r="K375" i="36"/>
  <c r="I375" i="36"/>
  <c r="G375" i="36"/>
  <c r="K374" i="36"/>
  <c r="I374" i="36"/>
  <c r="G374" i="36"/>
  <c r="K373" i="36"/>
  <c r="I373" i="36"/>
  <c r="G373" i="36"/>
  <c r="K372" i="36"/>
  <c r="I372" i="36"/>
  <c r="G372" i="36"/>
  <c r="K371" i="36"/>
  <c r="I371" i="36"/>
  <c r="G371" i="36"/>
  <c r="K370" i="36"/>
  <c r="I370" i="36"/>
  <c r="G370" i="36"/>
  <c r="K369" i="36"/>
  <c r="I369" i="36"/>
  <c r="G369" i="36"/>
  <c r="K368" i="36"/>
  <c r="I368" i="36"/>
  <c r="G368" i="36"/>
  <c r="K367" i="36"/>
  <c r="I367" i="36"/>
  <c r="G367" i="36"/>
  <c r="K366" i="36"/>
  <c r="I366" i="36"/>
  <c r="G366" i="36"/>
  <c r="K365" i="36"/>
  <c r="I365" i="36"/>
  <c r="G365" i="36"/>
  <c r="K364" i="36"/>
  <c r="I364" i="36"/>
  <c r="G364" i="36"/>
  <c r="K363" i="36"/>
  <c r="I363" i="36"/>
  <c r="G363" i="36"/>
  <c r="K362" i="36"/>
  <c r="I362" i="36"/>
  <c r="G362" i="36"/>
  <c r="K361" i="36"/>
  <c r="I361" i="36"/>
  <c r="G361" i="36"/>
  <c r="K360" i="36"/>
  <c r="I360" i="36"/>
  <c r="G360" i="36"/>
  <c r="K359" i="36"/>
  <c r="I359" i="36"/>
  <c r="G359" i="36"/>
  <c r="K358" i="36"/>
  <c r="I358" i="36"/>
  <c r="G358" i="36"/>
  <c r="K357" i="36"/>
  <c r="I357" i="36"/>
  <c r="G357" i="36"/>
  <c r="K356" i="36"/>
  <c r="I356" i="36"/>
  <c r="G356" i="36"/>
  <c r="K349" i="36"/>
  <c r="I349" i="36"/>
  <c r="G349" i="36"/>
  <c r="K348" i="36"/>
  <c r="I348" i="36"/>
  <c r="G348" i="36"/>
  <c r="K347" i="36"/>
  <c r="I347" i="36"/>
  <c r="G347" i="36"/>
  <c r="K340" i="36"/>
  <c r="I340" i="36"/>
  <c r="G340" i="36"/>
  <c r="I339" i="36"/>
  <c r="K338" i="36"/>
  <c r="I338" i="36"/>
  <c r="G338" i="36"/>
  <c r="K337" i="36"/>
  <c r="I337" i="36"/>
  <c r="G337" i="36"/>
  <c r="K336" i="36"/>
  <c r="I336" i="36"/>
  <c r="G336" i="36"/>
  <c r="K335" i="36"/>
  <c r="I335" i="36"/>
  <c r="G335" i="36"/>
  <c r="K334" i="36"/>
  <c r="I334" i="36"/>
  <c r="G334" i="36"/>
  <c r="K333" i="36"/>
  <c r="I333" i="36"/>
  <c r="G333" i="36"/>
  <c r="K332" i="36"/>
  <c r="I332" i="36"/>
  <c r="G332" i="36"/>
  <c r="K331" i="36"/>
  <c r="I331" i="36"/>
  <c r="G331" i="36"/>
  <c r="K330" i="36"/>
  <c r="I330" i="36"/>
  <c r="G330" i="36"/>
  <c r="K329" i="36"/>
  <c r="I329" i="36"/>
  <c r="G329" i="36"/>
  <c r="K328" i="36"/>
  <c r="I328" i="36"/>
  <c r="G328" i="36"/>
  <c r="K327" i="36"/>
  <c r="I327" i="36"/>
  <c r="G327" i="36"/>
  <c r="K326" i="36"/>
  <c r="I326" i="36"/>
  <c r="G326" i="36"/>
  <c r="K325" i="36"/>
  <c r="I325" i="36"/>
  <c r="G325" i="36"/>
  <c r="K324" i="36"/>
  <c r="I324" i="36"/>
  <c r="G324" i="36"/>
  <c r="K323" i="36"/>
  <c r="I323" i="36"/>
  <c r="G323" i="36"/>
  <c r="K322" i="36"/>
  <c r="I322" i="36"/>
  <c r="G322" i="36"/>
  <c r="K321" i="36"/>
  <c r="I321" i="36"/>
  <c r="G321" i="36"/>
  <c r="K320" i="36"/>
  <c r="I320" i="36"/>
  <c r="G320" i="36"/>
  <c r="K313" i="36"/>
  <c r="I313" i="36"/>
  <c r="G313" i="36"/>
  <c r="K311" i="36"/>
  <c r="I311" i="36"/>
  <c r="G311" i="36"/>
  <c r="K310" i="36"/>
  <c r="I310" i="36"/>
  <c r="G310" i="36"/>
  <c r="K309" i="36"/>
  <c r="I309" i="36"/>
  <c r="G309" i="36"/>
  <c r="K308" i="36"/>
  <c r="I308" i="36"/>
  <c r="G308" i="36"/>
  <c r="K307" i="36"/>
  <c r="I307" i="36"/>
  <c r="G307" i="36"/>
  <c r="K306" i="36"/>
  <c r="I306" i="36"/>
  <c r="G306" i="36"/>
  <c r="K305" i="36"/>
  <c r="I305" i="36"/>
  <c r="G305" i="36"/>
  <c r="K304" i="36"/>
  <c r="I304" i="36"/>
  <c r="G304" i="36"/>
  <c r="K303" i="36"/>
  <c r="I303" i="36"/>
  <c r="G303" i="36"/>
  <c r="K302" i="36"/>
  <c r="I302" i="36"/>
  <c r="G302" i="36"/>
  <c r="K301" i="36"/>
  <c r="I301" i="36"/>
  <c r="G301" i="36"/>
  <c r="K300" i="36"/>
  <c r="I300" i="36"/>
  <c r="G300" i="36"/>
  <c r="K299" i="36"/>
  <c r="I299" i="36"/>
  <c r="G299" i="36"/>
  <c r="K298" i="36"/>
  <c r="I298" i="36"/>
  <c r="G298" i="36"/>
  <c r="K297" i="36"/>
  <c r="I297" i="36"/>
  <c r="G297" i="36"/>
  <c r="K296" i="36"/>
  <c r="I296" i="36"/>
  <c r="G296" i="36"/>
  <c r="K295" i="36"/>
  <c r="I295" i="36"/>
  <c r="G295" i="36"/>
  <c r="K294" i="36"/>
  <c r="I294" i="36"/>
  <c r="G294" i="36"/>
  <c r="K293" i="36"/>
  <c r="I293" i="36"/>
  <c r="G293" i="36"/>
  <c r="K292" i="36"/>
  <c r="I292" i="36"/>
  <c r="G292" i="36"/>
  <c r="K291" i="36"/>
  <c r="I291" i="36"/>
  <c r="G291" i="36"/>
  <c r="K290" i="36"/>
  <c r="I290" i="36"/>
  <c r="G290" i="36"/>
  <c r="K289" i="36"/>
  <c r="I289" i="36"/>
  <c r="G289" i="36"/>
  <c r="K288" i="36"/>
  <c r="I288" i="36"/>
  <c r="G288" i="36"/>
  <c r="K287" i="36"/>
  <c r="I287" i="36"/>
  <c r="G287" i="36"/>
  <c r="K286" i="36"/>
  <c r="I286" i="36"/>
  <c r="G286" i="36"/>
  <c r="K285" i="36"/>
  <c r="I285" i="36"/>
  <c r="G285" i="36"/>
  <c r="K284" i="36"/>
  <c r="I284" i="36"/>
  <c r="G284" i="36"/>
  <c r="K283" i="36"/>
  <c r="I283" i="36"/>
  <c r="G283" i="36"/>
  <c r="K282" i="36"/>
  <c r="I282" i="36"/>
  <c r="G282" i="36"/>
  <c r="K281" i="36"/>
  <c r="I281" i="36"/>
  <c r="G281" i="36"/>
  <c r="K280" i="36"/>
  <c r="I280" i="36"/>
  <c r="G280" i="36"/>
  <c r="K279" i="36"/>
  <c r="I279" i="36"/>
  <c r="G279" i="36"/>
  <c r="K278" i="36"/>
  <c r="I278" i="36"/>
  <c r="G278" i="36"/>
  <c r="K277" i="36"/>
  <c r="I277" i="36"/>
  <c r="G277" i="36"/>
  <c r="K276" i="36"/>
  <c r="I276" i="36"/>
  <c r="G276" i="36"/>
  <c r="K275" i="36"/>
  <c r="I275" i="36"/>
  <c r="G275" i="36"/>
  <c r="K274" i="36"/>
  <c r="I274" i="36"/>
  <c r="G274" i="36"/>
  <c r="K273" i="36"/>
  <c r="I273" i="36"/>
  <c r="G273" i="36"/>
  <c r="K272" i="36"/>
  <c r="I272" i="36"/>
  <c r="G272" i="36"/>
  <c r="K271" i="36"/>
  <c r="I271" i="36"/>
  <c r="G271" i="36"/>
  <c r="K270" i="36"/>
  <c r="I270" i="36"/>
  <c r="G270" i="36"/>
  <c r="K269" i="36"/>
  <c r="I269" i="36"/>
  <c r="G269" i="36"/>
  <c r="K268" i="36"/>
  <c r="I268" i="36"/>
  <c r="G268" i="36"/>
  <c r="K267" i="36"/>
  <c r="I267" i="36"/>
  <c r="G267" i="36"/>
  <c r="K266" i="36"/>
  <c r="I266" i="36"/>
  <c r="G266" i="36"/>
  <c r="K265" i="36"/>
  <c r="I265" i="36"/>
  <c r="G265" i="36"/>
  <c r="K264" i="36"/>
  <c r="I264" i="36"/>
  <c r="G264" i="36"/>
  <c r="K263" i="36"/>
  <c r="I263" i="36"/>
  <c r="G263" i="36"/>
  <c r="K262" i="36"/>
  <c r="I262" i="36"/>
  <c r="G262" i="36"/>
  <c r="K261" i="36"/>
  <c r="I261" i="36"/>
  <c r="G261" i="36"/>
  <c r="K260" i="36"/>
  <c r="I260" i="36"/>
  <c r="G260" i="36"/>
  <c r="K259" i="36"/>
  <c r="I259" i="36"/>
  <c r="G259" i="36"/>
  <c r="K258" i="36"/>
  <c r="I258" i="36"/>
  <c r="G258" i="36"/>
  <c r="K257" i="36"/>
  <c r="I257" i="36"/>
  <c r="G257" i="36"/>
  <c r="K256" i="36"/>
  <c r="I256" i="36"/>
  <c r="G256" i="36"/>
  <c r="K255" i="36"/>
  <c r="I255" i="36"/>
  <c r="G255" i="36"/>
  <c r="K254" i="36"/>
  <c r="I254" i="36"/>
  <c r="G254" i="36"/>
  <c r="K253" i="36"/>
  <c r="I253" i="36"/>
  <c r="G253" i="36"/>
  <c r="K252" i="36"/>
  <c r="I252" i="36"/>
  <c r="G252" i="36"/>
  <c r="K251" i="36"/>
  <c r="I251" i="36"/>
  <c r="G251" i="36"/>
  <c r="K250" i="36"/>
  <c r="I250" i="36"/>
  <c r="G250" i="36"/>
  <c r="K249" i="36"/>
  <c r="I249" i="36"/>
  <c r="G249" i="36"/>
  <c r="K248" i="36"/>
  <c r="I248" i="36"/>
  <c r="G248" i="36"/>
  <c r="K247" i="36"/>
  <c r="I247" i="36"/>
  <c r="G247" i="36"/>
  <c r="K246" i="36"/>
  <c r="I246" i="36"/>
  <c r="G246" i="36"/>
  <c r="K245" i="36"/>
  <c r="I245" i="36"/>
  <c r="G245" i="36"/>
  <c r="K244" i="36"/>
  <c r="I244" i="36"/>
  <c r="G244" i="36"/>
  <c r="K243" i="36"/>
  <c r="I243" i="36"/>
  <c r="G243" i="36"/>
  <c r="K242" i="36"/>
  <c r="I242" i="36"/>
  <c r="G242" i="36"/>
  <c r="K241" i="36"/>
  <c r="I241" i="36"/>
  <c r="G241" i="36"/>
  <c r="K240" i="36"/>
  <c r="I240" i="36"/>
  <c r="G240" i="36"/>
  <c r="K239" i="36"/>
  <c r="I239" i="36"/>
  <c r="G239" i="36"/>
  <c r="K238" i="36"/>
  <c r="I238" i="36"/>
  <c r="G238" i="36"/>
  <c r="K237" i="36"/>
  <c r="I237" i="36"/>
  <c r="G237" i="36"/>
  <c r="K236" i="36"/>
  <c r="I236" i="36"/>
  <c r="G236" i="36"/>
  <c r="K235" i="36"/>
  <c r="I235" i="36"/>
  <c r="G235" i="36"/>
  <c r="K234" i="36"/>
  <c r="I234" i="36"/>
  <c r="G234" i="36"/>
  <c r="K233" i="36"/>
  <c r="I233" i="36"/>
  <c r="G233" i="36"/>
  <c r="K232" i="36"/>
  <c r="I232" i="36"/>
  <c r="G232" i="36"/>
  <c r="K231" i="36"/>
  <c r="I231" i="36"/>
  <c r="G231" i="36"/>
  <c r="K230" i="36"/>
  <c r="I230" i="36"/>
  <c r="G230" i="36"/>
  <c r="K229" i="36"/>
  <c r="I229" i="36"/>
  <c r="G229" i="36"/>
  <c r="K228" i="36"/>
  <c r="I228" i="36"/>
  <c r="G228" i="36"/>
  <c r="K227" i="36"/>
  <c r="I227" i="36"/>
  <c r="G227" i="36"/>
  <c r="K226" i="36"/>
  <c r="I226" i="36"/>
  <c r="G226" i="36"/>
  <c r="K225" i="36"/>
  <c r="I225" i="36"/>
  <c r="G225" i="36"/>
  <c r="K224" i="36"/>
  <c r="I224" i="36"/>
  <c r="G224" i="36"/>
  <c r="K223" i="36"/>
  <c r="I223" i="36"/>
  <c r="G223" i="36"/>
  <c r="K222" i="36"/>
  <c r="I222" i="36"/>
  <c r="G222" i="36"/>
  <c r="K221" i="36"/>
  <c r="I221" i="36"/>
  <c r="G221" i="36"/>
  <c r="K220" i="36"/>
  <c r="I220" i="36"/>
  <c r="G220" i="36"/>
  <c r="K219" i="36"/>
  <c r="I219" i="36"/>
  <c r="G219" i="36"/>
  <c r="K218" i="36"/>
  <c r="I218" i="36"/>
  <c r="G218" i="36"/>
  <c r="K217" i="36"/>
  <c r="I217" i="36"/>
  <c r="G217" i="36"/>
  <c r="K216" i="36"/>
  <c r="I216" i="36"/>
  <c r="G216" i="36"/>
  <c r="K215" i="36"/>
  <c r="I215" i="36"/>
  <c r="G215" i="36"/>
  <c r="K214" i="36"/>
  <c r="I214" i="36"/>
  <c r="G214" i="36"/>
  <c r="K213" i="36"/>
  <c r="I213" i="36"/>
  <c r="G213" i="36"/>
  <c r="K212" i="36"/>
  <c r="I212" i="36"/>
  <c r="G212" i="36"/>
  <c r="K211" i="36"/>
  <c r="I211" i="36"/>
  <c r="G211" i="36"/>
  <c r="K210" i="36"/>
  <c r="I210" i="36"/>
  <c r="G210" i="36"/>
  <c r="K209" i="36"/>
  <c r="I209" i="36"/>
  <c r="G209" i="36"/>
  <c r="K208" i="36"/>
  <c r="I208" i="36"/>
  <c r="G208" i="36"/>
  <c r="K207" i="36"/>
  <c r="I207" i="36"/>
  <c r="G207" i="36"/>
  <c r="K206" i="36"/>
  <c r="I206" i="36"/>
  <c r="G206" i="36"/>
  <c r="K205" i="36"/>
  <c r="I205" i="36"/>
  <c r="G205" i="36"/>
  <c r="K204" i="36"/>
  <c r="I204" i="36"/>
  <c r="G204" i="36"/>
  <c r="K203" i="36"/>
  <c r="I203" i="36"/>
  <c r="G203" i="36"/>
  <c r="K202" i="36"/>
  <c r="I202" i="36"/>
  <c r="G202" i="36"/>
  <c r="K201" i="36"/>
  <c r="I201" i="36"/>
  <c r="G201" i="36"/>
  <c r="K200" i="36"/>
  <c r="I200" i="36"/>
  <c r="G200" i="36"/>
  <c r="K199" i="36"/>
  <c r="I199" i="36"/>
  <c r="G199" i="36"/>
  <c r="K198" i="36"/>
  <c r="I198" i="36"/>
  <c r="G198" i="36"/>
  <c r="K197" i="36"/>
  <c r="I197" i="36"/>
  <c r="G197" i="36"/>
  <c r="K196" i="36"/>
  <c r="I196" i="36"/>
  <c r="G196" i="36"/>
  <c r="K195" i="36"/>
  <c r="I195" i="36"/>
  <c r="G195" i="36"/>
  <c r="K194" i="36"/>
  <c r="I194" i="36"/>
  <c r="G194" i="36"/>
  <c r="K193" i="36"/>
  <c r="I193" i="36"/>
  <c r="G193" i="36"/>
  <c r="K184" i="36"/>
  <c r="I184" i="36"/>
  <c r="G184" i="36"/>
  <c r="K183" i="36"/>
  <c r="I183" i="36"/>
  <c r="G183" i="36"/>
  <c r="K182" i="36"/>
  <c r="I182" i="36"/>
  <c r="G182" i="36"/>
  <c r="K181" i="36"/>
  <c r="I181" i="36"/>
  <c r="G181" i="36"/>
  <c r="K180" i="36"/>
  <c r="I180" i="36"/>
  <c r="G180" i="36"/>
  <c r="K179" i="36"/>
  <c r="I179" i="36"/>
  <c r="G179" i="36"/>
  <c r="K178" i="36"/>
  <c r="I178" i="36"/>
  <c r="G178" i="36"/>
  <c r="K177" i="36"/>
  <c r="I177" i="36"/>
  <c r="G177" i="36"/>
  <c r="K176" i="36"/>
  <c r="I176" i="36"/>
  <c r="G176" i="36"/>
  <c r="K175" i="36"/>
  <c r="I175" i="36"/>
  <c r="G175" i="36"/>
  <c r="K174" i="36"/>
  <c r="I174" i="36"/>
  <c r="G174" i="36"/>
  <c r="K173" i="36"/>
  <c r="I173" i="36"/>
  <c r="G173" i="36"/>
  <c r="K172" i="36"/>
  <c r="I172" i="36"/>
  <c r="G172" i="36"/>
  <c r="K171" i="36"/>
  <c r="I171" i="36"/>
  <c r="G171" i="36"/>
  <c r="K170" i="36"/>
  <c r="I170" i="36"/>
  <c r="G170" i="36"/>
  <c r="K169" i="36"/>
  <c r="I169" i="36"/>
  <c r="G169" i="36"/>
  <c r="K160" i="36"/>
  <c r="I160" i="36"/>
  <c r="G160" i="36"/>
  <c r="K159" i="36"/>
  <c r="I159" i="36"/>
  <c r="G159" i="36"/>
  <c r="K158" i="36"/>
  <c r="I158" i="36"/>
  <c r="G158" i="36"/>
  <c r="K157" i="36"/>
  <c r="I157" i="36"/>
  <c r="G157" i="36"/>
  <c r="K156" i="36"/>
  <c r="I156" i="36"/>
  <c r="G156" i="36"/>
  <c r="K155" i="36"/>
  <c r="I155" i="36"/>
  <c r="G155" i="36"/>
  <c r="K154" i="36"/>
  <c r="I154" i="36"/>
  <c r="G154" i="36"/>
  <c r="K153" i="36"/>
  <c r="I153" i="36"/>
  <c r="G153" i="36"/>
  <c r="K152" i="36"/>
  <c r="I152" i="36"/>
  <c r="G152" i="36"/>
  <c r="K151" i="36"/>
  <c r="I151" i="36"/>
  <c r="G151" i="36"/>
  <c r="K150" i="36"/>
  <c r="I150" i="36"/>
  <c r="G150" i="36"/>
  <c r="K149" i="36"/>
  <c r="I149" i="36"/>
  <c r="G149" i="36"/>
  <c r="K148" i="36"/>
  <c r="I148" i="36"/>
  <c r="G148" i="36"/>
  <c r="K147" i="36"/>
  <c r="I147" i="36"/>
  <c r="G147" i="36"/>
  <c r="K146" i="36"/>
  <c r="I146" i="36"/>
  <c r="G146" i="36"/>
  <c r="K145" i="36"/>
  <c r="I145" i="36"/>
  <c r="G145" i="36"/>
  <c r="K136" i="36"/>
  <c r="I136" i="36"/>
  <c r="G136" i="36"/>
  <c r="K135" i="36"/>
  <c r="I135" i="36"/>
  <c r="G135" i="36"/>
  <c r="K134" i="36"/>
  <c r="I134" i="36"/>
  <c r="G134" i="36"/>
  <c r="K133" i="36"/>
  <c r="I133" i="36"/>
  <c r="G133" i="36"/>
  <c r="K132" i="36"/>
  <c r="I132" i="36"/>
  <c r="G132" i="36"/>
  <c r="K131" i="36"/>
  <c r="I131" i="36"/>
  <c r="G131" i="36"/>
  <c r="K130" i="36"/>
  <c r="I130" i="36"/>
  <c r="G130" i="36"/>
  <c r="K129" i="36"/>
  <c r="I129" i="36"/>
  <c r="G129" i="36"/>
  <c r="K128" i="36"/>
  <c r="I128" i="36"/>
  <c r="G128" i="36"/>
  <c r="K127" i="36"/>
  <c r="I127" i="36"/>
  <c r="G127" i="36"/>
  <c r="K126" i="36"/>
  <c r="I126" i="36"/>
  <c r="G126" i="36"/>
  <c r="K125" i="36"/>
  <c r="I125" i="36"/>
  <c r="G125" i="36"/>
  <c r="K124" i="36"/>
  <c r="I124" i="36"/>
  <c r="G124" i="36"/>
  <c r="K123" i="36"/>
  <c r="I123" i="36"/>
  <c r="G123" i="36"/>
  <c r="K122" i="36"/>
  <c r="I122" i="36"/>
  <c r="G122" i="36"/>
  <c r="K121" i="36"/>
  <c r="I121" i="36"/>
  <c r="G121" i="36"/>
  <c r="K112" i="36"/>
  <c r="I112" i="36"/>
  <c r="G112" i="36"/>
  <c r="K111" i="36"/>
  <c r="I111" i="36"/>
  <c r="G111" i="36"/>
  <c r="K110" i="36"/>
  <c r="I110" i="36"/>
  <c r="G110" i="36"/>
  <c r="K104" i="36"/>
  <c r="I104" i="36"/>
  <c r="G104" i="36"/>
  <c r="K103" i="36"/>
  <c r="I103" i="36"/>
  <c r="G103" i="36"/>
  <c r="K102" i="36"/>
  <c r="I102" i="36"/>
  <c r="G102" i="36"/>
  <c r="K96" i="36"/>
  <c r="I96" i="36"/>
  <c r="G96" i="36"/>
  <c r="K95" i="36"/>
  <c r="I95" i="36"/>
  <c r="G95" i="36"/>
  <c r="K94" i="36"/>
  <c r="I94" i="36"/>
  <c r="G94" i="36"/>
  <c r="K88" i="36"/>
  <c r="I88" i="36"/>
  <c r="G88" i="36"/>
  <c r="K87" i="36"/>
  <c r="I87" i="36"/>
  <c r="G87" i="36"/>
  <c r="K86" i="36"/>
  <c r="I86" i="36"/>
  <c r="G86" i="36"/>
  <c r="K80" i="36"/>
  <c r="I80" i="36"/>
  <c r="G80" i="36"/>
  <c r="K79" i="36"/>
  <c r="I79" i="36"/>
  <c r="G79" i="36"/>
  <c r="K78" i="36"/>
  <c r="I78" i="36"/>
  <c r="G78" i="36"/>
  <c r="K72" i="36"/>
  <c r="I72" i="36"/>
  <c r="G72" i="36"/>
  <c r="K71" i="36"/>
  <c r="I71" i="36"/>
  <c r="G71" i="36"/>
  <c r="K70" i="36"/>
  <c r="I70" i="36"/>
  <c r="G70" i="36"/>
  <c r="K64" i="36"/>
  <c r="I64" i="36"/>
  <c r="G64" i="36"/>
  <c r="K63" i="36"/>
  <c r="I63" i="36"/>
  <c r="G63" i="36"/>
  <c r="K62" i="36"/>
  <c r="I62" i="36"/>
  <c r="G62" i="36"/>
  <c r="K56" i="36"/>
  <c r="I56" i="36"/>
  <c r="G56" i="36"/>
  <c r="K55" i="36"/>
  <c r="I55" i="36"/>
  <c r="G55" i="36"/>
  <c r="K54" i="36"/>
  <c r="I54" i="36"/>
  <c r="G54" i="36"/>
  <c r="K48" i="36"/>
  <c r="I48" i="36"/>
  <c r="G48" i="36"/>
  <c r="K47" i="36"/>
  <c r="I47" i="36"/>
  <c r="G47" i="36"/>
  <c r="K46" i="36"/>
  <c r="I46" i="36"/>
  <c r="G46" i="36"/>
  <c r="K40" i="36"/>
  <c r="I40" i="36"/>
  <c r="G40" i="36"/>
  <c r="K39" i="36"/>
  <c r="I39" i="36"/>
  <c r="G39" i="36"/>
  <c r="K38" i="36"/>
  <c r="I38" i="36"/>
  <c r="G38" i="36"/>
  <c r="K32" i="36"/>
  <c r="I32" i="36"/>
  <c r="G32" i="36"/>
  <c r="K27" i="36"/>
  <c r="I27" i="36"/>
  <c r="G27" i="36"/>
  <c r="K26" i="36"/>
  <c r="I26" i="36"/>
  <c r="G26" i="36"/>
  <c r="K25" i="36"/>
  <c r="I25" i="36"/>
  <c r="G25" i="36"/>
  <c r="K18" i="36"/>
  <c r="I18" i="36"/>
  <c r="G18" i="36"/>
  <c r="K17" i="36"/>
  <c r="I17" i="36"/>
  <c r="G17" i="36"/>
  <c r="K16" i="36"/>
  <c r="I16" i="36"/>
  <c r="G16" i="36"/>
  <c r="K9" i="36"/>
  <c r="I9" i="36"/>
  <c r="G9" i="36"/>
  <c r="G29" i="35"/>
  <c r="K49" i="35"/>
  <c r="I49" i="35"/>
  <c r="G49" i="35"/>
  <c r="K48" i="35"/>
  <c r="I48" i="35"/>
  <c r="G48" i="35"/>
  <c r="K47" i="35"/>
  <c r="I47" i="35"/>
  <c r="G47" i="35"/>
  <c r="K46" i="35"/>
  <c r="I46" i="35"/>
  <c r="G46" i="35"/>
  <c r="K45" i="35"/>
  <c r="I45" i="35"/>
  <c r="G45" i="35"/>
  <c r="K44" i="35"/>
  <c r="I44" i="35"/>
  <c r="G44" i="35"/>
  <c r="K43" i="35"/>
  <c r="I43" i="35"/>
  <c r="G43" i="35"/>
  <c r="K42" i="35"/>
  <c r="I42" i="35"/>
  <c r="G42" i="35"/>
  <c r="K41" i="35"/>
  <c r="I41" i="35"/>
  <c r="G41" i="35"/>
  <c r="K40" i="35"/>
  <c r="I40" i="35"/>
  <c r="G40" i="35"/>
  <c r="K39" i="35"/>
  <c r="I39" i="35"/>
  <c r="G39" i="35"/>
  <c r="K38" i="35"/>
  <c r="I38" i="35"/>
  <c r="G38" i="35"/>
  <c r="K37" i="35"/>
  <c r="I37" i="35"/>
  <c r="G37" i="35"/>
  <c r="G34" i="35" s="1"/>
  <c r="K36" i="35"/>
  <c r="K34" i="35" s="1"/>
  <c r="I36" i="35"/>
  <c r="G36" i="35"/>
  <c r="K35" i="35"/>
  <c r="I35" i="35"/>
  <c r="I34" i="35" s="1"/>
  <c r="G35" i="35"/>
  <c r="K33" i="35"/>
  <c r="I33" i="35"/>
  <c r="G33" i="35"/>
  <c r="K32" i="35"/>
  <c r="I32" i="35"/>
  <c r="G32" i="35"/>
  <c r="K31" i="35"/>
  <c r="I31" i="35"/>
  <c r="G31" i="35"/>
  <c r="K30" i="35"/>
  <c r="I30" i="35"/>
  <c r="G30" i="35"/>
  <c r="K28" i="35"/>
  <c r="I28" i="35"/>
  <c r="G28" i="35"/>
  <c r="K27" i="35"/>
  <c r="I27" i="35"/>
  <c r="G27" i="35"/>
  <c r="K26" i="35"/>
  <c r="I26" i="35"/>
  <c r="G26" i="35"/>
  <c r="K25" i="35"/>
  <c r="I25" i="35"/>
  <c r="I24" i="35" s="1"/>
  <c r="G25" i="35"/>
  <c r="G24" i="35" s="1"/>
  <c r="K23" i="35"/>
  <c r="I23" i="35"/>
  <c r="G23" i="35"/>
  <c r="G21" i="35" s="1"/>
  <c r="K22" i="35"/>
  <c r="K21" i="35" s="1"/>
  <c r="I22" i="35"/>
  <c r="G22" i="35"/>
  <c r="K20" i="35"/>
  <c r="K19" i="35" s="1"/>
  <c r="I20" i="35"/>
  <c r="I19" i="35" s="1"/>
  <c r="G20" i="35"/>
  <c r="G19" i="35" s="1"/>
  <c r="K18" i="35"/>
  <c r="I18" i="35"/>
  <c r="G18" i="35"/>
  <c r="K17" i="35"/>
  <c r="I17" i="35"/>
  <c r="G17" i="35"/>
  <c r="K16" i="35"/>
  <c r="I16" i="35"/>
  <c r="G16" i="35"/>
  <c r="K14" i="35"/>
  <c r="I14" i="35"/>
  <c r="G14" i="35"/>
  <c r="K13" i="35"/>
  <c r="I13" i="35"/>
  <c r="G13" i="35"/>
  <c r="K12" i="35"/>
  <c r="I12" i="35"/>
  <c r="G12" i="35"/>
  <c r="K11" i="35"/>
  <c r="I11" i="35"/>
  <c r="G11" i="35"/>
  <c r="K10" i="35"/>
  <c r="I10" i="35"/>
  <c r="G10" i="35"/>
  <c r="K9" i="35"/>
  <c r="I9" i="35"/>
  <c r="G9" i="35"/>
  <c r="K47" i="34"/>
  <c r="I47" i="34"/>
  <c r="G47" i="34"/>
  <c r="K46" i="34"/>
  <c r="I46" i="34"/>
  <c r="G46" i="34"/>
  <c r="K45" i="34"/>
  <c r="I45" i="34"/>
  <c r="G45" i="34"/>
  <c r="K44" i="34"/>
  <c r="I44" i="34"/>
  <c r="G44" i="34"/>
  <c r="K43" i="34"/>
  <c r="I43" i="34"/>
  <c r="G43" i="34"/>
  <c r="K42" i="34"/>
  <c r="I42" i="34"/>
  <c r="G42" i="34"/>
  <c r="K41" i="34"/>
  <c r="I41" i="34"/>
  <c r="G41" i="34"/>
  <c r="K40" i="34"/>
  <c r="I40" i="34"/>
  <c r="G40" i="34"/>
  <c r="K39" i="34"/>
  <c r="I39" i="34"/>
  <c r="G39" i="34"/>
  <c r="K38" i="34"/>
  <c r="I38" i="34"/>
  <c r="G38" i="34"/>
  <c r="K37" i="34"/>
  <c r="I37" i="34"/>
  <c r="G37" i="34"/>
  <c r="K36" i="34"/>
  <c r="I36" i="34"/>
  <c r="G36" i="34"/>
  <c r="K35" i="34"/>
  <c r="I35" i="34"/>
  <c r="G35" i="34"/>
  <c r="K34" i="34"/>
  <c r="I34" i="34"/>
  <c r="G34" i="34"/>
  <c r="K33" i="34"/>
  <c r="I33" i="34"/>
  <c r="G33" i="34"/>
  <c r="K32" i="34"/>
  <c r="I32" i="34"/>
  <c r="G32" i="34"/>
  <c r="K31" i="34"/>
  <c r="I31" i="34"/>
  <c r="G31" i="34"/>
  <c r="K30" i="34"/>
  <c r="I30" i="34"/>
  <c r="G30" i="34"/>
  <c r="K29" i="34"/>
  <c r="I29" i="34"/>
  <c r="G29" i="34"/>
  <c r="K28" i="34"/>
  <c r="I28" i="34"/>
  <c r="G28" i="34"/>
  <c r="K27" i="34"/>
  <c r="I27" i="34"/>
  <c r="G27" i="34"/>
  <c r="K26" i="34"/>
  <c r="I26" i="34"/>
  <c r="G26" i="34"/>
  <c r="K25" i="34"/>
  <c r="I25" i="34"/>
  <c r="G25" i="34"/>
  <c r="K24" i="34"/>
  <c r="I24" i="34"/>
  <c r="G24" i="34"/>
  <c r="K23" i="34"/>
  <c r="I23" i="34"/>
  <c r="G23" i="34"/>
  <c r="K22" i="34"/>
  <c r="I22" i="34"/>
  <c r="G22" i="34"/>
  <c r="K21" i="34"/>
  <c r="I21" i="34"/>
  <c r="G21" i="34"/>
  <c r="K20" i="34"/>
  <c r="I20" i="34"/>
  <c r="G20" i="34"/>
  <c r="K19" i="34"/>
  <c r="I19" i="34"/>
  <c r="G19" i="34"/>
  <c r="K18" i="34"/>
  <c r="I18" i="34"/>
  <c r="G18" i="34"/>
  <c r="K17" i="34"/>
  <c r="I17" i="34"/>
  <c r="G17" i="34"/>
  <c r="K16" i="34"/>
  <c r="I16" i="34"/>
  <c r="G16" i="34"/>
  <c r="K15" i="34"/>
  <c r="I15" i="34"/>
  <c r="G15" i="34"/>
  <c r="K14" i="34"/>
  <c r="I14" i="34"/>
  <c r="G14" i="34"/>
  <c r="K13" i="34"/>
  <c r="I13" i="34"/>
  <c r="G13" i="34"/>
  <c r="K12" i="34"/>
  <c r="I12" i="34"/>
  <c r="G12" i="34"/>
  <c r="G8" i="34" s="1"/>
  <c r="G49" i="34" s="1"/>
  <c r="F6828" i="16" s="1"/>
  <c r="G6828" i="16" s="1"/>
  <c r="K11" i="34"/>
  <c r="I11" i="34"/>
  <c r="G11" i="34"/>
  <c r="K9" i="34"/>
  <c r="I9" i="34"/>
  <c r="I8" i="34" s="1"/>
  <c r="G9" i="34"/>
  <c r="K74" i="33"/>
  <c r="I74" i="33"/>
  <c r="G74" i="33"/>
  <c r="K73" i="33"/>
  <c r="I73" i="33"/>
  <c r="G73" i="33"/>
  <c r="K72" i="33"/>
  <c r="I72" i="33"/>
  <c r="G72" i="33"/>
  <c r="K71" i="33"/>
  <c r="I71" i="33"/>
  <c r="G71" i="33"/>
  <c r="K70" i="33"/>
  <c r="I70" i="33"/>
  <c r="G70" i="33"/>
  <c r="K69" i="33"/>
  <c r="I69" i="33"/>
  <c r="G69" i="33"/>
  <c r="K68" i="33"/>
  <c r="I68" i="33"/>
  <c r="G68" i="33"/>
  <c r="K67" i="33"/>
  <c r="I67" i="33"/>
  <c r="G67" i="33"/>
  <c r="K66" i="33"/>
  <c r="I66" i="33"/>
  <c r="G66" i="33"/>
  <c r="K65" i="33"/>
  <c r="I65" i="33"/>
  <c r="G65" i="33"/>
  <c r="K64" i="33"/>
  <c r="I64" i="33"/>
  <c r="G64" i="33"/>
  <c r="K63" i="33"/>
  <c r="I63" i="33"/>
  <c r="G63" i="33"/>
  <c r="K61" i="33"/>
  <c r="I61" i="33"/>
  <c r="G61" i="33"/>
  <c r="K60" i="33"/>
  <c r="I60" i="33"/>
  <c r="G60" i="33"/>
  <c r="K58" i="33"/>
  <c r="I58" i="33"/>
  <c r="G58" i="33"/>
  <c r="K57" i="33"/>
  <c r="I57" i="33"/>
  <c r="G57" i="33"/>
  <c r="K56" i="33"/>
  <c r="I56" i="33"/>
  <c r="G56" i="33"/>
  <c r="K55" i="33"/>
  <c r="I55" i="33"/>
  <c r="G55" i="33"/>
  <c r="K54" i="33"/>
  <c r="I54" i="33"/>
  <c r="G54" i="33"/>
  <c r="K53" i="33"/>
  <c r="I53" i="33"/>
  <c r="G53" i="33"/>
  <c r="K52" i="33"/>
  <c r="I52" i="33"/>
  <c r="G52" i="33"/>
  <c r="K51" i="33"/>
  <c r="I51" i="33"/>
  <c r="G51" i="33"/>
  <c r="K50" i="33"/>
  <c r="I50" i="33"/>
  <c r="G50" i="33"/>
  <c r="K49" i="33"/>
  <c r="I49" i="33"/>
  <c r="G49" i="33"/>
  <c r="K48" i="33"/>
  <c r="I48" i="33"/>
  <c r="G48" i="33"/>
  <c r="K47" i="33"/>
  <c r="I47" i="33"/>
  <c r="G47" i="33"/>
  <c r="K46" i="33"/>
  <c r="I46" i="33"/>
  <c r="G46" i="33"/>
  <c r="K45" i="33"/>
  <c r="I45" i="33"/>
  <c r="G45" i="33"/>
  <c r="K44" i="33"/>
  <c r="I44" i="33"/>
  <c r="G44" i="33"/>
  <c r="K43" i="33"/>
  <c r="I43" i="33"/>
  <c r="G43" i="33"/>
  <c r="K42" i="33"/>
  <c r="I42" i="33"/>
  <c r="G42" i="33"/>
  <c r="K41" i="33"/>
  <c r="I41" i="33"/>
  <c r="G41" i="33"/>
  <c r="K40" i="33"/>
  <c r="I40" i="33"/>
  <c r="G40" i="33"/>
  <c r="K39" i="33"/>
  <c r="I39" i="33"/>
  <c r="G39" i="33"/>
  <c r="K38" i="33"/>
  <c r="I38" i="33"/>
  <c r="G38" i="33"/>
  <c r="K37" i="33"/>
  <c r="I37" i="33"/>
  <c r="G37" i="33"/>
  <c r="K36" i="33"/>
  <c r="I36" i="33"/>
  <c r="G36" i="33"/>
  <c r="K35" i="33"/>
  <c r="I35" i="33"/>
  <c r="G35" i="33"/>
  <c r="K34" i="33"/>
  <c r="I34" i="33"/>
  <c r="G34" i="33"/>
  <c r="K33" i="33"/>
  <c r="I33" i="33"/>
  <c r="G33" i="33"/>
  <c r="K32" i="33"/>
  <c r="I32" i="33"/>
  <c r="G32" i="33"/>
  <c r="K31" i="33"/>
  <c r="I31" i="33"/>
  <c r="G31" i="33"/>
  <c r="K30" i="33"/>
  <c r="I30" i="33"/>
  <c r="G30" i="33"/>
  <c r="K29" i="33"/>
  <c r="I29" i="33"/>
  <c r="G29" i="33"/>
  <c r="K28" i="33"/>
  <c r="I28" i="33"/>
  <c r="G28" i="33"/>
  <c r="K27" i="33"/>
  <c r="I27" i="33"/>
  <c r="G27" i="33"/>
  <c r="K26" i="33"/>
  <c r="I26" i="33"/>
  <c r="G26" i="33"/>
  <c r="K25" i="33"/>
  <c r="I25" i="33"/>
  <c r="G25" i="33"/>
  <c r="K24" i="33"/>
  <c r="I24" i="33"/>
  <c r="G24" i="33"/>
  <c r="K23" i="33"/>
  <c r="I23" i="33"/>
  <c r="G23" i="33"/>
  <c r="K22" i="33"/>
  <c r="I22" i="33"/>
  <c r="G22" i="33"/>
  <c r="K21" i="33"/>
  <c r="I21" i="33"/>
  <c r="G21" i="33"/>
  <c r="K20" i="33"/>
  <c r="I20" i="33"/>
  <c r="G20" i="33"/>
  <c r="K19" i="33"/>
  <c r="I19" i="33"/>
  <c r="G19" i="33"/>
  <c r="K18" i="33"/>
  <c r="I18" i="33"/>
  <c r="G18" i="33"/>
  <c r="K17" i="33"/>
  <c r="I17" i="33"/>
  <c r="G17" i="33"/>
  <c r="K16" i="33"/>
  <c r="I16" i="33"/>
  <c r="G16" i="33"/>
  <c r="K15" i="33"/>
  <c r="I15" i="33"/>
  <c r="G15" i="33"/>
  <c r="K14" i="33"/>
  <c r="I14" i="33"/>
  <c r="G14" i="33"/>
  <c r="K13" i="33"/>
  <c r="I13" i="33"/>
  <c r="G13" i="33"/>
  <c r="K12" i="33"/>
  <c r="I12" i="33"/>
  <c r="G12" i="33"/>
  <c r="K11" i="33"/>
  <c r="I11" i="33"/>
  <c r="G11" i="33"/>
  <c r="K10" i="33"/>
  <c r="I10" i="33"/>
  <c r="G10" i="33"/>
  <c r="K9" i="33"/>
  <c r="I9" i="33"/>
  <c r="G9" i="33"/>
  <c r="K6832" i="16"/>
  <c r="K6831" i="16" s="1"/>
  <c r="I6832" i="16"/>
  <c r="I6831" i="16" s="1"/>
  <c r="K6830" i="16"/>
  <c r="K6829" i="16" s="1"/>
  <c r="I6830" i="16"/>
  <c r="I6829" i="16" s="1"/>
  <c r="K6828" i="16"/>
  <c r="I6828" i="16"/>
  <c r="K6827" i="16"/>
  <c r="K6826" i="16" s="1"/>
  <c r="I6827" i="16"/>
  <c r="I6826" i="16" s="1"/>
  <c r="K7635" i="24"/>
  <c r="K7634" i="24" s="1"/>
  <c r="I7635" i="24"/>
  <c r="I7634" i="24" s="1"/>
  <c r="I204" i="37" l="1"/>
  <c r="I357" i="37"/>
  <c r="I308" i="37"/>
  <c r="K357" i="37"/>
  <c r="G357" i="37"/>
  <c r="G345" i="37"/>
  <c r="G308" i="37"/>
  <c r="G296" i="37"/>
  <c r="G264" i="37"/>
  <c r="G236" i="37"/>
  <c r="G204" i="37"/>
  <c r="G145" i="37"/>
  <c r="G8" i="37"/>
  <c r="G8" i="35"/>
  <c r="G8" i="33"/>
  <c r="G76" i="33" s="1"/>
  <c r="F6827" i="16" s="1"/>
  <c r="G6827" i="16" s="1"/>
  <c r="G6826" i="16" s="1"/>
  <c r="E44" i="25" s="1"/>
  <c r="G425" i="36"/>
  <c r="G414" i="36"/>
  <c r="G401" i="36"/>
  <c r="G339" i="36"/>
  <c r="G312" i="36"/>
  <c r="G8" i="36"/>
  <c r="I145" i="37"/>
  <c r="K345" i="37"/>
  <c r="I236" i="37"/>
  <c r="I264" i="37"/>
  <c r="I296" i="37"/>
  <c r="K8" i="37"/>
  <c r="K145" i="37"/>
  <c r="K204" i="37"/>
  <c r="I345" i="37"/>
  <c r="K264" i="37"/>
  <c r="K296" i="37"/>
  <c r="I8" i="37"/>
  <c r="K236" i="37"/>
  <c r="K308" i="37"/>
  <c r="I312" i="36"/>
  <c r="K425" i="36"/>
  <c r="I8" i="36"/>
  <c r="K377" i="36"/>
  <c r="I414" i="36"/>
  <c r="K414" i="36"/>
  <c r="K8" i="36"/>
  <c r="K401" i="36"/>
  <c r="I437" i="36"/>
  <c r="K312" i="36"/>
  <c r="I377" i="36"/>
  <c r="I401" i="36"/>
  <c r="K339" i="36"/>
  <c r="I425" i="36"/>
  <c r="K437" i="36"/>
  <c r="K8" i="35"/>
  <c r="K24" i="35"/>
  <c r="K29" i="35"/>
  <c r="I29" i="35"/>
  <c r="I8" i="35"/>
  <c r="I21" i="35"/>
  <c r="K8" i="34"/>
  <c r="K8" i="33"/>
  <c r="I8" i="33"/>
  <c r="G364" i="37" l="1"/>
  <c r="F6832" i="16" s="1"/>
  <c r="G6832" i="16" s="1"/>
  <c r="G6831" i="16" s="1"/>
  <c r="E46" i="25" s="1"/>
  <c r="G444" i="36"/>
  <c r="F7635" i="24" s="1"/>
  <c r="G7635" i="24" s="1"/>
  <c r="G7634" i="24" s="1"/>
  <c r="G51" i="35"/>
  <c r="F6830" i="16" s="1"/>
  <c r="G6830" i="16" s="1"/>
  <c r="G6829" i="16" s="1"/>
  <c r="E45" i="25" s="1"/>
  <c r="K69" i="32"/>
  <c r="I69" i="32"/>
  <c r="G69" i="32"/>
  <c r="K68" i="32"/>
  <c r="I68" i="32"/>
  <c r="G68" i="32"/>
  <c r="K67" i="32"/>
  <c r="I67" i="32"/>
  <c r="G67" i="32"/>
  <c r="K66" i="32"/>
  <c r="I66" i="32"/>
  <c r="G66" i="32"/>
  <c r="K65" i="32"/>
  <c r="I65" i="32"/>
  <c r="G65" i="32"/>
  <c r="K64" i="32"/>
  <c r="I64" i="32"/>
  <c r="G64" i="32"/>
  <c r="K63" i="32"/>
  <c r="I63" i="32"/>
  <c r="G63" i="32"/>
  <c r="K62" i="32"/>
  <c r="I62" i="32"/>
  <c r="G62" i="32"/>
  <c r="K61" i="32"/>
  <c r="I61" i="32"/>
  <c r="G61" i="32"/>
  <c r="K60" i="32"/>
  <c r="I60" i="32"/>
  <c r="G60" i="32"/>
  <c r="K59" i="32"/>
  <c r="I59" i="32"/>
  <c r="G59" i="32"/>
  <c r="K58" i="32"/>
  <c r="I58" i="32"/>
  <c r="G58" i="32"/>
  <c r="K57" i="32"/>
  <c r="I57" i="32"/>
  <c r="G57" i="32"/>
  <c r="K56" i="32"/>
  <c r="I56" i="32"/>
  <c r="G56" i="32"/>
  <c r="K55" i="32"/>
  <c r="I55" i="32"/>
  <c r="G55" i="32"/>
  <c r="K54" i="32"/>
  <c r="I54" i="32"/>
  <c r="G54" i="32"/>
  <c r="G53" i="32" s="1"/>
  <c r="K52" i="32"/>
  <c r="I52" i="32"/>
  <c r="G52" i="32"/>
  <c r="K51" i="32"/>
  <c r="I51" i="32"/>
  <c r="G51" i="32"/>
  <c r="K50" i="32"/>
  <c r="I50" i="32"/>
  <c r="G50" i="32"/>
  <c r="K49" i="32"/>
  <c r="I49" i="32"/>
  <c r="G49" i="32"/>
  <c r="K48" i="32"/>
  <c r="I48" i="32"/>
  <c r="G48" i="32"/>
  <c r="K47" i="32"/>
  <c r="I47" i="32"/>
  <c r="G47" i="32"/>
  <c r="K46" i="32"/>
  <c r="I46" i="32"/>
  <c r="G46" i="32"/>
  <c r="K45" i="32"/>
  <c r="I45" i="32"/>
  <c r="G45" i="32"/>
  <c r="K44" i="32"/>
  <c r="I44" i="32"/>
  <c r="G44" i="32"/>
  <c r="K43" i="32"/>
  <c r="I43" i="32"/>
  <c r="G43" i="32"/>
  <c r="K42" i="32"/>
  <c r="I42" i="32"/>
  <c r="G42" i="32"/>
  <c r="K41" i="32"/>
  <c r="I41" i="32"/>
  <c r="G41" i="32"/>
  <c r="K40" i="32"/>
  <c r="I40" i="32"/>
  <c r="G40" i="32"/>
  <c r="K39" i="32"/>
  <c r="I39" i="32"/>
  <c r="G39" i="32"/>
  <c r="K38" i="32"/>
  <c r="I38" i="32"/>
  <c r="G38" i="32"/>
  <c r="K37" i="32"/>
  <c r="I37" i="32"/>
  <c r="G37" i="32"/>
  <c r="K36" i="32"/>
  <c r="I36" i="32"/>
  <c r="G36" i="32"/>
  <c r="K35" i="32"/>
  <c r="I35" i="32"/>
  <c r="G35" i="32"/>
  <c r="K34" i="32"/>
  <c r="I34" i="32"/>
  <c r="G34" i="32"/>
  <c r="K33" i="32"/>
  <c r="I33" i="32"/>
  <c r="G33" i="32"/>
  <c r="K32" i="32"/>
  <c r="I32" i="32"/>
  <c r="G32" i="32"/>
  <c r="K31" i="32"/>
  <c r="I31" i="32"/>
  <c r="G31" i="32"/>
  <c r="K30" i="32"/>
  <c r="I30" i="32"/>
  <c r="G30" i="32"/>
  <c r="K29" i="32"/>
  <c r="I29" i="32"/>
  <c r="G29" i="32"/>
  <c r="K28" i="32"/>
  <c r="I28" i="32"/>
  <c r="G28" i="32"/>
  <c r="K27" i="32"/>
  <c r="I27" i="32"/>
  <c r="G27" i="32"/>
  <c r="K26" i="32"/>
  <c r="I26" i="32"/>
  <c r="G26" i="32"/>
  <c r="K25" i="32"/>
  <c r="I25" i="32"/>
  <c r="G25" i="32"/>
  <c r="K24" i="32"/>
  <c r="I24" i="32"/>
  <c r="G24" i="32"/>
  <c r="K23" i="32"/>
  <c r="I23" i="32"/>
  <c r="G23" i="32"/>
  <c r="K22" i="32"/>
  <c r="I22" i="32"/>
  <c r="G22" i="32"/>
  <c r="K21" i="32"/>
  <c r="I21" i="32"/>
  <c r="G21" i="32"/>
  <c r="K20" i="32"/>
  <c r="I20" i="32"/>
  <c r="G20" i="32"/>
  <c r="K19" i="32"/>
  <c r="I19" i="32"/>
  <c r="G19" i="32"/>
  <c r="K18" i="32"/>
  <c r="I18" i="32"/>
  <c r="G18" i="32"/>
  <c r="K17" i="32"/>
  <c r="I17" i="32"/>
  <c r="G17" i="32"/>
  <c r="K16" i="32"/>
  <c r="I16" i="32"/>
  <c r="G16" i="32"/>
  <c r="K15" i="32"/>
  <c r="I15" i="32"/>
  <c r="G15" i="32"/>
  <c r="K14" i="32"/>
  <c r="I14" i="32"/>
  <c r="G14" i="32"/>
  <c r="K13" i="32"/>
  <c r="I13" i="32"/>
  <c r="G13" i="32"/>
  <c r="K12" i="32"/>
  <c r="I12" i="32"/>
  <c r="G12" i="32"/>
  <c r="K11" i="32"/>
  <c r="I11" i="32"/>
  <c r="G11" i="32"/>
  <c r="K10" i="32"/>
  <c r="I10" i="32"/>
  <c r="G10" i="32"/>
  <c r="K9" i="32"/>
  <c r="K8" i="32" s="1"/>
  <c r="I9" i="32"/>
  <c r="G9" i="32"/>
  <c r="G8" i="32" s="1"/>
  <c r="G16" i="31"/>
  <c r="K31" i="31"/>
  <c r="I31" i="31"/>
  <c r="G31" i="31"/>
  <c r="K30" i="31"/>
  <c r="I30" i="31"/>
  <c r="G30" i="31"/>
  <c r="K29" i="31"/>
  <c r="I29" i="31"/>
  <c r="G29" i="31"/>
  <c r="K28" i="31"/>
  <c r="I28" i="31"/>
  <c r="G28" i="31"/>
  <c r="K27" i="31"/>
  <c r="I27" i="31"/>
  <c r="G27" i="31"/>
  <c r="G26" i="31" s="1"/>
  <c r="K26" i="31"/>
  <c r="K25" i="31"/>
  <c r="I25" i="31"/>
  <c r="G25" i="31"/>
  <c r="K24" i="31"/>
  <c r="I24" i="31"/>
  <c r="G24" i="31"/>
  <c r="K23" i="31"/>
  <c r="I23" i="31"/>
  <c r="G23" i="31"/>
  <c r="K22" i="31"/>
  <c r="I22" i="31"/>
  <c r="G22" i="31"/>
  <c r="K21" i="31"/>
  <c r="I21" i="31"/>
  <c r="G21" i="31"/>
  <c r="K20" i="31"/>
  <c r="I20" i="31"/>
  <c r="G20" i="31"/>
  <c r="K19" i="31"/>
  <c r="I19" i="31"/>
  <c r="G19" i="31"/>
  <c r="K18" i="31"/>
  <c r="I18" i="31"/>
  <c r="G18" i="31"/>
  <c r="K17" i="31"/>
  <c r="I17" i="31"/>
  <c r="G17" i="31"/>
  <c r="K15" i="31"/>
  <c r="I15" i="31"/>
  <c r="G15" i="31"/>
  <c r="K14" i="31"/>
  <c r="I14" i="31"/>
  <c r="G14" i="31"/>
  <c r="K13" i="31"/>
  <c r="I13" i="31"/>
  <c r="G13" i="31"/>
  <c r="K12" i="31"/>
  <c r="I12" i="31"/>
  <c r="G12" i="31"/>
  <c r="K11" i="31"/>
  <c r="I11" i="31"/>
  <c r="G11" i="31"/>
  <c r="K10" i="31"/>
  <c r="I10" i="31"/>
  <c r="G10" i="31"/>
  <c r="K9" i="31"/>
  <c r="I9" i="31"/>
  <c r="G9" i="31"/>
  <c r="G8" i="31" s="1"/>
  <c r="K65" i="30"/>
  <c r="I65" i="30"/>
  <c r="G65" i="30"/>
  <c r="K64" i="30"/>
  <c r="I64" i="30"/>
  <c r="G64" i="30"/>
  <c r="K63" i="30"/>
  <c r="I63" i="30"/>
  <c r="G63" i="30"/>
  <c r="K62" i="30"/>
  <c r="I62" i="30"/>
  <c r="G62" i="30"/>
  <c r="K61" i="30"/>
  <c r="I61" i="30"/>
  <c r="G61" i="30"/>
  <c r="K60" i="30"/>
  <c r="I60" i="30"/>
  <c r="G60" i="30"/>
  <c r="K59" i="30"/>
  <c r="I59" i="30"/>
  <c r="G59" i="30"/>
  <c r="K58" i="30"/>
  <c r="I58" i="30"/>
  <c r="G58" i="30"/>
  <c r="K57" i="30"/>
  <c r="I57" i="30"/>
  <c r="G57" i="30"/>
  <c r="K56" i="30"/>
  <c r="I56" i="30"/>
  <c r="G56" i="30"/>
  <c r="K55" i="30"/>
  <c r="I55" i="30"/>
  <c r="G55" i="30"/>
  <c r="K54" i="30"/>
  <c r="I54" i="30"/>
  <c r="G54" i="30"/>
  <c r="K53" i="30"/>
  <c r="I53" i="30"/>
  <c r="G53" i="30"/>
  <c r="K52" i="30"/>
  <c r="I52" i="30"/>
  <c r="G52" i="30"/>
  <c r="K51" i="30"/>
  <c r="I51" i="30"/>
  <c r="G51" i="30"/>
  <c r="K50" i="30"/>
  <c r="K48" i="30" s="1"/>
  <c r="I50" i="30"/>
  <c r="G50" i="30"/>
  <c r="K49" i="30"/>
  <c r="I49" i="30"/>
  <c r="I48" i="30" s="1"/>
  <c r="G49" i="30"/>
  <c r="K47" i="30"/>
  <c r="I47" i="30"/>
  <c r="G47" i="30"/>
  <c r="K46" i="30"/>
  <c r="I46" i="30"/>
  <c r="G46" i="30"/>
  <c r="K45" i="30"/>
  <c r="I45" i="30"/>
  <c r="G45" i="30"/>
  <c r="K44" i="30"/>
  <c r="I44" i="30"/>
  <c r="G44" i="30"/>
  <c r="K43" i="30"/>
  <c r="I43" i="30"/>
  <c r="G43" i="30"/>
  <c r="K42" i="30"/>
  <c r="K40" i="30" s="1"/>
  <c r="I42" i="30"/>
  <c r="G42" i="30"/>
  <c r="K41" i="30"/>
  <c r="I41" i="30"/>
  <c r="I40" i="30" s="1"/>
  <c r="G41" i="30"/>
  <c r="K39" i="30"/>
  <c r="I39" i="30"/>
  <c r="G39" i="30"/>
  <c r="K38" i="30"/>
  <c r="I38" i="30"/>
  <c r="G38" i="30"/>
  <c r="K37" i="30"/>
  <c r="I37" i="30"/>
  <c r="G37" i="30"/>
  <c r="K36" i="30"/>
  <c r="I36" i="30"/>
  <c r="G36" i="30"/>
  <c r="K35" i="30"/>
  <c r="I35" i="30"/>
  <c r="G35" i="30"/>
  <c r="K34" i="30"/>
  <c r="I34" i="30"/>
  <c r="G34" i="30"/>
  <c r="K33" i="30"/>
  <c r="I33" i="30"/>
  <c r="I31" i="30" s="1"/>
  <c r="G33" i="30"/>
  <c r="K32" i="30"/>
  <c r="I32" i="30"/>
  <c r="G32" i="30"/>
  <c r="K31" i="30"/>
  <c r="K30" i="30"/>
  <c r="I30" i="30"/>
  <c r="G30" i="30"/>
  <c r="K29" i="30"/>
  <c r="I29" i="30"/>
  <c r="G29" i="30"/>
  <c r="K28" i="30"/>
  <c r="I28" i="30"/>
  <c r="G28" i="30"/>
  <c r="K27" i="30"/>
  <c r="I27" i="30"/>
  <c r="G27" i="30"/>
  <c r="K26" i="30"/>
  <c r="K24" i="30" s="1"/>
  <c r="I26" i="30"/>
  <c r="G26" i="30"/>
  <c r="K25" i="30"/>
  <c r="I25" i="30"/>
  <c r="I24" i="30" s="1"/>
  <c r="G25" i="30"/>
  <c r="K23" i="30"/>
  <c r="I23" i="30"/>
  <c r="G23" i="30"/>
  <c r="K22" i="30"/>
  <c r="I22" i="30"/>
  <c r="G22" i="30"/>
  <c r="K21" i="30"/>
  <c r="I21" i="30"/>
  <c r="G21" i="30"/>
  <c r="K20" i="30"/>
  <c r="I20" i="30"/>
  <c r="G20" i="30"/>
  <c r="K19" i="30"/>
  <c r="I19" i="30"/>
  <c r="G19" i="30"/>
  <c r="K17" i="30"/>
  <c r="I17" i="30"/>
  <c r="G17" i="30"/>
  <c r="K16" i="30"/>
  <c r="I16" i="30"/>
  <c r="G16" i="30"/>
  <c r="K15" i="30"/>
  <c r="I15" i="30"/>
  <c r="G15" i="30"/>
  <c r="K14" i="30"/>
  <c r="I14" i="30"/>
  <c r="G14" i="30"/>
  <c r="K13" i="30"/>
  <c r="I13" i="30"/>
  <c r="G13" i="30"/>
  <c r="K12" i="30"/>
  <c r="I12" i="30"/>
  <c r="G12" i="30"/>
  <c r="K11" i="30"/>
  <c r="I11" i="30"/>
  <c r="G11" i="30"/>
  <c r="K10" i="30"/>
  <c r="I10" i="30"/>
  <c r="G10" i="30"/>
  <c r="K9" i="30"/>
  <c r="K8" i="30" s="1"/>
  <c r="I9" i="30"/>
  <c r="I8" i="30" s="1"/>
  <c r="G9" i="30"/>
  <c r="K55" i="29"/>
  <c r="I55" i="29"/>
  <c r="G55" i="29"/>
  <c r="K54" i="29"/>
  <c r="I54" i="29"/>
  <c r="G54" i="29"/>
  <c r="K53" i="29"/>
  <c r="I53" i="29"/>
  <c r="G53" i="29"/>
  <c r="K52" i="29"/>
  <c r="I52" i="29"/>
  <c r="G52" i="29"/>
  <c r="K51" i="29"/>
  <c r="I51" i="29"/>
  <c r="G51" i="29"/>
  <c r="K50" i="29"/>
  <c r="I50" i="29"/>
  <c r="G50" i="29"/>
  <c r="K49" i="29"/>
  <c r="I49" i="29"/>
  <c r="G49" i="29"/>
  <c r="K48" i="29"/>
  <c r="I48" i="29"/>
  <c r="G48" i="29"/>
  <c r="K47" i="29"/>
  <c r="I47" i="29"/>
  <c r="G47" i="29"/>
  <c r="K46" i="29"/>
  <c r="I46" i="29"/>
  <c r="G46" i="29"/>
  <c r="K45" i="29"/>
  <c r="I45" i="29"/>
  <c r="G45" i="29"/>
  <c r="K44" i="29"/>
  <c r="I44" i="29"/>
  <c r="G44" i="29"/>
  <c r="K43" i="29"/>
  <c r="I43" i="29"/>
  <c r="G43" i="29"/>
  <c r="K42" i="29"/>
  <c r="I42" i="29"/>
  <c r="G42" i="29"/>
  <c r="K41" i="29"/>
  <c r="I41" i="29"/>
  <c r="G41" i="29"/>
  <c r="K40" i="29"/>
  <c r="I40" i="29"/>
  <c r="G40" i="29"/>
  <c r="K39" i="29"/>
  <c r="I39" i="29"/>
  <c r="G39" i="29"/>
  <c r="K38" i="29"/>
  <c r="I38" i="29"/>
  <c r="G38" i="29"/>
  <c r="K37" i="29"/>
  <c r="I37" i="29"/>
  <c r="G37" i="29"/>
  <c r="K36" i="29"/>
  <c r="I36" i="29"/>
  <c r="G36" i="29"/>
  <c r="K35" i="29"/>
  <c r="I35" i="29"/>
  <c r="G35" i="29"/>
  <c r="K34" i="29"/>
  <c r="I34" i="29"/>
  <c r="G34" i="29"/>
  <c r="K33" i="29"/>
  <c r="I33" i="29"/>
  <c r="G33" i="29"/>
  <c r="K32" i="29"/>
  <c r="I32" i="29"/>
  <c r="G32" i="29"/>
  <c r="K31" i="29"/>
  <c r="I31" i="29"/>
  <c r="G31" i="29"/>
  <c r="K30" i="29"/>
  <c r="I30" i="29"/>
  <c r="G30" i="29"/>
  <c r="K29" i="29"/>
  <c r="I29" i="29"/>
  <c r="G29" i="29"/>
  <c r="K28" i="29"/>
  <c r="I28" i="29"/>
  <c r="G28" i="29"/>
  <c r="K27" i="29"/>
  <c r="I27" i="29"/>
  <c r="G27" i="29"/>
  <c r="K26" i="29"/>
  <c r="I26" i="29"/>
  <c r="G26" i="29"/>
  <c r="K25" i="29"/>
  <c r="I25" i="29"/>
  <c r="G25" i="29"/>
  <c r="K24" i="29"/>
  <c r="I24" i="29"/>
  <c r="G24" i="29"/>
  <c r="K23" i="29"/>
  <c r="I23" i="29"/>
  <c r="G23" i="29"/>
  <c r="K22" i="29"/>
  <c r="I22" i="29"/>
  <c r="G22" i="29"/>
  <c r="K21" i="29"/>
  <c r="I21" i="29"/>
  <c r="G21" i="29"/>
  <c r="K20" i="29"/>
  <c r="I20" i="29"/>
  <c r="G20" i="29"/>
  <c r="K19" i="29"/>
  <c r="I19" i="29"/>
  <c r="G19" i="29"/>
  <c r="K18" i="29"/>
  <c r="I18" i="29"/>
  <c r="G18" i="29"/>
  <c r="K17" i="29"/>
  <c r="I17" i="29"/>
  <c r="G17" i="29"/>
  <c r="K16" i="29"/>
  <c r="I16" i="29"/>
  <c r="G16" i="29"/>
  <c r="K15" i="29"/>
  <c r="I15" i="29"/>
  <c r="G15" i="29"/>
  <c r="K14" i="29"/>
  <c r="I14" i="29"/>
  <c r="G14" i="29"/>
  <c r="K13" i="29"/>
  <c r="I13" i="29"/>
  <c r="G13" i="29"/>
  <c r="K12" i="29"/>
  <c r="I12" i="29"/>
  <c r="G12" i="29"/>
  <c r="K11" i="29"/>
  <c r="I11" i="29"/>
  <c r="G11" i="29"/>
  <c r="K9" i="29"/>
  <c r="K8" i="29" s="1"/>
  <c r="I9" i="29"/>
  <c r="G9" i="29"/>
  <c r="K48" i="28"/>
  <c r="I48" i="28"/>
  <c r="G48" i="28"/>
  <c r="K46" i="28"/>
  <c r="I46" i="28"/>
  <c r="G46" i="28"/>
  <c r="K45" i="28"/>
  <c r="I45" i="28"/>
  <c r="G45" i="28"/>
  <c r="K44" i="28"/>
  <c r="I44" i="28"/>
  <c r="G44" i="28"/>
  <c r="K43" i="28"/>
  <c r="I43" i="28"/>
  <c r="G43" i="28"/>
  <c r="K42" i="28"/>
  <c r="I42" i="28"/>
  <c r="G42" i="28"/>
  <c r="K41" i="28"/>
  <c r="I41" i="28"/>
  <c r="G41" i="28"/>
  <c r="K39" i="28"/>
  <c r="I39" i="28"/>
  <c r="G39" i="28"/>
  <c r="K38" i="28"/>
  <c r="I38" i="28"/>
  <c r="G38" i="28"/>
  <c r="K36" i="28"/>
  <c r="I36" i="28"/>
  <c r="G36" i="28"/>
  <c r="K35" i="28"/>
  <c r="I35" i="28"/>
  <c r="G35" i="28"/>
  <c r="K34" i="28"/>
  <c r="I34" i="28"/>
  <c r="G34" i="28"/>
  <c r="K33" i="28"/>
  <c r="I33" i="28"/>
  <c r="G33" i="28"/>
  <c r="K32" i="28"/>
  <c r="I32" i="28"/>
  <c r="G32" i="28"/>
  <c r="K31" i="28"/>
  <c r="I31" i="28"/>
  <c r="G31" i="28"/>
  <c r="K30" i="28"/>
  <c r="I30" i="28"/>
  <c r="G30" i="28"/>
  <c r="K29" i="28"/>
  <c r="I29" i="28"/>
  <c r="G29" i="28"/>
  <c r="K28" i="28"/>
  <c r="I28" i="28"/>
  <c r="G28" i="28"/>
  <c r="K27" i="28"/>
  <c r="I27" i="28"/>
  <c r="G27" i="28"/>
  <c r="K26" i="28"/>
  <c r="I26" i="28"/>
  <c r="G26" i="28"/>
  <c r="K25" i="28"/>
  <c r="I25" i="28"/>
  <c r="G25" i="28"/>
  <c r="K24" i="28"/>
  <c r="I24" i="28"/>
  <c r="G24" i="28"/>
  <c r="K23" i="28"/>
  <c r="I23" i="28"/>
  <c r="G23" i="28"/>
  <c r="K22" i="28"/>
  <c r="I22" i="28"/>
  <c r="G22" i="28"/>
  <c r="K21" i="28"/>
  <c r="I21" i="28"/>
  <c r="G21" i="28"/>
  <c r="K20" i="28"/>
  <c r="I20" i="28"/>
  <c r="G20" i="28"/>
  <c r="K19" i="28"/>
  <c r="I19" i="28"/>
  <c r="G19" i="28"/>
  <c r="K18" i="28"/>
  <c r="I18" i="28"/>
  <c r="G18" i="28"/>
  <c r="K17" i="28"/>
  <c r="I17" i="28"/>
  <c r="G17" i="28"/>
  <c r="K16" i="28"/>
  <c r="I16" i="28"/>
  <c r="G16" i="28"/>
  <c r="K15" i="28"/>
  <c r="I15" i="28"/>
  <c r="G15" i="28"/>
  <c r="K14" i="28"/>
  <c r="I14" i="28"/>
  <c r="G14" i="28"/>
  <c r="K13" i="28"/>
  <c r="I13" i="28"/>
  <c r="G13" i="28"/>
  <c r="K12" i="28"/>
  <c r="I12" i="28"/>
  <c r="G12" i="28"/>
  <c r="K11" i="28"/>
  <c r="I11" i="28"/>
  <c r="G11" i="28"/>
  <c r="K10" i="28"/>
  <c r="I10" i="28"/>
  <c r="G10" i="28"/>
  <c r="K9" i="28"/>
  <c r="I9" i="28"/>
  <c r="G9" i="28"/>
  <c r="K88" i="27"/>
  <c r="I88" i="27"/>
  <c r="G88" i="27"/>
  <c r="K87" i="27"/>
  <c r="I87" i="27"/>
  <c r="G87" i="27"/>
  <c r="K86" i="27"/>
  <c r="I86" i="27"/>
  <c r="G86" i="27"/>
  <c r="K85" i="27"/>
  <c r="I85" i="27"/>
  <c r="G85" i="27"/>
  <c r="K83" i="27"/>
  <c r="I83" i="27"/>
  <c r="G83" i="27"/>
  <c r="K82" i="27"/>
  <c r="I82" i="27"/>
  <c r="G82" i="27"/>
  <c r="K81" i="27"/>
  <c r="I81" i="27"/>
  <c r="G81" i="27"/>
  <c r="K80" i="27"/>
  <c r="I80" i="27"/>
  <c r="G80" i="27"/>
  <c r="K79" i="27"/>
  <c r="I79" i="27"/>
  <c r="G79" i="27"/>
  <c r="K78" i="27"/>
  <c r="I78" i="27"/>
  <c r="G78" i="27"/>
  <c r="K77" i="27"/>
  <c r="I77" i="27"/>
  <c r="G77" i="27"/>
  <c r="K76" i="27"/>
  <c r="I76" i="27"/>
  <c r="G76" i="27"/>
  <c r="K75" i="27"/>
  <c r="I75" i="27"/>
  <c r="G75" i="27"/>
  <c r="K74" i="27"/>
  <c r="I74" i="27"/>
  <c r="G74" i="27"/>
  <c r="K73" i="27"/>
  <c r="I73" i="27"/>
  <c r="G73" i="27"/>
  <c r="K71" i="27"/>
  <c r="I71" i="27"/>
  <c r="G71" i="27"/>
  <c r="K70" i="27"/>
  <c r="I70" i="27"/>
  <c r="G70" i="27"/>
  <c r="K68" i="27"/>
  <c r="I68" i="27"/>
  <c r="G68" i="27"/>
  <c r="K67" i="27"/>
  <c r="I67" i="27"/>
  <c r="G67" i="27"/>
  <c r="K66" i="27"/>
  <c r="I66" i="27"/>
  <c r="G66" i="27"/>
  <c r="K65" i="27"/>
  <c r="I65" i="27"/>
  <c r="G65" i="27"/>
  <c r="K64" i="27"/>
  <c r="I64" i="27"/>
  <c r="G64" i="27"/>
  <c r="K63" i="27"/>
  <c r="I63" i="27"/>
  <c r="G63" i="27"/>
  <c r="K62" i="27"/>
  <c r="I62" i="27"/>
  <c r="G62" i="27"/>
  <c r="K61" i="27"/>
  <c r="I61" i="27"/>
  <c r="G61" i="27"/>
  <c r="K60" i="27"/>
  <c r="I60" i="27"/>
  <c r="G60" i="27"/>
  <c r="K59" i="27"/>
  <c r="I59" i="27"/>
  <c r="G59" i="27"/>
  <c r="K58" i="27"/>
  <c r="I58" i="27"/>
  <c r="G58" i="27"/>
  <c r="K57" i="27"/>
  <c r="I57" i="27"/>
  <c r="G57" i="27"/>
  <c r="K56" i="27"/>
  <c r="I56" i="27"/>
  <c r="G56" i="27"/>
  <c r="K55" i="27"/>
  <c r="I55" i="27"/>
  <c r="G55" i="27"/>
  <c r="K54" i="27"/>
  <c r="I54" i="27"/>
  <c r="G54" i="27"/>
  <c r="K53" i="27"/>
  <c r="I53" i="27"/>
  <c r="G53" i="27"/>
  <c r="K52" i="27"/>
  <c r="I52" i="27"/>
  <c r="G52" i="27"/>
  <c r="K51" i="27"/>
  <c r="I51" i="27"/>
  <c r="G51" i="27"/>
  <c r="K50" i="27"/>
  <c r="I50" i="27"/>
  <c r="G50" i="27"/>
  <c r="K49" i="27"/>
  <c r="I49" i="27"/>
  <c r="G49" i="27"/>
  <c r="K48" i="27"/>
  <c r="I48" i="27"/>
  <c r="G48" i="27"/>
  <c r="K47" i="27"/>
  <c r="I47" i="27"/>
  <c r="G47" i="27"/>
  <c r="K46" i="27"/>
  <c r="I46" i="27"/>
  <c r="G46" i="27"/>
  <c r="K45" i="27"/>
  <c r="I45" i="27"/>
  <c r="G45" i="27"/>
  <c r="K44" i="27"/>
  <c r="I44" i="27"/>
  <c r="G44" i="27"/>
  <c r="K43" i="27"/>
  <c r="I43" i="27"/>
  <c r="G43" i="27"/>
  <c r="K41" i="27"/>
  <c r="I41" i="27"/>
  <c r="G41" i="27"/>
  <c r="K40" i="27"/>
  <c r="I40" i="27"/>
  <c r="G40" i="27"/>
  <c r="K39" i="27"/>
  <c r="I39" i="27"/>
  <c r="G39" i="27"/>
  <c r="K38" i="27"/>
  <c r="I38" i="27"/>
  <c r="G38" i="27"/>
  <c r="K37" i="27"/>
  <c r="I37" i="27"/>
  <c r="G37" i="27"/>
  <c r="K36" i="27"/>
  <c r="I36" i="27"/>
  <c r="G36" i="27"/>
  <c r="K35" i="27"/>
  <c r="I35" i="27"/>
  <c r="G35" i="27"/>
  <c r="K34" i="27"/>
  <c r="I34" i="27"/>
  <c r="G34" i="27"/>
  <c r="K33" i="27"/>
  <c r="I33" i="27"/>
  <c r="G33" i="27"/>
  <c r="K32" i="27"/>
  <c r="I32" i="27"/>
  <c r="G32" i="27"/>
  <c r="K31" i="27"/>
  <c r="I31" i="27"/>
  <c r="G31" i="27"/>
  <c r="K30" i="27"/>
  <c r="I30" i="27"/>
  <c r="G30" i="27"/>
  <c r="K29" i="27"/>
  <c r="I29" i="27"/>
  <c r="G29" i="27"/>
  <c r="K28" i="27"/>
  <c r="I28" i="27"/>
  <c r="G28" i="27"/>
  <c r="K27" i="27"/>
  <c r="I27" i="27"/>
  <c r="G27" i="27"/>
  <c r="K26" i="27"/>
  <c r="I26" i="27"/>
  <c r="G26" i="27"/>
  <c r="K25" i="27"/>
  <c r="I25" i="27"/>
  <c r="G25" i="27"/>
  <c r="K24" i="27"/>
  <c r="I24" i="27"/>
  <c r="G24" i="27"/>
  <c r="K23" i="27"/>
  <c r="I23" i="27"/>
  <c r="G23" i="27"/>
  <c r="K22" i="27"/>
  <c r="I22" i="27"/>
  <c r="G22" i="27"/>
  <c r="K21" i="27"/>
  <c r="I21" i="27"/>
  <c r="G21" i="27"/>
  <c r="K20" i="27"/>
  <c r="I20" i="27"/>
  <c r="G20" i="27"/>
  <c r="K19" i="27"/>
  <c r="I19" i="27"/>
  <c r="G19" i="27"/>
  <c r="K18" i="27"/>
  <c r="I18" i="27"/>
  <c r="G18" i="27"/>
  <c r="K17" i="27"/>
  <c r="I17" i="27"/>
  <c r="G17" i="27"/>
  <c r="K16" i="27"/>
  <c r="I16" i="27"/>
  <c r="G16" i="27"/>
  <c r="K15" i="27"/>
  <c r="I15" i="27"/>
  <c r="G15" i="27"/>
  <c r="K14" i="27"/>
  <c r="I14" i="27"/>
  <c r="G14" i="27"/>
  <c r="K13" i="27"/>
  <c r="I13" i="27"/>
  <c r="G13" i="27"/>
  <c r="K12" i="27"/>
  <c r="I12" i="27"/>
  <c r="G12" i="27"/>
  <c r="K11" i="27"/>
  <c r="I11" i="27"/>
  <c r="G11" i="27"/>
  <c r="K10" i="27"/>
  <c r="I10" i="27"/>
  <c r="G10" i="27"/>
  <c r="K9" i="27"/>
  <c r="I9" i="27"/>
  <c r="G9" i="27"/>
  <c r="K7633" i="24"/>
  <c r="I7633" i="24"/>
  <c r="K7632" i="24"/>
  <c r="I7632" i="24"/>
  <c r="K7631" i="24"/>
  <c r="K7630" i="24" s="1"/>
  <c r="I7631" i="24"/>
  <c r="I7630" i="24" s="1"/>
  <c r="K7628" i="24"/>
  <c r="I7628" i="24"/>
  <c r="K7627" i="24"/>
  <c r="I7627" i="24"/>
  <c r="K7626" i="24"/>
  <c r="K7625" i="24" s="1"/>
  <c r="I7626" i="24"/>
  <c r="I7625" i="24" s="1"/>
  <c r="G48" i="30" l="1"/>
  <c r="G40" i="30"/>
  <c r="G31" i="30"/>
  <c r="G24" i="30"/>
  <c r="G8" i="30"/>
  <c r="G8" i="29"/>
  <c r="F7628" i="24" s="1"/>
  <c r="G7628" i="24" s="1"/>
  <c r="G57" i="29"/>
  <c r="G8" i="28"/>
  <c r="F7627" i="24" s="1"/>
  <c r="G7627" i="24" s="1"/>
  <c r="K8" i="27"/>
  <c r="G8" i="27"/>
  <c r="F7626" i="24" s="1"/>
  <c r="G7626" i="24" s="1"/>
  <c r="I8" i="32"/>
  <c r="K53" i="32"/>
  <c r="I53" i="32"/>
  <c r="G71" i="32"/>
  <c r="F7633" i="24" s="1"/>
  <c r="G7633" i="24" s="1"/>
  <c r="I8" i="31"/>
  <c r="K8" i="31"/>
  <c r="I16" i="31"/>
  <c r="K16" i="31"/>
  <c r="I26" i="31"/>
  <c r="G67" i="30"/>
  <c r="F7631" i="24" s="1"/>
  <c r="G7631" i="24" s="1"/>
  <c r="I8" i="29"/>
  <c r="K8" i="28"/>
  <c r="I8" i="28"/>
  <c r="I8" i="27"/>
  <c r="G50" i="28" l="1"/>
  <c r="G7625" i="24"/>
  <c r="E47" i="22" s="1"/>
  <c r="G90" i="27"/>
  <c r="G34" i="31"/>
  <c r="F7632" i="24" s="1"/>
  <c r="G7632" i="24" s="1"/>
  <c r="G7630" i="24" s="1"/>
  <c r="E48" i="22" s="1"/>
  <c r="K5384" i="24" l="1"/>
  <c r="I5384" i="24"/>
  <c r="G5384" i="24"/>
  <c r="G5381" i="24" s="1"/>
  <c r="E26" i="22" s="1"/>
  <c r="E2091" i="24" l="1"/>
  <c r="K867" i="24" l="1"/>
  <c r="I867" i="24"/>
  <c r="G867" i="24"/>
  <c r="K7751" i="24"/>
  <c r="I7751" i="24"/>
  <c r="G7751" i="24"/>
  <c r="K6134" i="24"/>
  <c r="I6134" i="24"/>
  <c r="G6134" i="24"/>
  <c r="K7743" i="24"/>
  <c r="I7743" i="24"/>
  <c r="G7743" i="24"/>
  <c r="K7735" i="24"/>
  <c r="I7735" i="24"/>
  <c r="G7735" i="24"/>
  <c r="K7727" i="24"/>
  <c r="I7727" i="24"/>
  <c r="G7727" i="24"/>
  <c r="K7718" i="24"/>
  <c r="I7718" i="24"/>
  <c r="G7718" i="24"/>
  <c r="K7710" i="24"/>
  <c r="I7710" i="24"/>
  <c r="G7710" i="24"/>
  <c r="K7707" i="24"/>
  <c r="I7707" i="24"/>
  <c r="G7707" i="24"/>
  <c r="K7699" i="24"/>
  <c r="I7699" i="24"/>
  <c r="G7699" i="24"/>
  <c r="K7676" i="24"/>
  <c r="I7676" i="24"/>
  <c r="G7676" i="24"/>
  <c r="K7674" i="24"/>
  <c r="I7674" i="24"/>
  <c r="G7674" i="24"/>
  <c r="K7671" i="24"/>
  <c r="I7671" i="24"/>
  <c r="G7671" i="24"/>
  <c r="K7665" i="24"/>
  <c r="I7665" i="24"/>
  <c r="G7665" i="24"/>
  <c r="K7663" i="24"/>
  <c r="I7663" i="24"/>
  <c r="G7663" i="24"/>
  <c r="K4464" i="24"/>
  <c r="I4464" i="24"/>
  <c r="G4464" i="24"/>
  <c r="K4461" i="24"/>
  <c r="I4461" i="24"/>
  <c r="G4461" i="24"/>
  <c r="K4458" i="24"/>
  <c r="I4458" i="24"/>
  <c r="G4458" i="24"/>
  <c r="K4454" i="24"/>
  <c r="I4454" i="24"/>
  <c r="G4454" i="24"/>
  <c r="K7661" i="24"/>
  <c r="I7661" i="24"/>
  <c r="G7661" i="24"/>
  <c r="K7641" i="24"/>
  <c r="I7641" i="24"/>
  <c r="G7641" i="24"/>
  <c r="K7637" i="24"/>
  <c r="K7636" i="24" s="1"/>
  <c r="I7637" i="24"/>
  <c r="I7636" i="24" s="1"/>
  <c r="G7637" i="24"/>
  <c r="K7621" i="24"/>
  <c r="I7621" i="24"/>
  <c r="G7621" i="24"/>
  <c r="K7620" i="24"/>
  <c r="I7620" i="24"/>
  <c r="G7620" i="24"/>
  <c r="K7619" i="24"/>
  <c r="I7619" i="24"/>
  <c r="G7619" i="24"/>
  <c r="K7618" i="24"/>
  <c r="I7618" i="24"/>
  <c r="G7618" i="24"/>
  <c r="K7617" i="24"/>
  <c r="I7617" i="24"/>
  <c r="G7617" i="24"/>
  <c r="K7616" i="24"/>
  <c r="I7616" i="24"/>
  <c r="G7616" i="24"/>
  <c r="K7615" i="24"/>
  <c r="I7615" i="24"/>
  <c r="G7615" i="24"/>
  <c r="K7614" i="24"/>
  <c r="I7614" i="24"/>
  <c r="G7614" i="24"/>
  <c r="K7613" i="24"/>
  <c r="I7613" i="24"/>
  <c r="G7613" i="24"/>
  <c r="K7612" i="24"/>
  <c r="I7612" i="24"/>
  <c r="G7612" i="24"/>
  <c r="K7314" i="24"/>
  <c r="I7314" i="24"/>
  <c r="G7314" i="24"/>
  <c r="K7310" i="24"/>
  <c r="I7310" i="24"/>
  <c r="G7310" i="24"/>
  <c r="K7307" i="24"/>
  <c r="I7307" i="24"/>
  <c r="G7307" i="24"/>
  <c r="K7303" i="24"/>
  <c r="I7303" i="24"/>
  <c r="G7303" i="24"/>
  <c r="K7299" i="24"/>
  <c r="I7299" i="24"/>
  <c r="G7299" i="24"/>
  <c r="K7297" i="24"/>
  <c r="I7297" i="24"/>
  <c r="G7297" i="24"/>
  <c r="K7283" i="24"/>
  <c r="I7283" i="24"/>
  <c r="G7283" i="24"/>
  <c r="K7281" i="24"/>
  <c r="I7281" i="24"/>
  <c r="G7281" i="24"/>
  <c r="K7276" i="24"/>
  <c r="I7276" i="24"/>
  <c r="G7276" i="24"/>
  <c r="K7272" i="24"/>
  <c r="I7272" i="24"/>
  <c r="G7272" i="24"/>
  <c r="K7243" i="24"/>
  <c r="I7243" i="24"/>
  <c r="G7243" i="24"/>
  <c r="K7068" i="24"/>
  <c r="I7068" i="24"/>
  <c r="G7068" i="24"/>
  <c r="K7065" i="24"/>
  <c r="I7065" i="24"/>
  <c r="G7065" i="24"/>
  <c r="K7007" i="24"/>
  <c r="I7007" i="24"/>
  <c r="G7007" i="24"/>
  <c r="K7002" i="24"/>
  <c r="I7002" i="24"/>
  <c r="G7002" i="24"/>
  <c r="K6997" i="24"/>
  <c r="I6997" i="24"/>
  <c r="G6997" i="24"/>
  <c r="K6994" i="24"/>
  <c r="I6994" i="24"/>
  <c r="G6994" i="24"/>
  <c r="K6992" i="24"/>
  <c r="I6992" i="24"/>
  <c r="G6992" i="24"/>
  <c r="K6990" i="24"/>
  <c r="I6990" i="24"/>
  <c r="G6990" i="24"/>
  <c r="K6988" i="24"/>
  <c r="I6988" i="24"/>
  <c r="G6988" i="24"/>
  <c r="K6986" i="24"/>
  <c r="I6986" i="24"/>
  <c r="G6986" i="24"/>
  <c r="K6927" i="24"/>
  <c r="I6927" i="24"/>
  <c r="G6927" i="24"/>
  <c r="K6868" i="24"/>
  <c r="I6868" i="24"/>
  <c r="G6868" i="24"/>
  <c r="K6734" i="24"/>
  <c r="I6734" i="24"/>
  <c r="G6734" i="24"/>
  <c r="K6688" i="24"/>
  <c r="I6688" i="24"/>
  <c r="G6688" i="24"/>
  <c r="K6686" i="24"/>
  <c r="I6686" i="24"/>
  <c r="G6686" i="24"/>
  <c r="K6651" i="24"/>
  <c r="I6651" i="24"/>
  <c r="G6651" i="24"/>
  <c r="K6633" i="24"/>
  <c r="I6633" i="24"/>
  <c r="G6633" i="24"/>
  <c r="K6627" i="24"/>
  <c r="I6627" i="24"/>
  <c r="G6627" i="24"/>
  <c r="K6622" i="24"/>
  <c r="I6622" i="24"/>
  <c r="G6622" i="24"/>
  <c r="K6617" i="24"/>
  <c r="I6617" i="24"/>
  <c r="G6617" i="24"/>
  <c r="K6610" i="24"/>
  <c r="I6610" i="24"/>
  <c r="G6610" i="24"/>
  <c r="K6606" i="24"/>
  <c r="I6606" i="24"/>
  <c r="G6606" i="24"/>
  <c r="K6602" i="24"/>
  <c r="I6602" i="24"/>
  <c r="G6602" i="24"/>
  <c r="K6594" i="24"/>
  <c r="I6594" i="24"/>
  <c r="G6594" i="24"/>
  <c r="K6469" i="24"/>
  <c r="I6469" i="24"/>
  <c r="G6469" i="24"/>
  <c r="K6465" i="24"/>
  <c r="I6465" i="24"/>
  <c r="G6465" i="24"/>
  <c r="K6383" i="24"/>
  <c r="I6383" i="24"/>
  <c r="G6383" i="24"/>
  <c r="K6373" i="24"/>
  <c r="I6373" i="24"/>
  <c r="G6373" i="24"/>
  <c r="K6370" i="24"/>
  <c r="I6370" i="24"/>
  <c r="G6370" i="24"/>
  <c r="K6251" i="24"/>
  <c r="I6251" i="24"/>
  <c r="G6251" i="24"/>
  <c r="K6246" i="24"/>
  <c r="I6246" i="24"/>
  <c r="G6246" i="24"/>
  <c r="K6241" i="24"/>
  <c r="I6241" i="24"/>
  <c r="G6241" i="24"/>
  <c r="K6231" i="24"/>
  <c r="I6231" i="24"/>
  <c r="G6231" i="24"/>
  <c r="K6225" i="24"/>
  <c r="I6225" i="24"/>
  <c r="G6225" i="24"/>
  <c r="K6224" i="24"/>
  <c r="I6224" i="24"/>
  <c r="G6224" i="24"/>
  <c r="K6223" i="24"/>
  <c r="I6223" i="24"/>
  <c r="G6223" i="24"/>
  <c r="K6222" i="24"/>
  <c r="I6222" i="24"/>
  <c r="G6222" i="24"/>
  <c r="K6221" i="24"/>
  <c r="I6221" i="24"/>
  <c r="G6221" i="24"/>
  <c r="K6220" i="24"/>
  <c r="I6220" i="24"/>
  <c r="G6220" i="24"/>
  <c r="K6219" i="24"/>
  <c r="I6219" i="24"/>
  <c r="G6219" i="24"/>
  <c r="K6218" i="24"/>
  <c r="I6218" i="24"/>
  <c r="G6218" i="24"/>
  <c r="K6217" i="24"/>
  <c r="I6217" i="24"/>
  <c r="G6217" i="24"/>
  <c r="K6216" i="24"/>
  <c r="I6216" i="24"/>
  <c r="G6216" i="24"/>
  <c r="K6215" i="24"/>
  <c r="I6215" i="24"/>
  <c r="G6215" i="24"/>
  <c r="K6214" i="24"/>
  <c r="I6214" i="24"/>
  <c r="G6214" i="24"/>
  <c r="K6213" i="24"/>
  <c r="I6213" i="24"/>
  <c r="G6213" i="24"/>
  <c r="K6212" i="24"/>
  <c r="I6212" i="24"/>
  <c r="G6212" i="24"/>
  <c r="K6211" i="24"/>
  <c r="I6211" i="24"/>
  <c r="G6211" i="24"/>
  <c r="K6210" i="24"/>
  <c r="I6210" i="24"/>
  <c r="G6210" i="24"/>
  <c r="K6209" i="24"/>
  <c r="I6209" i="24"/>
  <c r="G6209" i="24"/>
  <c r="K6208" i="24"/>
  <c r="I6208" i="24"/>
  <c r="G6208" i="24"/>
  <c r="K6207" i="24"/>
  <c r="I6207" i="24"/>
  <c r="G6207" i="24"/>
  <c r="K6206" i="24"/>
  <c r="I6206" i="24"/>
  <c r="G6206" i="24"/>
  <c r="K6205" i="24"/>
  <c r="I6205" i="24"/>
  <c r="G6205" i="24"/>
  <c r="K6204" i="24"/>
  <c r="I6204" i="24"/>
  <c r="G6204" i="24"/>
  <c r="K6203" i="24"/>
  <c r="I6203" i="24"/>
  <c r="G6203" i="24"/>
  <c r="K6202" i="24"/>
  <c r="I6202" i="24"/>
  <c r="G6202" i="24"/>
  <c r="K6201" i="24"/>
  <c r="I6201" i="24"/>
  <c r="G6201" i="24"/>
  <c r="K6200" i="24"/>
  <c r="I6200" i="24"/>
  <c r="G6200" i="24"/>
  <c r="K6199" i="24"/>
  <c r="I6199" i="24"/>
  <c r="G6199" i="24"/>
  <c r="K6198" i="24"/>
  <c r="I6198" i="24"/>
  <c r="G6198" i="24"/>
  <c r="K6197" i="24"/>
  <c r="I6197" i="24"/>
  <c r="G6197" i="24"/>
  <c r="K6196" i="24"/>
  <c r="I6196" i="24"/>
  <c r="G6196" i="24"/>
  <c r="K6195" i="24"/>
  <c r="I6195" i="24"/>
  <c r="G6195" i="24"/>
  <c r="K6194" i="24"/>
  <c r="I6194" i="24"/>
  <c r="G6194" i="24"/>
  <c r="K6193" i="24"/>
  <c r="I6193" i="24"/>
  <c r="G6193" i="24"/>
  <c r="K6192" i="24"/>
  <c r="I6192" i="24"/>
  <c r="G6192" i="24"/>
  <c r="K6191" i="24"/>
  <c r="I6191" i="24"/>
  <c r="G6191" i="24"/>
  <c r="K6190" i="24"/>
  <c r="I6190" i="24"/>
  <c r="G6190" i="24"/>
  <c r="K6185" i="24"/>
  <c r="I6185" i="24"/>
  <c r="G6185" i="24"/>
  <c r="K6151" i="24"/>
  <c r="I6151" i="24"/>
  <c r="G6151" i="24"/>
  <c r="K6142" i="24"/>
  <c r="I6142" i="24"/>
  <c r="G6142" i="24"/>
  <c r="K6136" i="24"/>
  <c r="I6136" i="24"/>
  <c r="G6136" i="24"/>
  <c r="K6120" i="24"/>
  <c r="I6120" i="24"/>
  <c r="G6120" i="24"/>
  <c r="K6119" i="24"/>
  <c r="I6119" i="24"/>
  <c r="G6119" i="24"/>
  <c r="K6118" i="24"/>
  <c r="I6118" i="24"/>
  <c r="G6118" i="24"/>
  <c r="K6117" i="24"/>
  <c r="I6117" i="24"/>
  <c r="G6117" i="24"/>
  <c r="K6116" i="24"/>
  <c r="I6116" i="24"/>
  <c r="G6116" i="24"/>
  <c r="K6115" i="24"/>
  <c r="I6115" i="24"/>
  <c r="G6115" i="24"/>
  <c r="K6114" i="24"/>
  <c r="I6114" i="24"/>
  <c r="G6114" i="24"/>
  <c r="K6113" i="24"/>
  <c r="I6113" i="24"/>
  <c r="G6113" i="24"/>
  <c r="K6112" i="24"/>
  <c r="I6112" i="24"/>
  <c r="G6112" i="24"/>
  <c r="K6111" i="24"/>
  <c r="I6111" i="24"/>
  <c r="G6111" i="24"/>
  <c r="K6110" i="24"/>
  <c r="I6110" i="24"/>
  <c r="G6110" i="24"/>
  <c r="K6109" i="24"/>
  <c r="I6109" i="24"/>
  <c r="G6109" i="24"/>
  <c r="K6108" i="24"/>
  <c r="I6108" i="24"/>
  <c r="G6108" i="24"/>
  <c r="K6104" i="24"/>
  <c r="I6104" i="24"/>
  <c r="G6104" i="24"/>
  <c r="K6100" i="24"/>
  <c r="I6100" i="24"/>
  <c r="G6100" i="24"/>
  <c r="K6098" i="24"/>
  <c r="I6098" i="24"/>
  <c r="G6098" i="24"/>
  <c r="K6096" i="24"/>
  <c r="I6096" i="24"/>
  <c r="G6096" i="24"/>
  <c r="K6092" i="24"/>
  <c r="I6092" i="24"/>
  <c r="G6092" i="24"/>
  <c r="K6088" i="24"/>
  <c r="I6088" i="24"/>
  <c r="G6088" i="24"/>
  <c r="K6086" i="24"/>
  <c r="I6086" i="24"/>
  <c r="G6086" i="24"/>
  <c r="K6083" i="24"/>
  <c r="I6083" i="24"/>
  <c r="G6083" i="24"/>
  <c r="K6050" i="24"/>
  <c r="I6050" i="24"/>
  <c r="G6050" i="24"/>
  <c r="K6048" i="24"/>
  <c r="I6048" i="24"/>
  <c r="G6048" i="24"/>
  <c r="K6046" i="24"/>
  <c r="I6046" i="24"/>
  <c r="G6046" i="24"/>
  <c r="K6041" i="24"/>
  <c r="I6041" i="24"/>
  <c r="G6041" i="24"/>
  <c r="K6039" i="24"/>
  <c r="I6039" i="24"/>
  <c r="G6039" i="24"/>
  <c r="K6035" i="24"/>
  <c r="I6035" i="24"/>
  <c r="G6035" i="24"/>
  <c r="K6032" i="24"/>
  <c r="I6032" i="24"/>
  <c r="G6032" i="24"/>
  <c r="K6031" i="24"/>
  <c r="I6031" i="24"/>
  <c r="G6031" i="24"/>
  <c r="K6030" i="24"/>
  <c r="I6030" i="24"/>
  <c r="G6030" i="24"/>
  <c r="K6029" i="24"/>
  <c r="I6029" i="24"/>
  <c r="G6029" i="24"/>
  <c r="K6026" i="24"/>
  <c r="I6026" i="24"/>
  <c r="G6026" i="24"/>
  <c r="K6023" i="24"/>
  <c r="I6023" i="24"/>
  <c r="G6023" i="24"/>
  <c r="K6020" i="24"/>
  <c r="I6020" i="24"/>
  <c r="G6020" i="24"/>
  <c r="K6016" i="24"/>
  <c r="I6016" i="24"/>
  <c r="G6016" i="24"/>
  <c r="K6013" i="24"/>
  <c r="I6013" i="24"/>
  <c r="G6013" i="24"/>
  <c r="K6001" i="24"/>
  <c r="I6001" i="24"/>
  <c r="G6001" i="24"/>
  <c r="K5999" i="24"/>
  <c r="I5999" i="24"/>
  <c r="G5999" i="24"/>
  <c r="K5995" i="24"/>
  <c r="I5995" i="24"/>
  <c r="G5995" i="24"/>
  <c r="K5993" i="24"/>
  <c r="I5993" i="24"/>
  <c r="G5993" i="24"/>
  <c r="K5988" i="24"/>
  <c r="I5988" i="24"/>
  <c r="G5988" i="24"/>
  <c r="K5984" i="24"/>
  <c r="I5984" i="24"/>
  <c r="G5984" i="24"/>
  <c r="K5983" i="24"/>
  <c r="I5983" i="24"/>
  <c r="G5983" i="24"/>
  <c r="K5982" i="24"/>
  <c r="I5982" i="24"/>
  <c r="G5982" i="24"/>
  <c r="K5972" i="24"/>
  <c r="I5972" i="24"/>
  <c r="G5972" i="24"/>
  <c r="K5968" i="24"/>
  <c r="I5968" i="24"/>
  <c r="G5968" i="24"/>
  <c r="K5965" i="24"/>
  <c r="I5965" i="24"/>
  <c r="G5965" i="24"/>
  <c r="K5961" i="24"/>
  <c r="I5961" i="24"/>
  <c r="G5961" i="24"/>
  <c r="K5957" i="24"/>
  <c r="I5957" i="24"/>
  <c r="G5957" i="24"/>
  <c r="K5951" i="24"/>
  <c r="I5951" i="24"/>
  <c r="G5951" i="24"/>
  <c r="K5944" i="24"/>
  <c r="I5944" i="24"/>
  <c r="G5944" i="24"/>
  <c r="K5941" i="24"/>
  <c r="I5941" i="24"/>
  <c r="G5941" i="24"/>
  <c r="K5935" i="24"/>
  <c r="I5935" i="24"/>
  <c r="G5935" i="24"/>
  <c r="K5931" i="24"/>
  <c r="I5931" i="24"/>
  <c r="G5931" i="24"/>
  <c r="K6132" i="24"/>
  <c r="I6132" i="24"/>
  <c r="G6132" i="24"/>
  <c r="K6131" i="24"/>
  <c r="I6131" i="24"/>
  <c r="G6131" i="24"/>
  <c r="K6130" i="24"/>
  <c r="I6130" i="24"/>
  <c r="G6130" i="24"/>
  <c r="K6129" i="24"/>
  <c r="I6129" i="24"/>
  <c r="G6129" i="24"/>
  <c r="K6128" i="24"/>
  <c r="I6128" i="24"/>
  <c r="G6128" i="24"/>
  <c r="K6126" i="24"/>
  <c r="I6126" i="24"/>
  <c r="G6126" i="24"/>
  <c r="K5913" i="24"/>
  <c r="I5913" i="24"/>
  <c r="G5913" i="24"/>
  <c r="K5904" i="24"/>
  <c r="I5904" i="24"/>
  <c r="G5904" i="24"/>
  <c r="K5878" i="24"/>
  <c r="I5878" i="24"/>
  <c r="G5878" i="24"/>
  <c r="K5873" i="24"/>
  <c r="I5873" i="24"/>
  <c r="G5873" i="24"/>
  <c r="K5866" i="24"/>
  <c r="I5866" i="24"/>
  <c r="G5866" i="24"/>
  <c r="K5864" i="24"/>
  <c r="I5864" i="24"/>
  <c r="G5864" i="24"/>
  <c r="K5861" i="24"/>
  <c r="I5861" i="24"/>
  <c r="G5861" i="24"/>
  <c r="K5858" i="24"/>
  <c r="I5858" i="24"/>
  <c r="G5858" i="24"/>
  <c r="K5853" i="24"/>
  <c r="I5853" i="24"/>
  <c r="G5853" i="24"/>
  <c r="K5847" i="24"/>
  <c r="I5847" i="24"/>
  <c r="G5847" i="24"/>
  <c r="K5841" i="24"/>
  <c r="I5841" i="24"/>
  <c r="G5841" i="24"/>
  <c r="K5839" i="24"/>
  <c r="I5839" i="24"/>
  <c r="G5839" i="24"/>
  <c r="K5834" i="24"/>
  <c r="I5834" i="24"/>
  <c r="G5834" i="24"/>
  <c r="K5829" i="24"/>
  <c r="I5829" i="24"/>
  <c r="G5829" i="24"/>
  <c r="K5827" i="24"/>
  <c r="I5827" i="24"/>
  <c r="G5827" i="24"/>
  <c r="K5806" i="24"/>
  <c r="I5806" i="24"/>
  <c r="G5806" i="24"/>
  <c r="K5804" i="24"/>
  <c r="I5804" i="24"/>
  <c r="G5804" i="24"/>
  <c r="K5801" i="24"/>
  <c r="I5801" i="24"/>
  <c r="G5801" i="24"/>
  <c r="K5796" i="24"/>
  <c r="I5796" i="24"/>
  <c r="G5796" i="24"/>
  <c r="K5794" i="24"/>
  <c r="I5794" i="24"/>
  <c r="G5794" i="24"/>
  <c r="K5792" i="24"/>
  <c r="I5792" i="24"/>
  <c r="G5792" i="24"/>
  <c r="K5787" i="24"/>
  <c r="I5787" i="24"/>
  <c r="G5787" i="24"/>
  <c r="K5778" i="24"/>
  <c r="I5778" i="24"/>
  <c r="G5778" i="24"/>
  <c r="K5773" i="24"/>
  <c r="I5773" i="24"/>
  <c r="G5773" i="24"/>
  <c r="K5767" i="24"/>
  <c r="I5767" i="24"/>
  <c r="G5767" i="24"/>
  <c r="K5764" i="24"/>
  <c r="I5764" i="24"/>
  <c r="G5764" i="24"/>
  <c r="K5756" i="24"/>
  <c r="I5756" i="24"/>
  <c r="G5756" i="24"/>
  <c r="K5750" i="24"/>
  <c r="I5750" i="24"/>
  <c r="G5750" i="24"/>
  <c r="K5747" i="24"/>
  <c r="I5747" i="24"/>
  <c r="G5747" i="24"/>
  <c r="K5745" i="24"/>
  <c r="I5745" i="24"/>
  <c r="G5745" i="24"/>
  <c r="K5743" i="24"/>
  <c r="I5743" i="24"/>
  <c r="G5743" i="24"/>
  <c r="K5742" i="24"/>
  <c r="I5742" i="24"/>
  <c r="G5742" i="24"/>
  <c r="K5737" i="24"/>
  <c r="I5737" i="24"/>
  <c r="G5737" i="24"/>
  <c r="K5732" i="24"/>
  <c r="I5732" i="24"/>
  <c r="G5732" i="24"/>
  <c r="K5730" i="24"/>
  <c r="I5730" i="24"/>
  <c r="G5730" i="24"/>
  <c r="K5728" i="24"/>
  <c r="I5728" i="24"/>
  <c r="G5728" i="24"/>
  <c r="K5724" i="24"/>
  <c r="I5724" i="24"/>
  <c r="G5724" i="24"/>
  <c r="K5719" i="24"/>
  <c r="I5719" i="24"/>
  <c r="G5719" i="24"/>
  <c r="K5715" i="24"/>
  <c r="I5715" i="24"/>
  <c r="G5715" i="24"/>
  <c r="K5710" i="24"/>
  <c r="I5710" i="24"/>
  <c r="G5710" i="24"/>
  <c r="K5705" i="24"/>
  <c r="I5705" i="24"/>
  <c r="G5705" i="24"/>
  <c r="K5702" i="24"/>
  <c r="I5702" i="24"/>
  <c r="G5702" i="24"/>
  <c r="K5700" i="24"/>
  <c r="I5700" i="24"/>
  <c r="G5700" i="24"/>
  <c r="K5697" i="24"/>
  <c r="I5697" i="24"/>
  <c r="G5697" i="24"/>
  <c r="K5692" i="24"/>
  <c r="I5692" i="24"/>
  <c r="G5692" i="24"/>
  <c r="K5689" i="24"/>
  <c r="I5689" i="24"/>
  <c r="G5689" i="24"/>
  <c r="K5669" i="24"/>
  <c r="I5669" i="24"/>
  <c r="G5669" i="24"/>
  <c r="K5651" i="24"/>
  <c r="I5651" i="24"/>
  <c r="G5651" i="24"/>
  <c r="K5648" i="24"/>
  <c r="I5648" i="24"/>
  <c r="G5648" i="24"/>
  <c r="K5646" i="24"/>
  <c r="I5646" i="24"/>
  <c r="G5646" i="24"/>
  <c r="K5622" i="24"/>
  <c r="I5622" i="24"/>
  <c r="G5622" i="24"/>
  <c r="K5616" i="24"/>
  <c r="I5616" i="24"/>
  <c r="G5616" i="24"/>
  <c r="K5598" i="24"/>
  <c r="I5598" i="24"/>
  <c r="G5598" i="24"/>
  <c r="K5593" i="24"/>
  <c r="I5593" i="24"/>
  <c r="G5593" i="24"/>
  <c r="K5591" i="24"/>
  <c r="I5591" i="24"/>
  <c r="G5591" i="24"/>
  <c r="K5586" i="24"/>
  <c r="I5586" i="24"/>
  <c r="G5586" i="24"/>
  <c r="K5578" i="24"/>
  <c r="I5578" i="24"/>
  <c r="G5578" i="24"/>
  <c r="K5553" i="24"/>
  <c r="I5553" i="24"/>
  <c r="G5553" i="24"/>
  <c r="K5550" i="24"/>
  <c r="I5550" i="24"/>
  <c r="G5550" i="24"/>
  <c r="K5548" i="24"/>
  <c r="I5548" i="24"/>
  <c r="G5548" i="24"/>
  <c r="K5542" i="24"/>
  <c r="I5542" i="24"/>
  <c r="G5542" i="24"/>
  <c r="K5540" i="24"/>
  <c r="I5540" i="24"/>
  <c r="G5540" i="24"/>
  <c r="K5523" i="24"/>
  <c r="I5523" i="24"/>
  <c r="G5523" i="24"/>
  <c r="K5521" i="24"/>
  <c r="I5521" i="24"/>
  <c r="G5521" i="24"/>
  <c r="K5519" i="24"/>
  <c r="I5519" i="24"/>
  <c r="G5519" i="24"/>
  <c r="K5516" i="24"/>
  <c r="I5516" i="24"/>
  <c r="G5516" i="24"/>
  <c r="K5506" i="24"/>
  <c r="I5506" i="24"/>
  <c r="G5506" i="24"/>
  <c r="K5490" i="24"/>
  <c r="I5490" i="24"/>
  <c r="G5490" i="24"/>
  <c r="K5473" i="24"/>
  <c r="I5473" i="24"/>
  <c r="G5473" i="24"/>
  <c r="K5469" i="24"/>
  <c r="I5469" i="24"/>
  <c r="G5469" i="24"/>
  <c r="K5466" i="24"/>
  <c r="I5466" i="24"/>
  <c r="G5466" i="24"/>
  <c r="K5462" i="24"/>
  <c r="I5462" i="24"/>
  <c r="G5462" i="24"/>
  <c r="K5456" i="24"/>
  <c r="I5456" i="24"/>
  <c r="G5456" i="24"/>
  <c r="K5453" i="24"/>
  <c r="I5453" i="24"/>
  <c r="G5453" i="24"/>
  <c r="K5448" i="24"/>
  <c r="I5448" i="24"/>
  <c r="G5448" i="24"/>
  <c r="K5446" i="24"/>
  <c r="I5446" i="24"/>
  <c r="G5446" i="24"/>
  <c r="K5444" i="24"/>
  <c r="I5444" i="24"/>
  <c r="G5444" i="24"/>
  <c r="K5442" i="24"/>
  <c r="I5442" i="24"/>
  <c r="G5442" i="24"/>
  <c r="K5432" i="24"/>
  <c r="K5431" i="24" s="1"/>
  <c r="I5432" i="24"/>
  <c r="I5431" i="24" s="1"/>
  <c r="G5432" i="24"/>
  <c r="G5431" i="24" s="1"/>
  <c r="E30" i="22" s="1"/>
  <c r="K5427" i="24"/>
  <c r="I5427" i="24"/>
  <c r="G5427" i="24"/>
  <c r="K5424" i="24"/>
  <c r="I5424" i="24"/>
  <c r="G5424" i="24"/>
  <c r="K5422" i="24"/>
  <c r="I5422" i="24"/>
  <c r="G5422" i="24"/>
  <c r="K5421" i="24"/>
  <c r="I5421" i="24"/>
  <c r="G5421" i="24"/>
  <c r="K5420" i="24"/>
  <c r="I5420" i="24"/>
  <c r="G5420" i="24"/>
  <c r="K5419" i="24"/>
  <c r="I5419" i="24"/>
  <c r="G5419" i="24"/>
  <c r="K5418" i="24"/>
  <c r="I5418" i="24"/>
  <c r="G5418" i="24"/>
  <c r="K5417" i="24"/>
  <c r="I5417" i="24"/>
  <c r="G5417" i="24"/>
  <c r="K5412" i="24"/>
  <c r="I5412" i="24"/>
  <c r="G5412" i="24"/>
  <c r="K5410" i="24"/>
  <c r="I5410" i="24"/>
  <c r="G5410" i="24"/>
  <c r="K5408" i="24"/>
  <c r="I5408" i="24"/>
  <c r="G5408" i="24"/>
  <c r="K5406" i="24"/>
  <c r="I5406" i="24"/>
  <c r="G5406" i="24"/>
  <c r="K5404" i="24"/>
  <c r="I5404" i="24"/>
  <c r="G5404" i="24"/>
  <c r="K5402" i="24"/>
  <c r="K5401" i="24" s="1"/>
  <c r="I5402" i="24"/>
  <c r="I5401" i="24" s="1"/>
  <c r="G5402" i="24"/>
  <c r="G5401" i="24" s="1"/>
  <c r="E28" i="22" s="1"/>
  <c r="K5397" i="24"/>
  <c r="I5397" i="24"/>
  <c r="G5397" i="24"/>
  <c r="K5394" i="24"/>
  <c r="I5394" i="24"/>
  <c r="G5394" i="24"/>
  <c r="K5392" i="24"/>
  <c r="I5392" i="24"/>
  <c r="G5392" i="24"/>
  <c r="K5390" i="24"/>
  <c r="I5390" i="24"/>
  <c r="G5390" i="24"/>
  <c r="K5388" i="24"/>
  <c r="I5388" i="24"/>
  <c r="G5388" i="24"/>
  <c r="K5386" i="24"/>
  <c r="I5386" i="24"/>
  <c r="G5386" i="24"/>
  <c r="K5376" i="24"/>
  <c r="I5376" i="24"/>
  <c r="G5376" i="24"/>
  <c r="K5351" i="24"/>
  <c r="I5351" i="24"/>
  <c r="G5351" i="24"/>
  <c r="K5298" i="24"/>
  <c r="I5298" i="24"/>
  <c r="G5298" i="24"/>
  <c r="K5290" i="24"/>
  <c r="I5290" i="24"/>
  <c r="G5290" i="24"/>
  <c r="K5286" i="24"/>
  <c r="I5286" i="24"/>
  <c r="G5286" i="24"/>
  <c r="K5283" i="24"/>
  <c r="I5283" i="24"/>
  <c r="G5283" i="24"/>
  <c r="K5270" i="24"/>
  <c r="I5270" i="24"/>
  <c r="G5270" i="24"/>
  <c r="K5257" i="24"/>
  <c r="I5257" i="24"/>
  <c r="G5257" i="24"/>
  <c r="K5228" i="24"/>
  <c r="I5228" i="24"/>
  <c r="G5228" i="24"/>
  <c r="K5225" i="24"/>
  <c r="I5225" i="24"/>
  <c r="G5225" i="24"/>
  <c r="K5218" i="24"/>
  <c r="I5218" i="24"/>
  <c r="G5218" i="24"/>
  <c r="K5212" i="24"/>
  <c r="I5212" i="24"/>
  <c r="G5212" i="24"/>
  <c r="K5197" i="24"/>
  <c r="I5197" i="24"/>
  <c r="G5197" i="24"/>
  <c r="K4964" i="24"/>
  <c r="I4964" i="24"/>
  <c r="G4964" i="24"/>
  <c r="K5193" i="24"/>
  <c r="I5193" i="24"/>
  <c r="G5193" i="24"/>
  <c r="K5190" i="24"/>
  <c r="I5190" i="24"/>
  <c r="G5190" i="24"/>
  <c r="K5186" i="24"/>
  <c r="I5186" i="24"/>
  <c r="G5186" i="24"/>
  <c r="K5171" i="24"/>
  <c r="I5171" i="24"/>
  <c r="G5171" i="24"/>
  <c r="K5170" i="24"/>
  <c r="I5170" i="24"/>
  <c r="G5170" i="24"/>
  <c r="K5169" i="24"/>
  <c r="I5169" i="24"/>
  <c r="G5169" i="24"/>
  <c r="K5168" i="24"/>
  <c r="I5168" i="24"/>
  <c r="G5168" i="24"/>
  <c r="K5167" i="24"/>
  <c r="I5167" i="24"/>
  <c r="G5167" i="24"/>
  <c r="K5166" i="24"/>
  <c r="I5166" i="24"/>
  <c r="G5166" i="24"/>
  <c r="K5163" i="24"/>
  <c r="I5163" i="24"/>
  <c r="G5163" i="24"/>
  <c r="K5161" i="24"/>
  <c r="I5161" i="24"/>
  <c r="G5161" i="24"/>
  <c r="K5157" i="24"/>
  <c r="I5157" i="24"/>
  <c r="G5157" i="24"/>
  <c r="K5155" i="24"/>
  <c r="I5155" i="24"/>
  <c r="G5155" i="24"/>
  <c r="K5138" i="24"/>
  <c r="I5138" i="24"/>
  <c r="G5138" i="24"/>
  <c r="K5134" i="24"/>
  <c r="I5134" i="24"/>
  <c r="G5134" i="24"/>
  <c r="K5123" i="24"/>
  <c r="I5123" i="24"/>
  <c r="G5123" i="24"/>
  <c r="K5019" i="24"/>
  <c r="I5019" i="24"/>
  <c r="G5019" i="24"/>
  <c r="K5014" i="24"/>
  <c r="I5014" i="24"/>
  <c r="G5014" i="24"/>
  <c r="K5004" i="24"/>
  <c r="I5004" i="24"/>
  <c r="G5004" i="24"/>
  <c r="K5001" i="24"/>
  <c r="I5001" i="24"/>
  <c r="G5001" i="24"/>
  <c r="K4994" i="24"/>
  <c r="I4994" i="24"/>
  <c r="G4994" i="24"/>
  <c r="K4991" i="24"/>
  <c r="I4991" i="24"/>
  <c r="G4991" i="24"/>
  <c r="K4988" i="24"/>
  <c r="I4988" i="24"/>
  <c r="G4988" i="24"/>
  <c r="K4971" i="24"/>
  <c r="I4971" i="24"/>
  <c r="G4971" i="24"/>
  <c r="K4961" i="24"/>
  <c r="I4961" i="24"/>
  <c r="G4961" i="24"/>
  <c r="K4966" i="24"/>
  <c r="I4966" i="24"/>
  <c r="G4966" i="24"/>
  <c r="K4950" i="24"/>
  <c r="I4950" i="24"/>
  <c r="G4950" i="24"/>
  <c r="K4947" i="24"/>
  <c r="I4947" i="24"/>
  <c r="G4947" i="24"/>
  <c r="K4944" i="24"/>
  <c r="I4944" i="24"/>
  <c r="G4944" i="24"/>
  <c r="K4938" i="24"/>
  <c r="I4938" i="24"/>
  <c r="G4938" i="24"/>
  <c r="K4934" i="24"/>
  <c r="I4934" i="24"/>
  <c r="G4934" i="24"/>
  <c r="K4931" i="24"/>
  <c r="I4931" i="24"/>
  <c r="G4931" i="24"/>
  <c r="K4927" i="24"/>
  <c r="I4927" i="24"/>
  <c r="G4927" i="24"/>
  <c r="K4924" i="24"/>
  <c r="I4924" i="24"/>
  <c r="G4924" i="24"/>
  <c r="K4921" i="24"/>
  <c r="I4921" i="24"/>
  <c r="G4921" i="24"/>
  <c r="K4917" i="24"/>
  <c r="I4917" i="24"/>
  <c r="G4917" i="24"/>
  <c r="K4914" i="24"/>
  <c r="I4914" i="24"/>
  <c r="G4914" i="24"/>
  <c r="K4908" i="24"/>
  <c r="I4908" i="24"/>
  <c r="G4908" i="24"/>
  <c r="K4905" i="24"/>
  <c r="I4905" i="24"/>
  <c r="G4905" i="24"/>
  <c r="K4899" i="24"/>
  <c r="I4899" i="24"/>
  <c r="G4899" i="24"/>
  <c r="K4895" i="24"/>
  <c r="I4895" i="24"/>
  <c r="G4895" i="24"/>
  <c r="K4891" i="24"/>
  <c r="I4891" i="24"/>
  <c r="G4891" i="24"/>
  <c r="K4887" i="24"/>
  <c r="I4887" i="24"/>
  <c r="G4887" i="24"/>
  <c r="K4883" i="24"/>
  <c r="I4883" i="24"/>
  <c r="G4883" i="24"/>
  <c r="K4880" i="24"/>
  <c r="I4880" i="24"/>
  <c r="G4880" i="24"/>
  <c r="K4877" i="24"/>
  <c r="I4877" i="24"/>
  <c r="G4877" i="24"/>
  <c r="K4873" i="24"/>
  <c r="I4873" i="24"/>
  <c r="G4873" i="24"/>
  <c r="K4870" i="24"/>
  <c r="I4870" i="24"/>
  <c r="G4870" i="24"/>
  <c r="K4866" i="24"/>
  <c r="I4866" i="24"/>
  <c r="G4866" i="24"/>
  <c r="K4863" i="24"/>
  <c r="I4863" i="24"/>
  <c r="G4863" i="24"/>
  <c r="K4860" i="24"/>
  <c r="I4860" i="24"/>
  <c r="G4860" i="24"/>
  <c r="K4854" i="24"/>
  <c r="I4854" i="24"/>
  <c r="G4854" i="24"/>
  <c r="G4849" i="24"/>
  <c r="K4845" i="24"/>
  <c r="I4845" i="24"/>
  <c r="G4845" i="24"/>
  <c r="K4840" i="24"/>
  <c r="I4840" i="24"/>
  <c r="G4840" i="24"/>
  <c r="K4837" i="24"/>
  <c r="I4837" i="24"/>
  <c r="G4837" i="24"/>
  <c r="K4835" i="24"/>
  <c r="I4835" i="24"/>
  <c r="G4835" i="24"/>
  <c r="K4833" i="24"/>
  <c r="I4833" i="24"/>
  <c r="G4833" i="24"/>
  <c r="K4820" i="24"/>
  <c r="I4820" i="24"/>
  <c r="G4820" i="24"/>
  <c r="K4764" i="24"/>
  <c r="I4764" i="24"/>
  <c r="G4764" i="24"/>
  <c r="K4730" i="24"/>
  <c r="I4730" i="24"/>
  <c r="G4730" i="24"/>
  <c r="K4522" i="24"/>
  <c r="I4522" i="24"/>
  <c r="G4522" i="24"/>
  <c r="K4520" i="24"/>
  <c r="I4520" i="24"/>
  <c r="G4520" i="24"/>
  <c r="K4518" i="24"/>
  <c r="I4518" i="24"/>
  <c r="G4518" i="24"/>
  <c r="K4516" i="24"/>
  <c r="I4516" i="24"/>
  <c r="G4516" i="24"/>
  <c r="K4511" i="24"/>
  <c r="I4511" i="24"/>
  <c r="G4511" i="24"/>
  <c r="K4505" i="24"/>
  <c r="I4505" i="24"/>
  <c r="G4505" i="24"/>
  <c r="K4502" i="24"/>
  <c r="I4502" i="24"/>
  <c r="G4502" i="24"/>
  <c r="K4499" i="24"/>
  <c r="I4499" i="24"/>
  <c r="G4499" i="24"/>
  <c r="K4496" i="24"/>
  <c r="I4496" i="24"/>
  <c r="G4496" i="24"/>
  <c r="K4493" i="24"/>
  <c r="I4493" i="24"/>
  <c r="G4493" i="24"/>
  <c r="K4491" i="24"/>
  <c r="I4491" i="24"/>
  <c r="G4491" i="24"/>
  <c r="K4476" i="24"/>
  <c r="K4475" i="24" s="1"/>
  <c r="I4476" i="24"/>
  <c r="I4475" i="24" s="1"/>
  <c r="G4476" i="24"/>
  <c r="G4475" i="24" s="1"/>
  <c r="E22" i="22" s="1"/>
  <c r="K4452" i="24"/>
  <c r="I4452" i="24"/>
  <c r="G4452" i="24"/>
  <c r="K4418" i="24"/>
  <c r="I4418" i="24"/>
  <c r="G4418" i="24"/>
  <c r="K4385" i="24"/>
  <c r="I4385" i="24"/>
  <c r="G4385" i="24"/>
  <c r="K4313" i="24"/>
  <c r="I4313" i="24"/>
  <c r="G4313" i="24"/>
  <c r="K4256" i="24"/>
  <c r="I4256" i="24"/>
  <c r="G4256" i="24"/>
  <c r="K4254" i="24"/>
  <c r="I4254" i="24"/>
  <c r="G4254" i="24"/>
  <c r="K4173" i="24"/>
  <c r="I4173" i="24"/>
  <c r="G4173" i="24"/>
  <c r="K4170" i="24"/>
  <c r="I4170" i="24"/>
  <c r="G4170" i="24"/>
  <c r="K4168" i="24"/>
  <c r="I4168" i="24"/>
  <c r="G4168" i="24"/>
  <c r="K4166" i="24"/>
  <c r="I4166" i="24"/>
  <c r="G4166" i="24"/>
  <c r="K4154" i="24"/>
  <c r="I4154" i="24"/>
  <c r="G4154" i="24"/>
  <c r="K4142" i="24"/>
  <c r="I4142" i="24"/>
  <c r="G4142" i="24"/>
  <c r="K4091" i="24"/>
  <c r="I4091" i="24"/>
  <c r="G4091" i="24"/>
  <c r="K4087" i="24"/>
  <c r="I4087" i="24"/>
  <c r="G4087" i="24"/>
  <c r="K4084" i="24"/>
  <c r="I4084" i="24"/>
  <c r="G4084" i="24"/>
  <c r="K4073" i="24"/>
  <c r="I4073" i="24"/>
  <c r="G4073" i="24"/>
  <c r="K4062" i="24"/>
  <c r="I4062" i="24"/>
  <c r="G4062" i="24"/>
  <c r="K4048" i="24"/>
  <c r="I4048" i="24"/>
  <c r="G4048" i="24"/>
  <c r="K4043" i="24"/>
  <c r="I4043" i="24"/>
  <c r="G4043" i="24"/>
  <c r="K4009" i="24"/>
  <c r="I4009" i="24"/>
  <c r="G4009" i="24"/>
  <c r="K3992" i="24"/>
  <c r="I3992" i="24"/>
  <c r="G3992" i="24"/>
  <c r="K3978" i="24"/>
  <c r="I3978" i="24"/>
  <c r="G3978" i="24"/>
  <c r="K3975" i="24"/>
  <c r="I3975" i="24"/>
  <c r="G3975" i="24"/>
  <c r="K3946" i="24"/>
  <c r="I3946" i="24"/>
  <c r="G3946" i="24"/>
  <c r="K3937" i="24"/>
  <c r="I3937" i="24"/>
  <c r="G3937" i="24"/>
  <c r="K3922" i="24"/>
  <c r="I3922" i="24"/>
  <c r="G3922" i="24"/>
  <c r="K3905" i="24"/>
  <c r="I3905" i="24"/>
  <c r="G3905" i="24"/>
  <c r="K3899" i="24"/>
  <c r="I3899" i="24"/>
  <c r="G3899" i="24"/>
  <c r="K3896" i="24"/>
  <c r="I3896" i="24"/>
  <c r="G3896" i="24"/>
  <c r="K3893" i="24"/>
  <c r="I3893" i="24"/>
  <c r="G3893" i="24"/>
  <c r="K3890" i="24"/>
  <c r="I3890" i="24"/>
  <c r="G3890" i="24"/>
  <c r="K3879" i="24"/>
  <c r="I3879" i="24"/>
  <c r="G3879" i="24"/>
  <c r="K3848" i="24"/>
  <c r="I3848" i="24"/>
  <c r="G3848" i="24"/>
  <c r="K3831" i="24"/>
  <c r="I3831" i="24"/>
  <c r="G3831" i="24"/>
  <c r="K3825" i="24"/>
  <c r="I3825" i="24"/>
  <c r="G3825" i="24"/>
  <c r="K3822" i="24"/>
  <c r="I3822" i="24"/>
  <c r="G3822" i="24"/>
  <c r="K3767" i="24"/>
  <c r="I3767" i="24"/>
  <c r="G3767" i="24"/>
  <c r="K3723" i="24"/>
  <c r="I3723" i="24"/>
  <c r="G3723" i="24"/>
  <c r="K3720" i="24"/>
  <c r="I3720" i="24"/>
  <c r="G3720" i="24"/>
  <c r="K3717" i="24"/>
  <c r="I3717" i="24"/>
  <c r="G3717" i="24"/>
  <c r="K3712" i="24"/>
  <c r="I3712" i="24"/>
  <c r="G3712" i="24"/>
  <c r="K3686" i="24"/>
  <c r="I3686" i="24"/>
  <c r="G3686" i="24"/>
  <c r="K3618" i="24"/>
  <c r="I3618" i="24"/>
  <c r="G3618" i="24"/>
  <c r="K3608" i="24"/>
  <c r="I3608" i="24"/>
  <c r="G3608" i="24"/>
  <c r="K3561" i="24"/>
  <c r="I3561" i="24"/>
  <c r="G3561" i="24"/>
  <c r="K3559" i="24"/>
  <c r="I3559" i="24"/>
  <c r="G3559" i="24"/>
  <c r="K3557" i="24"/>
  <c r="I3557" i="24"/>
  <c r="G3557" i="24"/>
  <c r="K3528" i="24"/>
  <c r="I3528" i="24"/>
  <c r="G3528" i="24"/>
  <c r="K3526" i="24"/>
  <c r="I3526" i="24"/>
  <c r="G3526" i="24"/>
  <c r="K3523" i="24"/>
  <c r="I3523" i="24"/>
  <c r="G3523" i="24"/>
  <c r="K3481" i="24"/>
  <c r="I3481" i="24"/>
  <c r="G3481" i="24"/>
  <c r="K3438" i="24"/>
  <c r="I3438" i="24"/>
  <c r="G3438" i="24"/>
  <c r="K3436" i="24"/>
  <c r="I3436" i="24"/>
  <c r="G3436" i="24"/>
  <c r="K3431" i="24"/>
  <c r="I3431" i="24"/>
  <c r="G3431" i="24"/>
  <c r="K3429" i="24"/>
  <c r="I3429" i="24"/>
  <c r="G3429" i="24"/>
  <c r="K3424" i="24"/>
  <c r="I3424" i="24"/>
  <c r="G3424" i="24"/>
  <c r="K3422" i="24"/>
  <c r="I3422" i="24"/>
  <c r="G3422" i="24"/>
  <c r="K3417" i="24"/>
  <c r="I3417" i="24"/>
  <c r="G3417" i="24"/>
  <c r="K3409" i="24"/>
  <c r="I3409" i="24"/>
  <c r="G3409" i="24"/>
  <c r="K3394" i="24"/>
  <c r="I3394" i="24"/>
  <c r="G3394" i="24"/>
  <c r="K3369" i="24"/>
  <c r="I3369" i="24"/>
  <c r="G3369" i="24"/>
  <c r="K3363" i="24"/>
  <c r="I3363" i="24"/>
  <c r="G3363" i="24"/>
  <c r="K3335" i="24"/>
  <c r="I3335" i="24"/>
  <c r="G3335" i="24"/>
  <c r="K3329" i="24"/>
  <c r="I3329" i="24"/>
  <c r="G3329" i="24"/>
  <c r="K3311" i="24"/>
  <c r="I3311" i="24"/>
  <c r="G3311" i="24"/>
  <c r="K3308" i="24"/>
  <c r="I3308" i="24"/>
  <c r="G3308" i="24"/>
  <c r="K3307" i="24"/>
  <c r="I3307" i="24"/>
  <c r="G3307" i="24"/>
  <c r="K3305" i="24"/>
  <c r="I3305" i="24"/>
  <c r="G3305" i="24"/>
  <c r="K3164" i="24"/>
  <c r="I3164" i="24"/>
  <c r="G3164" i="24"/>
  <c r="K3161" i="24"/>
  <c r="I3161" i="24"/>
  <c r="G3161" i="24"/>
  <c r="K3158" i="24"/>
  <c r="I3158" i="24"/>
  <c r="G3158" i="24"/>
  <c r="K3156" i="24"/>
  <c r="I3156" i="24"/>
  <c r="G3156" i="24"/>
  <c r="K3154" i="24"/>
  <c r="I3154" i="24"/>
  <c r="G3154" i="24"/>
  <c r="K3151" i="24"/>
  <c r="I3151" i="24"/>
  <c r="G3151" i="24"/>
  <c r="K3149" i="24"/>
  <c r="I3149" i="24"/>
  <c r="G3149" i="24"/>
  <c r="K3147" i="24"/>
  <c r="I3147" i="24"/>
  <c r="G3147" i="24"/>
  <c r="K3145" i="24"/>
  <c r="I3145" i="24"/>
  <c r="G3145" i="24"/>
  <c r="K3004" i="24"/>
  <c r="I3004" i="24"/>
  <c r="G3004" i="24"/>
  <c r="K3002" i="24"/>
  <c r="I3002" i="24"/>
  <c r="G3002" i="24"/>
  <c r="K2999" i="24"/>
  <c r="I2999" i="24"/>
  <c r="G2999" i="24"/>
  <c r="K2989" i="24"/>
  <c r="I2989" i="24"/>
  <c r="G2989" i="24"/>
  <c r="K2986" i="24"/>
  <c r="I2986" i="24"/>
  <c r="G2986" i="24"/>
  <c r="K2980" i="24"/>
  <c r="I2980" i="24"/>
  <c r="G2980" i="24"/>
  <c r="K2976" i="24"/>
  <c r="I2976" i="24"/>
  <c r="G2976" i="24"/>
  <c r="K2973" i="24"/>
  <c r="I2973" i="24"/>
  <c r="G2973" i="24"/>
  <c r="K2970" i="24"/>
  <c r="I2970" i="24"/>
  <c r="G2970" i="24"/>
  <c r="K2965" i="24"/>
  <c r="I2965" i="24"/>
  <c r="G2965" i="24"/>
  <c r="K2963" i="24"/>
  <c r="I2963" i="24"/>
  <c r="G2963" i="24"/>
  <c r="K2961" i="24"/>
  <c r="I2961" i="24"/>
  <c r="G2961" i="24"/>
  <c r="K2959" i="24"/>
  <c r="I2959" i="24"/>
  <c r="G2959" i="24"/>
  <c r="K2958" i="24"/>
  <c r="I2958" i="24"/>
  <c r="G2958" i="24"/>
  <c r="K2957" i="24"/>
  <c r="I2957" i="24"/>
  <c r="G2957" i="24"/>
  <c r="K2956" i="24"/>
  <c r="I2956" i="24"/>
  <c r="G2956" i="24"/>
  <c r="K2955" i="24"/>
  <c r="I2955" i="24"/>
  <c r="G2955" i="24"/>
  <c r="K2954" i="24"/>
  <c r="I2954" i="24"/>
  <c r="G2954" i="24"/>
  <c r="K2953" i="24"/>
  <c r="I2953" i="24"/>
  <c r="G2953" i="24"/>
  <c r="K2952" i="24"/>
  <c r="I2952" i="24"/>
  <c r="G2952" i="24"/>
  <c r="K2951" i="24"/>
  <c r="I2951" i="24"/>
  <c r="G2951" i="24"/>
  <c r="K2950" i="24"/>
  <c r="I2950" i="24"/>
  <c r="G2950" i="24"/>
  <c r="K2949" i="24"/>
  <c r="I2949" i="24"/>
  <c r="G2949" i="24"/>
  <c r="K2948" i="24"/>
  <c r="I2948" i="24"/>
  <c r="G2948" i="24"/>
  <c r="K2947" i="24"/>
  <c r="I2947" i="24"/>
  <c r="G2947" i="24"/>
  <c r="K2946" i="24"/>
  <c r="I2946" i="24"/>
  <c r="G2946" i="24"/>
  <c r="K2945" i="24"/>
  <c r="I2945" i="24"/>
  <c r="G2945" i="24"/>
  <c r="K2944" i="24"/>
  <c r="I2944" i="24"/>
  <c r="G2944" i="24"/>
  <c r="K2943" i="24"/>
  <c r="I2943" i="24"/>
  <c r="G2943" i="24"/>
  <c r="K2942" i="24"/>
  <c r="I2942" i="24"/>
  <c r="G2942" i="24"/>
  <c r="K2941" i="24"/>
  <c r="I2941" i="24"/>
  <c r="G2941" i="24"/>
  <c r="K2940" i="24"/>
  <c r="I2940" i="24"/>
  <c r="G2940" i="24"/>
  <c r="K2939" i="24"/>
  <c r="I2939" i="24"/>
  <c r="G2939" i="24"/>
  <c r="K2938" i="24"/>
  <c r="I2938" i="24"/>
  <c r="G2938" i="24"/>
  <c r="K2937" i="24"/>
  <c r="I2937" i="24"/>
  <c r="G2937" i="24"/>
  <c r="K2936" i="24"/>
  <c r="I2936" i="24"/>
  <c r="G2936" i="24"/>
  <c r="K2935" i="24"/>
  <c r="I2935" i="24"/>
  <c r="G2935" i="24"/>
  <c r="K2934" i="24"/>
  <c r="I2934" i="24"/>
  <c r="G2934" i="24"/>
  <c r="K2933" i="24"/>
  <c r="I2933" i="24"/>
  <c r="G2933" i="24"/>
  <c r="K2932" i="24"/>
  <c r="I2932" i="24"/>
  <c r="G2932" i="24"/>
  <c r="K2931" i="24"/>
  <c r="I2931" i="24"/>
  <c r="G2931" i="24"/>
  <c r="K2930" i="24"/>
  <c r="I2930" i="24"/>
  <c r="G2930" i="24"/>
  <c r="K2929" i="24"/>
  <c r="I2929" i="24"/>
  <c r="G2929" i="24"/>
  <c r="K2928" i="24"/>
  <c r="I2928" i="24"/>
  <c r="G2928" i="24"/>
  <c r="K2927" i="24"/>
  <c r="I2927" i="24"/>
  <c r="G2927" i="24"/>
  <c r="K2926" i="24"/>
  <c r="I2926" i="24"/>
  <c r="G2926" i="24"/>
  <c r="K2925" i="24"/>
  <c r="I2925" i="24"/>
  <c r="G2925" i="24"/>
  <c r="K2924" i="24"/>
  <c r="I2924" i="24"/>
  <c r="G2924" i="24"/>
  <c r="K2923" i="24"/>
  <c r="I2923" i="24"/>
  <c r="G2923" i="24"/>
  <c r="K2922" i="24"/>
  <c r="I2922" i="24"/>
  <c r="G2922" i="24"/>
  <c r="K2921" i="24"/>
  <c r="I2921" i="24"/>
  <c r="G2921" i="24"/>
  <c r="K2920" i="24"/>
  <c r="I2920" i="24"/>
  <c r="G2920" i="24"/>
  <c r="K2910" i="24"/>
  <c r="I2910" i="24"/>
  <c r="G2910" i="24"/>
  <c r="K2903" i="24"/>
  <c r="I2903" i="24"/>
  <c r="G2903" i="24"/>
  <c r="K2898" i="24"/>
  <c r="I2898" i="24"/>
  <c r="G2898" i="24"/>
  <c r="K2895" i="24"/>
  <c r="I2895" i="24"/>
  <c r="G2895" i="24"/>
  <c r="K2876" i="24"/>
  <c r="I2876" i="24"/>
  <c r="G2876" i="24"/>
  <c r="K2870" i="24"/>
  <c r="I2870" i="24"/>
  <c r="G2870" i="24"/>
  <c r="K2863" i="24"/>
  <c r="I2863" i="24"/>
  <c r="G2863" i="24"/>
  <c r="K2860" i="24"/>
  <c r="I2860" i="24"/>
  <c r="G2860" i="24"/>
  <c r="K2859" i="24"/>
  <c r="I2859" i="24"/>
  <c r="G2859" i="24"/>
  <c r="K2858" i="24"/>
  <c r="I2858" i="24"/>
  <c r="G2858" i="24"/>
  <c r="K2857" i="24"/>
  <c r="I2857" i="24"/>
  <c r="G2857" i="24"/>
  <c r="K2856" i="24"/>
  <c r="I2856" i="24"/>
  <c r="G2856" i="24"/>
  <c r="K2855" i="24"/>
  <c r="I2855" i="24"/>
  <c r="G2855" i="24"/>
  <c r="K2854" i="24"/>
  <c r="I2854" i="24"/>
  <c r="G2854" i="24"/>
  <c r="K2853" i="24"/>
  <c r="I2853" i="24"/>
  <c r="G2853" i="24"/>
  <c r="K2852" i="24"/>
  <c r="I2852" i="24"/>
  <c r="G2852" i="24"/>
  <c r="K2851" i="24"/>
  <c r="I2851" i="24"/>
  <c r="G2851" i="24"/>
  <c r="K2850" i="24"/>
  <c r="I2850" i="24"/>
  <c r="G2850" i="24"/>
  <c r="K2849" i="24"/>
  <c r="I2849" i="24"/>
  <c r="G2849" i="24"/>
  <c r="K2848" i="24"/>
  <c r="I2848" i="24"/>
  <c r="G2848" i="24"/>
  <c r="K2847" i="24"/>
  <c r="I2847" i="24"/>
  <c r="G2847" i="24"/>
  <c r="K2846" i="24"/>
  <c r="I2846" i="24"/>
  <c r="G2846" i="24"/>
  <c r="K2845" i="24"/>
  <c r="I2845" i="24"/>
  <c r="G2845" i="24"/>
  <c r="K2844" i="24"/>
  <c r="I2844" i="24"/>
  <c r="G2844" i="24"/>
  <c r="K2843" i="24"/>
  <c r="I2843" i="24"/>
  <c r="G2843" i="24"/>
  <c r="K2842" i="24"/>
  <c r="I2842" i="24"/>
  <c r="G2842" i="24"/>
  <c r="K2841" i="24"/>
  <c r="I2841" i="24"/>
  <c r="G2841" i="24"/>
  <c r="K2840" i="24"/>
  <c r="I2840" i="24"/>
  <c r="G2840" i="24"/>
  <c r="K2839" i="24"/>
  <c r="I2839" i="24"/>
  <c r="G2839" i="24"/>
  <c r="K2838" i="24"/>
  <c r="I2838" i="24"/>
  <c r="G2838" i="24"/>
  <c r="K2837" i="24"/>
  <c r="I2837" i="24"/>
  <c r="G2837" i="24"/>
  <c r="K2836" i="24"/>
  <c r="I2836" i="24"/>
  <c r="G2836" i="24"/>
  <c r="K2835" i="24"/>
  <c r="I2835" i="24"/>
  <c r="G2835" i="24"/>
  <c r="K2834" i="24"/>
  <c r="I2834" i="24"/>
  <c r="G2834" i="24"/>
  <c r="K2829" i="24"/>
  <c r="I2829" i="24"/>
  <c r="G2829" i="24"/>
  <c r="K2793" i="24"/>
  <c r="I2793" i="24"/>
  <c r="G2793" i="24"/>
  <c r="K2790" i="24"/>
  <c r="I2790" i="24"/>
  <c r="G2790" i="24"/>
  <c r="K2788" i="24"/>
  <c r="I2788" i="24"/>
  <c r="G2788" i="24"/>
  <c r="K2785" i="24"/>
  <c r="I2785" i="24"/>
  <c r="G2785" i="24"/>
  <c r="K2736" i="24"/>
  <c r="I2736" i="24"/>
  <c r="G2736" i="24"/>
  <c r="K2705" i="24"/>
  <c r="I2705" i="24"/>
  <c r="G2705" i="24"/>
  <c r="K2698" i="24"/>
  <c r="I2698" i="24"/>
  <c r="G2698" i="24"/>
  <c r="K2585" i="24"/>
  <c r="I2585" i="24"/>
  <c r="G2585" i="24"/>
  <c r="K2555" i="24"/>
  <c r="I2555" i="24"/>
  <c r="G2555" i="24"/>
  <c r="K2549" i="24"/>
  <c r="I2549" i="24"/>
  <c r="G2549" i="24"/>
  <c r="K2542" i="24"/>
  <c r="I2542" i="24"/>
  <c r="G2542" i="24"/>
  <c r="K2507" i="24"/>
  <c r="I2507" i="24"/>
  <c r="G2507" i="24"/>
  <c r="K2477" i="24"/>
  <c r="I2477" i="24"/>
  <c r="G2477" i="24"/>
  <c r="K2475" i="24"/>
  <c r="I2475" i="24"/>
  <c r="G2475" i="24"/>
  <c r="K2468" i="24"/>
  <c r="I2468" i="24"/>
  <c r="G2468" i="24"/>
  <c r="K2465" i="24"/>
  <c r="I2465" i="24"/>
  <c r="G2465" i="24"/>
  <c r="K2463" i="24"/>
  <c r="I2463" i="24"/>
  <c r="G2463" i="24"/>
  <c r="K2458" i="24"/>
  <c r="I2458" i="24"/>
  <c r="G2458" i="24"/>
  <c r="K2453" i="24"/>
  <c r="I2453" i="24"/>
  <c r="G2453" i="24"/>
  <c r="K2450" i="24"/>
  <c r="I2450" i="24"/>
  <c r="G2450" i="24"/>
  <c r="K2447" i="24"/>
  <c r="I2447" i="24"/>
  <c r="G2447" i="24"/>
  <c r="K2443" i="24"/>
  <c r="I2443" i="24"/>
  <c r="G2443" i="24"/>
  <c r="K2439" i="24"/>
  <c r="I2439" i="24"/>
  <c r="G2439" i="24"/>
  <c r="K2436" i="24"/>
  <c r="I2436" i="24"/>
  <c r="G2436" i="24"/>
  <c r="K2410" i="24"/>
  <c r="I2410" i="24"/>
  <c r="G2410" i="24"/>
  <c r="K2392" i="24"/>
  <c r="I2392" i="24"/>
  <c r="G2392" i="24"/>
  <c r="K2386" i="24"/>
  <c r="I2386" i="24"/>
  <c r="G2386" i="24"/>
  <c r="K2375" i="24"/>
  <c r="I2375" i="24"/>
  <c r="G2375" i="24"/>
  <c r="K2358" i="24"/>
  <c r="I2358" i="24"/>
  <c r="G2358" i="24"/>
  <c r="K2356" i="24"/>
  <c r="I2356" i="24"/>
  <c r="G2356" i="24"/>
  <c r="K2350" i="24"/>
  <c r="I2350" i="24"/>
  <c r="G2350" i="24"/>
  <c r="K2343" i="24"/>
  <c r="I2343" i="24"/>
  <c r="G2343" i="24"/>
  <c r="K2312" i="24"/>
  <c r="I2312" i="24"/>
  <c r="G2312" i="24"/>
  <c r="K2268" i="24"/>
  <c r="I2268" i="24"/>
  <c r="G2268" i="24"/>
  <c r="K2198" i="24"/>
  <c r="I2198" i="24"/>
  <c r="G2198" i="24"/>
  <c r="K2194" i="24"/>
  <c r="I2194" i="24"/>
  <c r="G2194" i="24"/>
  <c r="K2192" i="24"/>
  <c r="I2192" i="24"/>
  <c r="G2192" i="24"/>
  <c r="K2188" i="24"/>
  <c r="I2188" i="24"/>
  <c r="G2188" i="24"/>
  <c r="K2182" i="24"/>
  <c r="I2182" i="24"/>
  <c r="G2182" i="24"/>
  <c r="K2180" i="24"/>
  <c r="I2180" i="24"/>
  <c r="G2180" i="24"/>
  <c r="K2142" i="24"/>
  <c r="I2142" i="24"/>
  <c r="G2142" i="24"/>
  <c r="K2139" i="24"/>
  <c r="I2139" i="24"/>
  <c r="G2139" i="24"/>
  <c r="K2137" i="24"/>
  <c r="I2137" i="24"/>
  <c r="G2137" i="24"/>
  <c r="K2134" i="24"/>
  <c r="I2134" i="24"/>
  <c r="G2134" i="24"/>
  <c r="K2130" i="24"/>
  <c r="I2130" i="24"/>
  <c r="G2130" i="24"/>
  <c r="K2111" i="24"/>
  <c r="I2111" i="24"/>
  <c r="G2111" i="24"/>
  <c r="K2099" i="24"/>
  <c r="I2099" i="24"/>
  <c r="G2099" i="24"/>
  <c r="K2091" i="24"/>
  <c r="I2091" i="24"/>
  <c r="G2091" i="24"/>
  <c r="K2046" i="24"/>
  <c r="I2046" i="24"/>
  <c r="G2046" i="24"/>
  <c r="K1617" i="24"/>
  <c r="I1617" i="24"/>
  <c r="G1617" i="24"/>
  <c r="K1614" i="24"/>
  <c r="I1614" i="24"/>
  <c r="G1614" i="24"/>
  <c r="K1578" i="24"/>
  <c r="I1578" i="24"/>
  <c r="G1578" i="24"/>
  <c r="K1566" i="24"/>
  <c r="I1566" i="24"/>
  <c r="G1566" i="24"/>
  <c r="K1465" i="24"/>
  <c r="I1465" i="24"/>
  <c r="G1465" i="24"/>
  <c r="K1427" i="24"/>
  <c r="I1427" i="24"/>
  <c r="G1427" i="24"/>
  <c r="K1389" i="24"/>
  <c r="I1389" i="24"/>
  <c r="G1389" i="24"/>
  <c r="K1257" i="24"/>
  <c r="I1257" i="24"/>
  <c r="G1257" i="24"/>
  <c r="K1130" i="24"/>
  <c r="I1130" i="24"/>
  <c r="G1130" i="24"/>
  <c r="K1126" i="24"/>
  <c r="I1126" i="24"/>
  <c r="G1126" i="24"/>
  <c r="K1123" i="24"/>
  <c r="I1123" i="24"/>
  <c r="G1123" i="24"/>
  <c r="K1121" i="24"/>
  <c r="I1121" i="24"/>
  <c r="G1121" i="24"/>
  <c r="K1118" i="24"/>
  <c r="I1118" i="24"/>
  <c r="G1118" i="24"/>
  <c r="K1114" i="24"/>
  <c r="I1114" i="24"/>
  <c r="G1114" i="24"/>
  <c r="K1112" i="24"/>
  <c r="I1112" i="24"/>
  <c r="G1112" i="24"/>
  <c r="K1110" i="24"/>
  <c r="I1110" i="24"/>
  <c r="G1110" i="24"/>
  <c r="K1108" i="24"/>
  <c r="I1108" i="24"/>
  <c r="G1108" i="24"/>
  <c r="K1097" i="24"/>
  <c r="I1097" i="24"/>
  <c r="G1097" i="24"/>
  <c r="K1095" i="24"/>
  <c r="I1095" i="24"/>
  <c r="G1095" i="24"/>
  <c r="K1093" i="24"/>
  <c r="I1093" i="24"/>
  <c r="G1093" i="24"/>
  <c r="K1091" i="24"/>
  <c r="I1091" i="24"/>
  <c r="G1091" i="24"/>
  <c r="K1086" i="24"/>
  <c r="I1086" i="24"/>
  <c r="G1086" i="24"/>
  <c r="K1083" i="24"/>
  <c r="I1083" i="24"/>
  <c r="G1083" i="24"/>
  <c r="K1081" i="24"/>
  <c r="I1081" i="24"/>
  <c r="G1081" i="24"/>
  <c r="K1079" i="24"/>
  <c r="I1079" i="24"/>
  <c r="G1079" i="24"/>
  <c r="K1073" i="24"/>
  <c r="I1073" i="24"/>
  <c r="G1073" i="24"/>
  <c r="K4957" i="24"/>
  <c r="I4957" i="24"/>
  <c r="G4957" i="24"/>
  <c r="K4953" i="24"/>
  <c r="I4953" i="24"/>
  <c r="G4953" i="24"/>
  <c r="K1067" i="24"/>
  <c r="I1067" i="24"/>
  <c r="G1067" i="24"/>
  <c r="K1062" i="24"/>
  <c r="I1062" i="24"/>
  <c r="G1062" i="24"/>
  <c r="K1055" i="24"/>
  <c r="I1055" i="24"/>
  <c r="G1055" i="24"/>
  <c r="K1053" i="24"/>
  <c r="I1053" i="24"/>
  <c r="G1053" i="24"/>
  <c r="K1047" i="24"/>
  <c r="I1047" i="24"/>
  <c r="G1047" i="24"/>
  <c r="K1040" i="24"/>
  <c r="I1040" i="24"/>
  <c r="G1040" i="24"/>
  <c r="K1038" i="24"/>
  <c r="I1038" i="24"/>
  <c r="G1038" i="24"/>
  <c r="K1032" i="24"/>
  <c r="I1032" i="24"/>
  <c r="G1032" i="24"/>
  <c r="K1025" i="24"/>
  <c r="I1025" i="24"/>
  <c r="G1025" i="24"/>
  <c r="K986" i="24"/>
  <c r="I986" i="24"/>
  <c r="G986" i="24"/>
  <c r="K982" i="24"/>
  <c r="I982" i="24"/>
  <c r="G982" i="24"/>
  <c r="K968" i="24"/>
  <c r="I968" i="24"/>
  <c r="G968" i="24"/>
  <c r="K935" i="24"/>
  <c r="I935" i="24"/>
  <c r="G935" i="24"/>
  <c r="K877" i="24"/>
  <c r="I877" i="24"/>
  <c r="G877" i="24"/>
  <c r="K873" i="24"/>
  <c r="I873" i="24"/>
  <c r="G873" i="24"/>
  <c r="K871" i="24"/>
  <c r="I871" i="24"/>
  <c r="G871" i="24"/>
  <c r="K865" i="24"/>
  <c r="I865" i="24"/>
  <c r="G865" i="24"/>
  <c r="K863" i="24"/>
  <c r="I863" i="24"/>
  <c r="G863" i="24"/>
  <c r="K861" i="24"/>
  <c r="I861" i="24"/>
  <c r="G861" i="24"/>
  <c r="K859" i="24"/>
  <c r="I859" i="24"/>
  <c r="G859" i="24"/>
  <c r="K856" i="24"/>
  <c r="I856" i="24"/>
  <c r="G856" i="24"/>
  <c r="K854" i="24"/>
  <c r="I854" i="24"/>
  <c r="G854" i="24"/>
  <c r="K851" i="24"/>
  <c r="I851" i="24"/>
  <c r="G851" i="24"/>
  <c r="K844" i="24"/>
  <c r="I844" i="24"/>
  <c r="G844" i="24"/>
  <c r="K839" i="24"/>
  <c r="I839" i="24"/>
  <c r="G839" i="24"/>
  <c r="K833" i="24"/>
  <c r="I833" i="24"/>
  <c r="G833" i="24"/>
  <c r="K826" i="24"/>
  <c r="I826" i="24"/>
  <c r="G826" i="24"/>
  <c r="K823" i="24"/>
  <c r="I823" i="24"/>
  <c r="G823" i="24"/>
  <c r="K815" i="24"/>
  <c r="I815" i="24"/>
  <c r="G815" i="24"/>
  <c r="K803" i="24"/>
  <c r="I803" i="24"/>
  <c r="G803" i="24"/>
  <c r="K779" i="24"/>
  <c r="I779" i="24"/>
  <c r="G779" i="24"/>
  <c r="K720" i="24"/>
  <c r="I720" i="24"/>
  <c r="G720" i="24"/>
  <c r="K712" i="24"/>
  <c r="I712" i="24"/>
  <c r="G712" i="24"/>
  <c r="K706" i="24"/>
  <c r="I706" i="24"/>
  <c r="G706" i="24"/>
  <c r="K703" i="24"/>
  <c r="I703" i="24"/>
  <c r="G703" i="24"/>
  <c r="K692" i="24"/>
  <c r="I692" i="24"/>
  <c r="G692" i="24"/>
  <c r="K689" i="24"/>
  <c r="I689" i="24"/>
  <c r="G689" i="24"/>
  <c r="K686" i="24"/>
  <c r="I686" i="24"/>
  <c r="G686" i="24"/>
  <c r="K679" i="24"/>
  <c r="I679" i="24"/>
  <c r="G679" i="24"/>
  <c r="K674" i="24"/>
  <c r="I674" i="24"/>
  <c r="G674" i="24"/>
  <c r="K644" i="24"/>
  <c r="I644" i="24"/>
  <c r="G644" i="24"/>
  <c r="K621" i="24"/>
  <c r="I621" i="24"/>
  <c r="G621" i="24"/>
  <c r="K607" i="24"/>
  <c r="I607" i="24"/>
  <c r="G607" i="24"/>
  <c r="K590" i="24"/>
  <c r="I590" i="24"/>
  <c r="G590" i="24"/>
  <c r="K576" i="24"/>
  <c r="I576" i="24"/>
  <c r="G576" i="24"/>
  <c r="K573" i="24"/>
  <c r="I573" i="24"/>
  <c r="G573" i="24"/>
  <c r="K546" i="24"/>
  <c r="I546" i="24"/>
  <c r="G546" i="24"/>
  <c r="K542" i="24"/>
  <c r="I542" i="24"/>
  <c r="G542" i="24"/>
  <c r="K533" i="24"/>
  <c r="I533" i="24"/>
  <c r="G533" i="24"/>
  <c r="K527" i="24"/>
  <c r="I527" i="24"/>
  <c r="G527" i="24"/>
  <c r="K517" i="24"/>
  <c r="I517" i="24"/>
  <c r="G517" i="24"/>
  <c r="K432" i="24"/>
  <c r="I432" i="24"/>
  <c r="G432" i="24"/>
  <c r="K423" i="24"/>
  <c r="I423" i="24"/>
  <c r="G423" i="24"/>
  <c r="K417" i="24"/>
  <c r="I417" i="24"/>
  <c r="G417" i="24"/>
  <c r="K406" i="24"/>
  <c r="I406" i="24"/>
  <c r="G406" i="24"/>
  <c r="K404" i="24"/>
  <c r="I404" i="24"/>
  <c r="G404" i="24"/>
  <c r="K402" i="24"/>
  <c r="I402" i="24"/>
  <c r="G402" i="24"/>
  <c r="K386" i="24"/>
  <c r="I386" i="24"/>
  <c r="G386" i="24"/>
  <c r="K369" i="24"/>
  <c r="I369" i="24"/>
  <c r="G369" i="24"/>
  <c r="K363" i="24"/>
  <c r="I363" i="24"/>
  <c r="G363" i="24"/>
  <c r="K361" i="24"/>
  <c r="I361" i="24"/>
  <c r="G361" i="24"/>
  <c r="K357" i="24"/>
  <c r="I357" i="24"/>
  <c r="G357" i="24"/>
  <c r="K353" i="24"/>
  <c r="I353" i="24"/>
  <c r="G353" i="24"/>
  <c r="K349" i="24"/>
  <c r="I349" i="24"/>
  <c r="G349" i="24"/>
  <c r="K344" i="24"/>
  <c r="I344" i="24"/>
  <c r="G344" i="24"/>
  <c r="K322" i="24"/>
  <c r="I322" i="24"/>
  <c r="G322" i="24"/>
  <c r="K319" i="24"/>
  <c r="I319" i="24"/>
  <c r="G319" i="24"/>
  <c r="K316" i="24"/>
  <c r="I316" i="24"/>
  <c r="G316" i="24"/>
  <c r="K267" i="24"/>
  <c r="I267" i="24"/>
  <c r="G267" i="24"/>
  <c r="K237" i="24"/>
  <c r="I237" i="24"/>
  <c r="G237" i="24"/>
  <c r="K233" i="24"/>
  <c r="I233" i="24"/>
  <c r="G233" i="24"/>
  <c r="K226" i="24"/>
  <c r="I226" i="24"/>
  <c r="G226" i="24"/>
  <c r="K221" i="24"/>
  <c r="I221" i="24"/>
  <c r="G221" i="24"/>
  <c r="K207" i="24"/>
  <c r="I207" i="24"/>
  <c r="G207" i="24"/>
  <c r="K205" i="24"/>
  <c r="I205" i="24"/>
  <c r="G205" i="24"/>
  <c r="K200" i="24"/>
  <c r="I200" i="24"/>
  <c r="G200" i="24"/>
  <c r="K197" i="24"/>
  <c r="I197" i="24"/>
  <c r="G197" i="24"/>
  <c r="K192" i="24"/>
  <c r="I192" i="24"/>
  <c r="G192" i="24"/>
  <c r="K187" i="24"/>
  <c r="I187" i="24"/>
  <c r="G187" i="24"/>
  <c r="K180" i="24"/>
  <c r="I180" i="24"/>
  <c r="G180" i="24"/>
  <c r="K174" i="24"/>
  <c r="I174" i="24"/>
  <c r="G174" i="24"/>
  <c r="K171" i="24"/>
  <c r="I171" i="24"/>
  <c r="G171" i="24"/>
  <c r="K163" i="24"/>
  <c r="I163" i="24"/>
  <c r="G163" i="24"/>
  <c r="K160" i="24"/>
  <c r="I160" i="24"/>
  <c r="G160" i="24"/>
  <c r="K157" i="24"/>
  <c r="I157" i="24"/>
  <c r="G157" i="24"/>
  <c r="K154" i="24"/>
  <c r="I154" i="24"/>
  <c r="G154" i="24"/>
  <c r="K143" i="24"/>
  <c r="I143" i="24"/>
  <c r="G143" i="24"/>
  <c r="K133" i="24"/>
  <c r="I133" i="24"/>
  <c r="G133" i="24"/>
  <c r="K130" i="24"/>
  <c r="I130" i="24"/>
  <c r="G130" i="24"/>
  <c r="K128" i="24"/>
  <c r="I128" i="24"/>
  <c r="G128" i="24"/>
  <c r="K122" i="24"/>
  <c r="I122" i="24"/>
  <c r="G122" i="24"/>
  <c r="K117" i="24"/>
  <c r="I117" i="24"/>
  <c r="G117" i="24"/>
  <c r="K112" i="24"/>
  <c r="I112" i="24"/>
  <c r="G112" i="24"/>
  <c r="K109" i="24"/>
  <c r="I109" i="24"/>
  <c r="G109" i="24"/>
  <c r="K107" i="24"/>
  <c r="I107" i="24"/>
  <c r="G107" i="24"/>
  <c r="K83" i="24"/>
  <c r="I83" i="24"/>
  <c r="G83" i="24"/>
  <c r="K81" i="24"/>
  <c r="I81" i="24"/>
  <c r="G81" i="24"/>
  <c r="K79" i="24"/>
  <c r="I79" i="24"/>
  <c r="G79" i="24"/>
  <c r="K74" i="24"/>
  <c r="I74" i="24"/>
  <c r="G74" i="24"/>
  <c r="K53" i="24"/>
  <c r="I53" i="24"/>
  <c r="G53" i="24"/>
  <c r="K31" i="24"/>
  <c r="I31" i="24"/>
  <c r="G31" i="24"/>
  <c r="K11" i="24"/>
  <c r="I11" i="24"/>
  <c r="G11" i="24"/>
  <c r="K9" i="24"/>
  <c r="I9" i="24"/>
  <c r="G9" i="24"/>
  <c r="G5403" i="24" l="1"/>
  <c r="E29" i="22" s="1"/>
  <c r="G7636" i="24"/>
  <c r="E46" i="22" s="1"/>
  <c r="E50" i="22"/>
  <c r="G5385" i="24"/>
  <c r="E27" i="22" s="1"/>
  <c r="G7640" i="24"/>
  <c r="E52" i="22" s="1"/>
  <c r="I7640" i="24"/>
  <c r="K7640" i="24"/>
  <c r="G6626" i="24"/>
  <c r="E41" i="22" s="1"/>
  <c r="G6685" i="24"/>
  <c r="E42" i="22" s="1"/>
  <c r="G7006" i="24"/>
  <c r="E43" i="22" s="1"/>
  <c r="G5877" i="24"/>
  <c r="E35" i="22" s="1"/>
  <c r="G6141" i="24"/>
  <c r="E39" i="22" s="1"/>
  <c r="G7306" i="24"/>
  <c r="E45" i="22" s="1"/>
  <c r="G6230" i="24"/>
  <c r="E40" i="22" s="1"/>
  <c r="G7280" i="24"/>
  <c r="E44" i="22" s="1"/>
  <c r="G7611" i="24"/>
  <c r="I5877" i="24"/>
  <c r="G6125" i="24"/>
  <c r="E38" i="22" s="1"/>
  <c r="G5992" i="24"/>
  <c r="E36" i="22" s="1"/>
  <c r="G6045" i="24"/>
  <c r="E37" i="22" s="1"/>
  <c r="K5877" i="24"/>
  <c r="I6125" i="24"/>
  <c r="K6125" i="24"/>
  <c r="G4970" i="24"/>
  <c r="E25" i="22" s="1"/>
  <c r="K4970" i="24"/>
  <c r="G5714" i="24"/>
  <c r="E34" i="22" s="1"/>
  <c r="G5696" i="24"/>
  <c r="E33" i="22" s="1"/>
  <c r="I4970" i="24"/>
  <c r="G5441" i="24"/>
  <c r="E32" i="22" s="1"/>
  <c r="G4490" i="24"/>
  <c r="E23" i="22" s="1"/>
  <c r="G4853" i="24"/>
  <c r="E24" i="22" s="1"/>
  <c r="G4453" i="24"/>
  <c r="E21" i="22" s="1"/>
  <c r="G2909" i="24"/>
  <c r="E15" i="22" s="1"/>
  <c r="G853" i="24"/>
  <c r="E9" i="22" s="1"/>
  <c r="G2438" i="24"/>
  <c r="E13" i="22" s="1"/>
  <c r="I2909" i="24"/>
  <c r="G2979" i="24"/>
  <c r="E17" i="22" s="1"/>
  <c r="G2960" i="24"/>
  <c r="E16" i="22" s="1"/>
  <c r="G2988" i="24"/>
  <c r="E18" i="22" s="1"/>
  <c r="G3163" i="24"/>
  <c r="E19" i="22" s="1"/>
  <c r="G3310" i="24"/>
  <c r="E20" i="22" s="1"/>
  <c r="I853" i="24"/>
  <c r="G2133" i="24"/>
  <c r="E12" i="22" s="1"/>
  <c r="G2792" i="24"/>
  <c r="E14" i="22" s="1"/>
  <c r="G1107" i="24"/>
  <c r="E10" i="22" s="1"/>
  <c r="G1117" i="24"/>
  <c r="E11" i="22" s="1"/>
  <c r="I2979" i="24"/>
  <c r="I6626" i="24"/>
  <c r="K7306" i="24"/>
  <c r="K3310" i="24"/>
  <c r="I5441" i="24"/>
  <c r="G8" i="24"/>
  <c r="E6" i="22" s="1"/>
  <c r="K111" i="24"/>
  <c r="I236" i="24"/>
  <c r="I2792" i="24"/>
  <c r="K2979" i="24"/>
  <c r="K2960" i="24"/>
  <c r="I2988" i="24"/>
  <c r="G236" i="24"/>
  <c r="E8" i="22" s="1"/>
  <c r="I7280" i="24"/>
  <c r="K8" i="24"/>
  <c r="G111" i="24"/>
  <c r="E7" i="22" s="1"/>
  <c r="K4490" i="24"/>
  <c r="I1117" i="24"/>
  <c r="I3163" i="24"/>
  <c r="I4490" i="24"/>
  <c r="I5714" i="24"/>
  <c r="K6626" i="24"/>
  <c r="K4453" i="24"/>
  <c r="I1107" i="24"/>
  <c r="K2988" i="24"/>
  <c r="K3163" i="24"/>
  <c r="I3310" i="24"/>
  <c r="K5385" i="24"/>
  <c r="K5381" i="24" s="1"/>
  <c r="K7006" i="24"/>
  <c r="I8" i="24"/>
  <c r="I111" i="24"/>
  <c r="K2792" i="24"/>
  <c r="K5696" i="24"/>
  <c r="I7306" i="24"/>
  <c r="K2133" i="24"/>
  <c r="I4853" i="24"/>
  <c r="K5714" i="24"/>
  <c r="K6045" i="24"/>
  <c r="I7611" i="24"/>
  <c r="K236" i="24"/>
  <c r="K853" i="24"/>
  <c r="I2960" i="24"/>
  <c r="K6141" i="24"/>
  <c r="K6230" i="24"/>
  <c r="I6685" i="24"/>
  <c r="K5441" i="24"/>
  <c r="I5696" i="24"/>
  <c r="I5992" i="24"/>
  <c r="K6685" i="24"/>
  <c r="I7006" i="24"/>
  <c r="I4453" i="24"/>
  <c r="K1107" i="24"/>
  <c r="K1117" i="24"/>
  <c r="I2133" i="24"/>
  <c r="I2438" i="24"/>
  <c r="K2438" i="24"/>
  <c r="K2909" i="24"/>
  <c r="K4853" i="24"/>
  <c r="I5385" i="24"/>
  <c r="I5381" i="24" s="1"/>
  <c r="I5403" i="24"/>
  <c r="K5403" i="24"/>
  <c r="K5992" i="24"/>
  <c r="K7280" i="24"/>
  <c r="I6045" i="24"/>
  <c r="I6141" i="24"/>
  <c r="I6230" i="24"/>
  <c r="K7611" i="24"/>
  <c r="E53" i="22" l="1"/>
  <c r="G23" i="21"/>
  <c r="A42" i="2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G44" i="21"/>
  <c r="G57" i="21" l="1"/>
  <c r="G56" i="21"/>
  <c r="G55" i="21"/>
  <c r="G42" i="21"/>
  <c r="G54" i="21"/>
  <c r="G58" i="21"/>
  <c r="G48" i="21"/>
  <c r="G53" i="21"/>
  <c r="G52" i="21"/>
  <c r="G51" i="21"/>
  <c r="G60" i="21"/>
  <c r="G50" i="21"/>
  <c r="G62" i="21"/>
  <c r="G46" i="21"/>
  <c r="G45" i="21"/>
  <c r="G47" i="21"/>
  <c r="G49" i="21"/>
  <c r="G63" i="21"/>
  <c r="G41" i="21"/>
  <c r="G40" i="21"/>
  <c r="G43" i="21"/>
  <c r="G61" i="21"/>
  <c r="G59" i="21"/>
  <c r="G38" i="21"/>
  <c r="G34" i="21"/>
  <c r="G30" i="21"/>
  <c r="G26" i="21"/>
  <c r="G20" i="21"/>
  <c r="G17" i="21"/>
  <c r="G14" i="21"/>
  <c r="G12" i="21"/>
  <c r="G11" i="21"/>
  <c r="BA26" i="20"/>
  <c r="G9" i="20"/>
  <c r="M9" i="20" s="1"/>
  <c r="I9" i="20"/>
  <c r="K9" i="20"/>
  <c r="O9" i="20"/>
  <c r="O8" i="20" s="1"/>
  <c r="Q9" i="20"/>
  <c r="V9" i="20"/>
  <c r="G14" i="20"/>
  <c r="M14" i="20" s="1"/>
  <c r="I14" i="20"/>
  <c r="K14" i="20"/>
  <c r="O14" i="20"/>
  <c r="Q14" i="20"/>
  <c r="V14" i="20"/>
  <c r="G16" i="20"/>
  <c r="M16" i="20" s="1"/>
  <c r="I16" i="20"/>
  <c r="K16" i="20"/>
  <c r="O16" i="20"/>
  <c r="Q16" i="20"/>
  <c r="V16" i="20"/>
  <c r="G19" i="20"/>
  <c r="M19" i="20" s="1"/>
  <c r="M18" i="20" s="1"/>
  <c r="I19" i="20"/>
  <c r="I18" i="20" s="1"/>
  <c r="K19" i="20"/>
  <c r="K18" i="20" s="1"/>
  <c r="O19" i="20"/>
  <c r="O18" i="20" s="1"/>
  <c r="Q19" i="20"/>
  <c r="Q18" i="20" s="1"/>
  <c r="V19" i="20"/>
  <c r="V18" i="20" s="1"/>
  <c r="O24" i="20"/>
  <c r="V24" i="20"/>
  <c r="G25" i="20"/>
  <c r="G24" i="20" s="1"/>
  <c r="I25" i="20"/>
  <c r="I24" i="20" s="1"/>
  <c r="K25" i="20"/>
  <c r="K24" i="20" s="1"/>
  <c r="O25" i="20"/>
  <c r="Q25" i="20"/>
  <c r="Q24" i="20" s="1"/>
  <c r="V25" i="20"/>
  <c r="G28" i="20"/>
  <c r="M28" i="20" s="1"/>
  <c r="I28" i="20"/>
  <c r="K28" i="20"/>
  <c r="O28" i="20"/>
  <c r="Q28" i="20"/>
  <c r="V28" i="20"/>
  <c r="G30" i="20"/>
  <c r="M30" i="20" s="1"/>
  <c r="I30" i="20"/>
  <c r="K30" i="20"/>
  <c r="O30" i="20"/>
  <c r="Q30" i="20"/>
  <c r="V30" i="20"/>
  <c r="G32" i="20"/>
  <c r="M32" i="20" s="1"/>
  <c r="I32" i="20"/>
  <c r="K32" i="20"/>
  <c r="O32" i="20"/>
  <c r="Q32" i="20"/>
  <c r="V32" i="20"/>
  <c r="G34" i="20"/>
  <c r="M34" i="20" s="1"/>
  <c r="I34" i="20"/>
  <c r="K34" i="20"/>
  <c r="O34" i="20"/>
  <c r="Q34" i="20"/>
  <c r="V34" i="20"/>
  <c r="G36" i="20"/>
  <c r="M36" i="20" s="1"/>
  <c r="I36" i="20"/>
  <c r="K36" i="20"/>
  <c r="O36" i="20"/>
  <c r="Q36" i="20"/>
  <c r="V36" i="20"/>
  <c r="G38" i="20"/>
  <c r="M38" i="20" s="1"/>
  <c r="I38" i="20"/>
  <c r="K38" i="20"/>
  <c r="O38" i="20"/>
  <c r="Q38" i="20"/>
  <c r="V38" i="20"/>
  <c r="G41" i="20"/>
  <c r="M41" i="20" s="1"/>
  <c r="I41" i="20"/>
  <c r="K41" i="20"/>
  <c r="O41" i="20"/>
  <c r="Q41" i="20"/>
  <c r="V41" i="20"/>
  <c r="O44" i="20"/>
  <c r="G45" i="20"/>
  <c r="G44" i="20" s="1"/>
  <c r="I45" i="20"/>
  <c r="I44" i="20" s="1"/>
  <c r="K45" i="20"/>
  <c r="K44" i="20" s="1"/>
  <c r="O45" i="20"/>
  <c r="Q45" i="20"/>
  <c r="Q44" i="20" s="1"/>
  <c r="V45" i="20"/>
  <c r="V44" i="20" s="1"/>
  <c r="V47" i="20"/>
  <c r="G48" i="20"/>
  <c r="G47" i="20" s="1"/>
  <c r="I48" i="20"/>
  <c r="I47" i="20" s="1"/>
  <c r="K48" i="20"/>
  <c r="K47" i="20" s="1"/>
  <c r="O48" i="20"/>
  <c r="O47" i="20" s="1"/>
  <c r="Q48" i="20"/>
  <c r="Q47" i="20" s="1"/>
  <c r="V48" i="20"/>
  <c r="AE53" i="20"/>
  <c r="G9" i="19"/>
  <c r="M9" i="19" s="1"/>
  <c r="I9" i="19"/>
  <c r="K9" i="19"/>
  <c r="K8" i="19" s="1"/>
  <c r="O9" i="19"/>
  <c r="Q9" i="19"/>
  <c r="V9" i="19"/>
  <c r="G12" i="19"/>
  <c r="M12" i="19" s="1"/>
  <c r="I12" i="19"/>
  <c r="K12" i="19"/>
  <c r="O12" i="19"/>
  <c r="Q12" i="19"/>
  <c r="V12" i="19"/>
  <c r="G15" i="19"/>
  <c r="M15" i="19" s="1"/>
  <c r="I15" i="19"/>
  <c r="K15" i="19"/>
  <c r="O15" i="19"/>
  <c r="Q15" i="19"/>
  <c r="V15" i="19"/>
  <c r="G18" i="19"/>
  <c r="I18" i="19"/>
  <c r="K18" i="19"/>
  <c r="O18" i="19"/>
  <c r="Q18" i="19"/>
  <c r="V18" i="19"/>
  <c r="G21" i="19"/>
  <c r="M21" i="19" s="1"/>
  <c r="I21" i="19"/>
  <c r="K21" i="19"/>
  <c r="O21" i="19"/>
  <c r="Q21" i="19"/>
  <c r="V21" i="19"/>
  <c r="G23" i="19"/>
  <c r="M23" i="19" s="1"/>
  <c r="I23" i="19"/>
  <c r="K23" i="19"/>
  <c r="O23" i="19"/>
  <c r="Q23" i="19"/>
  <c r="V23" i="19"/>
  <c r="G26" i="19"/>
  <c r="I26" i="19"/>
  <c r="K26" i="19"/>
  <c r="O26" i="19"/>
  <c r="O25" i="19" s="1"/>
  <c r="Q26" i="19"/>
  <c r="Q25" i="19" s="1"/>
  <c r="V26" i="19"/>
  <c r="G29" i="19"/>
  <c r="M29" i="19" s="1"/>
  <c r="I29" i="19"/>
  <c r="K29" i="19"/>
  <c r="K25" i="19" s="1"/>
  <c r="O29" i="19"/>
  <c r="Q29" i="19"/>
  <c r="V29" i="19"/>
  <c r="V25" i="19" s="1"/>
  <c r="G32" i="19"/>
  <c r="I32" i="19"/>
  <c r="K32" i="19"/>
  <c r="M32" i="19"/>
  <c r="O32" i="19"/>
  <c r="Q32" i="19"/>
  <c r="V32" i="19"/>
  <c r="G36" i="19"/>
  <c r="G35" i="19" s="1"/>
  <c r="I36" i="19"/>
  <c r="I35" i="19" s="1"/>
  <c r="K36" i="19"/>
  <c r="O36" i="19"/>
  <c r="Q36" i="19"/>
  <c r="Q35" i="19" s="1"/>
  <c r="V36" i="19"/>
  <c r="G39" i="19"/>
  <c r="M39" i="19" s="1"/>
  <c r="I39" i="19"/>
  <c r="K39" i="19"/>
  <c r="K35" i="19" s="1"/>
  <c r="O39" i="19"/>
  <c r="Q39" i="19"/>
  <c r="V39" i="19"/>
  <c r="G42" i="19"/>
  <c r="I42" i="19"/>
  <c r="K42" i="19"/>
  <c r="O42" i="19"/>
  <c r="Q42" i="19"/>
  <c r="V42" i="19"/>
  <c r="G45" i="19"/>
  <c r="M45" i="19" s="1"/>
  <c r="I45" i="19"/>
  <c r="K45" i="19"/>
  <c r="O45" i="19"/>
  <c r="Q45" i="19"/>
  <c r="V45" i="19"/>
  <c r="G48" i="19"/>
  <c r="M48" i="19" s="1"/>
  <c r="I48" i="19"/>
  <c r="K48" i="19"/>
  <c r="O48" i="19"/>
  <c r="Q48" i="19"/>
  <c r="V48" i="19"/>
  <c r="G50" i="19"/>
  <c r="M50" i="19" s="1"/>
  <c r="I50" i="19"/>
  <c r="K50" i="19"/>
  <c r="O50" i="19"/>
  <c r="Q50" i="19"/>
  <c r="V50" i="19"/>
  <c r="G52" i="19"/>
  <c r="M52" i="19" s="1"/>
  <c r="I52" i="19"/>
  <c r="K52" i="19"/>
  <c r="O52" i="19"/>
  <c r="Q52" i="19"/>
  <c r="V52" i="19"/>
  <c r="G56" i="19"/>
  <c r="M56" i="19" s="1"/>
  <c r="I56" i="19"/>
  <c r="K56" i="19"/>
  <c r="O56" i="19"/>
  <c r="Q56" i="19"/>
  <c r="V56" i="19"/>
  <c r="G58" i="19"/>
  <c r="M58" i="19" s="1"/>
  <c r="I58" i="19"/>
  <c r="K58" i="19"/>
  <c r="O58" i="19"/>
  <c r="Q58" i="19"/>
  <c r="V58" i="19"/>
  <c r="G60" i="19"/>
  <c r="M60" i="19" s="1"/>
  <c r="I60" i="19"/>
  <c r="K60" i="19"/>
  <c r="O60" i="19"/>
  <c r="Q60" i="19"/>
  <c r="V60" i="19"/>
  <c r="G62" i="19"/>
  <c r="M62" i="19" s="1"/>
  <c r="I62" i="19"/>
  <c r="K62" i="19"/>
  <c r="O62" i="19"/>
  <c r="Q62" i="19"/>
  <c r="V62" i="19"/>
  <c r="G64" i="19"/>
  <c r="M64" i="19" s="1"/>
  <c r="I64" i="19"/>
  <c r="K64" i="19"/>
  <c r="O64" i="19"/>
  <c r="Q64" i="19"/>
  <c r="V64" i="19"/>
  <c r="G68" i="19"/>
  <c r="M68" i="19" s="1"/>
  <c r="I68" i="19"/>
  <c r="K68" i="19"/>
  <c r="O68" i="19"/>
  <c r="Q68" i="19"/>
  <c r="V68" i="19"/>
  <c r="G71" i="19"/>
  <c r="M71" i="19" s="1"/>
  <c r="I71" i="19"/>
  <c r="K71" i="19"/>
  <c r="O71" i="19"/>
  <c r="Q71" i="19"/>
  <c r="V71" i="19"/>
  <c r="G75" i="19"/>
  <c r="M75" i="19" s="1"/>
  <c r="I75" i="19"/>
  <c r="K75" i="19"/>
  <c r="O75" i="19"/>
  <c r="Q75" i="19"/>
  <c r="V75" i="19"/>
  <c r="G79" i="19"/>
  <c r="I79" i="19"/>
  <c r="K79" i="19"/>
  <c r="K78" i="19" s="1"/>
  <c r="M79" i="19"/>
  <c r="O79" i="19"/>
  <c r="Q79" i="19"/>
  <c r="V79" i="19"/>
  <c r="V78" i="19" s="1"/>
  <c r="G82" i="19"/>
  <c r="G78" i="19" s="1"/>
  <c r="I82" i="19"/>
  <c r="K82" i="19"/>
  <c r="O82" i="19"/>
  <c r="O78" i="19" s="1"/>
  <c r="Q82" i="19"/>
  <c r="V82" i="19"/>
  <c r="G84" i="19"/>
  <c r="M84" i="19" s="1"/>
  <c r="I84" i="19"/>
  <c r="K84" i="19"/>
  <c r="O84" i="19"/>
  <c r="Q84" i="19"/>
  <c r="V84" i="19"/>
  <c r="G88" i="19"/>
  <c r="M88" i="19" s="1"/>
  <c r="I88" i="19"/>
  <c r="I87" i="19" s="1"/>
  <c r="K88" i="19"/>
  <c r="O88" i="19"/>
  <c r="Q88" i="19"/>
  <c r="V88" i="19"/>
  <c r="G90" i="19"/>
  <c r="M90" i="19" s="1"/>
  <c r="I90" i="19"/>
  <c r="K90" i="19"/>
  <c r="O90" i="19"/>
  <c r="Q90" i="19"/>
  <c r="V90" i="19"/>
  <c r="G92" i="19"/>
  <c r="M92" i="19" s="1"/>
  <c r="I92" i="19"/>
  <c r="K92" i="19"/>
  <c r="O92" i="19"/>
  <c r="Q92" i="19"/>
  <c r="V92" i="19"/>
  <c r="G94" i="19"/>
  <c r="I94" i="19"/>
  <c r="K94" i="19"/>
  <c r="O94" i="19"/>
  <c r="Q94" i="19"/>
  <c r="V94" i="19"/>
  <c r="G96" i="19"/>
  <c r="M96" i="19" s="1"/>
  <c r="I96" i="19"/>
  <c r="K96" i="19"/>
  <c r="O96" i="19"/>
  <c r="Q96" i="19"/>
  <c r="V96" i="19"/>
  <c r="G99" i="19"/>
  <c r="M99" i="19" s="1"/>
  <c r="I99" i="19"/>
  <c r="K99" i="19"/>
  <c r="O99" i="19"/>
  <c r="Q99" i="19"/>
  <c r="V99" i="19"/>
  <c r="G102" i="19"/>
  <c r="M102" i="19" s="1"/>
  <c r="I102" i="19"/>
  <c r="K102" i="19"/>
  <c r="O102" i="19"/>
  <c r="Q102" i="19"/>
  <c r="V102" i="19"/>
  <c r="O104" i="19"/>
  <c r="G105" i="19"/>
  <c r="G104" i="19" s="1"/>
  <c r="I105" i="19"/>
  <c r="I104" i="19" s="1"/>
  <c r="K105" i="19"/>
  <c r="K104" i="19" s="1"/>
  <c r="M105" i="19"/>
  <c r="M104" i="19" s="1"/>
  <c r="O105" i="19"/>
  <c r="Q105" i="19"/>
  <c r="Q104" i="19" s="1"/>
  <c r="V105" i="19"/>
  <c r="V104" i="19" s="1"/>
  <c r="G110" i="19"/>
  <c r="I110" i="19"/>
  <c r="K110" i="19"/>
  <c r="O110" i="19"/>
  <c r="O109" i="19" s="1"/>
  <c r="Q110" i="19"/>
  <c r="V110" i="19"/>
  <c r="G116" i="19"/>
  <c r="M116" i="19" s="1"/>
  <c r="I116" i="19"/>
  <c r="K116" i="19"/>
  <c r="O116" i="19"/>
  <c r="Q116" i="19"/>
  <c r="V116" i="19"/>
  <c r="G118" i="19"/>
  <c r="M118" i="19" s="1"/>
  <c r="I118" i="19"/>
  <c r="K118" i="19"/>
  <c r="O118" i="19"/>
  <c r="Q118" i="19"/>
  <c r="V118" i="19"/>
  <c r="G123" i="19"/>
  <c r="M123" i="19" s="1"/>
  <c r="I123" i="19"/>
  <c r="K123" i="19"/>
  <c r="O123" i="19"/>
  <c r="Q123" i="19"/>
  <c r="V123" i="19"/>
  <c r="AE128" i="19"/>
  <c r="BA87" i="17"/>
  <c r="BA48" i="17"/>
  <c r="BA40" i="17"/>
  <c r="BA30" i="17"/>
  <c r="G9" i="17"/>
  <c r="I9" i="17"/>
  <c r="K9" i="17"/>
  <c r="O9" i="17"/>
  <c r="O8" i="17" s="1"/>
  <c r="Q9" i="17"/>
  <c r="Q8" i="17" s="1"/>
  <c r="V9" i="17"/>
  <c r="G14" i="17"/>
  <c r="M14" i="17" s="1"/>
  <c r="I14" i="17"/>
  <c r="K14" i="17"/>
  <c r="O14" i="17"/>
  <c r="Q14" i="17"/>
  <c r="V14" i="17"/>
  <c r="G19" i="17"/>
  <c r="M19" i="17" s="1"/>
  <c r="I19" i="17"/>
  <c r="K19" i="17"/>
  <c r="O19" i="17"/>
  <c r="Q19" i="17"/>
  <c r="V19" i="17"/>
  <c r="G23" i="17"/>
  <c r="E50" i="25" s="1"/>
  <c r="G24" i="17"/>
  <c r="M24" i="17" s="1"/>
  <c r="I24" i="17"/>
  <c r="K24" i="17"/>
  <c r="K23" i="17" s="1"/>
  <c r="O24" i="17"/>
  <c r="O23" i="17" s="1"/>
  <c r="Q24" i="17"/>
  <c r="V24" i="17"/>
  <c r="V23" i="17" s="1"/>
  <c r="G28" i="17"/>
  <c r="M28" i="17" s="1"/>
  <c r="I28" i="17"/>
  <c r="K28" i="17"/>
  <c r="O28" i="17"/>
  <c r="Q28" i="17"/>
  <c r="V28" i="17"/>
  <c r="G38" i="17"/>
  <c r="M38" i="17" s="1"/>
  <c r="I38" i="17"/>
  <c r="K38" i="17"/>
  <c r="O38" i="17"/>
  <c r="Q38" i="17"/>
  <c r="V38" i="17"/>
  <c r="G44" i="17"/>
  <c r="M44" i="17" s="1"/>
  <c r="I44" i="17"/>
  <c r="K44" i="17"/>
  <c r="K43" i="17" s="1"/>
  <c r="O44" i="17"/>
  <c r="Q44" i="17"/>
  <c r="V44" i="17"/>
  <c r="G51" i="17"/>
  <c r="M51" i="17" s="1"/>
  <c r="I51" i="17"/>
  <c r="K51" i="17"/>
  <c r="O51" i="17"/>
  <c r="Q51" i="17"/>
  <c r="V51" i="17"/>
  <c r="G70" i="17"/>
  <c r="M70" i="17" s="1"/>
  <c r="I70" i="17"/>
  <c r="K70" i="17"/>
  <c r="O70" i="17"/>
  <c r="Q70" i="17"/>
  <c r="V70" i="17"/>
  <c r="G86" i="17"/>
  <c r="I86" i="17"/>
  <c r="K86" i="17"/>
  <c r="O86" i="17"/>
  <c r="Q86" i="17"/>
  <c r="V86" i="17"/>
  <c r="G102" i="17"/>
  <c r="M102" i="17" s="1"/>
  <c r="I102" i="17"/>
  <c r="K102" i="17"/>
  <c r="O102" i="17"/>
  <c r="Q102" i="17"/>
  <c r="V102" i="17"/>
  <c r="O103" i="17"/>
  <c r="G104" i="17"/>
  <c r="M104" i="17" s="1"/>
  <c r="M103" i="17" s="1"/>
  <c r="I104" i="17"/>
  <c r="I103" i="17" s="1"/>
  <c r="K104" i="17"/>
  <c r="K103" i="17" s="1"/>
  <c r="O104" i="17"/>
  <c r="Q104" i="17"/>
  <c r="Q103" i="17" s="1"/>
  <c r="V104" i="17"/>
  <c r="V103" i="17" s="1"/>
  <c r="AE108" i="17"/>
  <c r="G9" i="16"/>
  <c r="I9" i="16"/>
  <c r="K9" i="16"/>
  <c r="G11" i="16"/>
  <c r="I11" i="16"/>
  <c r="K11" i="16"/>
  <c r="G27" i="16"/>
  <c r="I27" i="16"/>
  <c r="K27" i="16"/>
  <c r="G32" i="16"/>
  <c r="I32" i="16"/>
  <c r="K32" i="16"/>
  <c r="G37" i="16"/>
  <c r="I37" i="16"/>
  <c r="K37" i="16"/>
  <c r="G40" i="16"/>
  <c r="I40" i="16"/>
  <c r="K40" i="16"/>
  <c r="G42" i="16"/>
  <c r="I42" i="16"/>
  <c r="K42" i="16"/>
  <c r="G45" i="16"/>
  <c r="I45" i="16"/>
  <c r="K45" i="16"/>
  <c r="G61" i="16"/>
  <c r="I61" i="16"/>
  <c r="K61" i="16"/>
  <c r="G63" i="16"/>
  <c r="I63" i="16"/>
  <c r="K63" i="16"/>
  <c r="G67" i="16"/>
  <c r="I67" i="16"/>
  <c r="K67" i="16"/>
  <c r="G69" i="16"/>
  <c r="I69" i="16"/>
  <c r="K69" i="16"/>
  <c r="G72" i="16"/>
  <c r="I72" i="16"/>
  <c r="K72" i="16"/>
  <c r="G76" i="16"/>
  <c r="I76" i="16"/>
  <c r="K76" i="16"/>
  <c r="G80" i="16"/>
  <c r="I80" i="16"/>
  <c r="K80" i="16"/>
  <c r="G85" i="16"/>
  <c r="I85" i="16"/>
  <c r="K85" i="16"/>
  <c r="G87" i="16"/>
  <c r="I87" i="16"/>
  <c r="K87" i="16"/>
  <c r="G93" i="16"/>
  <c r="I93" i="16"/>
  <c r="K93" i="16"/>
  <c r="G99" i="16"/>
  <c r="I99" i="16"/>
  <c r="K99" i="16"/>
  <c r="G102" i="16"/>
  <c r="I102" i="16"/>
  <c r="K102" i="16"/>
  <c r="G104" i="16"/>
  <c r="I104" i="16"/>
  <c r="K104" i="16"/>
  <c r="G110" i="16"/>
  <c r="I110" i="16"/>
  <c r="K110" i="16"/>
  <c r="G112" i="16"/>
  <c r="I112" i="16"/>
  <c r="K112" i="16"/>
  <c r="G115" i="16"/>
  <c r="I115" i="16"/>
  <c r="K115" i="16"/>
  <c r="G118" i="16"/>
  <c r="I118" i="16"/>
  <c r="K118" i="16"/>
  <c r="G123" i="16"/>
  <c r="I123" i="16"/>
  <c r="K123" i="16"/>
  <c r="G128" i="16"/>
  <c r="I128" i="16"/>
  <c r="K128" i="16"/>
  <c r="G133" i="16"/>
  <c r="I133" i="16"/>
  <c r="K133" i="16"/>
  <c r="G136" i="16"/>
  <c r="I136" i="16"/>
  <c r="K136" i="16"/>
  <c r="G141" i="16"/>
  <c r="I141" i="16"/>
  <c r="K141" i="16"/>
  <c r="G150" i="16"/>
  <c r="I150" i="16"/>
  <c r="K150" i="16"/>
  <c r="G153" i="16"/>
  <c r="I153" i="16"/>
  <c r="K153" i="16"/>
  <c r="G160" i="16"/>
  <c r="I160" i="16"/>
  <c r="K160" i="16"/>
  <c r="G164" i="16"/>
  <c r="I164" i="16"/>
  <c r="K164" i="16"/>
  <c r="G191" i="16"/>
  <c r="I191" i="16"/>
  <c r="K191" i="16"/>
  <c r="G244" i="16"/>
  <c r="I244" i="16"/>
  <c r="K244" i="16"/>
  <c r="G257" i="16"/>
  <c r="I257" i="16"/>
  <c r="K257" i="16"/>
  <c r="G261" i="16"/>
  <c r="I261" i="16"/>
  <c r="K261" i="16"/>
  <c r="G265" i="16"/>
  <c r="I265" i="16"/>
  <c r="K265" i="16"/>
  <c r="G267" i="16"/>
  <c r="I267" i="16"/>
  <c r="K267" i="16"/>
  <c r="G287" i="16"/>
  <c r="I287" i="16"/>
  <c r="K287" i="16"/>
  <c r="G307" i="16"/>
  <c r="I307" i="16"/>
  <c r="K307" i="16"/>
  <c r="G309" i="16"/>
  <c r="I309" i="16"/>
  <c r="K309" i="16"/>
  <c r="G311" i="16"/>
  <c r="I311" i="16"/>
  <c r="K311" i="16"/>
  <c r="G424" i="16"/>
  <c r="I424" i="16"/>
  <c r="K424" i="16"/>
  <c r="G426" i="16"/>
  <c r="I426" i="16"/>
  <c r="K426" i="16"/>
  <c r="G440" i="16"/>
  <c r="I440" i="16"/>
  <c r="K440" i="16"/>
  <c r="G444" i="16"/>
  <c r="I444" i="16"/>
  <c r="K444" i="16"/>
  <c r="G450" i="16"/>
  <c r="I450" i="16"/>
  <c r="K450" i="16"/>
  <c r="G455" i="16"/>
  <c r="I455" i="16"/>
  <c r="K455" i="16"/>
  <c r="G465" i="16"/>
  <c r="I465" i="16"/>
  <c r="K465" i="16"/>
  <c r="G474" i="16"/>
  <c r="I474" i="16"/>
  <c r="K474" i="16"/>
  <c r="G482" i="16"/>
  <c r="I482" i="16"/>
  <c r="K482" i="16"/>
  <c r="G506" i="16"/>
  <c r="I506" i="16"/>
  <c r="K506" i="16"/>
  <c r="G526" i="16"/>
  <c r="I526" i="16"/>
  <c r="K526" i="16"/>
  <c r="G530" i="16"/>
  <c r="I530" i="16"/>
  <c r="K530" i="16"/>
  <c r="G550" i="16"/>
  <c r="I550" i="16"/>
  <c r="K550" i="16"/>
  <c r="G568" i="16"/>
  <c r="I568" i="16"/>
  <c r="K568" i="16"/>
  <c r="G570" i="16"/>
  <c r="I570" i="16"/>
  <c r="K570" i="16"/>
  <c r="G607" i="16"/>
  <c r="I607" i="16"/>
  <c r="K607" i="16"/>
  <c r="G609" i="16"/>
  <c r="I609" i="16"/>
  <c r="K609" i="16"/>
  <c r="G616" i="16"/>
  <c r="I616" i="16"/>
  <c r="K616" i="16"/>
  <c r="G619" i="16"/>
  <c r="I619" i="16"/>
  <c r="K619" i="16"/>
  <c r="G621" i="16"/>
  <c r="I621" i="16"/>
  <c r="K621" i="16"/>
  <c r="G631" i="16"/>
  <c r="I631" i="16"/>
  <c r="K631" i="16"/>
  <c r="G633" i="16"/>
  <c r="I633" i="16"/>
  <c r="K633" i="16"/>
  <c r="G640" i="16"/>
  <c r="I640" i="16"/>
  <c r="K640" i="16"/>
  <c r="G648" i="16"/>
  <c r="I648" i="16"/>
  <c r="K648" i="16"/>
  <c r="G725" i="16"/>
  <c r="I725" i="16"/>
  <c r="K725" i="16"/>
  <c r="G758" i="16"/>
  <c r="I758" i="16"/>
  <c r="K758" i="16"/>
  <c r="G771" i="16"/>
  <c r="I771" i="16"/>
  <c r="K771" i="16"/>
  <c r="G779" i="16"/>
  <c r="I779" i="16"/>
  <c r="K779" i="16"/>
  <c r="G785" i="16"/>
  <c r="I785" i="16"/>
  <c r="K785" i="16"/>
  <c r="G788" i="16"/>
  <c r="I788" i="16"/>
  <c r="K788" i="16"/>
  <c r="G795" i="16"/>
  <c r="I795" i="16"/>
  <c r="K795" i="16"/>
  <c r="G798" i="16"/>
  <c r="I798" i="16"/>
  <c r="K798" i="16"/>
  <c r="G800" i="16"/>
  <c r="I800" i="16"/>
  <c r="K800" i="16"/>
  <c r="G802" i="16"/>
  <c r="I802" i="16"/>
  <c r="K802" i="16"/>
  <c r="G805" i="16"/>
  <c r="I805" i="16"/>
  <c r="K805" i="16"/>
  <c r="G807" i="16"/>
  <c r="I807" i="16"/>
  <c r="K807" i="16"/>
  <c r="G809" i="16"/>
  <c r="I809" i="16"/>
  <c r="K809" i="16"/>
  <c r="G813" i="16"/>
  <c r="I813" i="16"/>
  <c r="K813" i="16"/>
  <c r="G818" i="16"/>
  <c r="I818" i="16"/>
  <c r="K818" i="16"/>
  <c r="G855" i="16"/>
  <c r="I855" i="16"/>
  <c r="K855" i="16"/>
  <c r="G914" i="16"/>
  <c r="I914" i="16"/>
  <c r="K914" i="16"/>
  <c r="G941" i="16"/>
  <c r="I941" i="16"/>
  <c r="K941" i="16"/>
  <c r="G946" i="16"/>
  <c r="I946" i="16"/>
  <c r="K946" i="16"/>
  <c r="G975" i="16"/>
  <c r="I975" i="16"/>
  <c r="K975" i="16"/>
  <c r="G977" i="16"/>
  <c r="I977" i="16"/>
  <c r="K977" i="16"/>
  <c r="G984" i="16"/>
  <c r="I984" i="16"/>
  <c r="K984" i="16"/>
  <c r="G989" i="16"/>
  <c r="I989" i="16"/>
  <c r="K989" i="16"/>
  <c r="G992" i="16"/>
  <c r="I992" i="16"/>
  <c r="K992" i="16"/>
  <c r="G997" i="16"/>
  <c r="I997" i="16"/>
  <c r="K997" i="16"/>
  <c r="G999" i="16"/>
  <c r="I999" i="16"/>
  <c r="K999" i="16"/>
  <c r="G1004" i="16"/>
  <c r="I1004" i="16"/>
  <c r="K1004" i="16"/>
  <c r="G1006" i="16"/>
  <c r="I1006" i="16"/>
  <c r="K1006" i="16"/>
  <c r="G1008" i="16"/>
  <c r="I1008" i="16"/>
  <c r="K1008" i="16"/>
  <c r="G1011" i="16"/>
  <c r="I1011" i="16"/>
  <c r="K1011" i="16"/>
  <c r="G1016" i="16"/>
  <c r="I1016" i="16"/>
  <c r="K1016" i="16"/>
  <c r="G1018" i="16"/>
  <c r="I1018" i="16"/>
  <c r="K1018" i="16"/>
  <c r="G1021" i="16"/>
  <c r="I1021" i="16"/>
  <c r="K1021" i="16"/>
  <c r="G1023" i="16"/>
  <c r="I1023" i="16"/>
  <c r="K1023" i="16"/>
  <c r="G1025" i="16"/>
  <c r="I1025" i="16"/>
  <c r="K1025" i="16"/>
  <c r="G1027" i="16"/>
  <c r="I1027" i="16"/>
  <c r="K1027" i="16"/>
  <c r="G1031" i="16"/>
  <c r="I1031" i="16"/>
  <c r="K1031" i="16"/>
  <c r="G1034" i="16"/>
  <c r="I1034" i="16"/>
  <c r="K1034" i="16"/>
  <c r="G1036" i="16"/>
  <c r="I1036" i="16"/>
  <c r="K1036" i="16"/>
  <c r="G1038" i="16"/>
  <c r="I1038" i="16"/>
  <c r="K1038" i="16"/>
  <c r="G1041" i="16"/>
  <c r="I1041" i="16"/>
  <c r="K1041" i="16"/>
  <c r="G1227" i="16"/>
  <c r="I1227" i="16"/>
  <c r="K1227" i="16"/>
  <c r="G1342" i="16"/>
  <c r="I1342" i="16"/>
  <c r="K1342" i="16"/>
  <c r="G1365" i="16"/>
  <c r="I1365" i="16"/>
  <c r="K1365" i="16"/>
  <c r="G1388" i="16"/>
  <c r="I1388" i="16"/>
  <c r="K1388" i="16"/>
  <c r="G1392" i="16"/>
  <c r="I1392" i="16"/>
  <c r="K1392" i="16"/>
  <c r="G1484" i="16"/>
  <c r="I1484" i="16"/>
  <c r="K1484" i="16"/>
  <c r="G1496" i="16"/>
  <c r="I1496" i="16"/>
  <c r="K1496" i="16"/>
  <c r="G1519" i="16"/>
  <c r="I1519" i="16"/>
  <c r="K1519" i="16"/>
  <c r="G1521" i="16"/>
  <c r="I1521" i="16"/>
  <c r="K1521" i="16"/>
  <c r="G1846" i="16"/>
  <c r="I1846" i="16"/>
  <c r="K1846" i="16"/>
  <c r="G1910" i="16"/>
  <c r="I1910" i="16"/>
  <c r="K1910" i="16"/>
  <c r="G1917" i="16"/>
  <c r="I1917" i="16"/>
  <c r="K1917" i="16"/>
  <c r="G1929" i="16"/>
  <c r="I1929" i="16"/>
  <c r="K1929" i="16"/>
  <c r="G1937" i="16"/>
  <c r="I1937" i="16"/>
  <c r="K1937" i="16"/>
  <c r="G1941" i="16"/>
  <c r="I1941" i="16"/>
  <c r="K1941" i="16"/>
  <c r="G1944" i="16"/>
  <c r="I1944" i="16"/>
  <c r="K1944" i="16"/>
  <c r="G1948" i="16"/>
  <c r="I1948" i="16"/>
  <c r="K1948" i="16"/>
  <c r="G1951" i="16"/>
  <c r="I1951" i="16"/>
  <c r="K1951" i="16"/>
  <c r="G1953" i="16"/>
  <c r="I1953" i="16"/>
  <c r="K1953" i="16"/>
  <c r="G1956" i="16"/>
  <c r="I1956" i="16"/>
  <c r="K1956" i="16"/>
  <c r="G1979" i="16"/>
  <c r="I1979" i="16"/>
  <c r="K1979" i="16"/>
  <c r="G1984" i="16"/>
  <c r="I1984" i="16"/>
  <c r="K1984" i="16"/>
  <c r="G1988" i="16"/>
  <c r="I1988" i="16"/>
  <c r="K1988" i="16"/>
  <c r="G1992" i="16"/>
  <c r="I1992" i="16"/>
  <c r="K1992" i="16"/>
  <c r="G2027" i="16"/>
  <c r="I2027" i="16"/>
  <c r="K2027" i="16"/>
  <c r="G2029" i="16"/>
  <c r="I2029" i="16"/>
  <c r="K2029" i="16"/>
  <c r="G2049" i="16"/>
  <c r="I2049" i="16"/>
  <c r="K2049" i="16"/>
  <c r="G2063" i="16"/>
  <c r="I2063" i="16"/>
  <c r="K2063" i="16"/>
  <c r="G2068" i="16"/>
  <c r="I2068" i="16"/>
  <c r="K2068" i="16"/>
  <c r="G2075" i="16"/>
  <c r="I2075" i="16"/>
  <c r="K2075" i="16"/>
  <c r="G2077" i="16"/>
  <c r="I2077" i="16"/>
  <c r="K2077" i="16"/>
  <c r="G2089" i="16"/>
  <c r="I2089" i="16"/>
  <c r="K2089" i="16"/>
  <c r="G2097" i="16"/>
  <c r="I2097" i="16"/>
  <c r="K2097" i="16"/>
  <c r="G2103" i="16"/>
  <c r="I2103" i="16"/>
  <c r="K2103" i="16"/>
  <c r="G2115" i="16"/>
  <c r="I2115" i="16"/>
  <c r="K2115" i="16"/>
  <c r="G2127" i="16"/>
  <c r="I2127" i="16"/>
  <c r="K2127" i="16"/>
  <c r="G2130" i="16"/>
  <c r="I2130" i="16"/>
  <c r="K2130" i="16"/>
  <c r="G2134" i="16"/>
  <c r="I2134" i="16"/>
  <c r="K2134" i="16"/>
  <c r="G2140" i="16"/>
  <c r="I2140" i="16"/>
  <c r="K2140" i="16"/>
  <c r="G2143" i="16"/>
  <c r="I2143" i="16"/>
  <c r="K2143" i="16"/>
  <c r="G2146" i="16"/>
  <c r="I2146" i="16"/>
  <c r="K2146" i="16"/>
  <c r="G2152" i="16"/>
  <c r="I2152" i="16"/>
  <c r="K2152" i="16"/>
  <c r="G2155" i="16"/>
  <c r="I2155" i="16"/>
  <c r="K2155" i="16"/>
  <c r="G2258" i="16"/>
  <c r="I2258" i="16"/>
  <c r="K2258" i="16"/>
  <c r="G2262" i="16"/>
  <c r="I2262" i="16"/>
  <c r="K2262" i="16"/>
  <c r="G2265" i="16"/>
  <c r="I2265" i="16"/>
  <c r="K2265" i="16"/>
  <c r="G2270" i="16"/>
  <c r="I2270" i="16"/>
  <c r="K2270" i="16"/>
  <c r="G2276" i="16"/>
  <c r="I2276" i="16"/>
  <c r="K2276" i="16"/>
  <c r="G2282" i="16"/>
  <c r="I2282" i="16"/>
  <c r="K2282" i="16"/>
  <c r="G2299" i="16"/>
  <c r="I2299" i="16"/>
  <c r="K2299" i="16"/>
  <c r="G2307" i="16"/>
  <c r="I2307" i="16"/>
  <c r="K2307" i="16"/>
  <c r="G2314" i="16"/>
  <c r="I2314" i="16"/>
  <c r="K2314" i="16"/>
  <c r="G2447" i="16"/>
  <c r="I2447" i="16"/>
  <c r="K2447" i="16"/>
  <c r="G2462" i="16"/>
  <c r="I2462" i="16"/>
  <c r="K2462" i="16"/>
  <c r="G2467" i="16"/>
  <c r="I2467" i="16"/>
  <c r="K2467" i="16"/>
  <c r="G2545" i="16"/>
  <c r="I2545" i="16"/>
  <c r="K2545" i="16"/>
  <c r="G2562" i="16"/>
  <c r="I2562" i="16"/>
  <c r="K2562" i="16"/>
  <c r="G2565" i="16"/>
  <c r="I2565" i="16"/>
  <c r="K2565" i="16"/>
  <c r="G2567" i="16"/>
  <c r="I2567" i="16"/>
  <c r="K2567" i="16"/>
  <c r="G2569" i="16"/>
  <c r="I2569" i="16"/>
  <c r="K2569" i="16"/>
  <c r="G2603" i="16"/>
  <c r="I2603" i="16"/>
  <c r="K2603" i="16"/>
  <c r="G2608" i="16"/>
  <c r="I2608" i="16"/>
  <c r="K2608" i="16"/>
  <c r="G2609" i="16"/>
  <c r="I2609" i="16"/>
  <c r="K2609" i="16"/>
  <c r="G2610" i="16"/>
  <c r="I2610" i="16"/>
  <c r="K2610" i="16"/>
  <c r="G2611" i="16"/>
  <c r="I2611" i="16"/>
  <c r="K2611" i="16"/>
  <c r="G2612" i="16"/>
  <c r="I2612" i="16"/>
  <c r="K2612" i="16"/>
  <c r="G2613" i="16"/>
  <c r="I2613" i="16"/>
  <c r="K2613" i="16"/>
  <c r="G2614" i="16"/>
  <c r="I2614" i="16"/>
  <c r="K2614" i="16"/>
  <c r="G2615" i="16"/>
  <c r="I2615" i="16"/>
  <c r="K2615" i="16"/>
  <c r="G2616" i="16"/>
  <c r="I2616" i="16"/>
  <c r="K2616" i="16"/>
  <c r="G2617" i="16"/>
  <c r="I2617" i="16"/>
  <c r="K2617" i="16"/>
  <c r="G2618" i="16"/>
  <c r="I2618" i="16"/>
  <c r="K2618" i="16"/>
  <c r="G2619" i="16"/>
  <c r="I2619" i="16"/>
  <c r="K2619" i="16"/>
  <c r="G2620" i="16"/>
  <c r="I2620" i="16"/>
  <c r="K2620" i="16"/>
  <c r="G2621" i="16"/>
  <c r="I2621" i="16"/>
  <c r="K2621" i="16"/>
  <c r="G2622" i="16"/>
  <c r="I2622" i="16"/>
  <c r="K2622" i="16"/>
  <c r="G2623" i="16"/>
  <c r="I2623" i="16"/>
  <c r="K2623" i="16"/>
  <c r="G2624" i="16"/>
  <c r="I2624" i="16"/>
  <c r="K2624" i="16"/>
  <c r="G2625" i="16"/>
  <c r="I2625" i="16"/>
  <c r="K2625" i="16"/>
  <c r="G2626" i="16"/>
  <c r="I2626" i="16"/>
  <c r="K2626" i="16"/>
  <c r="G2627" i="16"/>
  <c r="I2627" i="16"/>
  <c r="K2627" i="16"/>
  <c r="G2628" i="16"/>
  <c r="I2628" i="16"/>
  <c r="K2628" i="16"/>
  <c r="G2629" i="16"/>
  <c r="I2629" i="16"/>
  <c r="K2629" i="16"/>
  <c r="G2630" i="16"/>
  <c r="I2630" i="16"/>
  <c r="K2630" i="16"/>
  <c r="G2631" i="16"/>
  <c r="I2631" i="16"/>
  <c r="K2631" i="16"/>
  <c r="G2637" i="16"/>
  <c r="I2637" i="16"/>
  <c r="K2637" i="16"/>
  <c r="G2640" i="16"/>
  <c r="I2640" i="16"/>
  <c r="K2640" i="16"/>
  <c r="G2653" i="16"/>
  <c r="I2653" i="16"/>
  <c r="K2653" i="16"/>
  <c r="G2663" i="16"/>
  <c r="I2663" i="16"/>
  <c r="K2663" i="16"/>
  <c r="G2667" i="16"/>
  <c r="I2667" i="16"/>
  <c r="K2667" i="16"/>
  <c r="G2673" i="16"/>
  <c r="I2673" i="16"/>
  <c r="K2673" i="16"/>
  <c r="G2679" i="16"/>
  <c r="I2679" i="16"/>
  <c r="K2679" i="16"/>
  <c r="G2692" i="16"/>
  <c r="I2692" i="16"/>
  <c r="K2692" i="16"/>
  <c r="G2693" i="16"/>
  <c r="I2693" i="16"/>
  <c r="K2693" i="16"/>
  <c r="G2694" i="16"/>
  <c r="I2694" i="16"/>
  <c r="K2694" i="16"/>
  <c r="G2695" i="16"/>
  <c r="I2695" i="16"/>
  <c r="K2695" i="16"/>
  <c r="G2696" i="16"/>
  <c r="I2696" i="16"/>
  <c r="K2696" i="16"/>
  <c r="G2697" i="16"/>
  <c r="I2697" i="16"/>
  <c r="K2697" i="16"/>
  <c r="G2698" i="16"/>
  <c r="I2698" i="16"/>
  <c r="K2698" i="16"/>
  <c r="G2699" i="16"/>
  <c r="I2699" i="16"/>
  <c r="K2699" i="16"/>
  <c r="G2700" i="16"/>
  <c r="I2700" i="16"/>
  <c r="K2700" i="16"/>
  <c r="G2702" i="16"/>
  <c r="I2702" i="16"/>
  <c r="K2702" i="16"/>
  <c r="G2704" i="16"/>
  <c r="I2704" i="16"/>
  <c r="K2704" i="16"/>
  <c r="G2705" i="16"/>
  <c r="I2705" i="16"/>
  <c r="K2705" i="16"/>
  <c r="G2706" i="16"/>
  <c r="I2706" i="16"/>
  <c r="K2706" i="16"/>
  <c r="G2707" i="16"/>
  <c r="I2707" i="16"/>
  <c r="K2707" i="16"/>
  <c r="G2708" i="16"/>
  <c r="I2708" i="16"/>
  <c r="K2708" i="16"/>
  <c r="G2709" i="16"/>
  <c r="I2709" i="16"/>
  <c r="K2709" i="16"/>
  <c r="G2710" i="16"/>
  <c r="I2710" i="16"/>
  <c r="K2710" i="16"/>
  <c r="G2711" i="16"/>
  <c r="I2711" i="16"/>
  <c r="K2711" i="16"/>
  <c r="G2712" i="16"/>
  <c r="I2712" i="16"/>
  <c r="K2712" i="16"/>
  <c r="G2713" i="16"/>
  <c r="I2713" i="16"/>
  <c r="K2713" i="16"/>
  <c r="G2714" i="16"/>
  <c r="I2714" i="16"/>
  <c r="K2714" i="16"/>
  <c r="G2715" i="16"/>
  <c r="I2715" i="16"/>
  <c r="K2715" i="16"/>
  <c r="G2716" i="16"/>
  <c r="I2716" i="16"/>
  <c r="K2716" i="16"/>
  <c r="G2717" i="16"/>
  <c r="I2717" i="16"/>
  <c r="K2717" i="16"/>
  <c r="G2718" i="16"/>
  <c r="I2718" i="16"/>
  <c r="K2718" i="16"/>
  <c r="G2719" i="16"/>
  <c r="I2719" i="16"/>
  <c r="K2719" i="16"/>
  <c r="G2720" i="16"/>
  <c r="I2720" i="16"/>
  <c r="K2720" i="16"/>
  <c r="G2721" i="16"/>
  <c r="I2721" i="16"/>
  <c r="K2721" i="16"/>
  <c r="G2722" i="16"/>
  <c r="I2722" i="16"/>
  <c r="K2722" i="16"/>
  <c r="G2723" i="16"/>
  <c r="I2723" i="16"/>
  <c r="K2723" i="16"/>
  <c r="G2724" i="16"/>
  <c r="I2724" i="16"/>
  <c r="K2724" i="16"/>
  <c r="G2725" i="16"/>
  <c r="I2725" i="16"/>
  <c r="K2725" i="16"/>
  <c r="G2726" i="16"/>
  <c r="I2726" i="16"/>
  <c r="K2726" i="16"/>
  <c r="G2728" i="16"/>
  <c r="I2728" i="16"/>
  <c r="K2728" i="16"/>
  <c r="G2732" i="16"/>
  <c r="I2732" i="16"/>
  <c r="K2732" i="16"/>
  <c r="G2736" i="16"/>
  <c r="I2736" i="16"/>
  <c r="K2736" i="16"/>
  <c r="G2739" i="16"/>
  <c r="I2739" i="16"/>
  <c r="K2739" i="16"/>
  <c r="G2743" i="16"/>
  <c r="G2742" i="16" s="1"/>
  <c r="E16" i="25" s="1"/>
  <c r="I2743" i="16"/>
  <c r="I2742" i="16" s="1"/>
  <c r="K2743" i="16"/>
  <c r="K2742" i="16" s="1"/>
  <c r="G2746" i="16"/>
  <c r="I2746" i="16"/>
  <c r="K2746" i="16"/>
  <c r="G2755" i="16"/>
  <c r="I2755" i="16"/>
  <c r="K2755" i="16"/>
  <c r="G2758" i="16"/>
  <c r="I2758" i="16"/>
  <c r="K2758" i="16"/>
  <c r="G2760" i="16"/>
  <c r="I2760" i="16"/>
  <c r="K2760" i="16"/>
  <c r="G2902" i="16"/>
  <c r="I2902" i="16"/>
  <c r="K2902" i="16"/>
  <c r="G2904" i="16"/>
  <c r="I2904" i="16"/>
  <c r="K2904" i="16"/>
  <c r="G2906" i="16"/>
  <c r="I2906" i="16"/>
  <c r="K2906" i="16"/>
  <c r="G2909" i="16"/>
  <c r="I2909" i="16"/>
  <c r="K2909" i="16"/>
  <c r="G2911" i="16"/>
  <c r="I2911" i="16"/>
  <c r="K2911" i="16"/>
  <c r="G2913" i="16"/>
  <c r="I2913" i="16"/>
  <c r="K2913" i="16"/>
  <c r="G2916" i="16"/>
  <c r="I2916" i="16"/>
  <c r="K2916" i="16"/>
  <c r="G2923" i="16"/>
  <c r="I2923" i="16"/>
  <c r="K2923" i="16"/>
  <c r="G2926" i="16"/>
  <c r="I2926" i="16"/>
  <c r="K2926" i="16"/>
  <c r="G2928" i="16"/>
  <c r="I2928" i="16"/>
  <c r="K2928" i="16"/>
  <c r="G2931" i="16"/>
  <c r="I2931" i="16"/>
  <c r="K2931" i="16"/>
  <c r="G3073" i="16"/>
  <c r="I3073" i="16"/>
  <c r="K3073" i="16"/>
  <c r="G3076" i="16"/>
  <c r="I3076" i="16"/>
  <c r="K3076" i="16"/>
  <c r="G3078" i="16"/>
  <c r="I3078" i="16"/>
  <c r="K3078" i="16"/>
  <c r="G3079" i="16"/>
  <c r="I3079" i="16"/>
  <c r="K3079" i="16"/>
  <c r="G3082" i="16"/>
  <c r="I3082" i="16"/>
  <c r="K3082" i="16"/>
  <c r="G3095" i="16"/>
  <c r="I3095" i="16"/>
  <c r="K3095" i="16"/>
  <c r="G3103" i="16"/>
  <c r="I3103" i="16"/>
  <c r="K3103" i="16"/>
  <c r="G3161" i="16"/>
  <c r="I3161" i="16"/>
  <c r="K3161" i="16"/>
  <c r="G3177" i="16"/>
  <c r="I3177" i="16"/>
  <c r="K3177" i="16"/>
  <c r="G3179" i="16"/>
  <c r="I3179" i="16"/>
  <c r="K3179" i="16"/>
  <c r="G3217" i="16"/>
  <c r="I3217" i="16"/>
  <c r="K3217" i="16"/>
  <c r="G3225" i="16"/>
  <c r="I3225" i="16"/>
  <c r="K3225" i="16"/>
  <c r="G3239" i="16"/>
  <c r="I3239" i="16"/>
  <c r="K3239" i="16"/>
  <c r="G3241" i="16"/>
  <c r="I3241" i="16"/>
  <c r="K3241" i="16"/>
  <c r="G3246" i="16"/>
  <c r="I3246" i="16"/>
  <c r="K3246" i="16"/>
  <c r="G3249" i="16"/>
  <c r="I3249" i="16"/>
  <c r="K3249" i="16"/>
  <c r="G3252" i="16"/>
  <c r="I3252" i="16"/>
  <c r="K3252" i="16"/>
  <c r="G3257" i="16"/>
  <c r="I3257" i="16"/>
  <c r="K3257" i="16"/>
  <c r="G3259" i="16"/>
  <c r="I3259" i="16"/>
  <c r="K3259" i="16"/>
  <c r="G3351" i="16"/>
  <c r="I3351" i="16"/>
  <c r="K3351" i="16"/>
  <c r="G3353" i="16"/>
  <c r="I3353" i="16"/>
  <c r="K3353" i="16"/>
  <c r="G3358" i="16"/>
  <c r="I3358" i="16"/>
  <c r="K3358" i="16"/>
  <c r="G3362" i="16"/>
  <c r="I3362" i="16"/>
  <c r="K3362" i="16"/>
  <c r="G3364" i="16"/>
  <c r="I3364" i="16"/>
  <c r="K3364" i="16"/>
  <c r="G3366" i="16"/>
  <c r="I3366" i="16"/>
  <c r="K3366" i="16"/>
  <c r="G3399" i="16"/>
  <c r="I3399" i="16"/>
  <c r="K3399" i="16"/>
  <c r="G3406" i="16"/>
  <c r="I3406" i="16"/>
  <c r="K3406" i="16"/>
  <c r="G3408" i="16"/>
  <c r="I3408" i="16"/>
  <c r="K3408" i="16"/>
  <c r="G3490" i="16"/>
  <c r="I3490" i="16"/>
  <c r="K3490" i="16"/>
  <c r="G3551" i="16"/>
  <c r="I3551" i="16"/>
  <c r="K3551" i="16"/>
  <c r="G3578" i="16"/>
  <c r="I3578" i="16"/>
  <c r="K3578" i="16"/>
  <c r="G3581" i="16"/>
  <c r="I3581" i="16"/>
  <c r="K3581" i="16"/>
  <c r="G3635" i="16"/>
  <c r="I3635" i="16"/>
  <c r="K3635" i="16"/>
  <c r="G3671" i="16"/>
  <c r="I3671" i="16"/>
  <c r="K3671" i="16"/>
  <c r="G3674" i="16"/>
  <c r="I3674" i="16"/>
  <c r="K3674" i="16"/>
  <c r="G3676" i="16"/>
  <c r="I3676" i="16"/>
  <c r="K3676" i="16"/>
  <c r="G3693" i="16"/>
  <c r="I3693" i="16"/>
  <c r="K3693" i="16"/>
  <c r="G3707" i="16"/>
  <c r="I3707" i="16"/>
  <c r="K3707" i="16"/>
  <c r="G3709" i="16"/>
  <c r="I3709" i="16"/>
  <c r="K3709" i="16"/>
  <c r="G3717" i="16"/>
  <c r="I3717" i="16"/>
  <c r="K3717" i="16"/>
  <c r="G3735" i="16"/>
  <c r="I3735" i="16"/>
  <c r="K3735" i="16"/>
  <c r="G3740" i="16"/>
  <c r="I3740" i="16"/>
  <c r="K3740" i="16"/>
  <c r="G3771" i="16"/>
  <c r="I3771" i="16"/>
  <c r="K3771" i="16"/>
  <c r="G3773" i="16"/>
  <c r="I3773" i="16"/>
  <c r="K3773" i="16"/>
  <c r="G3789" i="16"/>
  <c r="I3789" i="16"/>
  <c r="K3789" i="16"/>
  <c r="G3814" i="16"/>
  <c r="I3814" i="16"/>
  <c r="K3814" i="16"/>
  <c r="G3839" i="16"/>
  <c r="I3839" i="16"/>
  <c r="K3839" i="16"/>
  <c r="G3867" i="16"/>
  <c r="I3867" i="16"/>
  <c r="K3867" i="16"/>
  <c r="G3874" i="16"/>
  <c r="I3874" i="16"/>
  <c r="K3874" i="16"/>
  <c r="G3882" i="16"/>
  <c r="I3882" i="16"/>
  <c r="K3882" i="16"/>
  <c r="G3903" i="16"/>
  <c r="I3903" i="16"/>
  <c r="K3903" i="16"/>
  <c r="G3914" i="16"/>
  <c r="I3914" i="16"/>
  <c r="K3914" i="16"/>
  <c r="G3926" i="16"/>
  <c r="I3926" i="16"/>
  <c r="K3926" i="16"/>
  <c r="G3930" i="16"/>
  <c r="I3930" i="16"/>
  <c r="K3930" i="16"/>
  <c r="G3933" i="16"/>
  <c r="I3933" i="16"/>
  <c r="K3933" i="16"/>
  <c r="G3936" i="16"/>
  <c r="I3936" i="16"/>
  <c r="K3936" i="16"/>
  <c r="G4011" i="16"/>
  <c r="I4011" i="16"/>
  <c r="K4011" i="16"/>
  <c r="G4024" i="16"/>
  <c r="I4024" i="16"/>
  <c r="K4024" i="16"/>
  <c r="G4039" i="16"/>
  <c r="I4039" i="16"/>
  <c r="K4039" i="16"/>
  <c r="G4041" i="16"/>
  <c r="I4041" i="16"/>
  <c r="K4041" i="16"/>
  <c r="G4043" i="16"/>
  <c r="I4043" i="16"/>
  <c r="K4043" i="16"/>
  <c r="G4045" i="16"/>
  <c r="I4045" i="16"/>
  <c r="K4045" i="16"/>
  <c r="G4047" i="16"/>
  <c r="I4047" i="16"/>
  <c r="K4047" i="16"/>
  <c r="G4050" i="16"/>
  <c r="I4050" i="16"/>
  <c r="K4050" i="16"/>
  <c r="G4107" i="16"/>
  <c r="I4107" i="16"/>
  <c r="K4107" i="16"/>
  <c r="G4109" i="16"/>
  <c r="I4109" i="16"/>
  <c r="K4109" i="16"/>
  <c r="G4145" i="16"/>
  <c r="I4145" i="16"/>
  <c r="K4145" i="16"/>
  <c r="G4187" i="16"/>
  <c r="I4187" i="16"/>
  <c r="K4187" i="16"/>
  <c r="G4211" i="16"/>
  <c r="I4211" i="16"/>
  <c r="K4211" i="16"/>
  <c r="G4281" i="16"/>
  <c r="I4281" i="16"/>
  <c r="K4281" i="16"/>
  <c r="G4283" i="16"/>
  <c r="G4282" i="16" s="1"/>
  <c r="E20" i="25" s="1"/>
  <c r="I4283" i="16"/>
  <c r="I4282" i="16" s="1"/>
  <c r="K4283" i="16"/>
  <c r="K4282" i="16" s="1"/>
  <c r="G4297" i="16"/>
  <c r="I4297" i="16"/>
  <c r="K4297" i="16"/>
  <c r="G4299" i="16"/>
  <c r="I4299" i="16"/>
  <c r="K4299" i="16"/>
  <c r="G4301" i="16"/>
  <c r="I4301" i="16"/>
  <c r="K4301" i="16"/>
  <c r="G4310" i="16"/>
  <c r="I4310" i="16"/>
  <c r="K4310" i="16"/>
  <c r="G4312" i="16"/>
  <c r="I4312" i="16"/>
  <c r="K4312" i="16"/>
  <c r="G4320" i="16"/>
  <c r="I4320" i="16"/>
  <c r="K4320" i="16"/>
  <c r="G4334" i="16"/>
  <c r="I4334" i="16"/>
  <c r="K4334" i="16"/>
  <c r="G4336" i="16"/>
  <c r="I4336" i="16"/>
  <c r="K4336" i="16"/>
  <c r="G4338" i="16"/>
  <c r="I4338" i="16"/>
  <c r="K4338" i="16"/>
  <c r="G4527" i="16"/>
  <c r="I4527" i="16"/>
  <c r="K4527" i="16"/>
  <c r="G4554" i="16"/>
  <c r="I4554" i="16"/>
  <c r="K4554" i="16"/>
  <c r="G4630" i="16"/>
  <c r="I4630" i="16"/>
  <c r="K4630" i="16"/>
  <c r="G4639" i="16"/>
  <c r="I4639" i="16"/>
  <c r="K4639" i="16"/>
  <c r="G4641" i="16"/>
  <c r="I4641" i="16"/>
  <c r="K4641" i="16"/>
  <c r="G4644" i="16"/>
  <c r="I4644" i="16"/>
  <c r="K4644" i="16"/>
  <c r="G4648" i="16"/>
  <c r="I4648" i="16"/>
  <c r="K4648" i="16"/>
  <c r="G4651" i="16"/>
  <c r="I4651" i="16"/>
  <c r="K4651" i="16"/>
  <c r="G4656" i="16"/>
  <c r="I4656" i="16"/>
  <c r="K4656" i="16"/>
  <c r="G4658" i="16"/>
  <c r="I4658" i="16"/>
  <c r="K4658" i="16"/>
  <c r="G4663" i="16"/>
  <c r="I4663" i="16"/>
  <c r="K4663" i="16"/>
  <c r="G4667" i="16"/>
  <c r="I4667" i="16"/>
  <c r="K4667" i="16"/>
  <c r="G4670" i="16"/>
  <c r="I4670" i="16"/>
  <c r="K4670" i="16"/>
  <c r="G4673" i="16"/>
  <c r="I4673" i="16"/>
  <c r="K4673" i="16"/>
  <c r="G4677" i="16"/>
  <c r="I4677" i="16"/>
  <c r="K4677" i="16"/>
  <c r="G4682" i="16"/>
  <c r="I4682" i="16"/>
  <c r="K4682" i="16"/>
  <c r="G4684" i="16"/>
  <c r="I4684" i="16"/>
  <c r="K4684" i="16"/>
  <c r="G4690" i="16"/>
  <c r="I4690" i="16"/>
  <c r="K4690" i="16"/>
  <c r="G4694" i="16"/>
  <c r="I4694" i="16"/>
  <c r="K4694" i="16"/>
  <c r="G4706" i="16"/>
  <c r="I4706" i="16"/>
  <c r="K4706" i="16"/>
  <c r="G4711" i="16"/>
  <c r="I4711" i="16"/>
  <c r="K4711" i="16"/>
  <c r="G4723" i="16"/>
  <c r="I4723" i="16"/>
  <c r="K4723" i="16"/>
  <c r="G4728" i="16"/>
  <c r="I4728" i="16"/>
  <c r="K4728" i="16"/>
  <c r="G4739" i="16"/>
  <c r="I4739" i="16"/>
  <c r="K4739" i="16"/>
  <c r="G4858" i="16"/>
  <c r="I4858" i="16"/>
  <c r="K4858" i="16"/>
  <c r="G4875" i="16"/>
  <c r="I4875" i="16"/>
  <c r="K4875" i="16"/>
  <c r="G4878" i="16"/>
  <c r="I4878" i="16"/>
  <c r="K4878" i="16"/>
  <c r="G4888" i="16"/>
  <c r="I4888" i="16"/>
  <c r="K4888" i="16"/>
  <c r="G4890" i="16"/>
  <c r="I4890" i="16"/>
  <c r="K4890" i="16"/>
  <c r="G4893" i="16"/>
  <c r="I4893" i="16"/>
  <c r="K4893" i="16"/>
  <c r="G4896" i="16"/>
  <c r="I4896" i="16"/>
  <c r="K4896" i="16"/>
  <c r="G4897" i="16"/>
  <c r="I4897" i="16"/>
  <c r="K4897" i="16"/>
  <c r="G4908" i="16"/>
  <c r="I4908" i="16"/>
  <c r="K4908" i="16"/>
  <c r="G4911" i="16"/>
  <c r="I4911" i="16"/>
  <c r="K4911" i="16"/>
  <c r="G4929" i="16"/>
  <c r="I4929" i="16"/>
  <c r="K4929" i="16"/>
  <c r="G4942" i="16"/>
  <c r="I4942" i="16"/>
  <c r="K4942" i="16"/>
  <c r="G4959" i="16"/>
  <c r="I4959" i="16"/>
  <c r="K4959" i="16"/>
  <c r="G4972" i="16"/>
  <c r="I4972" i="16"/>
  <c r="K4972" i="16"/>
  <c r="G4975" i="16"/>
  <c r="I4975" i="16"/>
  <c r="K4975" i="16"/>
  <c r="G4978" i="16"/>
  <c r="I4978" i="16"/>
  <c r="K4978" i="16"/>
  <c r="G4983" i="16"/>
  <c r="I4983" i="16"/>
  <c r="K4983" i="16"/>
  <c r="G4998" i="16"/>
  <c r="I4998" i="16"/>
  <c r="K4998" i="16"/>
  <c r="G5099" i="16"/>
  <c r="I5099" i="16"/>
  <c r="K5099" i="16"/>
  <c r="G5104" i="16"/>
  <c r="I5104" i="16"/>
  <c r="K5104" i="16"/>
  <c r="G5109" i="16"/>
  <c r="G5108" i="16" s="1"/>
  <c r="E25" i="25" s="1"/>
  <c r="I5109" i="16"/>
  <c r="I5108" i="16" s="1"/>
  <c r="K5109" i="16"/>
  <c r="K5108" i="16" s="1"/>
  <c r="G5111" i="16"/>
  <c r="I5111" i="16"/>
  <c r="K5111" i="16"/>
  <c r="G5113" i="16"/>
  <c r="I5113" i="16"/>
  <c r="K5113" i="16"/>
  <c r="G5115" i="16"/>
  <c r="I5115" i="16"/>
  <c r="K5115" i="16"/>
  <c r="G5117" i="16"/>
  <c r="I5117" i="16"/>
  <c r="K5117" i="16"/>
  <c r="G5119" i="16"/>
  <c r="I5119" i="16"/>
  <c r="K5119" i="16"/>
  <c r="G5124" i="16"/>
  <c r="I5124" i="16"/>
  <c r="K5124" i="16"/>
  <c r="G5126" i="16"/>
  <c r="I5126" i="16"/>
  <c r="K5126" i="16"/>
  <c r="G5127" i="16"/>
  <c r="I5127" i="16"/>
  <c r="K5127" i="16"/>
  <c r="G5128" i="16"/>
  <c r="I5128" i="16"/>
  <c r="K5128" i="16"/>
  <c r="G5129" i="16"/>
  <c r="I5129" i="16"/>
  <c r="K5129" i="16"/>
  <c r="G5130" i="16"/>
  <c r="I5130" i="16"/>
  <c r="K5130" i="16"/>
  <c r="G5132" i="16"/>
  <c r="I5132" i="16"/>
  <c r="K5132" i="16"/>
  <c r="G5133" i="16"/>
  <c r="I5133" i="16"/>
  <c r="K5133" i="16"/>
  <c r="G5136" i="16"/>
  <c r="I5136" i="16"/>
  <c r="K5136" i="16"/>
  <c r="G5145" i="16"/>
  <c r="I5145" i="16"/>
  <c r="K5145" i="16"/>
  <c r="G5157" i="16"/>
  <c r="I5157" i="16"/>
  <c r="K5157" i="16"/>
  <c r="G5160" i="16"/>
  <c r="I5160" i="16"/>
  <c r="K5160" i="16"/>
  <c r="G5179" i="16"/>
  <c r="I5179" i="16"/>
  <c r="K5179" i="16"/>
  <c r="G5181" i="16"/>
  <c r="I5181" i="16"/>
  <c r="K5181" i="16"/>
  <c r="G5184" i="16"/>
  <c r="I5184" i="16"/>
  <c r="K5184" i="16"/>
  <c r="G5191" i="16"/>
  <c r="I5191" i="16"/>
  <c r="K5191" i="16"/>
  <c r="G5194" i="16"/>
  <c r="I5194" i="16"/>
  <c r="K5194" i="16"/>
  <c r="G5199" i="16"/>
  <c r="I5199" i="16"/>
  <c r="K5199" i="16"/>
  <c r="G5202" i="16"/>
  <c r="I5202" i="16"/>
  <c r="K5202" i="16"/>
  <c r="G5205" i="16"/>
  <c r="I5205" i="16"/>
  <c r="K5205" i="16"/>
  <c r="G5210" i="16"/>
  <c r="I5210" i="16"/>
  <c r="K5210" i="16"/>
  <c r="G5214" i="16"/>
  <c r="I5214" i="16"/>
  <c r="K5214" i="16"/>
  <c r="G5218" i="16"/>
  <c r="I5218" i="16"/>
  <c r="K5218" i="16"/>
  <c r="G5221" i="16"/>
  <c r="I5221" i="16"/>
  <c r="K5221" i="16"/>
  <c r="G5224" i="16"/>
  <c r="I5224" i="16"/>
  <c r="K5224" i="16"/>
  <c r="G5228" i="16"/>
  <c r="I5228" i="16"/>
  <c r="K5228" i="16"/>
  <c r="G5231" i="16"/>
  <c r="I5231" i="16"/>
  <c r="K5231" i="16"/>
  <c r="G5233" i="16"/>
  <c r="I5233" i="16"/>
  <c r="K5233" i="16"/>
  <c r="G5235" i="16"/>
  <c r="I5235" i="16"/>
  <c r="K5235" i="16"/>
  <c r="G5238" i="16"/>
  <c r="I5238" i="16"/>
  <c r="K5238" i="16"/>
  <c r="G5241" i="16"/>
  <c r="I5241" i="16"/>
  <c r="K5241" i="16"/>
  <c r="G5244" i="16"/>
  <c r="I5244" i="16"/>
  <c r="K5244" i="16"/>
  <c r="G5248" i="16"/>
  <c r="I5248" i="16"/>
  <c r="K5248" i="16"/>
  <c r="G5253" i="16"/>
  <c r="I5253" i="16"/>
  <c r="K5253" i="16"/>
  <c r="G5254" i="16"/>
  <c r="I5254" i="16"/>
  <c r="K5254" i="16"/>
  <c r="G5258" i="16"/>
  <c r="I5258" i="16"/>
  <c r="K5258" i="16"/>
  <c r="G5267" i="16"/>
  <c r="I5267" i="16"/>
  <c r="K5267" i="16"/>
  <c r="G5271" i="16"/>
  <c r="I5271" i="16"/>
  <c r="K5271" i="16"/>
  <c r="G5277" i="16"/>
  <c r="I5277" i="16"/>
  <c r="K5277" i="16"/>
  <c r="G5280" i="16"/>
  <c r="I5280" i="16"/>
  <c r="K5280" i="16"/>
  <c r="G5282" i="16"/>
  <c r="I5282" i="16"/>
  <c r="K5282" i="16"/>
  <c r="G5284" i="16"/>
  <c r="I5284" i="16"/>
  <c r="K5284" i="16"/>
  <c r="G5286" i="16"/>
  <c r="I5286" i="16"/>
  <c r="K5286" i="16"/>
  <c r="G5304" i="16"/>
  <c r="I5304" i="16"/>
  <c r="K5304" i="16"/>
  <c r="G5307" i="16"/>
  <c r="I5307" i="16"/>
  <c r="K5307" i="16"/>
  <c r="G5309" i="16"/>
  <c r="I5309" i="16"/>
  <c r="K5309" i="16"/>
  <c r="G5311" i="16"/>
  <c r="I5311" i="16"/>
  <c r="K5311" i="16"/>
  <c r="G5313" i="16"/>
  <c r="I5313" i="16"/>
  <c r="K5313" i="16"/>
  <c r="G5318" i="16"/>
  <c r="I5318" i="16"/>
  <c r="K5318" i="16"/>
  <c r="G5322" i="16"/>
  <c r="I5322" i="16"/>
  <c r="K5322" i="16"/>
  <c r="G5325" i="16"/>
  <c r="I5325" i="16"/>
  <c r="K5325" i="16"/>
  <c r="G5330" i="16"/>
  <c r="I5330" i="16"/>
  <c r="K5330" i="16"/>
  <c r="G5332" i="16"/>
  <c r="I5332" i="16"/>
  <c r="K5332" i="16"/>
  <c r="G5335" i="16"/>
  <c r="I5335" i="16"/>
  <c r="K5335" i="16"/>
  <c r="G5340" i="16"/>
  <c r="I5340" i="16"/>
  <c r="K5340" i="16"/>
  <c r="G5343" i="16"/>
  <c r="I5343" i="16"/>
  <c r="K5343" i="16"/>
  <c r="G5346" i="16"/>
  <c r="I5346" i="16"/>
  <c r="K5346" i="16"/>
  <c r="G5349" i="16"/>
  <c r="I5349" i="16"/>
  <c r="K5349" i="16"/>
  <c r="G5352" i="16"/>
  <c r="I5352" i="16"/>
  <c r="K5352" i="16"/>
  <c r="G5354" i="16"/>
  <c r="I5354" i="16"/>
  <c r="K5354" i="16"/>
  <c r="G5356" i="16"/>
  <c r="I5356" i="16"/>
  <c r="K5356" i="16"/>
  <c r="G5358" i="16"/>
  <c r="I5358" i="16"/>
  <c r="K5358" i="16"/>
  <c r="G5360" i="16"/>
  <c r="I5360" i="16"/>
  <c r="K5360" i="16"/>
  <c r="G5362" i="16"/>
  <c r="I5362" i="16"/>
  <c r="K5362" i="16"/>
  <c r="G5367" i="16"/>
  <c r="I5367" i="16"/>
  <c r="K5367" i="16"/>
  <c r="G5368" i="16"/>
  <c r="I5368" i="16"/>
  <c r="K5368" i="16"/>
  <c r="G5369" i="16"/>
  <c r="I5369" i="16"/>
  <c r="K5369" i="16"/>
  <c r="G5372" i="16"/>
  <c r="I5372" i="16"/>
  <c r="K5372" i="16"/>
  <c r="G5375" i="16"/>
  <c r="I5375" i="16"/>
  <c r="K5375" i="16"/>
  <c r="G5378" i="16"/>
  <c r="I5378" i="16"/>
  <c r="K5378" i="16"/>
  <c r="G5381" i="16"/>
  <c r="I5381" i="16"/>
  <c r="K5381" i="16"/>
  <c r="G5386" i="16"/>
  <c r="I5386" i="16"/>
  <c r="K5386" i="16"/>
  <c r="G5388" i="16"/>
  <c r="I5388" i="16"/>
  <c r="K5388" i="16"/>
  <c r="G5407" i="16"/>
  <c r="I5407" i="16"/>
  <c r="K5407" i="16"/>
  <c r="G5411" i="16"/>
  <c r="I5411" i="16"/>
  <c r="K5411" i="16"/>
  <c r="G5413" i="16"/>
  <c r="I5413" i="16"/>
  <c r="K5413" i="16"/>
  <c r="G5422" i="16"/>
  <c r="I5422" i="16"/>
  <c r="K5422" i="16"/>
  <c r="G5425" i="16"/>
  <c r="I5425" i="16"/>
  <c r="K5425" i="16"/>
  <c r="G5427" i="16"/>
  <c r="I5427" i="16"/>
  <c r="K5427" i="16"/>
  <c r="G5432" i="16"/>
  <c r="I5432" i="16"/>
  <c r="K5432" i="16"/>
  <c r="G5433" i="16"/>
  <c r="I5433" i="16"/>
  <c r="K5433" i="16"/>
  <c r="G5434" i="16"/>
  <c r="I5434" i="16"/>
  <c r="K5434" i="16"/>
  <c r="G5435" i="16"/>
  <c r="I5435" i="16"/>
  <c r="K5435" i="16"/>
  <c r="G5436" i="16"/>
  <c r="I5436" i="16"/>
  <c r="K5436" i="16"/>
  <c r="G5437" i="16"/>
  <c r="I5437" i="16"/>
  <c r="K5437" i="16"/>
  <c r="G5438" i="16"/>
  <c r="I5438" i="16"/>
  <c r="K5438" i="16"/>
  <c r="G5439" i="16"/>
  <c r="I5439" i="16"/>
  <c r="K5439" i="16"/>
  <c r="G5440" i="16"/>
  <c r="I5440" i="16"/>
  <c r="K5440" i="16"/>
  <c r="G5441" i="16"/>
  <c r="I5441" i="16"/>
  <c r="K5441" i="16"/>
  <c r="G5442" i="16"/>
  <c r="I5442" i="16"/>
  <c r="K5442" i="16"/>
  <c r="G5443" i="16"/>
  <c r="I5443" i="16"/>
  <c r="K5443" i="16"/>
  <c r="G5448" i="16"/>
  <c r="I5448" i="16"/>
  <c r="K5448" i="16"/>
  <c r="G5458" i="16"/>
  <c r="I5458" i="16"/>
  <c r="K5458" i="16"/>
  <c r="G5475" i="16"/>
  <c r="I5475" i="16"/>
  <c r="K5475" i="16"/>
  <c r="G5478" i="16"/>
  <c r="I5478" i="16"/>
  <c r="K5478" i="16"/>
  <c r="G5479" i="16"/>
  <c r="I5479" i="16"/>
  <c r="K5479" i="16"/>
  <c r="G2157" i="16"/>
  <c r="I2157" i="16"/>
  <c r="K2157" i="16"/>
  <c r="G5480" i="16"/>
  <c r="I5480" i="16"/>
  <c r="K5480" i="16"/>
  <c r="G5481" i="16"/>
  <c r="I5481" i="16"/>
  <c r="K5481" i="16"/>
  <c r="G5482" i="16"/>
  <c r="I5482" i="16"/>
  <c r="K5482" i="16"/>
  <c r="G5483" i="16"/>
  <c r="I5483" i="16"/>
  <c r="K5483" i="16"/>
  <c r="G5484" i="16"/>
  <c r="I5484" i="16"/>
  <c r="K5484" i="16"/>
  <c r="G5485" i="16"/>
  <c r="I5485" i="16"/>
  <c r="K5485" i="16"/>
  <c r="G5486" i="16"/>
  <c r="I5486" i="16"/>
  <c r="K5486" i="16"/>
  <c r="G5487" i="16"/>
  <c r="I5487" i="16"/>
  <c r="K5487" i="16"/>
  <c r="G5488" i="16"/>
  <c r="I5488" i="16"/>
  <c r="K5488" i="16"/>
  <c r="G5489" i="16"/>
  <c r="I5489" i="16"/>
  <c r="K5489" i="16"/>
  <c r="G5490" i="16"/>
  <c r="I5490" i="16"/>
  <c r="K5490" i="16"/>
  <c r="G5491" i="16"/>
  <c r="I5491" i="16"/>
  <c r="K5491" i="16"/>
  <c r="G5492" i="16"/>
  <c r="I5492" i="16"/>
  <c r="K5492" i="16"/>
  <c r="G5493" i="16"/>
  <c r="I5493" i="16"/>
  <c r="K5493" i="16"/>
  <c r="G5494" i="16"/>
  <c r="I5494" i="16"/>
  <c r="K5494" i="16"/>
  <c r="G5496" i="16"/>
  <c r="I5496" i="16"/>
  <c r="K5496" i="16"/>
  <c r="G5501" i="16"/>
  <c r="I5501" i="16"/>
  <c r="K5501" i="16"/>
  <c r="G5510" i="16"/>
  <c r="I5510" i="16"/>
  <c r="K5510" i="16"/>
  <c r="G5513" i="16"/>
  <c r="I5513" i="16"/>
  <c r="K5513" i="16"/>
  <c r="G5516" i="16"/>
  <c r="I5516" i="16"/>
  <c r="K5516" i="16"/>
  <c r="G5630" i="16"/>
  <c r="I5630" i="16"/>
  <c r="K5630" i="16"/>
  <c r="G5633" i="16"/>
  <c r="I5633" i="16"/>
  <c r="K5633" i="16"/>
  <c r="G5650" i="16"/>
  <c r="I5650" i="16"/>
  <c r="K5650" i="16"/>
  <c r="G5750" i="16"/>
  <c r="I5750" i="16"/>
  <c r="K5750" i="16"/>
  <c r="G5757" i="16"/>
  <c r="I5757" i="16"/>
  <c r="K5757" i="16"/>
  <c r="G5891" i="16"/>
  <c r="I5891" i="16"/>
  <c r="K5891" i="16"/>
  <c r="G5897" i="16"/>
  <c r="I5897" i="16"/>
  <c r="K5897" i="16"/>
  <c r="G5901" i="16"/>
  <c r="I5901" i="16"/>
  <c r="K5901" i="16"/>
  <c r="G5905" i="16"/>
  <c r="I5905" i="16"/>
  <c r="K5905" i="16"/>
  <c r="G5910" i="16"/>
  <c r="I5910" i="16"/>
  <c r="K5910" i="16"/>
  <c r="G5915" i="16"/>
  <c r="I5915" i="16"/>
  <c r="K5915" i="16"/>
  <c r="G5920" i="16"/>
  <c r="I5920" i="16"/>
  <c r="K5920" i="16"/>
  <c r="G5922" i="16"/>
  <c r="I5922" i="16"/>
  <c r="K5922" i="16"/>
  <c r="G5924" i="16"/>
  <c r="I5924" i="16"/>
  <c r="K5924" i="16"/>
  <c r="G5926" i="16"/>
  <c r="I5926" i="16"/>
  <c r="K5926" i="16"/>
  <c r="G5928" i="16"/>
  <c r="I5928" i="16"/>
  <c r="K5928" i="16"/>
  <c r="G5933" i="16"/>
  <c r="I5933" i="16"/>
  <c r="K5933" i="16"/>
  <c r="G5952" i="16"/>
  <c r="I5952" i="16"/>
  <c r="K5952" i="16"/>
  <c r="G5969" i="16"/>
  <c r="I5969" i="16"/>
  <c r="K5969" i="16"/>
  <c r="G5971" i="16"/>
  <c r="I5971" i="16"/>
  <c r="K5971" i="16"/>
  <c r="G6012" i="16"/>
  <c r="I6012" i="16"/>
  <c r="K6012" i="16"/>
  <c r="G6101" i="16"/>
  <c r="I6101" i="16"/>
  <c r="K6101" i="16"/>
  <c r="G6142" i="16"/>
  <c r="I6142" i="16"/>
  <c r="K6142" i="16"/>
  <c r="G6171" i="16"/>
  <c r="I6171" i="16"/>
  <c r="K6171" i="16"/>
  <c r="G6177" i="16"/>
  <c r="I6177" i="16"/>
  <c r="K6177" i="16"/>
  <c r="G6180" i="16"/>
  <c r="I6180" i="16"/>
  <c r="K6180" i="16"/>
  <c r="G6183" i="16"/>
  <c r="I6183" i="16"/>
  <c r="K6183" i="16"/>
  <c r="G6188" i="16"/>
  <c r="I6188" i="16"/>
  <c r="K6188" i="16"/>
  <c r="G6193" i="16"/>
  <c r="I6193" i="16"/>
  <c r="K6193" i="16"/>
  <c r="G6198" i="16"/>
  <c r="I6198" i="16"/>
  <c r="K6198" i="16"/>
  <c r="G6203" i="16"/>
  <c r="I6203" i="16"/>
  <c r="K6203" i="16"/>
  <c r="G6281" i="16"/>
  <c r="I6281" i="16"/>
  <c r="K6281" i="16"/>
  <c r="G6284" i="16"/>
  <c r="I6284" i="16"/>
  <c r="K6284" i="16"/>
  <c r="G6448" i="16"/>
  <c r="I6448" i="16"/>
  <c r="K6448" i="16"/>
  <c r="G6491" i="16"/>
  <c r="I6491" i="16"/>
  <c r="K6491" i="16"/>
  <c r="G6495" i="16"/>
  <c r="I6495" i="16"/>
  <c r="K6495" i="16"/>
  <c r="G6500" i="16"/>
  <c r="I6500" i="16"/>
  <c r="K6500" i="16"/>
  <c r="G6502" i="16"/>
  <c r="I6502" i="16"/>
  <c r="K6502" i="16"/>
  <c r="G6505" i="16"/>
  <c r="I6505" i="16"/>
  <c r="K6505" i="16"/>
  <c r="G6507" i="16"/>
  <c r="I6507" i="16"/>
  <c r="K6507" i="16"/>
  <c r="G6511" i="16"/>
  <c r="I6511" i="16"/>
  <c r="K6511" i="16"/>
  <c r="G6514" i="16"/>
  <c r="I6514" i="16"/>
  <c r="K6514" i="16"/>
  <c r="G6516" i="16"/>
  <c r="I6516" i="16"/>
  <c r="K6516" i="16"/>
  <c r="G6820" i="16"/>
  <c r="I6820" i="16"/>
  <c r="K6820" i="16"/>
  <c r="G6821" i="16"/>
  <c r="I6821" i="16"/>
  <c r="K6821" i="16"/>
  <c r="G6822" i="16"/>
  <c r="I6822" i="16"/>
  <c r="K6822" i="16"/>
  <c r="G6834" i="16"/>
  <c r="I6834" i="16"/>
  <c r="K6834" i="16"/>
  <c r="G6850" i="16"/>
  <c r="I6850" i="16"/>
  <c r="K6850" i="16"/>
  <c r="G6853" i="16"/>
  <c r="I6853" i="16"/>
  <c r="K6853" i="16"/>
  <c r="G6858" i="16"/>
  <c r="I6858" i="16"/>
  <c r="K6858" i="16"/>
  <c r="G6863" i="16"/>
  <c r="I6863" i="16"/>
  <c r="K6863" i="16"/>
  <c r="G6865" i="16"/>
  <c r="I6865" i="16"/>
  <c r="K6865" i="16"/>
  <c r="G6882" i="16"/>
  <c r="I6882" i="16"/>
  <c r="K6882" i="16"/>
  <c r="G6887" i="16"/>
  <c r="I6887" i="16"/>
  <c r="K6887" i="16"/>
  <c r="G6890" i="16"/>
  <c r="I6890" i="16"/>
  <c r="K6890" i="16"/>
  <c r="G6898" i="16"/>
  <c r="I6898" i="16"/>
  <c r="K6898" i="16"/>
  <c r="G6907" i="16"/>
  <c r="I6907" i="16"/>
  <c r="K6907" i="16"/>
  <c r="G6915" i="16"/>
  <c r="I6915" i="16"/>
  <c r="K6915" i="16"/>
  <c r="G6923" i="16"/>
  <c r="I6923" i="16"/>
  <c r="K6923" i="16"/>
  <c r="G9" i="14"/>
  <c r="I9" i="14"/>
  <c r="K9" i="14"/>
  <c r="G14" i="14"/>
  <c r="I14" i="14"/>
  <c r="K14" i="14"/>
  <c r="G19" i="14"/>
  <c r="I19" i="14"/>
  <c r="K19" i="14"/>
  <c r="G25" i="14"/>
  <c r="I25" i="14"/>
  <c r="K25" i="14"/>
  <c r="G29" i="14"/>
  <c r="I29" i="14"/>
  <c r="K29" i="14"/>
  <c r="G43" i="14"/>
  <c r="I43" i="14"/>
  <c r="K43" i="14"/>
  <c r="G54" i="14"/>
  <c r="I54" i="14"/>
  <c r="K54" i="14"/>
  <c r="G61" i="14"/>
  <c r="I61" i="14"/>
  <c r="K61" i="14"/>
  <c r="G83" i="14"/>
  <c r="I83" i="14"/>
  <c r="K83" i="14"/>
  <c r="G101" i="14"/>
  <c r="I101" i="14"/>
  <c r="K101" i="14"/>
  <c r="G118" i="14"/>
  <c r="I118" i="14"/>
  <c r="K118" i="14"/>
  <c r="I119" i="14"/>
  <c r="G120" i="14"/>
  <c r="G119" i="14" s="1"/>
  <c r="E57" i="22" s="1"/>
  <c r="I120" i="14"/>
  <c r="K120" i="14"/>
  <c r="K119" i="14" s="1"/>
  <c r="M48" i="20" l="1"/>
  <c r="M47" i="20" s="1"/>
  <c r="M45" i="20"/>
  <c r="M44" i="20" s="1"/>
  <c r="M25" i="20"/>
  <c r="M24" i="20" s="1"/>
  <c r="M82" i="19"/>
  <c r="G8" i="14"/>
  <c r="E54" i="22" s="1"/>
  <c r="G6192" i="16"/>
  <c r="E39" i="25" s="1"/>
  <c r="G5932" i="16"/>
  <c r="E37" i="25" s="1"/>
  <c r="G5110" i="16"/>
  <c r="E26" i="25" s="1"/>
  <c r="G6510" i="16"/>
  <c r="E42" i="25" s="1"/>
  <c r="G53" i="14"/>
  <c r="E56" i="22" s="1"/>
  <c r="G24" i="14"/>
  <c r="E55" i="22" s="1"/>
  <c r="I24" i="14"/>
  <c r="I8" i="14"/>
  <c r="G6819" i="16"/>
  <c r="E43" i="25" s="1"/>
  <c r="G5919" i="16"/>
  <c r="E36" i="25" s="1"/>
  <c r="G6499" i="16"/>
  <c r="E41" i="25" s="1"/>
  <c r="G5500" i="16"/>
  <c r="E35" i="25" s="1"/>
  <c r="K5447" i="16"/>
  <c r="I5447" i="16"/>
  <c r="G6833" i="16"/>
  <c r="G6202" i="16"/>
  <c r="E40" i="25" s="1"/>
  <c r="G5968" i="16"/>
  <c r="E38" i="25" s="1"/>
  <c r="G5447" i="16"/>
  <c r="E34" i="25" s="1"/>
  <c r="G1020" i="16"/>
  <c r="E9" i="25" s="1"/>
  <c r="I6819" i="16"/>
  <c r="G5385" i="16"/>
  <c r="E33" i="25" s="1"/>
  <c r="G5329" i="16"/>
  <c r="E32" i="25" s="1"/>
  <c r="G2745" i="16"/>
  <c r="E17" i="25" s="1"/>
  <c r="G1940" i="16"/>
  <c r="E11" i="25" s="1"/>
  <c r="G797" i="16"/>
  <c r="E8" i="25" s="1"/>
  <c r="G5317" i="16"/>
  <c r="E31" i="25" s="1"/>
  <c r="G5209" i="16"/>
  <c r="E30" i="25" s="1"/>
  <c r="G2678" i="16"/>
  <c r="E14" i="25" s="1"/>
  <c r="G1030" i="16"/>
  <c r="E10" i="25" s="1"/>
  <c r="G71" i="16"/>
  <c r="E6" i="25" s="1"/>
  <c r="G8" i="16"/>
  <c r="E5" i="25" s="1"/>
  <c r="G5198" i="16"/>
  <c r="E29" i="25" s="1"/>
  <c r="G5144" i="16"/>
  <c r="E28" i="25" s="1"/>
  <c r="G4681" i="16"/>
  <c r="E23" i="25" s="1"/>
  <c r="G4296" i="16"/>
  <c r="E21" i="25" s="1"/>
  <c r="G2930" i="16"/>
  <c r="E18" i="25" s="1"/>
  <c r="G2129" i="16"/>
  <c r="E12" i="25" s="1"/>
  <c r="G163" i="16"/>
  <c r="E7" i="25" s="1"/>
  <c r="G4655" i="16"/>
  <c r="E22" i="25" s="1"/>
  <c r="G3081" i="16"/>
  <c r="E19" i="25" s="1"/>
  <c r="G2727" i="16"/>
  <c r="E15" i="25" s="1"/>
  <c r="G2564" i="16"/>
  <c r="E13" i="25" s="1"/>
  <c r="I1020" i="16"/>
  <c r="I5932" i="16"/>
  <c r="I5317" i="16"/>
  <c r="K5932" i="16"/>
  <c r="K6510" i="16"/>
  <c r="K5968" i="16"/>
  <c r="I6192" i="16"/>
  <c r="K5317" i="16"/>
  <c r="A41" i="21"/>
  <c r="G8" i="21"/>
  <c r="K2727" i="16"/>
  <c r="V27" i="20"/>
  <c r="M9" i="17"/>
  <c r="M8" i="17" s="1"/>
  <c r="G8" i="17"/>
  <c r="E49" i="25" s="1"/>
  <c r="I53" i="14"/>
  <c r="K5500" i="16"/>
  <c r="I5144" i="16"/>
  <c r="I4296" i="16"/>
  <c r="K8" i="14"/>
  <c r="I6833" i="16"/>
  <c r="K6499" i="16"/>
  <c r="I5329" i="16"/>
  <c r="K5329" i="16"/>
  <c r="I4655" i="16"/>
  <c r="K4296" i="16"/>
  <c r="I3081" i="16"/>
  <c r="I2930" i="16"/>
  <c r="I2727" i="16"/>
  <c r="K1030" i="16"/>
  <c r="G109" i="19"/>
  <c r="M110" i="19"/>
  <c r="M109" i="19" s="1"/>
  <c r="K6833" i="16"/>
  <c r="K6819" i="16"/>
  <c r="I6499" i="16"/>
  <c r="I6202" i="16"/>
  <c r="K6192" i="16"/>
  <c r="I5968" i="16"/>
  <c r="I5919" i="16"/>
  <c r="K5385" i="16"/>
  <c r="K5198" i="16"/>
  <c r="I5110" i="16"/>
  <c r="K3081" i="16"/>
  <c r="K1020" i="16"/>
  <c r="G41" i="19"/>
  <c r="M42" i="19"/>
  <c r="M41" i="19" s="1"/>
  <c r="K53" i="14"/>
  <c r="K24" i="14"/>
  <c r="I6510" i="16"/>
  <c r="K6202" i="16"/>
  <c r="K5919" i="16"/>
  <c r="I5500" i="16"/>
  <c r="I5209" i="16"/>
  <c r="I5198" i="16"/>
  <c r="K4655" i="16"/>
  <c r="K2678" i="16"/>
  <c r="G87" i="19"/>
  <c r="Q87" i="19"/>
  <c r="O41" i="19"/>
  <c r="K1940" i="16"/>
  <c r="V43" i="17"/>
  <c r="I43" i="17"/>
  <c r="I23" i="17"/>
  <c r="O87" i="19"/>
  <c r="Q78" i="19"/>
  <c r="I78" i="19"/>
  <c r="V35" i="19"/>
  <c r="O35" i="19"/>
  <c r="V8" i="19"/>
  <c r="I8" i="19"/>
  <c r="O27" i="20"/>
  <c r="K8" i="20"/>
  <c r="G8" i="20"/>
  <c r="I2129" i="16"/>
  <c r="K71" i="16"/>
  <c r="I8" i="16"/>
  <c r="G103" i="17"/>
  <c r="E52" i="25" s="1"/>
  <c r="G43" i="17"/>
  <c r="E51" i="25" s="1"/>
  <c r="Q43" i="17"/>
  <c r="Q23" i="17"/>
  <c r="M23" i="17"/>
  <c r="K8" i="17"/>
  <c r="V109" i="19"/>
  <c r="K109" i="19"/>
  <c r="V41" i="19"/>
  <c r="K41" i="19"/>
  <c r="I25" i="19"/>
  <c r="G8" i="19"/>
  <c r="Q8" i="19"/>
  <c r="V8" i="20"/>
  <c r="I8" i="20"/>
  <c r="O43" i="17"/>
  <c r="V8" i="17"/>
  <c r="I8" i="17"/>
  <c r="Q109" i="19"/>
  <c r="I109" i="19"/>
  <c r="V87" i="19"/>
  <c r="K87" i="19"/>
  <c r="M78" i="19"/>
  <c r="Q41" i="19"/>
  <c r="I41" i="19"/>
  <c r="G25" i="19"/>
  <c r="O8" i="19"/>
  <c r="K27" i="20"/>
  <c r="Q27" i="20"/>
  <c r="I27" i="20"/>
  <c r="G18" i="20"/>
  <c r="Q8" i="20"/>
  <c r="M8" i="20"/>
  <c r="M27" i="20"/>
  <c r="AF53" i="20"/>
  <c r="G27" i="20"/>
  <c r="M94" i="19"/>
  <c r="M87" i="19" s="1"/>
  <c r="M36" i="19"/>
  <c r="M35" i="19" s="1"/>
  <c r="M26" i="19"/>
  <c r="M25" i="19" s="1"/>
  <c r="M18" i="19"/>
  <c r="M8" i="19" s="1"/>
  <c r="AF128" i="19"/>
  <c r="M86" i="17"/>
  <c r="M43" i="17" s="1"/>
  <c r="AF108" i="17"/>
  <c r="K5110" i="16"/>
  <c r="K4681" i="16"/>
  <c r="I5385" i="16"/>
  <c r="I4681" i="16"/>
  <c r="K5144" i="16"/>
  <c r="K5209" i="16"/>
  <c r="K163" i="16"/>
  <c r="I71" i="16"/>
  <c r="K2930" i="16"/>
  <c r="K2745" i="16"/>
  <c r="I2564" i="16"/>
  <c r="I1030" i="16"/>
  <c r="K797" i="16"/>
  <c r="I163" i="16"/>
  <c r="K8" i="16"/>
  <c r="I2745" i="16"/>
  <c r="I2678" i="16"/>
  <c r="K2564" i="16"/>
  <c r="K2129" i="16"/>
  <c r="I797" i="16"/>
  <c r="I1940" i="16"/>
  <c r="G128" i="19" l="1"/>
  <c r="B6" i="26" s="1"/>
  <c r="E53" i="25"/>
  <c r="E58" i="22"/>
  <c r="E59" i="22" s="1"/>
  <c r="B4" i="26" s="1"/>
  <c r="E47" i="25"/>
  <c r="G64" i="21"/>
  <c r="B8" i="26" s="1"/>
  <c r="G108" i="17"/>
  <c r="G53" i="20"/>
  <c r="B7" i="26" s="1"/>
  <c r="E48" i="25" l="1"/>
  <c r="E54" i="25" l="1"/>
  <c r="B5" i="26" s="1"/>
  <c r="B9" i="26" s="1"/>
  <c r="B13" i="26" s="1"/>
  <c r="B14" i="26" s="1"/>
  <c r="B16" i="26" l="1"/>
  <c r="B17" i="26" s="1"/>
  <c r="B18"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<sst xmlns="http://schemas.openxmlformats.org/spreadsheetml/2006/main" count="27116" uniqueCount="12999">
  <si>
    <t>Název</t>
  </si>
  <si>
    <t xml:space="preserve">Položkový rozpočet </t>
  </si>
  <si>
    <t>S:</t>
  </si>
  <si>
    <t>O:</t>
  </si>
  <si>
    <t>R:</t>
  </si>
  <si>
    <t>Číslo</t>
  </si>
  <si>
    <t>HSV</t>
  </si>
  <si>
    <t>PSV</t>
  </si>
  <si>
    <t>MON</t>
  </si>
  <si>
    <t>Vedlejší náklady</t>
  </si>
  <si>
    <t>Ostatní náklady</t>
  </si>
  <si>
    <t>Celkem</t>
  </si>
  <si>
    <t>Dodávka</t>
  </si>
  <si>
    <t>Montáž</t>
  </si>
  <si>
    <t>188_2021</t>
  </si>
  <si>
    <t>Rekonstrukce budovy Pionýrská 23, Brno</t>
  </si>
  <si>
    <t>Ostatní a vedlejší náklady</t>
  </si>
  <si>
    <t>01</t>
  </si>
  <si>
    <t>ON, VN</t>
  </si>
  <si>
    <t>SO 01</t>
  </si>
  <si>
    <t>Objekt A</t>
  </si>
  <si>
    <t>ASŘ, SKŘ, PBŘ</t>
  </si>
  <si>
    <t>02</t>
  </si>
  <si>
    <t>Sanace</t>
  </si>
  <si>
    <t>SO 02</t>
  </si>
  <si>
    <t>Objekt B</t>
  </si>
  <si>
    <t>SO 03</t>
  </si>
  <si>
    <t>Zpevněné plochy</t>
  </si>
  <si>
    <t>ASŘ</t>
  </si>
  <si>
    <t>SO 04</t>
  </si>
  <si>
    <t>Venkovní hřiště</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</si>
  <si>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</si>
  <si>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</si>
  <si>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</si>
  <si>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</si>
  <si>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</si>
  <si>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</si>
  <si>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</si>
  <si>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</si>
  <si>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</si>
  <si>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</si>
  <si>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</si>
  <si>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</si>
  <si>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</si>
  <si>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</si>
  <si>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</si>
  <si>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</si>
  <si>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</si>
  <si>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</si>
  <si>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</si>
  <si>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64_A</t>
  </si>
  <si>
    <t>Vnitřní dveře</t>
  </si>
  <si>
    <t>8</t>
  </si>
  <si>
    <t>Trubní vedení</t>
  </si>
  <si>
    <t>91</t>
  </si>
  <si>
    <t>Doplňující práce na komunikaci</t>
  </si>
  <si>
    <t>94</t>
  </si>
  <si>
    <t>Lešení a stavební výtahy</t>
  </si>
  <si>
    <t>95</t>
  </si>
  <si>
    <t>Dokončovací konstrukce na pozemních stavbách</t>
  </si>
  <si>
    <t>96</t>
  </si>
  <si>
    <t>Bourání konstrukcí</t>
  </si>
  <si>
    <t>96_1</t>
  </si>
  <si>
    <t>Bourání konstrukcí z materiálů s obsahem azbestu</t>
  </si>
  <si>
    <t>99</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</si>
  <si>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</si>
  <si>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</si>
  <si>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</si>
  <si>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</si>
  <si>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</si>
  <si>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</si>
  <si>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</si>
  <si>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</si>
  <si>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</si>
  <si>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</si>
  <si>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</si>
  <si>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</si>
  <si>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</si>
  <si>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728</t>
  </si>
  <si>
    <t>Vzduchotechnika</t>
  </si>
  <si>
    <t>762</t>
  </si>
  <si>
    <t>Konstrukce tesařské</t>
  </si>
  <si>
    <t>763</t>
  </si>
  <si>
    <t>Dřevostavby</t>
  </si>
  <si>
    <t>764</t>
  </si>
  <si>
    <t>Konstrukce klempířské</t>
  </si>
  <si>
    <t>765</t>
  </si>
  <si>
    <t>Krytiny tvrdé</t>
  </si>
  <si>
    <t>766</t>
  </si>
  <si>
    <t>Konstrukce truhlářské</t>
  </si>
  <si>
    <t>767</t>
  </si>
  <si>
    <t>Konstrukce zámečnické</t>
  </si>
  <si>
    <t>767_1</t>
  </si>
  <si>
    <t>Záchytný systém proti pádu z výšky a do hloubky</t>
  </si>
  <si>
    <t>769</t>
  </si>
  <si>
    <t>Otvorové prvky z plastu</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</si>
  <si>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</si>
  <si>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</si>
  <si>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</si>
  <si>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</si>
  <si>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</si>
  <si>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</si>
  <si>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</si>
  <si>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</si>
  <si>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</si>
  <si>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</si>
  <si>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</si>
  <si>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</si>
  <si>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</si>
  <si>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</si>
  <si>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</si>
  <si>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</si>
  <si>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786</t>
  </si>
  <si>
    <t>Zastiňující technika</t>
  </si>
  <si>
    <t>M33</t>
  </si>
  <si>
    <t>Montáže dopravních zařízení a vah-výtahy</t>
  </si>
  <si>
    <t>D96</t>
  </si>
  <si>
    <t>Přesuny suti a vybouraných hmot</t>
  </si>
  <si>
    <t>PSU</t>
  </si>
  <si>
    <t>VN</t>
  </si>
  <si>
    <t>ON</t>
  </si>
  <si>
    <t>Soupis vedlejších a ostatních nákladů</t>
  </si>
  <si>
    <t>#TypZaznamu#</t>
  </si>
  <si>
    <t>STA</t>
  </si>
  <si>
    <t>099</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</si>
  <si>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</si>
  <si>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</si>
  <si>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</si>
  <si>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</si>
  <si>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</si>
  <si>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</si>
  <si>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</si>
  <si>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</si>
  <si>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</si>
  <si>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</si>
  <si>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</si>
  <si>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</si>
  <si>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</si>
  <si>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</si>
  <si>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</si>
  <si>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</si>
  <si>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</si>
  <si>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</si>
  <si>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</si>
  <si>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</si>
  <si>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</si>
  <si>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</si>
  <si>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</si>
  <si>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</si>
  <si>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</si>
  <si>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Soubor</t>
  </si>
  <si>
    <t>RTS 22/ I</t>
  </si>
  <si>
    <t>Indiv</t>
  </si>
  <si>
    <t>POP</t>
  </si>
  <si>
    <t>005121010R</t>
  </si>
  <si>
    <t>Vybudování zařízení staveniště</t>
  </si>
  <si>
    <t>005121020R</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</si>
  <si>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</si>
  <si>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</si>
  <si>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</si>
  <si>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</si>
  <si>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</si>
  <si>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</si>
  <si>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</si>
  <si>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</si>
  <si>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ks</t>
  </si>
  <si>
    <t>Vlastní</t>
  </si>
  <si>
    <t>SUM</t>
  </si>
  <si>
    <t>END</t>
  </si>
  <si>
    <t>Položkový soupis prací a dodávek</t>
  </si>
  <si>
    <t>113108415R00</t>
  </si>
  <si>
    <t>Odstranění podkladů nebo krytů živičných, v ploše jednotlivě nad 50 m2, tloušťka vrstvy 150 mm</t>
  </si>
  <si>
    <t>m2</t>
  </si>
  <si>
    <t>Práce</t>
  </si>
  <si>
    <t>POL1_</t>
  </si>
  <si>
    <t>vnitroblok - sever - výkopy (area) : 98,7</t>
  </si>
  <si>
    <t>VV</t>
  </si>
  <si>
    <t>139601102R00</t>
  </si>
  <si>
    <t>Ruční výkop jam, rýh a šachet v hornině 3</t>
  </si>
  <si>
    <t>m3</t>
  </si>
  <si>
    <t xml:space="preserve">obvod objektu : </t>
  </si>
  <si>
    <t>západ (area dle řezu) : 6,95*12,85</t>
  </si>
  <si>
    <t>1,1*8,67</t>
  </si>
  <si>
    <t>jih (area dle řezu) : 1,86*23,78</t>
  </si>
  <si>
    <t>1*21,8</t>
  </si>
  <si>
    <t>před vstupem : 3,5*9,38</t>
  </si>
  <si>
    <t>východ (area dle řezu) : 0,55*20,7</t>
  </si>
  <si>
    <t>sever (area dle řezu) : 3,62*16,68</t>
  </si>
  <si>
    <t>(6,61+0,73)*1,1</t>
  </si>
  <si>
    <t>1*6,38</t>
  </si>
  <si>
    <t>2,51*3,06</t>
  </si>
  <si>
    <t>15,87*3,92</t>
  </si>
  <si>
    <t>0,8*2,38</t>
  </si>
  <si>
    <t>0,87*7,66</t>
  </si>
  <si>
    <t>0,8*5,55</t>
  </si>
  <si>
    <t>2,52*9,5</t>
  </si>
  <si>
    <t>3,41*8,66</t>
  </si>
  <si>
    <t>výkop pro revizní šachty : 2*2*1,41*6</t>
  </si>
  <si>
    <t>výkop pro čerpací stanici : 4*2,3*1,41</t>
  </si>
  <si>
    <t>162201102R00</t>
  </si>
  <si>
    <t>Vodorovné přemístění výkopku z horniny 1 až 4, na vzdálenost přes 20  do 50 m</t>
  </si>
  <si>
    <t xml:space="preserve">zásyp na deponii : </t>
  </si>
  <si>
    <t>pozn. 1 - zásyp šachet : 0,7*0,7*1,5*2</t>
  </si>
  <si>
    <t>0,6*0,6*1,5</t>
  </si>
  <si>
    <t>0,95*0,75*1,5</t>
  </si>
  <si>
    <t>0,77*0,77*1,5*2</t>
  </si>
  <si>
    <t>západ (area dle řezu) : 4,49*12,85</t>
  </si>
  <si>
    <t>0,7*8,67</t>
  </si>
  <si>
    <t>jih (area dle řezu) : (0,69+0,52)*23,7</t>
  </si>
  <si>
    <t>(0,78+0,51)*23,7</t>
  </si>
  <si>
    <t>před vstupem : 3,19*9,38</t>
  </si>
  <si>
    <t>1,6*3,06</t>
  </si>
  <si>
    <t>6,65*3,3</t>
  </si>
  <si>
    <t>2,87*9,5</t>
  </si>
  <si>
    <t>2,45*8,66</t>
  </si>
  <si>
    <t>Koeficient zpět k zásypu: 1</t>
  </si>
  <si>
    <t>162701105R00</t>
  </si>
  <si>
    <t>Vodorovné přemístění výkopku z horniny 1 až 4, na vzdálenost přes 9 000  do 10 000 m</t>
  </si>
  <si>
    <t xml:space="preserve">- zásyp : </t>
  </si>
  <si>
    <t>Odkaz na mn. položky pořadí 8 : 352,62213*-1</t>
  </si>
  <si>
    <t>162201203R00</t>
  </si>
  <si>
    <t>Vodorovné přemístění výkopku z horniny 1 až 4, kolečkem, na vzdálenost do 10 m</t>
  </si>
  <si>
    <t>-zásyp  revizních šachet : -19,32</t>
  </si>
  <si>
    <t>-zásyp : -2,38*1,26*1,15</t>
  </si>
  <si>
    <t>162201210R00</t>
  </si>
  <si>
    <t>Vodorovné přemístění výkopku příplatek za každých dalších 10 m
 z horniny 1 až 4, kolečkem</t>
  </si>
  <si>
    <t>Odkaz na mn. položky pořadí 5 : 24,04338</t>
  </si>
  <si>
    <t>167101102R00</t>
  </si>
  <si>
    <t>Nakládání, skládání, překládání neulehlého výkopku nakládání výkopku
 přes 100 m3, z horniny 1 až 4</t>
  </si>
  <si>
    <t>Hodnota z bývalého odkazu. : 323,77875</t>
  </si>
  <si>
    <t>174101102R00</t>
  </si>
  <si>
    <t>Zásyp sypaninou se zhutněním v uzavřených prostorách s urovnáním povrchu zásypu s ručním zhutněním</t>
  </si>
  <si>
    <t>zásyp  revizních šachet : 2*2*1,15*6</t>
  </si>
  <si>
    <t>-1,2*1*1,15*6</t>
  </si>
  <si>
    <t>-2,38*1,26*1,15</t>
  </si>
  <si>
    <t>199000002R00</t>
  </si>
  <si>
    <t>Poplatky za skládku horniny 1- 4, skupina 17 05 04 z Katalogu odpadů</t>
  </si>
  <si>
    <t>Odkaz na mn. položky pořadí 4 : 101,51357</t>
  </si>
  <si>
    <t>151823161RA0</t>
  </si>
  <si>
    <t>Pažení záporové trvalé v hornině 3, ocelové zápory HEB 160 mm, hloubky do 5 m, kotvení pramencovými kotvami</t>
  </si>
  <si>
    <t>Agregovaná položka</t>
  </si>
  <si>
    <t>POL2_</t>
  </si>
  <si>
    <t>stěna u výtahové šachty (dle statiky) : 4*4</t>
  </si>
  <si>
    <t>212531111R00</t>
  </si>
  <si>
    <t>Výplň trativodů kamenivem hrubým drceným, frakce 16-63 mm</t>
  </si>
  <si>
    <t>drenáž - západ : (6,03+14,45+8,85)*0,75*0,25</t>
  </si>
  <si>
    <t>jih : (22+22)*1,1*0,66</t>
  </si>
  <si>
    <t>východ : 16*1,1*0,66</t>
  </si>
  <si>
    <t>sever : (16,3+7,15+7,15+7,15+9,23)*1,1*0,3</t>
  </si>
  <si>
    <t>212971110R00</t>
  </si>
  <si>
    <t xml:space="preserve">Zřízení opláštění odvod. trativodů z geotextilie o sklonu do 2,5,  </t>
  </si>
  <si>
    <t>drenáž - západ : (6,03+14,45+8,85)*(0,75+0,25)*2</t>
  </si>
  <si>
    <t>jih : (22+22)*(1,1+0,66)*2</t>
  </si>
  <si>
    <t>východ : 16*(1,1+0,66)*2</t>
  </si>
  <si>
    <t>sever : (16,3+7,15+7,15+7,15+9,23)*(1,1+0,3)*2</t>
  </si>
  <si>
    <t>271531113R00</t>
  </si>
  <si>
    <t>Polštáře zhutněné pod základy kamenivo hrubé, drcené, frakce 16 - 32 mm</t>
  </si>
  <si>
    <t>skl. R2 018-021 (area) : 17,7*0,05</t>
  </si>
  <si>
    <t>dopl.skladby podl. po vyzdění revizních šachet : 2*2*0,1*6</t>
  </si>
  <si>
    <t>-1*1,2*0,1*6</t>
  </si>
  <si>
    <t>dopl.skl.podlahy po vyzdění čerpací stanice : 4*2,3*0,1</t>
  </si>
  <si>
    <t>-2,38*1,26*0,1</t>
  </si>
  <si>
    <t>273313511R00</t>
  </si>
  <si>
    <t>Beton základových desek prostý třídy C 12/15</t>
  </si>
  <si>
    <t>podkladní - výtahová šachta R3 : 3*2,67*0,1</t>
  </si>
  <si>
    <t>273321311R00</t>
  </si>
  <si>
    <t>Beton základových desek železový třídy C 16/20</t>
  </si>
  <si>
    <t>dno revizní šachty : 1,5*1,3*0,15*6</t>
  </si>
  <si>
    <t>dno čerpací stanice : 2,53*1,56*0,15</t>
  </si>
  <si>
    <t>273321321R00</t>
  </si>
  <si>
    <t>Beton základových desek železový třídy C 20/25</t>
  </si>
  <si>
    <t xml:space="preserve">angl dvorky - dno (dle statiky) : </t>
  </si>
  <si>
    <t>západ řez 2 : 1,93*3,65*0,15</t>
  </si>
  <si>
    <t>1,93*3,78*0,15</t>
  </si>
  <si>
    <t>východ (řez 2) : 1,69*4,58*0,15</t>
  </si>
  <si>
    <t>východní křídlo - vnitroblok (řez 2) : 1,53*3,95*0,15</t>
  </si>
  <si>
    <t>dno výtahové šachty R3 : 2,58*2,63*0,4</t>
  </si>
  <si>
    <t>deska pod inst šachtou u výtahu : 0,6*2,63*0,3</t>
  </si>
  <si>
    <t>schodište u vstupu do šatny 018 - podesta : 1,2*0,97*0,15</t>
  </si>
  <si>
    <t>vnější schodiště u m.č.026 : 1,78*1,9*0,2</t>
  </si>
  <si>
    <t>273351215R00</t>
  </si>
  <si>
    <t>Bednění stěn základových desek zřízení</t>
  </si>
  <si>
    <t>západ řez 2 : (1,93+3,65+1,93)*0,3</t>
  </si>
  <si>
    <t>(1,93+3,78+1,93)*0,3</t>
  </si>
  <si>
    <t>východ (řez 2) : (1,69+4,58+1,69)*0,3</t>
  </si>
  <si>
    <t>východní křídlo - vnitroblok (řez 2) : (1,53+3,95+1,53)*0,3</t>
  </si>
  <si>
    <t>dno výtahové šachty R3 : (2,58+2,63+2,58)*0,5</t>
  </si>
  <si>
    <t>schodište u vstupu do šatny 018 - podesta : (1,2+0,97)*0,2</t>
  </si>
  <si>
    <t>vnější schodiště u m.č.026 : (1,78+1,9)*0,2</t>
  </si>
  <si>
    <t>otvor pro revizní šachtu : (0,9+0,7)*2*0,2*6</t>
  </si>
  <si>
    <t>otvor čerpací stanici : (2,08+0,96)*2*0,2</t>
  </si>
  <si>
    <t>273351216R00</t>
  </si>
  <si>
    <t>Bednění stěn základových desek odstranění</t>
  </si>
  <si>
    <t>Včetně očištění, vytřídění a uložení bednicího materiálu.</t>
  </si>
  <si>
    <t>Odkaz na mn. položky pořadí 17 : 19,15700</t>
  </si>
  <si>
    <t>273361921RT4</t>
  </si>
  <si>
    <t>Výztuž základových desek ze svařovaných sítí průměr drátu 6 mm, velikost oka 100/100 mm</t>
  </si>
  <si>
    <t>t</t>
  </si>
  <si>
    <t>dno výtahové šachty R3  2 vrstvy : 2,58*2,63*1,2*4,44/1000*2</t>
  </si>
  <si>
    <t>deska pod inst šachtou u výtahu : 0,6*2,63*1,2*4,44/1000*2</t>
  </si>
  <si>
    <t>273361921RT5</t>
  </si>
  <si>
    <t>Výztuž základových desek ze svařovaných sítí průměr drátu 6 mm, velikost oka 150/150 mm</t>
  </si>
  <si>
    <t>dno revizní šachty - dvě vrstvy : 1,5*1,3*1,2*3,03/1000*2*6</t>
  </si>
  <si>
    <t>dno čerpací stanice - dvě vrstvy : 2,53*1,56*1,2*3,03/1000*2</t>
  </si>
  <si>
    <t>273361921RT8</t>
  </si>
  <si>
    <t>Výztuž základových desek ze svařovaných sítí průměr drátu 8 mm, velikost oka 100/100 mm</t>
  </si>
  <si>
    <t xml:space="preserve">angl dvorky - dno (dle statiky) 2 vrstvy : </t>
  </si>
  <si>
    <t>západ řez 2 : 1,93*3,65*1,2*7,9/1000*2</t>
  </si>
  <si>
    <t>1,93*3,78*1,2*7,9/1000*2</t>
  </si>
  <si>
    <t>východ (řez 2) : 1,69*4,58*1,2*7,9/1000*2</t>
  </si>
  <si>
    <t>východní křídlo - vnitroblok (řez 2) : 1,53*3,95*1,2*7,9/1000*2</t>
  </si>
  <si>
    <t>schodište u vstupu do šatny 018 - podesta : 1,2*0,97*1,2*7,9/1000*2</t>
  </si>
  <si>
    <t>vnější schodiště u m.č.026 : 1,78*1,9*1,2*7,9/1000*2</t>
  </si>
  <si>
    <t>274272110RT3</t>
  </si>
  <si>
    <t>Zdivo základové z bednicích tvárnic tloušťky 150 mm, výplň betonem C 16/20</t>
  </si>
  <si>
    <t>stěny revizní šachty : (1,2+1)*2*1,25*6</t>
  </si>
  <si>
    <t>stěny čerpací stanice : (2,38+1,26)*2*1,25</t>
  </si>
  <si>
    <t>274272130RT4</t>
  </si>
  <si>
    <t>Zdivo základové z bednicích tvárnic tloušťky 250 mm, výplň betonem C 20/25</t>
  </si>
  <si>
    <t xml:space="preserve">angl dvorky (dle statiky) : </t>
  </si>
  <si>
    <t>západ řez 2 : (1,93+3,65+1,93)*2,25</t>
  </si>
  <si>
    <t>(1,93+3,78+1,93)*2,25</t>
  </si>
  <si>
    <t>dojezd výtahové šachty : (2,42+2,46+2,42)*3,6</t>
  </si>
  <si>
    <t>schodište u vstupu do šatny 018 - podesta : (0,97+1,8)*1,1</t>
  </si>
  <si>
    <t>274272140RT4</t>
  </si>
  <si>
    <t>Zdivo základové z bednicích tvárnic tloušťky 300 mm, výplň betonem C 20/25</t>
  </si>
  <si>
    <t>opěrné zídky - jih řez A : 20,94*1</t>
  </si>
  <si>
    <t>řez D : 20,94*1</t>
  </si>
  <si>
    <t>řez B : (0,78+1)*2*2</t>
  </si>
  <si>
    <t>východ (řez 2) : (1,69+4,58+1,69)*0,75</t>
  </si>
  <si>
    <t>východní křídlo - vnitroblok (řez 2) : (1,53+3,95+1,53)*1,2</t>
  </si>
  <si>
    <t>vnější schodiště u m.č.026 : (1,78+4,9)*3,1</t>
  </si>
  <si>
    <t>274321321R00</t>
  </si>
  <si>
    <t>Beton základových pasů železový třídy C 20/25</t>
  </si>
  <si>
    <t>opěrné zídky - jih (řez A - D) : 20,94*0,3*0,6*2</t>
  </si>
  <si>
    <t>(0,78+1)*0,3*0,6*2</t>
  </si>
  <si>
    <t>východ (řez 2) : (1,69+4,58+1,69)*0,35*0,75</t>
  </si>
  <si>
    <t>východní křídlo - vnitroblok (řez 2) : (1,53+3,95+1,53)*0,45*0,75</t>
  </si>
  <si>
    <t>274351215R00</t>
  </si>
  <si>
    <t>Bednění stěn základových pasů zřízení</t>
  </si>
  <si>
    <t>opěrné zídky - jih (řez A - D) : (20,94+0,3)*2*0,5*2</t>
  </si>
  <si>
    <t>(0,78+1)*2*0,5*2</t>
  </si>
  <si>
    <t>východ (řez 2) : (1,69+4,58+1,69)*2*0,9</t>
  </si>
  <si>
    <t>východní křídlo - vnitroblok (řez 2) : (1,53+3,95+1,53)*2*0,9</t>
  </si>
  <si>
    <t>274351216R00</t>
  </si>
  <si>
    <t>Bednění stěn základových pasů odstranění</t>
  </si>
  <si>
    <t>Odkaz na mn. položky pořadí 26 : 72,98600</t>
  </si>
  <si>
    <t>274361821R00</t>
  </si>
  <si>
    <t>Výztuž základových pasů z betonářské oceli 10 505 (R)</t>
  </si>
  <si>
    <t>opěrné zídky - jih (řez A - D) : 20,94*0,3*0,6*2*80/1000</t>
  </si>
  <si>
    <t>(0,78+1)*0,3*0,6*2*80/1000</t>
  </si>
  <si>
    <t>východ (řez 2) : (1,69+4,58+1,69)*0,35*0,75*80/1000</t>
  </si>
  <si>
    <t>východní křídlo - vnitroblok (řez 2) : (1,53+3,95+1,53)*0,45*0,75*80/1000</t>
  </si>
  <si>
    <t>279311115R00</t>
  </si>
  <si>
    <t>Postupné podbetonování základového zdiva z betonu třídy C 20/25</t>
  </si>
  <si>
    <t>obv.stěna sousedící se šachtou řez B : 2,6*0,93*0,35</t>
  </si>
  <si>
    <t>279361821R00</t>
  </si>
  <si>
    <t>Výztuž základových zdí z betonářské oceli 10 505(R)</t>
  </si>
  <si>
    <t xml:space="preserve">angl. dvorky (dle statiky) : </t>
  </si>
  <si>
    <t>západ řez 2 : (1,93+3,65+1,93)*2,25*0,25*30/1000</t>
  </si>
  <si>
    <t>(1,93+3,78+1,93)*2,25*0,25*30/1000</t>
  </si>
  <si>
    <t>opěrné zídky - jih řez A : 20,94*1*0,3*30/1000</t>
  </si>
  <si>
    <t>řez D : 20,94*1*0,3*30/1000</t>
  </si>
  <si>
    <t>řez B : (0,78+1)*2*2*0,3*30/1000</t>
  </si>
  <si>
    <t>východ (řez 2) : (1,69+4,58+1,69)*0,75*0,3*30/1000</t>
  </si>
  <si>
    <t>východní křídlo - vnitroblok (řez 2) : (1,53+3,95+1,53)*1,2*0,3*30/1000</t>
  </si>
  <si>
    <t>dojezd výtahové šachty : (2,42+2,46+2,42)*3,6*0,25*30/1000</t>
  </si>
  <si>
    <t>schodište u vstupu do šatny 018 - podesta : (0,97+1,8)*1,1*0,25*30/1000</t>
  </si>
  <si>
    <t>vnější schodiště u m.č.026 : (1,78+4,9)*3,1*0,3*30/1000</t>
  </si>
  <si>
    <t>stěny revizní šachty : (1,2+1)*2*1,25*0,15*30/1000*6</t>
  </si>
  <si>
    <t>stěny čerpací stanice : (2,38+1,26)*2*1,25*0,15*30/1000</t>
  </si>
  <si>
    <t>318261123R00</t>
  </si>
  <si>
    <t>Ploty z betonových tvárnic s výztuží a betonovou zálivkou stříška, šířky 300 mm, hladká, přírodní</t>
  </si>
  <si>
    <t>m</t>
  </si>
  <si>
    <t xml:space="preserve">angl dvorky : </t>
  </si>
  <si>
    <t>západ řez 2 : 1,93+3,65+1,93</t>
  </si>
  <si>
    <t>1,93+3,78+1,93</t>
  </si>
  <si>
    <t>schodište u vstupu do šatny 018 - podesta : 0,97+1,8</t>
  </si>
  <si>
    <t>318261125R00</t>
  </si>
  <si>
    <t>Ploty z betonových tvárnic s výztuží a betonovou zálivkou stříška, šířky 400 mm, hladká, přírodní</t>
  </si>
  <si>
    <t>vnější schodiště u m.č.026 : 1,78+4,9</t>
  </si>
  <si>
    <t>opěrné zídky - jih řez A : 20,94</t>
  </si>
  <si>
    <t>řez D : 20,94</t>
  </si>
  <si>
    <t>řez B : (0,78+1)*2</t>
  </si>
  <si>
    <t>východ (řez 2) : 1,69+4,58</t>
  </si>
  <si>
    <t>východní křídlo - vnitroblok (řez 2) : 1,53+3,95+1,53</t>
  </si>
  <si>
    <t>69366198R</t>
  </si>
  <si>
    <t>geotextilie PP; funkce separační, ochranná, výztužná, filtrační; plošná hmotnost 300 g/m2; zpevněná oboustranně</t>
  </si>
  <si>
    <t>SPCM</t>
  </si>
  <si>
    <t>Specifikace</t>
  </si>
  <si>
    <t>POL3_</t>
  </si>
  <si>
    <t>Odkaz na mn. položky pořadí 12 : 401,40400</t>
  </si>
  <si>
    <t>Koeficient přeložení a prořez: 0,15</t>
  </si>
  <si>
    <t>310238211RT1</t>
  </si>
  <si>
    <t>Zazdívka otvorů o ploše přes 0,25 m2 do 1 m2 ve zdivu nadzákladovém cihlami pálenými pro jakoukoliv maltu vápenocementovou</t>
  </si>
  <si>
    <t xml:space="preserve">1PP : </t>
  </si>
  <si>
    <t>006 : 0,6*0,6*0,15</t>
  </si>
  <si>
    <t>0,33*0,3*0,22</t>
  </si>
  <si>
    <t>006/023 : 0,63*1,02*0,15</t>
  </si>
  <si>
    <t>0,59*1,44*0,15</t>
  </si>
  <si>
    <t>011 area : 0,34*0,6</t>
  </si>
  <si>
    <t>029/030 : 0,44*1,33*0,88</t>
  </si>
  <si>
    <t>031/032a : 3,95*0,44*0,2</t>
  </si>
  <si>
    <t>032b/033 : 3,95*0,44*0,1</t>
  </si>
  <si>
    <t xml:space="preserve">1NP : </t>
  </si>
  <si>
    <t>102 : 0,68*1,03*0,15</t>
  </si>
  <si>
    <t>120 : 0,68*1,07*0,15</t>
  </si>
  <si>
    <t>0,51*0,53*0,15</t>
  </si>
  <si>
    <t xml:space="preserve">2NP : </t>
  </si>
  <si>
    <t>213 : 0,51*0,53*0,15</t>
  </si>
  <si>
    <t>213/218 area : 0,08*2,32*2</t>
  </si>
  <si>
    <t xml:space="preserve">3NP : </t>
  </si>
  <si>
    <t>301 : 0,64*0,64*0,15</t>
  </si>
  <si>
    <t>302/306 : 0,68*1,03*0,15</t>
  </si>
  <si>
    <t>313 : 0,51*0,53*0,15</t>
  </si>
  <si>
    <t xml:space="preserve">4NP : </t>
  </si>
  <si>
    <t>401 : 0,64*0,64*0,15</t>
  </si>
  <si>
    <t>402 : 0,68*1,03*0,15</t>
  </si>
  <si>
    <t>411 : 0,68*1,03*0,15</t>
  </si>
  <si>
    <t>411/418 area : 0,034*2,35</t>
  </si>
  <si>
    <t xml:space="preserve">5NP : </t>
  </si>
  <si>
    <t>501 : 0,07*0,31*2,02</t>
  </si>
  <si>
    <t>0,07*0,35*2,02</t>
  </si>
  <si>
    <t>310239211RT2</t>
  </si>
  <si>
    <t>Zazdívka otvorů o ploše přes 1 m2 do 4 m2 ve zdivu nadzákladovém cihlami pálenými pro jakoukoliv maltu vápenocementovou</t>
  </si>
  <si>
    <t>006/010 : 1,15*2,02*0,73</t>
  </si>
  <si>
    <t>006/017 : 1,35*1*0,85</t>
  </si>
  <si>
    <t>006/007 area : 0,33*3,56</t>
  </si>
  <si>
    <t>006/023 : 0,72*1,44*0,15</t>
  </si>
  <si>
    <t>010/015 : 1*2,03*0,35</t>
  </si>
  <si>
    <t>024/065 : 0,99*1,99*0,34</t>
  </si>
  <si>
    <t>101/výtah : 1,35*0,9*0,61</t>
  </si>
  <si>
    <t>109/110 area : 0,52*2</t>
  </si>
  <si>
    <t>118 : 1,45*1,15*0,3</t>
  </si>
  <si>
    <t>0,75*3,33*0,3</t>
  </si>
  <si>
    <t>0,75*1,69*0,3</t>
  </si>
  <si>
    <t>1,5*1,69*0,3</t>
  </si>
  <si>
    <t>118/119 : 0,96*2,74*0,3</t>
  </si>
  <si>
    <t>120/121 : 1,04*0,99*0,52</t>
  </si>
  <si>
    <t>120/122 area : 0,94*2,16</t>
  </si>
  <si>
    <t>120/124 : 1,11*2,14*0,64</t>
  </si>
  <si>
    <t>121/122 : 1*2,12*0,1</t>
  </si>
  <si>
    <t>122/123 : 1,46*2,18*0,34</t>
  </si>
  <si>
    <t>201/výtah : 1,35*0,9*0,61</t>
  </si>
  <si>
    <t>202/206 area : 0,6*2,19</t>
  </si>
  <si>
    <t>203/204 : 0,47*3,5*0,2</t>
  </si>
  <si>
    <t>208 area : 0,35*2,28</t>
  </si>
  <si>
    <t>210 area : 0,54*2,28</t>
  </si>
  <si>
    <t>213/215 area : 0,46*2,3</t>
  </si>
  <si>
    <t>241 area : 0,54*2,28</t>
  </si>
  <si>
    <t>301/výtah : 1,35*0,9*0,47</t>
  </si>
  <si>
    <t>302/303 area : 0,32*2,33</t>
  </si>
  <si>
    <t>306/307 area : 0,59*2,33</t>
  </si>
  <si>
    <t>308 area : 0,38*2,27</t>
  </si>
  <si>
    <t>310 area : 0,58*2,28</t>
  </si>
  <si>
    <t>313/315 area : 0,46*2,3</t>
  </si>
  <si>
    <t>337 area : 0,57*2,27</t>
  </si>
  <si>
    <t>401/výtah : 1,35*0,9*0,47</t>
  </si>
  <si>
    <t>402/403 area : 0,26*2,32</t>
  </si>
  <si>
    <t>406 area : 0,38*2,25</t>
  </si>
  <si>
    <t>408 area : 0,58*2,25</t>
  </si>
  <si>
    <t>411/413 area : 0,46*2,32</t>
  </si>
  <si>
    <t>411/416 : 1,3*2,35*0,18</t>
  </si>
  <si>
    <t>-1*2,22*0,18</t>
  </si>
  <si>
    <t>416/417 area : 0,39*2,29</t>
  </si>
  <si>
    <t>418 area : 0,78*2,2</t>
  </si>
  <si>
    <t>436 area : 0,57*2,25</t>
  </si>
  <si>
    <t>nepředvídatelné dozdívky a zazdívky : 5</t>
  </si>
  <si>
    <t>311112130RT3</t>
  </si>
  <si>
    <t>Stěny z betonových bednicích tvárnic a betonu šířky 300 mm, zálivka betonem C20/25</t>
  </si>
  <si>
    <t>výtahová šachta : (3,05+2,47+2,17)*21,15</t>
  </si>
  <si>
    <t>-1,2*2,15</t>
  </si>
  <si>
    <t>311112315RT3</t>
  </si>
  <si>
    <t>Stěny z betonových bednicích tvárnic a betonu šířky 150 mm, zálivka betonem C20/25</t>
  </si>
  <si>
    <t>výtahová šachta : 1,85*20,38</t>
  </si>
  <si>
    <t>-1,2*2,1*5</t>
  </si>
  <si>
    <t>311231114RT3</t>
  </si>
  <si>
    <t>Zdivo nosné z cihel a tvarovek pálených pod omítku z cihel plných, 290x140x65 mm, P 15, na maltu MVC 2,5</t>
  </si>
  <si>
    <t>Včetně pomocného lešení o výšce podlahy do 1,90 m a pro zatížení do 1,5 kPa.</t>
  </si>
  <si>
    <t>118, 119, nadezdívka bočních zdí : 0,65*7,04*0,3*2</t>
  </si>
  <si>
    <t>nadezdívka štítová zeď, area : 7,52*0,3</t>
  </si>
  <si>
    <t>- okna : -0,9*0,65*0,3*4</t>
  </si>
  <si>
    <t>501 (u výtahu) : 3,6*2,91*0,47</t>
  </si>
  <si>
    <t>-1,2*2,25*0,47</t>
  </si>
  <si>
    <t>501/502/509 : 4,69*2,74*0,3</t>
  </si>
  <si>
    <t>area : 14,69*0,3</t>
  </si>
  <si>
    <t>-1,5*2,02*0,3</t>
  </si>
  <si>
    <t>506/507/508 (štítová zeď, dozdívka zevnitř) area : 35,92*0,32</t>
  </si>
  <si>
    <t>512 area (štítová zeď, dozdívka zevnitř) rea : 24,84*0,3</t>
  </si>
  <si>
    <t xml:space="preserve">5NP objekt B : </t>
  </si>
  <si>
    <t>nosné zdivo nadstavby okolo schodiště : 2,73*6,78*0,33</t>
  </si>
  <si>
    <t>-1,9*2,02*0,33</t>
  </si>
  <si>
    <t>2,53*(11,55+8,52+4,98)*0,5</t>
  </si>
  <si>
    <t>-1,4*1,4*0,5*5</t>
  </si>
  <si>
    <t>-1,5*2,02*0,5</t>
  </si>
  <si>
    <t>5NP objekt B atika : 1,25*(7,5+11,42)*0,25</t>
  </si>
  <si>
    <t>Mezisoučet</t>
  </si>
  <si>
    <t>311361821R00</t>
  </si>
  <si>
    <t>Výztuž nadzákladových zdí z betonářské oceli 10 505(R)</t>
  </si>
  <si>
    <t>výtahová šachta tl.300 : (3,05+2,47+2,17)*21,15*0,3*30/1000</t>
  </si>
  <si>
    <t>-1,2*2,15*0,3*30/1000</t>
  </si>
  <si>
    <t>tl.150 : 1,85*20,38*0,15*30/1000</t>
  </si>
  <si>
    <t>-1,2*2,1*5*0,15*30/1000</t>
  </si>
  <si>
    <t>317168112R00</t>
  </si>
  <si>
    <t>Překlady keramické montáž a dodávka nenosné, délky 1250 mm, šířky 115 mm, výšky 71 mm</t>
  </si>
  <si>
    <t>kus</t>
  </si>
  <si>
    <t>Včetně dodávky překladů.</t>
  </si>
  <si>
    <t xml:space="preserve">dle výpisu překladů : </t>
  </si>
  <si>
    <t>PA01 : 29</t>
  </si>
  <si>
    <t>317168115R00</t>
  </si>
  <si>
    <t>Překlady keramické montáž a dodávka nenosné, délky 2000 mm, šířky 115 mm, výšky 71 mm</t>
  </si>
  <si>
    <t>PA02 : 1</t>
  </si>
  <si>
    <t>317168116R00</t>
  </si>
  <si>
    <t>Překlady keramické montáž a dodávka nenosné, délky 2250 mm, šířky 115 mm, výšky 71 mm</t>
  </si>
  <si>
    <t>PA03 : 1</t>
  </si>
  <si>
    <t>317314125R00</t>
  </si>
  <si>
    <t>Podbetonování zhlaví nosníků zdivo šířky 250 mm</t>
  </si>
  <si>
    <t>skl. R16 výrobek Z/A09  HEB160 : 4*2</t>
  </si>
  <si>
    <t>317314125xxx</t>
  </si>
  <si>
    <t>betonem C 16/20. Tloušťka lože 50 mm, délka 200 mm.</t>
  </si>
  <si>
    <t>Položka obsahuje dodávku a uložení betonového polštáře tloušťky 100 mm. Položka je určena pro 1 ks zhlaví.</t>
  </si>
  <si>
    <t xml:space="preserve">osazení nosníků dle výpisu oceli - výkres krovu : </t>
  </si>
  <si>
    <t>HEB 260 : 39*2</t>
  </si>
  <si>
    <t>obj. B ocelový strop na schodištěm skl. S3 dle výpisu oceli v.č. B221 : 20</t>
  </si>
  <si>
    <t>317321321R00</t>
  </si>
  <si>
    <t>Beton překladů železový třídy C 20/25</t>
  </si>
  <si>
    <t>PA04 : 0</t>
  </si>
  <si>
    <t>PA05 : 0,3*0,12*1,2*5</t>
  </si>
  <si>
    <t>PA06 : 0,32*0,12*1,5*2</t>
  </si>
  <si>
    <t>PA07 : 0,44*0,12*1,3*2</t>
  </si>
  <si>
    <t>PA08 : 0,5*0,12*1,5*1</t>
  </si>
  <si>
    <t>PA09 : 0,6*0,12*1,5*12</t>
  </si>
  <si>
    <t>PA10 : 0,8*0,16*2,0*1</t>
  </si>
  <si>
    <t>PA11 : 0,3*0,18*2,5*1</t>
  </si>
  <si>
    <t>PA12 : 0,76*0,16*1,9*2</t>
  </si>
  <si>
    <t>PA13 : 0,65*0,16*2,65*2</t>
  </si>
  <si>
    <t>PA14 : 0,65*0,16*1,7*1</t>
  </si>
  <si>
    <t>PA15 : 0,35*0,16*1,9*3</t>
  </si>
  <si>
    <t>PA16 : 0,46*0,18*2,9*1</t>
  </si>
  <si>
    <t>nouzový východ 026 (5 x I 120) : 0,82*0,12*1,5</t>
  </si>
  <si>
    <t>Z/A14 : 0,3*0,12*3</t>
  </si>
  <si>
    <t>317351107R00</t>
  </si>
  <si>
    <t>Bednění překladů, říms a klenbových pásů překladů včetně podpěrné konstrukce ve výšce 4 m neproměnného nebo proměnného průřezu nebo při tvaru zalomeném půdorysně nebo nárysně
 zřízení</t>
  </si>
  <si>
    <t xml:space="preserve">bednění dna mezi překlady I : </t>
  </si>
  <si>
    <t>PA05 : 0,3*1,2*5</t>
  </si>
  <si>
    <t>PA06 : 0,32*1,5*2</t>
  </si>
  <si>
    <t>PA07 : 0,44*1,3*2</t>
  </si>
  <si>
    <t>PA08 : 0,5*1,5*1</t>
  </si>
  <si>
    <t>PA09 : 0,6*1,5*12</t>
  </si>
  <si>
    <t>PA10 : 0,8*2,0*1</t>
  </si>
  <si>
    <t>PA11 : 0,3*2,5*1</t>
  </si>
  <si>
    <t>PA12 : 0,76*1,9*2</t>
  </si>
  <si>
    <t>PA13 : 0,65*2,65*2</t>
  </si>
  <si>
    <t>PA14 : 0,65*1,7*1</t>
  </si>
  <si>
    <t>PA15 : 0,35*1,9*3</t>
  </si>
  <si>
    <t>PA16 : 0,46*2,9*1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</si>
  <si>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</si>
  <si>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</si>
  <si>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46 : 28,57100</t>
  </si>
  <si>
    <t>317361821R00</t>
  </si>
  <si>
    <t>Výztuž překladů, říms a klenbových pásů z betonářské oceli 10 505(R)</t>
  </si>
  <si>
    <t>dle výpisu překladů - odhad - 80,0 kg / m3 : 4,14248*80,0/1000</t>
  </si>
  <si>
    <t>317941123R00</t>
  </si>
  <si>
    <t>Osazení ocelových válcovaných nosníků na zdivu bez dodávky materiálu, výšky od 140 do 220 mm</t>
  </si>
  <si>
    <t xml:space="preserve">překlady I 160 : </t>
  </si>
  <si>
    <t>PA10 : 2,0*5*17,9*1/1000</t>
  </si>
  <si>
    <t>PA12 : 1,9*4*17,9*2/1000</t>
  </si>
  <si>
    <t>PA14 : 1,7*4*17,9*1/1000</t>
  </si>
  <si>
    <t>PA15 : 1,9*2*17,9*3/1000</t>
  </si>
  <si>
    <t xml:space="preserve">překlady I 180 : </t>
  </si>
  <si>
    <t>PA11 : 2,5*2*21,9*1/1000</t>
  </si>
  <si>
    <t>PA13 : 2,65*4*21,9*2/1000</t>
  </si>
  <si>
    <t>PA16 : 2,9*3*21,9*1/1000</t>
  </si>
  <si>
    <t>skl. R16 výrobek Z/A09  HEB160 : 5,2*4*42,6/1000</t>
  </si>
  <si>
    <t xml:space="preserve">obj. B ocelový strop na schodištěm skl. S3 dle výpisu oceli v.č. B221 : </t>
  </si>
  <si>
    <t>HEB 200 : 4,8*3*61,3/1000</t>
  </si>
  <si>
    <t>8,3*3*61,3/1000</t>
  </si>
  <si>
    <t>8,4*2*61,3/1000</t>
  </si>
  <si>
    <t>317941125R00</t>
  </si>
  <si>
    <t>Osazení ocelových válcovaných nosníků na zdivu bez dodávky materiálu, výšky přes 220 mm</t>
  </si>
  <si>
    <t xml:space="preserve">krov dle výpisu oceli - výkres krovu : </t>
  </si>
  <si>
    <t>HEB 260 : 7,5*23*93/1000</t>
  </si>
  <si>
    <t>3,65*4*93/1000</t>
  </si>
  <si>
    <t>6,3*1*93/1000</t>
  </si>
  <si>
    <t>4*11*93/1000</t>
  </si>
  <si>
    <t>HEB 240 : 2,74*83,2/1000</t>
  </si>
  <si>
    <t>6,73*83,2/1000</t>
  </si>
  <si>
    <t>317941121R00</t>
  </si>
  <si>
    <t>Osazení ocelových válcovaných nosníků na zdivu bez dodávky materiálu, výšky do 120 mm</t>
  </si>
  <si>
    <t xml:space="preserve">překlady I 120 : </t>
  </si>
  <si>
    <t>PA04 : 1,3*1*11,1*2/1000</t>
  </si>
  <si>
    <t>PA05 : 1,2*2*11,1*5/1000</t>
  </si>
  <si>
    <t>PA06 : 1,5*2*11,1*2/1000</t>
  </si>
  <si>
    <t>PA07 : 1,3*3*11,1*2/1000</t>
  </si>
  <si>
    <t>PA08 : 1,5*3*11,1*1/1000</t>
  </si>
  <si>
    <t>PA09 : 1,5*4*11,1*12/1000</t>
  </si>
  <si>
    <t>nouzový východ 026 (5 x I 120) : 1,5*1*11,1*5/1000</t>
  </si>
  <si>
    <t>Z/A14 : 3*1*11,1*2/1000</t>
  </si>
  <si>
    <t xml:space="preserve">Prostupy VZT : </t>
  </si>
  <si>
    <t>006 : 0,8*3,06*2/1000</t>
  </si>
  <si>
    <t>1,05*4,57*2/1000</t>
  </si>
  <si>
    <t>006/007 : 0,53*3,06*2*2/1000</t>
  </si>
  <si>
    <t>006/008 : 0,62*3,06*2/1000</t>
  </si>
  <si>
    <t>006/010 : 0,62*3,06*2/1000</t>
  </si>
  <si>
    <t>008/009 : 1,51*4,57*2/1000</t>
  </si>
  <si>
    <t>0,62*3,06*2/1000</t>
  </si>
  <si>
    <t>009/010 : 0,85*3,06*2/1000</t>
  </si>
  <si>
    <t>017 : 0,8*3,06*2/1000</t>
  </si>
  <si>
    <t>022 : 0,93*4,57*2*2/1000</t>
  </si>
  <si>
    <t>0,8*3,06*2/1000</t>
  </si>
  <si>
    <t>022/023 : 0,5*3,06*2/1000</t>
  </si>
  <si>
    <t>034 : 0,55*3,06*2/1000</t>
  </si>
  <si>
    <t>101 : 0,7*3,06*2/1000</t>
  </si>
  <si>
    <t>102 : 0,8*3,06*2*2/1000</t>
  </si>
  <si>
    <t>118 : 1,1*4,57*2/1000</t>
  </si>
  <si>
    <t>1,1*4,57*2/1000</t>
  </si>
  <si>
    <t>120 : 0,8*3,06*2*2/1000</t>
  </si>
  <si>
    <t>201 : 0,7*3,06*2/1000</t>
  </si>
  <si>
    <t>202/206 : 0,53*3,06*2/1000</t>
  </si>
  <si>
    <t>202/207 : 1,1*4,57*2/1000</t>
  </si>
  <si>
    <t>202/209 : 0,62*3,06*2/1000</t>
  </si>
  <si>
    <t>0,53*3,06*2/1000</t>
  </si>
  <si>
    <t>202/241 : 0,8*3,06*2*2/1000</t>
  </si>
  <si>
    <t>207/211 : 0,53*3,06*2/1000</t>
  </si>
  <si>
    <t>208/210 : 1*4,57*2/1000</t>
  </si>
  <si>
    <t>208/241 : 0,7*3,06*2/1000</t>
  </si>
  <si>
    <t>209/211 : 0,7*3,06*2/1000</t>
  </si>
  <si>
    <t>210/212 : 1*4,57*2/1000</t>
  </si>
  <si>
    <t>212 : 1*4,57*2/1000</t>
  </si>
  <si>
    <t>213/217 : 0,53*3,06*2/1000</t>
  </si>
  <si>
    <t>213/219 : 0,53*3,06*2/1000</t>
  </si>
  <si>
    <t>241 : 0,72*3,06*2/1000</t>
  </si>
  <si>
    <t>302/306 : 0,53*3,06*2/1000</t>
  </si>
  <si>
    <t>302/307 : 1,1*4,57*2/1000</t>
  </si>
  <si>
    <t>302/309 : 0,62*3,06*2/1000</t>
  </si>
  <si>
    <t>302/337 : 0,82*3,06*2/1000</t>
  </si>
  <si>
    <t>307/311 : 0,53*3,06*2/1000</t>
  </si>
  <si>
    <t>308/310 : 1*4,57*2/1000</t>
  </si>
  <si>
    <t>308/337 : 0,7*3,06*2/1000</t>
  </si>
  <si>
    <t>309/311 : 0,7*3,06*2/1000</t>
  </si>
  <si>
    <t>310/312 : 1*4,57*2/1000</t>
  </si>
  <si>
    <t>312 : 1*4,57*2/1000</t>
  </si>
  <si>
    <t>313/317 : 0,53*3,06*2/1000</t>
  </si>
  <si>
    <t>313/319 : 0,53*3,06*2/1000</t>
  </si>
  <si>
    <t>337 : 0,72*3,06*2/1000</t>
  </si>
  <si>
    <t>401 : 0,7*3,06*2/1000</t>
  </si>
  <si>
    <t>402/403 : 0,53*3,06*2/1000</t>
  </si>
  <si>
    <t>402/404 : 0,53*3,06*2/1000</t>
  </si>
  <si>
    <t>402/405 : 1,1*4,57*2/1000</t>
  </si>
  <si>
    <t>402/407 : 0,62*3,06*2/1000</t>
  </si>
  <si>
    <t>402/436 : 0,82*3,06*2*2/1000</t>
  </si>
  <si>
    <t>405/409 : 0,53*3,06*2/1000</t>
  </si>
  <si>
    <t>406/408 : 1*4,57*2/1000</t>
  </si>
  <si>
    <t>406/436 : 0,72*3,06*2/1000</t>
  </si>
  <si>
    <t>407/409 : 0,7*3,06*2/1000</t>
  </si>
  <si>
    <t>408/410 : 1*4,57*2/1000</t>
  </si>
  <si>
    <t>410 : 1*4,57*2/1000</t>
  </si>
  <si>
    <t>411/415 : 0,53*3,06*2/1000</t>
  </si>
  <si>
    <t>436 : 0,72*3,06*2/1000</t>
  </si>
  <si>
    <t>501 : 0,62*3,06*2*3/1000</t>
  </si>
  <si>
    <t>0,55*3,06*2*3/1000</t>
  </si>
  <si>
    <t>342013221R00</t>
  </si>
  <si>
    <t>Příčky z desek sádrokartonových dvojité opláštění, jednoduchá konstrukce CW 75 tloušťka příčky 125 mm, desky standard, tloušťky12,5 mm, tloušťka izolace 80 mm, požární odolnost EI 60</t>
  </si>
  <si>
    <t>5NP : 3,1*(7,79+18,18+20,91+15,04)</t>
  </si>
  <si>
    <t>-2,15*2,02</t>
  </si>
  <si>
    <t>-1,93*2,02</t>
  </si>
  <si>
    <t>-2,2*2,02*2</t>
  </si>
  <si>
    <t>-1,4*2,02</t>
  </si>
  <si>
    <t>-2,14*2,02</t>
  </si>
  <si>
    <t>-1*2,02*3</t>
  </si>
  <si>
    <t xml:space="preserve">Poznámka 2 (dozdívka SDK nad prosklenými dveřmi) : </t>
  </si>
  <si>
    <t>006/022 : (3,95-2,02)*1,55</t>
  </si>
  <si>
    <t>342013223R00</t>
  </si>
  <si>
    <t>Příčky z desek sádrokartonových dvojité opláštění, jednoduchá konstrukce CW 75 tloušťka příčky 125 mm, desky impregnované, tloušťky12,5 mm, tloušťka izolace 80 mm, požární odolnost EI 60</t>
  </si>
  <si>
    <t>503 - 507 : 3,1*3,35</t>
  </si>
  <si>
    <t>2,44*3,23</t>
  </si>
  <si>
    <t>area 3 x : 11,79+3,55+11,79</t>
  </si>
  <si>
    <t>-0,8*2,02*5</t>
  </si>
  <si>
    <t>342013321R00</t>
  </si>
  <si>
    <t>Příčky z desek sádrokartonových dvojité opláštění, jednoduchá konstrukce CW 100 tloušťka příčky 150 mm, desky standard, tloušťky 12,5 mm, tloušťka izolace 80 mm, požární odolnost EI 60</t>
  </si>
  <si>
    <t>5NP : 1,69*(12,51+10,96+8,08+4,96)</t>
  </si>
  <si>
    <t xml:space="preserve">A/B dočasná SDK stěna : </t>
  </si>
  <si>
    <t>1PP : 3,83*1,2</t>
  </si>
  <si>
    <t>1NP : 3,65*2,83</t>
  </si>
  <si>
    <t>2NP : 3,65*2,69</t>
  </si>
  <si>
    <t>3NP : 3,65*2,83</t>
  </si>
  <si>
    <t>4NP : 3,65*2,84</t>
  </si>
  <si>
    <t>5NP : 2,15*1,7</t>
  </si>
  <si>
    <t>342262411RS3</t>
  </si>
  <si>
    <t>Příčky z desek sádrokartonových instalační příčky, dvojitá ocelová konstrukce CW 50, 2x opláštění tloušťka příčky od 220 mm, desky impregnované, tloušťky 12,5 mm, tl. izolace 40 mm</t>
  </si>
  <si>
    <t xml:space="preserve">tloušťka  30 cm : </t>
  </si>
  <si>
    <t>504, 505, 507 : 1,69*3,35</t>
  </si>
  <si>
    <t>342248152R00</t>
  </si>
  <si>
    <t>Příčky z tvárnic pálených Příčky z tvárnic pálených tloušťky 115 mm, z děrovaných příčkovek, P 10, zděných na suchou pěnu</t>
  </si>
  <si>
    <t>1PP : 3,57*(2,5+1,39+6,48+1,45)</t>
  </si>
  <si>
    <t>3,95*(1,73+11,51+1,6+1,6+1,6+1,6+1,6+1,6)</t>
  </si>
  <si>
    <t>2,7*(3,08+1,93+1,8+1,8)</t>
  </si>
  <si>
    <t>2,23*(2,6+2,9)</t>
  </si>
  <si>
    <t>-1*2,02*2</t>
  </si>
  <si>
    <t>-0,8*2,02*9</t>
  </si>
  <si>
    <t>-0,9*2*2</t>
  </si>
  <si>
    <t>2NP : 3,5*(6,81+6,81+6,81+1,19+2,23+7,3)</t>
  </si>
  <si>
    <t>3,75*(2,22+3,39+3,35+2+1,27+1,66+3,35+0,9)</t>
  </si>
  <si>
    <t>-0,9*2,21</t>
  </si>
  <si>
    <t>-1*2,2*2</t>
  </si>
  <si>
    <t>-1*2,02</t>
  </si>
  <si>
    <t>-0,9*2,02</t>
  </si>
  <si>
    <t>-0,93*2,02</t>
  </si>
  <si>
    <t>-0,8*2,02*3</t>
  </si>
  <si>
    <t>3NP : 3,5*(6,81+6,81+6,81+2,23+7,3)</t>
  </si>
  <si>
    <t>3,75*(2,22+3,39+3,5+1,12+2,1+1,66+3,5+0,9)</t>
  </si>
  <si>
    <t>-1*2,33*2</t>
  </si>
  <si>
    <t>-0,8*2,02*4</t>
  </si>
  <si>
    <t>4NP : 3,55*(6,96+6,96)</t>
  </si>
  <si>
    <t>3,72*(2,22+3,39+3,5+1,09+2,1+1,69+3,5+0,9)</t>
  </si>
  <si>
    <t>-1,*2,02</t>
  </si>
  <si>
    <t>342248154R00</t>
  </si>
  <si>
    <t>Příčky z tvárnic pálených Příčky z tvárnic pálených tloušťky 140 mm, z děrovaných příčkovek, P 10, zděných na suchou pěnu</t>
  </si>
  <si>
    <t>024/025 : 3,57*3,37</t>
  </si>
  <si>
    <t>342948111R00</t>
  </si>
  <si>
    <t>Kotvení příček ke konstrukci kotvami na hmoždinky</t>
  </si>
  <si>
    <t>Včetně dodávky kotev i spojovacího materiálu.</t>
  </si>
  <si>
    <t xml:space="preserve">Příčka 14 cm profi : </t>
  </si>
  <si>
    <t>1PP : 3,57*2</t>
  </si>
  <si>
    <t xml:space="preserve">Příčka 11,5 cm profi : </t>
  </si>
  <si>
    <t>1PP : 3,57*6</t>
  </si>
  <si>
    <t>3,95*8</t>
  </si>
  <si>
    <t>2,7*4</t>
  </si>
  <si>
    <t>2NP : 3,5*11</t>
  </si>
  <si>
    <t>3,75*7</t>
  </si>
  <si>
    <t>3NP : 3,5*9</t>
  </si>
  <si>
    <t>4NP : 3,55*4</t>
  </si>
  <si>
    <t>3,72*7</t>
  </si>
  <si>
    <t>346244381RT2</t>
  </si>
  <si>
    <t>Plentování ocelových nosníků jednostranné výšky do 200 mm, Prvek zdicí pálený - klasický;  funkce: cihla plná;  tvar: základní;  P;  l = 290 mm;  w = 140 mm;  h = 65 mm;  styčná plocha: hladká;  kat. zdicíh...</t>
  </si>
  <si>
    <t>PA04 : 0,12*1,3*1*2</t>
  </si>
  <si>
    <t>PA05 : 0,12*1,2*5*2</t>
  </si>
  <si>
    <t>PA06 : 0,12*1,5*2*2</t>
  </si>
  <si>
    <t>PA07 : 0,12*1,3*2*2</t>
  </si>
  <si>
    <t>PA08 : 0,12*1,5*1*2</t>
  </si>
  <si>
    <t>PA09 : 0,12*1,5*12*2</t>
  </si>
  <si>
    <t>PA10 : 0,16*2,0*1*2</t>
  </si>
  <si>
    <t>PA11 : 0,18*2,5*1*2</t>
  </si>
  <si>
    <t>PA12 : 0,16*1,9*2*2</t>
  </si>
  <si>
    <t>PA13 : 0,16*2,65*2*2</t>
  </si>
  <si>
    <t>PA14 : 0,16*1,7*1*2</t>
  </si>
  <si>
    <t>PA15 : 0,16*1,9*3*2</t>
  </si>
  <si>
    <t>PA16 : 0,18*2,9*1*2</t>
  </si>
  <si>
    <t>nouzový východ 026 (5 x I 120) : 0,12*1,5*2</t>
  </si>
  <si>
    <t>Z/A14 : 0,12*3*2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</si>
  <si>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</si>
  <si>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</si>
  <si>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</si>
  <si>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1PP : 3,37</t>
  </si>
  <si>
    <t>1PP : 2,5+1,39+6,48+1,45</t>
  </si>
  <si>
    <t>1,73+11,51+1,6+1,6+1,6+1,6+1,6+1,6</t>
  </si>
  <si>
    <t>3,08+1,93+1,8+1,8</t>
  </si>
  <si>
    <t>2NP : 6,81+6,81+6,81+1,19+2,23+7,3</t>
  </si>
  <si>
    <t>2,22+3,39+3,35+2+1,27+1,66+3,35+0,9</t>
  </si>
  <si>
    <t>3NP : 6,81+6,81+6,81+2,23+7,3</t>
  </si>
  <si>
    <t>2,22+3,39+3,5+1,12+2,1+1,66+3,5+0,9</t>
  </si>
  <si>
    <t>4NP : 6,96+6,96</t>
  </si>
  <si>
    <t>2,22+3,39+3,5+1,09+2,1+1,69+3,5+0,9</t>
  </si>
  <si>
    <t>347016211Rxx</t>
  </si>
  <si>
    <t>Předstěny opláštěné sádrokartonovými deskami předsazené stěny volně stojící bez minerální izolace 1x nosná ocelová konstrukce CW 50, dvojité opláštění, desky standard, tloušťky 12,5 mm, tloušťka, stěny 75 mm, požární odolnost, vč. min. izolace min. 45 kg / m3</t>
  </si>
  <si>
    <t>- nezbytné úpravy desek na příslušný rozměr</t>
  </si>
  <si>
    <t>- úpravy rohů, koutů a hran konstrukcí ze sádrokartonu</t>
  </si>
  <si>
    <t>- standardního tmelení Q2, to je: základní tmelení Q1+ dodatečné tmelení (tmelení najemno) a případné přebroušení.</t>
  </si>
  <si>
    <t>008 : 3,56*(0,87+1,17)</t>
  </si>
  <si>
    <t>024 : 3,57*(0,35+0,35)</t>
  </si>
  <si>
    <t>106 : 3,5*1,48</t>
  </si>
  <si>
    <t>122 : 3,5*(0,35+0,35)</t>
  </si>
  <si>
    <t>206 : 3,5*(0,96+1,21)</t>
  </si>
  <si>
    <t>216 : 3,5*(0,35+0,35)</t>
  </si>
  <si>
    <t>306 : 3,5*(0,96+1,21)</t>
  </si>
  <si>
    <t>316 : 3,5*(0,35+0,35)</t>
  </si>
  <si>
    <t>404 : 3,55*(0,96+1,21)</t>
  </si>
  <si>
    <t>414 : 3,55*(0,35+0,35)</t>
  </si>
  <si>
    <t>509 : 3,8*(1,39+0,88+1,39)</t>
  </si>
  <si>
    <t>511 : 3,8*(0,53+0,45+0,53)</t>
  </si>
  <si>
    <t>347016213R00</t>
  </si>
  <si>
    <t>Předstěny opláštěné sádrokartonovými deskami předsazené stěny volně stojící bez minerální izolace 1x nosná ocelová konstrukce CW 50, dvojité opláštění, desky impregnované, tloušťky 12,5 mm, tloušťka stěny 75 mm, požární odolnost EI 45</t>
  </si>
  <si>
    <t xml:space="preserve">hygien. prostory : </t>
  </si>
  <si>
    <t>014 : 2,79*(0,75+0,15)</t>
  </si>
  <si>
    <t>019 : 2,7*0,9</t>
  </si>
  <si>
    <t>031 : 3,95*(1,65+0,15)</t>
  </si>
  <si>
    <t>1,63*0,77</t>
  </si>
  <si>
    <t>0,77*0,43</t>
  </si>
  <si>
    <t>032b : 1,63*0,75</t>
  </si>
  <si>
    <t>0,75*0,28</t>
  </si>
  <si>
    <t>115 : 3,71*0,85</t>
  </si>
  <si>
    <t>208 : 1,6*0,93</t>
  </si>
  <si>
    <t>0,93*0,17</t>
  </si>
  <si>
    <t>210 : 3,75*0,9</t>
  </si>
  <si>
    <t>211 : 3,75*0,9</t>
  </si>
  <si>
    <t>212 : 3,75*0,9</t>
  </si>
  <si>
    <t>310 : 3,74*0,9</t>
  </si>
  <si>
    <t>311 : 3,74*0,9</t>
  </si>
  <si>
    <t>312 : 3,74*0,9</t>
  </si>
  <si>
    <t>408 : 3,72*0,9</t>
  </si>
  <si>
    <t>409 : 3,72*0,9</t>
  </si>
  <si>
    <t>410 : 3,72*0,9</t>
  </si>
  <si>
    <t>346275111R00</t>
  </si>
  <si>
    <t>Přizdívky a obezdívky z desek pórobetonových tloušťky 50 mm</t>
  </si>
  <si>
    <t>dojezd výt. šachty skl. F4 : (1,98+2,17)*2*3,5</t>
  </si>
  <si>
    <t>-1,2*2,26</t>
  </si>
  <si>
    <t>stěny revizní šachty : (0,9+0,7)*2*1,32*6</t>
  </si>
  <si>
    <t>stěny čerpací stanice : (2,08+0,96)*2*1,32</t>
  </si>
  <si>
    <t>380932115R00</t>
  </si>
  <si>
    <t>Vlepení výztuže do vrtu v betonu průměr výztuže 12 mm</t>
  </si>
  <si>
    <t>kotvení výtahové šachty ke stávajícímu zdivo á 200 mm : 0,15*260</t>
  </si>
  <si>
    <t xml:space="preserve">kotvení angl. dvorků ke stávajícímu zdivu : </t>
  </si>
  <si>
    <t>západ : (13+13+15)*0,15</t>
  </si>
  <si>
    <t>(13+13+16)*0,15</t>
  </si>
  <si>
    <t>(18+7)*0,15</t>
  </si>
  <si>
    <t>východ : (15+7)*0,15</t>
  </si>
  <si>
    <t>342264101R00</t>
  </si>
  <si>
    <t xml:space="preserve">Doplňkové práce osazení revizních dvířek do sádrokartonového podhledu, do 0,25 m2,  ,  </t>
  </si>
  <si>
    <t>s vyřezáním otvoru, osazením rámu s dvířky, prošroubováním a úpravou parotěsné zábrany,</t>
  </si>
  <si>
    <t>OV/A24 : 54</t>
  </si>
  <si>
    <t>342265122RT6</t>
  </si>
  <si>
    <t>Úprava podkroví sádrokarton. na ocel. rošt, šikmá, desky protipožární tl. 12,5 mm, bez izolace</t>
  </si>
  <si>
    <t>vč. parotěsné fólie</t>
  </si>
  <si>
    <t>obloukové vikýře : (0,7+2,4+0,7)*1,5*18</t>
  </si>
  <si>
    <t>342265122xxx</t>
  </si>
  <si>
    <t>Úprava podkroví sádrokartonem na plochách šikmých na ocelový rošt na ocel. rošt, šikmá, 2x opl. desky protipožární tl. 12,5 mm, bez izolace, včetně parozábrany</t>
  </si>
  <si>
    <t>deskami ze sádrokartonu tl. 12,5 mm, s vloženou tepelnou izolací a parotěsnou zábranou,</t>
  </si>
  <si>
    <t>skl. S1</t>
  </si>
  <si>
    <t>Nosná konstrukce - dvouúrovňový rošt z CD profilů 60x27; materiál FeZn tl. 0,6 mm; třída reakce na oheň A1</t>
  </si>
  <si>
    <t>2x sádrokartonová deska protipožární tl. 12,5 mm se sníženou hranou; plošná hmotnost 9 kg/m2; faktor difúzního odporu: 10; součinitel tepelné vodivosti ? = 0,25 W/mK</t>
  </si>
  <si>
    <t xml:space="preserve">5.NP skl. S1 : </t>
  </si>
  <si>
    <t>řez A : (2,04+1,12+0,78+0,33+0,54+2,12)*12,92</t>
  </si>
  <si>
    <t>řez B : (2,12+0,54+0,24+0,78)*2,73</t>
  </si>
  <si>
    <t>řez 2 levé křídlo : (2,17+0,54+0,33+0,78+0,24+0,6+0,9+1,94)*13,15</t>
  </si>
  <si>
    <t>řez D : (2,12+0,54+0,33+0,78+1,12+2,04)*15,65</t>
  </si>
  <si>
    <t>řez 2 pravé křídlo : (1,94+0,88+0,79+0,31+0,39+2,25)*17,2</t>
  </si>
  <si>
    <t>342265xxx</t>
  </si>
  <si>
    <t>Úprava podkroví sádrokartonem na plochách šikmých na ocelový rošt 2x deska, tloušťky 12,5 mm, protipožární, tloušťka izolace 80 mm, včetně parozábrany</t>
  </si>
  <si>
    <t>střecha vrátnice skl. S6 : (2,1+0,95+2,1)*(3,28+3,75)</t>
  </si>
  <si>
    <t>954212102R00</t>
  </si>
  <si>
    <t>Obklady konstrukcí sádrokartonovými deskami obklady dřevěných konstrukcí
 obklady dřevěných sloupů do 300 x 300 mm
 2x opláštění, čtyřstranný, deska protipožární tloušťky 12,5 mm</t>
  </si>
  <si>
    <t>- nezbytné úpravy desek na příslušný rozměr,</t>
  </si>
  <si>
    <t>- úpravy rohů, koutů a hran konstrukcí ze sádrokartonu,</t>
  </si>
  <si>
    <t>5.NP : 2,73*40</t>
  </si>
  <si>
    <t>13285050R</t>
  </si>
  <si>
    <t>ocel betonářská žebírková tyč BSt 500 S (IV S); d = 12,0 mm</t>
  </si>
  <si>
    <t>kotvení výtahové šachty ke stávajícímu zdivo á 200 mm : 0,15*260*0,89/1000</t>
  </si>
  <si>
    <t>západ : (13+13+15)*0,15*0,89/1000</t>
  </si>
  <si>
    <t>(13+13+16)*0,15*0,89/1000</t>
  </si>
  <si>
    <t>(18+7)*0,15*0,89/1000</t>
  </si>
  <si>
    <t>východ : (15+7)*0,15*0,89/1000</t>
  </si>
  <si>
    <t>Koeficient řezání a prořez: 0,08</t>
  </si>
  <si>
    <t>13330310R</t>
  </si>
  <si>
    <t>tyč ocelová  L (úhelník) válcovaná za tepla S235 (11375); rovnoramenná; tl = 4,00 mm; a = 50,0 mm; b = 50,0 mm</t>
  </si>
  <si>
    <t>008/009 : 0,62*3,06*2/1000</t>
  </si>
  <si>
    <t>022 : 0,8*3,06*2/1000</t>
  </si>
  <si>
    <t>Koeficient prořez a řezání: 0,08</t>
  </si>
  <si>
    <t>13331732x</t>
  </si>
  <si>
    <t>tyč ocelová  L (úhelník) válcovaná za tepla S235 (11375); rovnoramenná; tl = 6,00 mm; a = 60,0 mm;</t>
  </si>
  <si>
    <t>006 : 1,05*4,57*2/1000</t>
  </si>
  <si>
    <t>13380520R</t>
  </si>
  <si>
    <t>tyč ocelová profilová válcovaná za tepla S235 (11375); průřez I; výška 120 mm</t>
  </si>
  <si>
    <t>13380530R</t>
  </si>
  <si>
    <t>tyč ocelová profilová válcovaná za tepla S235 (11375); průřez I; výška 160 mm</t>
  </si>
  <si>
    <t>13388440R</t>
  </si>
  <si>
    <t>tyč ocelová profilová válcovaná za tepla S235 (11375); průřez HEB; výška 160 mm</t>
  </si>
  <si>
    <t>13480810R</t>
  </si>
  <si>
    <t>tyč ocelová profilová válcovaná za tepla S235 (11375); průřez I; výška 180 mm</t>
  </si>
  <si>
    <t>13487115R</t>
  </si>
  <si>
    <t>tyč ocelová profilová válcovaná za tepla S235 (11375); průřez HEB; výška 200 mm</t>
  </si>
  <si>
    <t>13487125R</t>
  </si>
  <si>
    <t>tyč ocelová profilová válcovaná za tepla S235 (11375); průřez HEB; výška 240 mm</t>
  </si>
  <si>
    <t>13487130R</t>
  </si>
  <si>
    <t>tyč ocelová profilová válcovaná za tepla S235 (11375); průřez HEB; výška 260 mm</t>
  </si>
  <si>
    <t xml:space="preserve">dle výpisu oceli - výkres krovu : </t>
  </si>
  <si>
    <t>553476592R</t>
  </si>
  <si>
    <t>Dvířka revizní použití: sádrokarton;  funkce: klasické;  materiál: hliník;  počet křídel: 1;  šířka = 300 mm;  výška = 300 mm;  barva: rám šedý, deska</t>
  </si>
  <si>
    <t>Odkaz na mn. položky pořadí 66 : 54,00000</t>
  </si>
  <si>
    <t>411321414R00</t>
  </si>
  <si>
    <t>Beton stropů železový stropů deskových, desek plochých střech, desek balkónových, desek hřibových stropů včetně hlavic hřibových sloupů, železový (bez výztuže) třídy C 25/30</t>
  </si>
  <si>
    <t>strop výtah. šachty (tř. betonu dle PD) : 3,35*2,95*0,25</t>
  </si>
  <si>
    <t>411351203R00</t>
  </si>
  <si>
    <t>Bednění stropů deskových včetně podpěrné konstrukce výšky do 3,5 m přes 5 do 10 kPa, - zřízení</t>
  </si>
  <si>
    <t>strop výtahové šachty : 2*1,85</t>
  </si>
  <si>
    <t>2,17*0,6</t>
  </si>
  <si>
    <t>411351204R00</t>
  </si>
  <si>
    <t>Bednění stropů deskových včetně podpěrné konstrukce výšky do 3,5 m přes 5 do 10 kPa, - odstranění</t>
  </si>
  <si>
    <t>Odkaz na mn. položky pořadí 83 : 5,00200</t>
  </si>
  <si>
    <t>411351801R00</t>
  </si>
  <si>
    <t>Bednění stropů bednění svislých ploch zřízení</t>
  </si>
  <si>
    <t>strop výtah. šachty : (3,35+2,95)*2</t>
  </si>
  <si>
    <t>411351802R00</t>
  </si>
  <si>
    <t>Bednění stropů bednění svislých ploch odstranění</t>
  </si>
  <si>
    <t>Odkaz na mn. položky pořadí 85 : 12,60000</t>
  </si>
  <si>
    <t>411361821R00</t>
  </si>
  <si>
    <t>Výztuž stropů z betonářské oceli 10 505(R)</t>
  </si>
  <si>
    <t>strop výtah. šachty (druh a množství výztuže dle PD) : 3,35*2,95*0,25*120/1000</t>
  </si>
  <si>
    <t>413231231RT2</t>
  </si>
  <si>
    <t>Zazdívka zhlaví jakýmikoliv cihlami pálenými stropních trámů o průřezu trámu přes 4000 mm2</t>
  </si>
  <si>
    <t>obj. B ocelový strop na schodištěm skl. S3 dle výpisu řeziva v.č. B221 : 27</t>
  </si>
  <si>
    <t>413232221RT2</t>
  </si>
  <si>
    <t>Zazdívka zhlaví jakýmikoliv cihlami pálenými válcovaných nosníků výšky přes 150 do 300 mm</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</si>
  <si>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</si>
  <si>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</si>
  <si>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</si>
  <si>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 xml:space="preserve">skl. P1 : </t>
  </si>
  <si>
    <t xml:space="preserve">1.PP : </t>
  </si>
  <si>
    <t>007 : 11,1</t>
  </si>
  <si>
    <t>008 : 18,84</t>
  </si>
  <si>
    <t>009 : 50,08</t>
  </si>
  <si>
    <t>010 : 46,4</t>
  </si>
  <si>
    <t>013 : 0,73</t>
  </si>
  <si>
    <t>022 : 19,49</t>
  </si>
  <si>
    <t>023 : 13,57</t>
  </si>
  <si>
    <t>024 : 7,29</t>
  </si>
  <si>
    <t>025 : 14,63</t>
  </si>
  <si>
    <t>026 : 4,44+5,14</t>
  </si>
  <si>
    <t xml:space="preserve">1.NP : </t>
  </si>
  <si>
    <t>103 : 33,9</t>
  </si>
  <si>
    <t>104 : 2,7</t>
  </si>
  <si>
    <t>105 : 32,47</t>
  </si>
  <si>
    <t>106 : 10,78</t>
  </si>
  <si>
    <t>107 : 26,08</t>
  </si>
  <si>
    <t>108 : 18,29</t>
  </si>
  <si>
    <t>109 : 13,69</t>
  </si>
  <si>
    <t>122 : 48,07</t>
  </si>
  <si>
    <t xml:space="preserve">2.NP : </t>
  </si>
  <si>
    <t>203 : 3,01</t>
  </si>
  <si>
    <t>204 : 3,16</t>
  </si>
  <si>
    <t>205 : 3,4</t>
  </si>
  <si>
    <t>206 : 7,97</t>
  </si>
  <si>
    <t>207 : 3,4</t>
  </si>
  <si>
    <t>214 : 3,4</t>
  </si>
  <si>
    <t>215 : 3,16</t>
  </si>
  <si>
    <t>216 : 3,28</t>
  </si>
  <si>
    <t>217 : 3,4</t>
  </si>
  <si>
    <t>218 : 3,4</t>
  </si>
  <si>
    <t>219 : 3,4</t>
  </si>
  <si>
    <t xml:space="preserve">3.NP : </t>
  </si>
  <si>
    <t>303 : 3,05</t>
  </si>
  <si>
    <t>304 : 3,21</t>
  </si>
  <si>
    <t>305 : 3,4</t>
  </si>
  <si>
    <t>306 : 7,84</t>
  </si>
  <si>
    <t>307 : 3,4</t>
  </si>
  <si>
    <t>314 : 3,4</t>
  </si>
  <si>
    <t>315 : 3,16</t>
  </si>
  <si>
    <t>316 : 3,28</t>
  </si>
  <si>
    <t>317 : 3,4</t>
  </si>
  <si>
    <t>318 : 3,4</t>
  </si>
  <si>
    <t>319 : 3,4</t>
  </si>
  <si>
    <t xml:space="preserve">4.NP : </t>
  </si>
  <si>
    <t>403 : 3,47</t>
  </si>
  <si>
    <t>404 : 3,5</t>
  </si>
  <si>
    <t>405 : 3,5</t>
  </si>
  <si>
    <t>412 : 3,48</t>
  </si>
  <si>
    <t>413 : 3,48</t>
  </si>
  <si>
    <t>414 : 4,63</t>
  </si>
  <si>
    <t>415 : 3,48</t>
  </si>
  <si>
    <t>416 : 3,48</t>
  </si>
  <si>
    <t>417 : 3,48</t>
  </si>
  <si>
    <t>418 : 3,48</t>
  </si>
  <si>
    <t>416022123R00</t>
  </si>
  <si>
    <t>Podhledy na kovové konstrukci opláštěné deskami sádrokartonovými dvouúrovňový křížový rošt z profilů CD zavěšený 1x deska, tloušťky 12,5 mm, impregnovaná,  , bez izolace</t>
  </si>
  <si>
    <t xml:space="preserve">skl. P2 : </t>
  </si>
  <si>
    <t>014 : 6,46</t>
  </si>
  <si>
    <t>019 : 1,48</t>
  </si>
  <si>
    <t>020 : 1,62</t>
  </si>
  <si>
    <t>021 : 1,62</t>
  </si>
  <si>
    <t>029 : 1,44</t>
  </si>
  <si>
    <t>030 : 3,8</t>
  </si>
  <si>
    <t>031 : 3,5</t>
  </si>
  <si>
    <t>032a : 1,44</t>
  </si>
  <si>
    <t>032b : 1,44</t>
  </si>
  <si>
    <t>033 : 2,32</t>
  </si>
  <si>
    <t>034 : 2,7</t>
  </si>
  <si>
    <t>208 : 2,37</t>
  </si>
  <si>
    <t>209 : 5,73</t>
  </si>
  <si>
    <t>210 : 1,58</t>
  </si>
  <si>
    <t>211 : 1,28</t>
  </si>
  <si>
    <t>212 : 1,35</t>
  </si>
  <si>
    <t>308 : 2,5</t>
  </si>
  <si>
    <t>309 : 6,05</t>
  </si>
  <si>
    <t>310 : 1,36</t>
  </si>
  <si>
    <t>311 : 1,41</t>
  </si>
  <si>
    <t>312 : 1,35</t>
  </si>
  <si>
    <t>406 : 2,44</t>
  </si>
  <si>
    <t>407 : 6,08</t>
  </si>
  <si>
    <t>408 : 1,38</t>
  </si>
  <si>
    <t>409 : 1,41</t>
  </si>
  <si>
    <t>410 : 1,35</t>
  </si>
  <si>
    <t>416026222xxx</t>
  </si>
  <si>
    <t>Podhledy na kovové konstrukci opláštěné deskami sádrokartonovými dvouúrovňový křížový rošt z profilů CD zavěšený Samonosný podhled , 2xSDK deska  RF 12,5 mm, izol 40mm</t>
  </si>
  <si>
    <t>skl. P5 s úpravou rohů, koutů a hran konstrukcí, přebroušení a tmelení spár</t>
  </si>
  <si>
    <t>2x SDK deska; desky s požární odolností; požární odolnost sestavy minimálně REI 15 DP1; reakce na oheň A2; součinitel tepelné vodivosti ? = 0,25 W/mK</t>
  </si>
  <si>
    <t>Rošt pro SDK; samonosný rošt z dvojice CW100 profilů; materiál: ocelový pozinkovaný plech tl. 0,6 mm</t>
  </si>
  <si>
    <t>Desky ze skelné vlny; jednostranně kašírovány netkanou černou skelnou textilií; hydrofobizované; třída reakce na oheň A1; faktor difúzního odporu 1; součinitel tepelné vodivosti ? = 0,034 W/mK</t>
  </si>
  <si>
    <t>118 : 14,53+3,6</t>
  </si>
  <si>
    <t xml:space="preserve">5.NP : </t>
  </si>
  <si>
    <t>řez A : 4,67*12,92</t>
  </si>
  <si>
    <t>řez B : (4,3+3,24+0,46)*2,73</t>
  </si>
  <si>
    <t>schodiště řez C : (7,16+4,13)*5,16</t>
  </si>
  <si>
    <t>řez 2 levé křídlo : 4,61*13,15</t>
  </si>
  <si>
    <t>řez D : 4,28*15,65</t>
  </si>
  <si>
    <t>řez 2 pravé křídlo : 4,61*17,04</t>
  </si>
  <si>
    <t>416093111R00</t>
  </si>
  <si>
    <t>Doplňkové práce čelo podhledu SDK výšky do 200 mm, z desek standard, tloušťky 12,5 mm</t>
  </si>
  <si>
    <t>bez dodávky izolace</t>
  </si>
  <si>
    <t>013 : 1,45*0,18</t>
  </si>
  <si>
    <t>416093121R00</t>
  </si>
  <si>
    <t>Doplňkové práce čelo podhledu SDK výšky od 200 do 500 mm, z desek standard, tloušťky 12,5 mm</t>
  </si>
  <si>
    <t>203 : 6,81*0,5</t>
  </si>
  <si>
    <t>204 : (6,31+0,5)*0,5</t>
  </si>
  <si>
    <t>205 : 6,81*0,5</t>
  </si>
  <si>
    <t>206 : (9,07+6,31)*0,5</t>
  </si>
  <si>
    <t>(0,48+1,56+0,48)*0,25*2</t>
  </si>
  <si>
    <t>207 : 6,8*0,5</t>
  </si>
  <si>
    <t>214 : 6,81*0,5</t>
  </si>
  <si>
    <t>215 : (6,31+0,5)*0,5</t>
  </si>
  <si>
    <t>216 : 6,81*0,5</t>
  </si>
  <si>
    <t>217 : 6,81*0,5</t>
  </si>
  <si>
    <t>218 : 6,81*0,5</t>
  </si>
  <si>
    <t>219 : 6,81*0,5</t>
  </si>
  <si>
    <t>303 : 6,81*0,5</t>
  </si>
  <si>
    <t>304 : (6,31+0,5)*0,5</t>
  </si>
  <si>
    <t>305 : 6,81*0,5</t>
  </si>
  <si>
    <t>306 : (8,85+6,31)*0,5</t>
  </si>
  <si>
    <t>307 : 6,8*0,5</t>
  </si>
  <si>
    <t>314 : 6,81*0,5</t>
  </si>
  <si>
    <t>315 : (6,31+0,5)*0,5</t>
  </si>
  <si>
    <t>316 : 6,81*0,5</t>
  </si>
  <si>
    <t>317 : 6,81*0,5</t>
  </si>
  <si>
    <t>318 : 6,81*0,5</t>
  </si>
  <si>
    <t>319 : 6,81*0,5</t>
  </si>
  <si>
    <t>403 : 6,96*0,5</t>
  </si>
  <si>
    <t>404 : 6,96*0,5</t>
  </si>
  <si>
    <t>405 : 6,96*0,5</t>
  </si>
  <si>
    <t>412 : 6,96*0,5</t>
  </si>
  <si>
    <t>413 : (6,61+0,5)*0,5</t>
  </si>
  <si>
    <t>414 : (2,56+6,46)*0,5</t>
  </si>
  <si>
    <t>415 : 6,96*0,5</t>
  </si>
  <si>
    <t>416 : 6,96*0,5</t>
  </si>
  <si>
    <t>417 : (6,66+0,5)*0,5</t>
  </si>
  <si>
    <t>418 : 6,96*0,5</t>
  </si>
  <si>
    <t>416093123R00</t>
  </si>
  <si>
    <t>Doplňkové práce čelo podhledu SDK výšky od 200 do 500 mm, z impregnovaných desek proti vlhkosti , tloušťky 12,5 mm</t>
  </si>
  <si>
    <t>030 : 2,38*0,5</t>
  </si>
  <si>
    <t>031 : 2,42*0,5</t>
  </si>
  <si>
    <t>032b : 0,9*0,5</t>
  </si>
  <si>
    <t>416093131R00</t>
  </si>
  <si>
    <t>Doplňkové práce čelo podhledu SDK výšky od 500 do 800 mm, z desek standard, tloušťky 12,5 mm</t>
  </si>
  <si>
    <t>007 : (6,01+9,19+6,01)*0,63</t>
  </si>
  <si>
    <t>023 : (6,01+5,02+6,01)*0,63</t>
  </si>
  <si>
    <t>026 : (8,89+10,28)*0,63</t>
  </si>
  <si>
    <t>416091071RT1</t>
  </si>
  <si>
    <t>Příplatky k podhledům sádrokartonovým za opláštění střešního okna včetně dodávky materiálu</t>
  </si>
  <si>
    <t>10</t>
  </si>
  <si>
    <t>417321315R00</t>
  </si>
  <si>
    <t>Železobeton ztužujících pásů a věnců třídy C 20/25</t>
  </si>
  <si>
    <t>věnec "spodní" : 252,2*0,25*0,15</t>
  </si>
  <si>
    <t>věnec "horní" : (11,43+5,19+4,17+4,17)*0,25*0,15</t>
  </si>
  <si>
    <t>(8,09+8,58)*0,5*0,15</t>
  </si>
  <si>
    <t>atika na ploché střeše : (11,24+7,32)*0,25*0,15</t>
  </si>
  <si>
    <t>vrátnice : (7,41+7,41)*0,3*0,25</t>
  </si>
  <si>
    <t>(3,09+3,09)*0,37*0,2*2</t>
  </si>
  <si>
    <t>417351111R00</t>
  </si>
  <si>
    <t>Bednění bočnic ztužujících pásů a věnců včetně vzpěr obě strany, zřízení</t>
  </si>
  <si>
    <t>věnec "spodní" : 252,2</t>
  </si>
  <si>
    <t>věnec "horní" : 41</t>
  </si>
  <si>
    <t>atika na ploché střeše : 11,24+7,32</t>
  </si>
  <si>
    <t>vrátnice : 7,41+7,41</t>
  </si>
  <si>
    <t>(3,09+3,09)*2</t>
  </si>
  <si>
    <t>417351113R00</t>
  </si>
  <si>
    <t>Bednění bočnic ztužujících pásů a věnců včetně vzpěr obě strany, odstranění</t>
  </si>
  <si>
    <t>Odkaz na mn. položky pořadí 99 : 338,94000</t>
  </si>
  <si>
    <t>417361821R00</t>
  </si>
  <si>
    <t>Výztuž ztužujících pásů a věnců z betonářské oceli 10 505(R)</t>
  </si>
  <si>
    <t>věnec "spodní" : 252,2*0,25*0,15*80/1000</t>
  </si>
  <si>
    <t>věnec "horní" : (11,43+5,19+4,17+4,17)*0,25*0,15*80/1000</t>
  </si>
  <si>
    <t>(8,09+8,58)*0,5*0,15*80/1000</t>
  </si>
  <si>
    <t>atika na ploché střeše : (11,24+7,32)*0,25*0,15*80/1000</t>
  </si>
  <si>
    <t>vrátnice : (7,41+7,41)*0,3*0,25*80/1000</t>
  </si>
  <si>
    <t>(3,09+3,09)*0,37*0,2*2*80/1000</t>
  </si>
  <si>
    <t>430321414R00</t>
  </si>
  <si>
    <t>Beton schodišťových konstrukcí (stupňů, schodnic, ramen, podest s nosníky) železový třídy C 25/30</t>
  </si>
  <si>
    <t>vnější schodiště u bytu školníka ( area řez A) : 0,58*1</t>
  </si>
  <si>
    <t>schodiště před vstupem - východ (area dle řezu C) : 0,3*(1,8+5,16+1,8)</t>
  </si>
  <si>
    <t>schodište u vstupu do šatny 018 : 0,36*0,9</t>
  </si>
  <si>
    <t>vnější schodiště u m.č.026 (area dle řezu) : 1,1*1,3</t>
  </si>
  <si>
    <t>430361921RT4</t>
  </si>
  <si>
    <t>Výztuž schodišťových konstrukcí  (stupňů, schodnic, ramen, podest s nosníky) ze svařovaných sítí průměr drátu 6 mm, velikost oka 100/100 mm</t>
  </si>
  <si>
    <t xml:space="preserve">skl R22 : </t>
  </si>
  <si>
    <t>vnější schodiště u bytu školníka řez A : 2,73*1*1,2*4,44/1000*2</t>
  </si>
  <si>
    <t>schodiště před vstupem - východ (area dle řezu C) : 1,36*(1,8+5,16+1,8)*1,2*4,44/1000*2</t>
  </si>
  <si>
    <t>schodište u vstupu do šatny 018 : 0,9*0,9*1,2*4,44/1000*2</t>
  </si>
  <si>
    <t>vnější schodiště u m.č.026 : 4,03*1,3*1,2*4,44/1000*2</t>
  </si>
  <si>
    <t>712378101Rxx</t>
  </si>
  <si>
    <t>Doplňkové konstrukce k povlakovým krytinám z fólií odvětrání kanalizace, průměr 160 mm, s manžetou z fólie z měkčeného PVC</t>
  </si>
  <si>
    <t>včetně dodávek výrobků</t>
  </si>
  <si>
    <t>Osazení a ukotvení komínku, přitavení těsnicí manžety.</t>
  </si>
  <si>
    <t>OV/A33 : 1</t>
  </si>
  <si>
    <t>712348105Rxx</t>
  </si>
  <si>
    <t>Doplňkové konstrukce k povlakovým krytinám z asfaltových pásů prostup parozábranou, průměru 160 mm, s manžetou z modifikovaného asfaltového pásu</t>
  </si>
  <si>
    <t>ukotvení kotevní desky šrouby, utěsnění kolem prostupu PU pěnou, natavení manžety prostupu k parozábraně</t>
  </si>
  <si>
    <t>434351141R00</t>
  </si>
  <si>
    <t>Bednění stupňů betonovaných na podstupňové desce nebo na terénu přímočarých zřízení</t>
  </si>
  <si>
    <t>vnější schodiště u bytu školníka řez A : (0,16+0,3)*1*8</t>
  </si>
  <si>
    <t>schodiště před vstupem - východ (area dle řezu C) : (0,4+0,36+0,14+0,36+0,14+0,5)*(1,8+5,16+1,8)</t>
  </si>
  <si>
    <t>schodište u vstupu do šatny 018 : (0,167+0,3)*0,9*3</t>
  </si>
  <si>
    <t>bok : 0,25</t>
  </si>
  <si>
    <t>vnější schodiště u m.č.026 : (0,16+0,3)*1,3*12</t>
  </si>
  <si>
    <t>434351142R00</t>
  </si>
  <si>
    <t>Bednění stupňů betonovaných na podstupňové desce nebo na terénu přímočarých odstranění</t>
  </si>
  <si>
    <t>Odkaz na mn. položky pořadí 106 : 29,01090</t>
  </si>
  <si>
    <t>451577977R00</t>
  </si>
  <si>
    <t>Podklad nebo lože pod dlažbu (přídlažbu) ze štěrkodrti tloušťky do 100 mm</t>
  </si>
  <si>
    <t>okapový chodník (area) : 2,76+17,9+33,22+10,86+6,76+19,39</t>
  </si>
  <si>
    <t>451579977R00</t>
  </si>
  <si>
    <t>Podklad nebo lože pod dlažbu (přídlažbu) ze štěrkodrti příplatek za každý další 1 cm štěrkodrti nad 100 mm</t>
  </si>
  <si>
    <t>okapový chodník (area) celkem 28 cm : 2,76+17,9+33,22+10,86+6,76+19,39</t>
  </si>
  <si>
    <t>Koeficient : 17</t>
  </si>
  <si>
    <t>452311151R00</t>
  </si>
  <si>
    <t>Podkladní a zajišťovací konstrukce z betonu desky pod potrubí, stoky a drobné objekty , z betonu prostého třídy C 20/25, Beton čerstvý obyčejný;  C 20/25;  cement: CEM I;  portlandský;  Dmax = 22 mm;  S 3</t>
  </si>
  <si>
    <t>lože pod drenáž ( žlábek ) - západ : (6,03+14,45+8,85)*0,75*0,15</t>
  </si>
  <si>
    <t>jih : (22+22)*1,1*0,15</t>
  </si>
  <si>
    <t>východ : 16*1,1*0,15</t>
  </si>
  <si>
    <t>sever : (16,3+7,15+7,15+7,15+9,23)*1,1*0,15</t>
  </si>
  <si>
    <t>457311118R00</t>
  </si>
  <si>
    <t>Vyrovnávací beton beton C 25/30</t>
  </si>
  <si>
    <t>1.PP 022 rampa skl. R1e : 2,18*0,165*2</t>
  </si>
  <si>
    <t>596811111RT4</t>
  </si>
  <si>
    <t>Kladení dlažby z betonových nebo kameninových dlaždic včetně dodávky dlaždic
 betonových, rozměru 50/50 mm, tloušťky 50 mm, do lože z kameniva těženého</t>
  </si>
  <si>
    <t>639571311R00</t>
  </si>
  <si>
    <t>Textilie proti prorůstání 45 g/m2</t>
  </si>
  <si>
    <t>954222202R00</t>
  </si>
  <si>
    <t>Obklady konstrukcí sádrokartonovými deskami obklady dřevěných konstrukcí
 obklady dřevěných nosníků do 300 x 300 mm
 2x opláštění, třístranný, deska protipožární tloušťky 12,5 mm</t>
  </si>
  <si>
    <t>obložení kleštin : 5,9*4</t>
  </si>
  <si>
    <t>5*4</t>
  </si>
  <si>
    <t>3*2</t>
  </si>
  <si>
    <t>6,5*14</t>
  </si>
  <si>
    <t>5,2*4</t>
  </si>
  <si>
    <t>564851111RT2</t>
  </si>
  <si>
    <t>Podklad ze štěrkodrti s rozprostřením a zhutněním frakce 0-32 mm, tloušťka po zhutnění 150 mm</t>
  </si>
  <si>
    <t>Odkaz na mn. položky pořadí 116 : 70,00000</t>
  </si>
  <si>
    <t>596215021R00</t>
  </si>
  <si>
    <t>Kladení zámkové dlažby do drtě tloušťka dlažby 60 mm, tloušťka lože 40 mm</t>
  </si>
  <si>
    <t>západ - plocha pro odpadní nádoby : 70</t>
  </si>
  <si>
    <t>596291111R00</t>
  </si>
  <si>
    <t>Řezání zámkové dlažby tloušťky 60 mm</t>
  </si>
  <si>
    <t>9,7+9,56+1,8+1,8</t>
  </si>
  <si>
    <t>59245110R</t>
  </si>
  <si>
    <t>dlažba betonová dvouvrstvá, skladebná; obdélník; šedá; l = 200 mm; š = 100 mm; tl. 60,0 mm</t>
  </si>
  <si>
    <t>Koeficient prořez: 0,05</t>
  </si>
  <si>
    <t>601016141R00</t>
  </si>
  <si>
    <t xml:space="preserve">Omítka stropů a podhledů z hotových směsí vrstva štuková, vápenocementová,  , tloušťka vrstvy 3 mm,  </t>
  </si>
  <si>
    <t>Včetně pomocného lešení.</t>
  </si>
  <si>
    <t>Odkaz na mn. položky pořadí 128 : 159,14000</t>
  </si>
  <si>
    <t>602016191R00</t>
  </si>
  <si>
    <t>Omítka stěn z hotových směsí Doplňkové práce pro omítky stěn z hotových směsí
 penetrační nátěr stěn akrylátový</t>
  </si>
  <si>
    <t>Odkaz na mn. položky pořadí 119 : 159,14000</t>
  </si>
  <si>
    <t>602016105R00</t>
  </si>
  <si>
    <t xml:space="preserve">Omítka stěn z hotových směsí postřik, báze, vápenocementová,  , tloušťka vrstvy 3 mm,  </t>
  </si>
  <si>
    <t>výtahová šachta : 21,25*(1,85+2,01)*2</t>
  </si>
  <si>
    <t>strop vš : 1,85*2,01</t>
  </si>
  <si>
    <t>602021203R00</t>
  </si>
  <si>
    <t xml:space="preserve">Omítka stěn z hotových směsí postřik, báze, cementová, 100% krytí,  ,  </t>
  </si>
  <si>
    <t>Odkaz na mn. položky pořadí 123 : 1249,02880</t>
  </si>
  <si>
    <t>Odkaz na mn. položky pořadí 124 : 826,14230</t>
  </si>
  <si>
    <t>Odkaz na mn. položky pořadí 121 : 167,76850*-1</t>
  </si>
  <si>
    <t>602021232RT3</t>
  </si>
  <si>
    <t xml:space="preserve">Omítka stěn z hotových směsí jednovrstvá, vápenocementová, lehčená, hlazená, tloušťka vrstvy 15 mm,  </t>
  </si>
  <si>
    <t>Interiérová.</t>
  </si>
  <si>
    <t xml:space="preserve">pouze na nové zdivo : </t>
  </si>
  <si>
    <t>004.1 : 2,23*2,6</t>
  </si>
  <si>
    <t>004.2 : 2,23*(1,58+2,9)</t>
  </si>
  <si>
    <t>-0,9*2</t>
  </si>
  <si>
    <t>004.3 : 2,23*(0,9+2,9)</t>
  </si>
  <si>
    <t>006/022 : 3,95*(1,73+11,5)</t>
  </si>
  <si>
    <t>-0,8*2,02*2</t>
  </si>
  <si>
    <t>008 : 3,56*6,48</t>
  </si>
  <si>
    <t>009 : 3,56*6,48</t>
  </si>
  <si>
    <t>013 : 2,79*1,45</t>
  </si>
  <si>
    <t>015 : 2,79*1,45</t>
  </si>
  <si>
    <t>018 : 2,7*(3,08+1,93)</t>
  </si>
  <si>
    <t>-0,8*2,02</t>
  </si>
  <si>
    <t>019 : 2,7*(0,9+1,65+1,65)</t>
  </si>
  <si>
    <t>020 : 2,7*(0,9+1,8+1,8)</t>
  </si>
  <si>
    <t>021 : 2,7*(0,9+1,8)</t>
  </si>
  <si>
    <t>024 : 3,56*3,37</t>
  </si>
  <si>
    <t>025 : 3,56*3,37</t>
  </si>
  <si>
    <t>026 : 3,56*(2,5+1,39)</t>
  </si>
  <si>
    <t>029 : 3,95*(0,9+1,6+1,6)</t>
  </si>
  <si>
    <t>030 : 3,95*(1,6+1,6+2,38)</t>
  </si>
  <si>
    <t>031 : 3,95*(1,45+2,42+2,04)</t>
  </si>
  <si>
    <t>032a : 3,95*(0,9+1,6+1,6)</t>
  </si>
  <si>
    <t>032b : 3,95*(0,9+1,6+2,04)</t>
  </si>
  <si>
    <t>033 : 3,95*(1,45+1,6+1,6)</t>
  </si>
  <si>
    <t>034 : 3,95*(1,69+1,6)</t>
  </si>
  <si>
    <t>065 : 3,56*(1,27+2,38)</t>
  </si>
  <si>
    <t>202 : 3,75*(2,22+3,39+1,13)</t>
  </si>
  <si>
    <t>203 : 3,5*(7,28+1,08)</t>
  </si>
  <si>
    <t>204 : 3,5*(6,81+7,3+1,1)</t>
  </si>
  <si>
    <t>-1*2,2</t>
  </si>
  <si>
    <t>205 : 3,5*(7,3+1,1)</t>
  </si>
  <si>
    <t>208 : 3,75*(1,87+1,15+1,87)</t>
  </si>
  <si>
    <t>209 : 3,75*(1,35+2,33+1,66+0,97+1,27)</t>
  </si>
  <si>
    <t>210 : 3,75*(0,9+1,51)</t>
  </si>
  <si>
    <t>211 : 3,75*(1,43+0,9)</t>
  </si>
  <si>
    <t>212 : 3,75*(0,9+1,5)</t>
  </si>
  <si>
    <t>214 : 3,5*6,81</t>
  </si>
  <si>
    <t>215 : 3,5*(6,81+6,81)</t>
  </si>
  <si>
    <t>216 : 3,5*6,81</t>
  </si>
  <si>
    <t>241 : 3,75*(2,1+3,26+2,1)</t>
  </si>
  <si>
    <t>302 : 3,75*(2,22+3,39+1,28)</t>
  </si>
  <si>
    <t>303 : 3,5*6,81</t>
  </si>
  <si>
    <t>304 : 3,5*(6,81+7,3+1,1)</t>
  </si>
  <si>
    <t>-1*2,21</t>
  </si>
  <si>
    <t>305 : 3,5*(7,3+1,1)</t>
  </si>
  <si>
    <t>308 : 3,75*(1,97+1+1,97)</t>
  </si>
  <si>
    <t>309 : 3,75*(1,4+2,47+1,66+1,07+1,12)</t>
  </si>
  <si>
    <t>310 : 3,75*(0,9+1,51)</t>
  </si>
  <si>
    <t>311 : 3,75*(0,9+1,57)</t>
  </si>
  <si>
    <t>312 : 3,75*(0,9+1,5)</t>
  </si>
  <si>
    <t>337 : 3,75*(2,1+3,26+2,1)</t>
  </si>
  <si>
    <t>402 : 3,72*(2,22+3,39+1,28)</t>
  </si>
  <si>
    <t>406 : 3,72*(1,97+1,97+0,97)</t>
  </si>
  <si>
    <t>407 : 3,72*(1,4+2,47+1,69+1,07+1,09)</t>
  </si>
  <si>
    <t>408 : 3,72*(0,9+1,54)</t>
  </si>
  <si>
    <t>409 : 3,72*(0,9+1,57)</t>
  </si>
  <si>
    <t>410 : 3,72*(0,9+1,5)</t>
  </si>
  <si>
    <t>412 : 3,55*6,96</t>
  </si>
  <si>
    <t>413 : 3,55*(6,96+6,96)</t>
  </si>
  <si>
    <t>414 : 3,55*6,96</t>
  </si>
  <si>
    <t>436 : 3,72*(2,1+3,26+2,1)</t>
  </si>
  <si>
    <t>501 : 4,69*2,43</t>
  </si>
  <si>
    <t>2,85*2,61</t>
  </si>
  <si>
    <t>area : 15</t>
  </si>
  <si>
    <t>-1,2*2,25</t>
  </si>
  <si>
    <t>-1,5*2,02</t>
  </si>
  <si>
    <t>502 area : 16,5</t>
  </si>
  <si>
    <t>509 : 4,69*2,73</t>
  </si>
  <si>
    <t>602021232RT5</t>
  </si>
  <si>
    <t xml:space="preserve">Omítka stěn z hotových směsí jednovrstvá, vápenocementová, lehčená, hlazená, tloušťka vrstvy 20 mm,  </t>
  </si>
  <si>
    <t xml:space="preserve">na stávajících stěnách s obkladem : </t>
  </si>
  <si>
    <t>007 : 3,56*(10,19+6,51)*2</t>
  </si>
  <si>
    <t>-1*2,17*2</t>
  </si>
  <si>
    <t>-1*1,98</t>
  </si>
  <si>
    <t>-1,3*1,8*2</t>
  </si>
  <si>
    <t>-2,28*1,8</t>
  </si>
  <si>
    <t>0,23*(1+1,98+1,98)</t>
  </si>
  <si>
    <t>0,78*(1,38+3,4+3,4)*2</t>
  </si>
  <si>
    <t>0,78*(2,36+3,4+3,4)</t>
  </si>
  <si>
    <t>008 : 3,56*(1,85+0,07+0,06+2,77+5,38)</t>
  </si>
  <si>
    <t>-0,94*2,02</t>
  </si>
  <si>
    <t>-1,3*1,8</t>
  </si>
  <si>
    <t>0,7*(0,94+2,02+2,02)</t>
  </si>
  <si>
    <t>0,78*(1,38+3,25+3,25)</t>
  </si>
  <si>
    <t>009 : 3,56*(7,35+6,48+7,35)</t>
  </si>
  <si>
    <t>-1,2*1,8*2</t>
  </si>
  <si>
    <t>-2,25*1,8</t>
  </si>
  <si>
    <t>0,59*(1,36+3,26+3,26)*2</t>
  </si>
  <si>
    <t>0,78*(1,38+3,4+3,4)</t>
  </si>
  <si>
    <t>0,78*(2,33+3,4+3,4)</t>
  </si>
  <si>
    <t>010 : 3,56*(6,43+6,9)*2</t>
  </si>
  <si>
    <t>-1,4*1,8*2</t>
  </si>
  <si>
    <t>0,63*(1+2,02+2,02)</t>
  </si>
  <si>
    <t>0,95*(1,56+3,28+3,28)*2</t>
  </si>
  <si>
    <t>011 : 3,78*(0,82+2,15+1,03+0,68+0,21+0,35+0,3+0,41+0,3+0,71)</t>
  </si>
  <si>
    <t>-0,7*2,03</t>
  </si>
  <si>
    <t>012 : 3,78*(1,97+3,31)*2</t>
  </si>
  <si>
    <t>-0,9*2,01</t>
  </si>
  <si>
    <t>0,1*(0,9+2,01+2,01)</t>
  </si>
  <si>
    <t>014 : 2,65*(3,29+0,91+0,98+0,12+0,98+0,89+3,29+1,91)</t>
  </si>
  <si>
    <t>-0,54*0,75</t>
  </si>
  <si>
    <t>0,47*(0,98+2,37+2,37)</t>
  </si>
  <si>
    <t>020 : 2,7*0,9</t>
  </si>
  <si>
    <t>-0,9*0,5</t>
  </si>
  <si>
    <t>0,22*(0,9+0,5+0,5)</t>
  </si>
  <si>
    <t>023 : 3,56*(6,72+6,51)*2</t>
  </si>
  <si>
    <t>-0,99*1,96</t>
  </si>
  <si>
    <t>-2,29*1,8</t>
  </si>
  <si>
    <t>0,62*(1,26+2,2+2,2)</t>
  </si>
  <si>
    <t>0,34*(1,38+3,4+3,4)</t>
  </si>
  <si>
    <t>0,34*(2,37+3,4+3,4)</t>
  </si>
  <si>
    <t>024 : 3,56*(2,2+3,02+1,85)</t>
  </si>
  <si>
    <t>029 : 3,95*0,9</t>
  </si>
  <si>
    <t>030 : 3,95*2,38</t>
  </si>
  <si>
    <t>-0,96*0,66</t>
  </si>
  <si>
    <t>0,58*(0,96+0,66+0,66)</t>
  </si>
  <si>
    <t>031 : (3,95-1,63)*0,77</t>
  </si>
  <si>
    <t>-0,77*0,66</t>
  </si>
  <si>
    <t>0,58*(0,77+0,66+0,66)</t>
  </si>
  <si>
    <t>032a : 3,95*0,9</t>
  </si>
  <si>
    <t>032b : 3,95*0,9</t>
  </si>
  <si>
    <t>-0,76*0,66</t>
  </si>
  <si>
    <t>0,58*(0,76+1,8+1,8)</t>
  </si>
  <si>
    <t>033 : 3,95*1,45</t>
  </si>
  <si>
    <t>104 : 0,7*(0,64+1,99+0,6)</t>
  </si>
  <si>
    <t>106 : 1,2*1</t>
  </si>
  <si>
    <t>109 : 1,2*1</t>
  </si>
  <si>
    <t>110 : 1,2*(0,33+1,13+0,33)</t>
  </si>
  <si>
    <t>114 : 3,71*(2,7+3,35)*2</t>
  </si>
  <si>
    <t>-1,2*2,2</t>
  </si>
  <si>
    <t>-0,94*1,98</t>
  </si>
  <si>
    <t>0,46*(1,35+3,16+3,16)</t>
  </si>
  <si>
    <t>115 : 1,2*(0,85+1,25)*2</t>
  </si>
  <si>
    <t>-0,75*2</t>
  </si>
  <si>
    <t>122 : 1,2*1</t>
  </si>
  <si>
    <t>203 : 1,2*1</t>
  </si>
  <si>
    <t>204 : 1,2*1</t>
  </si>
  <si>
    <t>205 : 1,2*1</t>
  </si>
  <si>
    <t>206 : 1,2*1</t>
  </si>
  <si>
    <t>207 : 1,2*1</t>
  </si>
  <si>
    <t>208 : 3,75*(0,06+0,17+0,93+0,17+0,16)</t>
  </si>
  <si>
    <t>-1,6*0,93</t>
  </si>
  <si>
    <t>209 : 3,75*2,93</t>
  </si>
  <si>
    <t>210 : 3,75*(0,08+0,17+1,35+0,17+0,08)</t>
  </si>
  <si>
    <t>211 : 3,75*1,43</t>
  </si>
  <si>
    <t>212 : 3,75*1,5</t>
  </si>
  <si>
    <t>214 : 1,2*1</t>
  </si>
  <si>
    <t>215 : 1,2*1</t>
  </si>
  <si>
    <t>216 : 1,2*1</t>
  </si>
  <si>
    <t>217 : 1,2*1</t>
  </si>
  <si>
    <t>218 : 1,2*1</t>
  </si>
  <si>
    <t>219 : 1,2*1</t>
  </si>
  <si>
    <t>303 : 1,2*1</t>
  </si>
  <si>
    <t>304 : 1,2*1</t>
  </si>
  <si>
    <t>305 : 1,2*1</t>
  </si>
  <si>
    <t>306 : 1,2*1</t>
  </si>
  <si>
    <t>307 : 1,2*1</t>
  </si>
  <si>
    <t>308 : 3,75*1</t>
  </si>
  <si>
    <t>309 : 3,75*2,78</t>
  </si>
  <si>
    <t>310 : 3,75*1,51</t>
  </si>
  <si>
    <t>311 : 3,75*1,57</t>
  </si>
  <si>
    <t>312 : 3,75*1,5</t>
  </si>
  <si>
    <t>314 : 1,2*1</t>
  </si>
  <si>
    <t>315 : 1,2*1</t>
  </si>
  <si>
    <t>316 : 1,2*1</t>
  </si>
  <si>
    <t>317 : 1,2*1</t>
  </si>
  <si>
    <t>318 : 1,2*1</t>
  </si>
  <si>
    <t>319 : 1,2*1</t>
  </si>
  <si>
    <t>403 : 1,2*1</t>
  </si>
  <si>
    <t>404 : 1,2*1</t>
  </si>
  <si>
    <t>405 : 1,2*1</t>
  </si>
  <si>
    <t>406 : 3,72*0,97</t>
  </si>
  <si>
    <t>407 : 3,72*2,78</t>
  </si>
  <si>
    <t>408 : 3,72*1,54</t>
  </si>
  <si>
    <t>409 : 3,72*1,57</t>
  </si>
  <si>
    <t>410 : 3,72*1,5</t>
  </si>
  <si>
    <t>412 : 1,2*1</t>
  </si>
  <si>
    <t>413 : 1,2*1</t>
  </si>
  <si>
    <t>414 : 1,2*1</t>
  </si>
  <si>
    <t>415 : 1,2*1</t>
  </si>
  <si>
    <t>416 : 1,2*1</t>
  </si>
  <si>
    <t>417 : 1,2*(0,75+0,5)</t>
  </si>
  <si>
    <t>418 : 1,2*1</t>
  </si>
  <si>
    <t>506 area : 7,5</t>
  </si>
  <si>
    <t>507 area : 3</t>
  </si>
  <si>
    <t>512 : 1,2*1</t>
  </si>
  <si>
    <t>610991111R00</t>
  </si>
  <si>
    <t>Zakrývání výplní vnitřních otvorů, předmětů apod. fólií Pe 0,05-0,2 mm</t>
  </si>
  <si>
    <t>AL/A01 : 5,16*2,5</t>
  </si>
  <si>
    <t>AL/A02 : 0,95*0,65</t>
  </si>
  <si>
    <t>AL/A03 : 0,9*0,5</t>
  </si>
  <si>
    <t>AL/A04 : 5,16*3,05</t>
  </si>
  <si>
    <t>AL/A05 : 1,2*2</t>
  </si>
  <si>
    <t>PL/A01 : 0,96*1,21*2</t>
  </si>
  <si>
    <t>PL/A02 : 1,05*0,8*2</t>
  </si>
  <si>
    <t>PL/A03 : 1,39*1,8*8</t>
  </si>
  <si>
    <t>PL/A04 : 2,41*1,8</t>
  </si>
  <si>
    <t>PL/A05 : 2,38*1,8*3</t>
  </si>
  <si>
    <t>PL/A06 : 1,2*1,8*2</t>
  </si>
  <si>
    <t>PL/A07 : 1,4*1,8*2</t>
  </si>
  <si>
    <t>PL/A09 : 0,85*1,2</t>
  </si>
  <si>
    <t>PL/A10 : 0,54*0,75</t>
  </si>
  <si>
    <t>PL/A12 : 1,2*0,75*5</t>
  </si>
  <si>
    <t>PL/A13 : 0,96*0,66*2</t>
  </si>
  <si>
    <t>PL/A14 : 0,85*0,66</t>
  </si>
  <si>
    <t>PL/A16 : 0,9*0,5*2</t>
  </si>
  <si>
    <t>PL/A17 : 2,8*2,2*2</t>
  </si>
  <si>
    <t>PL/A18 : 1,4*2,2*36</t>
  </si>
  <si>
    <t>PL/A19 : 1,58*2,2*64</t>
  </si>
  <si>
    <t>PL/A20 : 1,4*2*3</t>
  </si>
  <si>
    <t>PL/A21 : 1,2*2,2*32</t>
  </si>
  <si>
    <t>PL/A22 : 2,2*2,2</t>
  </si>
  <si>
    <t>PL/A23 : 1,2*1,5</t>
  </si>
  <si>
    <t>PL/A24 : 0,45*0,6*2</t>
  </si>
  <si>
    <t>PL/A25 : 0,78*2,2*8</t>
  </si>
  <si>
    <t>PL/A26 : 1*1,15</t>
  </si>
  <si>
    <t>PL/A27 : 1,48*1,36</t>
  </si>
  <si>
    <t>PL/A28 : 1,4*1,22</t>
  </si>
  <si>
    <t>PL/A29 : 2,43*2,2*3</t>
  </si>
  <si>
    <t>PL/A30 : 1,4*2,2*6</t>
  </si>
  <si>
    <t>PL/A31 : 1,4*1,4*3</t>
  </si>
  <si>
    <t>PL/A32 : 2,43*1,2</t>
  </si>
  <si>
    <t>PL/A33 : 1,05*1,5*18</t>
  </si>
  <si>
    <t>PL/A34 : 0,9*0,65*3</t>
  </si>
  <si>
    <t>PL/B18 : 1,05*1,05*11</t>
  </si>
  <si>
    <t>610991002R00</t>
  </si>
  <si>
    <t>Začišťovací okenní lišta pro omítku tl. 9 mm</t>
  </si>
  <si>
    <t>AL/A01 : 5,16+2,5+2,5</t>
  </si>
  <si>
    <t>AL/A02 : 0,95+0,65+0,65</t>
  </si>
  <si>
    <t>AL/A03 : 0,9+0,5+0,5</t>
  </si>
  <si>
    <t>AL/A04 : 5,16+3,05+3,05</t>
  </si>
  <si>
    <t>AL/A05 : 1,2+2+2</t>
  </si>
  <si>
    <t>PL/A01 : (0,96+1,21+1,21)*2</t>
  </si>
  <si>
    <t>PL/A02 : (1,05+0,8+0,8)*2</t>
  </si>
  <si>
    <t>PL/A03 : (1,39+1,8+1,8)*8</t>
  </si>
  <si>
    <t>PL/A04 : 2,41+1,8+1,8</t>
  </si>
  <si>
    <t>PL/A05 : (2,38+1,8+1,8)*3</t>
  </si>
  <si>
    <t>PL/A06 : (1,2+1,8+1,8)*2</t>
  </si>
  <si>
    <t>PL/A07 : (1,4+1,8+1,8)*2</t>
  </si>
  <si>
    <t>PL/A09 : 0,85+1,2+1,2</t>
  </si>
  <si>
    <t>PL/A10 : 0,54+0,75+0,75</t>
  </si>
  <si>
    <t>PL/A12 : (1,2+0,75+0,75)*5</t>
  </si>
  <si>
    <t>PL/A13 : (0,96+0,66+0,66)*2</t>
  </si>
  <si>
    <t>PL/A14 : 0,85+0,66+0,66</t>
  </si>
  <si>
    <t>PL/A16 : (0,9+0,5+0,5)*2</t>
  </si>
  <si>
    <t>PL/A17 : (2,8+2,2+2,2)*2</t>
  </si>
  <si>
    <t>PL/A18 : (1,4+2,2+2,2)*36</t>
  </si>
  <si>
    <t>PL/A19 : (1,58+2,2+2,2)*64</t>
  </si>
  <si>
    <t>PL/A20 : (1,4+2+2)*3</t>
  </si>
  <si>
    <t>PL/A21 : (1,2+2,2+2,2)*32</t>
  </si>
  <si>
    <t>PL/A22 : 2,2+2,2+2,2</t>
  </si>
  <si>
    <t>PL/A23 : 1,2+1,5+1,5</t>
  </si>
  <si>
    <t>PL/A24 : (0,45+0,6+0,6)*2</t>
  </si>
  <si>
    <t>PL/A25 : (0,78+2,2+2,2)*8</t>
  </si>
  <si>
    <t>PL/A26 : 1+1,15+1,15</t>
  </si>
  <si>
    <t>PL/A27 : 1,48+1,36+1,36</t>
  </si>
  <si>
    <t>PL/A28 : 1,04+1,22+1,22</t>
  </si>
  <si>
    <t>PL/A29 : (2,43+2,2+2,2)*3</t>
  </si>
  <si>
    <t>PL/A30 : (1,4+2,2+2,2)*6</t>
  </si>
  <si>
    <t>PL/A31 : (1,4+1,4+1,4)*3</t>
  </si>
  <si>
    <t>PL/A32 : 2,43+1,2+1,2</t>
  </si>
  <si>
    <t>PL/A33 : (0,53+0,53+1,65)*18</t>
  </si>
  <si>
    <t>PL/A34 : (0,9+0,65+0,65)*3</t>
  </si>
  <si>
    <t>PL/B18 : (0,53+0,53+1,65)*11</t>
  </si>
  <si>
    <t>611421431RT2</t>
  </si>
  <si>
    <t>Oprava vnitřních vápenných omítek stropů železobetonových rovných tvárnicových a kleneb v množství opravované plochy
 v množství opravované plochy přes 30 do 50 %, štukových</t>
  </si>
  <si>
    <t>Včetně pomocného pracovního lešení o výšce podlahy do 1900 mm a pro zatížení do 1,5 kPa.</t>
  </si>
  <si>
    <t>002 : 7,93</t>
  </si>
  <si>
    <t>003 : 34,35</t>
  </si>
  <si>
    <t>004 : 20,63</t>
  </si>
  <si>
    <t>005 : 11,01</t>
  </si>
  <si>
    <t>006 : 53,95</t>
  </si>
  <si>
    <t>007 : 68,64</t>
  </si>
  <si>
    <t>008 : 56,98</t>
  </si>
  <si>
    <t>009 : 7,24</t>
  </si>
  <si>
    <t>010 : 5,64</t>
  </si>
  <si>
    <t>011 : 32,29</t>
  </si>
  <si>
    <t>012 : 13,39</t>
  </si>
  <si>
    <t>013 : 2,58</t>
  </si>
  <si>
    <t>014 : 13,5</t>
  </si>
  <si>
    <t>015 : 7,63</t>
  </si>
  <si>
    <t>016 : 6,46</t>
  </si>
  <si>
    <t>017 : 11,13</t>
  </si>
  <si>
    <t>018 : 6,58</t>
  </si>
  <si>
    <t>019 : 2,02</t>
  </si>
  <si>
    <t>020 : 13,85</t>
  </si>
  <si>
    <t>021 : 20,38</t>
  </si>
  <si>
    <t>022 : 76,77</t>
  </si>
  <si>
    <t>023 : 5,44</t>
  </si>
  <si>
    <t>024 : 40,25</t>
  </si>
  <si>
    <t>025 : 22,55</t>
  </si>
  <si>
    <t>026 : 5,66</t>
  </si>
  <si>
    <t>027 : 17,62</t>
  </si>
  <si>
    <t>028 : 23,7</t>
  </si>
  <si>
    <t>029 : 21,44</t>
  </si>
  <si>
    <t>030 : 46,86</t>
  </si>
  <si>
    <t>031 : 40,93</t>
  </si>
  <si>
    <t>032 : 1,44</t>
  </si>
  <si>
    <t>033 : 1,25</t>
  </si>
  <si>
    <t>034 : 5,95</t>
  </si>
  <si>
    <t>035 : 1,25</t>
  </si>
  <si>
    <t>036 : 47,77</t>
  </si>
  <si>
    <t>101 : 187,31</t>
  </si>
  <si>
    <t>103 : 18,64</t>
  </si>
  <si>
    <t>104 : 1,13</t>
  </si>
  <si>
    <t>105 : 1,06</t>
  </si>
  <si>
    <t>106 : 9,27</t>
  </si>
  <si>
    <t>107 : 15,55</t>
  </si>
  <si>
    <t>108 : 11,17</t>
  </si>
  <si>
    <t>109 : 23,47</t>
  </si>
  <si>
    <t>110 : 25,45</t>
  </si>
  <si>
    <t>111 : 11,52</t>
  </si>
  <si>
    <t>112 : 14,07</t>
  </si>
  <si>
    <t>113 : 18,29</t>
  </si>
  <si>
    <t>114 : 26,17</t>
  </si>
  <si>
    <t>115 : 32,47</t>
  </si>
  <si>
    <t>116 : 2,7</t>
  </si>
  <si>
    <t>117 : 33,9</t>
  </si>
  <si>
    <t>118 : 14,53</t>
  </si>
  <si>
    <t>120 : 21,86</t>
  </si>
  <si>
    <t>121 : 25,98</t>
  </si>
  <si>
    <t>122 : 21,76</t>
  </si>
  <si>
    <t>123 : 71,04</t>
  </si>
  <si>
    <t>124 : 20,27</t>
  </si>
  <si>
    <t>125 : 83,63</t>
  </si>
  <si>
    <t>201 : 203,42</t>
  </si>
  <si>
    <t>204 : 1,66</t>
  </si>
  <si>
    <t>205 : 9,21</t>
  </si>
  <si>
    <t>206 : 1,55</t>
  </si>
  <si>
    <t>207 : 1,09</t>
  </si>
  <si>
    <t>208 : 76,48</t>
  </si>
  <si>
    <t>209 : 74,56</t>
  </si>
  <si>
    <t>210 : 72,51</t>
  </si>
  <si>
    <t>211 : 71,78</t>
  </si>
  <si>
    <t>212 : 72,1</t>
  </si>
  <si>
    <t>213 : 26,38</t>
  </si>
  <si>
    <t>214 : 76,5</t>
  </si>
  <si>
    <t>301 : 207,72</t>
  </si>
  <si>
    <t>304 : 1,7</t>
  </si>
  <si>
    <t>305 : 9,38</t>
  </si>
  <si>
    <t>306 : 1,55</t>
  </si>
  <si>
    <t>307 : 1,09</t>
  </si>
  <si>
    <t>308 : 76,86</t>
  </si>
  <si>
    <t>309 : 52,37</t>
  </si>
  <si>
    <t>310 : 19,12</t>
  </si>
  <si>
    <t>311 : 71,78</t>
  </si>
  <si>
    <t>312 : 71,78</t>
  </si>
  <si>
    <t>313 : 72,1</t>
  </si>
  <si>
    <t>314 : 25,99</t>
  </si>
  <si>
    <t>315 : 75,84</t>
  </si>
  <si>
    <t>401 : 207,93</t>
  </si>
  <si>
    <t>404 : 1,98</t>
  </si>
  <si>
    <t>405 : 12,06</t>
  </si>
  <si>
    <t>406 : 77,2</t>
  </si>
  <si>
    <t>407 : 73,19</t>
  </si>
  <si>
    <t>408 : 72,37</t>
  </si>
  <si>
    <t>409 : 72,37</t>
  </si>
  <si>
    <t>410 : 72,7</t>
  </si>
  <si>
    <t>411 : 26,31</t>
  </si>
  <si>
    <t>412 : 33,7</t>
  </si>
  <si>
    <t>413 : 42,27</t>
  </si>
  <si>
    <t>611481211RT6</t>
  </si>
  <si>
    <t>Vyztužení vnitřních omítek stropů sklotextilní síťovinou s dodávkou síťoviny a stěrkového tmelu</t>
  </si>
  <si>
    <t xml:space="preserve">vnitřní nadpraží dle detailu E : </t>
  </si>
  <si>
    <t>nadpraží : 28,84+2,32</t>
  </si>
  <si>
    <t>nadpraží : 35,65+3,65</t>
  </si>
  <si>
    <t>nadpraží : 29,1+3,3</t>
  </si>
  <si>
    <t>nadpraží : 27,76+3,27</t>
  </si>
  <si>
    <t>nadpraží : 21,98+3,27</t>
  </si>
  <si>
    <t>612409991RT2</t>
  </si>
  <si>
    <t>Začištění omítek kolem oken, dveří a obkladů apod. s použitím suché maltové směsi</t>
  </si>
  <si>
    <t>612421637R00</t>
  </si>
  <si>
    <t>Omítky vnitřní stěn vápenné nebo vápenocementové v podlaží i ve schodišti štukové, Malta pro zdění</t>
  </si>
  <si>
    <t>stěny revizní šachty : (0,9+0,7)*2*1,6*6</t>
  </si>
  <si>
    <t>stěny čerpací stanice : (2,08+0,96)*2*1,6</t>
  </si>
  <si>
    <t>612421431RT2</t>
  </si>
  <si>
    <t>Oprava vnitřních vápenných omítek stěn v množství opravované plochy přes 30 do 50 %,  štukových</t>
  </si>
  <si>
    <t>002/003 : 3,05*(9,07+9,07+4,86+4,86+0,68)</t>
  </si>
  <si>
    <t>004 : 2,2*(2,6+8,25)*2</t>
  </si>
  <si>
    <t>-1*2</t>
  </si>
  <si>
    <t>-0,35*0,73</t>
  </si>
  <si>
    <t>0,7*(1,18+2,1+2,1)</t>
  </si>
  <si>
    <t>1,22*(0,65+1,18+1,18)</t>
  </si>
  <si>
    <t>005 : 2,2*(2,3+4,85)*2</t>
  </si>
  <si>
    <t>1,11*(0,65+1,18+1,18)</t>
  </si>
  <si>
    <t>006 : 3,62*(3,19+16,19)*2</t>
  </si>
  <si>
    <t>-1,51*2,21</t>
  </si>
  <si>
    <t>-1,4*2,17</t>
  </si>
  <si>
    <t>-2,15*2,2</t>
  </si>
  <si>
    <t>-1,35*1,25*3</t>
  </si>
  <si>
    <t>0,15*(1,51+2,21+2,21)</t>
  </si>
  <si>
    <t>0,69*(2,05+2,3+2,3)</t>
  </si>
  <si>
    <t>0,49*(2,15+2,2+2,2)</t>
  </si>
  <si>
    <t>0,56*(1,35+1,25+1,25)*3</t>
  </si>
  <si>
    <t>007 : 3,56*(6,51+10,19)*2</t>
  </si>
  <si>
    <t>-1,38*1,95*2</t>
  </si>
  <si>
    <t>-2,36*1,95</t>
  </si>
  <si>
    <t>0,33*(1+2+2)</t>
  </si>
  <si>
    <t>0,78*(1,38+1,95+1,95)*2</t>
  </si>
  <si>
    <t>0,78*(2,36+1,95+1,95)</t>
  </si>
  <si>
    <t>008, 009, 010 : 3,56*(6,55+10,24)*2</t>
  </si>
  <si>
    <t>-2,33*1,95</t>
  </si>
  <si>
    <t>-1,37*1,83*2</t>
  </si>
  <si>
    <t>0,78*(2,33+1,95+1,95)</t>
  </si>
  <si>
    <t>0,6*(1,37+1,83+1,83)*2</t>
  </si>
  <si>
    <t>011, 012 : 3,56*(6,43+6,9)*2</t>
  </si>
  <si>
    <t>-1,56*1,83*2</t>
  </si>
  <si>
    <t>-1*2,03</t>
  </si>
  <si>
    <t>0,63*(1,56+1,83+1,83)*2</t>
  </si>
  <si>
    <t>0,3*(1+2,03+2,03)</t>
  </si>
  <si>
    <t>013 : 2,7*(1,45+1,78+1,78)</t>
  </si>
  <si>
    <t>-1,18*2,2</t>
  </si>
  <si>
    <t>014 : 2,65*(1,91+6,41)*2</t>
  </si>
  <si>
    <t>-0,89*1,95</t>
  </si>
  <si>
    <t>-1,32*1,97</t>
  </si>
  <si>
    <t>-0,95*1,2</t>
  </si>
  <si>
    <t>0,62*(1,32+1,87+1,87)</t>
  </si>
  <si>
    <t>0,92*(0,95+1,2+1,2)</t>
  </si>
  <si>
    <t>015, 017 : 2,68*(1,45+9,59+9,59)</t>
  </si>
  <si>
    <t>-0,89*1,95*2</t>
  </si>
  <si>
    <t>-1,05*2,3</t>
  </si>
  <si>
    <t>-0,98*1,97</t>
  </si>
  <si>
    <t>016 : 2,65*(3,29+0,91+0,98+0,12+0,98+0,89+3,29+1,91)</t>
  </si>
  <si>
    <t>-0,89*2</t>
  </si>
  <si>
    <t>0,48*(0,98+0,82+0,82)</t>
  </si>
  <si>
    <t>018 : 3,67*(1,97+3,31)*2</t>
  </si>
  <si>
    <t>0,09*(0,9+2,01+2,01)</t>
  </si>
  <si>
    <t>019 : 2*(0,82+2,15+1,25+0,68+0,43+0,35+0,3+0,41+0,3+0,71)</t>
  </si>
  <si>
    <t>-0,5*0,6</t>
  </si>
  <si>
    <t>0,09*(0,5+0,6+0,6)</t>
  </si>
  <si>
    <t>020 : 1,18*(3,7+3,8)*2</t>
  </si>
  <si>
    <t>-1*1,15</t>
  </si>
  <si>
    <t>0,2*(1+1,15+1,15)</t>
  </si>
  <si>
    <t>021 : 4,57*(0,96+4,05+0,25+4,05+3,69+7,32+4,9+7,32)</t>
  </si>
  <si>
    <t>-0,9*2,05</t>
  </si>
  <si>
    <t>022 : 3,62*(16,2+3,06+12,92+11,5+3,28+14,56)</t>
  </si>
  <si>
    <t>-1,08*2,06</t>
  </si>
  <si>
    <t>-2,17*2,9</t>
  </si>
  <si>
    <t>-1,58*2,21</t>
  </si>
  <si>
    <t>-0,44*1,33</t>
  </si>
  <si>
    <t>-0,56*0,56*2</t>
  </si>
  <si>
    <t>-1,2*2,43</t>
  </si>
  <si>
    <t>-1,14*1,96</t>
  </si>
  <si>
    <t>0,16*(1,58+2,21+2,21)</t>
  </si>
  <si>
    <t>0,63*(1,35+1,25+1,25)*3</t>
  </si>
  <si>
    <t>0,57*(0,44+1,33+1,33)</t>
  </si>
  <si>
    <t>0,58*(0,97+0,73+0,73)</t>
  </si>
  <si>
    <t>0,58*(0,85+1,28+1,28)</t>
  </si>
  <si>
    <t>0,15*(1,2+2,43+2,43)</t>
  </si>
  <si>
    <t>0,35*(1,26+2+2)</t>
  </si>
  <si>
    <t>023, 024 : 3,43*(6,72+6,51)*2</t>
  </si>
  <si>
    <t>-1,38*1,95</t>
  </si>
  <si>
    <t>-2,37*1,95</t>
  </si>
  <si>
    <t>0,78*(1,38+1,95+1,95)</t>
  </si>
  <si>
    <t>0,78*(2,37+1,95+1,95)</t>
  </si>
  <si>
    <t>025 : 3,41*(3,37+6,51)*2</t>
  </si>
  <si>
    <t>-0,99*1,99</t>
  </si>
  <si>
    <t>026, 027, 028, 029 : 3,43*(6,51+10,28)*2</t>
  </si>
  <si>
    <t>-2,4*1,95</t>
  </si>
  <si>
    <t>0,57*(1,28+2,2+2,2)</t>
  </si>
  <si>
    <t>0,78*(2,4+1,95+1,95)</t>
  </si>
  <si>
    <t>030 : 2,97*(6,46+7,2)*2</t>
  </si>
  <si>
    <t>0,35*(1,12+2+2)</t>
  </si>
  <si>
    <t>031 : 2,4*(6,02+6,8)*2</t>
  </si>
  <si>
    <t>036 : 3,67*(6,46+7,15)*2</t>
  </si>
  <si>
    <t>-0,96*1,21*2</t>
  </si>
  <si>
    <t>0,79*(0,96+3,11+3,11)</t>
  </si>
  <si>
    <t>101 : 3,65*(32,76+1,62+3,7+1,73+25,71+10,23+0,15+1,13+3,5+14,71)</t>
  </si>
  <si>
    <t>-1,36*2,13*2</t>
  </si>
  <si>
    <t>-0,98*2,11</t>
  </si>
  <si>
    <t>-0,96*2,11</t>
  </si>
  <si>
    <t>-5,16*3,2</t>
  </si>
  <si>
    <t>-0,9*2,28</t>
  </si>
  <si>
    <t>-1,05*2,19</t>
  </si>
  <si>
    <t>-1,1*2,23</t>
  </si>
  <si>
    <t>-1*2,13</t>
  </si>
  <si>
    <t>-1,2*2,2*8</t>
  </si>
  <si>
    <t>-0,88*2,01</t>
  </si>
  <si>
    <t>-0,78*2,2*2</t>
  </si>
  <si>
    <t>-2,83*3,63</t>
  </si>
  <si>
    <t>-1,06*2,11</t>
  </si>
  <si>
    <t>0,5*(2+2,17+2,17)</t>
  </si>
  <si>
    <t>0,5*(3,67+2,16+2,16)</t>
  </si>
  <si>
    <t>0,5*(1,62+2,16+2,16)</t>
  </si>
  <si>
    <t>0,17*(0,9+2,28+2,28)</t>
  </si>
  <si>
    <t>0,5*(1,19+2,28+2,28)</t>
  </si>
  <si>
    <t>0,46*(1,15+2,23+2,23)</t>
  </si>
  <si>
    <t>0,5*(1,35+2,3+2,3)*8</t>
  </si>
  <si>
    <t>0,5*(0,9+2,3+2,3)*2</t>
  </si>
  <si>
    <t>103 : 3,61*(3,35+6,28)*2</t>
  </si>
  <si>
    <t>-0,96*1,98</t>
  </si>
  <si>
    <t>-0,8*2</t>
  </si>
  <si>
    <t>0,48*(1,36+2,3+2,3)</t>
  </si>
  <si>
    <t>104 : 3,61*(0,82+1,25)*2</t>
  </si>
  <si>
    <t>-0,45*0,6</t>
  </si>
  <si>
    <t>0,48*(0,6+0,6+0,6)</t>
  </si>
  <si>
    <t>105 : 3,61*(0,85+1,25)*2</t>
  </si>
  <si>
    <t>106 : 3,62*(3,35+2,7)*2</t>
  </si>
  <si>
    <t>0,48*(1,35+2,26+2,26)</t>
  </si>
  <si>
    <t>107 : 3,5*(3,87+3,89)*2</t>
  </si>
  <si>
    <t>-0,9*2,09</t>
  </si>
  <si>
    <t>-1,2*1,5</t>
  </si>
  <si>
    <t>0,32*(1,35+1,56+1,56)</t>
  </si>
  <si>
    <t>108 : 3,5*(2,69+3,89)*2</t>
  </si>
  <si>
    <t>-1,4*2,2</t>
  </si>
  <si>
    <t>0,79*(1,56+2,25+2,25)</t>
  </si>
  <si>
    <t>109 : 3,5*(3,3+6,66)*2</t>
  </si>
  <si>
    <t>-2,2*2,2</t>
  </si>
  <si>
    <t>0,46*(1,28+2,23+2,23)</t>
  </si>
  <si>
    <t>0,79*(2,36+2,25+2,25)</t>
  </si>
  <si>
    <t>110 : 3,5*(3,58+6,66)*2</t>
  </si>
  <si>
    <t>0,33*(1,13+2,32+2,32)</t>
  </si>
  <si>
    <t>0,46*(1,26+2,32+2,32)</t>
  </si>
  <si>
    <t>111 : 3,4*(3,37+6,25)*2</t>
  </si>
  <si>
    <t>-0,85*2,02</t>
  </si>
  <si>
    <t>-0,9*2,02*2</t>
  </si>
  <si>
    <t>112 : 3,4*(3,37+4,02)*2</t>
  </si>
  <si>
    <t>0,34*(1,13+2+2)</t>
  </si>
  <si>
    <t>0,49*(1,36+2,25+2,25)</t>
  </si>
  <si>
    <t>113 : 3,4*( 3,19+5,3)*2</t>
  </si>
  <si>
    <t>-1,57*2,2*2</t>
  </si>
  <si>
    <t>0,69*(1,57+2,34+2,34)*2</t>
  </si>
  <si>
    <t>0,49*(1,37+2,25+2,25)</t>
  </si>
  <si>
    <t>114 : 3,4*(4,95+5,03)*2</t>
  </si>
  <si>
    <t>-1,5*2,2*2</t>
  </si>
  <si>
    <t>115 : 3,4*(5,05+6,66)*2</t>
  </si>
  <si>
    <t>-0,72*2</t>
  </si>
  <si>
    <t>0,1*(0,9+2,02+2,02)</t>
  </si>
  <si>
    <t>116 : 3,4*(1,36+1,99)*2</t>
  </si>
  <si>
    <t>117 : 3,4*(4,91+6,66)*2</t>
  </si>
  <si>
    <t>118 : 2,12*(3,69+3,8)*2</t>
  </si>
  <si>
    <t>-1,01*1,99</t>
  </si>
  <si>
    <t>-1,45*1,12</t>
  </si>
  <si>
    <t>0,08*(1,01+1,99+1,99)</t>
  </si>
  <si>
    <t>0,15*(1,45+1,12+1,12)</t>
  </si>
  <si>
    <t>120 : 3,4*(3,2+6,66)*2</t>
  </si>
  <si>
    <t>-1*2,12</t>
  </si>
  <si>
    <t>-1,5*2,2</t>
  </si>
  <si>
    <t>0,69*(1,57+2,34+2,34)</t>
  </si>
  <si>
    <t>121, 122 : 3,4*(6,97+6,66)*2</t>
  </si>
  <si>
    <t>-1,5*2,2*3</t>
  </si>
  <si>
    <t>0,15*(1,46+2,18+2,18)</t>
  </si>
  <si>
    <t>0,69*(1,57+2,34+2,34)*3</t>
  </si>
  <si>
    <t>123 : 3,4*(6,66+10,31)*2</t>
  </si>
  <si>
    <t>-1,56*2,1</t>
  </si>
  <si>
    <t>-1,5*2,2*4</t>
  </si>
  <si>
    <t>0,69*(1,57+2,34+2,34)*4</t>
  </si>
  <si>
    <t>124, 125 : 3,5*(6,66+14,86)*2</t>
  </si>
  <si>
    <t>-2,8*2,2*2</t>
  </si>
  <si>
    <t>0,49*(1,26+2,19+2,19)</t>
  </si>
  <si>
    <t>0,54*(1,1+2,14+2,14)</t>
  </si>
  <si>
    <t>0,41*(1,04+2,12+2,12)</t>
  </si>
  <si>
    <t>0,45*(1,95+2,18+2,18)</t>
  </si>
  <si>
    <t>0,79*(1,56+2,3+2,3)</t>
  </si>
  <si>
    <t>0,79*(2,96+2,3+2,3)*2</t>
  </si>
  <si>
    <t>schodiště : 3,65*(7,45+7,45+5,16)</t>
  </si>
  <si>
    <t>-1,4*2,1*3</t>
  </si>
  <si>
    <t>0,31*(1,4+2,1+2,1)*3</t>
  </si>
  <si>
    <t>201, 204, 205, 206, 207 : 3,65*(32,76+10,81+3,35+7,46+26,06+10,23+0,15+1,13+3,5+14,71)</t>
  </si>
  <si>
    <t>-1,4*2,2*4</t>
  </si>
  <si>
    <t>-1,1*2,21</t>
  </si>
  <si>
    <t>-1,02*2,19</t>
  </si>
  <si>
    <t>-1,2*2,2*10</t>
  </si>
  <si>
    <t>-0,77*2,2</t>
  </si>
  <si>
    <t>-2,43*2,2</t>
  </si>
  <si>
    <t>-1,1*2,22</t>
  </si>
  <si>
    <t>0,5*(2+2,3+2,3)*4</t>
  </si>
  <si>
    <t>0,49*(1,35+2,3+2,3)*10</t>
  </si>
  <si>
    <t>0,49*(0,93+2,28+2,28)</t>
  </si>
  <si>
    <t>0,49*(2,55+2,3+2,3)</t>
  </si>
  <si>
    <t>0,49*(0,9+2,3+2,3)*2</t>
  </si>
  <si>
    <t>208 : 3,41*(6,81+10,96)*2</t>
  </si>
  <si>
    <t>0,65*(1,56+2,25+2,25)*4</t>
  </si>
  <si>
    <t>209 : 3,4*(6,81+10,54)*2</t>
  </si>
  <si>
    <t>-1,4*2,2*2</t>
  </si>
  <si>
    <t>0,47*(2,44+2,31+2,31)</t>
  </si>
  <si>
    <t>0,53*(1,57+2,34+2,34)*3</t>
  </si>
  <si>
    <t>0,49*(1,56+2,25+2,25)*2</t>
  </si>
  <si>
    <t>210 : 3,4*(6,81+10,26)*2</t>
  </si>
  <si>
    <t>211 : 3,4*(6,81+10,26)*2</t>
  </si>
  <si>
    <t>0,53*(1,57+2,34+2,34)*4</t>
  </si>
  <si>
    <t>212 : 3,4*(10,31+6,81)*2</t>
  </si>
  <si>
    <t>213 : 3,4*(3,66+6,81)*2</t>
  </si>
  <si>
    <t>0,45*(1,3+2,32+2,32)</t>
  </si>
  <si>
    <t>0,64*(1,56+2,25+2,25)</t>
  </si>
  <si>
    <t>214 : 3,4*(6,81+10,96)*2</t>
  </si>
  <si>
    <t>0,64*(1,56+2,25+2,25)*4</t>
  </si>
  <si>
    <t>-1,4*2,32*3</t>
  </si>
  <si>
    <t>0,31*(1,4+2,32+2,32)*3</t>
  </si>
  <si>
    <t>301, 304, 305, 306, 307 : 3,65*(32,76+10,81+3,35+7,46+26,06+10,23+0,15+1,13+3,5+14,71)</t>
  </si>
  <si>
    <t>308 : 3,41*(6,81+10,96)*2</t>
  </si>
  <si>
    <t>-1,1*2,2</t>
  </si>
  <si>
    <t>0,3*(1,26+2,33+2,33)</t>
  </si>
  <si>
    <t>309, 310 : 3,4*(6,81+10,31)*2</t>
  </si>
  <si>
    <t>-1*2,19</t>
  </si>
  <si>
    <t>0,45*(1,26+2,31+2,31)</t>
  </si>
  <si>
    <t>311 : 3,4*(6,81+10,26)*2</t>
  </si>
  <si>
    <t>-1,4*2,33</t>
  </si>
  <si>
    <t>312 : 3,4*(6,81+10,26)*2</t>
  </si>
  <si>
    <t>313 : 3,4*(10,31+6,81)*2</t>
  </si>
  <si>
    <t>314 : 3,4*(3,66+6,81)*2</t>
  </si>
  <si>
    <t>315 : 3,4*(6,81+10,86)*2</t>
  </si>
  <si>
    <t>0,28*(1,4+2,32+2,32)*3</t>
  </si>
  <si>
    <t>401, 404, 405 : 3,65*(32,76+10,81+3,35+7,46+26,06+10,23+0,15+1,13+3,5+14,71)</t>
  </si>
  <si>
    <t>-1,4*2,2*3</t>
  </si>
  <si>
    <t>-1,4*2,25</t>
  </si>
  <si>
    <t>-1,1*2,2*2</t>
  </si>
  <si>
    <t>-0,78*2,2*3</t>
  </si>
  <si>
    <t>-1,06*2,22</t>
  </si>
  <si>
    <t>0,33*(1,35+2,3+2,3)*10</t>
  </si>
  <si>
    <t>0,33*(0,93+2,28+2,28)*2</t>
  </si>
  <si>
    <t>0,33*(2,55+2,25+2,25)</t>
  </si>
  <si>
    <t>0,33*(0,9+2,25+2,25)</t>
  </si>
  <si>
    <t>406 : 3,45*(6,96+10,96)*2</t>
  </si>
  <si>
    <t>0,49*(1,56+2,25+2,25)*4</t>
  </si>
  <si>
    <t>407 : 3,45*(6,96+10,31)*2</t>
  </si>
  <si>
    <t>0,38*(1,57+2,34+2,34)*4</t>
  </si>
  <si>
    <t>408 : 3,45*(6,96+10,26)*2</t>
  </si>
  <si>
    <t>409 : 3,45*(6,96+10,26)*2</t>
  </si>
  <si>
    <t>410 : 3,45*(10,31+6,96)*2</t>
  </si>
  <si>
    <t>411 : 3,4*(3,66+6,96)*2</t>
  </si>
  <si>
    <t>0,45*(1,29+2,35+2,35)</t>
  </si>
  <si>
    <t>0,48*(1,56+2,25+2,25)</t>
  </si>
  <si>
    <t>412 : 3,45*(6,96+4,75)*2</t>
  </si>
  <si>
    <t>0,48*(1,56+2,25+2,25)*2</t>
  </si>
  <si>
    <t>413 : 3,45*(6,96+5,91)*2</t>
  </si>
  <si>
    <t>-1,06*2,2</t>
  </si>
  <si>
    <t>-0,9*2,15</t>
  </si>
  <si>
    <t>0,62*(0,98+2,2+2,2)</t>
  </si>
  <si>
    <t>-1,4*1,4*3</t>
  </si>
  <si>
    <t>0,28*(1,4+1,55+1,55)*3</t>
  </si>
  <si>
    <t>501 : 2,5*(5,16+10,95)*2</t>
  </si>
  <si>
    <t>-1,4*1,2</t>
  </si>
  <si>
    <t>502 : 2,5*(20,92+18,73)*2</t>
  </si>
  <si>
    <t>503 : 2,5*(20,91+22,61)*2</t>
  </si>
  <si>
    <t xml:space="preserve">- obklady : </t>
  </si>
  <si>
    <t>Odkaz na mn. položky pořadí 343 : 40,78800*-1</t>
  </si>
  <si>
    <t>Odkaz na mn. položky pořadí 344 : 161,08280*-1</t>
  </si>
  <si>
    <t>612473186R00</t>
  </si>
  <si>
    <t>Omítky vnitřní zdiva ze suchých směsí příplatek za zabudované rohovníky</t>
  </si>
  <si>
    <t>omítka vápenocementová, strojně nebo ručně nanášená v podlaží i ve schodišti na jakýkoliv druh podkladu, kompletní souvrství</t>
  </si>
  <si>
    <t>006/022 : 3,95*1</t>
  </si>
  <si>
    <t>018 : 2,7*1</t>
  </si>
  <si>
    <t>026 : 3,56*1</t>
  </si>
  <si>
    <t>202 : 3,75*1</t>
  </si>
  <si>
    <t>209 : 3,75*1</t>
  </si>
  <si>
    <t>302 : 3,75*1</t>
  </si>
  <si>
    <t>309 : 3,75*1</t>
  </si>
  <si>
    <t>402 : 3,72*1</t>
  </si>
  <si>
    <t>407 : 3,72*1</t>
  </si>
  <si>
    <t>007 : 1+1,98+1,98</t>
  </si>
  <si>
    <t>(1,38+3,4+3,4)*2</t>
  </si>
  <si>
    <t>2,36+3,4+3,4</t>
  </si>
  <si>
    <t>008 : 0,94+2,02+2,02</t>
  </si>
  <si>
    <t>1,38+3,25+3,25</t>
  </si>
  <si>
    <t>009 : (1,36+3,26+3,26+1,83+1,83)*2</t>
  </si>
  <si>
    <t>1,38+3,4+3,4</t>
  </si>
  <si>
    <t>2,33+3,4+3,4</t>
  </si>
  <si>
    <t>010 : 1+2,02+2,02</t>
  </si>
  <si>
    <t>(1,56+3,28+3,28+1,83+1,83)*2</t>
  </si>
  <si>
    <t>011 : 3,78*3</t>
  </si>
  <si>
    <t>012 : 0,9+2,01+2,01</t>
  </si>
  <si>
    <t>014 : 0,98+2,37+2,37+0,82+0,82</t>
  </si>
  <si>
    <t>2,65*2</t>
  </si>
  <si>
    <t>021 : 0,9+0,5+0,5</t>
  </si>
  <si>
    <t>023 : 1,26+2,2+2,2</t>
  </si>
  <si>
    <t>2,37+3,4+3,4</t>
  </si>
  <si>
    <t>030 : 0,96+0,66+0,66</t>
  </si>
  <si>
    <t>031 : 0,77+0,66+0,66</t>
  </si>
  <si>
    <t>032b : 0,76+1,8+1,8</t>
  </si>
  <si>
    <t>110 : 1,2*2</t>
  </si>
  <si>
    <t>114 : 1,35+3,16+3,16+2,26+2,26</t>
  </si>
  <si>
    <t>208 : 3,75*2</t>
  </si>
  <si>
    <t>210 : 3,75*2</t>
  </si>
  <si>
    <t>612481211RT2</t>
  </si>
  <si>
    <t>Vyztužení povrchu vnitřních stěn sklotextilní síťovinou s dodávkou síťoviny a stěrkového tmelu</t>
  </si>
  <si>
    <t xml:space="preserve">omítky - bandážování přechodů různých materiálů, drážek po profesích, .... : </t>
  </si>
  <si>
    <t xml:space="preserve">cca 20% - odhad : </t>
  </si>
  <si>
    <t>Odkaz na mn. položky pořadí 131 : 7303,98470</t>
  </si>
  <si>
    <t>Koeficient 20%: -0,8</t>
  </si>
  <si>
    <t>622481291R00</t>
  </si>
  <si>
    <t>Vyztužení povrchových úprav vnějších stěn montáž výztužné lišty rohové a dilatační- bez dodávky materiálu</t>
  </si>
  <si>
    <t>nadpraží : 39,67</t>
  </si>
  <si>
    <t>nadpraží : 60,9</t>
  </si>
  <si>
    <t>nadpraží : 58,72</t>
  </si>
  <si>
    <t>nadpraží : 54,52</t>
  </si>
  <si>
    <t>632451021R00</t>
  </si>
  <si>
    <t>Vyrovnávací potěr z cementové malty v pásu o průměrné (střední) tloušťce od 10 do 20 mm</t>
  </si>
  <si>
    <t>007 : 0,33*1,38*2</t>
  </si>
  <si>
    <t>0,33*2,36</t>
  </si>
  <si>
    <t>008 : 0,33*1,38</t>
  </si>
  <si>
    <t>009 : 0,29*1,36*2</t>
  </si>
  <si>
    <t>0,33*1,38</t>
  </si>
  <si>
    <t>0,33*2,33</t>
  </si>
  <si>
    <t>010 : 0,5*1,56*2</t>
  </si>
  <si>
    <t>014 : 0,47*0,98</t>
  </si>
  <si>
    <t>021 : 0,22*0,9</t>
  </si>
  <si>
    <t>023 : 0,34*1,38</t>
  </si>
  <si>
    <t>0,34*2,37</t>
  </si>
  <si>
    <t>030 : 0,58*0,96</t>
  </si>
  <si>
    <t>031 : 0,58*0,77</t>
  </si>
  <si>
    <t>032b : 0,58*0,76</t>
  </si>
  <si>
    <t>114 : 0,3*1,35</t>
  </si>
  <si>
    <t>55392750.AR</t>
  </si>
  <si>
    <t>lišta rohová; s tkaninou; materiál plast</t>
  </si>
  <si>
    <t>Odkaz na mn. položky pořadí 134 : 268,33000</t>
  </si>
  <si>
    <t>Koeficient prořez: 0,1</t>
  </si>
  <si>
    <t>319201316R00</t>
  </si>
  <si>
    <t>Vyrovnání povrchu zdiva pod omítku maltou ze SMS tloušťka 20 mm</t>
  </si>
  <si>
    <t>Odkaz na mn. položky pořadí 145 : 111,76340</t>
  </si>
  <si>
    <t>Odkaz na mn. položky pořadí 146 : 2436,02530</t>
  </si>
  <si>
    <t>602015184RT7</t>
  </si>
  <si>
    <t>Omítka stěn z hotových směsí vrchní tenkovrstvá, silikátová, zatíraná, se samočisticím efektem, tloušťka vrstvy 2 mm, probarvená</t>
  </si>
  <si>
    <t>Odkaz na mn. položky pořadí 156 : 90,12850</t>
  </si>
  <si>
    <t>Odkaz na mn. položky pořadí 138 : 90,12850</t>
  </si>
  <si>
    <t>620991121R00</t>
  </si>
  <si>
    <t>Zakrývání výplní vnějších otvorů z postaveného lešení</t>
  </si>
  <si>
    <t>622318137RT3</t>
  </si>
  <si>
    <t>Zateplení fasády  , deskami z fenolické pěny, tloušťky 200 mm, kontaktní nátěr a silikonová omítka, hlazená, zrnitost 2 mm</t>
  </si>
  <si>
    <t>jižní nadstřešní část výtahové šachty : 3,7*0,75</t>
  </si>
  <si>
    <t>622318630xxx</t>
  </si>
  <si>
    <t>Zateplení fasády dřevostaveb, expandovaným polystyrénem, tloušťky 30 mm, kontaktní nátěr, s omítkou weberpas, extraClean, zrno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</si>
  <si>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</si>
  <si>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</si>
  <si>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vrátnice - přesah střechy dle detailu : (0,18+0,27)*8</t>
  </si>
  <si>
    <t>(0,18+0,27)*5,5</t>
  </si>
  <si>
    <t>(0,15+0,33)*(3,3+3,3)</t>
  </si>
  <si>
    <t>62231863xxx</t>
  </si>
  <si>
    <t>Zateplení fasády dřevostaveb, expandovaným polystyrénem, tloušťky 180 mm, bez povrch úpravy</t>
  </si>
  <si>
    <t>obj. B atika skl. F9, F10 : (6+10,18)*2*1,53</t>
  </si>
  <si>
    <t>622318731RT2</t>
  </si>
  <si>
    <t>Zateplení fasády dřevostaveb, minerálními deskami s podélným vláknem, tloušťky 80 mm, kontaktní nátěr a silikonsilikátová omítka se samočisticím efektem, 3,3 kg/m2</t>
  </si>
  <si>
    <t>čelní stěna obloukových vikýřů : 1,12*29</t>
  </si>
  <si>
    <t>622319831RT3</t>
  </si>
  <si>
    <t>Zateplení fasády  , minerálními deskami s podélným vláknem, tloušťky 80 mm, kontaktní nátěr a silikonsilikátová omítka se samočisticím efektem, hlazená, zrnitost 2 mm</t>
  </si>
  <si>
    <t>1.NP jih nad vstupem : 8*1,03</t>
  </si>
  <si>
    <t>horní římsa - Z, J, V : (23,26+51+20,6)*(0,34+0,61)</t>
  </si>
  <si>
    <t>římsa vnitroblok : (6,92+5,88+14,17+10,27)*(0,27+0,09)</t>
  </si>
  <si>
    <t>622319836RT3</t>
  </si>
  <si>
    <t>Zateplení fasády  , minerálními deskami s podélným vláknem, tloušťky 180 mm, kontaktní nátěr a silikonsilikátová omítka se samočisticím efektem, hlazená, zrnitost 2 mm</t>
  </si>
  <si>
    <t>Silikonová tenkovrstvá omítka, probarvená, stálobarevná; vysoká přilnavost k podkladu a výborná zpracovatelnost, po vytvrzení odolná vůči vodě, mrazu a agresivitě prostředí s vysokou ochranou proti růstu řas a plísní, při dešti s odperlovacím účinkem, omyvatelná; velikost zrna 1,5 mm; ? = 0,800 W/(m.K); C = 900 J/kgK; obj. hm. = 1800 kg/m3</t>
  </si>
  <si>
    <t>Tmel s vloženou sklotextilní síťovinou, min. tl. po vyschnutí 4,5 mm, mrazuvzdorná, stabilní a pevná, vysoká paropropustnost, vyztužení- systémová skelná tkanina plošná hmotnost 160 g/m2</t>
  </si>
  <si>
    <t xml:space="preserve">skl. F3, F6 : </t>
  </si>
  <si>
    <t xml:space="preserve">západ : </t>
  </si>
  <si>
    <t>1.PP (area) : 34,09</t>
  </si>
  <si>
    <t>-1,1*1,65</t>
  </si>
  <si>
    <t>1.-4.NP : 23,45*15,7</t>
  </si>
  <si>
    <t>-1,4*2,2*16</t>
  </si>
  <si>
    <t xml:space="preserve">jih : </t>
  </si>
  <si>
    <t>1.PP : (21,25+21,25)*3,19</t>
  </si>
  <si>
    <t>vstup : (1,26+1,34)*3,64*2</t>
  </si>
  <si>
    <t>(1,26+1,34)*0,7*2</t>
  </si>
  <si>
    <t>5,16*0,86</t>
  </si>
  <si>
    <t>vstup- podhled : 8*0,82</t>
  </si>
  <si>
    <t>1.-4.NP : (22,16+0,25+5,24+0,25+22,16)*15,7</t>
  </si>
  <si>
    <t>- vstup (area) : -7,3</t>
  </si>
  <si>
    <t>-otvory : -1,5*2,2*16*4</t>
  </si>
  <si>
    <t>-1,25*2*3</t>
  </si>
  <si>
    <t>-1,25*2,2*3*2</t>
  </si>
  <si>
    <t>-1,25*1,4*3</t>
  </si>
  <si>
    <t xml:space="preserve">východ : </t>
  </si>
  <si>
    <t>1.PP : 20,16*3,6</t>
  </si>
  <si>
    <t>-0,85*1,2</t>
  </si>
  <si>
    <t>-1,16*1,9</t>
  </si>
  <si>
    <t>1.-4.NP : 19,84*15,7</t>
  </si>
  <si>
    <t>- otvory : -1,4*2,2*20</t>
  </si>
  <si>
    <t>-1,2*2,2*2</t>
  </si>
  <si>
    <t xml:space="preserve">sever - východní křídlo : </t>
  </si>
  <si>
    <t>1.PP : (12,86+7,29)*2,6</t>
  </si>
  <si>
    <t>-1,05*1,03</t>
  </si>
  <si>
    <t>1.-5.NP : (12,54+7,29)*15,25</t>
  </si>
  <si>
    <t>- otvory : -1,2*1,5</t>
  </si>
  <si>
    <t>-0,45*0,6*2</t>
  </si>
  <si>
    <t>štít (area) : 40,26</t>
  </si>
  <si>
    <t xml:space="preserve">sever - střed : </t>
  </si>
  <si>
    <t>1.PP : (6,1+2,31+3,05+9,15)*2,68</t>
  </si>
  <si>
    <t>-1,2*1,25*5</t>
  </si>
  <si>
    <t>-1,2*1,85</t>
  </si>
  <si>
    <t>přístavba : (7,72+5,43)*4,6</t>
  </si>
  <si>
    <t>čelo přístavby (area) : 30,7</t>
  </si>
  <si>
    <t>-0,9*1,75</t>
  </si>
  <si>
    <t>-0,9*0,5*4</t>
  </si>
  <si>
    <t>-0,9*0,65*4</t>
  </si>
  <si>
    <t>1.-4.NP : (6,26+9,41)*15,25</t>
  </si>
  <si>
    <t>plocha nad přístavbou (area) : 68,8</t>
  </si>
  <si>
    <t>výtahová šachta : (2,47+3,05)*2,4</t>
  </si>
  <si>
    <t>(2,47+3,71+2,47)*16,35</t>
  </si>
  <si>
    <t>-1,2*2,2*20</t>
  </si>
  <si>
    <t>-2,43*2,2*3</t>
  </si>
  <si>
    <t>5.NP vikýř : 5,37*2,24</t>
  </si>
  <si>
    <t>boční stěny : 2*2,24*2</t>
  </si>
  <si>
    <t>-2,43*1,2</t>
  </si>
  <si>
    <t xml:space="preserve">sever - západní křídlo : </t>
  </si>
  <si>
    <t>1.PP : 10,63*2,55</t>
  </si>
  <si>
    <t>1.-4.NP : 10,78*15,25</t>
  </si>
  <si>
    <t>-0,78*2,2*8</t>
  </si>
  <si>
    <t>římsa vnitroblok - podhled : (7,12+6,08+14,37+10,5)*0,2</t>
  </si>
  <si>
    <t>622319853RT3</t>
  </si>
  <si>
    <t>Zateplení ostění  , minerálními deskami s podélným vláknem, tloušťky 30 mm, kontaktní nátěr a silikonsilikátová omítka se samočisticím efektem</t>
  </si>
  <si>
    <t>západ : (1,2+0,96+1,2)*0,4*2</t>
  </si>
  <si>
    <t>(0,8+1,05+0,8)*0,4*2</t>
  </si>
  <si>
    <t>(2+1,2+2)*0,25</t>
  </si>
  <si>
    <t>jih : (1,8+1,3+1,8)*0,55*4</t>
  </si>
  <si>
    <t>(1,8+1,3+1,8)*0,48*4</t>
  </si>
  <si>
    <t>(1,8+2,32+1,8)*0,55</t>
  </si>
  <si>
    <t>(1,8+2,29+1,8)*0,55</t>
  </si>
  <si>
    <t>0,55*0,3*2</t>
  </si>
  <si>
    <t>(1,8+2,28+1,8)*0,48</t>
  </si>
  <si>
    <t>(1,8+2,25+,8)*0,48</t>
  </si>
  <si>
    <t>0,55*2,15*2</t>
  </si>
  <si>
    <t>východ : (1,8+1,2+1,8)*0,4*2</t>
  </si>
  <si>
    <t>(1,8+1,4+1,8)*0,4*2</t>
  </si>
  <si>
    <t>(2,2+1,16+2,2)*0,4</t>
  </si>
  <si>
    <t>(1,2+0,85+1,2)*0,4</t>
  </si>
  <si>
    <t>sever - východní křídlo : (0,75+0,54+0,75)*0,4</t>
  </si>
  <si>
    <t>(2,3+1,05+2,3)*0,4</t>
  </si>
  <si>
    <t>sever - střed : (1,25+1,2+1,25)*0,4*5</t>
  </si>
  <si>
    <t>(2,05+0,9+2,05)*0,18</t>
  </si>
  <si>
    <t>(0,5+0,9+0,5)*0,18*2</t>
  </si>
  <si>
    <t>sever - západní křidlo : (0,66+0,96+0,66)*0,4</t>
  </si>
  <si>
    <t>(0,66+0,77+0,66)*0,4*2</t>
  </si>
  <si>
    <t xml:space="preserve">1.- 4.NP : </t>
  </si>
  <si>
    <t>západ : (2,2+2,8+2,2)*0,32*2</t>
  </si>
  <si>
    <t>(2,2+1,4+2,2)*0,32*16</t>
  </si>
  <si>
    <t>jih : (2,2+1,5+2,2)*0,34*16*4</t>
  </si>
  <si>
    <t>(2+1,25+2)*0,34*3</t>
  </si>
  <si>
    <t>(2,2+1,25+2,2)*0,34*3*2</t>
  </si>
  <si>
    <t>(1,4+1,25+1,4)*0,34*3</t>
  </si>
  <si>
    <t>východ : (2,2+1,4+2,2)*0,25*20</t>
  </si>
  <si>
    <t>(2,2+2,2+2,2)*0,25</t>
  </si>
  <si>
    <t>(2,2+1,2+2,2)*0,25*2</t>
  </si>
  <si>
    <t>sever - východní křídlo : (1,5+1,2+1,5)*0,25</t>
  </si>
  <si>
    <t>(0,6+0,45+0,6)*0,25*2</t>
  </si>
  <si>
    <t>sever střed : (2,2+1,2+2,2)*0,25*20</t>
  </si>
  <si>
    <t>(2,2+2,43+2,2)*0,25*3</t>
  </si>
  <si>
    <t>(1,2+2,43+1,2)*0,23</t>
  </si>
  <si>
    <t>přístavba : (1,15+1+1,15)*0,25</t>
  </si>
  <si>
    <t>(0,65+0,9+0,65)*0,25*2</t>
  </si>
  <si>
    <t>sever - západní křídlo : (2,2+1,2+2,2)*0,25*8</t>
  </si>
  <si>
    <t>(2,2+0,78+2,2)*0,25*8</t>
  </si>
  <si>
    <t>622319563R00</t>
  </si>
  <si>
    <t>Zateplení parapetu extrudovaným polystyrénem, tloušťky 30 mm</t>
  </si>
  <si>
    <t>západ : 0,96*0,4*2</t>
  </si>
  <si>
    <t>1,05*0,4*2</t>
  </si>
  <si>
    <t>2,8*0,32*2</t>
  </si>
  <si>
    <t>1,4*0,32*16</t>
  </si>
  <si>
    <t>jih : 1,3*0,55*4</t>
  </si>
  <si>
    <t>2,29*0,55</t>
  </si>
  <si>
    <t>2,32*0,55</t>
  </si>
  <si>
    <t>1,3*0,47*4</t>
  </si>
  <si>
    <t>2,28*0,47</t>
  </si>
  <si>
    <t>2,25*0,47</t>
  </si>
  <si>
    <t>1,5*0,34*64</t>
  </si>
  <si>
    <t>1,25*0,34*12</t>
  </si>
  <si>
    <t>východ : 1,2*0,4*2</t>
  </si>
  <si>
    <t>1,4*0,4*2</t>
  </si>
  <si>
    <t>0,85*0,4</t>
  </si>
  <si>
    <t>1,2*0,25*2</t>
  </si>
  <si>
    <t>1,4*0,25*20</t>
  </si>
  <si>
    <t>2,2*0,25</t>
  </si>
  <si>
    <t>vnitroblok : 0,54*0,4</t>
  </si>
  <si>
    <t>0,45*0,25*2</t>
  </si>
  <si>
    <t>1,2*0,4*5</t>
  </si>
  <si>
    <t>1,2*0,25*20</t>
  </si>
  <si>
    <t>2,43*0,25*4</t>
  </si>
  <si>
    <t>0,96*0,4</t>
  </si>
  <si>
    <t>0,76*0,4*2</t>
  </si>
  <si>
    <t>1,2*0,25*8</t>
  </si>
  <si>
    <t>0,78*0,25*8</t>
  </si>
  <si>
    <t>vrátnice : 0,9*0,18*8</t>
  </si>
  <si>
    <t>1*0,18</t>
  </si>
  <si>
    <t>622319850RT3</t>
  </si>
  <si>
    <t>Povrchová úprava ostění zateplovacího systému z minerální vlny, kontaktní nátěr a silikonsilikátová omítka se samočisticím efektem</t>
  </si>
  <si>
    <t>Položka obsahuje: podkladní stěrku, okenní a rohové lišty, výztužnou stěrku, kontaktní nátěr a povrchovou úpravu omítkou.</t>
  </si>
  <si>
    <t>sever - střed přístavba : (2,15+1,2+2,15)*0,5</t>
  </si>
  <si>
    <t>(0,65+0,9+0,65)*0,18*4</t>
  </si>
  <si>
    <t>čelní stěna obloukových vikýřů : (0,55+1,65+0,55)*0,08*29</t>
  </si>
  <si>
    <t>622391001R00</t>
  </si>
  <si>
    <t>Příplatek za montáž KZS na podhledu, bez dodávky materiálu</t>
  </si>
  <si>
    <t>Bez dodávky materiálu.</t>
  </si>
  <si>
    <t>horní římsa - Z, J, V : (23,26+51+20,6)*0,61</t>
  </si>
  <si>
    <t>římsa vnitroblok : (7,12+6,08+14,37+10,5)*0,2</t>
  </si>
  <si>
    <t>622319016R00</t>
  </si>
  <si>
    <t>Profily zakládací hliníkové, pro izolaci tl. 180 mm</t>
  </si>
  <si>
    <t>úskok na fasádě mezi 1.PP a 1.NP : 23,4+21,04+21,04+20,13+15,48+7,4+6,73+9,18+11,12</t>
  </si>
  <si>
    <t>622392915xxx</t>
  </si>
  <si>
    <t>Nadokenní šambrána z kombinovaného izolantu EPS+MW tl.100 mm, š.150 mm. dle detailu, D+ M</t>
  </si>
  <si>
    <t>včetně rohových okapních profilů, výztužně stěrky, tenkovrstvé omítky kotveno a lepeno k podkladu</t>
  </si>
  <si>
    <t xml:space="preserve">dle pohledů : </t>
  </si>
  <si>
    <t>západ : 23,36</t>
  </si>
  <si>
    <t>(8,15+1,7)*3</t>
  </si>
  <si>
    <t>jih : 49,66</t>
  </si>
  <si>
    <t>8,25*12</t>
  </si>
  <si>
    <t>východ : 20,05</t>
  </si>
  <si>
    <t>(3,85+8,15)*3</t>
  </si>
  <si>
    <t>západ - východní křídlo : 7,4</t>
  </si>
  <si>
    <t>sever - východní křídlo : 12,74</t>
  </si>
  <si>
    <t>sever - střed : 6,61+9,07</t>
  </si>
  <si>
    <t>1,5*15</t>
  </si>
  <si>
    <t>východ - západní křídlo : 10,8</t>
  </si>
  <si>
    <t>1,5*6</t>
  </si>
  <si>
    <t>1,1*6</t>
  </si>
  <si>
    <t>622392916xxx</t>
  </si>
  <si>
    <t>Fasádní dekorační prvky  Podokenní šambrána z MW tl. 50-100 mm, š.100-240 mm. dle detailu</t>
  </si>
  <si>
    <t>západ : (8,15+1,7)*3</t>
  </si>
  <si>
    <t>jih : 8,25*12</t>
  </si>
  <si>
    <t>východ : (3,85+8,15)*3</t>
  </si>
  <si>
    <t>sever - střed : 1,5*15</t>
  </si>
  <si>
    <t>2,7*3</t>
  </si>
  <si>
    <t>západ - východní křídlo : 0,75</t>
  </si>
  <si>
    <t>východ - západní křídlo : 1,5*6</t>
  </si>
  <si>
    <t>622421491R00</t>
  </si>
  <si>
    <t>Doplňky zateplovacích systémů rohová lišta</t>
  </si>
  <si>
    <t>jih - vstup : 1,26+8+1,26</t>
  </si>
  <si>
    <t>římsa : 23,27+51+20,5+0,76</t>
  </si>
  <si>
    <t>6,95+5,88+14,17+10,4</t>
  </si>
  <si>
    <t>(7,02+5,98+14,27+10,4)*2</t>
  </si>
  <si>
    <t>622454111R00</t>
  </si>
  <si>
    <t>Oprava vnějších omítek cementových v množství opravované plochy do 10 % , hladkých hlazených dřevěným hladítkem</t>
  </si>
  <si>
    <t>podstřešní římsa : (0,75+0,25)*22</t>
  </si>
  <si>
    <t>(1+0,25)*5,4</t>
  </si>
  <si>
    <t>(0,75+0,25)*22</t>
  </si>
  <si>
    <t>hlavní vchod : 3,25*(1,26+1,11+0,57+0,57+1,11+1,26)</t>
  </si>
  <si>
    <t>hlavnéí vchod stříška : 2,02*7,6</t>
  </si>
  <si>
    <t>hlavní vchod čelo : 0,6*(1,77+7,6+1,77)</t>
  </si>
  <si>
    <t>podstřešní římsa : (0,75+0,25)*24,03</t>
  </si>
  <si>
    <t>podstřešní římsa : (0,75+0,25)*20,43</t>
  </si>
  <si>
    <t>stříška 1PP area : 2,54</t>
  </si>
  <si>
    <t>0,15*(0,55+3,4+0,55)</t>
  </si>
  <si>
    <t xml:space="preserve">sever : </t>
  </si>
  <si>
    <t>podstřešní římsa : (0,3+0,2)*(7,3+24,64+10,73)</t>
  </si>
  <si>
    <t>Odkaz na mn. položky pořadí 342 : 2321,90440</t>
  </si>
  <si>
    <t>Odkaz na mn. položky pořadí 341 : 294,80280</t>
  </si>
  <si>
    <t>622481211RU1</t>
  </si>
  <si>
    <t>Vyztužení povrchových úprav vnějších stěn stěrkou s výztužnou sklotextilní tkaninou, s dodávkou sítě a stěrkového tmelu</t>
  </si>
  <si>
    <t xml:space="preserve">skl. F2, F5 do výšky 300 mm nad terén : </t>
  </si>
  <si>
    <t>západ : 23,3*0,3</t>
  </si>
  <si>
    <t>-1,2*0,3</t>
  </si>
  <si>
    <t>angl. dvorky : 2,95*1,55</t>
  </si>
  <si>
    <t>3,08*1,8</t>
  </si>
  <si>
    <t>-0,95*1,2*2</t>
  </si>
  <si>
    <t>1,05*0,8*2</t>
  </si>
  <si>
    <t>jih : (21,07+1,26+1,32)*0,3</t>
  </si>
  <si>
    <t>-1,3*0,2*4</t>
  </si>
  <si>
    <t>-2,32*0,2</t>
  </si>
  <si>
    <t>-2,29*0,2</t>
  </si>
  <si>
    <t>(21,07+1,26+1,32)*0,3</t>
  </si>
  <si>
    <t>-1,3*0,2*0,3</t>
  </si>
  <si>
    <t>-2,28*0,2</t>
  </si>
  <si>
    <t>-2,25*0,2</t>
  </si>
  <si>
    <t>východ : 20,16*0,3</t>
  </si>
  <si>
    <t>sever - východní křídlo : 12,86*0,3</t>
  </si>
  <si>
    <t>7,3*0,3</t>
  </si>
  <si>
    <t>prostor schodiště (area) : 2</t>
  </si>
  <si>
    <t>sever - střed : (6,1+2,31+3,05+1,45+2,15+5,86+7,56+9,15)*0,3</t>
  </si>
  <si>
    <t>sever západní křídlo : 10,45*0,3</t>
  </si>
  <si>
    <t>622904112R00</t>
  </si>
  <si>
    <t>Očištění fasád tlakovou vodou, složitost fasády 1 - 2</t>
  </si>
  <si>
    <t>Odkaz na mn. položky pořadí 155 : 2777,61320</t>
  </si>
  <si>
    <t>631312611R00</t>
  </si>
  <si>
    <t xml:space="preserve">Mazanina z betonu prostého tl. přes 50 do 80 mm třídy C 16/20,  </t>
  </si>
  <si>
    <t>Včetně vytvoření dilatačních spár, bez zaplnění.</t>
  </si>
  <si>
    <t>dno revizní šachty : 0,8*0,6*0,05*6</t>
  </si>
  <si>
    <t>dno čerpací stanice : 1,98*0,86*0,05</t>
  </si>
  <si>
    <t>631313611R00</t>
  </si>
  <si>
    <t xml:space="preserve">Mazanina z betonu prostého tl. přes 80 do 120 mm třídy C 16/20 ,  </t>
  </si>
  <si>
    <t>1.PP skl R1a 026+065 (area) : 69,92*0,1</t>
  </si>
  <si>
    <t>skl. R2 018-021 (area) : 17,7*0,1</t>
  </si>
  <si>
    <t>631313621R00</t>
  </si>
  <si>
    <t xml:space="preserve">Mazanina z betonu prostého tl. přes 80 do 120 mm třídy C 20/25,  </t>
  </si>
  <si>
    <t>dno výtahové šachty skl. R3 : 2,18*2*0,09</t>
  </si>
  <si>
    <t>631315711R00</t>
  </si>
  <si>
    <t xml:space="preserve">Mazanina z betonu prostého tl. přes 120 do 240 mm třídy C 25/30,  </t>
  </si>
  <si>
    <t>1.PP  skl.R1g : 5,58*0,15</t>
  </si>
  <si>
    <t>631311131R00</t>
  </si>
  <si>
    <t>Doplnění mazanin betonem prostým o ploše jednotlivě do 1 m2 tloušťky přes 80 mm</t>
  </si>
  <si>
    <t>pozn. 1 - zásyp šachet : 0,7*0,7*0,1*2</t>
  </si>
  <si>
    <t>0,6*0,6*0,1</t>
  </si>
  <si>
    <t>0,95*0,75*0,1</t>
  </si>
  <si>
    <t>0,77*0,77*0,1*2</t>
  </si>
  <si>
    <t>631312131R00</t>
  </si>
  <si>
    <t>Doplnění mazanin betonem prostým o ploše jednotlivě přes 1 do 4 m2
 tloušťky přes 80 mm</t>
  </si>
  <si>
    <t>dopl. podkl. desek po vyzdění revizních šachet : 2*2*0,1*6</t>
  </si>
  <si>
    <t>-0,9*0,7*0,1*6</t>
  </si>
  <si>
    <t>631319173R00</t>
  </si>
  <si>
    <t>Příplatek za stržení povrchu tloušťka mazaniny od 80 mm do 120 mm</t>
  </si>
  <si>
    <t>Odkaz na mn. položky pořadí 159 : 8,76200</t>
  </si>
  <si>
    <t>631361921RT4</t>
  </si>
  <si>
    <t>Výztuž mazanin z betonů a z lehkých betonů ze svařovaných sítí průměr drátu 6 mm, velikost oka 100/100 mm</t>
  </si>
  <si>
    <t>dopl. podkl. desek po vyzdění revizních šachet : 2*2*1,2*4,44/1000*6</t>
  </si>
  <si>
    <t>-0,9*0,7*1,2*4,44/1000*6</t>
  </si>
  <si>
    <t>631361921RT5</t>
  </si>
  <si>
    <t>Výztuž mazanin z betonů a z lehkých betonů ze svařovaných sítí průměr drátu 6 mm, velikost oka 150/150 mm</t>
  </si>
  <si>
    <t>1.PP skl R1a 026+065 : 69,92*1,2*3,03/1000</t>
  </si>
  <si>
    <t>skl. R2 018-021 (area) : 17,7*1,2*3,03/1000</t>
  </si>
  <si>
    <t>pozn. 1 - zásyp šachet : 0,7*0,7*1,2*3,03/1000*2</t>
  </si>
  <si>
    <t>0,6*0,6*1,2*3,03/1000</t>
  </si>
  <si>
    <t>0,95*0,75*1,2*3,03/1000</t>
  </si>
  <si>
    <t>0,77*0,77*1,2*3,03/1000*2</t>
  </si>
  <si>
    <t>631571010R00</t>
  </si>
  <si>
    <t>Násyp pod podlahy z kameniva bez dodávky materiálu
 bez určení tloušťky</t>
  </si>
  <si>
    <t>obj. B střecha S4 - substrát (area) : 76*0,2</t>
  </si>
  <si>
    <t>632415102R00</t>
  </si>
  <si>
    <t>Potěr ze suchých směsí cementový samonivelační podkladový, tloušťky 2 mm, včetně penetrace</t>
  </si>
  <si>
    <t xml:space="preserve">skl. R21 : </t>
  </si>
  <si>
    <t>124 : 103,06</t>
  </si>
  <si>
    <t>203 : 22,59</t>
  </si>
  <si>
    <t>204 : 26,83</t>
  </si>
  <si>
    <t>205 : 22,25</t>
  </si>
  <si>
    <t>214 : 21,63</t>
  </si>
  <si>
    <t>215 : 27,13</t>
  </si>
  <si>
    <t>216 : 21,19</t>
  </si>
  <si>
    <t>303 : 22,08</t>
  </si>
  <si>
    <t>304 : 26,8</t>
  </si>
  <si>
    <t>305 : 22,28</t>
  </si>
  <si>
    <t>306 : 72,59</t>
  </si>
  <si>
    <t>314 : 21,63</t>
  </si>
  <si>
    <t>315 : 27,13</t>
  </si>
  <si>
    <t>316 : 21,19</t>
  </si>
  <si>
    <t>412 : 21,86</t>
  </si>
  <si>
    <t>413 : 27,24</t>
  </si>
  <si>
    <t>414 : 21,41</t>
  </si>
  <si>
    <t xml:space="preserve">5.NP skl. R12 : </t>
  </si>
  <si>
    <t>508 : 74,14</t>
  </si>
  <si>
    <t>509 : 148,49</t>
  </si>
  <si>
    <t>511 : 149,01</t>
  </si>
  <si>
    <t>512 : 112,35</t>
  </si>
  <si>
    <t>632421116RV1</t>
  </si>
  <si>
    <t>Potěr ze suchých směsí samonivelační podlahová modifikovaná hmota na bázi cementu, rychletvrdnoucí, s armovacím vláknem, tloušťky 6 mm, včetně penetrace</t>
  </si>
  <si>
    <t>včetně penetrace podkladu.</t>
  </si>
  <si>
    <t xml:space="preserve">skl.R9, R10 : </t>
  </si>
  <si>
    <t>111 : 23,47</t>
  </si>
  <si>
    <t>112 : 11,17</t>
  </si>
  <si>
    <t>113 : 15,55</t>
  </si>
  <si>
    <t>121 : 21,86</t>
  </si>
  <si>
    <t>206 : 73,96</t>
  </si>
  <si>
    <t>207 : 76,48</t>
  </si>
  <si>
    <t>217 : 72,1</t>
  </si>
  <si>
    <t>218 : 25,95</t>
  </si>
  <si>
    <t>219 : 76,5</t>
  </si>
  <si>
    <t>307 : 76,48</t>
  </si>
  <si>
    <t>317 : 72,1</t>
  </si>
  <si>
    <t>318 : 25,99</t>
  </si>
  <si>
    <t>319 : 75,84</t>
  </si>
  <si>
    <t>403 : 72,37</t>
  </si>
  <si>
    <t>404 : 72,63</t>
  </si>
  <si>
    <t>405 : 77,2</t>
  </si>
  <si>
    <t>415 : 72,7</t>
  </si>
  <si>
    <t>416 : 25,49</t>
  </si>
  <si>
    <t>417 : 33,53</t>
  </si>
  <si>
    <t>418 : 41,66</t>
  </si>
  <si>
    <t>632421130RU1</t>
  </si>
  <si>
    <t>Potěr ze suchých směsí cementová vyrovnávací podlahová hmota, tloušťky 20 mm, včetně penetrace</t>
  </si>
  <si>
    <t xml:space="preserve">1.PP spádová vrstva skl. R1b : </t>
  </si>
  <si>
    <t>R1c  014 : 6,46</t>
  </si>
  <si>
    <t>R2a 021 : 1,62</t>
  </si>
  <si>
    <t>632421150RU1</t>
  </si>
  <si>
    <t>Potěr ze suchých směsí cementová vyrovnávací podlahová hmota, tloušťky 40 mm, včetně penetrace</t>
  </si>
  <si>
    <t xml:space="preserve">podlaha angl. dvorků (area) : </t>
  </si>
  <si>
    <t>západ : 4,13+4,3+1,66</t>
  </si>
  <si>
    <t>východ : 2,59</t>
  </si>
  <si>
    <t>sever : 1,5</t>
  </si>
  <si>
    <t>631341831R00</t>
  </si>
  <si>
    <t>Mazanina z betonu lehkého hutného konstrukčního tloušťky přes 50 do 80 mm z polystyrenu s cementovým pojivem rychletuhnoucí, pevnost v tlaku 0,4-0,5 N/mm2</t>
  </si>
  <si>
    <t xml:space="preserve">skl. R21 - tl. 50 mm : </t>
  </si>
  <si>
    <t>122 : 48,07*0,05</t>
  </si>
  <si>
    <t>123 : 71,04*0,05</t>
  </si>
  <si>
    <t>124 : 103,06*0,05</t>
  </si>
  <si>
    <t>203 : 22,59*0,05</t>
  </si>
  <si>
    <t>204 : 26,83*0,05</t>
  </si>
  <si>
    <t>205 : 22,25*0,05</t>
  </si>
  <si>
    <t>214 : 21,63*0,05</t>
  </si>
  <si>
    <t>215 : 27,13*0,05</t>
  </si>
  <si>
    <t>216 : 21,19*0,05</t>
  </si>
  <si>
    <t>303 : 22,08*0,05</t>
  </si>
  <si>
    <t>304 : 26,8*0,05</t>
  </si>
  <si>
    <t>305 : 22,28*0,05</t>
  </si>
  <si>
    <t>306 : 72,59*0,05</t>
  </si>
  <si>
    <t>314 : 21,63*0,05</t>
  </si>
  <si>
    <t>315 : 27,13*0,05</t>
  </si>
  <si>
    <t>316 : 21,19*0,05</t>
  </si>
  <si>
    <t>412 : 21,86*0,05</t>
  </si>
  <si>
    <t>413 : 27,24*0,05</t>
  </si>
  <si>
    <t>414 : 21,41*0,05</t>
  </si>
  <si>
    <t xml:space="preserve">5.NP skl. R12 - tl. 50 mm : </t>
  </si>
  <si>
    <t>508 : 74,14*0,05</t>
  </si>
  <si>
    <t>509 : 148,49*0,05</t>
  </si>
  <si>
    <t>511 : 149,01*0,05</t>
  </si>
  <si>
    <t>512 : 112,35*0,05</t>
  </si>
  <si>
    <t>632443131R00</t>
  </si>
  <si>
    <t>Potěr litý cementový pevnost v tlaku 20 MPa, pokládaná plocha přes 500 m2, tloušťky 50 mm</t>
  </si>
  <si>
    <t xml:space="preserve">1.PP skl.R1- R1e, R2 : </t>
  </si>
  <si>
    <t>002 : 9,51</t>
  </si>
  <si>
    <t>003 : 11,83</t>
  </si>
  <si>
    <t>004.1 : 12,85</t>
  </si>
  <si>
    <t>004.2 : 12,85</t>
  </si>
  <si>
    <t>004.3 : 2,61</t>
  </si>
  <si>
    <t>006 : 104,53</t>
  </si>
  <si>
    <t>007 : 68,87</t>
  </si>
  <si>
    <t>011 : 2,08</t>
  </si>
  <si>
    <t>012 : 6,58</t>
  </si>
  <si>
    <t>013 : 9,99</t>
  </si>
  <si>
    <t>015 : 11,33</t>
  </si>
  <si>
    <t>016 : 13,5</t>
  </si>
  <si>
    <t>018 : 14,12</t>
  </si>
  <si>
    <t>023 : 46,17</t>
  </si>
  <si>
    <t>026 : 67,2</t>
  </si>
  <si>
    <t>065 : 3</t>
  </si>
  <si>
    <t>sklad pův.č.m. 020 : 14,1</t>
  </si>
  <si>
    <t xml:space="preserve"> skl. R15, R15a : </t>
  </si>
  <si>
    <t>101 : 50,05</t>
  </si>
  <si>
    <t>102 : 28,46</t>
  </si>
  <si>
    <t>114 : 9,27</t>
  </si>
  <si>
    <t>115 : 0,94</t>
  </si>
  <si>
    <t>116 : 1,13</t>
  </si>
  <si>
    <t>117 : 15,88</t>
  </si>
  <si>
    <t>120 : 85,52</t>
  </si>
  <si>
    <t>201 : 51,35</t>
  </si>
  <si>
    <t>202 : 38,72</t>
  </si>
  <si>
    <t>213 : 86,26</t>
  </si>
  <si>
    <t>241 : 21,63</t>
  </si>
  <si>
    <t>301 : 51,35</t>
  </si>
  <si>
    <t>302 : 39,68</t>
  </si>
  <si>
    <t>313 : 87,68</t>
  </si>
  <si>
    <t>337 : 5,88</t>
  </si>
  <si>
    <t>401 : 51,35</t>
  </si>
  <si>
    <t>402 : 40,39</t>
  </si>
  <si>
    <t>411 : 91,29</t>
  </si>
  <si>
    <t>436 : 5,88</t>
  </si>
  <si>
    <t>501 : 29,99</t>
  </si>
  <si>
    <t>502 : 45,93</t>
  </si>
  <si>
    <t>503 : 5,26</t>
  </si>
  <si>
    <t>504 : 1,55</t>
  </si>
  <si>
    <t>505 : 1,56</t>
  </si>
  <si>
    <t>506 : 2,15</t>
  </si>
  <si>
    <t>507 : 1,35</t>
  </si>
  <si>
    <t>510 : 68,86</t>
  </si>
  <si>
    <t>632443132R00</t>
  </si>
  <si>
    <t>Potěr litý cementový pevnost v tlaku 20 MPa, pokládaná plocha přes 500 m2, příplatek za každých 5 mm tloušťky</t>
  </si>
  <si>
    <t xml:space="preserve">1.PP skl. R1f celkem 75mm : </t>
  </si>
  <si>
    <t>022 : 4,82</t>
  </si>
  <si>
    <t>Koeficient : 4</t>
  </si>
  <si>
    <t xml:space="preserve">5.NP skl. R12 celkem 64mm : </t>
  </si>
  <si>
    <t>Koeficient : 2</t>
  </si>
  <si>
    <t xml:space="preserve"> skl. R15, R15a celkem 55mm : </t>
  </si>
  <si>
    <t>775599130xxx</t>
  </si>
  <si>
    <t>Ostatní práce Celoplošné tmelení vlysových podlah dvousložkovou cemento-disperzní hmotou</t>
  </si>
  <si>
    <t>Tmelící a penetrační hmota; Dvousložková cemento-disperzní rychletuhnoucí, pro tloušťku vrstvy do 1 mm s vysokou konečnou pružností; určená na dřevěné podklady; spotřeba 0,07 - 0,1 kg/m2; Tmel se smíchá s akrylátovou penetrací - Vodou ředitelný roztok na bázi akrylátové disperze; ředění dle požadované hustoty</t>
  </si>
  <si>
    <t>Odkaz na mn. položky pořadí 169 : 1220,92000</t>
  </si>
  <si>
    <t>2835615xxx</t>
  </si>
  <si>
    <t>Přísada do betonu; proti trhlinám; PP vlákno-1kg/m3,  balení 25 kg</t>
  </si>
  <si>
    <t>kg</t>
  </si>
  <si>
    <t>litý potěr celkem m3 : 155,51*1</t>
  </si>
  <si>
    <t>10371524R</t>
  </si>
  <si>
    <t>substrát střešní, směs spongilitu, liadrainu a rašeliny; balení žokovaný; intenzivní</t>
  </si>
  <si>
    <t>Odkaz na mn. položky pořadí 167 : 15,20000</t>
  </si>
  <si>
    <t>648991113R00</t>
  </si>
  <si>
    <t>Osazení parapetních desek z plastických hmot šířky nad 200 mm</t>
  </si>
  <si>
    <t>VP/A01 : 1,38*8</t>
  </si>
  <si>
    <t>VP/A02 : 2,4*1</t>
  </si>
  <si>
    <t>VP/A03 : 2,37*3</t>
  </si>
  <si>
    <t>VP/A04 : 1,37*3</t>
  </si>
  <si>
    <t>VP/A05 : 1,56*2</t>
  </si>
  <si>
    <t>VP/A06 : 0,95*1</t>
  </si>
  <si>
    <t>VP/A07 : 0,98*1</t>
  </si>
  <si>
    <t>VP/A08 : 1,35*4</t>
  </si>
  <si>
    <t>VP/A09 : 1,35*3</t>
  </si>
  <si>
    <t>VP/A10 : 0,9*10</t>
  </si>
  <si>
    <t>VP/A11 : 0,956*1</t>
  </si>
  <si>
    <t>VP/A12 : 0,77*1</t>
  </si>
  <si>
    <t>VP/A13 : 0,76*1</t>
  </si>
  <si>
    <t>VP/A15 : 1,05*2</t>
  </si>
  <si>
    <t>VP/A16 : 1,57*16</t>
  </si>
  <si>
    <t>VP/A17 : 1,4*12</t>
  </si>
  <si>
    <t>VP/A18 : 1,37*2</t>
  </si>
  <si>
    <t>VP/A19 : 1,56*21</t>
  </si>
  <si>
    <t>VP/A20 : 2,36*1</t>
  </si>
  <si>
    <t>VP/A21 : 1,35*12</t>
  </si>
  <si>
    <t>VP/A22 : 0,6*1</t>
  </si>
  <si>
    <t>VP/A23 : 1*1</t>
  </si>
  <si>
    <t>VP/A24 : 1,2*2</t>
  </si>
  <si>
    <t>VP/A25 : 0,78*2</t>
  </si>
  <si>
    <t>VP/A26 : 2,96*1</t>
  </si>
  <si>
    <t>VP/A27 : 2,96*1</t>
  </si>
  <si>
    <t>VP/A28 : 1,57*48</t>
  </si>
  <si>
    <t>VP/A31 : 2,55*3</t>
  </si>
  <si>
    <t>VP/A32 : 1,4*15</t>
  </si>
  <si>
    <t>VP/A34 : 1,35*14</t>
  </si>
  <si>
    <t>VP/A35 : 0,92*2</t>
  </si>
  <si>
    <t>VP/A36 : 0,9*2</t>
  </si>
  <si>
    <t>VP/A37 : 1,5*17</t>
  </si>
  <si>
    <t>VP/A38 : 1,5*1</t>
  </si>
  <si>
    <t>VP/A39 : 2,55*1</t>
  </si>
  <si>
    <t>766711097R00</t>
  </si>
  <si>
    <t>Podkladní tepelně izolační profil pod rám balkonových dveří, zasklených stěn, nebo pod zárubně, výška do 200 mm</t>
  </si>
  <si>
    <t>Montáž zasklených stěn včetně dodávky a montáže PU pěny a spojovacích prostředků.</t>
  </si>
  <si>
    <t>Al/A01 : 5,16</t>
  </si>
  <si>
    <t>AL/A04 : 5,16</t>
  </si>
  <si>
    <t>AL/A05 : 1,2</t>
  </si>
  <si>
    <t>AL/A01</t>
  </si>
  <si>
    <t>Hliníková dveřní sestava 5160/2500 mm, dle výpisu hliníkových výrobků</t>
  </si>
  <si>
    <t xml:space="preserve">ks    </t>
  </si>
  <si>
    <t>AL/A02</t>
  </si>
  <si>
    <t>Hliníkové okno 900/650  mm, dle výpisu hliníkových výrobků, EI 45 DP1</t>
  </si>
  <si>
    <t>AL/A03</t>
  </si>
  <si>
    <t>Hliníkové okno 900/500  mm, dle výpisu hliníkových výrobků, EI 60 DP1</t>
  </si>
  <si>
    <t>AL/A04</t>
  </si>
  <si>
    <t>Hliníkové okno 5160/3050  mm, dle výpisu hliníkových výrobků</t>
  </si>
  <si>
    <t>AL/A05</t>
  </si>
  <si>
    <t>Hliníkové dveře 1200/2000  mm, dle výpisu hliníkových výrobků</t>
  </si>
  <si>
    <t>ZD/01</t>
  </si>
  <si>
    <t>Dveře ocelové 800 x 1970 mm, požár., vč. zárubně a veškerého příslušenství</t>
  </si>
  <si>
    <t>ZD/02</t>
  </si>
  <si>
    <t>Dveře ocelové 900 x 1970 mm, požár., vč. zárubně a veškerého příslušenství</t>
  </si>
  <si>
    <t>ZD/03</t>
  </si>
  <si>
    <t>ZD/04</t>
  </si>
  <si>
    <t>ZD/05</t>
  </si>
  <si>
    <t>ZD/06</t>
  </si>
  <si>
    <t>ZD/07</t>
  </si>
  <si>
    <t>Dveře ocelové 1000 x 1970 mm, požár., vč. zárubně a veškerého příslušenství</t>
  </si>
  <si>
    <t>ZD/08</t>
  </si>
  <si>
    <t>Dveře ocelové 1450 x 1970 mm, požár., vč. zárubně a veškerého příslušenství</t>
  </si>
  <si>
    <t>ZD/09</t>
  </si>
  <si>
    <t>ZD/10</t>
  </si>
  <si>
    <t>Dveře ocelové 1100 x 1970 mm, požár., vč. zárubně a veškerého příslušenství</t>
  </si>
  <si>
    <t>ZD/11</t>
  </si>
  <si>
    <t>ZD/12</t>
  </si>
  <si>
    <t>ZD/13</t>
  </si>
  <si>
    <t>ZD/14</t>
  </si>
  <si>
    <t>ZD/15</t>
  </si>
  <si>
    <t>Ocelová dveřní sestava 3350/3600, požár.vč. zárubně a veškerého příslušenství</t>
  </si>
  <si>
    <t>ZD/16</t>
  </si>
  <si>
    <t>Ocelová dveřní sestava 2830/3630.vč. zárubně a veškerého příslušenství</t>
  </si>
  <si>
    <t>ZD/17</t>
  </si>
  <si>
    <t>Ocelová dveřní sestava 2690/3480, požár.vč. zárubně a veškerého příslušenství</t>
  </si>
  <si>
    <t>ZD/18</t>
  </si>
  <si>
    <t>Ocelová dveřní sestava 3500/3650, požár.vč. zárubně a veškerého příslušenství</t>
  </si>
  <si>
    <t>ZD/19</t>
  </si>
  <si>
    <t>Ocelová dveřní sestava 2840/3440, požár.vč. zárubně a veškerého příslušenství</t>
  </si>
  <si>
    <t>ZD/20</t>
  </si>
  <si>
    <t>ZD/21</t>
  </si>
  <si>
    <t>607753XXX</t>
  </si>
  <si>
    <t>Parapet interiér DTD šíře 250 mm, techn. specifikace a příslušenství dle výpisu vnítř. parapetů</t>
  </si>
  <si>
    <t>Koeficient řezání a prořez: 0,1</t>
  </si>
  <si>
    <t>607754xxx</t>
  </si>
  <si>
    <t>Parapet interiér DTD šíře 300 mm, techn. specifikace a příslušenství dle výpisu vnitř. parapezů</t>
  </si>
  <si>
    <t>607755xxx</t>
  </si>
  <si>
    <t>Parapet interiér DTD šíře 350 mm, techn. specifikace a příslušenství dle výpisu vnitř. parapetů</t>
  </si>
  <si>
    <t>607756xxx</t>
  </si>
  <si>
    <t>Parapet interiér DTD šííře 400 mm, techn. specifikace a příslušenství dle výpisu vnitř. parapetů</t>
  </si>
  <si>
    <t>607757xxx</t>
  </si>
  <si>
    <t>Parapet interiér DTD šíře 500 mm, techn. specifikace a příslušenství dle výpisu vnitř. parapetů</t>
  </si>
  <si>
    <t>607758xxx</t>
  </si>
  <si>
    <t>Parapet interiér DTD šíře 600 mm, techn. specifikace a příslušenství dle výpisu vnitř. parapetů</t>
  </si>
  <si>
    <t>607759xxx</t>
  </si>
  <si>
    <t>Parapet interiér DTD šíře 800 mm, techn. specifikace a příslušenství dle výpisu vnitř. parapetů</t>
  </si>
  <si>
    <t>766664911xxx</t>
  </si>
  <si>
    <t>Ostatní Příplatek za dveřní mřížku, včetně mřížky</t>
  </si>
  <si>
    <t xml:space="preserve">pár   </t>
  </si>
  <si>
    <t>vyřezání otvoru, dodávka a montáž dveřní mřížky</t>
  </si>
  <si>
    <t>D/04 : 2</t>
  </si>
  <si>
    <t>D/05 : 21</t>
  </si>
  <si>
    <t>D/07 : 3</t>
  </si>
  <si>
    <t>D/08 : 1</t>
  </si>
  <si>
    <t>D/21 : 1</t>
  </si>
  <si>
    <t>D/24 : 1</t>
  </si>
  <si>
    <t>D/36 : 1</t>
  </si>
  <si>
    <t>D/38 : 2</t>
  </si>
  <si>
    <t>D/01</t>
  </si>
  <si>
    <t>Dveře vnitřní 800/1970, techn.specifikace a příslušenství dle výpisu dveří, včetně zárubně</t>
  </si>
  <si>
    <t>D/02</t>
  </si>
  <si>
    <t>D/03</t>
  </si>
  <si>
    <t>Dveře vnitřní 600/1970, techn.specifikace a příslušenství dle výpisu dveří, včetně zárubně</t>
  </si>
  <si>
    <t>D/04</t>
  </si>
  <si>
    <t>Dveře vnitřní 900/1970, techn.specifikace a příslušenství dle výpisu dveří, včetně zárubně</t>
  </si>
  <si>
    <t>D/05</t>
  </si>
  <si>
    <t>Dveře vnitřní 700/1970, techn.specifikace a příslušenství dle výpisu dveří, včetně zárubně</t>
  </si>
  <si>
    <t>D/06</t>
  </si>
  <si>
    <t>Dveře vnitřní 900/1100, techn.specifikace a příslušenství dle výpisu dveří, včetně zárubně</t>
  </si>
  <si>
    <t>D/07</t>
  </si>
  <si>
    <t>D/08</t>
  </si>
  <si>
    <t>D/09</t>
  </si>
  <si>
    <t>D/10</t>
  </si>
  <si>
    <t>D/11</t>
  </si>
  <si>
    <t>dle detailu u výtah. šachty - EPS u pozednice : 0,3*2,5</t>
  </si>
  <si>
    <t>D/12</t>
  </si>
  <si>
    <t>D/13</t>
  </si>
  <si>
    <t>Dveře vnitřní 1000/1970, techn.specifikace a příslušenství dle výpisu dveří, včetně zárubně</t>
  </si>
  <si>
    <t>D/14</t>
  </si>
  <si>
    <t>D/15</t>
  </si>
  <si>
    <t>D/16</t>
  </si>
  <si>
    <t>D/17</t>
  </si>
  <si>
    <t>D/18</t>
  </si>
  <si>
    <t>D/19</t>
  </si>
  <si>
    <t>D/20</t>
  </si>
  <si>
    <t>D/21</t>
  </si>
  <si>
    <t>Dveře vnitřní 1260/2100, techn.specifikace a příslušenství dle výpisu dveří, včetně zárubně</t>
  </si>
  <si>
    <t>D/22</t>
  </si>
  <si>
    <t>Dveře vnitřní 1200/2100, techn.specifikace a příslušenství dle výpisu dveří, včetně zárubně</t>
  </si>
  <si>
    <t>D/23</t>
  </si>
  <si>
    <t>D/25</t>
  </si>
  <si>
    <t>D/26</t>
  </si>
  <si>
    <t>Dveře vnitřní 1300/2100, techn.specifikace a příslušenství dle výpisu dveří, včetně zárubně</t>
  </si>
  <si>
    <t>D/27</t>
  </si>
  <si>
    <t>D/28</t>
  </si>
  <si>
    <t>D/29</t>
  </si>
  <si>
    <t>D/30</t>
  </si>
  <si>
    <t>D/31</t>
  </si>
  <si>
    <t>D/32</t>
  </si>
  <si>
    <t>D/33</t>
  </si>
  <si>
    <t>D/34</t>
  </si>
  <si>
    <t>D/35</t>
  </si>
  <si>
    <t>D/36</t>
  </si>
  <si>
    <t>Dveřní sestava 2150/2020, techn.specifikace a příslušenství dle výpisu dveří, včetně zárubně</t>
  </si>
  <si>
    <t>D/37</t>
  </si>
  <si>
    <t>Dveřní sestava 1925/2020, techn.specifikace a příslušenství dle výpisu dveří, včetně zárubně</t>
  </si>
  <si>
    <t>D/38</t>
  </si>
  <si>
    <t>Dveřní sestava 2200/2020, techn.specifikace a příslušenství dle výpisu dveří, včetně zárubně</t>
  </si>
  <si>
    <t>D/39</t>
  </si>
  <si>
    <t>Dveře vnitřní 1400/2020, techn.specifikace a příslušenství dle výpisu dveří, včetně zárubně</t>
  </si>
  <si>
    <t>D/40</t>
  </si>
  <si>
    <t>Dveře vnitřní 1400/2100, techn.specifikace a příslušenství dle výpisu dveří, včetně zárubně</t>
  </si>
  <si>
    <t>D/41</t>
  </si>
  <si>
    <t>Dveře vnitřní 1600/2100, techn.specifikace a příslušenství dle výpisu dveří, včetně zárubně</t>
  </si>
  <si>
    <t>871318111R00</t>
  </si>
  <si>
    <t>Kladení drenážního potrubí z plastických hmot</t>
  </si>
  <si>
    <t>podél objektu : 6+14,45+0,9+8,85+21,8+21,8+16+16+7,1+7,1+7,1+9,3</t>
  </si>
  <si>
    <t>899521111RT1</t>
  </si>
  <si>
    <t>Stupadla do šachet a drobných objektů ocelplastová osazovaná při zdění nebo betonáži</t>
  </si>
  <si>
    <t>Z/A17 : 4</t>
  </si>
  <si>
    <t>894431111RBK</t>
  </si>
  <si>
    <t>Šachty plastové plastové šachty z dílců D 315 mm, dno přímé, D 160 mm, délka šachtové roury 1,25 m, poklop plastový do roury 1,5 t</t>
  </si>
  <si>
    <t>Plastové dno, šachta z korugované trouby, těsnění, rám do šachtové roury, poklop.</t>
  </si>
  <si>
    <t>drenáž jih : 3</t>
  </si>
  <si>
    <t>východ : 1</t>
  </si>
  <si>
    <t>sever : 2</t>
  </si>
  <si>
    <t>894431121RBK</t>
  </si>
  <si>
    <t>Šachty plastové plastové šachty z dílců D 315 mm, dno přímé, D 160 mm, délka šachtové roury 2,00 m, poklop plastový do roury 1,5 t</t>
  </si>
  <si>
    <t>drenáž - sever : 4</t>
  </si>
  <si>
    <t>894431131RBK</t>
  </si>
  <si>
    <t>Šachty plastové plastové šachty z dílců D 315 mm, dno přímé, D 160 mm, délka šachtové roury 3,00 m, poklop plastový do roury 1,5 t</t>
  </si>
  <si>
    <t>drenážní - západ : 5</t>
  </si>
  <si>
    <t>28611225.AR</t>
  </si>
  <si>
    <t>trubka plastová drenážní PVC; ohebná; perforovaná po celém obvodu; DN 160,0 mm</t>
  </si>
  <si>
    <t>Odkaz na mn. položky pořadí 257 : 136,40000</t>
  </si>
  <si>
    <t>916561111RT7</t>
  </si>
  <si>
    <t>Osazení záhonového obrubníku betonového včetně dodávky obrubníků
 1000/50/200 mm, do lože z betonu prostého C 12/15, s boční opěrou z betonu prostého</t>
  </si>
  <si>
    <t xml:space="preserve">okapový chodník : </t>
  </si>
  <si>
    <t>západ : 4,6+3,27</t>
  </si>
  <si>
    <t>jih : 22,67</t>
  </si>
  <si>
    <t>východ : 16,5+1</t>
  </si>
  <si>
    <t>sever : 1+12,86+1+1,93+4,85+2,31+1,53+0,7+7,5+7,85+7,5</t>
  </si>
  <si>
    <t>917862111RT5</t>
  </si>
  <si>
    <t>Osazení silničního nebo chodníkového betonového obrubníku včetně dodávky obrubníku
 stojatého, rozměru 1000/100/250 mm, s boční opěrou z betonu prostého, do lože z betonu prostého C 12/15</t>
  </si>
  <si>
    <t>západ - plocha pro odpadní nádoby : 2,2+4,5+7,83</t>
  </si>
  <si>
    <t>941941032R00</t>
  </si>
  <si>
    <t>Montáž lešení lehkého pracovního řadového s podlahami šířky od 0,80 do 1,00 m, výšky přes 10 do 30 m</t>
  </si>
  <si>
    <t>Včetně kotvení lešení.</t>
  </si>
  <si>
    <t>západ : 24*16</t>
  </si>
  <si>
    <t>jih : 52*18</t>
  </si>
  <si>
    <t>(1+10+1)*3</t>
  </si>
  <si>
    <t>východ : 20*18</t>
  </si>
  <si>
    <t>sever : 16*22</t>
  </si>
  <si>
    <t>(7+6+3+4+3+24)*17</t>
  </si>
  <si>
    <t>(5+8+8)*4</t>
  </si>
  <si>
    <t>vyšší výt. šachta + nástavba : (4+4+4+5)*3</t>
  </si>
  <si>
    <t>941941192R00</t>
  </si>
  <si>
    <t>Montáž lešení lehkého pracovního řadového s podlahami příplatek za každý další i započatý měsíc použití lešení
 šířky šířky od 0,80 do 1,00 m a výšky přes 10 do 30 m</t>
  </si>
  <si>
    <t>Odkaz na mn. položky pořadí 265 : 3002,00000</t>
  </si>
  <si>
    <t>Koeficient : 5</t>
  </si>
  <si>
    <t>941941832R00</t>
  </si>
  <si>
    <t>Demontáž lešení lehkého řadového s podlahami šířky od 0,8 do 1 m, výšky přes 10 do 30 m</t>
  </si>
  <si>
    <t>941955002R00</t>
  </si>
  <si>
    <t>Lešení lehké pracovní pomocné pomocné, o výšce lešeňové podlahy přes 1,2 do 1,9 m</t>
  </si>
  <si>
    <t>001 : 10,39</t>
  </si>
  <si>
    <t>002 : 13,56</t>
  </si>
  <si>
    <t>003 : 28,71</t>
  </si>
  <si>
    <t>017 : 3,72</t>
  </si>
  <si>
    <t>027 : 46,86</t>
  </si>
  <si>
    <t>028 : 40,93</t>
  </si>
  <si>
    <t>035 : 47,43</t>
  </si>
  <si>
    <t>101 : 69,98</t>
  </si>
  <si>
    <t>119 : 16,01</t>
  </si>
  <si>
    <t>124 : 103,6</t>
  </si>
  <si>
    <t>201 : 72,51</t>
  </si>
  <si>
    <t>241 : 6,1</t>
  </si>
  <si>
    <t>301 : 72,1</t>
  </si>
  <si>
    <t>401 : 72,21</t>
  </si>
  <si>
    <t>944942101R00</t>
  </si>
  <si>
    <t>Záchytné ohrazení na vnějších volných stranách objektů upevněné na konzolách, krakorcích apod. odkloněné od svislice od 45 do 60°</t>
  </si>
  <si>
    <t>při obvodu horní římsy : 24+51+20,6+6,9+5,87+14,13+10,3</t>
  </si>
  <si>
    <t>944944011R00</t>
  </si>
  <si>
    <t>Montáž ochranné sítě z umělých vláken</t>
  </si>
  <si>
    <t>94390    OA0</t>
  </si>
  <si>
    <t>PROSTOROVÉ PRACOVNÍ LEŠENÍ PŘES 3 kPa</t>
  </si>
  <si>
    <t>m3OP</t>
  </si>
  <si>
    <t>ve výtah. šachtě : 1,8*2,0*25,0</t>
  </si>
  <si>
    <t>944944031R00</t>
  </si>
  <si>
    <t>Montáž ochranné sítě příplatek k ceně za každý další i započatý měsíc použití ochranných sítí_x000D_
 z umělých vláken</t>
  </si>
  <si>
    <t>Odkaz na mn. položky pořadí 270 : 3002,00000</t>
  </si>
  <si>
    <t>944944081R00</t>
  </si>
  <si>
    <t>Demontáž ochranné sítě z umělých vláken</t>
  </si>
  <si>
    <t>944945012R00</t>
  </si>
  <si>
    <t>Montáž záchytné stříšky šířky do 2 m</t>
  </si>
  <si>
    <t>obvod : 24+52+1+1+20+15+7+6+24+10</t>
  </si>
  <si>
    <t>944945192R00</t>
  </si>
  <si>
    <t>Montáž záchytné stříšky příplatek k ceně za každý další i započatý měsíc použití záchytné stříšky
 šířky do 2 m</t>
  </si>
  <si>
    <t>Odkaz na mn. položky pořadí 274 : 160,00000</t>
  </si>
  <si>
    <t>944945812R00</t>
  </si>
  <si>
    <t>Demontáž záchytné stříšky šířky do 2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</si>
  <si>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</si>
  <si>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</si>
  <si>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</si>
  <si>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</si>
  <si>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OV/25A : 56</t>
  </si>
  <si>
    <t>OV/A27</t>
  </si>
  <si>
    <t xml:space="preserve">Plynotěsný poklop 1200/1000 mm, techn. specifikace a příslušenství dle výpisu ost. výrobků </t>
  </si>
  <si>
    <t>44984124R</t>
  </si>
  <si>
    <t>přístoj hasicí práškový; PG6PDC; výtlačný prostředek dusík; náplň 6 kg; dostřik 5 m; doba činnosti 23 s</t>
  </si>
  <si>
    <t>Odkaz na mn. položky pořadí 278 : 56,00000</t>
  </si>
  <si>
    <t>961055111R00</t>
  </si>
  <si>
    <t>Bourání základů železobetonových</t>
  </si>
  <si>
    <t>vyb.schodiště před vstupem (area dle řezu C vpravo) : 0,42*7,38</t>
  </si>
  <si>
    <t>anglické dvorky - západ : (1,75+1,75+2,8)*0,25*2,44</t>
  </si>
  <si>
    <t>(1,4+9,27)*0,25*2</t>
  </si>
  <si>
    <t>šachta : (2,15+1,85+2,15)*0,3*3,33</t>
  </si>
  <si>
    <t>jih - řez D : 22,36*0,3*0,66</t>
  </si>
  <si>
    <t>22,36*0,4*0,75</t>
  </si>
  <si>
    <t>0,98*0,4*1,5</t>
  </si>
  <si>
    <t>řez A : 20,96*0,3*0,66</t>
  </si>
  <si>
    <t>20,96*0,4*0,75</t>
  </si>
  <si>
    <t>0,9*0,4*1,5</t>
  </si>
  <si>
    <t>východ řez 1-2 : 21,47*0,3*0,86</t>
  </si>
  <si>
    <t>21,47*0,48*0,8</t>
  </si>
  <si>
    <t>sever řez 2 : 4,2*0,5*2,1</t>
  </si>
  <si>
    <t>1*0,3*1,7</t>
  </si>
  <si>
    <t>1,95*0,3*1,43</t>
  </si>
  <si>
    <t>řez A : (8,28+0,5+8,28)*0,25*1,43</t>
  </si>
  <si>
    <t>řez D : (9,43+0,5)*2*0,25*1,75</t>
  </si>
  <si>
    <t>962031113R00</t>
  </si>
  <si>
    <t>Bourání příček z cihel pálených plných, tloušťky 65 mm</t>
  </si>
  <si>
    <t xml:space="preserve">bourání izol. přizdívky  v angl dvor. a ve výkopech : </t>
  </si>
  <si>
    <t>západ : 23,23*2,1</t>
  </si>
  <si>
    <t>jih : (21+1,26+1,1+1,1+1,26+21)*1,6</t>
  </si>
  <si>
    <t>sever : (1,25+7,3+9,43+7,55+5,66+7,55+9,43+10,67)*2,2</t>
  </si>
  <si>
    <t>východ : 20*1,2</t>
  </si>
  <si>
    <t>1PP : 3,56*(6,51+6,51+3,4+1,49+1,9+3,59+3,65)</t>
  </si>
  <si>
    <t>1,17*3,48</t>
  </si>
  <si>
    <t>3,95*(1,52+2,1+1,52+0,99+1,42)</t>
  </si>
  <si>
    <t>-0,99*2,04</t>
  </si>
  <si>
    <t>-0,9*1,99</t>
  </si>
  <si>
    <t>-0,89*1,9</t>
  </si>
  <si>
    <t>-1*2,01</t>
  </si>
  <si>
    <t>-1,65*0,86</t>
  </si>
  <si>
    <t>-0,7*2,01*3</t>
  </si>
  <si>
    <t>2,2*0,83</t>
  </si>
  <si>
    <t>1NP : 3,5*(6,66+1,84+5,3)</t>
  </si>
  <si>
    <t>2,3*(1,36+1,81)</t>
  </si>
  <si>
    <t>-0,52*2,1</t>
  </si>
  <si>
    <t>2NP : 3,75*(3,35+3,35+1,32+1,32)</t>
  </si>
  <si>
    <t>-0,9*2,02*3</t>
  </si>
  <si>
    <t>-0,75*2,02</t>
  </si>
  <si>
    <t>-1,32*1,4</t>
  </si>
  <si>
    <t>-0,83*1,4</t>
  </si>
  <si>
    <t>3NP : 3,75*(3,35+3,35+1,32+1,32)</t>
  </si>
  <si>
    <t>4NP : 3,75*(3,5+1,64+1,39)</t>
  </si>
  <si>
    <t>-0,91*2,02</t>
  </si>
  <si>
    <t>962031116R00</t>
  </si>
  <si>
    <t>Bourání příček z cihel pálených plných, tloušťky 140 mm</t>
  </si>
  <si>
    <t>1PP : 3,56*(6,48+1,45)</t>
  </si>
  <si>
    <t>-1,57*2,02*2</t>
  </si>
  <si>
    <t>1NP : 3,5*(0,68+0,68)</t>
  </si>
  <si>
    <t>3NP : 3,5*6,82</t>
  </si>
  <si>
    <t>962032631R00</t>
  </si>
  <si>
    <t>Bourání zdiva nadzákladového komínového z jakýchkoliv cihel pálených, šamotových nebo vápenopískových nad střechou, na maltu vápenou nebo vápenocementovou</t>
  </si>
  <si>
    <t xml:space="preserve">objekt A : </t>
  </si>
  <si>
    <t>3,32*0,47*5,5</t>
  </si>
  <si>
    <t>2,2*0,6*5,5</t>
  </si>
  <si>
    <t>3,39*0,6*5,5</t>
  </si>
  <si>
    <t>0,78*0,6*5,5</t>
  </si>
  <si>
    <t>3,69*0,47*5,5</t>
  </si>
  <si>
    <t>1,84*0,47*5,5</t>
  </si>
  <si>
    <t>2,17*0,6*5,5</t>
  </si>
  <si>
    <t>1,57*0,6*5,5</t>
  </si>
  <si>
    <t>1,62*0,47*5,5</t>
  </si>
  <si>
    <t>3,26*0,6*5,5</t>
  </si>
  <si>
    <t>1,45*0,6*5,5</t>
  </si>
  <si>
    <t>1,37*0,47*5,5</t>
  </si>
  <si>
    <t>3,9*0,47*5,5</t>
  </si>
  <si>
    <t>1,75*0,6*5,5</t>
  </si>
  <si>
    <t>3,65*0,6*5,5</t>
  </si>
  <si>
    <t>1,8*0,32*5,5</t>
  </si>
  <si>
    <t>0,45*0,32*5,5</t>
  </si>
  <si>
    <t xml:space="preserve">objekt B : </t>
  </si>
  <si>
    <t>2,98*0,4*5,5</t>
  </si>
  <si>
    <t>2,41*0,49*3,55</t>
  </si>
  <si>
    <t>1,51*0,49*3,55</t>
  </si>
  <si>
    <t>2,28*0,45*3,55</t>
  </si>
  <si>
    <t>0,88*0,45*3,55</t>
  </si>
  <si>
    <t>962032231R00</t>
  </si>
  <si>
    <t>Bourání zdiva nadzákladového z cihel pálených nebo vápenopískových, na maltu vápenou nebo vápenocementovou</t>
  </si>
  <si>
    <t>1PP : 3,95*(1,52+4,1+1,52+0,3+0,3)*0,2</t>
  </si>
  <si>
    <t>-0,9*1,95*0,2</t>
  </si>
  <si>
    <t>2,18*0,88*1,2</t>
  </si>
  <si>
    <t>1NP : 0,1*0,9*0,3*5</t>
  </si>
  <si>
    <t>2NP : 2,33*2,33*0,64</t>
  </si>
  <si>
    <t>3NP : 2,33*2,33*0,64</t>
  </si>
  <si>
    <t>5NP objekt A : 4,88*0,6*0,57</t>
  </si>
  <si>
    <t>5NP objekt B : 1,15*6,78*0,52</t>
  </si>
  <si>
    <t>4,88*0,58*0,6</t>
  </si>
  <si>
    <t>4,88*0,45*0,65</t>
  </si>
  <si>
    <t>4,88*0,47*0,47</t>
  </si>
  <si>
    <t>4,88*0,15*0,45</t>
  </si>
  <si>
    <t>4,88*0,19*0,63</t>
  </si>
  <si>
    <t>nepředvídatelné bourání zdiva : 5</t>
  </si>
  <si>
    <t>962036124R00</t>
  </si>
  <si>
    <t>Demontáž sádrokartonových, sádrovláknitých příček a předstěn příčka, sádrokartonová bez minerální izolace, jednoduchá ocelová konstrukce, 2xopláštěná deskou tl. 12,5 mm</t>
  </si>
  <si>
    <t>962081131R00</t>
  </si>
  <si>
    <t>Bourání zdiva příček ze skleněných tvárnic, tloušťky do 100 mm</t>
  </si>
  <si>
    <t>okna : 1,3*1,8</t>
  </si>
  <si>
    <t>0,44*1,33</t>
  </si>
  <si>
    <t>příčky : 3,2*2,4</t>
  </si>
  <si>
    <t>962084131R00</t>
  </si>
  <si>
    <t>Bourání zdiva příček deskových a sádrových potažených rabicovým pletivem nebo bez pletiva, sádrokartonových bez kovové konstrukce, tloušťky do 100 mm</t>
  </si>
  <si>
    <t>1PP : 1,2*(1,52+0,33+0,15)</t>
  </si>
  <si>
    <t>963042819R00</t>
  </si>
  <si>
    <t>Bourání jakýchkoliv betonových schodišťových stupňů zhotovených na místě</t>
  </si>
  <si>
    <t>1.PP 012 : 1*6</t>
  </si>
  <si>
    <t>1.NP řez 2 sklad : 3,47*8</t>
  </si>
  <si>
    <t>sever řez A : 0,9*8</t>
  </si>
  <si>
    <t>východ : 1,35*6</t>
  </si>
  <si>
    <t>963051113R00</t>
  </si>
  <si>
    <t>Bourání železobetonových stropů deskových
 tloušťky přes 80 mm</t>
  </si>
  <si>
    <t>střecha nad vstupem do bufetu skl. SS7 : 3,4*0,64*0,125</t>
  </si>
  <si>
    <t>965031131R00</t>
  </si>
  <si>
    <t>Bourání podlah z cihel kladených na plocho, plochy přes 1 m2</t>
  </si>
  <si>
    <t xml:space="preserve">SR19 : </t>
  </si>
  <si>
    <t>502 : 307</t>
  </si>
  <si>
    <t>503 : 348,97</t>
  </si>
  <si>
    <t>965042131R00</t>
  </si>
  <si>
    <t>Bourání podkladů pod dlažby nebo litých celistvých dlažeb a mazanin  betonových nebo z litého asfaltu, tloušťky do 100 mm, plochy do 4 m2</t>
  </si>
  <si>
    <t>bouraní podkl. desek pro výkop revizních šacet : 2*2*0,1*6</t>
  </si>
  <si>
    <t>965042141R00</t>
  </si>
  <si>
    <t>Bourání podkladů pod dlažby nebo litých celistvých dlažeb a mazanin  betonových nebo z litého asfaltu, tloušťky do 100 mm, plochy přes 4 m2</t>
  </si>
  <si>
    <t>plochá střecha skl. SS2 (area) : 154,85*0,05</t>
  </si>
  <si>
    <t>okapový chodník- sever (area) : 3,95*0,1</t>
  </si>
  <si>
    <t>střecha nad hl. vst. skl.SS6 (area) : 14,66*0,05</t>
  </si>
  <si>
    <t xml:space="preserve">SR3 (mazanina 5 cm) : </t>
  </si>
  <si>
    <t>020 : 13,85*0,05</t>
  </si>
  <si>
    <t>021 : 20,38*0,05</t>
  </si>
  <si>
    <t>027 : 17,62*0,05</t>
  </si>
  <si>
    <t xml:space="preserve">SR4 (mazanina 10 + 5 cm) : </t>
  </si>
  <si>
    <t>028 : 23,7*0,15</t>
  </si>
  <si>
    <t>036 : 47,77*0,15</t>
  </si>
  <si>
    <t xml:space="preserve">SR14 (mazanina  + teraco, 3+2 cm) : </t>
  </si>
  <si>
    <t>101 : 187,31*0,05</t>
  </si>
  <si>
    <t>103 : 18,64*0,05</t>
  </si>
  <si>
    <t>104 : 1,13*0,05</t>
  </si>
  <si>
    <t>105 : 1,06*0,05</t>
  </si>
  <si>
    <t>106 : 9,27*0,05</t>
  </si>
  <si>
    <t>201 : 203,42*0,05</t>
  </si>
  <si>
    <t>204 : 1,66*0,05</t>
  </si>
  <si>
    <t>205 : 9,21*0,05</t>
  </si>
  <si>
    <t>206 : 1,55*0,05</t>
  </si>
  <si>
    <t>207 : 1,09*0,05</t>
  </si>
  <si>
    <t>301 : 207,72*0,05</t>
  </si>
  <si>
    <t>304 : 1,7*0,05</t>
  </si>
  <si>
    <t>305 : 9,38*0,05</t>
  </si>
  <si>
    <t>306 : 1,55*0,05</t>
  </si>
  <si>
    <t>307 : 1,09*0,05</t>
  </si>
  <si>
    <t>401 : 207,93*0,05</t>
  </si>
  <si>
    <t>404 : 1,98*0,05</t>
  </si>
  <si>
    <t>405 : 12,06*0,05</t>
  </si>
  <si>
    <t>501 : 19,32*0,05</t>
  </si>
  <si>
    <t xml:space="preserve">SR19 (2 cm) : </t>
  </si>
  <si>
    <t>502 : 307*0,02</t>
  </si>
  <si>
    <t>503 : 348,97*0,02</t>
  </si>
  <si>
    <t>bouraní podkl. desek pro výkop čerpací stanice : 4*2,3*0,1</t>
  </si>
  <si>
    <t>965042241R00</t>
  </si>
  <si>
    <t>Bourání podkladů pod dlažby nebo litých celistvých dlažeb a mazanin  betonových nebo z litého asfaltu, tloušťky přes 100 mm, plochy přes 4 m2</t>
  </si>
  <si>
    <t xml:space="preserve">dno angl. dvorků (area) : </t>
  </si>
  <si>
    <t>západ : 18,7*0,15</t>
  </si>
  <si>
    <t>7,36*0,15</t>
  </si>
  <si>
    <t>jih : 19,85*0,15</t>
  </si>
  <si>
    <t>20,21*0,15</t>
  </si>
  <si>
    <t>východ : 24,57*0,15</t>
  </si>
  <si>
    <t>sever : (1,51+7,32)*0,15</t>
  </si>
  <si>
    <t>4,5*0,15</t>
  </si>
  <si>
    <t>západ šachta - dno : 2,15*1,85*0,3</t>
  </si>
  <si>
    <t xml:space="preserve">SR1 ( mazanina + teraco, 10+3 cm) : </t>
  </si>
  <si>
    <t>002 : 7,93*0,13</t>
  </si>
  <si>
    <t>003 : 34,35*0,13</t>
  </si>
  <si>
    <t>004 : 20,63*0,13</t>
  </si>
  <si>
    <t>005 : 11,01*0,13</t>
  </si>
  <si>
    <t>006 : 53,95*0,13</t>
  </si>
  <si>
    <t>011 : 32,29*0,13</t>
  </si>
  <si>
    <t>012 : 13,39*0,13</t>
  </si>
  <si>
    <t>013 : 2,58*0,13</t>
  </si>
  <si>
    <t>014 : 13,5*0,13</t>
  </si>
  <si>
    <t>015 : 7,63*0,13</t>
  </si>
  <si>
    <t>016 : 6,46*0,13</t>
  </si>
  <si>
    <t>017 : 11,13*0,13</t>
  </si>
  <si>
    <t>018 : 6,58*0,13</t>
  </si>
  <si>
    <t>019 : 2,02*0,13</t>
  </si>
  <si>
    <t>022 : 76,77*0,13</t>
  </si>
  <si>
    <t>025 : 22,55*0,13</t>
  </si>
  <si>
    <t>026 : 5,66*0,13</t>
  </si>
  <si>
    <t>029 : 21,44*0,13</t>
  </si>
  <si>
    <t>032 : 1,44*0,13</t>
  </si>
  <si>
    <t>033 : 1,25*0,13</t>
  </si>
  <si>
    <t>034 : 5,95*0,13</t>
  </si>
  <si>
    <t>035 : 1,25*0,13</t>
  </si>
  <si>
    <t xml:space="preserve">SR 2 (mazanina + teraco, 10+3 cm) : </t>
  </si>
  <si>
    <t>007 : 68,64*0,13</t>
  </si>
  <si>
    <t>008 : 56,98*0,13</t>
  </si>
  <si>
    <t>009 : 7,24*0,13</t>
  </si>
  <si>
    <t>010 : 5,64*0,13</t>
  </si>
  <si>
    <t>023 : 5,44*0,13</t>
  </si>
  <si>
    <t>024 : 40,25*0,13</t>
  </si>
  <si>
    <t>965049111R00</t>
  </si>
  <si>
    <t>Bourání podkladů pod dlažby nebo litých celistvých dlažeb a mazanin  příplatek za bourání mazanin vyztužených svařovanou sítí, tloušťky do 100 mm</t>
  </si>
  <si>
    <t>Odkaz na mn. položky pořadí 293 : 2,40000</t>
  </si>
  <si>
    <t>965049112R00</t>
  </si>
  <si>
    <t>Bourání podkladů pod dlažby nebo litých celistvých dlažeb a mazanin  příplatek za bourání mazanin vyztužených svařovanou sítí, tloušťky přes 100 mm</t>
  </si>
  <si>
    <t>Odkaz na mn. položky pořadí 295 : 87,50975</t>
  </si>
  <si>
    <t>965081702R00</t>
  </si>
  <si>
    <t>Soklíků z dlažeb keramických tloušťky do 10 mm, výšky do 100 mm</t>
  </si>
  <si>
    <t xml:space="preserve">SR1 ( mazanina + teraco) : </t>
  </si>
  <si>
    <t>002, 003 : 4,18+4,18</t>
  </si>
  <si>
    <t>004 : (2,6+8,25)*2</t>
  </si>
  <si>
    <t>005 : (2,3+4,85)*2</t>
  </si>
  <si>
    <t>006 : (3,19+16,19)*2</t>
  </si>
  <si>
    <t>011, 012 : (6,43+6,9)*2</t>
  </si>
  <si>
    <t>013, 015, 017 : (1,45+11,5)*2</t>
  </si>
  <si>
    <t>014 : (1,91+7,95)*2</t>
  </si>
  <si>
    <t>018 : (1,97+3,31)*2</t>
  </si>
  <si>
    <t>019 : (1,12+2,15)*2</t>
  </si>
  <si>
    <t>022, 032, 033, 034, 035 : (16,2+14,56)*2</t>
  </si>
  <si>
    <t>025 : (3,37+6,51)*2</t>
  </si>
  <si>
    <t>026 : 1,38+3,4</t>
  </si>
  <si>
    <t>029 : 3,2+3,2+6,51</t>
  </si>
  <si>
    <t xml:space="preserve">SR14 (mazanina  + teraco) : </t>
  </si>
  <si>
    <t>101 : (32,76+14,71)*2</t>
  </si>
  <si>
    <t>103 : (3,35+6,28)*2</t>
  </si>
  <si>
    <t>104 : (0,82+1,25)*2</t>
  </si>
  <si>
    <t>201,204,205, 206, 207 : 32,76+6,61+6,21+26,06+11,36+3,5+14,71</t>
  </si>
  <si>
    <t>301,304, 305, 306, 307 : 32,76+6,61+4,53+25,76+11,21+3,5+14,71</t>
  </si>
  <si>
    <t>401, 404, 405 : 32,76+6,61+6,06+25,76+11,21+3,5+14,71</t>
  </si>
  <si>
    <t>501 : 3,78+5,16+3,72</t>
  </si>
  <si>
    <t>965082933RT2</t>
  </si>
  <si>
    <t>Odstranění násypu pod podlahami a ochranného na střechách tloušťky do 200 mm, plochy přes 2 m2</t>
  </si>
  <si>
    <t>střecha nad hl. vst. skl.SS6 (area) : 14,66*0,2</t>
  </si>
  <si>
    <t>965082941R00</t>
  </si>
  <si>
    <t>Odstranění násypu pod podlahami a ochranného na střechách tloušťky přes 200 mm, jakékoliv plochy</t>
  </si>
  <si>
    <t>plochá střecha skl. SS2 (area) : 146,06*0,25</t>
  </si>
  <si>
    <t>965082923R00</t>
  </si>
  <si>
    <t>Odstranění násypu pod podlahami a ochranného na střechách tloušťky do 100 mm, plochy přes 2 m2</t>
  </si>
  <si>
    <t xml:space="preserve">SR11a (10 cm) : </t>
  </si>
  <si>
    <t>121 : 25,98*0,1</t>
  </si>
  <si>
    <t>122 : 21,76*0,1</t>
  </si>
  <si>
    <t>123 : 71,04*0,1</t>
  </si>
  <si>
    <t>124 : 20,27*0,1</t>
  </si>
  <si>
    <t>125 : 83,63*0,1</t>
  </si>
  <si>
    <t>210 : 72,51*0,1</t>
  </si>
  <si>
    <t>211 : 71,78*0,1</t>
  </si>
  <si>
    <t>309 : 52,37*0,1</t>
  </si>
  <si>
    <t>310 : 19,12*0,1</t>
  </si>
  <si>
    <t>311 : 71,78*0,1</t>
  </si>
  <si>
    <t>312 : 71,78*0,1</t>
  </si>
  <si>
    <t>409 : 72,37*0,1</t>
  </si>
  <si>
    <t xml:space="preserve">SR14 (10 cm) : </t>
  </si>
  <si>
    <t>101 : 187,31*0,1</t>
  </si>
  <si>
    <t>103 : 18,64*0,1</t>
  </si>
  <si>
    <t>104 : 1,13*0,1</t>
  </si>
  <si>
    <t>105 : 1,06*0,1</t>
  </si>
  <si>
    <t>106 : 9,27*0,1</t>
  </si>
  <si>
    <t>201 : 203,42*0,1</t>
  </si>
  <si>
    <t>204 : 1,66*0,1</t>
  </si>
  <si>
    <t>205 : 9,21*0,1</t>
  </si>
  <si>
    <t>206 : 1,55*0,1</t>
  </si>
  <si>
    <t>207 : 1,09*0,1</t>
  </si>
  <si>
    <t>301 : 207,72*0,1</t>
  </si>
  <si>
    <t>304 : 1,7*0,1</t>
  </si>
  <si>
    <t>305 : 9,38*0,1</t>
  </si>
  <si>
    <t>306 : 1,55*0,1</t>
  </si>
  <si>
    <t>307 : 1,09*0,1</t>
  </si>
  <si>
    <t>401 : 207,93*0,1</t>
  </si>
  <si>
    <t>404 : 1,98*0,1</t>
  </si>
  <si>
    <t>405 : 12,06*0,1</t>
  </si>
  <si>
    <t>501 : 19,32*0,1</t>
  </si>
  <si>
    <t xml:space="preserve">SR19 (7 cm) : </t>
  </si>
  <si>
    <t>502 : 307*0,07</t>
  </si>
  <si>
    <t>503 : 348,97*0,07</t>
  </si>
  <si>
    <t>965082933R00</t>
  </si>
  <si>
    <t xml:space="preserve">SR3 (20 cm) : </t>
  </si>
  <si>
    <t>020 : 13,85*0,2</t>
  </si>
  <si>
    <t>021 : 20,38*0,2</t>
  </si>
  <si>
    <t>027 : 17,62*0,2</t>
  </si>
  <si>
    <t xml:space="preserve">SR4 (20 cm) : </t>
  </si>
  <si>
    <t>028 : 23,7*0,2</t>
  </si>
  <si>
    <t>036 : 47,77*0,2</t>
  </si>
  <si>
    <t>968061125R00</t>
  </si>
  <si>
    <t>Vyvěšení nebo zavěšení dřevěných křídel dveří, plochy do 2 m2</t>
  </si>
  <si>
    <t>004 : 1</t>
  </si>
  <si>
    <t>006/011 : 2</t>
  </si>
  <si>
    <t>006 : 2+1+1</t>
  </si>
  <si>
    <t>007 : 2</t>
  </si>
  <si>
    <t>008 : 1</t>
  </si>
  <si>
    <t>011 : 1</t>
  </si>
  <si>
    <t>012 : 1</t>
  </si>
  <si>
    <t>014 : 1</t>
  </si>
  <si>
    <t>016 : 1</t>
  </si>
  <si>
    <t>017 : 1</t>
  </si>
  <si>
    <t>018 : 1</t>
  </si>
  <si>
    <t>019 : 1</t>
  </si>
  <si>
    <t>020 : 1</t>
  </si>
  <si>
    <t>022 : 2</t>
  </si>
  <si>
    <t>023 : 1</t>
  </si>
  <si>
    <t>024 : 1</t>
  </si>
  <si>
    <t>025 : 1</t>
  </si>
  <si>
    <t>026 : 1</t>
  </si>
  <si>
    <t>027 : 1</t>
  </si>
  <si>
    <t>028 : 1</t>
  </si>
  <si>
    <t>029 : 1</t>
  </si>
  <si>
    <t>030 : 1</t>
  </si>
  <si>
    <t>032 : 1</t>
  </si>
  <si>
    <t>033 : 1</t>
  </si>
  <si>
    <t>034 : 1</t>
  </si>
  <si>
    <t>035 : 1</t>
  </si>
  <si>
    <t>036 : 1</t>
  </si>
  <si>
    <t>104 : 1</t>
  </si>
  <si>
    <t>105 : 1</t>
  </si>
  <si>
    <t>106 : 1</t>
  </si>
  <si>
    <t>107 : 1</t>
  </si>
  <si>
    <t>108 : 1</t>
  </si>
  <si>
    <t>110 : 1+1</t>
  </si>
  <si>
    <t>112 : 1</t>
  </si>
  <si>
    <t>113 : 1</t>
  </si>
  <si>
    <t>114 : 1+1</t>
  </si>
  <si>
    <t>115 : 1</t>
  </si>
  <si>
    <t>118 : 1</t>
  </si>
  <si>
    <t>122 : 2+2</t>
  </si>
  <si>
    <t>123 : 2+2</t>
  </si>
  <si>
    <t>125 : 1</t>
  </si>
  <si>
    <t>204 : 2</t>
  </si>
  <si>
    <t>206 : 1</t>
  </si>
  <si>
    <t>207 : 1</t>
  </si>
  <si>
    <t>208 : 2</t>
  </si>
  <si>
    <t>211 : 2</t>
  </si>
  <si>
    <t>212 : 2</t>
  </si>
  <si>
    <t>214 : 2</t>
  </si>
  <si>
    <t>304 : 2</t>
  </si>
  <si>
    <t>306 : 1</t>
  </si>
  <si>
    <t>307 : 1</t>
  </si>
  <si>
    <t>308 : 2</t>
  </si>
  <si>
    <t>309 : 1</t>
  </si>
  <si>
    <t>311 : 2</t>
  </si>
  <si>
    <t>312 : 2</t>
  </si>
  <si>
    <t>313 : 2</t>
  </si>
  <si>
    <t>315 : 2</t>
  </si>
  <si>
    <t>404 : 1+1</t>
  </si>
  <si>
    <t>406 : 2</t>
  </si>
  <si>
    <t>408 : 2</t>
  </si>
  <si>
    <t>409 : 2</t>
  </si>
  <si>
    <t>410 : 2</t>
  </si>
  <si>
    <t>968061126R00</t>
  </si>
  <si>
    <t>Vyvěšení nebo zavěšení dřevěných křídel dveří, plochy přes 2 m2</t>
  </si>
  <si>
    <t>103 : 1</t>
  </si>
  <si>
    <t>109 : 1</t>
  </si>
  <si>
    <t>110 : 1</t>
  </si>
  <si>
    <t>111 : 1</t>
  </si>
  <si>
    <t>120 : 1+1</t>
  </si>
  <si>
    <t>121 : 1</t>
  </si>
  <si>
    <t>124 : 1</t>
  </si>
  <si>
    <t>209 : 1</t>
  </si>
  <si>
    <t>210 : 1</t>
  </si>
  <si>
    <t>212 : 1</t>
  </si>
  <si>
    <t>213 : 1</t>
  </si>
  <si>
    <t>310 : 1</t>
  </si>
  <si>
    <t>314 : 1</t>
  </si>
  <si>
    <t>407 : 1</t>
  </si>
  <si>
    <t>411 : 1</t>
  </si>
  <si>
    <t>412 : 1</t>
  </si>
  <si>
    <t>413 : 1+1</t>
  </si>
  <si>
    <t>501 : 1+1</t>
  </si>
  <si>
    <t>968062244R00</t>
  </si>
  <si>
    <t>Vybourání dřevěných rámů oken jednoduchých, plochy do 1 m2</t>
  </si>
  <si>
    <t>vikýřové okna ve střeše : 1*11</t>
  </si>
  <si>
    <t>vikýřové okna ve střeše : 1*3</t>
  </si>
  <si>
    <t>968062456R00</t>
  </si>
  <si>
    <t>Vybourání dřevěných rámů dveřních zárubní, plochy přes 2 m2</t>
  </si>
  <si>
    <t>006 : 1,58*2,21</t>
  </si>
  <si>
    <t>968071125R00</t>
  </si>
  <si>
    <t>Vyvěšení nebo zavěšení kovových křídel dveří, plochy do 2 m2</t>
  </si>
  <si>
    <t>hlavní vstup 2x : 6*2</t>
  </si>
  <si>
    <t>968072455R00</t>
  </si>
  <si>
    <t>Vybourání a vyjmutí kovových rámů a rolet rámů, včetně pomocného lešení o výšce podlahy do 1900 mm a pro zatížení do 1,5 kPa  (150 kg/m2) dveřních zárubní, plochy do 2 m2</t>
  </si>
  <si>
    <t>004 : 0,9*2</t>
  </si>
  <si>
    <t>006 : 1*1,98</t>
  </si>
  <si>
    <t>011 : 0,9*2,02</t>
  </si>
  <si>
    <t>014 : 0,89*1,95</t>
  </si>
  <si>
    <t>016 : 0,89*1,9</t>
  </si>
  <si>
    <t>018 : 0,9*2,01</t>
  </si>
  <si>
    <t>019 : 0,7*2,03</t>
  </si>
  <si>
    <t>020 : 1*1,15</t>
  </si>
  <si>
    <t>023 : 0,99*1,96</t>
  </si>
  <si>
    <t>025 : 0,99*1,99</t>
  </si>
  <si>
    <t>027 : 0,9*1,99</t>
  </si>
  <si>
    <t>028 : 0,89*1,9</t>
  </si>
  <si>
    <t>032 : 0,7*2,01</t>
  </si>
  <si>
    <t>033 : 0,7*2,01</t>
  </si>
  <si>
    <t>034 : 0,9*1,95</t>
  </si>
  <si>
    <t>035 : 0,7*2,01</t>
  </si>
  <si>
    <t>104 : 0,8*2</t>
  </si>
  <si>
    <t>105 : 0,75*2</t>
  </si>
  <si>
    <t>106 : 0,94*1,98</t>
  </si>
  <si>
    <t>107 : 0,96*1,98</t>
  </si>
  <si>
    <t>108 : 0,9*2,09</t>
  </si>
  <si>
    <t>110 : 0,52*2,1</t>
  </si>
  <si>
    <t>0,9*2</t>
  </si>
  <si>
    <t>112 : 0,9*2,02</t>
  </si>
  <si>
    <t>113 : 0,9*2</t>
  </si>
  <si>
    <t>114 : 0,85*2,02</t>
  </si>
  <si>
    <t>0,9*2,02</t>
  </si>
  <si>
    <t>115 : 0,9*2,02</t>
  </si>
  <si>
    <t>118 : 0,88*2,01</t>
  </si>
  <si>
    <t>125 : 1*2</t>
  </si>
  <si>
    <t>204 : 0,9*2,02*2</t>
  </si>
  <si>
    <t>206 : 0,9*2,02</t>
  </si>
  <si>
    <t>207 : 0,75*2,02</t>
  </si>
  <si>
    <t>304 : 0,9*2,02*2</t>
  </si>
  <si>
    <t>306 : 0,9*2,02</t>
  </si>
  <si>
    <t>307 : 0,75*2,02</t>
  </si>
  <si>
    <t>309 : 0,9*2,02</t>
  </si>
  <si>
    <t>404 : 0,9*2,02*2</t>
  </si>
  <si>
    <t>968072456R00</t>
  </si>
  <si>
    <t>Vybourání a vyjmutí kovových rámů a rolet rámů, včetně pomocného lešení o výšce podlahy do 1900 mm a pro zatížení do 1,5 kPa  (150 kg/m2) dveřních zárubní, plochy přes 2 m2</t>
  </si>
  <si>
    <t>006 : 1*2,02</t>
  </si>
  <si>
    <t>007 : 1,4*2,17</t>
  </si>
  <si>
    <t>008 : 1*2,02</t>
  </si>
  <si>
    <t>012 : 1*2,03</t>
  </si>
  <si>
    <t>017 : 1,08*2,02</t>
  </si>
  <si>
    <t>024 : 1*2,01</t>
  </si>
  <si>
    <t>026 : 1,08*2,06</t>
  </si>
  <si>
    <t>029 : 0,99*2,04</t>
  </si>
  <si>
    <t>030 : 1*2,02</t>
  </si>
  <si>
    <t>036 : 1,14*1,96</t>
  </si>
  <si>
    <t>103 : 1*2,13</t>
  </si>
  <si>
    <t>109 : 1,1*2,23</t>
  </si>
  <si>
    <t>110 : 1,1*2,23</t>
  </si>
  <si>
    <t>111 : 1,05*2,19</t>
  </si>
  <si>
    <t>115 : 0,9*2,28</t>
  </si>
  <si>
    <t>120 : 0,96*2,11</t>
  </si>
  <si>
    <t>1*2,12</t>
  </si>
  <si>
    <t>121 : 0,98*2,11</t>
  </si>
  <si>
    <t>122 : 1,36*2,13*2</t>
  </si>
  <si>
    <t>123 : 1,36*2,13</t>
  </si>
  <si>
    <t>1,56*2,1</t>
  </si>
  <si>
    <t>124 : 1,06*2,11</t>
  </si>
  <si>
    <t>208 : 1,4*2,2</t>
  </si>
  <si>
    <t>209 : 1,02*2,19</t>
  </si>
  <si>
    <t>210 : 1,1*2,21</t>
  </si>
  <si>
    <t>211 : 1,4*2,2</t>
  </si>
  <si>
    <t>212 : 1*2,02</t>
  </si>
  <si>
    <t>1,4*2,2</t>
  </si>
  <si>
    <t>213 : 1,1*2,22</t>
  </si>
  <si>
    <t>214 : 1,4*2,2</t>
  </si>
  <si>
    <t>308 : 1,4*2,2</t>
  </si>
  <si>
    <t>309 : 1,1*2,2</t>
  </si>
  <si>
    <t>310 : 1*2,19</t>
  </si>
  <si>
    <t>311 : 1,4*2,33</t>
  </si>
  <si>
    <t>312 : 1,4*2,2</t>
  </si>
  <si>
    <t>313 : 1,4*2,2</t>
  </si>
  <si>
    <t>314 : 1,1*2,22</t>
  </si>
  <si>
    <t>315 : 1,4*2,2</t>
  </si>
  <si>
    <t>406 : 1,4*2,2</t>
  </si>
  <si>
    <t>407 : 1,1*2,2</t>
  </si>
  <si>
    <t>408 : 1,4*2,25</t>
  </si>
  <si>
    <t>409 : 1,4*2,2</t>
  </si>
  <si>
    <t>410 : 1,4*2,2</t>
  </si>
  <si>
    <t>411 : 1,1*2,22</t>
  </si>
  <si>
    <t>412 : 1,16*2,29</t>
  </si>
  <si>
    <t>413 : 1,06*2,2</t>
  </si>
  <si>
    <t>0,98*2,2</t>
  </si>
  <si>
    <t>501 : 1*2,02*2</t>
  </si>
  <si>
    <t>968072641R00</t>
  </si>
  <si>
    <t>Vybourání a vyjmutí kovových rámů a rolet rámů, včetně pomocného lešení o výšce podlahy do 1900 mm a pro zatížení do 1,5 kPa  (150 kg/m2) stěn jakýchkoliv kromě výkladních, jakýchkoliv ploch</t>
  </si>
  <si>
    <t>hlavní vstup 2x : 5,16*3,05*2</t>
  </si>
  <si>
    <t>968083001R00</t>
  </si>
  <si>
    <t>Vybourání plastových výplní otvorů oken, do 1 m2</t>
  </si>
  <si>
    <t>1PP : 0,54*0,75</t>
  </si>
  <si>
    <t>0,5*0,6</t>
  </si>
  <si>
    <t>0,56*0,56*2</t>
  </si>
  <si>
    <t>0,35*0,73*2</t>
  </si>
  <si>
    <t>1NP : 0,45*0,6*2</t>
  </si>
  <si>
    <t>968083002R00</t>
  </si>
  <si>
    <t>Vybourání plastových výplní otvorů oken, do 2 m2</t>
  </si>
  <si>
    <t>1PP : 0,85*1,2</t>
  </si>
  <si>
    <t>1,2*1,25*6</t>
  </si>
  <si>
    <t>0,96*1,2*2</t>
  </si>
  <si>
    <t>1NP : 1,2*1,5</t>
  </si>
  <si>
    <t>1,45*1,12</t>
  </si>
  <si>
    <t>1,69*0,75</t>
  </si>
  <si>
    <t>0,78*2,2*2</t>
  </si>
  <si>
    <t>2NP : 0,77*2,2</t>
  </si>
  <si>
    <t>1,32*1,4</t>
  </si>
  <si>
    <t>0,83*1,4</t>
  </si>
  <si>
    <t>3NP : 0,78*2,2*3</t>
  </si>
  <si>
    <t>4NP : 0,78*2,2*3</t>
  </si>
  <si>
    <t>5NP : 1,4*1,2</t>
  </si>
  <si>
    <t>968083003R00</t>
  </si>
  <si>
    <t>Vybourání plastových výplní otvorů oken, do 4 m2</t>
  </si>
  <si>
    <t>1,38*1,95*6</t>
  </si>
  <si>
    <t>1,38*1,8</t>
  </si>
  <si>
    <t>1,2*1,8*2</t>
  </si>
  <si>
    <t>1,4*1,8*2</t>
  </si>
  <si>
    <t>1,57*2,34*16</t>
  </si>
  <si>
    <t>1,4*2,1*3</t>
  </si>
  <si>
    <t>1,2*2,2*12</t>
  </si>
  <si>
    <t>1,4*2,2*2</t>
  </si>
  <si>
    <t>3,27*0,75*2</t>
  </si>
  <si>
    <t>1,69*1,5</t>
  </si>
  <si>
    <t>1,57*2,34*14</t>
  </si>
  <si>
    <t>1,4*2,32*3</t>
  </si>
  <si>
    <t>1,4*2,2*11</t>
  </si>
  <si>
    <t>1,2*2,2*10</t>
  </si>
  <si>
    <t>1,4*2,2*6</t>
  </si>
  <si>
    <t>1,4*2,2*5</t>
  </si>
  <si>
    <t>968083004R00</t>
  </si>
  <si>
    <t>Vybourání plastových výplní otvorů oken, nad 4 m2</t>
  </si>
  <si>
    <t>1PP : 2,4*1,95</t>
  </si>
  <si>
    <t>2,37*1,95</t>
  </si>
  <si>
    <t>2,36*1,95</t>
  </si>
  <si>
    <t>2,33*1,95</t>
  </si>
  <si>
    <t>1NP : 2,2*2,2</t>
  </si>
  <si>
    <t>2,8*2,2</t>
  </si>
  <si>
    <t>2,81*2,2</t>
  </si>
  <si>
    <t>2NP : 2,43*2,2</t>
  </si>
  <si>
    <t>3NP : 2,43*2,2</t>
  </si>
  <si>
    <t>4NP : 2,43*2,2</t>
  </si>
  <si>
    <t>968083011R00</t>
  </si>
  <si>
    <t>Vybourání plastových výplní otvorů prosklených dveří, do 2 m2</t>
  </si>
  <si>
    <t>0,9*2,05</t>
  </si>
  <si>
    <t>968083012R00</t>
  </si>
  <si>
    <t>Vybourání plastových výplní otvorů prosklených dveří, nad 2 m2</t>
  </si>
  <si>
    <t>1PP : 1,16*2,2</t>
  </si>
  <si>
    <t>1,05*2,3</t>
  </si>
  <si>
    <t>968083033R00</t>
  </si>
  <si>
    <t>Vybourání plastových výplní otvorů plastových stěn , nad 4 m2</t>
  </si>
  <si>
    <t>008/009/010 : 2,02*(5,16+1,65)</t>
  </si>
  <si>
    <t>968095001R00</t>
  </si>
  <si>
    <t xml:space="preserve">Vybourání vnitřních parapetů dřevěných, šířky do 25 cm,  </t>
  </si>
  <si>
    <t>118 : 1,45+3,27+3,27+1,69+1,69</t>
  </si>
  <si>
    <t>2NP : 1,57*14</t>
  </si>
  <si>
    <t>3NP : 1,57*16</t>
  </si>
  <si>
    <t>4NP : 1,57*16</t>
  </si>
  <si>
    <t>968095002R00</t>
  </si>
  <si>
    <t xml:space="preserve">Vybourání vnitřních parapetů dřevěných, šířky do 50 cm,  </t>
  </si>
  <si>
    <t>1PP : 1,38+2,4+1,38+1,38+2,37+1,38+1,38+2,36+1,38+1,38+1,38+2,33+1,2+1,2+1,4+1,4+0,85+0,54+0,5+1,2+1,2+1,2+1,2+1,2+1,2+0,44+0,56+0,56+0,96+0,96</t>
  </si>
  <si>
    <t>1NP : 1,57+1,57+1,57+1,57+1,57+1,57+1,57+1,57+1,4+1,4+1,4+1,57+1,57+1,57+1,57+1,57+1,57+1,57+1,57+1,2+1,2+1,4+2,2+1,4+1,2+1,2+0,45+0,45+1,2+1,2+1,2+1,2</t>
  </si>
  <si>
    <t>1,2+1,2+1,2+1,2+1,2+0,78+0,78+2,8+2,81+1,4</t>
  </si>
  <si>
    <t>2NP : 1,4*14</t>
  </si>
  <si>
    <t>1,2*10</t>
  </si>
  <si>
    <t>0,78*2</t>
  </si>
  <si>
    <t>0,77+2,43</t>
  </si>
  <si>
    <t>3NP : 1,4*14</t>
  </si>
  <si>
    <t>0,78*3</t>
  </si>
  <si>
    <t>2,43</t>
  </si>
  <si>
    <t>4NP : 1,4*14</t>
  </si>
  <si>
    <t>5NP : 1,4</t>
  </si>
  <si>
    <t>970031200R00</t>
  </si>
  <si>
    <t>Jádrové vrtání, kruhové prostupy v cihelném zdivu jádrové vrtání, do D 200 mm</t>
  </si>
  <si>
    <t>202/205 : 0,64</t>
  </si>
  <si>
    <t>213/214 : 0,64</t>
  </si>
  <si>
    <t>213/216 : 0,64</t>
  </si>
  <si>
    <t>213/218 : 0,64</t>
  </si>
  <si>
    <t>302/305 : 0,64</t>
  </si>
  <si>
    <t>313/316 : 0,64</t>
  </si>
  <si>
    <t>313/318 : 0,64</t>
  </si>
  <si>
    <t>313/314 : 0,64</t>
  </si>
  <si>
    <t>411/412 : 0,64</t>
  </si>
  <si>
    <t>411/414 : 0,64</t>
  </si>
  <si>
    <t>411/416 : 0,64</t>
  </si>
  <si>
    <t>970031250R00</t>
  </si>
  <si>
    <t>Jádrové vrtání, kruhové prostupy v cihelném zdivu jádrové vrtání, do D 250 mm</t>
  </si>
  <si>
    <t>011 : 0,8</t>
  </si>
  <si>
    <t>018 : 0,25</t>
  </si>
  <si>
    <t>104/105 : 0,1</t>
  </si>
  <si>
    <t>411/417 : 0,64</t>
  </si>
  <si>
    <t>411/418 : 0,64</t>
  </si>
  <si>
    <t>970031300R00</t>
  </si>
  <si>
    <t>Jádrové vrtání, kruhové prostupy v cihelném zdivu jádrové vrtání, do D 300 mm</t>
  </si>
  <si>
    <t>006/023 : 0,72+0,72+0,72</t>
  </si>
  <si>
    <t>006/026 : 0,72</t>
  </si>
  <si>
    <t>007/008 : 0,33</t>
  </si>
  <si>
    <t>018 : 0,38</t>
  </si>
  <si>
    <t>019 : 0,38</t>
  </si>
  <si>
    <t>023/025 : 0,18</t>
  </si>
  <si>
    <t>025/026 : 0,34</t>
  </si>
  <si>
    <t>035 : 1,09</t>
  </si>
  <si>
    <t>102/110 : 0,65+0,65</t>
  </si>
  <si>
    <t>103/105 : 0,3+0,3</t>
  </si>
  <si>
    <t>105/107 : 0,3+0,3</t>
  </si>
  <si>
    <t>106/107 : 0,15</t>
  </si>
  <si>
    <t>106/110 : 0,49</t>
  </si>
  <si>
    <t>107/108 : 0,1</t>
  </si>
  <si>
    <t>108/109 : 0,1</t>
  </si>
  <si>
    <t>109/110 : 0,49</t>
  </si>
  <si>
    <t>120/121 : 0,64+0,64</t>
  </si>
  <si>
    <t>121/122 : 0,1+0,1</t>
  </si>
  <si>
    <t>202/204 : 0,64</t>
  </si>
  <si>
    <t>213/215 : 0,64</t>
  </si>
  <si>
    <t>302/304 : 0,64</t>
  </si>
  <si>
    <t>313/315 : 0,64</t>
  </si>
  <si>
    <t>411/413 : 0,64</t>
  </si>
  <si>
    <t>970251100R00</t>
  </si>
  <si>
    <t>Řezání železobetonu hloubka řezu 100 mm</t>
  </si>
  <si>
    <t>bouraní podkl. desek pro výkop revizních šacet : (2+2)*2*6</t>
  </si>
  <si>
    <t>bouraní podkl. desek pro výkop čerpací stanice : (4+2,3)*2</t>
  </si>
  <si>
    <t>971033541R00</t>
  </si>
  <si>
    <t>Vybourání otvorů ve zdivu cihelném z jakýchkoliv cihel pálených
 na jakoukoliv maltu vápenou nebo vápenocementovou, plochy do 1 m2, tloušťky do 300 mm</t>
  </si>
  <si>
    <t>Včetně pomocného lešení o výšce podlahy do 1900 mm a pro zatížení do 1,5 kPa  (150 kg/m2).</t>
  </si>
  <si>
    <t>018 : 0,6*0,6*0,3</t>
  </si>
  <si>
    <t>021 : 0,9*0,5*0,3*4</t>
  </si>
  <si>
    <t>118 : 0,9*0,9*0,3</t>
  </si>
  <si>
    <t>0,9*0,9*0,25</t>
  </si>
  <si>
    <t>202/207 : 0,9*0,25*0,18</t>
  </si>
  <si>
    <t>302/307 : 0,9*0,25*0,18</t>
  </si>
  <si>
    <t>402/405 : 0,9*0,25*0,18</t>
  </si>
  <si>
    <t>971033561R00</t>
  </si>
  <si>
    <t>Vybourání otvorů ve zdivu cihelném z jakýchkoliv cihel pálených
 na jakoukoliv maltu vápenou nebo vápenocementovou, plochy do 1 m2, tloušťky do 600 mm</t>
  </si>
  <si>
    <t>1PP : 0,96*0,66*0,58</t>
  </si>
  <si>
    <t>0,97*0,66*0,44</t>
  </si>
  <si>
    <t>0,85*0,66*0,44</t>
  </si>
  <si>
    <t>312 : 0,8*0,8*0,47</t>
  </si>
  <si>
    <t>337 : 0,52*0,9*0,47</t>
  </si>
  <si>
    <t>401 : 0,5*1,3*0,47</t>
  </si>
  <si>
    <t>410 : 0,8*0,8*0,47</t>
  </si>
  <si>
    <t>436 : 0,52*0,9*0,47</t>
  </si>
  <si>
    <t>501 : 0,42*0,42*0,35</t>
  </si>
  <si>
    <t>0,42*0,42*0,31</t>
  </si>
  <si>
    <t>0,35*0,35*0,35</t>
  </si>
  <si>
    <t>0,35*0,35*0,31</t>
  </si>
  <si>
    <t>971033581R00</t>
  </si>
  <si>
    <t>Vybourání otvorů ve zdivu cihelném z jakýchkoliv cihel pálených
 na jakoukoliv maltu vápenou nebo vápenocementovou, plochy do 1 m2, tloušťky do 900 mm</t>
  </si>
  <si>
    <t>006 : 0,85*0,73*0,85</t>
  </si>
  <si>
    <t>0,6*0,35*0,85</t>
  </si>
  <si>
    <t>0,73*0,35*0,98*2</t>
  </si>
  <si>
    <t>006/007 : 0,33*0,33*0,8*2</t>
  </si>
  <si>
    <t>006/008 : 0,42*0,42*0,8</t>
  </si>
  <si>
    <t>006/010 : 0,42*0,42*0,73</t>
  </si>
  <si>
    <t>006/018 : 0,6*0,9*0,85</t>
  </si>
  <si>
    <t>009/010 : 0,65*0,65*0,67</t>
  </si>
  <si>
    <t>034 : 0,35*0,35*0,88</t>
  </si>
  <si>
    <t>101 : 0,5*1,3*0,61</t>
  </si>
  <si>
    <t>102 : 0,6*0,3*0,62*2</t>
  </si>
  <si>
    <t>120 : 0,6*0,3*0,61*2</t>
  </si>
  <si>
    <t>201 : 0,5*1,3*0,61</t>
  </si>
  <si>
    <t>202/206 : 0,33*0,33*0,64</t>
  </si>
  <si>
    <t>207/211 : 0,33*0,33*0,65</t>
  </si>
  <si>
    <t>212 : 0,8*0,8*0,61</t>
  </si>
  <si>
    <t>213/217 : 0,33*0,33*0,64</t>
  </si>
  <si>
    <t>213/219 : 0,33*0,33*0,64</t>
  </si>
  <si>
    <t>241 : 0,52*0,9*0,61</t>
  </si>
  <si>
    <t>302/306 : 0,33*0,33*0,64</t>
  </si>
  <si>
    <t>307/311 : 0,33*0,33*0,65</t>
  </si>
  <si>
    <t>313/317 : 0,33*0,33*0,64</t>
  </si>
  <si>
    <t>313/319 : 0,33*0,33*0,64</t>
  </si>
  <si>
    <t>402/403 : 0,33*0,33*0,64</t>
  </si>
  <si>
    <t>402/404 : 0,33*0,33*0,64</t>
  </si>
  <si>
    <t>405/409 : 0,33*0,33*0,65</t>
  </si>
  <si>
    <t>411/415 : 0,33*0,33*0,64</t>
  </si>
  <si>
    <t>971033631R00</t>
  </si>
  <si>
    <t>Vybourání otvorů ve zdivu cihelném z jakýchkoliv cihel pálených
 na jakoukoliv maltu vápenou nebo vápenocementovou, plochy do 4 m2, tloušťky do 150 mm</t>
  </si>
  <si>
    <t>1PP : 1*2,02*2</t>
  </si>
  <si>
    <t>1NP : 1,84*2,18</t>
  </si>
  <si>
    <t>5NP objekt B : 1,8*2,02</t>
  </si>
  <si>
    <t>971033641R00</t>
  </si>
  <si>
    <t>Vybourání otvorů ve zdivu cihelném z jakýchkoliv cihel pálených
 na jakoukoliv maltu vápenou nebo vápenocementovou, plochy do 4 m2, tloušťky do 300 mm</t>
  </si>
  <si>
    <t>1NP : 1*1,12*0,3</t>
  </si>
  <si>
    <t>0,9*2,02*0,25</t>
  </si>
  <si>
    <t>1,04*2,12*0,21</t>
  </si>
  <si>
    <t>2NP : 1,02*3,5*0,24</t>
  </si>
  <si>
    <t>1,19*2,21*0,18</t>
  </si>
  <si>
    <t>-1,1*2,21*0,18</t>
  </si>
  <si>
    <t>4NP : 1,52*2,2*0,18</t>
  </si>
  <si>
    <t>-1,4*2,2*0,18</t>
  </si>
  <si>
    <t>1,4*2,22*0,19</t>
  </si>
  <si>
    <t>-1,1*2,22*0,19</t>
  </si>
  <si>
    <t>5NP objkekt B : 0,9*2,12*0,3</t>
  </si>
  <si>
    <t>0,85*2,02*0,17</t>
  </si>
  <si>
    <t>971033651R00</t>
  </si>
  <si>
    <t>Vybourání otvorů ve zdivu cihelném z jakýchkoliv cihel pálených
 na jakoukoliv maltu vápenou nebo vápenocementovou, plochy do 4 m2, tloušťky do 600 mm</t>
  </si>
  <si>
    <t>2NP : 1,05*2,31*0,32</t>
  </si>
  <si>
    <t>3NP : 1,2*0,9*0,47</t>
  </si>
  <si>
    <t>4NP : 1,2*0,9*0,47</t>
  </si>
  <si>
    <t>5NP area : 1,52*0,47</t>
  </si>
  <si>
    <t>1,2*2,5*0,47</t>
  </si>
  <si>
    <t>0,57*2,02*0,31</t>
  </si>
  <si>
    <t>0,57*2,02*0,35</t>
  </si>
  <si>
    <t>5 NP objekt B : 1,5*2,02*0,35</t>
  </si>
  <si>
    <t>0,9*2,02*0,48</t>
  </si>
  <si>
    <t>971033681R00</t>
  </si>
  <si>
    <t>Vybourání otvorů ve zdivu cihelném z jakýchkoliv cihel pálených
 na jakoukoliv maltu vápenou nebo vápenocementovou, plochy do 4 m2, tloušťky do 900 mm</t>
  </si>
  <si>
    <t>1PP : 1,65*2,3*0,8</t>
  </si>
  <si>
    <t>1,2*2*0,82</t>
  </si>
  <si>
    <t>1NP : 1,57*2,2*0,77*2</t>
  </si>
  <si>
    <t>1,2*0,9*0,63</t>
  </si>
  <si>
    <t>2NP : 1,3*2,3*0,64*2</t>
  </si>
  <si>
    <t>3NP : 1,3*2,3*0,64*2</t>
  </si>
  <si>
    <t>4NP : 1,3*2,32*0,64*2</t>
  </si>
  <si>
    <t>1,4*2,35*0,64</t>
  </si>
  <si>
    <t>973031324R00</t>
  </si>
  <si>
    <t>Vysekání v cihelném zdivu výklenků a kapes kapes na jakoukoliv maltu vápennou nebo vápenocementovou, plochy do 0,1 m2, hloubky do 150 mm</t>
  </si>
  <si>
    <t>973031335R00</t>
  </si>
  <si>
    <t>Vysekání v cihelném zdivu výklenků a kapes kapes na jakoukoliv maltu vápennou nebo vápenocementovou, plochy do 0,16 m2, hloubky do 300 mm</t>
  </si>
  <si>
    <t>974031142R00</t>
  </si>
  <si>
    <t>Vysekání rýh v jakémkoliv zdivu cihelném v ploše
 do hloubky 70 mm, šířky do 70 mm</t>
  </si>
  <si>
    <t>006 : 0,8*2</t>
  </si>
  <si>
    <t>1,05*2</t>
  </si>
  <si>
    <t>006/007 : 0,53*2*2</t>
  </si>
  <si>
    <t>006/008 : 0,62*2</t>
  </si>
  <si>
    <t>006/010 : 0,62*2</t>
  </si>
  <si>
    <t>008/009 : 0,62*2</t>
  </si>
  <si>
    <t>009/010 : 0,85*2</t>
  </si>
  <si>
    <t>017 : 0,8*2</t>
  </si>
  <si>
    <t>022 : 0,93*2*2</t>
  </si>
  <si>
    <t>0,8*2</t>
  </si>
  <si>
    <t>022/023 : 0,5*2</t>
  </si>
  <si>
    <t>034 : 0,55*2</t>
  </si>
  <si>
    <t>101 : 0,7*2</t>
  </si>
  <si>
    <t>102 : 0,8*2*2</t>
  </si>
  <si>
    <t>118 : 1,1*2</t>
  </si>
  <si>
    <t>1,1*2</t>
  </si>
  <si>
    <t>120 : 0,8*2*2</t>
  </si>
  <si>
    <t>201 : 0,7*2</t>
  </si>
  <si>
    <t>202/206 : 0,53*2</t>
  </si>
  <si>
    <t>202/207 : 1,1*2</t>
  </si>
  <si>
    <t>207/211 : 0,53*2</t>
  </si>
  <si>
    <t>212 : 1*2</t>
  </si>
  <si>
    <t>213/217 : 0,53*2</t>
  </si>
  <si>
    <t>213/219 : 0,53*2</t>
  </si>
  <si>
    <t>241 : 0,72*2</t>
  </si>
  <si>
    <t>302/306 : 0,53*2</t>
  </si>
  <si>
    <t>302/307 : 1,1*2</t>
  </si>
  <si>
    <t>307/311 : 0,53*2</t>
  </si>
  <si>
    <t>312 : 1*2</t>
  </si>
  <si>
    <t>313/317 : 0,53*2</t>
  </si>
  <si>
    <t>313/319 : 0,53*2</t>
  </si>
  <si>
    <t>337 : 0,72*2</t>
  </si>
  <si>
    <t>401 : 0,7*2</t>
  </si>
  <si>
    <t>402/403 : 0,53*2</t>
  </si>
  <si>
    <t>402/404 : 0,53*2</t>
  </si>
  <si>
    <t>402/405 : 1,1*2</t>
  </si>
  <si>
    <t>405/409 : 0,53*2</t>
  </si>
  <si>
    <t>410 : 1*2</t>
  </si>
  <si>
    <t>411/415 : 0,53*2</t>
  </si>
  <si>
    <t>436 : 0,72*2</t>
  </si>
  <si>
    <t>501 : 0,62*2*2</t>
  </si>
  <si>
    <t>0,55*2*2</t>
  </si>
  <si>
    <t>974031164R00</t>
  </si>
  <si>
    <t>Vysekání rýh v jakémkoliv zdivu cihelném v ploše
 do hloubky 150 mm, šířky do 150 mm</t>
  </si>
  <si>
    <t xml:space="preserve">pro překlady I 120 : </t>
  </si>
  <si>
    <t>PA04 : 1,3*2</t>
  </si>
  <si>
    <t>PA05 : 1,2*10</t>
  </si>
  <si>
    <t>PA06 : 1,5*4</t>
  </si>
  <si>
    <t>PA07 : 1,3*6</t>
  </si>
  <si>
    <t>PA08 : 1,5*3</t>
  </si>
  <si>
    <t>PA09 : 1,5*48</t>
  </si>
  <si>
    <t>nouzový východ 026 (5 x I 120) : 1,5*5</t>
  </si>
  <si>
    <t>Z/A14 : 3*2</t>
  </si>
  <si>
    <t>974031165R00</t>
  </si>
  <si>
    <t>Vysekání rýh v jakémkoliv zdivu cihelném v ploše
 do hloubky 150 mm, šířky do 200 mm</t>
  </si>
  <si>
    <t>PA10 : 2,0*5</t>
  </si>
  <si>
    <t>PA12 : 1,9*8</t>
  </si>
  <si>
    <t>PA14 : 1,7*4</t>
  </si>
  <si>
    <t>PA15 : 1,9*6</t>
  </si>
  <si>
    <t>PA11 : 2,5*2</t>
  </si>
  <si>
    <t>PA13 : 2,65*8</t>
  </si>
  <si>
    <t>PA16 : 2,9*3</t>
  </si>
  <si>
    <t>978015291R00</t>
  </si>
  <si>
    <t>Otlučení omítek vnějších MVC v složit.1-4 do 100 %</t>
  </si>
  <si>
    <t>dle výměry v rozpočtu SANACE - vnější sanační systém : 470,0333</t>
  </si>
  <si>
    <t>978011161R00</t>
  </si>
  <si>
    <t>Otlučení omítek vápenných nebo vápenocementových vnitřních s vyškrabáním spár, s očištěním zdiva stropů, v rozsahu do 50 %</t>
  </si>
  <si>
    <t>Odkaz na mn. položky pořadí 127 : 3512,90000</t>
  </si>
  <si>
    <t>978013161R00</t>
  </si>
  <si>
    <t>Otlučení omítek vápenných nebo vápenocementových vnitřních s vyškrabáním spár, s očištěním zdiva stěn, v rozsahu do 50 %</t>
  </si>
  <si>
    <t>- otlučení pro sanace : -234,3</t>
  </si>
  <si>
    <t>978013191R00</t>
  </si>
  <si>
    <t>Otlučení omítek vápenných nebo vápenocementových vnitřních s vyškrabáním spár, s očištěním zdiva stěn, v rozsahu do 100 %</t>
  </si>
  <si>
    <t xml:space="preserve">na stávajícím zdivu v místě nových obkladů : </t>
  </si>
  <si>
    <t>008 : 3,56*(6,48+10,24)*2</t>
  </si>
  <si>
    <t>0,78*(1,3+1,8+1,8)*2</t>
  </si>
  <si>
    <t>0,78*(2,25+1,8+1,8)</t>
  </si>
  <si>
    <t>0,59*(1,1+1,8+1,8)*2</t>
  </si>
  <si>
    <t>011/012 : 3,56*(6,9+6,43)*2</t>
  </si>
  <si>
    <t>0,64*(1+2,02+2,02)</t>
  </si>
  <si>
    <t>0,95*(1,56+1,86+1,83)*2</t>
  </si>
  <si>
    <t>0,47*(0,98+0,82+0,82)</t>
  </si>
  <si>
    <t>019 : 3,56*(1,12+2,15)*2</t>
  </si>
  <si>
    <t>0,1*(0,7+2,03+2,03)</t>
  </si>
  <si>
    <t>021 : 2,7*(2,95+1,8)</t>
  </si>
  <si>
    <t>022, 033 - 035 : 3,95*(11,51+1,6)</t>
  </si>
  <si>
    <t>0,58*(0,76+1,28+1,28)</t>
  </si>
  <si>
    <t>0,58*(0,77+0,73+0,73)</t>
  </si>
  <si>
    <t>024 : 3,56*(6,72+6,51)*2</t>
  </si>
  <si>
    <t>025 : 3,56*(2,2+2,2+3,37)</t>
  </si>
  <si>
    <t>106 : 3,61*(2,7+3,35)*2</t>
  </si>
  <si>
    <t>0,47*(1,35+2,26+2,26)</t>
  </si>
  <si>
    <t>107 : 3,61*(3,87+3,89)*2</t>
  </si>
  <si>
    <t>0,46*(1,09+1,98+1,98)</t>
  </si>
  <si>
    <t>0,3*(1,35+1,56+1,56)</t>
  </si>
  <si>
    <t>116 : 3,5*(1,36+1,99)*2</t>
  </si>
  <si>
    <t>204 - 207 : 3,63*(3,52+3,95+3,95)</t>
  </si>
  <si>
    <t>304 - 307 : 3,6*(3,5+3,8+3,8)</t>
  </si>
  <si>
    <t>404, 405 : 3,65*(3,45+3,8+3,8)</t>
  </si>
  <si>
    <t xml:space="preserve"> - otlučené obklady na stávajících stěnách : </t>
  </si>
  <si>
    <t>otlučení pro sanace : 234,3</t>
  </si>
  <si>
    <t>978015221R00</t>
  </si>
  <si>
    <t>Otlučení omítek vápenných nebo vápenocementových vnějších s vyškrabáním spár, s očištěním zdiva
 1. až 4. stupni složitosti, v rozsahu do 10 %</t>
  </si>
  <si>
    <t>978041103R00</t>
  </si>
  <si>
    <t>Odstranění kontaktního zateplovacího systému z fasádního polystyrenu EPS F, tloušťky 30 mm, s omítkou</t>
  </si>
  <si>
    <t xml:space="preserve">jih - okna : </t>
  </si>
  <si>
    <t>1PP : 0,26*(1,38+1,8)*2*8</t>
  </si>
  <si>
    <t>0,26*(2,3+1,8)*2*4</t>
  </si>
  <si>
    <t>1NP : 0,26*(1,5+2,2)*2*16</t>
  </si>
  <si>
    <t>0,26*(1,25+2)*2*3</t>
  </si>
  <si>
    <t>2NP : 0,26*(1,5+2,2)*2*14</t>
  </si>
  <si>
    <t>0,26*(1,25+2,2)*2*3</t>
  </si>
  <si>
    <t>3NP : 0,26*(1,5+2,2)*2*16</t>
  </si>
  <si>
    <t>4NP : 0,26*(1,5+2,2)*2*16</t>
  </si>
  <si>
    <t>0,26*(1,25+1,4)*2*3</t>
  </si>
  <si>
    <t xml:space="preserve">západ  - okna : </t>
  </si>
  <si>
    <t>1PP : 0,22*(0,96+1,2)*2*2</t>
  </si>
  <si>
    <t>1NP : 0,15*(2,8+2,2)*2*2</t>
  </si>
  <si>
    <t>0,15*(1,4+2,2)*2</t>
  </si>
  <si>
    <t>2NP : 0,15*(1,4+2,2)*2*5</t>
  </si>
  <si>
    <t>3NP : 0,15*(1,4+2,2)*2*5</t>
  </si>
  <si>
    <t>4NP : 0,15*(1,4+2,2)*2*5</t>
  </si>
  <si>
    <t xml:space="preserve">východ - okna : </t>
  </si>
  <si>
    <t>1PP : 0,26*(0,85+1,2)*2</t>
  </si>
  <si>
    <t>0,42*(1,16+2,2)*2</t>
  </si>
  <si>
    <t>0,26*(1,4+1,8)*2*2</t>
  </si>
  <si>
    <t>0,21*(1,2+1,8)*2*2</t>
  </si>
  <si>
    <t>1NP : 0,15*(1,4+2,2)*2*2</t>
  </si>
  <si>
    <t>0,15*(1,2+2,2)*2*2</t>
  </si>
  <si>
    <t>0,15*(2,2+2,2)*2</t>
  </si>
  <si>
    <t>2NP : 0,15*(1,4+2,2)*2*6</t>
  </si>
  <si>
    <t>3NP : 0,15*(1,4+2,2)*2*6</t>
  </si>
  <si>
    <t>4NP : 0,15*(1,4+2,2)*2*6</t>
  </si>
  <si>
    <t>štítová zeď okno : 0,15*(1,2+1,5)*2</t>
  </si>
  <si>
    <t xml:space="preserve">okna : </t>
  </si>
  <si>
    <t>1PP : 0,22*(0,54+0,57)*2</t>
  </si>
  <si>
    <t>0,44*(1,05+2,3)*2</t>
  </si>
  <si>
    <t>0,22*(0,5+0,6)*2</t>
  </si>
  <si>
    <t>0,22*(1,2+1,25)*2*6</t>
  </si>
  <si>
    <t>0,22*(0,44+1,33)*2</t>
  </si>
  <si>
    <t>0,22*(0,56+0,56)*2*2</t>
  </si>
  <si>
    <t>1NP : 0,15*(1,2+2,2)*2*10</t>
  </si>
  <si>
    <t>0,15*(0,45+0,6)*2*2</t>
  </si>
  <si>
    <t>0,15*(0,78+2,2)*2*2</t>
  </si>
  <si>
    <t>2NP : 0,15*(1,2+2,2)*2*10</t>
  </si>
  <si>
    <t>0,15*(0,78+2,2)*2*3</t>
  </si>
  <si>
    <t>0,15*(2,43+2,2)*2</t>
  </si>
  <si>
    <t>3NP : 0,15*(1,2+2,2)*2*10</t>
  </si>
  <si>
    <t>4NP : 0,15*(1,2+2,2)*2*10</t>
  </si>
  <si>
    <t>5NP : 0,15*(1,4+1,2)*2</t>
  </si>
  <si>
    <t>vrátnice/sklad : 0,3*(0,9+2,05+2,05)</t>
  </si>
  <si>
    <t>0,15*(1,45+1,12)*2</t>
  </si>
  <si>
    <t>0,2*(3,27+0,75)*2*2</t>
  </si>
  <si>
    <t>0,2*(1,69+0,75)*2</t>
  </si>
  <si>
    <t>0,2*(1,69+1,5)*2</t>
  </si>
  <si>
    <t>978041110R00</t>
  </si>
  <si>
    <t>Odstranění kontaktního zateplovacího systému z fasádního polystyrenu EPS F, tloušťky 100 mm, s omítkou</t>
  </si>
  <si>
    <t>jih : 19,15*(22+0,25+5,4+0,25+22)</t>
  </si>
  <si>
    <t>- hlavní vchod : -4,5*7,6</t>
  </si>
  <si>
    <t xml:space="preserve">- okna : </t>
  </si>
  <si>
    <t>- 1PP : -1,38*1,8*8</t>
  </si>
  <si>
    <t>-2,32*1,8</t>
  </si>
  <si>
    <t>-1NP : -1,5*2,2*16</t>
  </si>
  <si>
    <t>-2NP : -1,5*2,2*14</t>
  </si>
  <si>
    <t>-1,25*2,2*3</t>
  </si>
  <si>
    <t>-3NP : -1,5*2,2*16</t>
  </si>
  <si>
    <t>-4NP : -1,5*2,2*16</t>
  </si>
  <si>
    <t>západ : 19,36*23,28</t>
  </si>
  <si>
    <t>- VZT 1PP : -1,05*0,8*2</t>
  </si>
  <si>
    <t>-1PP : -0,96*1,2*2</t>
  </si>
  <si>
    <t>-1NP : -2,8*2,2*2</t>
  </si>
  <si>
    <t>-2NP : -1,4*2,2*5</t>
  </si>
  <si>
    <t>-3NP : -1,4*2,2*5</t>
  </si>
  <si>
    <t>-4NP : -1,4*2,2*5</t>
  </si>
  <si>
    <t>východ : 19,68*19,75</t>
  </si>
  <si>
    <t>-1PP : -0,85*1,2</t>
  </si>
  <si>
    <t>-1,16*2,2</t>
  </si>
  <si>
    <t>-1NP : -1,2*2,2*2</t>
  </si>
  <si>
    <t>-2NP : -1,4*2,2*6</t>
  </si>
  <si>
    <t>-3NP : -1,4*2,2*6</t>
  </si>
  <si>
    <t>-4NP : -1,4*2,2*6</t>
  </si>
  <si>
    <t>štítová zeď celá, area : 256,82</t>
  </si>
  <si>
    <t>- okno : -1,2*1,5</t>
  </si>
  <si>
    <t>3 x zeď ze dvora : 19,15*(7,3+24,64+10,73)</t>
  </si>
  <si>
    <t>vikýř 5NP : 1,75*5,78</t>
  </si>
  <si>
    <t>vikýř boky : 2+2</t>
  </si>
  <si>
    <t>-1PP : -0,54*0,75</t>
  </si>
  <si>
    <t>-1,2*1,25*6</t>
  </si>
  <si>
    <t>-1NP : -1,2*2,2*10</t>
  </si>
  <si>
    <t>-2NP : -1,2*2,2*10</t>
  </si>
  <si>
    <t>-3NP : -1,2*2,2*10</t>
  </si>
  <si>
    <t>-0,78*2,2</t>
  </si>
  <si>
    <t>-4NP : -1,2*2,2*10</t>
  </si>
  <si>
    <t>-5NP : -1,4*1,2</t>
  </si>
  <si>
    <t>vrátnice/sklad : (4,2*7,56)*2</t>
  </si>
  <si>
    <t>- okna : -0,9*2,05</t>
  </si>
  <si>
    <t>-3,27*0,75*2</t>
  </si>
  <si>
    <t>-1,69*0,75</t>
  </si>
  <si>
    <t>-1,69*1,5</t>
  </si>
  <si>
    <t>978059521R00</t>
  </si>
  <si>
    <t>Odsekání a odebrání obkladů stěn z obkládaček vnitřních z jakýchkoliv materiálů, plochy do 2 m2</t>
  </si>
  <si>
    <t>006 : 1,2*0,93</t>
  </si>
  <si>
    <t>024 : 1,2*1,2</t>
  </si>
  <si>
    <t>028 : 1,2*1,2</t>
  </si>
  <si>
    <t>112 : 1,2*1,36</t>
  </si>
  <si>
    <t>118 : 1,2*1,45</t>
  </si>
  <si>
    <t>121 : 1,2*1,2</t>
  </si>
  <si>
    <t>122 : 1,2*1,2</t>
  </si>
  <si>
    <t>208 : 1,2*1,5</t>
  </si>
  <si>
    <t>209 : 1,2*1,5</t>
  </si>
  <si>
    <t>210 : 1,2*1,13</t>
  </si>
  <si>
    <t>211 : 1,2*1,2</t>
  </si>
  <si>
    <t>212 : 1,2*1,2</t>
  </si>
  <si>
    <t>213 : 1,2*1,53</t>
  </si>
  <si>
    <t>214 : 1,2*1,2</t>
  </si>
  <si>
    <t>308 : 1,2*1,43</t>
  </si>
  <si>
    <t>311 : 1,2*1,05</t>
  </si>
  <si>
    <t>312 : 1,2*1,2</t>
  </si>
  <si>
    <t>313 : 1,2*0,9</t>
  </si>
  <si>
    <t>314 : 1,2*1,53</t>
  </si>
  <si>
    <t>315 : 1,2*1,2</t>
  </si>
  <si>
    <t>406 : 1,2*1,35</t>
  </si>
  <si>
    <t>407 : 1,2*1,2</t>
  </si>
  <si>
    <t>408 : 1,2*1,2</t>
  </si>
  <si>
    <t>409 : 1,2*1,2</t>
  </si>
  <si>
    <t>410 : 1,2*1,2</t>
  </si>
  <si>
    <t>411 : 1,2*1,53</t>
  </si>
  <si>
    <t>413 : 1,2*1,2</t>
  </si>
  <si>
    <t>978059531R00</t>
  </si>
  <si>
    <t>Odsekání a odebrání obkladů stěn z obkládaček vnitřních z jakýchkoliv materiálů, plochy přes 2 m2</t>
  </si>
  <si>
    <t>011 : 2*(6,43+3,31+2,78+4,09+0,66)</t>
  </si>
  <si>
    <t>-1,56*0,55</t>
  </si>
  <si>
    <t>016 : 2*(3,29+0,91+0,98+0,12+0,98+0,89+3,29+1,91)</t>
  </si>
  <si>
    <t>-0,98*0,45</t>
  </si>
  <si>
    <t>032 : 2*1,02</t>
  </si>
  <si>
    <t>105 : 2*(0,85+1,25)*2</t>
  </si>
  <si>
    <t>106 : 2*(3,35+2,7)*2</t>
  </si>
  <si>
    <t>0,26*(1,35+2+2)</t>
  </si>
  <si>
    <t>-1,35*1,1</t>
  </si>
  <si>
    <t>107 : 0,6*(2,15+2,8)</t>
  </si>
  <si>
    <t>111 : 1,2*(0,96+1,48+0,96)</t>
  </si>
  <si>
    <t>116 : 1,2*(1+1,36)</t>
  </si>
  <si>
    <t>205 : 2*(2,68+3,35+2,68)</t>
  </si>
  <si>
    <t>0,2*(1,35+2+2)</t>
  </si>
  <si>
    <t>207 : 2*1,32</t>
  </si>
  <si>
    <t>305 : 2*(2,68+3,5+2,68)</t>
  </si>
  <si>
    <t>0,13*(1,35+2+2)</t>
  </si>
  <si>
    <t>307 : 2*1,32</t>
  </si>
  <si>
    <t>309 : 1,2*1,8</t>
  </si>
  <si>
    <t>310 : 1,2*(0,45+0,45+1,2)</t>
  </si>
  <si>
    <t>405 : 2*(4,1+3,5+2,71)</t>
  </si>
  <si>
    <t>96001</t>
  </si>
  <si>
    <t>Vybourání el. rozvodných skříní</t>
  </si>
  <si>
    <t>999281111R00</t>
  </si>
  <si>
    <t xml:space="preserve">Přesun hmot pro opravy a údržbu objektů pro opravy a údržbu dosavadních objektů včetně vnějších plášťů
 výšky do 25 m,  </t>
  </si>
  <si>
    <t>Přesun hmot</t>
  </si>
  <si>
    <t>POL7_</t>
  </si>
  <si>
    <t xml:space="preserve">Hmotnosti z položek s pořadovými čísly: : </t>
  </si>
  <si>
    <t xml:space="preserve">11,12,13,14,15,16,17,19,20,21,22,23,24,25,26,28,29,30,31,32,33,34,35,36,37,38,39,40,41,42,43,44,45, : </t>
  </si>
  <si>
    <t xml:space="preserve">46,48,49,50,51,52,53,54,55,56,57,58,59,60,61,62,63,64,65,66,67,68,69,70,71,72,73,74,75,76,77,78,79, : </t>
  </si>
  <si>
    <t xml:space="preserve">80,81,82,83,85,87,88,89,90,91,92,93,94,95,96,97,98,99,101,102,103,106,108,109,110,111,112,114,115, : </t>
  </si>
  <si>
    <t xml:space="preserve">116,117,118,119,120,121,122,123,124,125,126,127,128,129,130,131,132,133,135,136,137,138,139,140,141, : </t>
  </si>
  <si>
    <t xml:space="preserve">142,143,144,145,146,147,148,149,151,152,153,154,155,156,157,158,159,160,161,162,163,165,166,168,169, : </t>
  </si>
  <si>
    <t xml:space="preserve">170,171,172,173,174,175,176,177,178,179,180,181,182,183,184,185,186,187,188,189,190,191,192,193,194, : </t>
  </si>
  <si>
    <t xml:space="preserve">195,196,197,198,199,200,201,202,203,204,205,206,207,208,209,210,211,212,213,214,215,216,217,218,219, : </t>
  </si>
  <si>
    <t xml:space="preserve">220,221,222,223,224,225,226,227,228,229,230,231,232,233,234,235,236,237,238,239,240,241,242,243,244, : </t>
  </si>
  <si>
    <t xml:space="preserve">245,246,247,248,249,250,251,252,253,254,255,256,258,262,263,264,265,266,268,269,272,274,275,277,278, : </t>
  </si>
  <si>
    <t xml:space="preserve">279,280,282,283,284,286,287,288,289,291,305,306,308,309,310,311,312,313,314,315,316,317,324,325,326, : </t>
  </si>
  <si>
    <t xml:space="preserve">327,328,329,330,331,332,333,334,335,707, : </t>
  </si>
  <si>
    <t>Součet: : 2028,90091</t>
  </si>
  <si>
    <t>711111006RZ3</t>
  </si>
  <si>
    <t>Provedení izolace proti zemní vlhkosti natěradly za studena na ploše vodorovné asfaltovou penetrační suspenzí, včetně dodávky emulze 0,3 kg/m2</t>
  </si>
  <si>
    <t>Odkaz na mn. položky pořadí 349 : 634,76000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</si>
  <si>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</si>
  <si>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</si>
  <si>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350 : 26,33800</t>
  </si>
  <si>
    <t>Odkaz na mn. položky pořadí 351 : 35,39200</t>
  </si>
  <si>
    <t>711141559R00</t>
  </si>
  <si>
    <t xml:space="preserve">Provedení izolace proti zemní vlhkosti pásy přitavením vodorovná, 1 vrstva, bez dodávky izolačních pásů,  </t>
  </si>
  <si>
    <t>1.PP dle skladeb (area) : 270+2,2+69,4+33,61+139,28+22,2+31,61+41+7+14,1</t>
  </si>
  <si>
    <t>dno výtahové šachty : 2*2,18</t>
  </si>
  <si>
    <t>711142559R00</t>
  </si>
  <si>
    <t xml:space="preserve">Provedení izolace proti zemní vlhkosti pásy přitavením svislá, 1 vrstva, bez dodávky izolačních pásů,  </t>
  </si>
  <si>
    <t>dojezd výt. šachty : (1,98+2,17)*2*3,5</t>
  </si>
  <si>
    <t>711142559RT2</t>
  </si>
  <si>
    <t xml:space="preserve">Provedení izolace proti zemní vlhkosti pásy přitavením svislá, 2 vrstvy, bez dodávky izolačních pásů,  </t>
  </si>
  <si>
    <t>stěny revizní šachty : (0,9+0,7)*2*1,4*6</t>
  </si>
  <si>
    <t>stěny čerpací stanice : (2,08+0,96)*2*1,4</t>
  </si>
  <si>
    <t>711140201R00</t>
  </si>
  <si>
    <t>Odstranění izolace proti vodě - pásy přitavením svislé, 1 vrstva</t>
  </si>
  <si>
    <t>711140101R00</t>
  </si>
  <si>
    <t>Odstranění izolace proti vodě - pásy přitavením vodorovné, 1 vrstva</t>
  </si>
  <si>
    <t xml:space="preserve">SR4 (3 mm) : </t>
  </si>
  <si>
    <t>711191172R00</t>
  </si>
  <si>
    <t>Provedení izolace proti zemní vlhkosti ostatní vodorovné uložení, ochranná textilie, bez dodávky materiálu</t>
  </si>
  <si>
    <t>017  skl.R3 : 2,18*2</t>
  </si>
  <si>
    <t>711191272R00</t>
  </si>
  <si>
    <t>Provedení izolace proti zemní vlhkosti ostatní svislé uložení, ochranná textilie, bez dodávky materiálu</t>
  </si>
  <si>
    <t>Odkaz na mn. položky pořadí 360 : 413,25400</t>
  </si>
  <si>
    <t>711212000RU1</t>
  </si>
  <si>
    <t>Izolace proti vodě nátěr podkladní pod hydroizolační stěrky</t>
  </si>
  <si>
    <t>Odkaz na mn. položky pořadí 357 : 1237,44930</t>
  </si>
  <si>
    <t>711212002RT3</t>
  </si>
  <si>
    <t>Izolace proti vodě stěrka hydroizolační  proti vlhkosti</t>
  </si>
  <si>
    <t>jednovrstvá</t>
  </si>
  <si>
    <t>stěny : (1+0,89+1)*2</t>
  </si>
  <si>
    <t>stěny : (0,9+0,9+0,9)*2</t>
  </si>
  <si>
    <t>stěny : (1+3,35+1)*2</t>
  </si>
  <si>
    <t xml:space="preserve">stěny pod obklad dle skladeb : </t>
  </si>
  <si>
    <t>007 : (10,19+6,51)*2*3</t>
  </si>
  <si>
    <t>-0,9*2,12*2</t>
  </si>
  <si>
    <t>-1,38*1,5*2</t>
  </si>
  <si>
    <t>-2,36*1,55</t>
  </si>
  <si>
    <t>ostění : 0,45*3*6</t>
  </si>
  <si>
    <t>0,33*1,55*6</t>
  </si>
  <si>
    <t>0,23*2*2</t>
  </si>
  <si>
    <t>008 : (6,55+2,77)*2*3</t>
  </si>
  <si>
    <t>-0,9*2*3</t>
  </si>
  <si>
    <t>-1,38*1,55</t>
  </si>
  <si>
    <t>ostění : (2+0,94+2)*0,7</t>
  </si>
  <si>
    <t>0,45*3*2</t>
  </si>
  <si>
    <t>0,33*1,55*2</t>
  </si>
  <si>
    <t>009 : (7,35+6,48)*2*3</t>
  </si>
  <si>
    <t>-1,2*1,57*2</t>
  </si>
  <si>
    <t>-2,33*1,55</t>
  </si>
  <si>
    <t>ostění : 0,3*3*4</t>
  </si>
  <si>
    <t>0,28*1,57*4</t>
  </si>
  <si>
    <t>0,44*3*4</t>
  </si>
  <si>
    <t>0,33*1,55*4</t>
  </si>
  <si>
    <t>010 : (6,43+6,9)*2*3</t>
  </si>
  <si>
    <t>-1,4*1,55*2</t>
  </si>
  <si>
    <t>ostění : 0,44*3*4</t>
  </si>
  <si>
    <t>0,5*1,55*4</t>
  </si>
  <si>
    <t>011 : (1,03+2,15+0,3)*2*2</t>
  </si>
  <si>
    <t>-0,6*2</t>
  </si>
  <si>
    <t>012 : (1,97+3,3)*2*3</t>
  </si>
  <si>
    <t>ostění : (2+0,8+2)*0,08</t>
  </si>
  <si>
    <t>014 : (3,29+1,91+1)*2*2</t>
  </si>
  <si>
    <t>-0,54*0,45</t>
  </si>
  <si>
    <t>0,75*0,15</t>
  </si>
  <si>
    <t>ostění : 0,28*2*2</t>
  </si>
  <si>
    <t>0,09*0,45*2</t>
  </si>
  <si>
    <t>019 : (1,65+0,9)*2*2</t>
  </si>
  <si>
    <t>-0,7*2</t>
  </si>
  <si>
    <t>020 : (1,8+0,9)*2*2</t>
  </si>
  <si>
    <t>-0,7*2*2</t>
  </si>
  <si>
    <t>021 : (1,8+0,9)*2*2</t>
  </si>
  <si>
    <t>-0,9*0,45</t>
  </si>
  <si>
    <t>ostění : 0,1*0,45*2</t>
  </si>
  <si>
    <t>023 : (6,72+6,51)*2*3</t>
  </si>
  <si>
    <t>-2,37*1,55</t>
  </si>
  <si>
    <t>024 : (3,37+2,2)*2*3</t>
  </si>
  <si>
    <t>029 : (1,6+0,9)*2*2</t>
  </si>
  <si>
    <t>030 : (1,6+2,38)*2*2</t>
  </si>
  <si>
    <t>-0,7*2*3</t>
  </si>
  <si>
    <t>031 : (1,45+2,42)*2*2</t>
  </si>
  <si>
    <t>-0,77*0,5</t>
  </si>
  <si>
    <t>032a : (1,6+0,9)*2*2</t>
  </si>
  <si>
    <t>032b : (1,6+0,9)*2*2</t>
  </si>
  <si>
    <t>0,76*0,28</t>
  </si>
  <si>
    <t>-0,76*0,5</t>
  </si>
  <si>
    <t>033 : (1,6+1,45)*2*2</t>
  </si>
  <si>
    <t>034 : (1,6+1,69)*2*2</t>
  </si>
  <si>
    <t>104 : (0,64+2+0,64)*0,7</t>
  </si>
  <si>
    <t>106 : 1*1,2</t>
  </si>
  <si>
    <t>109 : 1*1,2</t>
  </si>
  <si>
    <t>110 : (0,33+1,13+0,33)*1,2</t>
  </si>
  <si>
    <t>113 : (2,8+2,15)*0,7</t>
  </si>
  <si>
    <t>114 : (3,35+2,7)*2*2</t>
  </si>
  <si>
    <t>-0,84*2</t>
  </si>
  <si>
    <t>-1,2*1,1</t>
  </si>
  <si>
    <t>ostění : 0,17*2*2</t>
  </si>
  <si>
    <t>0,29*1,1*2</t>
  </si>
  <si>
    <t>115 : (1,25+0,85)*2*1,2</t>
  </si>
  <si>
    <t>0,85*0,15</t>
  </si>
  <si>
    <t>-0,65*1,2</t>
  </si>
  <si>
    <t>122 : (0,35+1)*1,2</t>
  </si>
  <si>
    <t>203 : 1*1,2</t>
  </si>
  <si>
    <t>204 : 1*1,2</t>
  </si>
  <si>
    <t>205 : 1*1,2</t>
  </si>
  <si>
    <t>206 : 1*1,2</t>
  </si>
  <si>
    <t>207 : 1*1,2</t>
  </si>
  <si>
    <t>208 : (2,04+1,15)*2*2</t>
  </si>
  <si>
    <t>0,92*0,15</t>
  </si>
  <si>
    <t>209 : (2,32+2,92)*2*2</t>
  </si>
  <si>
    <t>210 : (1,07+1,5)*2*2</t>
  </si>
  <si>
    <t>211 : (1,43+0,9)*2*2</t>
  </si>
  <si>
    <t>212 : (1,5+0,9)*2*2</t>
  </si>
  <si>
    <t>214 : 1*1,2</t>
  </si>
  <si>
    <t>215 : 1*1,2</t>
  </si>
  <si>
    <t>216 : (0,32+1)*1,2</t>
  </si>
  <si>
    <t>217 : 1*1,2</t>
  </si>
  <si>
    <t>218 : 1*1,2</t>
  </si>
  <si>
    <t>219 : 1*1,2</t>
  </si>
  <si>
    <t>303 : 1*1,2</t>
  </si>
  <si>
    <t>304 : 1*1,2</t>
  </si>
  <si>
    <t>305 : 1*1,2</t>
  </si>
  <si>
    <t>306 : 1*1,2</t>
  </si>
  <si>
    <t>307 : 1*1,2</t>
  </si>
  <si>
    <t>308 : (1,97+1)*2*2</t>
  </si>
  <si>
    <t>309 : (2,47+2,77)*2*2</t>
  </si>
  <si>
    <t>310 : (0,9+1,5)*2*2</t>
  </si>
  <si>
    <t>311 : (1,57+0,9)*2*2</t>
  </si>
  <si>
    <t>312 : (1,5+0,9)*2*2</t>
  </si>
  <si>
    <t>314 : 1*1,2</t>
  </si>
  <si>
    <t>315 : 1*1,2</t>
  </si>
  <si>
    <t>316 : (0,32+1)*1,2</t>
  </si>
  <si>
    <t>317 : 1*1,2</t>
  </si>
  <si>
    <t>318 : 1*1,2</t>
  </si>
  <si>
    <t>319 : 1*1,2</t>
  </si>
  <si>
    <t>403 : 1*1,2</t>
  </si>
  <si>
    <t>404 : 1*1,2</t>
  </si>
  <si>
    <t>405 : 1*1,2</t>
  </si>
  <si>
    <t>406 : (1,97+0,97)*2*2</t>
  </si>
  <si>
    <t>407 : (2,47+2,77)*2*2</t>
  </si>
  <si>
    <t>408 : (0,9+1,54)*2*2</t>
  </si>
  <si>
    <t>409 : (1,57+0,9)*2*2</t>
  </si>
  <si>
    <t>410 : (1,5+0,9)*2*2</t>
  </si>
  <si>
    <t>412 : 1*1,2</t>
  </si>
  <si>
    <t>413 : 1*1,2</t>
  </si>
  <si>
    <t>414 : (0,32+1)*1,2</t>
  </si>
  <si>
    <t>415 : 1*1,2</t>
  </si>
  <si>
    <t>416 : 1*1,2</t>
  </si>
  <si>
    <t>417 : (0,5+0,75)*1,2</t>
  </si>
  <si>
    <t>418 : 1*1,2</t>
  </si>
  <si>
    <t>503 : (2,39+2,2)*2*2</t>
  </si>
  <si>
    <t>-0,7*2*4</t>
  </si>
  <si>
    <t>504 : (1,5+1,04)*2*2</t>
  </si>
  <si>
    <t>505 : (1,5+1,04)*2*2</t>
  </si>
  <si>
    <t>506 : (2,39+0,9)*2*2</t>
  </si>
  <si>
    <t>507 : (1,5+0,9)*2*2</t>
  </si>
  <si>
    <t>508 : 1*1,2</t>
  </si>
  <si>
    <t>509 : 1*1,2*2</t>
  </si>
  <si>
    <t>511 : 1*1,2*2</t>
  </si>
  <si>
    <t>512 : 1*1,2*2</t>
  </si>
  <si>
    <t>711212601RT2</t>
  </si>
  <si>
    <t>Izolace proti vodě doplňky
 těsnicí pás š.100 mm do spoje podlaha-stěna</t>
  </si>
  <si>
    <t>007 : (10,19+6,51+0,23)*2</t>
  </si>
  <si>
    <t>0,45*6</t>
  </si>
  <si>
    <t>008 : (2,77+6,55+0,7+0,45)*2</t>
  </si>
  <si>
    <t>009 : (7,35+6,48+0,3+0,3)*2</t>
  </si>
  <si>
    <t>0,45*4</t>
  </si>
  <si>
    <t>010 : (6,43+6,9+0,63)*2</t>
  </si>
  <si>
    <t>014 : (3,58+1,91+1)*2</t>
  </si>
  <si>
    <t>015 : (7,97+1,45)*2</t>
  </si>
  <si>
    <t>016 : (7,48+1,91)*2</t>
  </si>
  <si>
    <t>017 : (1,85+2)*2</t>
  </si>
  <si>
    <t>021 : (1,8+0,9)*2</t>
  </si>
  <si>
    <t>023 : (6,72+6,51+0,62)*2</t>
  </si>
  <si>
    <t>0,44*4</t>
  </si>
  <si>
    <t>024 : (3,37+2,2)*2</t>
  </si>
  <si>
    <t>025 : (4,6+3,37)*2</t>
  </si>
  <si>
    <t>031 : (2,42+1,45)*2</t>
  </si>
  <si>
    <t>065 : (2,38+1,27)*2</t>
  </si>
  <si>
    <t>sklad pův.č.m. 020 : (3,8+3,69)*2</t>
  </si>
  <si>
    <t>114 : (3,35+2,7+0,17)*2</t>
  </si>
  <si>
    <t>211 : (1,42+0,9)*2</t>
  </si>
  <si>
    <t>241 : (3,26+2,26)*2</t>
  </si>
  <si>
    <t>311 : (1,57+0,9)*2</t>
  </si>
  <si>
    <t>337 : (2,1+3,25)*2</t>
  </si>
  <si>
    <t>409 : (1,57+0,9)*2</t>
  </si>
  <si>
    <t>436 : (2,1+3,26)*2</t>
  </si>
  <si>
    <t>506 : (2,39+0,9)*2</t>
  </si>
  <si>
    <t>711212611R00</t>
  </si>
  <si>
    <t>Izolace proti vodě doplňky
 těsnicí pás šířky 120 mm do svislých koutů</t>
  </si>
  <si>
    <t>007 : 3*10</t>
  </si>
  <si>
    <t>008 : 3*6</t>
  </si>
  <si>
    <t>009 : 3*12</t>
  </si>
  <si>
    <t>010 : 3*8</t>
  </si>
  <si>
    <t>011 : 2*7</t>
  </si>
  <si>
    <t>012 : 3*4</t>
  </si>
  <si>
    <t>014 : 2*8</t>
  </si>
  <si>
    <t>019 : 2*4</t>
  </si>
  <si>
    <t>020 : 2*4</t>
  </si>
  <si>
    <t>021 : 2*5</t>
  </si>
  <si>
    <t>023 : 3*8</t>
  </si>
  <si>
    <t>024 : 3*5</t>
  </si>
  <si>
    <t>029 : 2*4</t>
  </si>
  <si>
    <t>030 : 2*4</t>
  </si>
  <si>
    <t>031 : 2*4</t>
  </si>
  <si>
    <t>032a : 2*4</t>
  </si>
  <si>
    <t>032b : 2*4</t>
  </si>
  <si>
    <t>033 : 2*4</t>
  </si>
  <si>
    <t>034 : 2*4</t>
  </si>
  <si>
    <t>104 : 0,7*2</t>
  </si>
  <si>
    <t>114 : 2*5</t>
  </si>
  <si>
    <t>115 : 1,2*4</t>
  </si>
  <si>
    <t>122 : 1,2</t>
  </si>
  <si>
    <t>208 : 2*5</t>
  </si>
  <si>
    <t>209 : 2*5</t>
  </si>
  <si>
    <t>210 : 2*6</t>
  </si>
  <si>
    <t>211 : 2*4</t>
  </si>
  <si>
    <t>212 : 2*4</t>
  </si>
  <si>
    <t>216 : 1,2</t>
  </si>
  <si>
    <t>308 : 2*4</t>
  </si>
  <si>
    <t>309 : 2*5</t>
  </si>
  <si>
    <t>310 : 2*4</t>
  </si>
  <si>
    <t>311 : 2*4</t>
  </si>
  <si>
    <t>312 : 2*4</t>
  </si>
  <si>
    <t>316 : 1,2</t>
  </si>
  <si>
    <t>406 : 2*4</t>
  </si>
  <si>
    <t>407 : 2*5</t>
  </si>
  <si>
    <t>408 : 2*4</t>
  </si>
  <si>
    <t>409 : 2*4</t>
  </si>
  <si>
    <t>410 : 2*4</t>
  </si>
  <si>
    <t>414 : 1,2</t>
  </si>
  <si>
    <t>417 : 1,2</t>
  </si>
  <si>
    <t>503 : 2*4</t>
  </si>
  <si>
    <t>504 : 2*4</t>
  </si>
  <si>
    <t>505 : 2*4</t>
  </si>
  <si>
    <t>506 : 2*4</t>
  </si>
  <si>
    <t>507 : 2*4</t>
  </si>
  <si>
    <t>711823121RT5</t>
  </si>
  <si>
    <t>Ochrana konstrukcí nopovou fólií svisle, výška nopu 8 mm, včetně dodávky fólie</t>
  </si>
  <si>
    <t xml:space="preserve">skl. F1, F4 : </t>
  </si>
  <si>
    <t>východ : 18,66*1,9</t>
  </si>
  <si>
    <t>1,5*2,1</t>
  </si>
  <si>
    <t>jih : 21,25*2,1</t>
  </si>
  <si>
    <t>21,25*2,1</t>
  </si>
  <si>
    <t>okolo vstupu : (1,26+7,74+1,26)*3,1</t>
  </si>
  <si>
    <t>západ : 23,3*4,14</t>
  </si>
  <si>
    <t>sever- západní křídlo : 10,63*2,8</t>
  </si>
  <si>
    <t>řez D : 9,43*2,8</t>
  </si>
  <si>
    <t>řez 2- C : (7,6+5,85+5,25)*1,3</t>
  </si>
  <si>
    <t>řez B : (3,23+2,49)*3,8</t>
  </si>
  <si>
    <t>sever východní křídlo : (7,48+12,86)*2,7</t>
  </si>
  <si>
    <t>711823129RT5</t>
  </si>
  <si>
    <t>Ochrana konstrukcí nopovou fólií ukončovací lišta,  , včetně dodávky lišty</t>
  </si>
  <si>
    <t>obvod objektu : 10,45+9,15+7,55+5,86+5,24+3,05+6,1+7,3+12,86+20,16+21,07+1,26+7,74+1,26+21,07+23,3</t>
  </si>
  <si>
    <t>713191100RT9</t>
  </si>
  <si>
    <t>Izolace tepelné běžných konstrukcí - doplňky položení separační fólie, včetně dodávky PE fólie</t>
  </si>
  <si>
    <t>Odkaz na mn. položky pořadí 354 : 4,36000</t>
  </si>
  <si>
    <t>62852251R</t>
  </si>
  <si>
    <t xml:space="preserve">pás izolační z modifikovaného asfaltu natavitelný; nosná vložka polyesterové rouno; horní strana jemný minerální posyp; spodní strana PE fólie; tl. 4,0 mm </t>
  </si>
  <si>
    <t>62852265R</t>
  </si>
  <si>
    <t xml:space="preserve">pás izolační z modifikovaného asfaltu natavitelný, mechanicky kotvený; nosná vložka skelná tkanina; horní strana jemný minerální posyp; spodní strana </t>
  </si>
  <si>
    <t>69366197R</t>
  </si>
  <si>
    <t>geotextilie PP; funkce separační, ochranná, výztužná, filtrační; plošná hmotnost 200 g/m2; zpevněná oboustranně</t>
  </si>
  <si>
    <t>Odkaz na mn. položky pořadí 355 : 413,25400</t>
  </si>
  <si>
    <t>Koeficient přeloženía prořez: 0,1</t>
  </si>
  <si>
    <t>998711103R00</t>
  </si>
  <si>
    <t>Přesun hmot pro izolace proti vodě svisle do 60 m</t>
  </si>
  <si>
    <t xml:space="preserve">347,348,349,350,351,356,357,358,359,360,361,362,363,364,365, : </t>
  </si>
  <si>
    <t>Součet: : 9,46473</t>
  </si>
  <si>
    <t>712300831R00</t>
  </si>
  <si>
    <t>Odstranění povlakové krytiny a mechu na střechách plochých do 10° povlakové krytiny
 jednovrstvé,</t>
  </si>
  <si>
    <t>plochá střecha skl. SS2 (area) : 154,85</t>
  </si>
  <si>
    <t>druhá vrstva pod plechem : 154,85</t>
  </si>
  <si>
    <t>svsle : (18,28+2,42+1,71+4,04)*0,7</t>
  </si>
  <si>
    <t>(7,7+20,14+1,04)*0,36</t>
  </si>
  <si>
    <t>střecha nad vstupem do bufetu skl. SS7 : 3,4*0,64</t>
  </si>
  <si>
    <t>712300833R00</t>
  </si>
  <si>
    <t xml:space="preserve">Odstranění povlakové krytiny a mechu na střechách plochých do 10° povlakové krytiny
 třívrstvé,  </t>
  </si>
  <si>
    <t>střecha vrátnice skl. SS4 : (3,08+3,08)*7,94</t>
  </si>
  <si>
    <t>střecha nad hl. vst. skl.SS6 (area) : 14,66</t>
  </si>
  <si>
    <t>712311101RZ1</t>
  </si>
  <si>
    <t>Povlakové krytiny střech do 10° za studena nátěrem 1 x, penetračním nebo asfaltovým lakem, včetně dodávky materiálu</t>
  </si>
  <si>
    <t>Odkaz na mn. položky pořadí 370 : 102,19000</t>
  </si>
  <si>
    <t>obj, B střecha  S3 : 5,85*10</t>
  </si>
  <si>
    <t>712341559R00</t>
  </si>
  <si>
    <t>Povlakové krytiny střech do 10° pásy přitavením v celé ploše, 1 vrstva, bez dodávky pásu</t>
  </si>
  <si>
    <t>střecha výtah. šachty skl. S2 : 3,25*2,95</t>
  </si>
  <si>
    <t>střecha nad vstupem skl.S7 : 1,77*7,6</t>
  </si>
  <si>
    <t>obj. B střecha S4 : 7,15*11,07</t>
  </si>
  <si>
    <t>712351111RT2</t>
  </si>
  <si>
    <t>1 vrstva, včetně dodávky samolepicího asfaltového pásu</t>
  </si>
  <si>
    <t>střecha vrátnice skl. S6 : (3,25+3,25)*7,85</t>
  </si>
  <si>
    <t>712372111RV1</t>
  </si>
  <si>
    <t xml:space="preserve">Povlakové krytiny střech do 10° termoplasty kotvené do betonu, 4 kotvy/m2, pro tl. izolace do 300 mm, bez dodávky fólie,  </t>
  </si>
  <si>
    <t>včetně ukotvení k podkladu hmoždinkami, svaření všech spojů a překrytí kotev fólií.</t>
  </si>
  <si>
    <t>střecha nad vstupem skl.S7 : 1,94*7,96</t>
  </si>
  <si>
    <t>střecha výtah. šachty skl. S2 : 3,33*3,71</t>
  </si>
  <si>
    <t>712373111RV1</t>
  </si>
  <si>
    <t xml:space="preserve">Povlakové krytiny střech do 10° termoplasty kotvené do betonu, 6 kotev/m2, pro tl. izolace do 300 mm, bez dodávky fólie,  </t>
  </si>
  <si>
    <t>obj. B střecha S4 (area) : 82,8</t>
  </si>
  <si>
    <t>712373121RS1</t>
  </si>
  <si>
    <t xml:space="preserve">Povlakové krytiny střech do 10° termoplasty kotvené do profilovaného plechu nebo do bednění, 6 kotev/m2, pro tl. izolace do 160 mm, bez dodávky fólie,  </t>
  </si>
  <si>
    <t>obj, B střecha  S3 : 6*10,2</t>
  </si>
  <si>
    <t>712378003R00</t>
  </si>
  <si>
    <t>Povlakové krytiny střech do 10° termoplasty Doplňkové konstrukce k povlakovým krytinám z fólií atiková okapnice, RŠ 250 mm, z pozinkovaného plechu s povrchovou úpravou PVC</t>
  </si>
  <si>
    <t>Úprava délky a připevnění okapnice natloukacími hmoždinkami včetně dodávky okapnice.</t>
  </si>
  <si>
    <t>střecha nad vstupem skl.S7 : 7,96</t>
  </si>
  <si>
    <t>K/A45 : 3,8</t>
  </si>
  <si>
    <t>712378004R00</t>
  </si>
  <si>
    <t>Povlakové krytiny střech do 10° termoplasty Doplňkové konstrukce k povlakovým krytinám z fólií závětrná lišta, RŠ 250 mm, z pozinkovaného plechu s povrchovou úpravou PVC</t>
  </si>
  <si>
    <t>Úprava délky a připevnění závětrné lišty natloukacími hmoždinkami včetně dodávky lišty.</t>
  </si>
  <si>
    <t>střecha nad vstupem skl.S7 : 1,9*2</t>
  </si>
  <si>
    <t>K/A46 : 10,4</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</si>
  <si>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</si>
  <si>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</si>
  <si>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</si>
  <si>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střecha nad vstupem : 8</t>
  </si>
  <si>
    <t>K/A49 : 2,5</t>
  </si>
  <si>
    <t>712378006R00</t>
  </si>
  <si>
    <t>Povlakové krytiny střech do 10° termoplasty Doplňkové konstrukce k povlakovým krytinám z fólií rohová lišta vnější, RŠ 100 mm, z pozinkovaného plechu s povrchovou úpravou PVC</t>
  </si>
  <si>
    <t>Úprava délky a připevnění rohové lišty natloukacími hmoždinkami včetně dodávky lišty.</t>
  </si>
  <si>
    <t>obj, B střecha  S3 : (5,45+9,63)*2</t>
  </si>
  <si>
    <t>S4 : (6,82+10,9)*2</t>
  </si>
  <si>
    <t>712378007R00</t>
  </si>
  <si>
    <t>Povlakové krytiny střech do 10° termoplasty Doplňkové konstrukce k povlakovým krytinám z fólií rohová lišta vnitřní, RŠ 100 mm, z pozinkovaného plechu s povrchovou úpravou PVC</t>
  </si>
  <si>
    <t>K/A48 : 2,5</t>
  </si>
  <si>
    <t>712378103RT3</t>
  </si>
  <si>
    <t>Povlakové krytiny střech do 10° termoplasty Doplňkové konstrukce k povlakovým krytinám z fólií kulatý chrlič s manžetou, průměr 110 mm, s manžetou z fólie z měkčeného PVC</t>
  </si>
  <si>
    <t>Dodávka a montáž propustě, utěsnění PU pěnou, přitavení límce a doplnění zálivkovou hmotou.</t>
  </si>
  <si>
    <t>OV/B21 : 1</t>
  </si>
  <si>
    <t>712391171RZ5</t>
  </si>
  <si>
    <t>Textílie na střechách do 10° podkladní, včetně dodávky netkané polypropylénové textílie plošné hmotnosti 300 g/m2</t>
  </si>
  <si>
    <t>Odkaz na mn. položky pořadí 372 : 27,79670</t>
  </si>
  <si>
    <t>Odkaz na mn. položky pořadí 388 : 91,44640</t>
  </si>
  <si>
    <t>Odkaz na mn. položky pořadí 374 : 61,20000</t>
  </si>
  <si>
    <t>Odkaz na mn. položky pořadí 373 : 82,80000</t>
  </si>
  <si>
    <t>Koeficient přeložení a prořez: 0,12</t>
  </si>
  <si>
    <t>712391172R00</t>
  </si>
  <si>
    <t>Textílie na střechách do 10° ochranná, položení - bez dodávky textílie</t>
  </si>
  <si>
    <t xml:space="preserve">S4 pod substrát : </t>
  </si>
  <si>
    <t>Odkaz na mn. položky pořadí 384 : 76,00000</t>
  </si>
  <si>
    <t>712391172RZ5</t>
  </si>
  <si>
    <t>Textílie na střechách do 10° ochranná, včetně dodávky netkané polypropylénové textílie plošné hmotnosti 300 g/m2</t>
  </si>
  <si>
    <t>obj. B střecha S4 (area) : 76</t>
  </si>
  <si>
    <t>vyt izol na stěnu : (6,82+10,9)*2*0,3</t>
  </si>
  <si>
    <t>obj, B střecha  S3 : (5,81+9,95)*2*1,42</t>
  </si>
  <si>
    <t>712801001R00</t>
  </si>
  <si>
    <t xml:space="preserve">Hydroakumul. vrstva pro zelené střechy fólií nopkovou střešní hydroizolační </t>
  </si>
  <si>
    <t>Nařezání pásů na potřebný tvar, položení fólie a přelepení spojů bez dodávky pásů.</t>
  </si>
  <si>
    <t>712811101RZ1</t>
  </si>
  <si>
    <t>Samostatné vytažení izolačního povlaku za studena nátěrem 1 x, penetračním lakem (ALP), včetně dodávky materiálu</t>
  </si>
  <si>
    <t>Odkaz na mn. položky pořadí 386 : 57,49350</t>
  </si>
  <si>
    <t>obj, B střecha  S3 : (5,85+10)*2*0,5</t>
  </si>
  <si>
    <t>712841559R00</t>
  </si>
  <si>
    <t>Samostatné vytažení izol. povlaku pásy přitavením v celé ploše, 1 vrstva, materiál ve specifikaci</t>
  </si>
  <si>
    <t>střecha nad vstupem řez C : 7,6*0,6</t>
  </si>
  <si>
    <t>střecha výtah. šachty skl. S2 : 3,25*0,59</t>
  </si>
  <si>
    <t>obj. B střecha S4 : (7,15+11,07)*2*1,4</t>
  </si>
  <si>
    <t>712851559RZ2</t>
  </si>
  <si>
    <t>Samostatné vytažení izolace, samolepicími pásy 1 vrstva, včetně dodávky modifikovaného asfaltového pásu</t>
  </si>
  <si>
    <t>obj. A - skladba střechy S8 : 14,0</t>
  </si>
  <si>
    <t>712871801RT1</t>
  </si>
  <si>
    <t>Samostatné vytažení izolačního povlaku termoplasty 1 vrstva, materiál ve specifikaci, bez rozlišení tloušťky fólie</t>
  </si>
  <si>
    <t>střecha nad vstupem skl.S7 : 7,96*0,3</t>
  </si>
  <si>
    <t>S4 : (6,82+10,9)*2*1,25</t>
  </si>
  <si>
    <t>283221093R</t>
  </si>
  <si>
    <t xml:space="preserve">fólie izolační střešní hydroizolační; tloušťka 2,00 mm; plošná hmotnost 2 600 g/m2; PVC-P, skelné rouno; µ = 20 000,0; pevnost v tahu - podélně 11,00 </t>
  </si>
  <si>
    <t>628522691R</t>
  </si>
  <si>
    <t>pás izolační z modifikovaného asfaltu natavitelný; nosná vložka skelná rohož + Al fólie; horní strana jemný minerální posyp; spodní strana PE fólie; t</t>
  </si>
  <si>
    <t>67390505R</t>
  </si>
  <si>
    <t>geotextilie PP; funkce drenážní, separační, ochranná, filtrační; plošná hmotnost 500 g/m2; tl. při 20 kPa 3,80 mm; tl. při 2 kPa 4,70 mm</t>
  </si>
  <si>
    <t>Odkaz na mn. položky pořadí 382 : 76,00000</t>
  </si>
  <si>
    <t>998712103R00</t>
  </si>
  <si>
    <t>Přesun hmot pro povlakové krytiny v objektech výšky přes 12 do 24 m</t>
  </si>
  <si>
    <t xml:space="preserve">104,105,369,370,371,375,376,377,378,379,380,381,382,383,384,385,386,387,388,389,390,391,392,394,419, : </t>
  </si>
  <si>
    <t>Součet: : 2,71621</t>
  </si>
  <si>
    <t>63152904R</t>
  </si>
  <si>
    <t>klín atikový minerální vlákno; š = 60,0 mm; v = 60 mm; l = 1 000 mm; hydrofobizováno; obj. hmotnost 150,00 kg/m3; součinitel tepelné vodivosti 0,039 W/mK</t>
  </si>
  <si>
    <t>Odkaz na mn. položky pořadí 419 : 2,50000</t>
  </si>
  <si>
    <t>713111125R00</t>
  </si>
  <si>
    <t xml:space="preserve">Montáž tepelné izolace stropů rovných, spodem, lepením,  </t>
  </si>
  <si>
    <t>izolace do niky : 5,48</t>
  </si>
  <si>
    <t>nadpraží : 28,84</t>
  </si>
  <si>
    <t>izolace do niky : 7,34</t>
  </si>
  <si>
    <t>nadpraží : 35,65</t>
  </si>
  <si>
    <t>izolace do niky : 7,55</t>
  </si>
  <si>
    <t>nadpraží : 29,1</t>
  </si>
  <si>
    <t>nadpraží : 27,76</t>
  </si>
  <si>
    <t>nadpraží : 21,98</t>
  </si>
  <si>
    <t>713131131R00</t>
  </si>
  <si>
    <t>Montáž tepelné izolace stěn lepením</t>
  </si>
  <si>
    <t>Očištění povrchu stěny od prachu, nařezání izolačních desek na požadovaný rozměr, nanesení lepicího tmelu, osazení desek.</t>
  </si>
  <si>
    <t>dle detailu u výtah. šachty - EPS u pozednice : 0,17*2,5</t>
  </si>
  <si>
    <t>713111130R00</t>
  </si>
  <si>
    <t xml:space="preserve">Montáž tepelné izolace stropů vložené mezi krokve,  </t>
  </si>
  <si>
    <t>střecha vrátnice skl.S6 : (2,9+2,9)*(3,28+3,75)</t>
  </si>
  <si>
    <t>zastř. obloukových vikýřů : (0,7+2,4+0,7)*1,5*18</t>
  </si>
  <si>
    <t>713111130RT2</t>
  </si>
  <si>
    <t>Montáž tepelné izolace stropů vložené mezi krokve, dvouvrstvá</t>
  </si>
  <si>
    <t xml:space="preserve">střecha skl S1 obj. A : </t>
  </si>
  <si>
    <t>západní křídlo : (7,87+8,34)*16,47</t>
  </si>
  <si>
    <t>uliční křídlo : (7,87+8,34)*37,44</t>
  </si>
  <si>
    <t>- výtah : -1,65*3,7</t>
  </si>
  <si>
    <t>východní křídlo : (7,87+8,34)*13,45</t>
  </si>
  <si>
    <t>obj, B skl. S3 (plocha nového stropu) : 13,06*14,48</t>
  </si>
  <si>
    <t>713111221RO6</t>
  </si>
  <si>
    <t>Montáž tepelné izolace stropů parotěsná zábrana zavěšených podhledů s přelepením spojů, včetně dodávky fólie</t>
  </si>
  <si>
    <t>včetně dodávky fólie a spojovacích prostředků.</t>
  </si>
  <si>
    <t>obj. B skl. S3 (plocha nového stropu) : 13,06*14,48</t>
  </si>
  <si>
    <t>713102121R00</t>
  </si>
  <si>
    <t>Odstranění tepelné izolace z desek, lamel, rohoží, pásů a foukané izolace podlah, volně uložené, z minerálních desek, lamel, rohoží a pásů, tloušťky do 100 mm</t>
  </si>
  <si>
    <t xml:space="preserve">SR19 (10 cm) : </t>
  </si>
  <si>
    <t xml:space="preserve">Objekt A : </t>
  </si>
  <si>
    <t xml:space="preserve">Objekt B : </t>
  </si>
  <si>
    <t xml:space="preserve">5NP  (před mont střechy a před mont. podkroví) : </t>
  </si>
  <si>
    <t>504 : 190,98*2</t>
  </si>
  <si>
    <t>505 : 246,42*2</t>
  </si>
  <si>
    <t>713121111R00</t>
  </si>
  <si>
    <t>Montáž tepelné izolace podlah  jednovrstvá, bez dodávky materiálu</t>
  </si>
  <si>
    <t xml:space="preserve">Objekt B (zpětná montáž izolace po provedení mont. střechy, případná chybějící poškozená izolace bude doplněna z obj. A) : </t>
  </si>
  <si>
    <t>504 : 190,98</t>
  </si>
  <si>
    <t>505 : 246,42</t>
  </si>
  <si>
    <t xml:space="preserve">1.PP skl.R1- R1e : </t>
  </si>
  <si>
    <t xml:space="preserve">1.NP skl. R15 : </t>
  </si>
  <si>
    <t xml:space="preserve">1.NP skl. R21 : </t>
  </si>
  <si>
    <t xml:space="preserve">2.NP skl R15, R15a : </t>
  </si>
  <si>
    <t xml:space="preserve">2.NP skl. R21 : </t>
  </si>
  <si>
    <t xml:space="preserve">3.NP skl R15, R15a : </t>
  </si>
  <si>
    <t xml:space="preserve">3.NP skl. R21 : </t>
  </si>
  <si>
    <t xml:space="preserve">4.NP skl R15, R15a : </t>
  </si>
  <si>
    <t xml:space="preserve">4.NP skl. R21 : </t>
  </si>
  <si>
    <t xml:space="preserve">5.NP skl R12, R15 : </t>
  </si>
  <si>
    <t>dno revizní šachty : 0,8*0,6*6</t>
  </si>
  <si>
    <t>dno čerpací stanice : 1,98*0,86</t>
  </si>
  <si>
    <t>713121121R00</t>
  </si>
  <si>
    <t>Montáž tepelné izolace podlah  dvouvrstvá, bez dodávky materiálu</t>
  </si>
  <si>
    <t xml:space="preserve">1.PP skl. R1f, R1g, R2, R2a, : </t>
  </si>
  <si>
    <t>713131130R00</t>
  </si>
  <si>
    <t>Montáž tepelné izolace stěn vložením do nosné rámové konstrukce</t>
  </si>
  <si>
    <t>Včetně pomocného lešení o výšce podlahy do 1900 mm a pro zatížení do 1,5 kPa.</t>
  </si>
  <si>
    <t>obj. B atika skl. F9, F10 : (6+10,18)*2*1,4</t>
  </si>
  <si>
    <t>713131131RT2</t>
  </si>
  <si>
    <t>Očištění povrchu stěny od prachu, nařezání izolačních desek na požadovaný rozměr, nanesení lepicího tmelu, osazení desek, lepidlo bitumenové</t>
  </si>
  <si>
    <t xml:space="preserve">skl. F1, F2, F4 izol pod terénem a v angl. dvorcích 0,3 m pod úr. podkl. betonu a 0,3 m nad UT : </t>
  </si>
  <si>
    <t>obj. B skl F8 : (11+7,15)*0,77</t>
  </si>
  <si>
    <t>obj. B skl. F7 atika : (7+11)*(1,25+0,35)</t>
  </si>
  <si>
    <t>713141312R00</t>
  </si>
  <si>
    <t>Montáž tepelné izolace plochých střech jednovrstvé, tloušťky do 160 mm na kotvy</t>
  </si>
  <si>
    <t>obj, B střecha  S3 : 5,81*9,95</t>
  </si>
  <si>
    <t>713141337R00</t>
  </si>
  <si>
    <t>Montáž tepelné izolace plochých střech třívrstvé, tloušťky do 300 mm na kotvy</t>
  </si>
  <si>
    <t>střecha nad vstupem skl.S7 : 1,94*7,6</t>
  </si>
  <si>
    <t>střecha výtah. šachty skl. S2 : 3,13*3,35</t>
  </si>
  <si>
    <t>713161702R00</t>
  </si>
  <si>
    <t>Položení tepelně izolačních desek na krokve shora se slepením přesahů nakašírované fólie</t>
  </si>
  <si>
    <t>střecha vrátnice skl. S6 : (2,9+2,9)*7,9</t>
  </si>
  <si>
    <t>Odkaz na mn. položky pořadí 402 : 2644,42280</t>
  </si>
  <si>
    <t>Odkaz na mn. položky pořadí 403 : 40,84000</t>
  </si>
  <si>
    <t>713001</t>
  </si>
  <si>
    <t>Tepelně izolační box pro ext. žaluzii dl.1500 mm, specifikace dle detailu " E"</t>
  </si>
  <si>
    <t>713002</t>
  </si>
  <si>
    <t>Tepelně izolační box pro ext. žaluzii dl.2250 mm, specifikace dle detailu " E"</t>
  </si>
  <si>
    <t>713003</t>
  </si>
  <si>
    <t>Tepelně izolační box pro ext. žaluzii dl.1300 mm, specifikace dle detailu " E"</t>
  </si>
  <si>
    <t>713004</t>
  </si>
  <si>
    <t>Tepelně izolační box pro ext. žaluzii dl.1400 mm, specifikace dle detailu " E"</t>
  </si>
  <si>
    <t>713005</t>
  </si>
  <si>
    <t>Tepelně izolační box pro ext. žaluzii dl.2800 mm, specifikace dle detailu " E"</t>
  </si>
  <si>
    <t>28375460R</t>
  </si>
  <si>
    <t>deska izolační tepelně izol.; extrudovaný polystyren; povrch hladký; součinitel tepelné vodivosti 0,035 W/mK; obj. hmotnost 40,00 kg/m3</t>
  </si>
  <si>
    <t xml:space="preserve">skl. F1, F2 izol pod terénem a v angl. dvorcích 0,3 m pod úr. podkl. betonu a 0,3 m nad UT : </t>
  </si>
  <si>
    <t>východ : 18,66*1,9*0,18</t>
  </si>
  <si>
    <t>1,5*2,1*0,18</t>
  </si>
  <si>
    <t>jih : 21,25*2,1*0,18</t>
  </si>
  <si>
    <t>21,25*2,1*0,18</t>
  </si>
  <si>
    <t>okolo vstupu : (1,26+7,74+1,26)*3,1*0,18</t>
  </si>
  <si>
    <t>západ : 23,3*4,14*0,18</t>
  </si>
  <si>
    <t>sever- západní křídlo : 10,63*2,8*0,18</t>
  </si>
  <si>
    <t>řez D : 9,43*2,8*0,18</t>
  </si>
  <si>
    <t>řez 2- C : (7,6+5,85+5,25)*1,3*0,18</t>
  </si>
  <si>
    <t>řez B : (3,23+2,49)*3,8*0,18</t>
  </si>
  <si>
    <t>sever východní křídlo : (7,48+12,86)*2,7*0,18</t>
  </si>
  <si>
    <t>1.NP jih nad vstupem : 8*1,03*0,08</t>
  </si>
  <si>
    <t>283754621R</t>
  </si>
  <si>
    <t>deska izolační tepelně izol.; extrudovaný polystyren; povrch strukturovaný; rovná hrana; tl. 50,0 mm; součinitel tepelné vodivosti 0,035 W/mK; R = 1,4</t>
  </si>
  <si>
    <t>28375464R</t>
  </si>
  <si>
    <t>deska izolační tepelně izol.; extrudovaný polystyren; povrch strukturovaný; rovná hrana; tl. 100,0 mm; součinitel tepelné vodivosti 0,036 W/mK; R = 2,</t>
  </si>
  <si>
    <t>28375704R</t>
  </si>
  <si>
    <t>deska izolační stabilizovaná; pěnový polystyren; rovná hrana; součinitel tepelné vodivosti 0,037 W/mK; obj. hmotnost 20,00 kg/m3</t>
  </si>
  <si>
    <t>dle detailu u výtah. šachty - EPS u pozednice : 0,17*0,2*2,5</t>
  </si>
  <si>
    <t>712997001R00</t>
  </si>
  <si>
    <t>Přilepení polystyrenových klínů do asfaltu</t>
  </si>
  <si>
    <t>dle detailu u výtah. šachty : 2,5</t>
  </si>
  <si>
    <t>28375705R</t>
  </si>
  <si>
    <t>deska izolační stabilizovaná; pěnový polystyren; rovná hrana; součinitel tepelné vodivosti 0,035 W/mK; obj. hmotnost 25,00 kg/m3</t>
  </si>
  <si>
    <t>018 : 14,12*0,14</t>
  </si>
  <si>
    <t>019 : 1,48*0,14</t>
  </si>
  <si>
    <t>020 : 1,62*0,14</t>
  </si>
  <si>
    <t>021 : 1,62*0,14</t>
  </si>
  <si>
    <t>032a : 1,44*0,15</t>
  </si>
  <si>
    <t>032b : 1,44*0,15</t>
  </si>
  <si>
    <t>033 : 2,32*0,15</t>
  </si>
  <si>
    <t>034 : 2,7*0,2</t>
  </si>
  <si>
    <t>sklad pův.č.m. 020 : 14,1*0,14</t>
  </si>
  <si>
    <t>střecha nad vstupem skl.S7 : 1,94*7,6*0,17</t>
  </si>
  <si>
    <t>střecha výtah. šachty skl. S2 : 3,13*3,35*0,25</t>
  </si>
  <si>
    <t>obj. B střecha S4 : 7,15*11,07*0,22</t>
  </si>
  <si>
    <t>28375972R</t>
  </si>
  <si>
    <t>deska spádová, klín EPS 150; pěnový polystyren; součinitel tepelné vodivosti 0,035 W/mK</t>
  </si>
  <si>
    <t>střecha nad vstupem skl.S7 : 1,94*7,6*0,06</t>
  </si>
  <si>
    <t>střecha výtah. šachty skl. S2 : 3,13*3,35*0,06</t>
  </si>
  <si>
    <t>obj, B střecha  S3 : 5,81*9,95*0,07</t>
  </si>
  <si>
    <t>obj. B střecha S4 : 7,15*11,07*0,09</t>
  </si>
  <si>
    <t>28376815R</t>
  </si>
  <si>
    <t>deska izolační střešní; PIR; rovná hrana; tl. 80,0 mm; kašírování Al fólie; součinitel tepelné vodivosti 0,022 W/mK; R = 3,600 m2K/W; obj. hmotnost 30</t>
  </si>
  <si>
    <t>Koeficient PROŘEZ: 0,05</t>
  </si>
  <si>
    <t>28376818R</t>
  </si>
  <si>
    <t>deska izolační střešní; PIR; rovná hrana; tl. 120,0 mm; kašírování Al fólie; součinitel tepelné vodivosti 0,022 W/mK; R = 5,450 m2K/W; obj. hmotnost 3</t>
  </si>
  <si>
    <t>Odkaz na mn. položky pořadí 408 : 45,82000</t>
  </si>
  <si>
    <t>2837696xxx</t>
  </si>
  <si>
    <t>Deska izolační PIR 1200x600x70 mm, podlahová, oboustranně Al fólie</t>
  </si>
  <si>
    <t>63151401R</t>
  </si>
  <si>
    <t>deska izolační minerální vlákno; tl. 50,0 mm; součinitel tepelné vodivosti 0,035 W/mK; R = 1,400 m2K/W; obj. hmotnost 40,00 kg/m3; hydrofobizováno</t>
  </si>
  <si>
    <t>63151402R</t>
  </si>
  <si>
    <t>deska izolační lambda 0,0350 W/mK</t>
  </si>
  <si>
    <t>63151408R</t>
  </si>
  <si>
    <t>deska izolační minerální vlákno; tl. 120,0 mm; součinitel tepelné vodivosti 0,035 W/mK; R = 3,350 m2K/W; obj. hmotnost 40,00 kg/m3; hydrofobizováno</t>
  </si>
  <si>
    <t>skl. S3 (plocha nového stropu) 2 vrstvy : 13,06*14,48*2</t>
  </si>
  <si>
    <t>Koeficient prořez: 0,03</t>
  </si>
  <si>
    <t>63151412R</t>
  </si>
  <si>
    <t>deska izolační minerální vlákno; tl. 160,0 mm; součinitel tepelné vodivosti 0,035 W/mK; R = 4,500 m2K/W; obj. hmotnost 40,00 kg/m3; hydrofobizováno</t>
  </si>
  <si>
    <t>atika skl. F9, F10 : (6+10,18)*2*1,4</t>
  </si>
  <si>
    <t>63151413.AR</t>
  </si>
  <si>
    <t>deska izolační minerální vlákno; tl. 180,0 mm; součinitel tepelné vodivosti 0,035 W/mK; R = 5,050 m2K/W; obj. hmotnost 40,00 kg/m3; hydrofobizováno</t>
  </si>
  <si>
    <t>63166813R</t>
  </si>
  <si>
    <t>deska izolační kročejová; minerální vlákno; tl. 30,0 mm; součinitel tepelné vodivosti 0,032 W/mK; R = 0,950 m2K/W; obj. hmotnost 80,00 kg/m3</t>
  </si>
  <si>
    <t>63166815R</t>
  </si>
  <si>
    <t>deska izolační kročejová; minerální vlákno; tl. 40,0 mm; součinitel tepelné vodivosti 0,032 W/mK; R = 1,250 m2K/W; obj. hmotnost 80,00 kg/m3</t>
  </si>
  <si>
    <t>998713103R00</t>
  </si>
  <si>
    <t>Přesun hmot pro izolace tepelné v objektech výšky do 24 m</t>
  </si>
  <si>
    <t xml:space="preserve">395,396,397,398,399,404,405,409,410,411,412,413,414,415,416,417,418,420,421,422,423,424,425,426,427, : </t>
  </si>
  <si>
    <t xml:space="preserve">428,429,430,431, : </t>
  </si>
  <si>
    <t>Součet: : 28,26607</t>
  </si>
  <si>
    <t>721231114RT4</t>
  </si>
  <si>
    <t>Střešní vtoky vtok pro střechu s povlakovou krytinou, střecha zateplená, výška izolace do 300 mm, D 75, 110, 125 mm, včetně dodávky materiálu</t>
  </si>
  <si>
    <t>OV/ B01 : 2</t>
  </si>
  <si>
    <t>721231129R00</t>
  </si>
  <si>
    <t>Střešní vtoky krycí koš vtoku pro střechy s kačírkem, výška 100 mm, včetně dodávky materiálu</t>
  </si>
  <si>
    <t>střecha S4 : 1</t>
  </si>
  <si>
    <t>721231174R00</t>
  </si>
  <si>
    <t>Střešní vtoky vtok ve střeše s vegetačním souvrstvím, střecha zateplená, výška tepelné izolace do 300 mm, bez šachty pro vegetační souvrství, D 75, 110, 125 mm, ...</t>
  </si>
  <si>
    <t>střecha S 4 : 1</t>
  </si>
  <si>
    <t>721231179RT6</t>
  </si>
  <si>
    <t>Střešní vtoky šachta pro souvrství "zelené" střechy, s pochůzím poklopem, 400x400x230 mm, včetně dodávky materiálu</t>
  </si>
  <si>
    <t>721231331R00</t>
  </si>
  <si>
    <t>Střešní vtoky Doplňky pro střešní vtoky vyhřívací sada pro střešní vtoky , včetně dodávky materiálu</t>
  </si>
  <si>
    <t>998721103R00</t>
  </si>
  <si>
    <t>Přesun hmot pro vnitřní kanalizaci v objektech výšky do 24 m</t>
  </si>
  <si>
    <t xml:space="preserve">433,434,435,436,437, : </t>
  </si>
  <si>
    <t>Součet: : 0,01392</t>
  </si>
  <si>
    <t>722254110R00</t>
  </si>
  <si>
    <t>Demontáž požárního příslušenství hydrantových skříní</t>
  </si>
  <si>
    <t>soubor</t>
  </si>
  <si>
    <t>725291123xxx</t>
  </si>
  <si>
    <t>Invalidní program madlo jednoduché pevné, rozměr 600 mm, nerez</t>
  </si>
  <si>
    <t>OV/A15 : 1</t>
  </si>
  <si>
    <t>725291142xxx</t>
  </si>
  <si>
    <t>Invalidní program madlo dvojité pevné, rozměr 900 mm, nerez, s držákem toal. papíru</t>
  </si>
  <si>
    <t>OV/A14 : 1</t>
  </si>
  <si>
    <t>725291146R00</t>
  </si>
  <si>
    <t>Invalidní program madlo dvojité sklopné, rozměr 813 mm, nerez</t>
  </si>
  <si>
    <t>OV/A13 : 1</t>
  </si>
  <si>
    <t>725989101R00</t>
  </si>
  <si>
    <t>Montáž dvířek kovových i plastových</t>
  </si>
  <si>
    <t>OV/A28 : 49</t>
  </si>
  <si>
    <t>787911111R00</t>
  </si>
  <si>
    <t>Montáž zrcadla na stěnu, lepidlem, plochy do 2 m2</t>
  </si>
  <si>
    <t>včetně dodávky lepidla.</t>
  </si>
  <si>
    <t>OV/A10 : 1,4*0,9</t>
  </si>
  <si>
    <t>OV/A11 : 2,1*0,9*2</t>
  </si>
  <si>
    <t>OV/A12 : 0,7*0,9*24</t>
  </si>
  <si>
    <t>OV/A16</t>
  </si>
  <si>
    <t>Háček na oděv, dle výpisu ost. výr. a doplňků</t>
  </si>
  <si>
    <t>OV/A17</t>
  </si>
  <si>
    <t>Tyčový turniket, techn. specifikace a příslušenství dle výpisu ost. výrobků a dopl.</t>
  </si>
  <si>
    <t>OV/A18</t>
  </si>
  <si>
    <t>Tyčový turniket dvojitý, techn. specifikace a příslušenství dle výpisu ost. výrobků a dopl.</t>
  </si>
  <si>
    <t>OV/A21</t>
  </si>
  <si>
    <t>Prosklená zábrana u turniketu 300/950 mm, techn. specifikace a příslušenství dle výpisu ost. výrobků</t>
  </si>
  <si>
    <t>OV/A22</t>
  </si>
  <si>
    <t>Posuvné sprchové dveře do niky 900 mm, D+M, dle výpisu ostatních výrobků</t>
  </si>
  <si>
    <t>5534765xxx</t>
  </si>
  <si>
    <t>Dvířka revizní do zdiva 200x250 mm,tl.12,5 mm</t>
  </si>
  <si>
    <t>Odkaz na mn. položky pořadí 443 : 49,00000</t>
  </si>
  <si>
    <t>63465124R</t>
  </si>
  <si>
    <t>sklo plavené zrcadlo; čiré; š = 1 600 mm; l = 2000,0 mm; tl = 4,0 mm</t>
  </si>
  <si>
    <t>Odkaz na mn. položky pořadí 444 : 20,16000</t>
  </si>
  <si>
    <t>Koeficient : 0,1</t>
  </si>
  <si>
    <t>998725103R00</t>
  </si>
  <si>
    <t>Přesun hmot pro zařizovací předměty v objektech výšky do 24 m</t>
  </si>
  <si>
    <t xml:space="preserve">440,441,442,444,445,446,447,448,449,450,451, : </t>
  </si>
  <si>
    <t>Součet: : 0,62237</t>
  </si>
  <si>
    <t>728415811R00</t>
  </si>
  <si>
    <t>Demontáž větrací nebo ventilační mřížky do průřezu 0,04 m2</t>
  </si>
  <si>
    <t>vrátnice : 2</t>
  </si>
  <si>
    <t>953981202R00</t>
  </si>
  <si>
    <t>Chemické kotvy do betonu, do cihelného zdiva do betonu, hloubky 90 mm, M 10, malta pro chemické kotvy dvousložková do plných materiálů</t>
  </si>
  <si>
    <t>střecha vrátnice kotvení pozednic : 12</t>
  </si>
  <si>
    <t>953981203R00</t>
  </si>
  <si>
    <t>Chemické kotvy do betonu, do cihelného zdiva do betonu, hloubky 110 mm, M 12, malta pro chemické kotvy dvousložková do plných materiálů</t>
  </si>
  <si>
    <t>kotvení pozednice hlavní střechy : 136</t>
  </si>
  <si>
    <t>762313112R00</t>
  </si>
  <si>
    <t>Montáž ocelových spojovacích prostředků svorníků, šroubů 
 délky přes 150 do 300 mm</t>
  </si>
  <si>
    <t>krov : 70</t>
  </si>
  <si>
    <t>762332120R00</t>
  </si>
  <si>
    <t>Vázané konstrukce krovů montáž
 střech pultových, sedlových, valbových, stanových čtvercového nebo obdélníkového půdorysu z řeziva, průřezové plochy přes 120 do 224 cm2</t>
  </si>
  <si>
    <t xml:space="preserve">střecha vrátnice S6 : </t>
  </si>
  <si>
    <t>krokve 160x80 : (3,2+3,2)*9</t>
  </si>
  <si>
    <t>pozednice 140x100 : 8*2</t>
  </si>
  <si>
    <t>vaznice 120x160 : 8</t>
  </si>
  <si>
    <t>762333110R00</t>
  </si>
  <si>
    <t>Vázané konstrukce krovů montáž
 střech pultových, sedlových, valbových, stanových nepravidelného půdorysu z řeziva, průřezové plochy do 120 cm2</t>
  </si>
  <si>
    <t xml:space="preserve">dle výpisu řeziva - výkres krovu : </t>
  </si>
  <si>
    <t>kleštiny 6x18 : 392</t>
  </si>
  <si>
    <t>762333120R00</t>
  </si>
  <si>
    <t>Vázané konstrukce krovů montáž
 střech pultových, sedlových, valbových, stanových nepravidelného půdorysu z řeziva, průřezové plochy přes 120 do 224 cm2</t>
  </si>
  <si>
    <t>pozednice 14x12 : 244</t>
  </si>
  <si>
    <t>krokve 10x18 : 1719</t>
  </si>
  <si>
    <t>vrcholová vaznice 10x18 : 127</t>
  </si>
  <si>
    <t>pásek 10x13 : 26</t>
  </si>
  <si>
    <t>762333130R00</t>
  </si>
  <si>
    <t>Vázané konstrukce krovů montáž
 střech pultových, sedlových, valbových, stanových nepravidelného půdorysu z řeziva, průřezové plochy přes 120 do 288 cm2</t>
  </si>
  <si>
    <t>sloupek 16x16 : 144</t>
  </si>
  <si>
    <t>sloupek 16x16 : 15</t>
  </si>
  <si>
    <t>762333140R00</t>
  </si>
  <si>
    <t>Vázané konstrukce krovů montáž
 střech pultových, sedlových, valbových, stanových nepravidelného půdorysu z řeziva, průřezové plochy přes 288 do 450 cm2</t>
  </si>
  <si>
    <t>vaznice 16x24 : 201</t>
  </si>
  <si>
    <t>762331811R00</t>
  </si>
  <si>
    <t>Demontáž vázaných konstrukcí krovů z hranolů, hranolků, fošen, průřezové plochy do 120 cm2</t>
  </si>
  <si>
    <t>kleština 60/160 : 4*2*12</t>
  </si>
  <si>
    <t>kleština 70/160 : 2,37*2*5</t>
  </si>
  <si>
    <t>762331812R00</t>
  </si>
  <si>
    <t>Demontáž vázaných konstrukcí krovů z hranolů, hranolků, fošen, průřezové plochy přes 120 do 224 cm2</t>
  </si>
  <si>
    <t>pásek 100/130 : 1,1*90</t>
  </si>
  <si>
    <t>kleština 70/180 : 2,15*2*16</t>
  </si>
  <si>
    <t>6,9*2*12</t>
  </si>
  <si>
    <t>13*2*2</t>
  </si>
  <si>
    <t>krokev : (6,9+7,7)*58</t>
  </si>
  <si>
    <t>(7+7)*20</t>
  </si>
  <si>
    <t>33*2</t>
  </si>
  <si>
    <t>pásek 100/130 : 1,1*24</t>
  </si>
  <si>
    <t>pozednice 150/110 : 23,24+11,13+21,7</t>
  </si>
  <si>
    <t>krokev : (7,14+7,4)*23</t>
  </si>
  <si>
    <t>9,2*2</t>
  </si>
  <si>
    <t>19,28*12</t>
  </si>
  <si>
    <t>11,8*10</t>
  </si>
  <si>
    <t>krokev na ploché střeše skl. SS2 : 7,5*23</t>
  </si>
  <si>
    <t>762331813R00</t>
  </si>
  <si>
    <t>Demontáž vázaných konstrukcí krovů z hranolů, hranolků, fošen, průřezové plochy přes 224 do 288 cm2</t>
  </si>
  <si>
    <t>sloup 140/180 : 2,2*35</t>
  </si>
  <si>
    <t>4*17</t>
  </si>
  <si>
    <t>vaznice 140/170 : 20,17+43,1+16,3</t>
  </si>
  <si>
    <t>13,54+37,55+17,42</t>
  </si>
  <si>
    <t>12+14,93+32,54+10,7+6+1,8+2+4+2+5+2+3,7</t>
  </si>
  <si>
    <t>sloup 160/160 : 2,5*12</t>
  </si>
  <si>
    <t>sloup 160/180 : 2,5*10</t>
  </si>
  <si>
    <t>vaznice 160/180 : 19,9+18,35</t>
  </si>
  <si>
    <t>vaznice 140/170 : 7,8</t>
  </si>
  <si>
    <t>rozpěra 150/150 : 4,29*6</t>
  </si>
  <si>
    <t>vzpěra 150/150 : 3,5*12</t>
  </si>
  <si>
    <t>vzpěra 150/180 : 5,7*6</t>
  </si>
  <si>
    <t>rozpěra 130/150 : 3,85</t>
  </si>
  <si>
    <t>762331814R00</t>
  </si>
  <si>
    <t>Demontáž vázaných konstrukcí krovů z hranolů, hranolků, fošen, průřezové plochy přes 288 do 450 cm2</t>
  </si>
  <si>
    <t>vazný trám 200/220 : 11,2*10</t>
  </si>
  <si>
    <t>16+9,5+9,25+9,5+9,5+5,5+5,5</t>
  </si>
  <si>
    <t>pozednice 190/170 : 7,63+25,76+11,51</t>
  </si>
  <si>
    <t>19+48,5+23</t>
  </si>
  <si>
    <t>vazný trám 200/220 : 3,32*2</t>
  </si>
  <si>
    <t>9,14+10,3+9,64+7,7+3,19+9,9+3,5</t>
  </si>
  <si>
    <t>pozednice 190/170 : 11,43+5,95+0,73+11,5+3,67</t>
  </si>
  <si>
    <t>762331815R00</t>
  </si>
  <si>
    <t>Demontáž vázaných konstrukcí krovů z hranolů, hranolků, fošen, průřezové plochy přes 450 cm2</t>
  </si>
  <si>
    <t>vazný trám 230/270 : 10,85*6</t>
  </si>
  <si>
    <t>762341310RT2</t>
  </si>
  <si>
    <t>střech obloukových o sklonu do 60°, nároží, úžlabí, nadstřešních konstrukcí, z prken hrubých na sraz tloušťky do 32 mm, včetně vyřezání otvorů, včetně dodávky prken tloušťky 24 mm</t>
  </si>
  <si>
    <t>zastř. obloukových vikýřů : (0,7+2,4+0,7)*1,5*29</t>
  </si>
  <si>
    <t>762341210RT3</t>
  </si>
  <si>
    <t>Montáž bednění střech rovných o sklonu do 60° z prken hrubých na sraz tloušťky do 32 mm včetně vyřezání otvorů , včetně dodávky prken tloušťky 22 mm</t>
  </si>
  <si>
    <t>skladba S8 - bednění u VŠ : 14,0</t>
  </si>
  <si>
    <t>762342203R00</t>
  </si>
  <si>
    <t xml:space="preserve">Montáž laťování střech o sklonu do 60° při vzdálenost latí přes 220 do 360 mm,  </t>
  </si>
  <si>
    <t xml:space="preserve">skl S1 obj. A : </t>
  </si>
  <si>
    <t>obj. B : 7,87*23,61</t>
  </si>
  <si>
    <t>západ : 7,87*6,42</t>
  </si>
  <si>
    <t>7,81*5,94</t>
  </si>
  <si>
    <t>7,84*6,71/2</t>
  </si>
  <si>
    <t>sever : 7,09*12,82/2</t>
  </si>
  <si>
    <t>východ : 7,17*13,43</t>
  </si>
  <si>
    <t>4,76*9,08</t>
  </si>
  <si>
    <t>4,76*2,65</t>
  </si>
  <si>
    <t>4*9,12/2</t>
  </si>
  <si>
    <t>8,34*12,19</t>
  </si>
  <si>
    <t>2,02*4,7/2</t>
  </si>
  <si>
    <t>762342204R00</t>
  </si>
  <si>
    <t>Montáž kontralatí přibitím, bez dodávky řeziva</t>
  </si>
  <si>
    <t>Odkaz na mn. položky pořadí 469 : 1717,05770</t>
  </si>
  <si>
    <t>762342251R00</t>
  </si>
  <si>
    <t>Montáž kontralatí přes tepelnou izolaci tloušťky 140 mm, z tuhé pěny (např. PIR), bez dodávky latí</t>
  </si>
  <si>
    <t>762342251RT2</t>
  </si>
  <si>
    <t>Montáž kontralatí přes tepelnou izolaci tloušťky 140 mm, z tuhé pěny (např. PIR), včetně dodávky latí 60 x 40 mm</t>
  </si>
  <si>
    <t>střecha vrátnice skl. S6 : (2,9+2,9)*7,85</t>
  </si>
  <si>
    <t>762341811R00</t>
  </si>
  <si>
    <t>Demontáž bednění a laťování bednění střech rovných, obloukových, o sklonu do 60 stupňů včetně všech nadstřešních konstrukcí z prken hrubých</t>
  </si>
  <si>
    <t>plochá střecha skl. SS2 (area) : 146,06</t>
  </si>
  <si>
    <t>762342811R00</t>
  </si>
  <si>
    <t>Demontáž bednění a laťování laťování střech o sklonu do 60 stupňů včetně všech nadstřešních konstrukcí rozteč latí do 22 cm</t>
  </si>
  <si>
    <t>západ - ulice : 7,21*17,13</t>
  </si>
  <si>
    <t>7,21*6,2/2</t>
  </si>
  <si>
    <t>jih - ulice : 7,21*37,44</t>
  </si>
  <si>
    <t>7,21*6,2</t>
  </si>
  <si>
    <t>východ - ulice : 7,21*13,47</t>
  </si>
  <si>
    <t>východ - vnitroblok : 8,07*10,46</t>
  </si>
  <si>
    <t>8,07*6,6/2</t>
  </si>
  <si>
    <t>sever - vnitroblok : 8,07*24,11</t>
  </si>
  <si>
    <t>8,07*6,3</t>
  </si>
  <si>
    <t>západ - vnitroblok : 8,07*7,06</t>
  </si>
  <si>
    <t>západ - ulice : 7,21*23,53</t>
  </si>
  <si>
    <t>7,21*6,16/2</t>
  </si>
  <si>
    <t>7,21*6,13/2</t>
  </si>
  <si>
    <t>7,21*12,03/2</t>
  </si>
  <si>
    <t>východ - vnitroblok : 7,21*17,98</t>
  </si>
  <si>
    <t>7,21*6,16</t>
  </si>
  <si>
    <t>7,21*12,6/2</t>
  </si>
  <si>
    <t>7,21*6,13</t>
  </si>
  <si>
    <t>7,21*6,07/2</t>
  </si>
  <si>
    <t>762395000R00</t>
  </si>
  <si>
    <t>Spojovací a ochranné prostředky svory, prkna, hřebíky, pásová ocel, vruty, impregnace</t>
  </si>
  <si>
    <t>Odkaz na mn. položky pořadí 483 : 2,88792</t>
  </si>
  <si>
    <t>Odkaz na mn. položky pořadí 485 : 64,66848</t>
  </si>
  <si>
    <t>Odkaz na mn. položky pořadí 484 : 23,60954</t>
  </si>
  <si>
    <t>bednění vikýřů oblouk. : 165,3*0,024</t>
  </si>
  <si>
    <t>bednění skladby S8 : 14,0*0,022</t>
  </si>
  <si>
    <t>Nosná konstrukce čelní stěny obloukového vikýře, hranol 80x200 mm : 3,0</t>
  </si>
  <si>
    <t>osb desky 22 : 37,68116*0,022</t>
  </si>
  <si>
    <t>762441112R00</t>
  </si>
  <si>
    <t>Obložení atiky montáž z dřevoštěpkových desek, 1 vrstva, šroubováním</t>
  </si>
  <si>
    <t>střecha nad vstupem zpevnění okraje : (1,88+7,96+1,88)*0,6</t>
  </si>
  <si>
    <t>střecha výtah. šachty zpevnění okraje : (3,33+3,71)*2*0,6</t>
  </si>
  <si>
    <t>obj, B střecha  S3 atika : (6+10,2)*2*0,27</t>
  </si>
  <si>
    <t>obj, B střecha  S4 atika : (7,5+11,42)*0,53</t>
  </si>
  <si>
    <t>762495000R00</t>
  </si>
  <si>
    <t>Spojovací a ochranné prostředky hřebíky, vruty</t>
  </si>
  <si>
    <t>Odkaz na mn. položky pořadí 476 : 34,25560</t>
  </si>
  <si>
    <t>762521812R00</t>
  </si>
  <si>
    <t>Demontáž podlah bez polštářů , z prken, tloušťky přes 32 do 50 mm</t>
  </si>
  <si>
    <t>5.NP lávka z fošen (area) : 28,5+26</t>
  </si>
  <si>
    <t>5.NP lávka z fošen (area) : 25,5</t>
  </si>
  <si>
    <t>762522811R00</t>
  </si>
  <si>
    <t>Demontáž podlah s polštáři , z prken, tloušťky do 32 mm</t>
  </si>
  <si>
    <t xml:space="preserve">SR11a : </t>
  </si>
  <si>
    <t>762822120R00</t>
  </si>
  <si>
    <t>Stropnice montáž
 z hraněného a polohraněného řeziva s trámovými výměnami, průřezové plochy přes 144 do 288 cm2</t>
  </si>
  <si>
    <t xml:space="preserve">obj. B ocelový strop na schodištěm skl. S3 dle výpisu řeziva v.č. B221 : </t>
  </si>
  <si>
    <t>fošna 8x25 : 7,75*15</t>
  </si>
  <si>
    <t>6,4*10</t>
  </si>
  <si>
    <t>trám 15x18 : 7,75</t>
  </si>
  <si>
    <t>6,4</t>
  </si>
  <si>
    <t>762911111R00</t>
  </si>
  <si>
    <t xml:space="preserve">Impregnace řeziva máčením, ochrana proti dřevokazným houbám, plísním a dřevokaznému hmyzu </t>
  </si>
  <si>
    <t>pozednice 14x12 : (0,14+0,12)*2*244</t>
  </si>
  <si>
    <t>krokve 10x18 : (0,1+0,18)*2*1719</t>
  </si>
  <si>
    <t>vaznice 16x24 : (0,16*0,24)*2*201</t>
  </si>
  <si>
    <t>vrcholová vaznice 10x18 : (0,1*0,18)*2*127</t>
  </si>
  <si>
    <t>kleštiny 6x18 : (0,06+0,18)*2*392</t>
  </si>
  <si>
    <t>sloupek 16x16 : (0,16+0,16)*2*144</t>
  </si>
  <si>
    <t>sloupek 16x16 : (0,16+0,16)*2*15</t>
  </si>
  <si>
    <t>pásek 10x13 : (0,1+0,13)*2*26</t>
  </si>
  <si>
    <t>střešní lať  (416m / m3) : (0,06+0,04)*2*23,61*416</t>
  </si>
  <si>
    <t>KVH  na krokve (2/3 celkové délky krokví) : (0,04+0,06)*2*1146</t>
  </si>
  <si>
    <t>KVH  na krokve (1/3 celkové délky krokví) : (0,04+0,06)*2*573</t>
  </si>
  <si>
    <t>zastř. obloukových vikýřů : (0,7+2,4+0,7)*1,5*29*2*1,25</t>
  </si>
  <si>
    <t>skladba S8 - bednění u VŠ : 14,0*2*1,25</t>
  </si>
  <si>
    <t>fošna 8x25 : (0,08+0,25)*2*7,75*15</t>
  </si>
  <si>
    <t>(0,08*0,25)*2*6,4*10</t>
  </si>
  <si>
    <t>trám 15x18 : (0,15*0,18)*2*7,75</t>
  </si>
  <si>
    <t>(0,15*0,18)*2*6,4</t>
  </si>
  <si>
    <t/>
  </si>
  <si>
    <t>krokve 160x80 : (0,16+0,08)*2*(3,2+3,2)*9</t>
  </si>
  <si>
    <t>pozednice 140x100 : (0,14+0,1)*2*8*2</t>
  </si>
  <si>
    <t>vaznice 120x160 : (0,12+0,16)*2*8</t>
  </si>
  <si>
    <t>762124130xxx</t>
  </si>
  <si>
    <t>Nosná konstrukce čelní stěny obloukového vikýře, hranol 80x200 mm , D+ M</t>
  </si>
  <si>
    <t>nosná konstrukce čelní stěny obloukového vikýře dle detailu a PD, včetně impregnace</t>
  </si>
  <si>
    <t>60515801R</t>
  </si>
  <si>
    <t>hranol SM; konstrukční, masivní; tl = 40,0 mm; š = 60 mm; l = 5 000,0 mm; pro konstrukce nepohledové; 15 %</t>
  </si>
  <si>
    <t>střecha skl S1 obj. A na krokve (2/3 celkové délky krokví) : 0,04*0,06*1146</t>
  </si>
  <si>
    <t>60517111R</t>
  </si>
  <si>
    <t>lať průřez 24 cm2</t>
  </si>
  <si>
    <t>západní křídlo : (7,87+8,34)*16,47*0,0125</t>
  </si>
  <si>
    <t>uliční křídlo : (7,87+8,34)*37,44*0,0125</t>
  </si>
  <si>
    <t>- výtah : -1,65*3,7*0,0125</t>
  </si>
  <si>
    <t>východní křídlo : (7,87+8,34)*13,45*0,0125</t>
  </si>
  <si>
    <t>obj. B : 7,87*23,61*0,0125</t>
  </si>
  <si>
    <t>západ : 7,87*6,42*0,0125</t>
  </si>
  <si>
    <t>7,81*5,94*0,0125</t>
  </si>
  <si>
    <t>7,84*6,71/2*0,0125</t>
  </si>
  <si>
    <t>sever : 7,09*12,82/2*0,0125</t>
  </si>
  <si>
    <t>východ : 7,17*13,43*0,0125</t>
  </si>
  <si>
    <t>4,76*9,08*0,0125</t>
  </si>
  <si>
    <t>4,76*2,65*0,0125</t>
  </si>
  <si>
    <t>4*9,12/2*0,0125</t>
  </si>
  <si>
    <t>8,34*12,19*0,0125</t>
  </si>
  <si>
    <t>2,02*4,7/2*0,0125</t>
  </si>
  <si>
    <t>60596002R</t>
  </si>
  <si>
    <t>hranol</t>
  </si>
  <si>
    <t>pozednice 14x12 : 0,14*0,12*244</t>
  </si>
  <si>
    <t>krokve 10x18 : 0,1*0,18*1719</t>
  </si>
  <si>
    <t>vaznice 16x24 : 0,16*0,24*201</t>
  </si>
  <si>
    <t>vrcholová vaznice 10x18 : 0,1*0,18*127</t>
  </si>
  <si>
    <t>kleštiny 6x18 : 0,06*0,18*392</t>
  </si>
  <si>
    <t>sloupek 16x16 : 0,16*0,16*144</t>
  </si>
  <si>
    <t>sloupek 16x16 : 0,16*0,16*15</t>
  </si>
  <si>
    <t>pásek 10x13 : 0,1*0,13*26</t>
  </si>
  <si>
    <t xml:space="preserve">obj. Bocelový strop na schodištěm skl. S3 dle výpisu řeziva v.č. B221 : </t>
  </si>
  <si>
    <t>fošna 8x25 : 0,08*0,25*7,75*15</t>
  </si>
  <si>
    <t>0,08*0,25*6,4*10</t>
  </si>
  <si>
    <t>trám 15x18 : 0,15*0,18*7,75</t>
  </si>
  <si>
    <t>0,15*0,18*6,4</t>
  </si>
  <si>
    <t>krokve 160x80 : 0,16*0,08*(3,2+3,2)*9</t>
  </si>
  <si>
    <t>pozednice 140x100 : 0,14*0,1*8*2</t>
  </si>
  <si>
    <t>vaznice 120x160 : 0,12*0,16*8</t>
  </si>
  <si>
    <t>60726122R</t>
  </si>
  <si>
    <t>deska dřevoštěpková třívrstvá pro prostředí vlhké; strana broušená; hrana pero/drážka; tl = 22,0 mm</t>
  </si>
  <si>
    <t>998762103R00</t>
  </si>
  <si>
    <t>Přesun hmot pro konstrukce tesařské v objektech výšky do 24 m</t>
  </si>
  <si>
    <t xml:space="preserve">454,455,457,458,459,460,461,467,468,471,472,475,477,480,481,482,483,484,485,486, : </t>
  </si>
  <si>
    <t>Součet: : 59,35819</t>
  </si>
  <si>
    <t>763611232R00</t>
  </si>
  <si>
    <t>Montáž bednění střech, z desek tl. nad 18 mm, na P+D, šroubováním</t>
  </si>
  <si>
    <t>obj, B skl. S3 : 5,85*10</t>
  </si>
  <si>
    <t>763614232R00</t>
  </si>
  <si>
    <t>Montáž podlahy, z desek tl. nad 18 mm, na P+D, šroubováním, bez dodávky desky</t>
  </si>
  <si>
    <t>1.NP 119 skl.R16 : 16,1</t>
  </si>
  <si>
    <t>763001</t>
  </si>
  <si>
    <t>Nosná stěnová konstrukce ze smrk.dřeva, opláštění dřevoštěpkovou deskou 20 mm</t>
  </si>
  <si>
    <t xml:space="preserve">m2    </t>
  </si>
  <si>
    <t>skl. F9, F10 : dřevěná smrková konstrukce ze smrk.dřeva, impregnovaná proti napadení škúdci, opláštění dřevoštěpkovou deskou P+D, 20 mm</t>
  </si>
  <si>
    <t>60726123R</t>
  </si>
  <si>
    <t>deska dřevoštěpková třívrstvá pro prostředí vlhké; strana broušená; hrana pero/drážka; tl = 25,0 mm</t>
  </si>
  <si>
    <t>Odkaz na mn. položky pořadí 489 : 16,10000</t>
  </si>
  <si>
    <t>Odkaz na mn. položky pořadí 488 : 109,52500</t>
  </si>
  <si>
    <t xml:space="preserve">488,489,490,491, : </t>
  </si>
  <si>
    <t>Součet: : 3,83086</t>
  </si>
  <si>
    <t>764892310xxx</t>
  </si>
  <si>
    <t>Krytina dodávka a montáž krytiny z falcované krytiny na dřevo, z pozinkovaného plechu s povrchem z matného polyuretanu</t>
  </si>
  <si>
    <t>včetně závětrné lišty a přechodu na tvrdou krytinu</t>
  </si>
  <si>
    <t>764812640R00</t>
  </si>
  <si>
    <t xml:space="preserve">Oplechování  říms, z lakovaného pozinkovaného plechu, rš 250 mm, dodávka a montáž </t>
  </si>
  <si>
    <t xml:space="preserve"> r.š. 210 mm : </t>
  </si>
  <si>
    <t>A32 : 152,8</t>
  </si>
  <si>
    <t>A33 : 60,1</t>
  </si>
  <si>
    <t>A34 : 233,5</t>
  </si>
  <si>
    <t>764816420xxx</t>
  </si>
  <si>
    <t>Oplechování  okapnice, z lakovaného pozinkovaného plechu, rš 215 mm, dodávka a montáž</t>
  </si>
  <si>
    <t>včetně zhotovení rohů, spojů a dilatací</t>
  </si>
  <si>
    <t>A37 : 14,48</t>
  </si>
  <si>
    <t>A42 : 156,9</t>
  </si>
  <si>
    <t>764813150R00</t>
  </si>
  <si>
    <t>Lemování na střechách s tvrdou krytinou včetně rohů a ukončení před požární zdí, z lakovaného pozinkovaného plechu, rš 500 mm, dodávka a montáž</t>
  </si>
  <si>
    <t>K/A44 : 3</t>
  </si>
  <si>
    <t>764813160R00</t>
  </si>
  <si>
    <t>Lemování na střechách s tvrdou krytinou včetně rohů a ukončení před požární zdí, z lakovaného pozinkovaného plechu, rš 660 mm, dodávka a montáž</t>
  </si>
  <si>
    <t>K/A43 : 2,5</t>
  </si>
  <si>
    <t>764819213R00</t>
  </si>
  <si>
    <t>Odpadní trouby kruhové, průměr 120 mm, z lakovaného pozinkovaného plechu,  , dodávka a montáž</t>
  </si>
  <si>
    <t>včetně kolena, objímky, spojovacího materiálu a zednické výpomoci.</t>
  </si>
  <si>
    <t>A36 : 11</t>
  </si>
  <si>
    <t>A39 : 135,7</t>
  </si>
  <si>
    <t>A41 : 1,1</t>
  </si>
  <si>
    <t>764815212R00</t>
  </si>
  <si>
    <t>Žlaby podokapní půlkruhové, z lakovaného pozinkovaného plechu, rš 330 mm, dodávka a montáž</t>
  </si>
  <si>
    <t>včetně háku, čela a spojky.</t>
  </si>
  <si>
    <t>A35 : 14,48</t>
  </si>
  <si>
    <t>A38 : 144,3</t>
  </si>
  <si>
    <t>A40 : 12,3</t>
  </si>
  <si>
    <t>764815812R00</t>
  </si>
  <si>
    <t>Ostatní prvky ke žlabům a odpadním troubám kotlík žlabový oválného tvaru o rozměru 330/120 mm, z lakovaného pozinkovaného plechu,  , dodávka a montáž</t>
  </si>
  <si>
    <t>764814650R00</t>
  </si>
  <si>
    <t>Úžlabí  , z lakovaného pozinkovaného plechu, rš 500 mm, dodávka a montáž</t>
  </si>
  <si>
    <t>K/A47 r.š.340 mm : 62</t>
  </si>
  <si>
    <t>764816125R00</t>
  </si>
  <si>
    <t>včetně rohů, lepené lepidlem, z lakovaného pozinkovaného plechu, rš 250 mm, dodávka a montáž</t>
  </si>
  <si>
    <t>střešní vikýře : 1,05*29</t>
  </si>
  <si>
    <t>764816127R00</t>
  </si>
  <si>
    <t>Oplechování parapetů včetně rohů, lepené lepidlem, z lakovaného pozinkovaného plechu, rš 270 mm, dodávka a montáž</t>
  </si>
  <si>
    <t>včetně krytek a spojovacích prostředků.</t>
  </si>
  <si>
    <t>A31 : 89,29</t>
  </si>
  <si>
    <t>764816131R00</t>
  </si>
  <si>
    <t>Oplechování parapetů včetně rohů, lepené lepidlem, z lakovaného pozinkovaného plechu, rš 305 mm, dodávka a montáž</t>
  </si>
  <si>
    <t xml:space="preserve">r.š.290mm : </t>
  </si>
  <si>
    <t>A10 : 7,92</t>
  </si>
  <si>
    <t>A21 : 1,1</t>
  </si>
  <si>
    <t>A25 : 29,7</t>
  </si>
  <si>
    <t>764816134R00</t>
  </si>
  <si>
    <t>Oplechování parapetů včetně rohů, lepené lepidlem, z lakovaného pozinkovaného plechu, rš 345 mm, dodávka a montáž</t>
  </si>
  <si>
    <t>A11 : 51,48</t>
  </si>
  <si>
    <t>A12 : 30,8</t>
  </si>
  <si>
    <t>A14 : 2,42</t>
  </si>
  <si>
    <t>A15 : 0,99</t>
  </si>
  <si>
    <t>A16 : 9,43</t>
  </si>
  <si>
    <t>A23 : 10,69</t>
  </si>
  <si>
    <t>764816141R00</t>
  </si>
  <si>
    <t>Oplechování parapetů včetně rohů, lepené lepidlem, z lakovaného pozinkovaného plechu, rš 405 mm, dodávka a montáž</t>
  </si>
  <si>
    <t>A20 : 4,14</t>
  </si>
  <si>
    <t>764816141xxx</t>
  </si>
  <si>
    <t>Oplechování parapetů včetně rohů, lepené lepidlem, z lakovaného pozinkovaného plechu, rš 430 mm, dodávka a montáž</t>
  </si>
  <si>
    <t>včetně rohů</t>
  </si>
  <si>
    <t>A17 : 6,16</t>
  </si>
  <si>
    <t>A19 : 24,64</t>
  </si>
  <si>
    <t>A22 : 4,14</t>
  </si>
  <si>
    <t>764816144R00</t>
  </si>
  <si>
    <t>Oplechování parapetů včetně rohů, lepené lepidlem, z lakovaného pozinkovaného plechu, rš 445 mm, dodávka a montáž</t>
  </si>
  <si>
    <t xml:space="preserve">r.š.450mm : </t>
  </si>
  <si>
    <t>A13 : 106</t>
  </si>
  <si>
    <t>A24 : 8,28</t>
  </si>
  <si>
    <t>764816150R00</t>
  </si>
  <si>
    <t>Oplechování parapetů včetně rohů, lepené lepidlem, z lakovaného pozinkovaného plechu, rš 500 mm, dodávka a montáž</t>
  </si>
  <si>
    <t xml:space="preserve">r.š.510mmm : </t>
  </si>
  <si>
    <t>A01 : 3,15</t>
  </si>
  <si>
    <t>A02 : 2,31</t>
  </si>
  <si>
    <t>A06 : 9,24</t>
  </si>
  <si>
    <t>A07 : 3,08</t>
  </si>
  <si>
    <t>A08 : 0,94</t>
  </si>
  <si>
    <t>A09 : 0,59</t>
  </si>
  <si>
    <t>A18 : 1,68</t>
  </si>
  <si>
    <t>764816160xxx</t>
  </si>
  <si>
    <t>Oplechování parapetů včetně rohů, lepené lepidlem, z lakovaného pozinkovaného plechu, rš 660 mm, dodávka a montáž</t>
  </si>
  <si>
    <t>A03 : 11,44</t>
  </si>
  <si>
    <t>A04 : 2,55</t>
  </si>
  <si>
    <t>A05 : 7,56</t>
  </si>
  <si>
    <t>764311821R00</t>
  </si>
  <si>
    <t>Demontáž krytiny hladké střešní z tabulí 2 x 1 m, plochy do 25 m, sklonu do 30°</t>
  </si>
  <si>
    <t>764311822R00</t>
  </si>
  <si>
    <t>Demontáž krytiny hladké střešní z tabulí 2 x 1 m, plochy přes 25 m, sklonu do 30°</t>
  </si>
  <si>
    <t>764311841R00</t>
  </si>
  <si>
    <t>Demontáž krytiny hladké střešní z tabulí 2 x 1 m, plochy do 25 m, sklonu přes 45°</t>
  </si>
  <si>
    <t>oplechování vikýřových oken na střeše : (1+1+1)*1,4*11</t>
  </si>
  <si>
    <t>oplechování vikýřových oken na střeše : (1+1+1)*1,4*3</t>
  </si>
  <si>
    <t>764322831R00</t>
  </si>
  <si>
    <t>Demontáž oplechování okapů na střechách s tvrdou krytinou, rš 400 mm, sklonu přes 30 do 45°</t>
  </si>
  <si>
    <t xml:space="preserve">objekt A + B : </t>
  </si>
  <si>
    <t>Odkaz na mn. položky pořadí 518 : 99,96000</t>
  </si>
  <si>
    <t>764331830R00</t>
  </si>
  <si>
    <t>Demontáž lemování zdí
 na střechách s tvrdou krytinou, rš 250 a 330 mm, sklonu do 30°</t>
  </si>
  <si>
    <t>střecha vrátnice : 3,08+3,08</t>
  </si>
  <si>
    <t>764339831R00</t>
  </si>
  <si>
    <t>Demontáž lemování komínů, zděných ventilací a jiných střešních proniků
 na hladké krytině, v ploše, sklonu přes 30 do 45°</t>
  </si>
  <si>
    <t>(3,32+0,47)*2*0,5</t>
  </si>
  <si>
    <t>(2,2+0,6)*2*0,5</t>
  </si>
  <si>
    <t>(3,39+0,6)*2*0,5</t>
  </si>
  <si>
    <t>(0,78+0,6)*2*0,5</t>
  </si>
  <si>
    <t>(3,69+0,47)*2*0,5</t>
  </si>
  <si>
    <t>(1,84+0,47)*2*0,5</t>
  </si>
  <si>
    <t>(2,17+0,6)*2*0,5</t>
  </si>
  <si>
    <t>(1,57+0,6)*2*0,5</t>
  </si>
  <si>
    <t>(1,62+0,47)*2*0,5</t>
  </si>
  <si>
    <t>(3,26+0,6)*2*0,5</t>
  </si>
  <si>
    <t>(1,45+0,6)*2*0,5</t>
  </si>
  <si>
    <t>(1,37+0,47)*2*0,5</t>
  </si>
  <si>
    <t>(3,9+0,47)*2*0,5</t>
  </si>
  <si>
    <t>(1,75+0,6)*2*0,5</t>
  </si>
  <si>
    <t>(3,65+0,6)*2*0,5</t>
  </si>
  <si>
    <t>(1,8+0,32)*2*0,5</t>
  </si>
  <si>
    <t>(0,45+0,32)*2*0,5</t>
  </si>
  <si>
    <t xml:space="preserve">objek B : </t>
  </si>
  <si>
    <t>(2,98+0,4)*2*0,5</t>
  </si>
  <si>
    <t>764352810R00</t>
  </si>
  <si>
    <t>Demontáž žlabů podokapních půlkruhových rovných, rš 330 mm, sklonu do 30°</t>
  </si>
  <si>
    <t>vrátnice : 7,9+7,9</t>
  </si>
  <si>
    <t>764352811R00</t>
  </si>
  <si>
    <t>Demontáž žlabů podokapních půlkruhových rovných, rš 330 mm, sklonu přes 30 do 45°</t>
  </si>
  <si>
    <t>vnitroblok : 7,07+24,11+10,32+6,55</t>
  </si>
  <si>
    <t>vnitroblok : 12,78+22,33+4,45+12,35</t>
  </si>
  <si>
    <t>764353861R00</t>
  </si>
  <si>
    <t>Demontáž žlabů nadřímsových čtyřhranných v lůžku, rš 800 mm, sklonu přes 30 do 45°</t>
  </si>
  <si>
    <t>uliční část : 20,46+51+23,85+6,07</t>
  </si>
  <si>
    <t>uliční část : 35,85</t>
  </si>
  <si>
    <t>764391820R00</t>
  </si>
  <si>
    <t>Demontáž ostatních prvků střešních závětrné lišty, rš 250 a 330 mm, sklonu do 30°</t>
  </si>
  <si>
    <t>764392851R00</t>
  </si>
  <si>
    <t>Demontáž ostatních prvků střešních úžlabí, rš 660 mm, sklonu přes 30 do 45°</t>
  </si>
  <si>
    <t>9,9*2</t>
  </si>
  <si>
    <t>7,76*2</t>
  </si>
  <si>
    <t>8,32+9,2</t>
  </si>
  <si>
    <t>764410850R00</t>
  </si>
  <si>
    <t>Demontáž oplechování parapetů rš od 100 do 330 mm</t>
  </si>
  <si>
    <t>1NP : 70,76</t>
  </si>
  <si>
    <t>2NP : 3,99+8,29+1,46+1,03+1,46+1,46+1,46+1,46+2,7+1,46+1,46+1,46+1,46+1,46+1,03+1,03+8,34+1,8+1,25+1,25+1,25</t>
  </si>
  <si>
    <t>3NP : 1,25+1,25+1,25+3,99+8,29+1,46+1,03+1,46+1,46+1,46+1,46+2,7+1,46+1,46+1,46+1,46+1,46+1,03+1,03+8,34+1,8</t>
  </si>
  <si>
    <t>4NP : 1,25+1,25+1,25+3,99+8,29+1,46+1,03+1,46+1,46+1,46+1,46+2,7+1,46+1,46+1,46+1,46+1,46+1,03+1,03+8,34+1,8</t>
  </si>
  <si>
    <t>764410880R00</t>
  </si>
  <si>
    <t>Demontáž oplechování parapetů rš od 400 do 600 mm</t>
  </si>
  <si>
    <t>1PP : 38,27</t>
  </si>
  <si>
    <t>2NP : 8,32+8,32+4,02+1,87+1,87+4,02</t>
  </si>
  <si>
    <t>3NP : 8,32+8,32+8,32+8,32</t>
  </si>
  <si>
    <t>4NP : 8,32+8,32+8,32+8,32</t>
  </si>
  <si>
    <t>764421830R00</t>
  </si>
  <si>
    <t>Demontáž oplechování říms rš od 100 do 200 mm</t>
  </si>
  <si>
    <t>1NP : (49,53+19,8+12,5+7,3+9,43+9,43+10,68+23,19)-70,31</t>
  </si>
  <si>
    <t>2NP : 21,11+21,11+19,81+23,24</t>
  </si>
  <si>
    <t>764430840R00</t>
  </si>
  <si>
    <t>Demontáž oplechování zdí a nadezdívek rš od 330 do 500 mm</t>
  </si>
  <si>
    <t>štít - sever : 7+8</t>
  </si>
  <si>
    <t>764454801R00</t>
  </si>
  <si>
    <t>Demontáž odpadních trub nebo součástí trub kruhových , o průměru 75 a 100 mm</t>
  </si>
  <si>
    <t>vrátnice : 4,5+4,5</t>
  </si>
  <si>
    <t>764454803R00</t>
  </si>
  <si>
    <t>Demontáž odpadních trub nebo součástí trub kruhových , o průměru 150 mm</t>
  </si>
  <si>
    <t>vnitroblok : 19*2</t>
  </si>
  <si>
    <t>uliční část : 20*3</t>
  </si>
  <si>
    <t>vnitroblok : 19</t>
  </si>
  <si>
    <t>998764103R00</t>
  </si>
  <si>
    <t>Přesun hmot pro konstrukce klempířské v objektech výšky do 24 m</t>
  </si>
  <si>
    <t xml:space="preserve">493,494,495,496,497,498,499,500,501,502,503,504,505,506,507,508,509,510, : </t>
  </si>
  <si>
    <t>Součet: : 5,00753</t>
  </si>
  <si>
    <t>765311810R00</t>
  </si>
  <si>
    <t>Demontáž pálené krytiny z tašek bobrovek, na sucho, do suti</t>
  </si>
  <si>
    <t>sever : 7,21*12,5/2</t>
  </si>
  <si>
    <t>765318861R00</t>
  </si>
  <si>
    <t>Demontáž pálené krytiny hřebenů a nároží  z hřebenáčů, se zvětralou maltou, do suti</t>
  </si>
  <si>
    <t>hlavní hřeben : 17,35+37,44+13,47+3,55</t>
  </si>
  <si>
    <t>nároží : 9,18*2</t>
  </si>
  <si>
    <t>4,76*2</t>
  </si>
  <si>
    <t>hlavní hřeben : 23,53+6+6,13</t>
  </si>
  <si>
    <t>nároží : 9,27*2</t>
  </si>
  <si>
    <t>9,45+9,2</t>
  </si>
  <si>
    <t>765331221RT5</t>
  </si>
  <si>
    <t>Krytina betonová Krytina betonová střech složitých drážkových, v barvě cihlově červené, červenohnědé, tmavohnědé, černé</t>
  </si>
  <si>
    <t>Dodávka a montáž základní, půlené tašky, odvětrávací a protisněhové tašky včetně spojovacích prostředků.</t>
  </si>
  <si>
    <t>767842350RT1</t>
  </si>
  <si>
    <t>Ochranný systém proti pádu osob nerezový kotvicí bod, délky 500 mm, osazený do betonové střechy minimální tloušťky 80 mm na chemické kotvy</t>
  </si>
  <si>
    <t>střecha : 2</t>
  </si>
  <si>
    <t>767849142R00</t>
  </si>
  <si>
    <t xml:space="preserve">Ochranný systém proti pádu osob montážní lano o průměru14 mm, délky 23 mm,  </t>
  </si>
  <si>
    <t>767849143Rxx</t>
  </si>
  <si>
    <t>Ochranný systém proti pádu osob set pro údržbu střechy ( obsahuje zachycovací postroj, spojovací lano 15 m, vak ), D+M</t>
  </si>
  <si>
    <t>767849143xxx</t>
  </si>
  <si>
    <t>Ochranný systém proti pádu osob skříň pro uložení OOPP, D+M</t>
  </si>
  <si>
    <t>76784914xxxx</t>
  </si>
  <si>
    <t>Ochranný systém proti pádu osob revize a předání do užívání záchytného systému</t>
  </si>
  <si>
    <t>767843130R00</t>
  </si>
  <si>
    <t>Ochranný systém proti pádu osob nerezový kotvicí bod, délky 300 mm, osazený do tenké dřevěné konstrukce (bednění nebo OSB desky)</t>
  </si>
  <si>
    <t>střecha : 1</t>
  </si>
  <si>
    <t>765331231RT5</t>
  </si>
  <si>
    <t xml:space="preserve">Krytina betonová Doplňky pro zastřešení krytinou betonovou drážkovou, hřeben s větracím pásem,  </t>
  </si>
  <si>
    <t>Dodávka a montáž hřebenáče, větracího pásu hřebene, uzávěry hřebene, nárožní latě včetně spojovacích prostředků.</t>
  </si>
  <si>
    <t>obj.A : 16,32+37,44+13,45+3,34</t>
  </si>
  <si>
    <t>obj.B : 13,43+3,08+6,87</t>
  </si>
  <si>
    <t>765331253RT5</t>
  </si>
  <si>
    <t xml:space="preserve">Krytina betonová Doplňky pro zastřešení krytinou betonovou drážkovou, nároží s větracím pásem,  </t>
  </si>
  <si>
    <t>Dodávka a montáž hřebenáče standart, rozdělovacího, koncového, nárožní latě a větracího pásu včetně spojovacích prostředků.</t>
  </si>
  <si>
    <t xml:space="preserve">obj.A : </t>
  </si>
  <si>
    <t>nároží : 10,45+10,45+6+6</t>
  </si>
  <si>
    <t xml:space="preserve">obj.B : </t>
  </si>
  <si>
    <t>nároží : 9,76+9,76+9,76+6,75+6,75</t>
  </si>
  <si>
    <t>765331261RT5</t>
  </si>
  <si>
    <t xml:space="preserve">Krytina betonová Doplňky pro zastřešení krytinou betonovou drážkovou, tašky krajní,  </t>
  </si>
  <si>
    <t>Dodávka a montáž tašky krajní levé včetně spojovacích prostředků.</t>
  </si>
  <si>
    <t>obj. A východní křídlo : 8,05+8,34</t>
  </si>
  <si>
    <t>765331621R00</t>
  </si>
  <si>
    <t xml:space="preserve">Krytina betonová Doplňky pro zastřešení krytinou betonovou drážkovou, přiřezání tašek rovné,  </t>
  </si>
  <si>
    <t>úžlabí : 10,7+10,7+6,6+6,6</t>
  </si>
  <si>
    <t>úžlabí : 6,75+6,75+6,75+1,45</t>
  </si>
  <si>
    <t>765331661R00</t>
  </si>
  <si>
    <t xml:space="preserve">Krytina betonová Doplňky pro zastřešení krytinou betonovou drážkovou i bobrovku, větrací mřížka,  </t>
  </si>
  <si>
    <t>Dodávka a montáž větrací mřížky včetně spojovacích prostředků.</t>
  </si>
  <si>
    <t>obj.A obvod : 23,27+51+20,58+6,92+5,88+14,13+9,45</t>
  </si>
  <si>
    <t>obj.B obvod : 13,28+15,11+9,07+9,12+3,09+12,35+6,07+36,75</t>
  </si>
  <si>
    <t>765331864R00</t>
  </si>
  <si>
    <t xml:space="preserve">Krytina betonová Doplňky pro zastřešení krytinou betonovou drážkovou i bobrovku, větrací pás okapní,  </t>
  </si>
  <si>
    <t>Dodávka a montáž větracího okapního pásu včetně spojovacích prostředků.</t>
  </si>
  <si>
    <t>obj. A obvod : 23,27+51+20,58+6,92+5,88+14,13+9,45</t>
  </si>
  <si>
    <t>765799313R00</t>
  </si>
  <si>
    <t>Montáž ostatních konstrukcí na střeše montáž fólie na bednění přibitím, přelepení spojů</t>
  </si>
  <si>
    <t>včetně spojovacích prostředků.</t>
  </si>
  <si>
    <t>zastř. obloukových vikýřů  1+1 dle skl.vikýře : (0,7+2,4+0,7)*1,5*29*2</t>
  </si>
  <si>
    <t>765799311RK2</t>
  </si>
  <si>
    <t>Fólie parotěsné, difúzní a vodotěsné Fólie podstřešní difuzní na krokve, s přelepením spojů</t>
  </si>
  <si>
    <t>Dodávka a montáž fólie, spojovací pásky včetně spojovacích prostředků.</t>
  </si>
  <si>
    <t>Odkaz na mn. položky pořadí 531 : 1717,05770</t>
  </si>
  <si>
    <t>67352300R</t>
  </si>
  <si>
    <t>fólie izolační střešní pojistná, hydroizolační; paropropustná; tloušťka 0,22 mm; plošná hmotnost 110 g/m2; PE; sd 1,60 až 2,40 m</t>
  </si>
  <si>
    <t>765799301R00</t>
  </si>
  <si>
    <t>Fólie parotěsné, difúzní a vodotěsné demontáž</t>
  </si>
  <si>
    <t>OV/A26</t>
  </si>
  <si>
    <t>Regulovatelný větrací komínek, techn. specifikace a příslušenství dle výpisu ost. výrobků</t>
  </si>
  <si>
    <t>OV/B23</t>
  </si>
  <si>
    <t>67352442R</t>
  </si>
  <si>
    <t xml:space="preserve">fólie izolační střešní separační, mikroventilační; paropropustná; tloušťka 8,00 mm; plošná hmotnost 500 g/m2; PP; kašírování strukturovaná rohož; µ = </t>
  </si>
  <si>
    <t>998765103R00</t>
  </si>
  <si>
    <t>Přesun hmot pro krytiny tvrdé v objektech výšky do 24 m</t>
  </si>
  <si>
    <t xml:space="preserve">531,538,539,540,541,542,543,544,545,546,548,549,550, : </t>
  </si>
  <si>
    <t>Součet: : 79,99804</t>
  </si>
  <si>
    <t>Odkaz na mn. položky pořadí 557 : 8,57100</t>
  </si>
  <si>
    <t>766112820R00</t>
  </si>
  <si>
    <t>Demontáž dřevěných stěn prosklených</t>
  </si>
  <si>
    <t>006/011 : 3,39*2,15</t>
  </si>
  <si>
    <t>022 : 3,62*3,06</t>
  </si>
  <si>
    <t>766411811R00</t>
  </si>
  <si>
    <t>Demontáž obložení stěn panely velikosti do 1,5 m2</t>
  </si>
  <si>
    <t>1NP : 3,5*10,94</t>
  </si>
  <si>
    <t>766411821R00</t>
  </si>
  <si>
    <t>Demontáž obložení stěn palubkami</t>
  </si>
  <si>
    <t>1PP : 2,9*(3,17+3,06+0,19)</t>
  </si>
  <si>
    <t>2,5*(2,96+2,96)</t>
  </si>
  <si>
    <t>1,5*5,42*2</t>
  </si>
  <si>
    <t>1NP : 2,3*(4,5+13,8+1,62+0,91+1,73+1,73+1,61+7,45+3,73+13,39)</t>
  </si>
  <si>
    <t>0,28*(1,35+2,23+2,23)*6</t>
  </si>
  <si>
    <t>2,2*(5,03+5,03+4,95)</t>
  </si>
  <si>
    <t>2,1*(4,91+6,66)</t>
  </si>
  <si>
    <t>3,2*(6,66+10,31)*2</t>
  </si>
  <si>
    <t>0,85*(1,05+2,14+2,68+0,82+0,7+0,68+0,68+0,17)</t>
  </si>
  <si>
    <t>1,2*(0,68+10,23+3,49)</t>
  </si>
  <si>
    <t>766411822R00</t>
  </si>
  <si>
    <t>Demontáž obložení stěn podkladových roštů</t>
  </si>
  <si>
    <t>Odkaz na mn. položky pořadí 554 : 38,29000</t>
  </si>
  <si>
    <t>Odkaz na mn. položky pořadí 555 : 362,81700</t>
  </si>
  <si>
    <t>766422342R00</t>
  </si>
  <si>
    <t>Montáž obložení podhledů jednoduchých, panely obkladovými, z aglomerovaných desek, velikosti přes 0,6 do 1,5 m2</t>
  </si>
  <si>
    <t>vrátnice - přesah střechy dle detailu : (0,15+0,26)*8</t>
  </si>
  <si>
    <t>(0,15+0,26)*5,5</t>
  </si>
  <si>
    <t>(0,13+0,33)*(3,3+3,3)</t>
  </si>
  <si>
    <t>766427112R00</t>
  </si>
  <si>
    <t>Montáž obložení podhledů doplňkové konstrukce
 podkladový rošt</t>
  </si>
  <si>
    <t>vrátnice - přesah střechy dle detailu : (8+5,5)*4</t>
  </si>
  <si>
    <t>(3,3+3,3)*3</t>
  </si>
  <si>
    <t>766624043R00</t>
  </si>
  <si>
    <t>Montáž střešních oken rozměru 78/140 - 160 cm</t>
  </si>
  <si>
    <t>SO/A01 : 10</t>
  </si>
  <si>
    <t>SO/B01 : 3</t>
  </si>
  <si>
    <t>766825821R00</t>
  </si>
  <si>
    <t>Demontáž nábytku vestavěného skříní dvoukřídlových</t>
  </si>
  <si>
    <t>101 : 1</t>
  </si>
  <si>
    <t>766/Z/A01</t>
  </si>
  <si>
    <t>Repase dřevěného madla na schodišti  v délce 45 m, dle výpisu zám. výrobků</t>
  </si>
  <si>
    <t>776001</t>
  </si>
  <si>
    <t>Schodiště v denní místnosti, techn. specifikace a příslušenství dle PD</t>
  </si>
  <si>
    <t>OV/B17</t>
  </si>
  <si>
    <t>Střešní výlez na plochou střechu 1200/700mm, techn, specifikace a příslušenství dle výpisu ost. výr.</t>
  </si>
  <si>
    <t>59590739R</t>
  </si>
  <si>
    <t>deska cementotřísková l = 3 350 mm; š = 1 250 mm; tl. 16,0 mm; povrch hladký</t>
  </si>
  <si>
    <t>60510000R</t>
  </si>
  <si>
    <t>Lať</t>
  </si>
  <si>
    <t>vrátnice - přesah střechy rošt : (8+5,5)*4</t>
  </si>
  <si>
    <t>61140220xxx</t>
  </si>
  <si>
    <t>Okno střešní 780x1400 mm, dle výpisu střešních oken</t>
  </si>
  <si>
    <t>Odkaz na mn. položky pořadí 559 : 13,00000</t>
  </si>
  <si>
    <t>998766103R00</t>
  </si>
  <si>
    <t>Přesun hmot pro konstrukce truhlářské v objektech výšky do 24 m</t>
  </si>
  <si>
    <t xml:space="preserve">552,557,558,559,561,562,563,564,565,566, : </t>
  </si>
  <si>
    <t>Součet: : 1,39209</t>
  </si>
  <si>
    <t>767392802R00</t>
  </si>
  <si>
    <t>Demontáž krytin střech z plechů šroubovaných</t>
  </si>
  <si>
    <t>2NP nad vchodem, area : 14,43</t>
  </si>
  <si>
    <t>767587112RT1</t>
  </si>
  <si>
    <t xml:space="preserve">Montáž podhledů lamelových a kazetových Podhledy nosný rošt pro podhledy  hrana kazety v úrovni roštu, v modulu 600 x 1200 mm,  </t>
  </si>
  <si>
    <t>Odkaz na mn. položky pořadí 570 : 776,97770</t>
  </si>
  <si>
    <t>767587212R00</t>
  </si>
  <si>
    <t>Montáž podhledů lamelových a kazetových Podhledy podhled minerální,  , 600x1200 mm, včetně dodávky kazet</t>
  </si>
  <si>
    <t>SDK kazeta; rozměr 600 x 1200 x 8 mm; třída reakce na oheň A2; odrazivost světla 82%; odolnost proti relativní vzdušné vlhkosti 90%; kazety opatřeny akrylátovým matným nátěrem RAL 9016, hladký povrch</t>
  </si>
  <si>
    <t xml:space="preserve">skl. P4 : </t>
  </si>
  <si>
    <t>čelo u schodiště : 2,17*0,61</t>
  </si>
  <si>
    <t>201 : 33,06</t>
  </si>
  <si>
    <t xml:space="preserve"> + čela : 0,4*3,35</t>
  </si>
  <si>
    <t>0,2*6,5</t>
  </si>
  <si>
    <t>0,2*(1,35+1,35)</t>
  </si>
  <si>
    <t>301 : 34,47</t>
  </si>
  <si>
    <t xml:space="preserve"> + čela : 0,4*3,5</t>
  </si>
  <si>
    <t>0,2*6,36</t>
  </si>
  <si>
    <t>401 : 34,56</t>
  </si>
  <si>
    <t>767581801R00</t>
  </si>
  <si>
    <t>Demontáž podhledů kazet</t>
  </si>
  <si>
    <t>006 : 3,15*16,19</t>
  </si>
  <si>
    <t>767582800R00</t>
  </si>
  <si>
    <t>Demontáž podhledů roštů</t>
  </si>
  <si>
    <t>Odkaz na mn. položky pořadí 571 : 50,99850</t>
  </si>
  <si>
    <t>767996801R00</t>
  </si>
  <si>
    <t>Demontáž ostatních doplňků staveb atypických konstrukcí
 o hmotnosti přes 20 do 50 kg</t>
  </si>
  <si>
    <t xml:space="preserve">okenní mříže na fasádě - odhad - 10 kg / m2 mříže : </t>
  </si>
  <si>
    <t>1PP : (2,93+1,34+12,33+28+18,45)*10</t>
  </si>
  <si>
    <t>1NP : (21,12+3,44)*10</t>
  </si>
  <si>
    <t>1. NP dem ocel. zábradlí řez 2 vpravo (odhad) : 50</t>
  </si>
  <si>
    <t>rošt nad angl. dvorky - sever (odhad) : 170</t>
  </si>
  <si>
    <t>1.PP dem poklopů včetně rámů : 20*6</t>
  </si>
  <si>
    <t>767996802R00</t>
  </si>
  <si>
    <t>Demontáž ostatních doplňků staveb atypických konstrukcí
 o hmotnosti přes 50 do 100 kg</t>
  </si>
  <si>
    <t>střecha - icel konstr. světlíku včetně krytiny (odhad) : 100</t>
  </si>
  <si>
    <t>767996803R00</t>
  </si>
  <si>
    <t>Demontáž ostatních doplňků staveb atypických konstrukcí
 o hmotnosti přes 100 do 250 kg</t>
  </si>
  <si>
    <t>1.NP u řezu A vlevo - dem. ocel. konstr. zastřešení + opláštění (odhad) : 200</t>
  </si>
  <si>
    <t>767996805R00</t>
  </si>
  <si>
    <t>Demontáž ostatních doplňků staveb atypických konstrukcí
 o hmotnosti přes 500 kg</t>
  </si>
  <si>
    <t xml:space="preserve">střecha vrátnice skl. SS4  I 100 : </t>
  </si>
  <si>
    <t>podélně : 7,94*5*8,34</t>
  </si>
  <si>
    <t>příčně : (3,08+3,08)*9*8,34</t>
  </si>
  <si>
    <t>767137803Rxx</t>
  </si>
  <si>
    <t>Demontáž příček sanitárních</t>
  </si>
  <si>
    <t>2NP : 2*(3,29+1,14+1,14)</t>
  </si>
  <si>
    <t>3NP : 2*(1,42+1,73+1,39)</t>
  </si>
  <si>
    <t>4NP : 2*(1,84+3,47+1,16+1,16+1,16)</t>
  </si>
  <si>
    <t>Z/A02</t>
  </si>
  <si>
    <t>Zábradlí angl. dvorků dl.6,6 m, dle výpisu zám. výrobků</t>
  </si>
  <si>
    <t>Z/A03</t>
  </si>
  <si>
    <t>Zábradlí angl. dvorků dl.6,1 m, dle výpisu zám. výrobků</t>
  </si>
  <si>
    <t>Z/A04</t>
  </si>
  <si>
    <t>Zábradlí angl. dvorků dl.5,35 m, dle výpisu zám. výrobků</t>
  </si>
  <si>
    <t>Z/A05</t>
  </si>
  <si>
    <t>Zábradlí u schodiště dl.3 m, dle výpisu zám. výrobků</t>
  </si>
  <si>
    <t>Z/A06</t>
  </si>
  <si>
    <t>Madlo dl.2,3 m, dle výpisu zám. výrobků</t>
  </si>
  <si>
    <t>Z/A07</t>
  </si>
  <si>
    <t>Madlo dl.2 m, dle výpisu zám. výrobků</t>
  </si>
  <si>
    <t>Z/A08</t>
  </si>
  <si>
    <t>Madlo dl.3x1,9 m, dle výpisu zám. výrobků</t>
  </si>
  <si>
    <t>Z/A10</t>
  </si>
  <si>
    <t>Madlo dl.3,9 m, dle výpisu zám. výrobků</t>
  </si>
  <si>
    <t>Z/A11</t>
  </si>
  <si>
    <t>Madlo dl.4,4 m, dle výpisu zám. výrobků</t>
  </si>
  <si>
    <t>Z/A12</t>
  </si>
  <si>
    <t>Zábradlí u schodiště dl.6,25 m, dle výpisu zám. výrobků</t>
  </si>
  <si>
    <t>Z/A15</t>
  </si>
  <si>
    <t>Pororošt 2000/900 mm, techn. specifikace a příslušenství dle výpisu zám. výrobků</t>
  </si>
  <si>
    <t>Z/A16</t>
  </si>
  <si>
    <t>Rám pro uložení pororoštu, techn. specifikace a příslušenství dle výpisu zám. výrobků</t>
  </si>
  <si>
    <t>998767103R00</t>
  </si>
  <si>
    <t>Přesun hmot pro kovové stavební doplňk. konstrukce v objektech výšky do 24 m</t>
  </si>
  <si>
    <t>50 m vodorovně</t>
  </si>
  <si>
    <t xml:space="preserve">570,573,574,575,576,577,579,580,581,582,583,584,585,586,587,588,589,590, : </t>
  </si>
  <si>
    <t>Součet: : 4,51628</t>
  </si>
  <si>
    <t xml:space="preserve">532,533,534,535,536,537,705, : </t>
  </si>
  <si>
    <t>Součet: : 0,09184</t>
  </si>
  <si>
    <t>766601213RT2</t>
  </si>
  <si>
    <t xml:space="preserve">Těsnění připojovací spáry spára ostění, interiér - fólie parotěsná šířky 100 mm samolepicí, výplň PU pěnou, exteriér - fólie paropropustná šířky 100 mm samolepicí,  </t>
  </si>
  <si>
    <t>Dodávka a aplikace parotěsné a paropropustné okenní fólie.</t>
  </si>
  <si>
    <t>Odkaz na mn. položky pořadí 594 : 1461,70000</t>
  </si>
  <si>
    <t>Odkaz na mn. položky pořadí 595 : 19,32000</t>
  </si>
  <si>
    <t>AL/A01 : (5,16+2,5)*2</t>
  </si>
  <si>
    <t>AL/A02 : (0,95+0,65)*2</t>
  </si>
  <si>
    <t>AL/A03 : (0,9+0,5)*2</t>
  </si>
  <si>
    <t>AL/A04 : (5,16+3,05)*2</t>
  </si>
  <si>
    <t>AL/A05 : (1,2+2)*2</t>
  </si>
  <si>
    <t>766711001xxx</t>
  </si>
  <si>
    <t>Montáž otvorových prvků plastových nebo z dřevěných europrofilů oken a balkonových dveří PUR 3D páskou</t>
  </si>
  <si>
    <t>Montáž plastových oken a dveří včetně dodávky a montáže PU pěny a spojovacích prostředků.</t>
  </si>
  <si>
    <t>PL/A01 : (0,96+1,21)*2*2</t>
  </si>
  <si>
    <t>PL/A02 : (1,05+0,8)*2*2</t>
  </si>
  <si>
    <t>PL/A03 : (1,39+1,8)*2*8</t>
  </si>
  <si>
    <t>PL/A04 : (2,41+1,8)*2</t>
  </si>
  <si>
    <t>PL/A05 : (2,38+1,8)*2*3</t>
  </si>
  <si>
    <t>PL/A06 : (1,2+1,8)*2*2</t>
  </si>
  <si>
    <t>PL/A07 : (1,4+1,8)*2*2</t>
  </si>
  <si>
    <t>PL/A09 : (0,85+1,2)*2</t>
  </si>
  <si>
    <t>PL/A10 : (0,54+0,75)*2</t>
  </si>
  <si>
    <t>PL/A12 : (1,2+0,75)*2*5</t>
  </si>
  <si>
    <t>PL/A13 : (0,96+0,66)*2*2</t>
  </si>
  <si>
    <t>PL/A14 : (0,85+0,66)*2</t>
  </si>
  <si>
    <t>PL/A16 : (0,9+0,5)*2*2</t>
  </si>
  <si>
    <t>PL/A17 : (2,8+2,2)*2*2</t>
  </si>
  <si>
    <t>PL/A18 : (1,4+2,2)*2*36</t>
  </si>
  <si>
    <t>PL/A19 : (1,58+2,2)*2*64</t>
  </si>
  <si>
    <t>PL/A20 : (1,4+2)*2*3</t>
  </si>
  <si>
    <t>PL/A21 : (1,2+2,2)*2*32</t>
  </si>
  <si>
    <t>PL/A22 : (2,2+2,2)*2</t>
  </si>
  <si>
    <t>PL/A23 : (1,2+1,5)*2</t>
  </si>
  <si>
    <t>PL/A24 : (0,45+0,6)*2*2</t>
  </si>
  <si>
    <t>PL/A25 : (0,78+2,2)*2*8</t>
  </si>
  <si>
    <t>PL/A26 : (1+1,15)*2</t>
  </si>
  <si>
    <t>PL/A27 : (1,48+1,36)*2</t>
  </si>
  <si>
    <t>PL/A28 : (1,04+1,22)*2</t>
  </si>
  <si>
    <t>PL/A29 : (2,43+2,2)*2*3</t>
  </si>
  <si>
    <t>PL/A30 : (1,4+2,2)*2*6</t>
  </si>
  <si>
    <t>PL/A31 : (1,4+1,4)*2*3</t>
  </si>
  <si>
    <t>PL/A32 : (2,43+1,2)*2</t>
  </si>
  <si>
    <t>PL/A33 : (1,05+0,53+0,53+1,65)*18</t>
  </si>
  <si>
    <t>PL/A34 : (0,9+0,65)*2*3</t>
  </si>
  <si>
    <t>PL/B18 : (1,05+0,53+0,53+1,65)*11</t>
  </si>
  <si>
    <t>766711021xxx</t>
  </si>
  <si>
    <t>Montáž otvorových prvků plastových nebo z dřevěných europrofilů vstupních dveří PUR 3D páskou</t>
  </si>
  <si>
    <t>Montáž plastových dveří včetně dodávky a montáže PU pěny.</t>
  </si>
  <si>
    <t>PL/A08 : (1,16+2,2)*2</t>
  </si>
  <si>
    <t>PL/A11 : (1,05+2,3)*2</t>
  </si>
  <si>
    <t>PL/A15 : (0,9+2,05)*2</t>
  </si>
  <si>
    <t>PL/A01</t>
  </si>
  <si>
    <t>Okno plastové 955/1210 mm, techn. specifikace a příslušenství dle výpisu oken a dveří</t>
  </si>
  <si>
    <t>PL/A02</t>
  </si>
  <si>
    <t>Okno plastové 1050/800 mm, techn. specifikace a příslušenství dle výpisu oken a dveří</t>
  </si>
  <si>
    <t>PL/A03</t>
  </si>
  <si>
    <t>Okno plastové 1390/1800 mm, techn. specifikace a příslušenství dle výpisu oken a dveří</t>
  </si>
  <si>
    <t>PL/A04</t>
  </si>
  <si>
    <t>Okno plastové 2410/1800 mm, techn. specifikace a příslušenství dle výpisu oken a dveří</t>
  </si>
  <si>
    <t>PL/A05</t>
  </si>
  <si>
    <t>Okno plastové 2380/1800 mm, techn. specifikace a příslušenství dle výpisu oken a dveří</t>
  </si>
  <si>
    <t>PL/A06</t>
  </si>
  <si>
    <t>Okno plastové 1200/1800 mm, techn. specifikace a příslušenství dle výpisu oken a dveří</t>
  </si>
  <si>
    <t>PL/A07</t>
  </si>
  <si>
    <t>Okno plastové 1400/1800 mm, techn. specifikace a příslušenství dle výpisu oken a dveří</t>
  </si>
  <si>
    <t>PL/A08</t>
  </si>
  <si>
    <t>Dveře plastové 1160/2200 mm, techn. specifikace a příslušenství dle výpisu oken a dveří</t>
  </si>
  <si>
    <t>PL/A09</t>
  </si>
  <si>
    <t>Okno plastové 850/1200 mm, techn. specifikace a příslušenství dle výpisu oken a dveří</t>
  </si>
  <si>
    <t>PL/A10</t>
  </si>
  <si>
    <t>Okno plastové 540/750 mm, techn. specifikace a příslušenství dle výpisu oken a dveří</t>
  </si>
  <si>
    <t>PL/A11</t>
  </si>
  <si>
    <t>Dveře plastové 1050/2300 mm, techn. specifikace a příslušenství dle výpisu oken a dveří</t>
  </si>
  <si>
    <t>PL/A12</t>
  </si>
  <si>
    <t>Okno plastové 1200/750 mm, techn. specifikace a příslušenství dle výpisu oken a dveří</t>
  </si>
  <si>
    <t>PL/A13</t>
  </si>
  <si>
    <t>Okno plastové 960/660 mm, techn. specifikace a příslušenství dle výpisu oken a dveří</t>
  </si>
  <si>
    <t>PL/A14</t>
  </si>
  <si>
    <t>Okno plastové 850/660 mm, techn. specifikace a příslušenství dle výpisu oken a dveří</t>
  </si>
  <si>
    <t>PL/A15</t>
  </si>
  <si>
    <t>Dveře plastové 900/2050 mm, techn. specifikace a příslušenství dle výpisu oken a dveří</t>
  </si>
  <si>
    <t>PL/A16</t>
  </si>
  <si>
    <t>Okno plastové 900/500 mm, techn. specifikace a příslušenství dle výpisu oken a dveří</t>
  </si>
  <si>
    <t>PL/A17</t>
  </si>
  <si>
    <t>Okno plastové 2800/2200 mm, techn. specifikace a příslušenství dle výpisu oken a dveří</t>
  </si>
  <si>
    <t>PL/A18</t>
  </si>
  <si>
    <t>Okno plastové 1400/2200 mm, techn. specifikace a příslušenství dle výpisu oken a dveří</t>
  </si>
  <si>
    <t>PL/A19</t>
  </si>
  <si>
    <t>Okno plastové 1580/2200 mm, techn. specifikace a příslušenství dle výpisu oken a dveří</t>
  </si>
  <si>
    <t>PL/A20</t>
  </si>
  <si>
    <t>Okno plastové 1400/2000 mm, techn. specifikace a příslušenství dle výpisu oken a dveří</t>
  </si>
  <si>
    <t>PL/A21</t>
  </si>
  <si>
    <t>Okno plastové 1200/2200 mm, techn. specifikace a příslušenství dle výpisu oken a dveří</t>
  </si>
  <si>
    <t>PL/A22</t>
  </si>
  <si>
    <t>Okno plastové 2200/2200 mm, techn. specifikace a příslušenství dle výpisu oken a dveří</t>
  </si>
  <si>
    <t>PL/A23</t>
  </si>
  <si>
    <t>Okno plastové 1200/1500 mm, techn. specifikace a příslušenství dle výpisu oken a dveří</t>
  </si>
  <si>
    <t>PL/A24</t>
  </si>
  <si>
    <t>Okno plastové 450/600 mm, techn. specifikace a příslušenství dle výpisu oken a dveří</t>
  </si>
  <si>
    <t>PL/A25</t>
  </si>
  <si>
    <t>Okno plastové 780/2200 mm, techn. specifikace a příslušenství dle výpisu oken a dveří</t>
  </si>
  <si>
    <t>PL/A26</t>
  </si>
  <si>
    <t>Okno plastové 1000/1150 mm, techn. specifikace a příslušenství dle výpisu oken a dveří</t>
  </si>
  <si>
    <t>PL/A27</t>
  </si>
  <si>
    <t>Okno plastové 1480/1360 mm, techn. specifikace a příslušenství dle výpisu oken a dveří</t>
  </si>
  <si>
    <t>PL/A28</t>
  </si>
  <si>
    <t>Okno plastové 1035/1220 mm, techn. specifikace a příslušenství dle výpisu oken a dveří</t>
  </si>
  <si>
    <t>PL/A29</t>
  </si>
  <si>
    <t>Okno plastové 2430/2200 mm, techn. specifikace a příslušenství dle výpisu oken a dveří</t>
  </si>
  <si>
    <t>PL/A30</t>
  </si>
  <si>
    <t>PL/A31</t>
  </si>
  <si>
    <t>Okno plastové 1400/1400 mm, techn. specifikace a příslušenství dle výpisu oken a dveří</t>
  </si>
  <si>
    <t>PL/A32</t>
  </si>
  <si>
    <t>Okno plastové 2430/1200 mm, techn. specifikace a příslušenství dle výpisu oken a dveří</t>
  </si>
  <si>
    <t>PL/A33</t>
  </si>
  <si>
    <t>Okno plastové 1050/1050 mm, techn. specifikace a příslušenství dle výpisu oken a dveří</t>
  </si>
  <si>
    <t>PL/A34</t>
  </si>
  <si>
    <t>Okno plastové 900/650 mm, techn. specifikace a příslušenství dle výpisu oken a dveří</t>
  </si>
  <si>
    <t>PL/B18</t>
  </si>
  <si>
    <t xml:space="preserve">594,595,596,597,598,599,600,601,602,603,604,605,606,607,608,609,610,611,612,613,614,615,616,617,618, : </t>
  </si>
  <si>
    <t xml:space="preserve">619,620,621,622,623,624,625,626,627,628,629,630, : </t>
  </si>
  <si>
    <t>Součet: : 17,56262</t>
  </si>
  <si>
    <t>771101210R00</t>
  </si>
  <si>
    <t>Příprava podkladu pod dlažby penetrace podkladu pod dlažby</t>
  </si>
  <si>
    <t>Odkaz na mn. položky pořadí 637 : 42,69000</t>
  </si>
  <si>
    <t>Odkaz na mn. položky pořadí 638 : 1519,92000</t>
  </si>
  <si>
    <t>Odkaz na mn. položky pořadí 639 : 8,08000</t>
  </si>
  <si>
    <t>soklíky : 850,84*0,1</t>
  </si>
  <si>
    <t>vnější schodiště u bytu školníka řez A : (0,16+0,3)*1*7</t>
  </si>
  <si>
    <t>vnější schodiště u bytu školníka řez A soklík : (0,16+0,3)*7*2*0,1</t>
  </si>
  <si>
    <t>771275511RT3</t>
  </si>
  <si>
    <t>Montáž obkladů schodišť z dlaždic keramických a ze schodovek na stupnice,  , kladených do tmele, C2TE</t>
  </si>
  <si>
    <t>vnější schodiště u bytu školníka řez A : 1*7</t>
  </si>
  <si>
    <t>schodiště před vstupem - východ (area dle řezu C) : (1,8+5,16+1,8)*3</t>
  </si>
  <si>
    <t>schodište u vstupu do šatny 018 : 0,9*3</t>
  </si>
  <si>
    <t>vnější schodiště u m.č.026 : 1,3*12</t>
  </si>
  <si>
    <t>771275521RT3</t>
  </si>
  <si>
    <t>Montáž obkladů schodišť z dlaždic keramických z dlaždic na podstupnice,  , kladených do tmele, C2TE</t>
  </si>
  <si>
    <t>schodiště před vstupem - východ (řez C) : (1,8+5,16+1,8)*3</t>
  </si>
  <si>
    <t>771475014RT8</t>
  </si>
  <si>
    <t>Montáž soklíků z dlaždic keramických výšky 100 mm, soklíků vodorovných, kladených do flexibilního tmele</t>
  </si>
  <si>
    <t>002 : 2,83+2,83</t>
  </si>
  <si>
    <t>003 : 1,77+1,77+0,15+0,15+0,15+0,15</t>
  </si>
  <si>
    <t>004.1 : (5,93+2,6)*2</t>
  </si>
  <si>
    <t>-0,9-0,8-0,8-0,8</t>
  </si>
  <si>
    <t>004.2 : (4,25+1,58)*2</t>
  </si>
  <si>
    <t>-0,8</t>
  </si>
  <si>
    <t>004.3 : (2,9+0,9)*2</t>
  </si>
  <si>
    <t>005 : (4,85+2,3)*2</t>
  </si>
  <si>
    <t>006 : 16,2+3,05+0,38+0,38+0,19+0,07+0,07+13,84+3,05</t>
  </si>
  <si>
    <t>-1,45-1,58-0,9-0,9</t>
  </si>
  <si>
    <t>(16,19+3,19)*2</t>
  </si>
  <si>
    <t>0,85+0,85</t>
  </si>
  <si>
    <t>0,3*4</t>
  </si>
  <si>
    <t>0,7*4</t>
  </si>
  <si>
    <t>-1,58-1,2-0,6-0,8-0,9-0,9-0,9-0,9-0,9</t>
  </si>
  <si>
    <t>013 : (3,76+1,45)*2</t>
  </si>
  <si>
    <t>-0,95-0,8</t>
  </si>
  <si>
    <t>-0,8-1</t>
  </si>
  <si>
    <t>018 : (3,27+5,12)*2</t>
  </si>
  <si>
    <t>-0,7-0,8-0,9-0,86</t>
  </si>
  <si>
    <t>022 : 11,37+1,56+11,37+0,35+0,35+0,35+0,35</t>
  </si>
  <si>
    <t>-1,1-0,9-0,7-0,7-0,9-1</t>
  </si>
  <si>
    <t>-0,9</t>
  </si>
  <si>
    <t>026 : (10,28+6,51+0,57+0,64)*2</t>
  </si>
  <si>
    <t>0,44*6</t>
  </si>
  <si>
    <t>-0,98-0,9</t>
  </si>
  <si>
    <t>sklad pův.č.m. 020 : (3,69+3,8+0,15)*2</t>
  </si>
  <si>
    <t>schodište u vstupu do šatny 018 - podesta : 0,33+0,18+0,18</t>
  </si>
  <si>
    <t>schodiště u vstupu m.č.026 - podesta : 1,3+1,3+0,08+0,25+0,25+0,08</t>
  </si>
  <si>
    <t>schodiště u vstupu m.č.015 - podesta : 2,59+1+0,15+0,4+0,4+1,4</t>
  </si>
  <si>
    <t>schodiště u vstupu m.č.013 - podesta : 0,27+0,4+0,4+0,24+1+1,5</t>
  </si>
  <si>
    <t>101 : 3+5,16+3</t>
  </si>
  <si>
    <t>0,14*4</t>
  </si>
  <si>
    <t>9,8+0,61+0,61+3,6+0,5+0,5+0,51</t>
  </si>
  <si>
    <t>0,3*2</t>
  </si>
  <si>
    <t>-0,78-1,2</t>
  </si>
  <si>
    <t>102 : 10,3+3,35+10,3</t>
  </si>
  <si>
    <t>0,15*4</t>
  </si>
  <si>
    <t>0,5*2</t>
  </si>
  <si>
    <t>0,17*2</t>
  </si>
  <si>
    <t>-1-1-0,95-0,8</t>
  </si>
  <si>
    <t>116 : (1,25+0,99)*2</t>
  </si>
  <si>
    <t>-0,65</t>
  </si>
  <si>
    <t>117 : 3,52+1,35+6,27+3,35+0,9+0,17+0,1</t>
  </si>
  <si>
    <t>-0,65+0,84-0,86-1-0,9</t>
  </si>
  <si>
    <t>120 : 12,9+14,7+3,5+11,36+9,56</t>
  </si>
  <si>
    <t>0,5*6</t>
  </si>
  <si>
    <t>0,23*9</t>
  </si>
  <si>
    <t>0,17*6</t>
  </si>
  <si>
    <t>-2,83-0,86-1,26-1,36-1</t>
  </si>
  <si>
    <t>201 : 3+5,16+3</t>
  </si>
  <si>
    <t>9,87+3,57+0,5+0,5+0,6</t>
  </si>
  <si>
    <t>0,61*2</t>
  </si>
  <si>
    <t>-1,2-0,8</t>
  </si>
  <si>
    <t>202 : (9,85+6,73+0,5)*2</t>
  </si>
  <si>
    <t>0,17*4</t>
  </si>
  <si>
    <t>-3,35-0,9-0,8-1,4-0,9-0,9-0,9</t>
  </si>
  <si>
    <t>213 : (14,7+12,83)*2</t>
  </si>
  <si>
    <t>0,15*2</t>
  </si>
  <si>
    <t>0,2*8</t>
  </si>
  <si>
    <t>0,5*12</t>
  </si>
  <si>
    <t>-3,69-3,35-0,8-0,8-0,8-1,4-0,8-1,4</t>
  </si>
  <si>
    <t>-1</t>
  </si>
  <si>
    <t>301 : 3+5,16+3</t>
  </si>
  <si>
    <t>9,87+3,55+0,5+0,5+0,55</t>
  </si>
  <si>
    <t>0,47*2</t>
  </si>
  <si>
    <t>302 : (9,85+6,88+0,5)*2</t>
  </si>
  <si>
    <t>-3,5-0,9-0,8-1,4-0,9-0,9-0,9</t>
  </si>
  <si>
    <t>313 : (14,7+12,83)*2</t>
  </si>
  <si>
    <t>0,1*8</t>
  </si>
  <si>
    <t>0,5*10</t>
  </si>
  <si>
    <t>-2,84-3,5-0,8-0,8-0,8-1,4-1-1,4</t>
  </si>
  <si>
    <t>401 : 3+5,16+3</t>
  </si>
  <si>
    <t>9,87+3,82+0,27+0,27+0,88+0,5+0,5</t>
  </si>
  <si>
    <t>-1,2-0,9</t>
  </si>
  <si>
    <t>402 : (9,85+6,88)*2</t>
  </si>
  <si>
    <t>0,5*4</t>
  </si>
  <si>
    <t>-3,5-0,9-0,8-1,4-1</t>
  </si>
  <si>
    <t>411 : (14,7+12,83)*2</t>
  </si>
  <si>
    <t>0,5*14</t>
  </si>
  <si>
    <t>-2,84-0,8-0,8-0,8-1,4-0,9-0,9-0,96</t>
  </si>
  <si>
    <t>501 : 5,16+2+0,3+2+2,61+0,62+0,62+3,65+0,1+0,1+2,61+0,15+0,3+0,28+3,71</t>
  </si>
  <si>
    <t>-1,2-1,4-1,4</t>
  </si>
  <si>
    <t>502 : (11,1+7,79)*2</t>
  </si>
  <si>
    <t>0,84*2</t>
  </si>
  <si>
    <t>0,65*2</t>
  </si>
  <si>
    <t>-0,7-2,15-1,95-2,2-1,4-1,4</t>
  </si>
  <si>
    <t>510 : (15,04+13,58)*2</t>
  </si>
  <si>
    <t>0,32*4</t>
  </si>
  <si>
    <t>-1,6-1,4-2,14-2,2-0,9-0,9-0,9</t>
  </si>
  <si>
    <t>771475024RU1</t>
  </si>
  <si>
    <t>Montáž soklíků z dlaždic keramických výšky 100 mm, soklíků schodišťových šikmých, kladených do flexibilního tmele</t>
  </si>
  <si>
    <t>vnější schodiště u bytu školníka řez A : (0,16+0,3)*7*2</t>
  </si>
  <si>
    <t>vnější schodiště u m.č.026 : (0,16+0,3)*12*2</t>
  </si>
  <si>
    <t>771575109RU6</t>
  </si>
  <si>
    <t>Montáž podlah vnitřních z dlaždic keramických 300 x 300 mm, režných nebo glazovaných, hladkých, kladených do flexibilního tmele</t>
  </si>
  <si>
    <t>771575113RU6</t>
  </si>
  <si>
    <t>Montáž podlah vnitřních z dlaždic keramických 300 x 600 mm, režných nebo glazovaných, hladkých, kladených do flexibilního tmele</t>
  </si>
  <si>
    <t>schodište u vstupu do šatny 018 - podesta : 1,2</t>
  </si>
  <si>
    <t>schodiště u vstupu m.č.026 - podesta : 1,98</t>
  </si>
  <si>
    <t>schodiště u vstupu m.č.015 - podesta : 3,02</t>
  </si>
  <si>
    <t>schodiště u vstupu m.č.013 - podesta : 1,9</t>
  </si>
  <si>
    <t>771575102RT8</t>
  </si>
  <si>
    <t>Montáž podlah vnitřních z dlaždic keramických Montáž podlah z dlaždic keramických 100 x 100 mm, režných nebo glazovaných, hladkých, kladených do flexibilního tmele</t>
  </si>
  <si>
    <t>771578011R00</t>
  </si>
  <si>
    <t>Montáž podlah vnitřních z dlaždic keramických Zvláštní úpravy spár spára podlaha-stěna silikonem</t>
  </si>
  <si>
    <t>vč. dodávky a montáže silikonu.</t>
  </si>
  <si>
    <t>011 : (2,14+1,03+0,3)*2</t>
  </si>
  <si>
    <t>012 : (1,97+3,3)*2</t>
  </si>
  <si>
    <t>019 : (1,65+0,9)*2</t>
  </si>
  <si>
    <t>020 : (1,8+0,9)*2</t>
  </si>
  <si>
    <t>029 : (1,6+0,9)*2</t>
  </si>
  <si>
    <t>030 : (2,38+1,6)*2</t>
  </si>
  <si>
    <t>032a : (1,6+0,9)*2</t>
  </si>
  <si>
    <t>032b : (1,6+0,9)*2</t>
  </si>
  <si>
    <t>033 : (1,6+1,45)*2</t>
  </si>
  <si>
    <t>034 : (1,6+1,69)*2</t>
  </si>
  <si>
    <t>115 : (1,1+0,85)*2</t>
  </si>
  <si>
    <t>208 : (2,04+1,14)*2</t>
  </si>
  <si>
    <t>209 : (2,32+2,92)*2</t>
  </si>
  <si>
    <t>210 : (1,5+1,07)*2</t>
  </si>
  <si>
    <t>212 : (1,5+0,9)*2</t>
  </si>
  <si>
    <t>308 : (1,97+1)*2</t>
  </si>
  <si>
    <t>309 : (2,47+2,78)*2</t>
  </si>
  <si>
    <t>310 : (1,5+0,9)*2</t>
  </si>
  <si>
    <t>312 : (1,5+0,9)*2</t>
  </si>
  <si>
    <t>406 : (1,97+0,97)*2</t>
  </si>
  <si>
    <t>407 : (2,47+2,77)*2</t>
  </si>
  <si>
    <t>408 : (1,54+0,9)*2</t>
  </si>
  <si>
    <t>410 : (1,5+0,9)*2</t>
  </si>
  <si>
    <t>503 : (2,39+2,2)*2</t>
  </si>
  <si>
    <t>504 : (1,5+1,04)*2</t>
  </si>
  <si>
    <t>505 : (1,5+1,04)*2</t>
  </si>
  <si>
    <t>507 : (1,5+0,9)*2</t>
  </si>
  <si>
    <t>5976420xxx</t>
  </si>
  <si>
    <t>Dlažba protiskluz. 300x600x8 mm</t>
  </si>
  <si>
    <t>Keramická dlažba; slinutá, glazovaná; rektifikovaná, pokládka s tloušťkou spáry 2 mm; rozměr 600x300x8 mm, povrch: matný; protiskluznost R10/B; otěruvzdornost: PEI 5; kolísání odstínů V3 - velké odchylky</t>
  </si>
  <si>
    <t>vnější schodiště u bytu školníka podstupnice : 0,16*1*7</t>
  </si>
  <si>
    <t>schodiště před vstupem - východ podstupnice (area dle řezu C) : (0,14+0,14+0,14)*(1,8+5,16+1,8)</t>
  </si>
  <si>
    <t>schodište u vstupu do šatny 018 podstupnice : 0,167*0,9*3</t>
  </si>
  <si>
    <t>vnější schodiště u m.č.026 : 0,161*1,3*12</t>
  </si>
  <si>
    <t>5976421xxx</t>
  </si>
  <si>
    <t>Dlažba protiskluz. 300x300x8 mm</t>
  </si>
  <si>
    <t>Keramická dlažba; slinutá, neglazovaná; rozměr 298x298x9 mm, povrch: matný; protiskluznost R9/A;</t>
  </si>
  <si>
    <t>5976422xxx</t>
  </si>
  <si>
    <t>Dlažba protiskluz. 100x100x8 mm</t>
  </si>
  <si>
    <t>Keramická dlaždice hutná; rozměr dlaždice 98x98x6 mm, povrch: matný; protiskluznost R10/B; otěruvzdornost: PEI 2;</t>
  </si>
  <si>
    <t>597642408R</t>
  </si>
  <si>
    <t>dlažba keramická schodovka; š = 300 mm; l = 300 mm; h = 9,0 mm; povrch matný; pro exteriér</t>
  </si>
  <si>
    <t>Keramická dlažba vhodná do exteriéru o rozměrech s hladkým matným povrchem; rektifikovaná dlaždice pro spáry 2 mm; mrazuvzdorná; nasákavost E?0,5%; otěruvzdornost PEI 4</t>
  </si>
  <si>
    <t>vnější schodiště u bytu školníka řez A : 0,3*1*7</t>
  </si>
  <si>
    <t>schodiště před vstupem - východ (area dle řezu C) : (0,36+0,36+0,5)*(1,8+5,16+1,8)</t>
  </si>
  <si>
    <t>schodište u vstupu do šatny 018 : 0,3*0,9*3</t>
  </si>
  <si>
    <t>vnější schodiště u m.č.026 : 0,3*1,3*12</t>
  </si>
  <si>
    <t>597642413R</t>
  </si>
  <si>
    <t>dlažba keramická sokl; š = 95 mm; l = 600 mm; h = 10,0 mm; povrch matný; pro interiér i exteriér</t>
  </si>
  <si>
    <t>soklíky celkem : 857,28/0,6</t>
  </si>
  <si>
    <t>vnější schodiště u bytu školníka řez A : 11</t>
  </si>
  <si>
    <t>vnější schodiště u m.č.026 : 18</t>
  </si>
  <si>
    <t>prořez : 145</t>
  </si>
  <si>
    <t>998771103R00</t>
  </si>
  <si>
    <t>Přesun hmot pro podlahy z dlaždic v objektech výšky do 24 m</t>
  </si>
  <si>
    <t xml:space="preserve">632,633,634,635,636,637,638,639,640,641,642,643,644,645, : </t>
  </si>
  <si>
    <t>Součet: : 41,39463</t>
  </si>
  <si>
    <t>775511800R00</t>
  </si>
  <si>
    <t>Demontáž podlah vlysových lepených včetně lišt</t>
  </si>
  <si>
    <t xml:space="preserve">SR12 (laminátové parkety) : </t>
  </si>
  <si>
    <t>775521800R00</t>
  </si>
  <si>
    <t>Demontáž podlah vlysových přibíjených včetně lišt</t>
  </si>
  <si>
    <t>775592002R00</t>
  </si>
  <si>
    <t>Ostatní práce broušení dřevěných podlah střední zr.36-40</t>
  </si>
  <si>
    <t>776101101R00</t>
  </si>
  <si>
    <t>Přípravné práce vysávání povlakových podlah průmyslovým vysavačem</t>
  </si>
  <si>
    <t>Odkaz na mn. položky pořadí 654 : 2369,46000</t>
  </si>
  <si>
    <t>776401800RT1</t>
  </si>
  <si>
    <t>Demontáž soklíků nebo lišt pryžových nebo PVC odstranění a uložení na hromady</t>
  </si>
  <si>
    <t xml:space="preserve">SR 2 (PVC) : </t>
  </si>
  <si>
    <t>007 : (6,51+10,19)*2</t>
  </si>
  <si>
    <t>008, 009, 010 : (6,48+10,24)*2</t>
  </si>
  <si>
    <t>023, 024 : (6,72+6,51)*2</t>
  </si>
  <si>
    <t xml:space="preserve">SR11 (PVC 3x) : </t>
  </si>
  <si>
    <t>111 : (6,25+3,37)*2</t>
  </si>
  <si>
    <t>115 : (5,05+6,66)*2</t>
  </si>
  <si>
    <t>116 : (1,36+1,99)*2</t>
  </si>
  <si>
    <t>118 : (3,77+3,8)*2</t>
  </si>
  <si>
    <t>120 : (3,2+6,66)*2</t>
  </si>
  <si>
    <t>208 : (6,81+10,96)*2</t>
  </si>
  <si>
    <t>209 : (6,81+10,54)*2</t>
  </si>
  <si>
    <t>212 : (6,81+10,31)*2</t>
  </si>
  <si>
    <t>213 : (3,66+6,81)*2</t>
  </si>
  <si>
    <t>214 : (6,81+10,96)*2</t>
  </si>
  <si>
    <t>308 : (6,81+10,96)*2</t>
  </si>
  <si>
    <t>313 : (6,81+10,31)*2</t>
  </si>
  <si>
    <t>314 : (3,66+6,81)*2</t>
  </si>
  <si>
    <t>315 : (6,81+10,86)*2</t>
  </si>
  <si>
    <t>406 : (6,96+10,96)*2</t>
  </si>
  <si>
    <t>407 : (6,96+10,31)*2</t>
  </si>
  <si>
    <t>408 : (6,96+10,26)*2</t>
  </si>
  <si>
    <t>410 : (6,96+10,31)*2</t>
  </si>
  <si>
    <t>411 : (3,66+6,96)*2</t>
  </si>
  <si>
    <t>412 : (4,75+6,96)*2</t>
  </si>
  <si>
    <t>413 : (5,92+6,96)*2</t>
  </si>
  <si>
    <t xml:space="preserve">SR11a (PVC 3x) : </t>
  </si>
  <si>
    <t>121, 122 : (6,97+6,66)*2</t>
  </si>
  <si>
    <t>123 : (6,66+10,31)*2</t>
  </si>
  <si>
    <t>124, 125 : (6,66+14,86)*2</t>
  </si>
  <si>
    <t>210 : (6,81+10,26)*2</t>
  </si>
  <si>
    <t>211 : (6,81+10,26)*2</t>
  </si>
  <si>
    <t>309, 310 : (6,81+10,31)*2</t>
  </si>
  <si>
    <t>311 : (6,81+10,26)*2</t>
  </si>
  <si>
    <t>312 : (6,81+10,26)*2</t>
  </si>
  <si>
    <t>409 : (6,96+10,26)*2</t>
  </si>
  <si>
    <t>776421200R00</t>
  </si>
  <si>
    <t xml:space="preserve">Lepení podlahových soklíků nebo lišt pryžových soklová lišta </t>
  </si>
  <si>
    <t>včetně vložení a přilepení povlakové krytiny do soklového profilu.</t>
  </si>
  <si>
    <t>103 : (4,91+6,66+0,1)*2</t>
  </si>
  <si>
    <t>0,38*4</t>
  </si>
  <si>
    <t>104 : (1,36+1,99)*2</t>
  </si>
  <si>
    <t>-0,72</t>
  </si>
  <si>
    <t>105 : (5,05+6,66+0,1+0,37+0,2+0,38+0,38)*2</t>
  </si>
  <si>
    <t>-0,8-0,72-0,8-0,8</t>
  </si>
  <si>
    <t>106 : (5,29+3,37)*2</t>
  </si>
  <si>
    <t>-0,95-0,8-0,8-0,8</t>
  </si>
  <si>
    <t>107 : (4,95+5,03+0,38+0,38)*2</t>
  </si>
  <si>
    <t>-0,8-0,8</t>
  </si>
  <si>
    <t>108 : (5,3+3,19+0,15+0,38+0,38)*2</t>
  </si>
  <si>
    <t>109 : (4+3,37+0,15)*2</t>
  </si>
  <si>
    <t>110 : (7,57+3,9)*2</t>
  </si>
  <si>
    <t>111 : (7,49+3,3)*2</t>
  </si>
  <si>
    <t>112 : (2,69+3,89+0,45)*2</t>
  </si>
  <si>
    <t>113 : (3,87+3,89+0,45)*2</t>
  </si>
  <si>
    <t>-0,8-0,86</t>
  </si>
  <si>
    <t>118 : (3,69+3,8+0,53+0,08)*2</t>
  </si>
  <si>
    <t>119 : (4,9+3,27)*2</t>
  </si>
  <si>
    <t>121 : (3,2+6,66+0,38)*2</t>
  </si>
  <si>
    <t>-0,86</t>
  </si>
  <si>
    <t>122 : (6,97+6,66)*2</t>
  </si>
  <si>
    <t>0,38*6</t>
  </si>
  <si>
    <t>-1,36</t>
  </si>
  <si>
    <t>123 : (10,31+6,66)*2</t>
  </si>
  <si>
    <t>0,38*8</t>
  </si>
  <si>
    <t>124 : (14,86+6,66+0,3+0,49+0,63)*2</t>
  </si>
  <si>
    <t>-1,94-1-1,56</t>
  </si>
  <si>
    <t>203 : (3,18+7,28+0,3)*2</t>
  </si>
  <si>
    <t>204 : (3,72+7,28+0,3+0,3)*2</t>
  </si>
  <si>
    <t>205 : (3,12+7,28+0,3)*2</t>
  </si>
  <si>
    <t>206 : (10,53+6,81+0,32)*2</t>
  </si>
  <si>
    <t>0,3*8</t>
  </si>
  <si>
    <t>207 : (10,96+6,8)*2</t>
  </si>
  <si>
    <t>-1,4</t>
  </si>
  <si>
    <t>214 : (3,1+6,81+0,3)*2</t>
  </si>
  <si>
    <t>215 : (3,85+6,81+0,3+0,3)*2</t>
  </si>
  <si>
    <t>216 : (3,06+6,81+0,3)*2</t>
  </si>
  <si>
    <t>217 : (10,31+6,81)*2</t>
  </si>
  <si>
    <t>-1-1,4</t>
  </si>
  <si>
    <t>218 : (6,81+3,66+0,14+0,3+0,38)*2</t>
  </si>
  <si>
    <t>-0,9-0,9-0,8</t>
  </si>
  <si>
    <t>219 : (6,81+11)*2</t>
  </si>
  <si>
    <t>-0,9-1,4</t>
  </si>
  <si>
    <t>303 : (3,18+6,81+0,3)*2</t>
  </si>
  <si>
    <t>304 : (3,72+6,81+0,3+0,3+0,49)*2</t>
  </si>
  <si>
    <t>305 : (3,12+6,81+0,3+0,49)*2</t>
  </si>
  <si>
    <t>306 : (10,31+6,81+0,45)*2</t>
  </si>
  <si>
    <t>307 : (6,81+10,96)*2</t>
  </si>
  <si>
    <t>314 : (3,1+6,81+0,3)*2</t>
  </si>
  <si>
    <t>315 : (3,85+6,81+0,3+0,3)*2</t>
  </si>
  <si>
    <t>316 : (3,06+6,81+0,3)*2</t>
  </si>
  <si>
    <t>317 : (10,31+6,81)*2</t>
  </si>
  <si>
    <t>318 : (3,66+6,81+0,3+0,45)*2</t>
  </si>
  <si>
    <t>319 : (10,86+6,81)*2</t>
  </si>
  <si>
    <t>403 : (10,26+6,96)*2</t>
  </si>
  <si>
    <t>0,15*8</t>
  </si>
  <si>
    <t>404 : (10,31+6,96)*2</t>
  </si>
  <si>
    <t>0,15*12</t>
  </si>
  <si>
    <t>405 : (10,96+6,96)*2</t>
  </si>
  <si>
    <t>412 : (3,1+6,96+0,15)*2</t>
  </si>
  <si>
    <t>413 : (3,85+6,96+0,15+0,15)*2</t>
  </si>
  <si>
    <t>414 : (3,06+6,96+0,15)*2</t>
  </si>
  <si>
    <t>415 : (10,31+6,96)*2</t>
  </si>
  <si>
    <t>416 : (6,96+3,66+0,15)*2</t>
  </si>
  <si>
    <t>417 : (6,96+4,75+0,15+0,15)*2</t>
  </si>
  <si>
    <t>418 : (6,96+5,92+0,15+0,15)*2</t>
  </si>
  <si>
    <t>508 : (6,96+11,14+0,13)*2</t>
  </si>
  <si>
    <t>0,29*4</t>
  </si>
  <si>
    <t>-2,15</t>
  </si>
  <si>
    <t>509 : (20,91+7,14+1,39)*2</t>
  </si>
  <si>
    <t>0,29*4*3</t>
  </si>
  <si>
    <t>-1,4-2,2-1,93</t>
  </si>
  <si>
    <t>511 : (20,91+7,14+0,53)*2</t>
  </si>
  <si>
    <t>-2,2-2,14</t>
  </si>
  <si>
    <t>512 : (15,04+7,48+0,13)*2</t>
  </si>
  <si>
    <t>0,29*4*2</t>
  </si>
  <si>
    <t>-0,9-0,9-0,9</t>
  </si>
  <si>
    <t>776511810RT1</t>
  </si>
  <si>
    <t>Odstranění povlakových podlah z nášlapné plochy lepených, bez podložky, z ploch přes 20 m2</t>
  </si>
  <si>
    <t xml:space="preserve">SR10 (koberec + PVC) : </t>
  </si>
  <si>
    <t>110 : 25,45*2</t>
  </si>
  <si>
    <t>112 : 14,07*2</t>
  </si>
  <si>
    <t>113 : 18,29*2</t>
  </si>
  <si>
    <t>114 : 26,17*2</t>
  </si>
  <si>
    <t>117 : 33,9*2</t>
  </si>
  <si>
    <t>111 : 11,52*3</t>
  </si>
  <si>
    <t>115 : 32,47*3</t>
  </si>
  <si>
    <t>116 : 2,7*3</t>
  </si>
  <si>
    <t>118 : 14,53*3</t>
  </si>
  <si>
    <t>120 : 21,86*3</t>
  </si>
  <si>
    <t>208 : 76,48*3</t>
  </si>
  <si>
    <t>209 : 74,56*3</t>
  </si>
  <si>
    <t>212 : 72,1*3</t>
  </si>
  <si>
    <t>213 : 26,38*3</t>
  </si>
  <si>
    <t>214 : 76,5*3</t>
  </si>
  <si>
    <t>308 : 76,86*3</t>
  </si>
  <si>
    <t>313 : 72,1*3</t>
  </si>
  <si>
    <t>314 : 25,99*3</t>
  </si>
  <si>
    <t>315 : 75,84*3</t>
  </si>
  <si>
    <t>121 : 25,98*3</t>
  </si>
  <si>
    <t>122 : 21,76*3</t>
  </si>
  <si>
    <t>123 : 71,04*3</t>
  </si>
  <si>
    <t>124 : 20,27*3</t>
  </si>
  <si>
    <t>125 : 83,63*3</t>
  </si>
  <si>
    <t>210 : 72,51*3</t>
  </si>
  <si>
    <t>211 : 71,78*3</t>
  </si>
  <si>
    <t>309 : 52,37*3</t>
  </si>
  <si>
    <t>310 : 19,12*3</t>
  </si>
  <si>
    <t>311 : 71,78*3</t>
  </si>
  <si>
    <t>312 : 71,78*3</t>
  </si>
  <si>
    <t>409 : 72,37*3</t>
  </si>
  <si>
    <t>776521110R00</t>
  </si>
  <si>
    <t xml:space="preserve">Lepení povlakových podlah z plastů  Lepení povlakových podlah z plastů - pásy z PVC, montáž,  </t>
  </si>
  <si>
    <t>776971318R00</t>
  </si>
  <si>
    <t>Čisticí zóny a rohože textilní rohož, ze 100%polypropylenu, podklad PVC, tloušťky 18 mm</t>
  </si>
  <si>
    <t>OV/A20 : 1,8*4,17</t>
  </si>
  <si>
    <t>776975122R00</t>
  </si>
  <si>
    <t>Čisticí zóny a rohože odvodněný box se samonosnou rohoží tl. 22 mm , z polymerbetonu s pozinkovanou hranou, výšky 80 mm, rozměr 750x500 mm</t>
  </si>
  <si>
    <t>OV/A19 : 1</t>
  </si>
  <si>
    <t>776975123R00</t>
  </si>
  <si>
    <t>Čisticí zóny a rohože odvodněný box se samonosnou rohoží tl. 22 mm , z polymerbetonu s pozinkovanou hranou, výšky 80 mm, rozměr 1000x500 mm</t>
  </si>
  <si>
    <t>OV/A19 : 4</t>
  </si>
  <si>
    <t>776976101R00</t>
  </si>
  <si>
    <t xml:space="preserve">Čisticí zóny a rohože rám z profilu L, z hliníku,  </t>
  </si>
  <si>
    <t xml:space="preserve">m     </t>
  </si>
  <si>
    <t>OV/A20 : (1,8+4,17)*2</t>
  </si>
  <si>
    <t>28342455R</t>
  </si>
  <si>
    <t>lišta soklová; pro vinylové podlahy; materiál PVC; š = 13,3 mm; h = 60,0 mm; 7 barev</t>
  </si>
  <si>
    <t>Odkaz na mn. položky pořadí 652 : 1390,31000</t>
  </si>
  <si>
    <t>284122xxx</t>
  </si>
  <si>
    <t>Podlahovina PVC; dodávána v rolích; šířka role 2-4 m,podlaha s tloušťkou nášlapné vrstvy 0,7 mm</t>
  </si>
  <si>
    <t>PVC podlaha; dodávána v rolích; šířka role 2-4 m; podlaha s tloušťkou nášlapné vrstvy 0,7 mm a s třídou zátěže 41; odolnost proti oděru, škrábancům a skvrnám; bez ftalátů; Třída otěru: T Protiskluznost R10; plošná hmotnost = 2560 g/m2</t>
  </si>
  <si>
    <t>soklík : 1390,31*0,06</t>
  </si>
  <si>
    <t>998776103R00</t>
  </si>
  <si>
    <t>Přesun hmot pro podlahy povlakové v objektech výšky do 24 m</t>
  </si>
  <si>
    <t xml:space="preserve">652,654,655,656,657,658,659,660, : </t>
  </si>
  <si>
    <t>Součet: : 9,47565</t>
  </si>
  <si>
    <t xml:space="preserve">stěna - stěna (svisle) : </t>
  </si>
  <si>
    <t>781101210R00</t>
  </si>
  <si>
    <t>Příprava podkladu pod obklady penetrace podkladu pod obklady</t>
  </si>
  <si>
    <t>včetně dodávky materiálu.</t>
  </si>
  <si>
    <t>Odkaz na mn. položky pořadí 664 : 876,39930</t>
  </si>
  <si>
    <t>781475120RU3</t>
  </si>
  <si>
    <t>Montáž obkladů vnitřních z dlaždic keramických 300 x 600 mm,  , kladených do flexibilního tmele</t>
  </si>
  <si>
    <t>781497121RS3</t>
  </si>
  <si>
    <t xml:space="preserve">Lišty k obkladům profil rohový eloxovaný hliník, uložení do tmele,  , výška profilu 10 mm,  </t>
  </si>
  <si>
    <t>007 : 2+0,9+2</t>
  </si>
  <si>
    <t>3*6</t>
  </si>
  <si>
    <t>008 : 0,94+2</t>
  </si>
  <si>
    <t>3*3</t>
  </si>
  <si>
    <t>009 : 3*8</t>
  </si>
  <si>
    <t>010 : 2+1+2</t>
  </si>
  <si>
    <t>3*4</t>
  </si>
  <si>
    <t>011 : 2*3</t>
  </si>
  <si>
    <t>012 : 2*2</t>
  </si>
  <si>
    <t>014 : 2*4</t>
  </si>
  <si>
    <t>1,2+0,15+0,75</t>
  </si>
  <si>
    <t>021 : 2*2</t>
  </si>
  <si>
    <t>023 : 3*4</t>
  </si>
  <si>
    <t>024 : 3</t>
  </si>
  <si>
    <t>031 : 0,77</t>
  </si>
  <si>
    <t>032b : 0,76</t>
  </si>
  <si>
    <t>114 : 2*2</t>
  </si>
  <si>
    <t>115 : 0,85</t>
  </si>
  <si>
    <t>208 : 0,92</t>
  </si>
  <si>
    <t>209 : 2</t>
  </si>
  <si>
    <t>210 : 2*2</t>
  </si>
  <si>
    <t>309 : 2</t>
  </si>
  <si>
    <t>407 : 2</t>
  </si>
  <si>
    <t>597813740R</t>
  </si>
  <si>
    <t>obklad keramický š = 298 mm; l = 598 mm; h = 10,0 mm; pro interiér; barva bílá; mat</t>
  </si>
  <si>
    <t>Keramický obklad; slinutý, glazovaný; rektifikovaný, pokládka s tloušťkou spáry 2 mm; rozměr 298x598x10 mm, povrch: matný; otěruvzdornost: PEI 5</t>
  </si>
  <si>
    <t>998781103R00</t>
  </si>
  <si>
    <t>Přesun hmot pro obklady keramické v objektech výšky do 24 m</t>
  </si>
  <si>
    <t xml:space="preserve">662,663,664,665,666, : </t>
  </si>
  <si>
    <t>Součet: : 21,80495</t>
  </si>
  <si>
    <t>783201821R00</t>
  </si>
  <si>
    <t>Odstranění nátěrů z kovových doplňk.konstrukcí opálením nebo oklepáním</t>
  </si>
  <si>
    <t>Z/A01 zábradlí : 45*1,1*2</t>
  </si>
  <si>
    <t>783226100R00</t>
  </si>
  <si>
    <t xml:space="preserve">Nátěry kov.stavebních doplňk.konstrukcí syntetické základní,  </t>
  </si>
  <si>
    <t>skl. R16 výrobek Z/A09  HEB160 : 5,2*4*0,92</t>
  </si>
  <si>
    <t>HEB 260 : 7,5*23*1,5</t>
  </si>
  <si>
    <t>3,65*4*1,5</t>
  </si>
  <si>
    <t>6,3*1*1,5</t>
  </si>
  <si>
    <t>4*11*1,5</t>
  </si>
  <si>
    <t>HEB 240 : 2,74*1,38</t>
  </si>
  <si>
    <t>6,73*1,38</t>
  </si>
  <si>
    <t>HEB 200 : 4,8*3*1,15</t>
  </si>
  <si>
    <t>8,3*3*1,15</t>
  </si>
  <si>
    <t>8,4*2*1,15</t>
  </si>
  <si>
    <t>783222921R00</t>
  </si>
  <si>
    <t>Údržba nátěrů doplňkových konstrukcí, syntetické dvojnásobné, hladký povrch</t>
  </si>
  <si>
    <t>783782205R00</t>
  </si>
  <si>
    <t>Nátěry tesařských konstrukcí ochranné fungicidní+ biocidní (proti plísním, houbám a hmyzu), dvojnásobný</t>
  </si>
  <si>
    <t>včetně montáže, dodávky a demontáže lešení.</t>
  </si>
  <si>
    <t>vrátnice - přesah střechy dle detailu : (0,05+0,03)*2*(8+5,5)*4</t>
  </si>
  <si>
    <t>(0,05+0,03)*2*(3,3+3,3)*3</t>
  </si>
  <si>
    <t>783881260R00</t>
  </si>
  <si>
    <t>Nátěry betonových podlah akrylátové penetrace + 2x nátěr akrylátový</t>
  </si>
  <si>
    <t>dno výtahové šachty skl. R3 : 2,01*1,85</t>
  </si>
  <si>
    <t>sokl : (2,01+1,85)*2*0,1</t>
  </si>
  <si>
    <t>784402801R00</t>
  </si>
  <si>
    <t>Odstranění maleb oškrabáním, v místnostech do 3,8 m</t>
  </si>
  <si>
    <t>784191101R00</t>
  </si>
  <si>
    <t>Příprava povrchu Penetrace (napouštění) podkladu disperzní, jednonásobná</t>
  </si>
  <si>
    <t>Odkaz na mn. položky pořadí 675 : 11743,65330</t>
  </si>
  <si>
    <t>784195212R00</t>
  </si>
  <si>
    <t>Malby z malířských směsí otěruvzdorných,  , bělost 82 %, dvojnásobné, Hmota nátěrová typ: malířská;  funkce: dekorační;  vrstva: vrchní;  interiér;  podklad: minerální, sádrokarton;  barva: bílá;  lesk: matný (G3);  b...</t>
  </si>
  <si>
    <t>002 area 2 x : 7,64*2</t>
  </si>
  <si>
    <t>003 : 3,05*(1,8+1,8+5,5+4)</t>
  </si>
  <si>
    <t>004.1 : 2,1*(2,6+5,23)*2</t>
  </si>
  <si>
    <t>004.2 : 2,1*(1,58+2,9)*2</t>
  </si>
  <si>
    <t>004.3 : 2,1*(0,9+2,9)*2</t>
  </si>
  <si>
    <t>005 : 2,1*(2,3+4,85)*2</t>
  </si>
  <si>
    <t>006 : 3*(3,19+16,19)*2</t>
  </si>
  <si>
    <t>3*(3,06+16,2)*2</t>
  </si>
  <si>
    <t>007 : 3,43*(6,51+10,19)*2</t>
  </si>
  <si>
    <t>008 : 3*(2,77+6,55)*2</t>
  </si>
  <si>
    <t>009 : 3*(6,48+7,35)*2</t>
  </si>
  <si>
    <t>010 : 3*(6,43+6,9)*2</t>
  </si>
  <si>
    <t>011 : 3,65*(0,82+2,15+1,03+0,68+0,21+0,35+0,3+0,41+0,3+0,71)</t>
  </si>
  <si>
    <t>012 : 3,65*(1,97+3,31)*2</t>
  </si>
  <si>
    <t>013 : 2,68*(3,76+5,35)*2</t>
  </si>
  <si>
    <t>015 : 2,68*(1,45+7,83)*2</t>
  </si>
  <si>
    <t>016 : 2,65*(1,91+7,03)*2</t>
  </si>
  <si>
    <t>018 : 2,3*(4,9+3,27)*2</t>
  </si>
  <si>
    <t>019 : 2,3*(0,9+1,65)*2</t>
  </si>
  <si>
    <t>020 : 2,3*(0,9+1,8)*2</t>
  </si>
  <si>
    <t>021 : 2,3*(0,9+1,8)*2</t>
  </si>
  <si>
    <t>022 : 3,2*(1,56+11,38)*2</t>
  </si>
  <si>
    <t>023 : 3,43*(6,72+6,51)*2</t>
  </si>
  <si>
    <t>024 : 3*(2,2+3,37)*2</t>
  </si>
  <si>
    <t>025 : 3*(3,37+4,16)*2</t>
  </si>
  <si>
    <t>026 : 3,43*(6,51+10,28)*2</t>
  </si>
  <si>
    <t>027, 028 : 3,82*(6,46+7,2)*2</t>
  </si>
  <si>
    <t>029 : 2,5*(0,9+1,6)*2</t>
  </si>
  <si>
    <t>030 : 3*(1,6+2,38)*2</t>
  </si>
  <si>
    <t>031 : 3*(1,6+2,42)*2</t>
  </si>
  <si>
    <t>032a : 2,5*(0,9+1,6)*2</t>
  </si>
  <si>
    <t>032b : 2,5*(0,9+1,6)*2</t>
  </si>
  <si>
    <t>033 : 3*(1,6+1,45)*2</t>
  </si>
  <si>
    <t>034 : 2,5*(1,69+1,6)*2</t>
  </si>
  <si>
    <t>035 : 3,82*(6,46+7,15)*2</t>
  </si>
  <si>
    <t>065 : 3,43*(1,27+2,38)*2</t>
  </si>
  <si>
    <t>101 : 3,61*(9,8+3,85+7,45+5,16+7,45+0,8)</t>
  </si>
  <si>
    <t>102 : 3,2*(10,31+3,35)*2</t>
  </si>
  <si>
    <t>103 : 3,15*(4,91+6,66)*2</t>
  </si>
  <si>
    <t>104 : 2,5*(1,36+1,99)*2</t>
  </si>
  <si>
    <t>105 : 3,15*(5,05+6,66)*2</t>
  </si>
  <si>
    <t>106 : 2,8*(5,29+3,37)*2</t>
  </si>
  <si>
    <t>107 : 3,15*(4,95+5,03)*2</t>
  </si>
  <si>
    <t>108 : 3,15*(3,19+5,3)*2</t>
  </si>
  <si>
    <t>109 : 3,15*(4+3,37)*2</t>
  </si>
  <si>
    <t>110 : 2,8*(3,58+6,66)*2</t>
  </si>
  <si>
    <t>111 : 3,5*(3,3+6,66)*2</t>
  </si>
  <si>
    <t>112 : 3,5*(2,69+3,89)*2</t>
  </si>
  <si>
    <t>113 : 3,5*(3,87+3,89)*2</t>
  </si>
  <si>
    <t>114 : 3,61*(3,35+2,7)*2</t>
  </si>
  <si>
    <t>115 : 3,61*(0,85+1,25)*2</t>
  </si>
  <si>
    <t>116 : 3,61*(0,82+1,25)*2</t>
  </si>
  <si>
    <t>117 : 3,61*(3,35+6,28)*2</t>
  </si>
  <si>
    <t>118 : 2,5*(3,69+3,8)*2</t>
  </si>
  <si>
    <t>2,5*(0,97+3,75)*2</t>
  </si>
  <si>
    <t>119 : 2,1*(4,9+3,27)*2</t>
  </si>
  <si>
    <t>120 : 3,2*(12,91+14,71)*2</t>
  </si>
  <si>
    <t>121 : 2,8*(3,2+6,66)*2</t>
  </si>
  <si>
    <t>122 : 3,15*(6,97+6,66)*2</t>
  </si>
  <si>
    <t>124 : 3,5*(6,66+14,86)*2</t>
  </si>
  <si>
    <t>201 : 3,2*(9,88+5,16+7,45+7,45+3,85+0,87)</t>
  </si>
  <si>
    <t>202 : 3,2*(9,86+6,74)*2</t>
  </si>
  <si>
    <t>203 : 3,4*(3,18+6,81)*2</t>
  </si>
  <si>
    <t>204 : 3,4*(3,72+6,81)*2</t>
  </si>
  <si>
    <t>205 : 3,4*(3,12+6,81)*2</t>
  </si>
  <si>
    <t>206 : 3,4*(6,81+10,54)*2</t>
  </si>
  <si>
    <t>207 : 3,4*(6,81+10,96)*2</t>
  </si>
  <si>
    <t>208 : 3,1*(1,15+2,04)*2</t>
  </si>
  <si>
    <t>209 : 2,6*(2,33+2,93)*2</t>
  </si>
  <si>
    <t>210 : 2,5*(1,07+1,51)*2</t>
  </si>
  <si>
    <t>211 : 2,5*(0,9+1,43)*2</t>
  </si>
  <si>
    <t>212 : 2,5*(0,9+1,5)*2</t>
  </si>
  <si>
    <t>213 : 3,2*(12,83+14,71)*2</t>
  </si>
  <si>
    <t>214 : 3,4*(3,11+6,81)*2</t>
  </si>
  <si>
    <t>215 : 3,4*(3,85+6,81)*2</t>
  </si>
  <si>
    <t>216 : 3,4*(3,06+6,81)*2</t>
  </si>
  <si>
    <t>217 : 3,4*(6,81+10,31)*2</t>
  </si>
  <si>
    <t>218 : 3,4*(3,66+6,81)*2</t>
  </si>
  <si>
    <t>219 : 3,4*(6,81+10,96)*2</t>
  </si>
  <si>
    <t>241 : 3,65*(2,1+3,26)*2</t>
  </si>
  <si>
    <t>301 : 3,2*(9,86+3,85+7,45+5,16+7,45+0,86)</t>
  </si>
  <si>
    <t>302 : 3,2*(6,88+9,86)*2</t>
  </si>
  <si>
    <t>303 : 3,4*(3,18+6,81)*2</t>
  </si>
  <si>
    <t>304 : 3,4*(3,72+6,81)*2</t>
  </si>
  <si>
    <t>305 : 3,4*(3,12+6,81)*2</t>
  </si>
  <si>
    <t>306 : 3,4*(10,3+6,81)*2</t>
  </si>
  <si>
    <t>307 : 3,4*(6,81+10,96)*2</t>
  </si>
  <si>
    <t>308 : 2,5*(1+1,97)*2</t>
  </si>
  <si>
    <t>309 : 2,6*(2,47+2,78)*2</t>
  </si>
  <si>
    <t>310 : 2,5*(0,9+1,51)*2</t>
  </si>
  <si>
    <t>311 : 2,5*(0,9+1,57)*2</t>
  </si>
  <si>
    <t>312 : 2,5*(0,9+1,5)*2</t>
  </si>
  <si>
    <t>313 : 3,2*(12,85+14,71)*2</t>
  </si>
  <si>
    <t>314 : 3,4*(3,11+6,81)*2</t>
  </si>
  <si>
    <t>315 : 3,4*(3,85+6,81)*2</t>
  </si>
  <si>
    <t>316 : 3,4*(3,06+6,81)*2</t>
  </si>
  <si>
    <t>317 : 3,4*(6,81+10,31)*2</t>
  </si>
  <si>
    <t>318 : 3,4*(3,66+6,81)*2</t>
  </si>
  <si>
    <t>319 : 3,4*(6,81+10,86)*2</t>
  </si>
  <si>
    <t>337 : 3,64*(2,1+3,26)*2</t>
  </si>
  <si>
    <t>401 : 3,2*(9,89+3,85+7,45+5,16+7,45+0,89)</t>
  </si>
  <si>
    <t>402 : 3,2*(9,86+6,88)*2</t>
  </si>
  <si>
    <t>403 : 3,45*(6,96+10,26)*2</t>
  </si>
  <si>
    <t>404 : 3,45*(6,96+10,31)*2</t>
  </si>
  <si>
    <t>405 : 3,45*(6,96+10,96)*2</t>
  </si>
  <si>
    <t>406 : 2,5*(0,97+1,97)*2</t>
  </si>
  <si>
    <t>407 : 2,5*(2,47+2,78)*2</t>
  </si>
  <si>
    <t>408 : 2,5*(0,9+1,54)*2</t>
  </si>
  <si>
    <t>409 : 2,5*(0,9+1,57)*2</t>
  </si>
  <si>
    <t>410 : 2,5*(0,9+1,5)*2</t>
  </si>
  <si>
    <t>411 : 3,2*(12,82+14,71)*2</t>
  </si>
  <si>
    <t>412 : 3,45*(3,11+6,96)*2</t>
  </si>
  <si>
    <t>413 : 3,45*(3,85+6,96)*2</t>
  </si>
  <si>
    <t>414 : 3,45*(3,06+6,96)*2</t>
  </si>
  <si>
    <t>415 : 3,45*(6,96+10,31)*2</t>
  </si>
  <si>
    <t>416 : 3,45*(3,66+6,96)*2</t>
  </si>
  <si>
    <t>417 : 3,45*(4,75+6,96)*2</t>
  </si>
  <si>
    <t>418 : 3,45*(6,96+5,92)*2</t>
  </si>
  <si>
    <t>436 : 3,62*(2,1+3,26)*2</t>
  </si>
  <si>
    <t>3*(2,61+3,65)*2</t>
  </si>
  <si>
    <t>502 : 2,33*(3,29+0,65+0,39+0,65+7,41+5,83+0,84+0,35+0,84+1,58)</t>
  </si>
  <si>
    <t>1,59*(8,08+4,96)</t>
  </si>
  <si>
    <t>area 2 x : 6+8</t>
  </si>
  <si>
    <t>503 : 2,5*(2,39+2,2)*2</t>
  </si>
  <si>
    <t>504 : 2,5*(1,04+1,5)*2</t>
  </si>
  <si>
    <t>505 : 2,5*(1,04+1,5)*2</t>
  </si>
  <si>
    <t>506 : 2,5*(0,9+2,39)*2</t>
  </si>
  <si>
    <t>507 : 2,5*(0,9+1,5)*2</t>
  </si>
  <si>
    <t>508 : 3*(7,79+1+3,35)</t>
  </si>
  <si>
    <t>1,13*11,14</t>
  </si>
  <si>
    <t>area 2 x : 16+19</t>
  </si>
  <si>
    <t>509 : 1,15*20,92</t>
  </si>
  <si>
    <t>3*(10,5+1,39+0,88+1,39+9,53)</t>
  </si>
  <si>
    <t>ares 2 x : 19+19</t>
  </si>
  <si>
    <t>510 : 2,33*(6,04+0,65+0,39+0,65+6,88+5,83+0,32+0,39+0,32+3,6+0,32+0,39+0,32+4,83)</t>
  </si>
  <si>
    <t>1,59*(12,51+10,96)</t>
  </si>
  <si>
    <t xml:space="preserve"> area 2 x : 5+6</t>
  </si>
  <si>
    <t>511 : 3*(9,91+0,53+0,45+0,53+10,55+0,13+0,13)</t>
  </si>
  <si>
    <t>1,15*20,91</t>
  </si>
  <si>
    <t>area 2 x : 19+19</t>
  </si>
  <si>
    <t>512 : 3*15,04</t>
  </si>
  <si>
    <t>1,13*15,04</t>
  </si>
  <si>
    <t>area 2 x : 16+16</t>
  </si>
  <si>
    <t xml:space="preserve">Stropy : </t>
  </si>
  <si>
    <t>026 : 66,45</t>
  </si>
  <si>
    <t>027, 028 : 46,86</t>
  </si>
  <si>
    <t>501 : (7,17+4,14)*5,16</t>
  </si>
  <si>
    <t>(3,24+0,46)*2,61</t>
  </si>
  <si>
    <t>502 : (1,13+2,05)*11,1</t>
  </si>
  <si>
    <t>(0,4+3,2)*7,79</t>
  </si>
  <si>
    <t>503 : (1,43+1,2)*2,2</t>
  </si>
  <si>
    <t>504 : 1,8*1,04</t>
  </si>
  <si>
    <t>505 : 1,8*1,04</t>
  </si>
  <si>
    <t>506 : (1,43+1,2)*0,9</t>
  </si>
  <si>
    <t>507 : 1,8*0,9</t>
  </si>
  <si>
    <t>508 : (3,59+4,18)*11,14</t>
  </si>
  <si>
    <t>509 : (4,32+3,55)*20,92</t>
  </si>
  <si>
    <t>510 : (1,13+2,05)*13,31</t>
  </si>
  <si>
    <t>(0,88+1,95)*15,04</t>
  </si>
  <si>
    <t>511 : (3,54+4,18)*20,91</t>
  </si>
  <si>
    <t>512 : (4,62+3,5)*15,04</t>
  </si>
  <si>
    <t>- sanace : -234,3</t>
  </si>
  <si>
    <t>Odkaz na mn. položky pořadí 664 : 876,39930*-1</t>
  </si>
  <si>
    <t>OV/A01</t>
  </si>
  <si>
    <t>Exteríérová žaluzie 2250/1800 mm, techn. specifikace a příslušenství dle výpisu ost. výrobků a dopl.</t>
  </si>
  <si>
    <t>OV/A02</t>
  </si>
  <si>
    <t>Exteríérová žaluzie 1300/1800 mm, techn. specifikace a příslušenství dle výpisu ost. výrobků a dopl.</t>
  </si>
  <si>
    <t>OV/A03</t>
  </si>
  <si>
    <t>Exteríérová žaluzie 1500/2200 mm, techn. specifikace a příslušenství dle výpisu ost. výrobků a dopl.</t>
  </si>
  <si>
    <t>OV/A04</t>
  </si>
  <si>
    <t>Exteríérová žaluzie 1400/2200 mm, techn. specifikace a příslušenství dle výpisu ost. výrobků a dopl.</t>
  </si>
  <si>
    <t>OV/A05</t>
  </si>
  <si>
    <t>Exteríérová žaluzie 2800/2200 mm, techn. specifikace a příslušenství dle výpisu ost. výrobků a dopl.</t>
  </si>
  <si>
    <t>OV/A06</t>
  </si>
  <si>
    <t>Zatemňovací vnitř. roleta 1560/2250 mm, techn. specifikace a příslušenství dle výpisu ost. výrobků</t>
  </si>
  <si>
    <t>OV/A07</t>
  </si>
  <si>
    <t>Zatemňovací vnitř. roleta 1380/1800 mm, techn. specifikace a příslušenství dle výpisu ost. výrobků</t>
  </si>
  <si>
    <t>OV/A08</t>
  </si>
  <si>
    <t>Zatemňovací vnitř. roleta 2360/1800 mm, techn. specifikace a příslušenství dle výpisu ost. výrobků</t>
  </si>
  <si>
    <t>OV/A09</t>
  </si>
  <si>
    <t>Zatemňovací vnitř. roleta 1560/1830 mm, techn. specifikace a příslušenství dle výpisu ost. výrobků</t>
  </si>
  <si>
    <t>998786103R00</t>
  </si>
  <si>
    <t>Přesun hmot pro čalounické úpravy v objektech výšky do 24 m</t>
  </si>
  <si>
    <t xml:space="preserve">676,677,678,679,680,681,682,683,684, : </t>
  </si>
  <si>
    <t>Součet: : 1,83060</t>
  </si>
  <si>
    <t>330030100xxx</t>
  </si>
  <si>
    <t>Výtah osobní dle PD</t>
  </si>
  <si>
    <t>979990001R00</t>
  </si>
  <si>
    <t>Poplatek za skládku stavební suti, skupina 17 09 04 z Katalogu odpadů</t>
  </si>
  <si>
    <t>RTS 20/ I</t>
  </si>
  <si>
    <t>suť celkem : 2161,77269</t>
  </si>
  <si>
    <t xml:space="preserve">- asfalt : </t>
  </si>
  <si>
    <t>Odkaz na mn. položky pořadí 693 : 32,57100*-1</t>
  </si>
  <si>
    <t xml:space="preserve">- SDK : </t>
  </si>
  <si>
    <t>Odkaz na mn. položky pořadí 688 : 2,32413*-1</t>
  </si>
  <si>
    <t xml:space="preserve">- dřevo : </t>
  </si>
  <si>
    <t>Odkaz na mn. položky pořadí 697 : 121,79101*-1</t>
  </si>
  <si>
    <t xml:space="preserve">- plast + sklo : </t>
  </si>
  <si>
    <t>Odkaz na mn. položky pořadí 698 : 26,33163*-1</t>
  </si>
  <si>
    <t xml:space="preserve">- polyst s omítkou : </t>
  </si>
  <si>
    <t>Odkaz na mn. položky pořadí 695 : 33,91067*-1</t>
  </si>
  <si>
    <t xml:space="preserve">-asf. pásy : </t>
  </si>
  <si>
    <t>Odkaz na mn. položky pořadí 694 : 4,93097*-1</t>
  </si>
  <si>
    <t xml:space="preserve">- mv : </t>
  </si>
  <si>
    <t>Odkaz na mn. položky pořadí 696 : 3,36769*-1</t>
  </si>
  <si>
    <t xml:space="preserve">- pvc : </t>
  </si>
  <si>
    <t>Odkaz na mn. položky pořadí 699 : 4,83923*-1</t>
  </si>
  <si>
    <t xml:space="preserve"> - materiál obsahující azbest : </t>
  </si>
  <si>
    <t>Odkaz na mn. položky pořadí 706 : 0,13000*-1</t>
  </si>
  <si>
    <t>979990110R00</t>
  </si>
  <si>
    <t>Poplatek za skládku sádrokartonové desky, skupina 17 08 02 z Katalogu odpadů</t>
  </si>
  <si>
    <t>Odkaz na dem. hmot. položky pořadí 287 : 2,32413</t>
  </si>
  <si>
    <t>721160806R00</t>
  </si>
  <si>
    <t>Demontáž potrubí z vláknocementových trub přes DN 100 do DN 200</t>
  </si>
  <si>
    <t>odpadního nebo ventilačního,</t>
  </si>
  <si>
    <t xml:space="preserve">dle dokumentu "PRŮZKUM VÝSKYTU MATERIÁLŮ S OBSAHEM AZBESTU" : </t>
  </si>
  <si>
    <t>2x odvětrávací kanalizační roury, na půdě : 1,5*2</t>
  </si>
  <si>
    <t>96_1_01</t>
  </si>
  <si>
    <t>Demontáž azbestových podložek pod elektroinstalací na půdě ( pod krabicemi, vypínači, svítidly,... ), rozměr cca 100 x 100 mm</t>
  </si>
  <si>
    <t>azbestové podložky pod elektroinstalací na půdě ( pod krabicemi, vypínači, ... ) : 50</t>
  </si>
  <si>
    <t>96_1_02</t>
  </si>
  <si>
    <t>Demontáž azbestových krycích desek na chodbách, rozměry : š 100 mm, délka 1500 mm</t>
  </si>
  <si>
    <t>azbestových krycích desek na chodbách : 30</t>
  </si>
  <si>
    <t>96_1_03</t>
  </si>
  <si>
    <t>Náklady zhotovitele spojené s odbornou manipulací s materiály s obsahem azbestu</t>
  </si>
  <si>
    <t>Náklady spojené s manipulací nebezpečného odpadu dle dokumentu "PRŮZKUM VÝSKYTU MATERIÁLŮ S OBSAHEM AZBESTU", odstavec "Povinnosti při nakládání s odpady z azbestu" :</t>
  </si>
  <si>
    <t xml:space="preserve"> - zabalení odpadu do utěsněných obalů vč. dodávky obalů</t>
  </si>
  <si>
    <t xml:space="preserve"> - odborná manipulace</t>
  </si>
  <si>
    <t xml:space="preserve"> - označení odpadu</t>
  </si>
  <si>
    <t xml:space="preserve"> - ochranné pracovní pomůcky a oděvy</t>
  </si>
  <si>
    <t xml:space="preserve"> - zamezení úniku prachu z části stavby, kde se azbest nachází a manipuluje se s ním ( "kontrolované pásma" ) - nesmí dojít k úniku uvolňování azbestu do ovzduší</t>
  </si>
  <si>
    <t xml:space="preserve"> - vypracování technologického postupu a jeho schválení Krajskou hygienickou stanicí</t>
  </si>
  <si>
    <t xml:space="preserve"> - ohlášení prací 30 dní před zahájením Krajské hygienické stanicí</t>
  </si>
  <si>
    <t>Přesuny po staveništi, odvoz a poplatek za skládku jsou vykázány zvlášť</t>
  </si>
  <si>
    <t>dle dokumentu "PRŮZKUM VÝSKYTU MATERIÁLŮ S OBSAHEM AZBESTU" : 1</t>
  </si>
  <si>
    <t>979990112R00</t>
  </si>
  <si>
    <t>Poplatek za skládku obalované kamenivo, asfalt, kusovost do 300 x 300 mm, skupina 17 03 02 z Katalogu odpadů</t>
  </si>
  <si>
    <t>Odkaz na dem. hmot. položky pořadí 1 : 32,57100</t>
  </si>
  <si>
    <t>979990121R00</t>
  </si>
  <si>
    <t>Poplatek za skládku asfaltové pásy, skupina 17 03 02 z Katalogu odpadů</t>
  </si>
  <si>
    <t>Odkaz na dem. hmot. položky pořadí 367 : 2,04473</t>
  </si>
  <si>
    <t>Odkaz na dem. hmot. položky pořadí 368 : 0,88999</t>
  </si>
  <si>
    <t>Odkaz na dem. hmot. položky pořadí 352 : 1,45139</t>
  </si>
  <si>
    <t>Odkaz na dem. hmot. položky pořadí 353 : 0,34806</t>
  </si>
  <si>
    <t>Odkaz na dem. hmot. položky pořadí 547 : 0,19681</t>
  </si>
  <si>
    <t>979990141R00</t>
  </si>
  <si>
    <t>Poplatek za skládku polystyren+omítka, skupina 17 06 04 z Katalogu odpadů</t>
  </si>
  <si>
    <t>Odkaz na dem. hmot. položky pořadí 341 : 3,88845</t>
  </si>
  <si>
    <t>Odkaz na dem. hmot. položky pořadí 342 : 30,02222</t>
  </si>
  <si>
    <t>979990144R00</t>
  </si>
  <si>
    <t>Poplatek za skládku minerální vata, skupina 17 06 04 z Katalogu odpadů</t>
  </si>
  <si>
    <t>Odkaz na dem. hmot. položky pořadí 400 : 3,36769</t>
  </si>
  <si>
    <t>979990161R00</t>
  </si>
  <si>
    <t>Poplatek za skládku dřevo, skupina 17 02 01 z Katalogu odpadů</t>
  </si>
  <si>
    <t>Odkaz na dem. hmot. položky pořadí 303 : 1,84000</t>
  </si>
  <si>
    <t>Odkaz na dem. hmot. položky pořadí 304 : 0,46000</t>
  </si>
  <si>
    <t>Odkaz na dem. hmot. položky pořadí 305 : 0,57400</t>
  </si>
  <si>
    <t>Odkaz na dem. hmot. položky pořadí 306 : 0,23395</t>
  </si>
  <si>
    <t>Odkaz na dem. hmot. položky pořadí 318 : 0,93036</t>
  </si>
  <si>
    <t>Odkaz na dem. hmot. položky pořadí 319 : 3,13697</t>
  </si>
  <si>
    <t>Odkaz na dem. hmot. položky pořadí 462 : 0,95760</t>
  </si>
  <si>
    <t>Odkaz na dem. hmot. položky pořadí 463 : 35,49490</t>
  </si>
  <si>
    <t>Odkaz na dem. hmot. položky pořadí 464 : 14,31816</t>
  </si>
  <si>
    <t>Odkaz na dem. hmot. položky pořadí 465 : 12,97408</t>
  </si>
  <si>
    <t>Odkaz na dem. hmot. položky pořadí 466 : 0,26040</t>
  </si>
  <si>
    <t>Odkaz na dem. hmot. položky pořadí 473 : 2,92456</t>
  </si>
  <si>
    <t>Odkaz na dem. hmot. položky pořadí 474 : 11,09680</t>
  </si>
  <si>
    <t>Odkaz na dem. hmot. položky pořadí 478 : 1,92000</t>
  </si>
  <si>
    <t>Odkaz na dem. hmot. položky pořadí 479 : 11,77902</t>
  </si>
  <si>
    <t>Odkaz na dem. hmot. položky pořadí 553 : 0,30083</t>
  </si>
  <si>
    <t>Odkaz na dem. hmot. položky pořadí 554 : 0,94385</t>
  </si>
  <si>
    <t>Odkaz na dem. hmot. položky pořadí 555 : 3,98373</t>
  </si>
  <si>
    <t>Odkaz na dem. hmot. položky pořadí 556 : 3,20886</t>
  </si>
  <si>
    <t>Odkaz na dem. hmot. položky pořadí 560 : 0,11040</t>
  </si>
  <si>
    <t>Odkaz na dem. hmot. položky pořadí 647 : 1,25475</t>
  </si>
  <si>
    <t>Odkaz na dem. hmot. položky pořadí 648 : 13,08780</t>
  </si>
  <si>
    <t>979990163R00</t>
  </si>
  <si>
    <t>Poplatek za skládku plast+sklo, skupina 17 09 04 z Katalogu odpadů</t>
  </si>
  <si>
    <t>Odkaz na dem. hmot. položky pořadí 311 : 0,02383</t>
  </si>
  <si>
    <t>Odkaz na dem. hmot. položky pořadí 312 : 1,52145</t>
  </si>
  <si>
    <t>Odkaz na dem. hmot. položky pořadí 313 : 20,92070</t>
  </si>
  <si>
    <t>Odkaz na dem. hmot. položky pořadí 314 : 2,84169</t>
  </si>
  <si>
    <t>Odkaz na dem. hmot. položky pořadí 315 : 0,06273</t>
  </si>
  <si>
    <t>Odkaz na dem. hmot. položky pořadí 316 : 0,20464</t>
  </si>
  <si>
    <t>Odkaz na dem. hmot. položky pořadí 317 : 0,75659</t>
  </si>
  <si>
    <t>979990181R00</t>
  </si>
  <si>
    <t>Poplatek za skládku PVC podlahová krytina, skupina 20 03 07 z Katalogu odpadů</t>
  </si>
  <si>
    <t>Odkaz na dem. hmot. položky pořadí 653 : 4,76053</t>
  </si>
  <si>
    <t>Odkaz na dem. hmot. položky pořadí 651 : 0,07870</t>
  </si>
  <si>
    <t>979011111Rxx</t>
  </si>
  <si>
    <t>Svislá doprava suti a vybour. hmot za všechny podlaží</t>
  </si>
  <si>
    <t>Přesun suti</t>
  </si>
  <si>
    <t>POL8_</t>
  </si>
  <si>
    <t xml:space="preserve">Demontážní hmotnosti z položek s pořadovými čísly: : </t>
  </si>
  <si>
    <t xml:space="preserve">1,281,282,283,284,285,286,287,288,289,290,291,292,293,294,295,298,299,300,301,302,303,304,305,306, : </t>
  </si>
  <si>
    <t xml:space="preserve">308,309,310,311,312,313,314,315,316,317,318,319,320,321,322,323,324,325,326,327,328,329,330,331,332, : </t>
  </si>
  <si>
    <t xml:space="preserve">333,334,335,336,337,338,339,340,341,342,343,344,345,352,353,367,368,400,453,462,463,464,465,466,473, : </t>
  </si>
  <si>
    <t xml:space="preserve">474,478,479,511,512,513,514,515,516,517,518,519,520,521,522,523,524,525,526,527,529,530,547,553,554, : </t>
  </si>
  <si>
    <t xml:space="preserve">555,556,560,568,571,572,573,574,575,576,577,578,647,648,651,653,689,690,691, : </t>
  </si>
  <si>
    <t>Součet: : 2161,77269</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</si>
  <si>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</si>
  <si>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</si>
  <si>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</si>
  <si>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</si>
  <si>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</si>
  <si>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19455,95421</t>
  </si>
  <si>
    <t>979082111R00</t>
  </si>
  <si>
    <t>Vnitrostaveništní doprava suti a vybouraných hmot do 10 m</t>
  </si>
  <si>
    <t>979082121R00</t>
  </si>
  <si>
    <t>Vnitrostaveništní doprava suti a vybouraných hmot příplatek k ceně za každých dalších 5 m</t>
  </si>
  <si>
    <t>Součet: : 4323,54538</t>
  </si>
  <si>
    <t>767846111R00</t>
  </si>
  <si>
    <t>šikmá střecha : 52</t>
  </si>
  <si>
    <t>979990201R00</t>
  </si>
  <si>
    <t>Poplatek za skládku azbestocementové výrobky, skupina 17 06 05 z Katalogu odpadů</t>
  </si>
  <si>
    <t>Odkaz na dem. hmot. položky pořadí 689 : 0,06000</t>
  </si>
  <si>
    <t>Odkaz na dem. hmot. položky pořadí 690 : 0,01000</t>
  </si>
  <si>
    <t>Odkaz na dem. hmot. položky pořadí 691 : 0,06000</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</si>
  <si>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</si>
  <si>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</si>
  <si>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</si>
  <si>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beton C 30/37</t>
  </si>
  <si>
    <t>plocha 2,23 m2 x 0,75 : 2,23*0,75</t>
  </si>
  <si>
    <t>Včetně:</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</si>
  <si>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</si>
  <si>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Nařezání izolace na potřebný rouzměr. Vložení izolace do stěny bez dodávky tepelné izolace.</t>
  </si>
  <si>
    <t>R28102002</t>
  </si>
  <si>
    <t>Tlaková injektáž zdiva mineralizačním injektážním prostředkem (křemičitanovým roztokem)</t>
  </si>
  <si>
    <t>Spotřeba 15 kg/m2</t>
  </si>
  <si>
    <t xml:space="preserve">Obvodové zdivo : </t>
  </si>
  <si>
    <t>Vodorovná injektáž : 1,84*0,77+0,675*0,6+0,35*0,805+0,41*0,51+0,89*0,805+(1,16+1,39*2+0,55)*1,145+(1,38*2+2,36)*0,7+(0,5+1,365+1,4+2,6+1,32+1,35+1,395)*1,23+(1,38*4+2,37+2,4)*0,79+7,74*0,815+(11,33+0,735+1,37)*1,085+6,8*0,2+0,955*0,63*2</t>
  </si>
  <si>
    <t>Svislá injektáž : 0,77*6*0,19*2+1,285*1,5*2+1,105*0,25</t>
  </si>
  <si>
    <t>R281021000</t>
  </si>
  <si>
    <t>Vyplnění dutin zdiva cementovou suspenzí</t>
  </si>
  <si>
    <t>Předpokládaná spotřeba 10 kg/m2</t>
  </si>
  <si>
    <t xml:space="preserve">Uvažováno 30% plochy injektáží : </t>
  </si>
  <si>
    <t>Odkaz na mn. položky pořadí 1 : 61,43237*0,3</t>
  </si>
  <si>
    <t>Odkaz na mn. položky pořadí 3 : 58,22657*0,3</t>
  </si>
  <si>
    <t>R28103003</t>
  </si>
  <si>
    <t>Tlaková injektáž zdiva tekutým siloxanovým koncentrátem</t>
  </si>
  <si>
    <t>Spotřeba 2 kg/m2</t>
  </si>
  <si>
    <t xml:space="preserve">Vnitřní zdivo : </t>
  </si>
  <si>
    <t>Vodorovná injektáž : 5,43*0,345+4,44*0,77+2,2*0,41+1,16*0,235+2,33*0,46+(0,52+0,58+0,08*2)*0,18+(3,28+3,39+1,23)*0,8+6,51*0,53+4,06*0,675+6,51*0,49+(1,615+9,195)*0,72+(0,13+0,135)*0,1+(0,1*2)*0,15+(0,39+5,13)*0,34+7,525*0,76+5,77*1,04+(1,85+4,67)*0,8</t>
  </si>
  <si>
    <t>Svislá injektáž : 0,77*0,89+5*0,19+0,46*1,84+0,675*16*0,155*2+0,49*15*0,155*2</t>
  </si>
  <si>
    <t>R6120034000</t>
  </si>
  <si>
    <t>Hydrofobizovaná sanační štuková omítka D+M</t>
  </si>
  <si>
    <t>Spotřeba 3 kg/m2</t>
  </si>
  <si>
    <t>Odkaz na mn. položky pořadí 6 : 51,78550</t>
  </si>
  <si>
    <t>Odkaz na mn. položky pořadí 5 : 182,51500</t>
  </si>
  <si>
    <t>R612030000</t>
  </si>
  <si>
    <t>SO3 Sanační omítkový systém vlhkost a soli jímající D+M</t>
  </si>
  <si>
    <t>- sulfátostálý omítkový podhoz 5 kg/m2</t>
  </si>
  <si>
    <t>- porézní hydrofilní jádrová omítka s inteligentním plnivem s aktivními soli jímajícími póry 29 kg/30 mm/m2</t>
  </si>
  <si>
    <t>003 : 4,83*1,8</t>
  </si>
  <si>
    <t>004.1,2,3 : (0,09+0,7+0,56)*1+(0,09+0,7+0,47+4)*1,3+1,225*1,8+(2,9+2,6+1,6)*2,1+1,575*1,6+0,9*1,6+(1,3+0,225)*1,8</t>
  </si>
  <si>
    <t>005 : (1,65+3,25)*1,8+(1,6*2+2,3)*2,1+1,6*2,3</t>
  </si>
  <si>
    <t>006 : (2,24+1,19)*1,3+(1,57+2)*1,1</t>
  </si>
  <si>
    <t>012 : 1,97*0,85+1,16*1,8-1,16*((0,95+1,75)/2)+(2,15+0,58)*1,8+(0,52+3,305)*2,6</t>
  </si>
  <si>
    <t>022 : (0,345*2+0,13*2+1,78)*1,1+(0,35*2+2,02)*1,3+(2,575+0,32+0,83)*1,8</t>
  </si>
  <si>
    <t>024 : 3,02*1,8+0,82*1,3</t>
  </si>
  <si>
    <t>025 : (4,16+1,21+0,44)*1,3</t>
  </si>
  <si>
    <t>026, 065 : (0,57*2+0,1*2+1,6+0,08+1,265+0,35)*1,1+(4,01+1,05+0,44+1,38)*1,3+(4+3)*3,41</t>
  </si>
  <si>
    <t>027, 028 : 3,95*3,8+3,2*1,8+(0,8+0,355*2+0,07)*1,1</t>
  </si>
  <si>
    <t>035 : (0,35*2+1,34+1,5)*1,3</t>
  </si>
  <si>
    <t>R612040000</t>
  </si>
  <si>
    <t>SO4 Sanační omítkový systém hydrofobizovaný D+M</t>
  </si>
  <si>
    <t>- hydrofobizovaná vlákny armovaná starobílá sanační omítka, s inteligentním plnivem s aktivními póry 26 kg/30 mm/m2</t>
  </si>
  <si>
    <t>004.1,2,3 : 3,77*((0,35+2,2)/2)</t>
  </si>
  <si>
    <t>005 : (2,05+0,37)*2,1</t>
  </si>
  <si>
    <t>010 : 5,43*1,05</t>
  </si>
  <si>
    <t>011 : 1,03*2,3</t>
  </si>
  <si>
    <t>012 : 1,97*0,95+1,16*((0,95+1,75)/2)</t>
  </si>
  <si>
    <t>023 : 3,55*((0,3+2,55)/2)</t>
  </si>
  <si>
    <t>027, 028 : (6,02+5,71)*2+1,1*1,7</t>
  </si>
  <si>
    <t>R711010000</t>
  </si>
  <si>
    <t>SO1 Vnější svislý hydroizolační systém D+M</t>
  </si>
  <si>
    <t>- mineralizace s hloubkovým ochranným účinkem 0,15 kg/m2</t>
  </si>
  <si>
    <t>- 1x minerální hydroizolační stěrka s vysokou odolností vůči síranům 1,6 kg/m2</t>
  </si>
  <si>
    <t>- vyrovnání podkladu svislé zdi těsnící maltou s vysokou odolností vůči síranům 8 kg/m2</t>
  </si>
  <si>
    <t>- dvousložkový flexibilní polymerní silnovrstvý nátěr neobsahující rozpouštědla zušlechtěný plasty 3,7 kg/m2</t>
  </si>
  <si>
    <t>8,02*4,2+6,8*6+4,75*4,33+3,75*3,05+(21,073+1,26)*2,5+7,38*3,05+1,26*2,6+21,07*2,5+15,56*1,95+2,6*0,62+1,46*1,62+(12,5+0,9)*1,95+1,8*1,62+1,5*0,62+(3,11+6,46)*2,9+(2,31+0,8+0,3)*4,05+(0,3+1,05)*4,5+(1,85+2,01*2+0,8+0,97)*3,5+1,2*1,12+1,85*2,01</t>
  </si>
  <si>
    <t>(0,14+0,08+7,42+0,08*3+5,66+7,42+0,08*4+0,14)*1,33+9,43*2,9+10,6*2,8</t>
  </si>
  <si>
    <t>R711020000</t>
  </si>
  <si>
    <t>SO2 Vnitřní svislý minerální hydroizolační systém D+M</t>
  </si>
  <si>
    <t>- 2x minerální hydroizolační stěrka s vysokou odolností vůči síranům 2x1,6 kg/m2</t>
  </si>
  <si>
    <t>003 : (4,57+0,19+4,27)*0,4</t>
  </si>
  <si>
    <t>004.1,2,3 : (0,7*2+0,09*2+0,55+0,47+8,25+2,6+3,25+0,15*2+0,1+0,39+0,23)*0,5+3,77*0,3+3,77*((0,2+2,05)/2)</t>
  </si>
  <si>
    <t>005 : (0,1+0,25+0,23+4,85+2,3+3,25)*0,5+(2,05+0,37)*2,35</t>
  </si>
  <si>
    <t>006 : (0,15*3+0,1*3+0,69*3+2,96+3,27+0,75+2,24+9,45+0,15*2+3,19+0,87+1,08+0,54*2+0,73)*0,5</t>
  </si>
  <si>
    <t>007 : (2,395+3,61+10,19+0,45*6+6,51)*0,5</t>
  </si>
  <si>
    <t>010 : 4,09*0,5+(5,43+0,345)*1,3</t>
  </si>
  <si>
    <t>011 : (2,33*2+0,08*2+0,21+0,3*2)*0,5+1,03*2,5</t>
  </si>
  <si>
    <t>012 : (0,58+0,18*2+0,52+3,305+2,15)*0,5+1,97*1,2+1,16*((1,2+2)/2)</t>
  </si>
  <si>
    <t>013 : (2,34+0,26+0,07+0,3)*0,5+(1,57+1,77)*0,4</t>
  </si>
  <si>
    <t>015 : 6,07*0,5</t>
  </si>
  <si>
    <t>022 : (2,6+0,345*2+0,13*2+1,78+0,45*2+4,6+0,32+0,83)*0,5</t>
  </si>
  <si>
    <t>023 : (6,72-0,99+0,72*2+2,96+6,72+0,44*4)*0,5+3,55*((0,5+2,75)/2)</t>
  </si>
  <si>
    <t>024 : (3,02+0,35*2+0,82+0,15)*0,5</t>
  </si>
  <si>
    <t>025 : (4,16+3,37+0,44*2)*0,5</t>
  </si>
  <si>
    <t>026, 065 : (6,51*2-0,99+0,34*2+10,28*2+0,44*6+0,72*2-1,08)*0,5</t>
  </si>
  <si>
    <t>027, 028 : 6,8*0,4+(6,02+5,71)*2+1,1*1,7+(0,06*2+0,35*2+0,07)*0,4</t>
  </si>
  <si>
    <t>035 : (6,455+7,15*2-1,14+0,35*2+0,45*4)*0,5</t>
  </si>
  <si>
    <t>R711021000</t>
  </si>
  <si>
    <t>Provedení izolačního fabionu těsnící maltou s vysokou odolností vůči síranům D+M</t>
  </si>
  <si>
    <t>Spotřeba 2 kg/mb</t>
  </si>
  <si>
    <t>004.1,2,3 : (0,7*2+0,09*2+0,55+0,47+8,25+2,6+3,25+0,15*2+0,1+0,39+0,23+3,77)</t>
  </si>
  <si>
    <t>005 : (0,1+0,25+0,23+4,85+2,3+3,25+2,05+0,37)</t>
  </si>
  <si>
    <t>006 : (0,15*3+0,1*3+0,69*3+2,96+3,27+0,75+2,24+9,45+0,15*2+3,19+0,87+1,08+0,54*2+0,73)</t>
  </si>
  <si>
    <t>007 : (2,395+3,61+10,19+0,45*6+6,51)</t>
  </si>
  <si>
    <t>010 : (4,09+5,43+0,345)</t>
  </si>
  <si>
    <t>011 : (2,33*2+0,08*2+0,21+0,3*2+1,03)</t>
  </si>
  <si>
    <t>012 : (0,58+0,18*2+0,52+3,305+2,15+1,97+1,16)</t>
  </si>
  <si>
    <t>013 : (2,34+0,26+0,07+0,3)</t>
  </si>
  <si>
    <t>015 : 6,07</t>
  </si>
  <si>
    <t>022 : (2,6+0,345*2+0,13*2+1,78+0,45*2+4,6+0,32+0,83)</t>
  </si>
  <si>
    <t>023 : (6,72-0,99+0,72*2+2,96+6,72+0,44*4+3,55)</t>
  </si>
  <si>
    <t>024 : (3,02+0,35*2+0,82+0,15)</t>
  </si>
  <si>
    <t>025 : (4,16+3,37+0,44*2)</t>
  </si>
  <si>
    <t>026, 065 : (6,51*2-0,99+0,34*2+10,28*2+0,44*6+0,72*2-1,08)</t>
  </si>
  <si>
    <t>035 : (6,455+7,15*2-1,14+0,35*2+0,45*4)</t>
  </si>
  <si>
    <t>017 výtah : 1,85*2+2,01*2</t>
  </si>
  <si>
    <t>R711022000</t>
  </si>
  <si>
    <t>SO2a Přetření spoje svislého HI systému a vodorovné hydroizolace z AP D+M</t>
  </si>
  <si>
    <t>- dvousložkový flexibilní polymerní silnovrstvý nátěr neobsahující rozpouštědla zušlechtěný plasty 2,5 kg/m2</t>
  </si>
  <si>
    <t>004.1,2,3 : (0,7*2+0,09*2+0,55+0,47+8,25+2,6+3,25+0,15*2+0,1+0,39+0,23+3,77)*0,2</t>
  </si>
  <si>
    <t>005 : (0,1+0,25+0,23+4,85+2,3+3,25+2,05+0,37)*0,2</t>
  </si>
  <si>
    <t>006 : (0,15*3+0,1*3+0,69*3+2,96+3,27+0,75+2,24+9,45+0,15*2+3,19+0,87+1,08+0,54*2+0,73)*0,2</t>
  </si>
  <si>
    <t>007 : (2,395+3,61+10,19+0,45*6+6,51)*0,2</t>
  </si>
  <si>
    <t>010 : (4,09+5,43+0,345)*0,2</t>
  </si>
  <si>
    <t>011 : (2,33*2+0,08*2+0,21+0,3*2+1,03)*0,2</t>
  </si>
  <si>
    <t>012 : (0,58+0,18*2+0,52+3,305+2,15+1,97+1,16)*0,2</t>
  </si>
  <si>
    <t>013 : (2,34+0,26+0,07+0,3)*0,2</t>
  </si>
  <si>
    <t>015 : 6,07*0,2</t>
  </si>
  <si>
    <t>022 : (2,6+0,345*2+0,13*2+1,78+0,45*2+4,6+0,32+0,83)*0,2</t>
  </si>
  <si>
    <t>023 : (6,72-0,99+0,72*2+2,96+6,72+0,44*4+3,55)*0,2</t>
  </si>
  <si>
    <t>024 : (3,02+0,35*2+0,82+0,15)*0,2</t>
  </si>
  <si>
    <t>025 : (4,16+3,37+0,44*2)*0,2</t>
  </si>
  <si>
    <t>026, 065 : (6,51*2-0,99+0,34*2+10,28*2+0,44*6+0,72*2-1,08)*0,2</t>
  </si>
  <si>
    <t>035 : (6,455+7,15*2-1,14+0,35*2+0,45*4)*0,2</t>
  </si>
  <si>
    <t>998711101R00</t>
  </si>
  <si>
    <t>svisle do 6 m</t>
  </si>
  <si>
    <t>POL1_7</t>
  </si>
  <si>
    <t>R784000000</t>
  </si>
  <si>
    <t>Vnitřní nátěr sanačních omítek D+M</t>
  </si>
  <si>
    <t>Spotřeba 0,3 l/m2</t>
  </si>
  <si>
    <t>Odkaz na mn. položky pořadí 4 : 234,30050</t>
  </si>
  <si>
    <t>113106231R00</t>
  </si>
  <si>
    <t>Rozebrání vozovek a ploch s jakoukoliv výplní spár 
 v jakékoliv ploše, ze zámkové dlažky, kladených do lože z kameniva</t>
  </si>
  <si>
    <t>1.NP rampa řez 3 vlevo (area) : 26,9</t>
  </si>
  <si>
    <t>západ (area dle řezu 4) : 4,91*15,5</t>
  </si>
  <si>
    <t>9,23*(0,32+4,46)</t>
  </si>
  <si>
    <t>(area dle řezu 3) : 6,42*17,37</t>
  </si>
  <si>
    <t>6,34*2,41</t>
  </si>
  <si>
    <t>sever (area dle řezu D) : 2,8*24,27</t>
  </si>
  <si>
    <t>plocha za garáží (severní pohled) : 1,2*3,89</t>
  </si>
  <si>
    <t>východ (area dle řezu 4 ) : 2,66*14</t>
  </si>
  <si>
    <t>5,57*1*2</t>
  </si>
  <si>
    <t>3,8*2,75*2</t>
  </si>
  <si>
    <t>(area dle žezu D) : 1,66*11,33</t>
  </si>
  <si>
    <t>(area dle řezu 3) : 5,17*2,42</t>
  </si>
  <si>
    <t>6,7*(0,5+1,4)</t>
  </si>
  <si>
    <t>10,87*1,7*2,15</t>
  </si>
  <si>
    <t>výkop pro revizní šachty : 2*2*1,41*2</t>
  </si>
  <si>
    <t>Odkaz na mn. položky pořadí 8 : 397,54940</t>
  </si>
  <si>
    <t>ornice k rozprostření : 1600*0,1</t>
  </si>
  <si>
    <t>Odkaz na mn. položky pořadí 2 : 483,98225</t>
  </si>
  <si>
    <t>Odkaz na mn. položky pořadí 8 : 397,54940*-1</t>
  </si>
  <si>
    <t>dovoz ornice : 1600*0,1</t>
  </si>
  <si>
    <t>- zásyp : -6,44</t>
  </si>
  <si>
    <t>Odkaz na mn. položky pořadí 5 : 4,84000</t>
  </si>
  <si>
    <t>ornice : 1600*0,1</t>
  </si>
  <si>
    <t>západ (area dle řezu 4) : (0,75+3,93)*14</t>
  </si>
  <si>
    <t>8,94*(0,95+5,42)</t>
  </si>
  <si>
    <t>(area dle řezu 3) : 5,53*17,58</t>
  </si>
  <si>
    <t>6,34*2</t>
  </si>
  <si>
    <t>sever (area dle řezu D) : 1,87*24,27</t>
  </si>
  <si>
    <t>plocha za garáží (severní pohled) : 2,97*3,89</t>
  </si>
  <si>
    <t>východ (area dle řezu 4 ) : 1,94*14</t>
  </si>
  <si>
    <t>5,57*0,5*2</t>
  </si>
  <si>
    <t>3,8*1,9*2</t>
  </si>
  <si>
    <t>(area dle řezu D) : 1,5*11,33</t>
  </si>
  <si>
    <t>(area dle řezu 3) : 4,25*2,42</t>
  </si>
  <si>
    <t>4,1*(0,5+1,4)</t>
  </si>
  <si>
    <t>10,87*1,2*1,5</t>
  </si>
  <si>
    <t>výkop pro revizní šachty : 6,44</t>
  </si>
  <si>
    <t>181301111R00</t>
  </si>
  <si>
    <t>Rozprostření a urovnání ornice v rovině v souvislé ploše přes 500 m2, tloušťka vrstvy do 100 mm</t>
  </si>
  <si>
    <t>ohumusování travnatých ploch : 1600</t>
  </si>
  <si>
    <t>460620006RT1</t>
  </si>
  <si>
    <t>Osetí povrchu trávou, včetně dodávky osiva</t>
  </si>
  <si>
    <t>10364200R</t>
  </si>
  <si>
    <t>ornice pro pozemkové úpravy</t>
  </si>
  <si>
    <t>ohumusování travnatých ploch : 1600*0,1</t>
  </si>
  <si>
    <t>západ : 36,7*1,1*0,3</t>
  </si>
  <si>
    <t>sever : 24,17*1,1*0,3</t>
  </si>
  <si>
    <t>východ : (17+17+11,5)*1,1*0,3</t>
  </si>
  <si>
    <t>západ : 36,7*(1,1+0,3)*2</t>
  </si>
  <si>
    <t>sever : 24,17*(1,1+0,3)*2</t>
  </si>
  <si>
    <t>východ : (17+17+11,5)*(1,1+0,3)*2</t>
  </si>
  <si>
    <t xml:space="preserve">1.PP skl. R2 (area) : </t>
  </si>
  <si>
    <t>043-044 : 5,75*0,05</t>
  </si>
  <si>
    <t>dopl.skladby podl. po vyzdění revizních šachet : 2*2*0,1*2</t>
  </si>
  <si>
    <t>-1*1,2*0,1*2</t>
  </si>
  <si>
    <t>dno revizní šachty : 1,5*1,3*0,15*2</t>
  </si>
  <si>
    <t xml:space="preserve">angl. dvorky a opěrné zídky : </t>
  </si>
  <si>
    <t>západ : 1,93*14*0,15</t>
  </si>
  <si>
    <t>1,93*2*0,15</t>
  </si>
  <si>
    <t>sever - vchod do tělocvičny (dle pohledu) : 1,8*2*0,2</t>
  </si>
  <si>
    <t>závětří 046 : 9,3*0,15</t>
  </si>
  <si>
    <t>západ : (1,93+14+1,93)*0,3</t>
  </si>
  <si>
    <t>(1,93+2)*0,3</t>
  </si>
  <si>
    <t>sever - vchod do tělocvičny (dle pohledu) : (1,8+2+1,8)*0,3</t>
  </si>
  <si>
    <t>otvor pro revizní šachtu : (0,9+0,7)*2*0,2*2</t>
  </si>
  <si>
    <t>Odkaz na mn. položky pořadí 18 : 9,49700</t>
  </si>
  <si>
    <t>dno revizní šachty - dvě vrstvy : 1,5*1,3*1,2*3,03/1000*2*2</t>
  </si>
  <si>
    <t xml:space="preserve">angl. dvorky a opěrné zídky- dno (dle statiky) 2 vrstv : </t>
  </si>
  <si>
    <t>západ : 1,93*14*1,2*7,9/1000*2</t>
  </si>
  <si>
    <t>1,93*2*1,2*7,9/1000*2</t>
  </si>
  <si>
    <t>sever - vchod do tělocvičny (dle pohledu) : 1,8*2*1,2*7,9/1000*2</t>
  </si>
  <si>
    <t>závětří 046 : 9,3*0,15*1,2*7,9/1000*2</t>
  </si>
  <si>
    <t>stěny revizní šachty : (1,2+1)*2*1,25*2</t>
  </si>
  <si>
    <t>274272120RT4</t>
  </si>
  <si>
    <t>Zdivo základové z bednicích tvárnic tloušťky 200 mm, výplň betonem C 20/25</t>
  </si>
  <si>
    <t>západ - dvorek příčky : 1,58*2,25*2</t>
  </si>
  <si>
    <t>sever - vchod do tělocvičny (dle pohledu) : (1,78+4,9)*2,5</t>
  </si>
  <si>
    <t>rampa (řez 3) : (1,73+7,3)*1</t>
  </si>
  <si>
    <t>274272150RT4</t>
  </si>
  <si>
    <t>Zdivo základové z bednicích tvárnic tloušťky 400 mm, výplň betonem C 20/25</t>
  </si>
  <si>
    <t>západ : (1,93+14+1,93)*2,25</t>
  </si>
  <si>
    <t>(2+1,93)*1,25</t>
  </si>
  <si>
    <t>schodiště řez 3 vpravo (area) : 7+7</t>
  </si>
  <si>
    <t>západ : (1,93+14+1,93)*0,6*0,55</t>
  </si>
  <si>
    <t>1,58*0,75*0,55*2</t>
  </si>
  <si>
    <t>(2+1,93)*0,6*0,55</t>
  </si>
  <si>
    <t>západ : (1,93+14+1,93)*2*0,55</t>
  </si>
  <si>
    <t>1,58*0,7*4</t>
  </si>
  <si>
    <t>(1,93+2)*2*0,55</t>
  </si>
  <si>
    <t>Odkaz na mn. položky pořadí 27 : 28,39300</t>
  </si>
  <si>
    <t>západ : (1,93+14+1,93)*0,6*0,55*80/1000</t>
  </si>
  <si>
    <t>1,58*0,75*0,55*2*80/1000</t>
  </si>
  <si>
    <t>(1,93+2)*0,6*0,55*80/1000</t>
  </si>
  <si>
    <t>západ : (1,93+14+1,93)*2,25*0,4*30/1000</t>
  </si>
  <si>
    <t>1,58*2,25*2*0,2*30/1000</t>
  </si>
  <si>
    <t>(1,93+2)*1,25*0,4*30/1000</t>
  </si>
  <si>
    <t>rampa (řez 3) : (1,73+7,3)*1*0,3*30/1000</t>
  </si>
  <si>
    <t>sever - vchod do tělocvičny (dle pohledu) : (1,78+4,9)*2,5*0,3*30/1000</t>
  </si>
  <si>
    <t>schodiště řez 3 vpravo (area) : (7+7)*0,4*30/1000</t>
  </si>
  <si>
    <t>stěny revizní šachty : (1,2+1)*2*1,25*0,15*30/1000*2</t>
  </si>
  <si>
    <t>západ - dvorek příčky : 1,58*2</t>
  </si>
  <si>
    <t>sever - vchod do tělocvičny : 1,78+4,9</t>
  </si>
  <si>
    <t>západ : 1,93+14+1,93</t>
  </si>
  <si>
    <t>1,93+2</t>
  </si>
  <si>
    <t>zídky u schodiště řez 3 : 4,4*2</t>
  </si>
  <si>
    <t>rampa (řez 3) : 1,73+7,3</t>
  </si>
  <si>
    <t>Odkaz na mn. položky pořadí 14 : 297,83600</t>
  </si>
  <si>
    <t>042 : 0,64*0,64*0,15</t>
  </si>
  <si>
    <t>042/045 : 0,7*0,1*0,18</t>
  </si>
  <si>
    <t>050 : 0,6*1,1*0,44</t>
  </si>
  <si>
    <t>052 : 0,9*0,8*0,32</t>
  </si>
  <si>
    <t>145/147 : 0,3*2,6*0,14</t>
  </si>
  <si>
    <t>147 : 0,68*1,03*0,15*2</t>
  </si>
  <si>
    <t>0,64*0,64*0,15</t>
  </si>
  <si>
    <t>149 : 0,19*2,22*0,1*2</t>
  </si>
  <si>
    <t>220/223 : (0,03+0,03)*2*0,19</t>
  </si>
  <si>
    <t>220/229 area : 0,03*2,04</t>
  </si>
  <si>
    <t>231 : 0,68*1,03*0,15</t>
  </si>
  <si>
    <t>213/240 area 2 x : 0,1*2,24*2</t>
  </si>
  <si>
    <t>234/239 area 2 x : 0,04*2,24*2</t>
  </si>
  <si>
    <t>329 : 0,64*0,64*0,15</t>
  </si>
  <si>
    <t>0,52*1*0,15</t>
  </si>
  <si>
    <t>0,68*1,03*0,15</t>
  </si>
  <si>
    <t>419/427 area : 0,005*2,03</t>
  </si>
  <si>
    <t>428/429 : 0,3*2,85*0,04</t>
  </si>
  <si>
    <t>428 : 0,64*0,64*0,15</t>
  </si>
  <si>
    <t>042/046 : 0,53*2,05*0,15</t>
  </si>
  <si>
    <t>046 : 2,4*0,97*0,32</t>
  </si>
  <si>
    <t>2,54*0,49*0,84</t>
  </si>
  <si>
    <t>049/052 area : 1,09*2,14</t>
  </si>
  <si>
    <t>050 : 1,7*1,1*0,44</t>
  </si>
  <si>
    <t>3,58*0,4*0,1</t>
  </si>
  <si>
    <t>050/058 area : 1,02*2,14</t>
  </si>
  <si>
    <t>0,84*2,03</t>
  </si>
  <si>
    <t>052 : 3,58*0,7*0,3</t>
  </si>
  <si>
    <t>127/142 : 0,7*2,02*0,1</t>
  </si>
  <si>
    <t>129/133/134 area : 0,63*2,1</t>
  </si>
  <si>
    <t>138/139/140 : 1*3*0,2</t>
  </si>
  <si>
    <t>1,17*1,5*0,2</t>
  </si>
  <si>
    <t>143/146 area : 0,47*1,67</t>
  </si>
  <si>
    <t>144 : 0,7*2,02*0,1</t>
  </si>
  <si>
    <t>144/145 : 1*1,67*0,34</t>
  </si>
  <si>
    <t>150 : 1,2*2,2*0,45</t>
  </si>
  <si>
    <t>0,78*1,8*0,45</t>
  </si>
  <si>
    <t>150/159 area : 0,87*2,24</t>
  </si>
  <si>
    <t>154 area : 1,14*2,2</t>
  </si>
  <si>
    <t>157 : 0,7*2,15*0,46</t>
  </si>
  <si>
    <t>220/223 area : 0,08*3,34</t>
  </si>
  <si>
    <t>220/224/225 : 2,2*1,51*0,2</t>
  </si>
  <si>
    <t>223/232 area : 0,64*2,12</t>
  </si>
  <si>
    <t>225/229 : 0,9*2,02*0,1</t>
  </si>
  <si>
    <t>228/230 area : 0,52*1,75</t>
  </si>
  <si>
    <t>229/230 : 1*1,75*0,34</t>
  </si>
  <si>
    <t>234/235 area : 0,68*2,23</t>
  </si>
  <si>
    <t>237 area : 0,34*1,82</t>
  </si>
  <si>
    <t>0,52*2,26</t>
  </si>
  <si>
    <t>237/238 area : 0,87*2,24</t>
  </si>
  <si>
    <t>239 : 0,89*2,02*0,45</t>
  </si>
  <si>
    <t>240 : 1,7*2,12*0,3</t>
  </si>
  <si>
    <t>320/323/324 : 2,2*1,51*0,2</t>
  </si>
  <si>
    <t>324/328 : 0,9*2,02*0,1</t>
  </si>
  <si>
    <t>327/330 area : 0,53*1,77</t>
  </si>
  <si>
    <t>328/330 : 1*1,45*0,34</t>
  </si>
  <si>
    <t>331/336 : 1,7*2,14*0,2</t>
  </si>
  <si>
    <t>335/336 area : 0,87*2,24</t>
  </si>
  <si>
    <t>335 area : 0,34*1,82</t>
  </si>
  <si>
    <t>424/426 area : 0,94*2,29</t>
  </si>
  <si>
    <t>425/429 area : 0,53*1,77</t>
  </si>
  <si>
    <t>427/429 : 1*1,45*0,34</t>
  </si>
  <si>
    <t>433/434 : 0,9*2,13*0,22</t>
  </si>
  <si>
    <t>434 area 2 x : 0,18*2,26*2</t>
  </si>
  <si>
    <t>039 : 3,58*2,21*0,14</t>
  </si>
  <si>
    <t>147/149 : 1,48*3,46*0,5</t>
  </si>
  <si>
    <t>419/421/422 : 2,08*3,02*0,2</t>
  </si>
  <si>
    <t>430/435 : 3,55*6,96*0,2</t>
  </si>
  <si>
    <t>432/433 : 3*2,02*0,52</t>
  </si>
  <si>
    <t>527 area : 16,73*0,13</t>
  </si>
  <si>
    <t>528 area : 26,35*0,15</t>
  </si>
  <si>
    <t>PB01 : 41</t>
  </si>
  <si>
    <t>PB19 : 2</t>
  </si>
  <si>
    <t>stropy ve stávajícím světlíku skl.R18 výr. Z/B11  I120 : 6*5*2</t>
  </si>
  <si>
    <t>PB02 : 0</t>
  </si>
  <si>
    <t>PB03 : 0</t>
  </si>
  <si>
    <t>PB04 : 0</t>
  </si>
  <si>
    <t>PB05 : 0,32*0,12*1,5*3</t>
  </si>
  <si>
    <t>PB06 : 0,32*0,14*1,65*1</t>
  </si>
  <si>
    <t>PB07 : 0,3*0,18*2,85*2</t>
  </si>
  <si>
    <t>PB08 : 0,5*0,18*2,75*1</t>
  </si>
  <si>
    <t>PB09 : 0,6*0,12*1,5*4</t>
  </si>
  <si>
    <t>PB10 : 0,9*1,4*1,7*2</t>
  </si>
  <si>
    <t>PB11 : 1,1*0,12*1,5*1</t>
  </si>
  <si>
    <t>PB12 : 0,3*0,12*1,2*6</t>
  </si>
  <si>
    <t>PB13 : 0,6*0,12*1,2*5</t>
  </si>
  <si>
    <t>PB14 : 0,6*0,16*2,0*2</t>
  </si>
  <si>
    <t>PB15 : 0</t>
  </si>
  <si>
    <t>PB16 : 0,8*0,16*1,8*1</t>
  </si>
  <si>
    <t>PB17 : 0,48*0,12*1,2*1</t>
  </si>
  <si>
    <t>PB18 : 0,45*0,14*1,8*5</t>
  </si>
  <si>
    <t>Z/B16 : 0,32*0,12*3</t>
  </si>
  <si>
    <t>PB05 : 0,32*1,5*3</t>
  </si>
  <si>
    <t>PB06 : 0,32*1,65*1</t>
  </si>
  <si>
    <t>PB07 : 0,3*2,85*2</t>
  </si>
  <si>
    <t>PB08 : 0,5*2,75*1</t>
  </si>
  <si>
    <t>PB09 : 0,6*1,5*4</t>
  </si>
  <si>
    <t>PB10 : 0,9*1,7*2</t>
  </si>
  <si>
    <t>PB11 : 1,1*1,5*1</t>
  </si>
  <si>
    <t>PB12 : 0,3*1,2*6</t>
  </si>
  <si>
    <t>PB13 : 0,6*1,2*5</t>
  </si>
  <si>
    <t>PB14 : 0,6*2,0*2</t>
  </si>
  <si>
    <t>PB16 : 0,8*1,8*1</t>
  </si>
  <si>
    <t>PB17 : 0,48*1,2*1</t>
  </si>
  <si>
    <t>PB18 : 0,45*1,8*5</t>
  </si>
  <si>
    <t>Odkaz na mn. položky pořadí 41 : 27,58900</t>
  </si>
  <si>
    <t>dle výpisu překladů - odhad - 80,0 kg / m3 : 7,65774*80,0/1000</t>
  </si>
  <si>
    <t>PB02 : 1,1*1*11,1*9/1000</t>
  </si>
  <si>
    <t>PB03 : 1,3*1*11,1*2/1000</t>
  </si>
  <si>
    <t>PB05 : 1,5*2*11,1*3/1000</t>
  </si>
  <si>
    <t>PB09 : 1,5*4*11,1*4/1000</t>
  </si>
  <si>
    <t>PB11 : 1,5*7*11,1*1/1000</t>
  </si>
  <si>
    <t>PB12 : 1,2*2*11,1*6/1000</t>
  </si>
  <si>
    <t>PB13 : 1,2*4*11,1*5/1000</t>
  </si>
  <si>
    <t>PB17 : 1,2*3*11,1*1/1000</t>
  </si>
  <si>
    <t>Z/B16 : 3*1*11,1*2/1000</t>
  </si>
  <si>
    <t>036/038 : 0,86*3,06*2/1000</t>
  </si>
  <si>
    <t>036/040 : 0,62*3,06*2/1000</t>
  </si>
  <si>
    <t>038/039 : 1,01*4,57*2/1000</t>
  </si>
  <si>
    <t>039/040 : 0,86*3,06*2/1000</t>
  </si>
  <si>
    <t>039/041 : 1,01*4,57*2/1000</t>
  </si>
  <si>
    <t>039/065 : 1,15*4,57*2/1000</t>
  </si>
  <si>
    <t>041/063 : 1,15*4,57*2*2/1000</t>
  </si>
  <si>
    <t>042/043 : 0,8*3,06*2/1000</t>
  </si>
  <si>
    <t>0,7*3,06*2/1000</t>
  </si>
  <si>
    <t>042/046 : 1,1*4,57*2/1000</t>
  </si>
  <si>
    <t>043/044 : 1,53*4,57*2/1000</t>
  </si>
  <si>
    <t>049/050 : 0,66*3,06*2*2/1000</t>
  </si>
  <si>
    <t>050 : 1,01*4,57*2*2/1000</t>
  </si>
  <si>
    <t>050/058 : 0,66*3,06*2*2/1000</t>
  </si>
  <si>
    <t>051/054 : 0,55*3,06*2/1000</t>
  </si>
  <si>
    <t>051/057 : 0,55*3,06*2*2/1000</t>
  </si>
  <si>
    <t>052/054 : 0,55*3,06*2/1000</t>
  </si>
  <si>
    <t>057/058 : 0,88*3,06*2/1000</t>
  </si>
  <si>
    <t>057/059 : 0,55*3,06*2/1000</t>
  </si>
  <si>
    <t>058/059 : 0,55*3,06*2/1000</t>
  </si>
  <si>
    <t>063 : 0,86*3,06*2/1000</t>
  </si>
  <si>
    <t>063/065 : 1,15*4,57*2/1000</t>
  </si>
  <si>
    <t>iš/iš : 1,3*4,57*2/1000</t>
  </si>
  <si>
    <t>iš/044 : 1,53*4,57*2/1000</t>
  </si>
  <si>
    <t>126/138 : 0,55*3,06*2/1000</t>
  </si>
  <si>
    <t>138 : 0,62*3,06*2/1000</t>
  </si>
  <si>
    <t>138/142 : 0,6*3,06*2/1000</t>
  </si>
  <si>
    <t>138/144 : 0,55*3,06*2/1000</t>
  </si>
  <si>
    <t>143/144 : 0,58*3,06*2/1000</t>
  </si>
  <si>
    <t>143/146 : 0,55*3,06*2/1000</t>
  </si>
  <si>
    <t>iš/146 : 0,53*3,06*2/1000</t>
  </si>
  <si>
    <t>149 : 0,62*3,06*2/1000</t>
  </si>
  <si>
    <t>149/150 : 0,66*3,06*2*2/1000</t>
  </si>
  <si>
    <t>149/151 : 0,62*3,06*2/1000</t>
  </si>
  <si>
    <t>149/157 : 0,62*3,06*2/1000</t>
  </si>
  <si>
    <t>149/159 : 0,66*3,06*2/1000</t>
  </si>
  <si>
    <t>150 : 1*4,57*2*2/1000</t>
  </si>
  <si>
    <t>151/153 : 0,62*3,06*2/1000</t>
  </si>
  <si>
    <t>152/153 : 0,62*3,06*2/1000</t>
  </si>
  <si>
    <t>152/154 : 0,62*3,06*2/1000</t>
  </si>
  <si>
    <t>156/157 : 0,62*3,06*2/1000</t>
  </si>
  <si>
    <t>156/158 : 0,62*3,06*2/1000</t>
  </si>
  <si>
    <t>220/222 : 1,1*4,57*2/1000</t>
  </si>
  <si>
    <t>220/223 : 1,1*4,57*2/1000</t>
  </si>
  <si>
    <t>220/227 : 0,55*3,06*2/1000</t>
  </si>
  <si>
    <t>220/229 : 0,55*3,06*2/1000</t>
  </si>
  <si>
    <t>0,75*3,06*2/1000</t>
  </si>
  <si>
    <t>227/228 : 0,55*3,06*2/1000</t>
  </si>
  <si>
    <t>228/229 : 0,75*3,06*2/1000</t>
  </si>
  <si>
    <t>iš/schodiště : 0,8*3,06*2/1000</t>
  </si>
  <si>
    <t>234/235 : 1,2*4,57*2/1000</t>
  </si>
  <si>
    <t>234/236 : 1,1*4,57*2/1000</t>
  </si>
  <si>
    <t>234/237 : 0,75*3,06*2*2/1000</t>
  </si>
  <si>
    <t>234/238 : 1,25*4,57*2/1000</t>
  </si>
  <si>
    <t>234/239 : 1,1*4,57*2/1000</t>
  </si>
  <si>
    <t>237 : 1*4,57*2*2/1000</t>
  </si>
  <si>
    <t>320/321 : 0,53*3,06*2/1000</t>
  </si>
  <si>
    <t>320/322 : 1,1*4,57*2/1000</t>
  </si>
  <si>
    <t>320/326 : 0,53*3,06*2/1000</t>
  </si>
  <si>
    <t>320/328 : 0,7*3,06*2/1000</t>
  </si>
  <si>
    <t>321/322 : 0,53*3,06*2/1000</t>
  </si>
  <si>
    <t>322/327 : 0,53*3,06*2/1000</t>
  </si>
  <si>
    <t>322/331 : 0,53*3,06*2/1000</t>
  </si>
  <si>
    <t>326/327 : 0,53*3,06*2/1000</t>
  </si>
  <si>
    <t>327/328 : 0,55*3,06*2/1000</t>
  </si>
  <si>
    <t>333/334 : 0,53*3,06*2/1000</t>
  </si>
  <si>
    <t>333/335 : 0,75*3,06*2*2/1000</t>
  </si>
  <si>
    <t>333/336 : 0,53*3,06*2/1000</t>
  </si>
  <si>
    <t>335 : 1*4,57*2*2/1000</t>
  </si>
  <si>
    <t>419 : 1,3*4,57*2*2/1000</t>
  </si>
  <si>
    <t>419/420 : 0,8*3,06*2*2/1000</t>
  </si>
  <si>
    <t>0,75*3,06*2*2/1000</t>
  </si>
  <si>
    <t>419/424 : 0,53*3,06*2/1000</t>
  </si>
  <si>
    <t>419/426 : 0,53*3,06*2/1000</t>
  </si>
  <si>
    <t>419/427 : 0,55*3,06*2/1000</t>
  </si>
  <si>
    <t>424/425 : 0,53*3,06*2/1000</t>
  </si>
  <si>
    <t>425/427 : 0,55*3,06*2/1000</t>
  </si>
  <si>
    <t>425/431 : 0,53*3,06*2/1000</t>
  </si>
  <si>
    <t>430/431 : 0,53*3,06*2/1000</t>
  </si>
  <si>
    <t>432/433 : 1,1*4,57*2/1000</t>
  </si>
  <si>
    <t>432/435 : 0,53*3,06*2/1000</t>
  </si>
  <si>
    <t>514 : 0,62*3,06*2*2/1000</t>
  </si>
  <si>
    <t>0,66*3,06*2*2/1000</t>
  </si>
  <si>
    <t>stropy ve stávajícím světlíku skl.R18 výr. Z/B11  I120 : 1,7*6*5*11,1/1000</t>
  </si>
  <si>
    <t xml:space="preserve">překlady I 140 : </t>
  </si>
  <si>
    <t>PB06 : 1,65*2*14,4*1/1000</t>
  </si>
  <si>
    <t>PB10 : 1,7*6*14,4*2/1000</t>
  </si>
  <si>
    <t>PB15 : 1,5*1*14,4*1/1000</t>
  </si>
  <si>
    <t>PB18 : 1,8*3*14,4*5/1000</t>
  </si>
  <si>
    <t>PB14 : 2,0*4*17,9*2/1000</t>
  </si>
  <si>
    <t>PB16 : 1,8*5*17,9*1/1000</t>
  </si>
  <si>
    <t>PB04 : 2,2*1*21,9*3/1000</t>
  </si>
  <si>
    <t>PB07 : 2,85*2*21,9*2/1000</t>
  </si>
  <si>
    <t>PB08 : 2,75*3*21,9*1/1000</t>
  </si>
  <si>
    <t>342013123R00</t>
  </si>
  <si>
    <t>Příčky z desek sádrokartonových dvojité opláštění, jednoduchá konstrukce CW 50  tloušťka příčky 100 mm, desky impregnované, tloušťky 12,5 mm, tloušťka izolace 50 mm, požární odolnost EI 60</t>
  </si>
  <si>
    <t>065 : 3,58*(3,6+3,8)</t>
  </si>
  <si>
    <t>-1,3*2</t>
  </si>
  <si>
    <t>513 - 527 : 3,1*12,24</t>
  </si>
  <si>
    <t>area 4 x : 19,37+12,66+12,66+7,69</t>
  </si>
  <si>
    <t>-0,9*2,02*4</t>
  </si>
  <si>
    <t>-1,6*2,02</t>
  </si>
  <si>
    <t>518 - 523 : 2,98*(2,02+6,64+3,72+1,8+6,39+1,77+1,7+1,7)</t>
  </si>
  <si>
    <t>513 : 1,69*11,27</t>
  </si>
  <si>
    <t xml:space="preserve">tloušťka 17,5 cm : </t>
  </si>
  <si>
    <t>052 - 062 : 3,53*(0,9+0,9+1,03+1,03+0,9+0,9+0,9)</t>
  </si>
  <si>
    <t xml:space="preserve">tloušťka 25 cm : </t>
  </si>
  <si>
    <t>519 : 2,98*3,75</t>
  </si>
  <si>
    <t xml:space="preserve">tloušťka 27,5 cm : </t>
  </si>
  <si>
    <t>523 : 2,98*(3,36+1,8)</t>
  </si>
  <si>
    <t>342248151R00</t>
  </si>
  <si>
    <t>Příčky z tvárnic pálených Příčky z tvárnic pálených tloušťky 80 mm, z děrovaných příčkovek, P 10, zděných na suchou pěnu</t>
  </si>
  <si>
    <t>1PP : 3,58*(1,4+1,4)</t>
  </si>
  <si>
    <t>1NP : 3,5*(3,66+1,4+1,4+1,4+1,4)</t>
  </si>
  <si>
    <t>-1,99*2,08</t>
  </si>
  <si>
    <t>2NP : 3,5*(1,4+1,4+1,4+1,4)</t>
  </si>
  <si>
    <t>3NP : 3,5*(1,4+1,4+1,4+1,4)</t>
  </si>
  <si>
    <t>4NP : 3,55*(1,4+1,4+1,4+1,4)</t>
  </si>
  <si>
    <t>5NP : 2,98*(1,41+1,41+1,41+1,41)</t>
  </si>
  <si>
    <t>1PP : 3,58*(1,83+1,5+1,4+7,49+2,85+0,9+1,03+1,23+3,68+1,15+6,64+1,2+3,68+0,9+0,9+1,41+1,9+1,03)</t>
  </si>
  <si>
    <t>-0,8*2,02*8</t>
  </si>
  <si>
    <t>-0,77*2,02</t>
  </si>
  <si>
    <t>1NP : 3,55*(1,07+1,33+6,44+2,68+0,8+0,34+0,15+0,62+0,15+0,7+1,23+4,16+2,53+3,18+2,1+0,6+1,66+1,75+1,4+3,66+3,3+1,74+1,79+0,82+6,81+1,85+1,85+0,9+6,81+1,93+6,81+1,85+1,85+0,9+6,81+3,15)</t>
  </si>
  <si>
    <t>-0,9*2,02*7</t>
  </si>
  <si>
    <t>-0,95*2,02</t>
  </si>
  <si>
    <t>-1,79*2,08</t>
  </si>
  <si>
    <t>2NP : 3,55*(3,45+5,98+0,25+0,62+3,23+2,08+0,6+1,62+2+2,74+5,94+0,71+1,03+6,96)</t>
  </si>
  <si>
    <t>3,65*(3,15+7,16)</t>
  </si>
  <si>
    <t>3NP : 3,55*(3,35+6,03+0,32+0,5+3,82+0,64+1,58+2,74+3,05+1,93)</t>
  </si>
  <si>
    <t>3,65*3,15</t>
  </si>
  <si>
    <t>4NP : 3,55*(5,94+0,4+0,33+3,5+2,75+2,93+1,75+1,84)</t>
  </si>
  <si>
    <t>5NP : 2,98*(3,27+6,31+3,6)</t>
  </si>
  <si>
    <t>1PP : 3,58*16</t>
  </si>
  <si>
    <t>1NP : 3,5*29</t>
  </si>
  <si>
    <t>3,65*4</t>
  </si>
  <si>
    <t>3NP : 3,5*7</t>
  </si>
  <si>
    <t>3,65*2</t>
  </si>
  <si>
    <t>4NP : 3,55*7</t>
  </si>
  <si>
    <t>5NP : 2,98*2</t>
  </si>
  <si>
    <t xml:space="preserve">Příčka 8 cm profi : </t>
  </si>
  <si>
    <t>1PP : 3,58*4</t>
  </si>
  <si>
    <t>1NP : 3,5*10</t>
  </si>
  <si>
    <t>2NP : 3,5*8</t>
  </si>
  <si>
    <t>3NP : 3,5*8</t>
  </si>
  <si>
    <t>4NP : 3,55*8</t>
  </si>
  <si>
    <t>5NP : 2,98*8</t>
  </si>
  <si>
    <t xml:space="preserve">Příčka 20 cm CPP : </t>
  </si>
  <si>
    <t>4NP : 3,55*2</t>
  </si>
  <si>
    <t>346244371RT2</t>
  </si>
  <si>
    <t>Zazdívka rýh, potrubí, nik (výklenků) nebo kapes tloušťka 140 mm, Prvek zdicí pálený - klasický;  funkce: cihla plná;  tvar: základní;  P;  l = 290 mm;  w = 140 mm;  h = 65 mm;  styčná plocha: hladká;  kat. zdicíh...</t>
  </si>
  <si>
    <t xml:space="preserve">zazdívka svislých svodů na fasádě : </t>
  </si>
  <si>
    <t>západ : 0,4*20,5</t>
  </si>
  <si>
    <t>jih : 0,2*20,5</t>
  </si>
  <si>
    <t>PB02 : 0,12*1,1*9*2</t>
  </si>
  <si>
    <t>PB03 : 0,12*1,3*2*2</t>
  </si>
  <si>
    <t>PB04 : 0,18*2,2*3*2</t>
  </si>
  <si>
    <t>PB05 : 0,12*1,5*3*2</t>
  </si>
  <si>
    <t>PB06 : 0,14*1,65*1*2</t>
  </si>
  <si>
    <t>PB07 : 0,18*2,85*2*2</t>
  </si>
  <si>
    <t>PB08 : 0,18*2,75*1*2</t>
  </si>
  <si>
    <t>PB09 : 0,12*1,5*4*2</t>
  </si>
  <si>
    <t>PB10 : 0,14*1,7*2*2</t>
  </si>
  <si>
    <t>PB11 : 0,12*1,5*1*2</t>
  </si>
  <si>
    <t>PB12 : 0,12*1,2*6*2</t>
  </si>
  <si>
    <t>PB13 : 0,12*1,2*5*2</t>
  </si>
  <si>
    <t>PB14 : 0,16*2,0*2*2</t>
  </si>
  <si>
    <t>PB15 : 0,14*1,5*1*2</t>
  </si>
  <si>
    <t>PB16 : 0,16*1,8*1*2</t>
  </si>
  <si>
    <t>PB17 : 0,12*1,2*1*2</t>
  </si>
  <si>
    <t>PB18 : 0,14*1,8*5*2</t>
  </si>
  <si>
    <t>Z/B16 : 0,12*3*2</t>
  </si>
  <si>
    <t>1PP : 1,83+1,5+1,4+7,49+2,85+0,9+1,03+1,23+3,68+1,15+6,64+1,2+3,68+0,9+0,9+1,41+1,9+1,03</t>
  </si>
  <si>
    <t>1NP : 1,07+1,33+6,44+2,68+0,8+0,34+0,15+0,62+0,15+0,7+1,23+4,16+2,53+3,18+2,1+0,6+1,66+1,75+1,4+3,66+3,3+1,74+1,79+0,82+6,81+1,85+1,85+0,9+6,81+1,93+6,81+1,85+1,85+0,9+6,81+3,15</t>
  </si>
  <si>
    <t>2NP : 3,45+5,98+0,25+0,62+3,23+2,08+0,6+1,62+2+2,74+5,94+0,71+1,03+6,96+3,15+7,16</t>
  </si>
  <si>
    <t>3NP : 3,35+6,03+0,32+0,5+3,82+0,64+1,58+2,74+3,05+1,93+3,15</t>
  </si>
  <si>
    <t>4NP : 5,94+0,4+0,33+3,5+2,75+2,93+1,75+1,84</t>
  </si>
  <si>
    <t>5NP : 3,27+6,31+3,6</t>
  </si>
  <si>
    <t>1PP : 1,4+1,4</t>
  </si>
  <si>
    <t>1NP : 3,66+1,4+1,4+1,4+1,4</t>
  </si>
  <si>
    <t>2NP : 1,4+1,4+1,4+1,4</t>
  </si>
  <si>
    <t>3NP : 1,4+1,4+1,4+1,4</t>
  </si>
  <si>
    <t>4NP : 1,4+1,4+1,4+1,4</t>
  </si>
  <si>
    <t>5NP : 1,41+1,41+1,41+1,41</t>
  </si>
  <si>
    <t>4NP : 6,96</t>
  </si>
  <si>
    <t>342266112xxx</t>
  </si>
  <si>
    <t>Předstěny opláštěné sádrokartonovými deskami obklad stěn sádrokartonem na dřevěnou konstrukci 2x akustická SDK deska 12,5mm s požární odolností, bez izolace</t>
  </si>
  <si>
    <t>atika skl. F9 : (6+10,18+6)*1,4</t>
  </si>
  <si>
    <t>037 : 1,63*1,26</t>
  </si>
  <si>
    <t>1,26*0,15</t>
  </si>
  <si>
    <t>054 : 3,58*1,6</t>
  </si>
  <si>
    <t>055 : 3,58*1,6</t>
  </si>
  <si>
    <t>056 : 3,58*0,9*2</t>
  </si>
  <si>
    <t>135 : 1,6*0,95</t>
  </si>
  <si>
    <t>0,95*0,15</t>
  </si>
  <si>
    <t>137 : 1,6*0,95</t>
  </si>
  <si>
    <t>140 : 3,5*1,59</t>
  </si>
  <si>
    <t>141 : 3,5*0,9</t>
  </si>
  <si>
    <t>142 : 3,5*0,91</t>
  </si>
  <si>
    <t>143 : 3,5*3,74</t>
  </si>
  <si>
    <t>146 : 1,6*0,9</t>
  </si>
  <si>
    <t>0,9*0,15</t>
  </si>
  <si>
    <t>154 : 3,5*1,85</t>
  </si>
  <si>
    <t>158 : 3,5*1,85</t>
  </si>
  <si>
    <t>225 : 3,5*1,58</t>
  </si>
  <si>
    <t>226 : 3,5*0,9</t>
  </si>
  <si>
    <t>228 : 3,5*1,85</t>
  </si>
  <si>
    <t>324 : 3,5*1,72</t>
  </si>
  <si>
    <t>325 : 3,5*0,9</t>
  </si>
  <si>
    <t>327 : 3,5*3,75</t>
  </si>
  <si>
    <t>422 : 3,55*1,6</t>
  </si>
  <si>
    <t>423 : 3,55*0,9</t>
  </si>
  <si>
    <t>425 : 3,55*2,94</t>
  </si>
  <si>
    <t>stěny revizní šachty : (0,9+0,7)*2*1,32*2</t>
  </si>
  <si>
    <t>západ : 16*4*0,15</t>
  </si>
  <si>
    <t>80*0,15</t>
  </si>
  <si>
    <t>(11+11)*0,15</t>
  </si>
  <si>
    <t>sever : (15+7)*0,15</t>
  </si>
  <si>
    <t>sever řez 3 : (12+12)*0,15</t>
  </si>
  <si>
    <t>OV/B19 : 52</t>
  </si>
  <si>
    <t>Úprava podkroví sádrokartonem na plochách šikmých na ocelový rošt 1x deska, tloušťky 12,5 mm, protipožární, bez izolace</t>
  </si>
  <si>
    <t>obloukové vikýře : (0,7+2,4+0,7)*1,5*11</t>
  </si>
  <si>
    <t>Úprava podkroví sádrokartonem na plochách šikmých na ocelový rošt Úprava podkroví sádrokarton. na ocel. rošt, šikmá, 2x opl., desky protipožární tl. 12,5 mm, bez, izolace, bez parozábrany</t>
  </si>
  <si>
    <t>515-527 : (3,61+0,52+0,3)*15,38</t>
  </si>
  <si>
    <t>513-514 : (4,25+2,96)*5,5</t>
  </si>
  <si>
    <t>2,96*5,79</t>
  </si>
  <si>
    <t>528 : (2,55+0,55+0,23+0,49+0,49+0,23+0,55+2,55)*19,27</t>
  </si>
  <si>
    <t>713134211RO6</t>
  </si>
  <si>
    <t>Montáž tepelné izolace stropů parotěsná zábrana na stěny s přelepením spojů, včetně dodávky fólie</t>
  </si>
  <si>
    <t>Odkaz na mn. položky pořadí 58 : 31,05200</t>
  </si>
  <si>
    <t>347015135Rxx</t>
  </si>
  <si>
    <t>Předstěna SDK, tl.125 mm, ocel. kce CW745, 1x akustická deska tl. 12,5mm</t>
  </si>
  <si>
    <t>514 : 2,98*3,14</t>
  </si>
  <si>
    <t>západ : 16*4*0,15*0,89/1000</t>
  </si>
  <si>
    <t>80*0,15*0,89/1000</t>
  </si>
  <si>
    <t>(11+11)*0,15*0,89/1000</t>
  </si>
  <si>
    <t>sever : (15+7)*0,15*0,89/1000</t>
  </si>
  <si>
    <t>sever řez 3 : (12+12)*0,15*0,89/1000</t>
  </si>
  <si>
    <t>432/433 : 0,53*3,06*2/1000</t>
  </si>
  <si>
    <t>046 : 2,6*4,57*2/1000</t>
  </si>
  <si>
    <t>333/336 : 1,1*4,57*2/1000</t>
  </si>
  <si>
    <t>419/426 : 1,1*4,57*2/1000</t>
  </si>
  <si>
    <t>432/435 : 1,1*4,57*2/1000</t>
  </si>
  <si>
    <t>13380525R</t>
  </si>
  <si>
    <t>tyč ocelová profilová válcovaná za tepla S235 (11375); průřez I; výška 140 mm</t>
  </si>
  <si>
    <t>13380620R</t>
  </si>
  <si>
    <t>stropy ve stávajícím světlíku skl.R18 výr. Z/B11 : 1,7*6*5*11,1/1000</t>
  </si>
  <si>
    <t>Odkaz na mn. položky pořadí 62 : 52,00000</t>
  </si>
  <si>
    <t>schodiště do 5.NP - podesta : 3,4+0,28</t>
  </si>
  <si>
    <t>Odkaz na mn. položky pořadí 76 : 3,68000</t>
  </si>
  <si>
    <t>411354255R00</t>
  </si>
  <si>
    <t>Bednění stropů zabudované (ztracené) z ocelových trapézových plechů pozinkovaných, vlna 50 mm, tloušťky 0,8 mm</t>
  </si>
  <si>
    <t xml:space="preserve">stropy ve stávajícím světlíku skl.R18 : </t>
  </si>
  <si>
    <t>strop nad 1.PP- 4. NP (area) : (1,33+3,91)*5</t>
  </si>
  <si>
    <t>413232211RT2</t>
  </si>
  <si>
    <t>Zazdívka zhlaví jakýmikoliv cihlami pálenými válcovaných nosníků výšky do 150 mm</t>
  </si>
  <si>
    <t>ocelový strop na schodištěm skl. S3 dle výpisu oceli v.č. B221 : 20</t>
  </si>
  <si>
    <t>416021126xxx</t>
  </si>
  <si>
    <t>Podhledy na kovové konstrukci opláštěné deskami sádrokartonovými nosná konstrukce z profilů CD s přímým uchycením 1x cementovláknitá deska, tloušťky 12,5 mm, s minerální izolací tl. 40 mm</t>
  </si>
  <si>
    <t>skl. P6</t>
  </si>
  <si>
    <t>závětří 046 skl.P6 : 1,14*4,06</t>
  </si>
  <si>
    <t>0,56*1,15</t>
  </si>
  <si>
    <t>416021229xxx</t>
  </si>
  <si>
    <t>Podhledy na kovové konstrukci opláštěné deskami sádrokartonovými nosná konstrukce z profilů CD s přímým uchycením 2x deska, tloušťka desky 20 mm, protipožární, s minerální izolací tl. 2x40 mm</t>
  </si>
  <si>
    <t xml:space="preserve">skl S5 : </t>
  </si>
  <si>
    <t>048 : 174</t>
  </si>
  <si>
    <t>148 : 35</t>
  </si>
  <si>
    <t>036 : 48,02</t>
  </si>
  <si>
    <t>038 : 34,58</t>
  </si>
  <si>
    <t>039 : 21,97</t>
  </si>
  <si>
    <t>040 : 42,12</t>
  </si>
  <si>
    <t>041 : 30,6</t>
  </si>
  <si>
    <t>051 : 25,31</t>
  </si>
  <si>
    <t>057 : 25,91</t>
  </si>
  <si>
    <t>065 : 12,95</t>
  </si>
  <si>
    <t>138 : 50,98</t>
  </si>
  <si>
    <t>151 : 13,62</t>
  </si>
  <si>
    <t>155 : 11,09</t>
  </si>
  <si>
    <t>221 : 21,11</t>
  </si>
  <si>
    <t>222 : 3,4</t>
  </si>
  <si>
    <t>223 : 5,95</t>
  </si>
  <si>
    <t>232 : 3,48</t>
  </si>
  <si>
    <t>235 : 3,45</t>
  </si>
  <si>
    <t>236 : 3,45</t>
  </si>
  <si>
    <t>238 : 3,48</t>
  </si>
  <si>
    <t>239 : 3,48</t>
  </si>
  <si>
    <t>240 : 6,13</t>
  </si>
  <si>
    <t>321 : 20,27</t>
  </si>
  <si>
    <t>322 : 3,48</t>
  </si>
  <si>
    <t>331 : 3,48</t>
  </si>
  <si>
    <t>334 : 3,44</t>
  </si>
  <si>
    <t>336 : 3,48</t>
  </si>
  <si>
    <t>426 : 1,0*(6,97+0,5)+0,5*9,5</t>
  </si>
  <si>
    <t>0,48*1,48</t>
  </si>
  <si>
    <t>433 : 8,92</t>
  </si>
  <si>
    <t>434 : 3,51</t>
  </si>
  <si>
    <t>435 : 5,76</t>
  </si>
  <si>
    <t>037 : 3,11</t>
  </si>
  <si>
    <t>043 : 2,61</t>
  </si>
  <si>
    <t>044 : 1,26</t>
  </si>
  <si>
    <t>052 : 8,95</t>
  </si>
  <si>
    <t>053 : 2,25</t>
  </si>
  <si>
    <t>054 : 1,44</t>
  </si>
  <si>
    <t>055 : 1,44</t>
  </si>
  <si>
    <t>056 : 6,08</t>
  </si>
  <si>
    <t>058 : 10,41</t>
  </si>
  <si>
    <t>059 : 1,44</t>
  </si>
  <si>
    <t>060 : 1,44</t>
  </si>
  <si>
    <t>061 : 1,44</t>
  </si>
  <si>
    <t>062 : 6,43</t>
  </si>
  <si>
    <t>126 : 19,32</t>
  </si>
  <si>
    <t>127 : 34,55</t>
  </si>
  <si>
    <t>128 : 33</t>
  </si>
  <si>
    <t>129 : 8,65</t>
  </si>
  <si>
    <t>130 : 4,76</t>
  </si>
  <si>
    <t>133 : 3,79</t>
  </si>
  <si>
    <t>134 : 1,79</t>
  </si>
  <si>
    <t>135 : 1,8</t>
  </si>
  <si>
    <t>136 : 3,86</t>
  </si>
  <si>
    <t>139 : 5,03</t>
  </si>
  <si>
    <t>140 : 3,24</t>
  </si>
  <si>
    <t>141 : 1,53</t>
  </si>
  <si>
    <t>142 : 5</t>
  </si>
  <si>
    <t>143 : 10,65</t>
  </si>
  <si>
    <t>144 : 3,83</t>
  </si>
  <si>
    <t>152 : 3,31</t>
  </si>
  <si>
    <t>153 : 3,45</t>
  </si>
  <si>
    <t>154 : 4,99</t>
  </si>
  <si>
    <t>156 : 3,31</t>
  </si>
  <si>
    <t>157 : 3,45</t>
  </si>
  <si>
    <t>158 : 4,99</t>
  </si>
  <si>
    <t>224 : 4,82</t>
  </si>
  <si>
    <t>225 : 3,55</t>
  </si>
  <si>
    <t>226 : 1,63</t>
  </si>
  <si>
    <t>227 : 4,71</t>
  </si>
  <si>
    <t>228 : 5,75</t>
  </si>
  <si>
    <t>229 : 3,84</t>
  </si>
  <si>
    <t>323 : 4,79</t>
  </si>
  <si>
    <t>324 : 3,48</t>
  </si>
  <si>
    <t>325 : 1,6</t>
  </si>
  <si>
    <t>326 : 4,54</t>
  </si>
  <si>
    <t>327 : 10,71</t>
  </si>
  <si>
    <t>328 : 3,88</t>
  </si>
  <si>
    <t>421 : 4,16</t>
  </si>
  <si>
    <t>422 : 2,99</t>
  </si>
  <si>
    <t>423 : 1,44</t>
  </si>
  <si>
    <t>424 : 6,53</t>
  </si>
  <si>
    <t>425 : 8,9</t>
  </si>
  <si>
    <t>427 : 4,34</t>
  </si>
  <si>
    <t>149 : 114,11</t>
  </si>
  <si>
    <t xml:space="preserve">skl. R18 : </t>
  </si>
  <si>
    <t>137 : 1,65</t>
  </si>
  <si>
    <t>145 : 2,64</t>
  </si>
  <si>
    <t>146 : 1,26</t>
  </si>
  <si>
    <t>230 : 4,09</t>
  </si>
  <si>
    <t>233 : 1,76</t>
  </si>
  <si>
    <t>330 : 4,09</t>
  </si>
  <si>
    <t>332 : 1,76</t>
  </si>
  <si>
    <t>429 : 4,09</t>
  </si>
  <si>
    <t>431 : 1,81</t>
  </si>
  <si>
    <t>525 : 4,09</t>
  </si>
  <si>
    <t>524 + chodba (plocha nového stropu) : 100,56</t>
  </si>
  <si>
    <t>526 : 1,66</t>
  </si>
  <si>
    <t>528 : 4,6*19,27</t>
  </si>
  <si>
    <t>515-527 : 2,16*13,32</t>
  </si>
  <si>
    <t>416051262R00</t>
  </si>
  <si>
    <t>Podhledy sádrokartonovými akustické bezespáré podhledy akustické  bezespáré, dvouúrovňový ocelový rošt - hrana akustické sádrokartonové desky kolmo řezaná (pro technologii řezané spáry) rozměr desky 1200/2000 mm, děrování nepravidelné, d 8, 15 a 20 mm, podíl děrované plochy 6 %, bez izolace</t>
  </si>
  <si>
    <t xml:space="preserve">skl. P3 : </t>
  </si>
  <si>
    <t>426 : 79,92</t>
  </si>
  <si>
    <t>430 : 83,82</t>
  </si>
  <si>
    <t>036 : 5,03*0,5</t>
  </si>
  <si>
    <t>040 : 5,08*0,5</t>
  </si>
  <si>
    <t>151 : 1,93*0,4</t>
  </si>
  <si>
    <t>222 : 6,81*0,5</t>
  </si>
  <si>
    <t>(1,56+0,51+0,51)*0,32</t>
  </si>
  <si>
    <t>223 : (6,23+5,03+0,5)*0,5</t>
  </si>
  <si>
    <t>232 : 6,96*0,5</t>
  </si>
  <si>
    <t>235 : 6,9*0,5</t>
  </si>
  <si>
    <t>236 : 6,9*0,5</t>
  </si>
  <si>
    <t>238 : (6,73+0,5)*0,5</t>
  </si>
  <si>
    <t>239 : 6,96*0,5</t>
  </si>
  <si>
    <t>240 : (5,2+0,5+0,71+1,03+4,6)*0,5</t>
  </si>
  <si>
    <t>322 : 6,96*0,5</t>
  </si>
  <si>
    <t>331 : 6,96*0,5</t>
  </si>
  <si>
    <t>334 : 6,9*0,5</t>
  </si>
  <si>
    <t>336 : 6,96*0,5</t>
  </si>
  <si>
    <t>426 : 0,5*(6,97+9,5+0,5)</t>
  </si>
  <si>
    <t>0,42*(0,51+1,56+0,51)</t>
  </si>
  <si>
    <t>433 : (6,4+10,74)*0,5</t>
  </si>
  <si>
    <t>434 : 7,08*0,5</t>
  </si>
  <si>
    <t>435 : 11,53*0,5</t>
  </si>
  <si>
    <t>5.NP : 3</t>
  </si>
  <si>
    <t xml:space="preserve">schodiště do 5.NP skl. R23 (area dle řezu) : </t>
  </si>
  <si>
    <t>ramena : 1,07*1,7</t>
  </si>
  <si>
    <t>0,9*1,7</t>
  </si>
  <si>
    <t>podesta : 0,47*3,6</t>
  </si>
  <si>
    <t>schodiště u závětří 046 (area dle řezu 3) : 1,1*1,66</t>
  </si>
  <si>
    <t>vnější schodiště u tělocvičny (area dle pohledu S) : 1,1*1,48</t>
  </si>
  <si>
    <t>430361821R00</t>
  </si>
  <si>
    <t>Výztuž schodišťových konstrukcí  (stupňů, schodnic, ramen, podest s nosníky) z betonářské oceli 10505</t>
  </si>
  <si>
    <t>ramena : 1,07*1,7*120/1000</t>
  </si>
  <si>
    <t>0,9*1,7*120/1000</t>
  </si>
  <si>
    <t>podesta : 0,47*3,6*120/1000</t>
  </si>
  <si>
    <t>schodiště u závětří 046  skl. R22 : 4,3*1,66*1,2*4,44/1000*2</t>
  </si>
  <si>
    <t>vnější schodiště u tělocvičny : 4,03*1,48*1,2*4,44/1000*2</t>
  </si>
  <si>
    <t>431351121R00</t>
  </si>
  <si>
    <t>Bednění podest a podstupňových desek přímočarých zřízení</t>
  </si>
  <si>
    <t>s pomocným lešením o výšce podlahy do 1900 mm a pro zatížení do 1,5 kPa,</t>
  </si>
  <si>
    <t xml:space="preserve">schodiště do 5.NP : </t>
  </si>
  <si>
    <t>ramena : (4,45+4,45)*1,6</t>
  </si>
  <si>
    <t>podesta (area) : 6,4</t>
  </si>
  <si>
    <t>431351122R00</t>
  </si>
  <si>
    <t>Bednění podest a podstupňových desek přímočarých odstranění</t>
  </si>
  <si>
    <t>Odkaz na mn. položky pořadí 92 : 20,64000</t>
  </si>
  <si>
    <t>schodiště do 5.NP : (0,144+0,31)*1,56*29</t>
  </si>
  <si>
    <t>boky (area) : 1,02+0,6</t>
  </si>
  <si>
    <t>schodiště u závětří 046 : (0,167+0,3)*1,66*13</t>
  </si>
  <si>
    <t>vnější schodiště u tělocvičny : (0,162+0,3)*1,48*12</t>
  </si>
  <si>
    <t>Odkaz na mn. položky pořadí 94 : 40,44194</t>
  </si>
  <si>
    <t>okapový chodník (area) : 3,19+0,54+13,4+22,83+7,04</t>
  </si>
  <si>
    <t>okapový chodník (area) celkem 28cm : 3,19+0,54+13,4+22,83+7,04</t>
  </si>
  <si>
    <t xml:space="preserve">pod drenáž ( žlábek ) : </t>
  </si>
  <si>
    <t>západ : 36,7*1,1*0,15</t>
  </si>
  <si>
    <t>sever : 24,17*1,1*0,15</t>
  </si>
  <si>
    <t>východ : (17+17+11,5)*1,1*0,15</t>
  </si>
  <si>
    <t>Odkaz na mn. položky pořadí 102 : 20,90000</t>
  </si>
  <si>
    <t>západ - rampa a chodník : 20,9</t>
  </si>
  <si>
    <t>západ - rampa a chodník : 15,45+1,35</t>
  </si>
  <si>
    <t>Odkaz na mn. položky pořadí 115 : 87,55000</t>
  </si>
  <si>
    <t>Odkaz na mn. položky pořadí 105 : 87,55000</t>
  </si>
  <si>
    <t>Odkaz na mn. položky pořadí 113 : 23,31840</t>
  </si>
  <si>
    <t>Odkaz na mn. položky pořadí 109 : 1555,79030</t>
  </si>
  <si>
    <t>Odkaz na mn. položky pořadí 110 : 733,93700</t>
  </si>
  <si>
    <t>036 : 3,58*1,84</t>
  </si>
  <si>
    <t>037 : 3,58*(1,5+0,85)</t>
  </si>
  <si>
    <t>041 : 3,58*7,49</t>
  </si>
  <si>
    <t>043 : 3,58*1,4</t>
  </si>
  <si>
    <t>044 : 3,58*(1,4+1,4)</t>
  </si>
  <si>
    <t>052 : 3,58*(2,73+0,13+1,15+3,55+1,23)</t>
  </si>
  <si>
    <t>053 : 3,58*2,5</t>
  </si>
  <si>
    <t>054 : 3,58*(0,9+1,6)</t>
  </si>
  <si>
    <t>056 : 3,58*(0,9+0,13+0,9+1,48+0,9+0,13+0,9)</t>
  </si>
  <si>
    <t>058 : 3,53*(3,55+1,03+0,04+0,08+1,03+1,78+1,41)</t>
  </si>
  <si>
    <t>059 : 3,53*(0,9+1,6)</t>
  </si>
  <si>
    <t>060 : 3,53*1,6</t>
  </si>
  <si>
    <t>061 : 3,53*(0,9+1,6)</t>
  </si>
  <si>
    <t>062 : 3,53*(0,9+0,13+0,9+1,66+0,9+0,13+0,9)</t>
  </si>
  <si>
    <t>063 : 3,58*7,49</t>
  </si>
  <si>
    <t>064 : 3,58*(1,5+0,85)</t>
  </si>
  <si>
    <t>126 : 3,65*(1,07+1,33+4,91+2,68)</t>
  </si>
  <si>
    <t>127 : 3,5*(0,7+1,23+4,16)</t>
  </si>
  <si>
    <t>128 : 3,5*(0,13+0,58+1,23+0,79+0,7+0,13+0,13+0,8)</t>
  </si>
  <si>
    <t>129 : 3,5*(0,8+0,7+3,38)</t>
  </si>
  <si>
    <t>130 : 3,5*(3,66+3,66)</t>
  </si>
  <si>
    <t>-0,95*2,02*2</t>
  </si>
  <si>
    <t>132 : 3,5*3,66</t>
  </si>
  <si>
    <t>133 : 3,5*(1,8+1,2+0,82+0,13+0,82+0,85+1,79)</t>
  </si>
  <si>
    <t>134 : 3,5*(1+1,79)</t>
  </si>
  <si>
    <t>135 : 3,5*1,4</t>
  </si>
  <si>
    <t>136 : 3,5*(1,74+2,22+1,74)</t>
  </si>
  <si>
    <t>0,13*(0,95+2,02+2,02)</t>
  </si>
  <si>
    <t>137 : 3,5*(0,95+1,74)</t>
  </si>
  <si>
    <t>138 : 3,65*(1,99+0,34+0,8+0,34+0,16+0,62+0,15+5,48)</t>
  </si>
  <si>
    <t>139 : 3,65*3,05</t>
  </si>
  <si>
    <t>140 : 3,65*(2,03+1,75)</t>
  </si>
  <si>
    <t>141 : 3,65*(0,9+1,7+1,7)</t>
  </si>
  <si>
    <t>143 : 3,65*(2,09+0,6+1,66)</t>
  </si>
  <si>
    <t>145 : 3,5*1,4</t>
  </si>
  <si>
    <t>146 : 3,5*(1,4+1,4)</t>
  </si>
  <si>
    <t>149 : 3,5*(1,19+1,93+1,19+3,15)</t>
  </si>
  <si>
    <t>150 : 3,5*3,15</t>
  </si>
  <si>
    <t>151 : 3,5*(6,81+6,81)</t>
  </si>
  <si>
    <t>152 : 3,5*(1,85+1,79+1,85)</t>
  </si>
  <si>
    <t>153 : 3,5*(0,9+0,13+0,9+1,93+1,85)</t>
  </si>
  <si>
    <t>154 : 3,5*(1,85+2,7)</t>
  </si>
  <si>
    <t>155 : 3,5*(5,5+1,93+5,5)</t>
  </si>
  <si>
    <t>156 : 3,5*(1,79+1,85)*2</t>
  </si>
  <si>
    <t>157 : 3,5*(1,93+0,9+0,9+0,13+0,9+0,9+1,85)</t>
  </si>
  <si>
    <t>158 : 3,5*(2,7+1,85+2,7)</t>
  </si>
  <si>
    <t>160 : 3,5*(0,95+1,21+0,95)</t>
  </si>
  <si>
    <t>220 : 3,65*(5,48+0,25+0,62+3,45)</t>
  </si>
  <si>
    <t>221 : 3,65*(5,98+3,08)</t>
  </si>
  <si>
    <t>224 : 3,65*3,23</t>
  </si>
  <si>
    <t>225 : 3,5*(2,02+1,9)</t>
  </si>
  <si>
    <t>226 : 3,65*(0,9+1,81+1,81)</t>
  </si>
  <si>
    <t>227 : 3,65*(1,72+2,74)</t>
  </si>
  <si>
    <t>228 : 3,65*(2,59+0,24+0,6+1,62)</t>
  </si>
  <si>
    <t>230 : 3,5*1,4</t>
  </si>
  <si>
    <t>232 : 3,5*(6,06+0,71+1,35)</t>
  </si>
  <si>
    <t>233 : 3,5*1,4</t>
  </si>
  <si>
    <t>234 : 3,65*3,15</t>
  </si>
  <si>
    <t>235 : 3,65*7,16</t>
  </si>
  <si>
    <t>236 : 3,65*7,16</t>
  </si>
  <si>
    <t>237 : 3,65*3,15</t>
  </si>
  <si>
    <t>238 : 3,5*6,96</t>
  </si>
  <si>
    <t>239 : 3,5*6,96</t>
  </si>
  <si>
    <t>240 : 3,5*(5,94+0,71+1,03)</t>
  </si>
  <si>
    <t>320 : 3,65*(5,65+0,32+0,5+3,35)</t>
  </si>
  <si>
    <t>321 : 3,65*(6,03+2,91)</t>
  </si>
  <si>
    <t>323 : 3,65*(1,64+3,05)</t>
  </si>
  <si>
    <t>324 : 3,65*(1,83+2,03)</t>
  </si>
  <si>
    <t>325 : 3,65*(0,9+1,78+1,78)</t>
  </si>
  <si>
    <t>326 : 3,65*(1,52+2,74)</t>
  </si>
  <si>
    <t>327 : 3,65*(2,59+2,17+0,64+1,58)</t>
  </si>
  <si>
    <t>330 : 3,5*1,4</t>
  </si>
  <si>
    <t>332 : 3,5*1,4</t>
  </si>
  <si>
    <t>333 : 3,65*3,15</t>
  </si>
  <si>
    <t>335 : 3,65*3,15</t>
  </si>
  <si>
    <t>419 : 3,65*(5,61+0,4+0,33)</t>
  </si>
  <si>
    <t>420 : 3,65*5,94</t>
  </si>
  <si>
    <t>421 : 3,65*(1,49+2,93)</t>
  </si>
  <si>
    <t>422 : 3,65*(1,9+1,65)</t>
  </si>
  <si>
    <t>423 : 3,65*(0,9+1,6+1,6)</t>
  </si>
  <si>
    <t>424 : 3,65*2,29</t>
  </si>
  <si>
    <t>425 : 3,65*(1,11+0,52+1,84)</t>
  </si>
  <si>
    <t>427 : 3,65*2,01</t>
  </si>
  <si>
    <t>429 : 3,65*1,4</t>
  </si>
  <si>
    <t>430 : 3,55*6,96</t>
  </si>
  <si>
    <t>431 : 3,65*1,4</t>
  </si>
  <si>
    <t>435 : 3,55*6,96</t>
  </si>
  <si>
    <t>nosné zdivo nadstavby okolo schodiště (vnitřní prostror) : 2,98*(6,33+10,77+7,59+4,53)</t>
  </si>
  <si>
    <t>-1,9*2,02</t>
  </si>
  <si>
    <t>-1,4*1,4*5</t>
  </si>
  <si>
    <t>0,12*(1,9+2,02+2,02)</t>
  </si>
  <si>
    <t>0,3*(1,4+1,4+1,4)*5</t>
  </si>
  <si>
    <t>0,58*(1,5+2,02+2,02)</t>
  </si>
  <si>
    <t>vnější prostor : 2,98*(6,78+3,63)</t>
  </si>
  <si>
    <t>513/515 : 2,98*(3,61+6,31+3,27)</t>
  </si>
  <si>
    <t>514 : 2,98*(3,48+6,06+3,14)</t>
  </si>
  <si>
    <t>525 : 2,98*1,41</t>
  </si>
  <si>
    <t>523 : 2,98*1,41</t>
  </si>
  <si>
    <t>037 : 3,58*(2,27+1,26+0,43+0,25+1)</t>
  </si>
  <si>
    <t>043 : 3,58*(1,65+0,63+0,41+2,05)</t>
  </si>
  <si>
    <t>044 : 3,58*(0,9+0,9)</t>
  </si>
  <si>
    <t>052 : 3,58*(1,87+3,4+0,08+0,23+0,23)</t>
  </si>
  <si>
    <t>056 : 3,58*(0,9+0,9+3,28)</t>
  </si>
  <si>
    <t>0,6*(1,35+2,78+2,78)</t>
  </si>
  <si>
    <t>058 : 3,53*(0,08+0,1+3,46+2,82)</t>
  </si>
  <si>
    <t>059 : 3,53*1,6</t>
  </si>
  <si>
    <t>061 : 3,53*1,6</t>
  </si>
  <si>
    <t>062 : 3,53*(0,9+0,9+0,9+0,9+3,46)</t>
  </si>
  <si>
    <t>-1,21*1,1</t>
  </si>
  <si>
    <t>127 : 1,2*1,46</t>
  </si>
  <si>
    <t>3,5*3,18</t>
  </si>
  <si>
    <t>128 : 3,5*(0,43+0,63+0,43+0,43+0,63)</t>
  </si>
  <si>
    <t>129 : 3,5*(3,38+2,53)</t>
  </si>
  <si>
    <t>130 : 3,5*(1,3+1,3)</t>
  </si>
  <si>
    <t>131 : 3,5*(2,01+0,48+0,43+0,08+0,19+1,4+0,19+0,09+0,43)</t>
  </si>
  <si>
    <t>-1,4*3,1</t>
  </si>
  <si>
    <t>133 : 3,5*2,17</t>
  </si>
  <si>
    <t>134 : 3,5*(1+1,8)</t>
  </si>
  <si>
    <t>135 : 3,5*(0,95+0,95+0,05+0,52+0,9+0,52+0,45)</t>
  </si>
  <si>
    <t>136 : 3,5*2,22</t>
  </si>
  <si>
    <t>139 : 3,65*(1,71+2,6+0,76+0,45)</t>
  </si>
  <si>
    <t>0,17*(0,8+2,02+2,02)</t>
  </si>
  <si>
    <t>140 : 3,65*(0,45+0,66)</t>
  </si>
  <si>
    <t>142 : 3,65*(1,7+2,71)*2</t>
  </si>
  <si>
    <t>-0,91*3</t>
  </si>
  <si>
    <t>0,44*(0,91+3+3)</t>
  </si>
  <si>
    <t>143 : 3,65*(2,59+3,19)</t>
  </si>
  <si>
    <t>0,1*(0,8+2,02+2,02)</t>
  </si>
  <si>
    <t>144 : 3,65*(1,9+1,73)*2</t>
  </si>
  <si>
    <t>-1,02*2,03</t>
  </si>
  <si>
    <t>0,55*(1,02+2,03+2,03)</t>
  </si>
  <si>
    <t>145 : 3,65*(1,77+1,77+1,4)</t>
  </si>
  <si>
    <t>-0,75*2,6</t>
  </si>
  <si>
    <t>0,2*(0,75+2,6+2,6)</t>
  </si>
  <si>
    <t>146 : 3,65*(0,9+0,9)</t>
  </si>
  <si>
    <t>148 : 1,2*1</t>
  </si>
  <si>
    <t>152 : 3,5*1,79</t>
  </si>
  <si>
    <t>153 : 3,5*(0,9+0,9+1,85)</t>
  </si>
  <si>
    <t>154 : 3,5*2,7</t>
  </si>
  <si>
    <t>157 : 3,5*1,85</t>
  </si>
  <si>
    <t>222 : 1,2*1</t>
  </si>
  <si>
    <t>223 : 1,2*1</t>
  </si>
  <si>
    <t>224 : 3,65*(1,6+2,78+0,79+0,45)</t>
  </si>
  <si>
    <t>225 : 3,65*(0,45+0,64+1,26)</t>
  </si>
  <si>
    <t>228 : 3,65*3,19</t>
  </si>
  <si>
    <t>229 : 3,65*(1,9+1,74)*2</t>
  </si>
  <si>
    <t>-1*2,04</t>
  </si>
  <si>
    <t>0,55*(1+2,04+2,04)</t>
  </si>
  <si>
    <t>232 : 1,2*1</t>
  </si>
  <si>
    <t>235 : 1,2*(0,31+0,7+0,31)</t>
  </si>
  <si>
    <t>236 : 1,2*1</t>
  </si>
  <si>
    <t>238 : 1,2*(0,46+0,73+0,46)</t>
  </si>
  <si>
    <t>239 : 0,7*1,3</t>
  </si>
  <si>
    <t>240 : 1,2*(0,46+0,7+0,46)</t>
  </si>
  <si>
    <t>322 : 1,2*1</t>
  </si>
  <si>
    <t>323 : 3,65*(2,75+0,7+0,3+0,94)</t>
  </si>
  <si>
    <t>324 : 3,65*(1,14+0,3+0,69)</t>
  </si>
  <si>
    <t>326 : 3,65*(0,35+1,1+0,35+0,42+2,74)</t>
  </si>
  <si>
    <t>327 : 3,35*3,23</t>
  </si>
  <si>
    <t>328 : 3,65*(2,01+1,74)*2</t>
  </si>
  <si>
    <t>0,4*(1+2,02+2,02)</t>
  </si>
  <si>
    <t>331 : 1,2*(0,64+0,72+0,64)</t>
  </si>
  <si>
    <t>334 : 1,2*(0,31+0,72+0,31)</t>
  </si>
  <si>
    <t>336 : 1,2*(0,46+0,73+0,46)</t>
  </si>
  <si>
    <t>421 : 3,65*(2,63+0,69+0,3+0,81)</t>
  </si>
  <si>
    <t>422 : 3,65*(1,15+0,3+0,5)</t>
  </si>
  <si>
    <t>424 : 3,65*(2,86+2,86+2,29)</t>
  </si>
  <si>
    <t>425 : 3,65*(2,71+3,23)</t>
  </si>
  <si>
    <t>426 : 1,2*1</t>
  </si>
  <si>
    <t>427 : 3,65*(2,01+1,97+1,97)</t>
  </si>
  <si>
    <t>0,4*(1+2,03+2,03)</t>
  </si>
  <si>
    <t>430 : 1,2*1</t>
  </si>
  <si>
    <t>433 : 1,2*1</t>
  </si>
  <si>
    <t>434 : 1,2*(0,3+0,97+0,3)</t>
  </si>
  <si>
    <t>435 : 1,2*1</t>
  </si>
  <si>
    <t>519 : 2,98*3,48</t>
  </si>
  <si>
    <t>523 : 2,98*2,54</t>
  </si>
  <si>
    <t>526 : 2,98*(0,95+0,95+1,41)</t>
  </si>
  <si>
    <t>0,38*(0,9+2,02+2,02)</t>
  </si>
  <si>
    <t>527 : 1,2*1</t>
  </si>
  <si>
    <t>AL/B01 : 1,2*2,05</t>
  </si>
  <si>
    <t>AL/B02 : 1,8*0,9</t>
  </si>
  <si>
    <t>AL/B03 : 1,4*3,1</t>
  </si>
  <si>
    <t>AL/B04 : 2,8*1,3</t>
  </si>
  <si>
    <t>AL/B05 : 1,8*1,2</t>
  </si>
  <si>
    <t>AL/B06 : 1,2*3,1</t>
  </si>
  <si>
    <t>PL/B01 : 1,2*1,1*5</t>
  </si>
  <si>
    <t>PL/B02 : 1,2*0,66*2</t>
  </si>
  <si>
    <t>PL/B03 : 2,54*0,66</t>
  </si>
  <si>
    <t>PL/B04 : 2,45*1,3</t>
  </si>
  <si>
    <t>PL/B05 : 1,8*0,9*3</t>
  </si>
  <si>
    <t>PL/B06 : 1,2*2,1</t>
  </si>
  <si>
    <t>PL/B09 : 1,4*2,2*71</t>
  </si>
  <si>
    <t>PL/B10 : 1,2*2,2*16</t>
  </si>
  <si>
    <t>PL/B11 : 1,8*1,2*3</t>
  </si>
  <si>
    <t>PL/B12 : 1,8*2*5</t>
  </si>
  <si>
    <t>PL/B13 : 1,7*1,8</t>
  </si>
  <si>
    <t>PL/B14 : 0,78*1,8*3</t>
  </si>
  <si>
    <t>PL/B16 : 0,78*2,2*2</t>
  </si>
  <si>
    <t>PL/B17 : 1,4*1,4*5</t>
  </si>
  <si>
    <t>PL/B19 : 4,66*1,25</t>
  </si>
  <si>
    <t>PL/B20 : 4,91*1,25</t>
  </si>
  <si>
    <t>AL/B01 : 1,2+2,05+2,05</t>
  </si>
  <si>
    <t>AL/B02 : 1,8+0,9+0,9</t>
  </si>
  <si>
    <t>AL/B03 : 1,4+3,1+3,1</t>
  </si>
  <si>
    <t>AL/B04 : 2,8+1,3+1,3</t>
  </si>
  <si>
    <t>AL/B05 : 1,8+1,2+1,2</t>
  </si>
  <si>
    <t>AL/B06 : 1,2+3,1+3,1</t>
  </si>
  <si>
    <t>PL/B01 : (1,2+1,1+1,1)*5</t>
  </si>
  <si>
    <t>PL/B02 : (1,2+0,66+0,66)*2</t>
  </si>
  <si>
    <t>PL/B03 : 2,54+0,66+0,66</t>
  </si>
  <si>
    <t>PL/B04 : 2,45+1,3+1,3</t>
  </si>
  <si>
    <t>PL/B05 : (1,8+0,9+0,9)*3</t>
  </si>
  <si>
    <t>PL/B06 : 1,2+2,1+2,1</t>
  </si>
  <si>
    <t>PL/B09 : (1,4+2,2+2,2)*71</t>
  </si>
  <si>
    <t>PL/B10 : (1,2+2,2+2,2)*16</t>
  </si>
  <si>
    <t>PL/B11 : (1,8+1,2+1,2)*3</t>
  </si>
  <si>
    <t>PL/B12 : (1,8+2+2)*5</t>
  </si>
  <si>
    <t>PL/B13 : 1,7+1,8+1,8</t>
  </si>
  <si>
    <t>PL/B14 : (0,78+1,8+1,8)*3</t>
  </si>
  <si>
    <t>PL/B16 : (0,78+2,2+2,2)*2</t>
  </si>
  <si>
    <t>PL/B17 : (1,4+1,4+1,4)*5</t>
  </si>
  <si>
    <t>PL/B19 : 4,66+1,25+1,25</t>
  </si>
  <si>
    <t>PL/B20 : 4,91+1,25+1,25</t>
  </si>
  <si>
    <t>611425133RT2</t>
  </si>
  <si>
    <t>Omítky vnitřní stropů vápenné, vápenocementové schodišťových konstrukcí štukové</t>
  </si>
  <si>
    <t>schodiště 5 NP nové : 1,56*(4,42+4,42)</t>
  </si>
  <si>
    <t>podesta : 3,4*1,92</t>
  </si>
  <si>
    <t>boky area 2 x : 1,5+1,5</t>
  </si>
  <si>
    <t>037 : 49,13</t>
  </si>
  <si>
    <t>038 : 5,34</t>
  </si>
  <si>
    <t>039 : 34,58</t>
  </si>
  <si>
    <t>040 : 31,86</t>
  </si>
  <si>
    <t>041 : 44,44</t>
  </si>
  <si>
    <t>042 : 52,66</t>
  </si>
  <si>
    <t>043 : 62,01</t>
  </si>
  <si>
    <t>045 : 14,45</t>
  </si>
  <si>
    <t>046 : 7,58</t>
  </si>
  <si>
    <t>047 : 32,92</t>
  </si>
  <si>
    <t>049 : 79,72</t>
  </si>
  <si>
    <t>050 : 23,6</t>
  </si>
  <si>
    <t>051 : 52,06</t>
  </si>
  <si>
    <t>052 : 21,71</t>
  </si>
  <si>
    <t>053 : 6,42</t>
  </si>
  <si>
    <t>054 : 1,31</t>
  </si>
  <si>
    <t>055 : 3,12</t>
  </si>
  <si>
    <t>056 : 0,97</t>
  </si>
  <si>
    <t>057 : 1,22</t>
  </si>
  <si>
    <t>102 : 119,33</t>
  </si>
  <si>
    <t>126 : 31,04</t>
  </si>
  <si>
    <t>127 : 79,65</t>
  </si>
  <si>
    <t>128 : 8,79</t>
  </si>
  <si>
    <t>129 : 6,94</t>
  </si>
  <si>
    <t>130 : 1,1</t>
  </si>
  <si>
    <t>131 : 2,66</t>
  </si>
  <si>
    <t>132 : 3,87</t>
  </si>
  <si>
    <t>133 : 1,28</t>
  </si>
  <si>
    <t>134 : 5,15</t>
  </si>
  <si>
    <t>135 : 3,17</t>
  </si>
  <si>
    <t>136 : 11,67</t>
  </si>
  <si>
    <t>137 : 3,1</t>
  </si>
  <si>
    <t>138 : 6,15</t>
  </si>
  <si>
    <t>139 : 94,12</t>
  </si>
  <si>
    <t>140 : 21,16</t>
  </si>
  <si>
    <t>141 : 13,04</t>
  </si>
  <si>
    <t>142 : 23,98</t>
  </si>
  <si>
    <t>143 : 2,2</t>
  </si>
  <si>
    <t>144 : 13,99</t>
  </si>
  <si>
    <t>145 : 2,12</t>
  </si>
  <si>
    <t>146 : 2,12</t>
  </si>
  <si>
    <t>147 : 0,9</t>
  </si>
  <si>
    <t>148 : 1,24</t>
  </si>
  <si>
    <t>149 : 38,41</t>
  </si>
  <si>
    <t>150 : 36,1</t>
  </si>
  <si>
    <t>151 : 19,72</t>
  </si>
  <si>
    <t>202 : 157,46</t>
  </si>
  <si>
    <t>203 : 32,94</t>
  </si>
  <si>
    <t>215 : 4,67</t>
  </si>
  <si>
    <t>216 : 37,18</t>
  </si>
  <si>
    <t>217 : 39,36</t>
  </si>
  <si>
    <t>218 : 3,04</t>
  </si>
  <si>
    <t>219 : 21,54</t>
  </si>
  <si>
    <t>220 : 82,12</t>
  </si>
  <si>
    <t>221 : 82,14</t>
  </si>
  <si>
    <t>222 : 1,89</t>
  </si>
  <si>
    <t>223 : 4,34</t>
  </si>
  <si>
    <t>224 : 76,6</t>
  </si>
  <si>
    <t>302 : 28,97</t>
  </si>
  <si>
    <t>303 : 129,4</t>
  </si>
  <si>
    <t>316 : 4,71</t>
  </si>
  <si>
    <t>317 : 77,16</t>
  </si>
  <si>
    <t>318 : 3,22</t>
  </si>
  <si>
    <t>319 : 26,69</t>
  </si>
  <si>
    <t>320 : 81,95</t>
  </si>
  <si>
    <t>321 : 28,74</t>
  </si>
  <si>
    <t>322 : 82,36</t>
  </si>
  <si>
    <t>323 : 1,91</t>
  </si>
  <si>
    <t>324 : 1,5</t>
  </si>
  <si>
    <t>325 : 1,34</t>
  </si>
  <si>
    <t>326 : 1,44</t>
  </si>
  <si>
    <t>327 : 77,2</t>
  </si>
  <si>
    <t>402 : 14,29</t>
  </si>
  <si>
    <t>403 : 141,23</t>
  </si>
  <si>
    <t>414 : 33,17</t>
  </si>
  <si>
    <t>415 : 78,01</t>
  </si>
  <si>
    <t>416 : 5,9</t>
  </si>
  <si>
    <t>417 : 10,29</t>
  </si>
  <si>
    <t>418 : 42,07</t>
  </si>
  <si>
    <t>419 : 36,81</t>
  </si>
  <si>
    <t>420 : 5,33</t>
  </si>
  <si>
    <t>421 : 71,52</t>
  </si>
  <si>
    <t>422 : 2,89</t>
  </si>
  <si>
    <t>423 : 23,73</t>
  </si>
  <si>
    <t>424 : 76,66</t>
  </si>
  <si>
    <t>nadpraží : 10,08+1,4</t>
  </si>
  <si>
    <t>nadpraží : 21,65+2,75</t>
  </si>
  <si>
    <t>nadpraží : 16,36+2,24</t>
  </si>
  <si>
    <t>nadpraží : 14,16+2,24</t>
  </si>
  <si>
    <t>nadpraží : 14,38+2,29</t>
  </si>
  <si>
    <t>stěny revizní šachty : (0,9+0,7)*2*1,6*2</t>
  </si>
  <si>
    <t>037 : 3,45*(9,31+5,07)*2</t>
  </si>
  <si>
    <t>-1,2*0,56*2</t>
  </si>
  <si>
    <t>-1,13*2,45</t>
  </si>
  <si>
    <t>-1*2,05</t>
  </si>
  <si>
    <t>-1,52*2</t>
  </si>
  <si>
    <t>-1,37*1,98</t>
  </si>
  <si>
    <t>0,93*(1,2+2,43+2,43)</t>
  </si>
  <si>
    <t>0,57*(1,2+1,15+1,15)*2</t>
  </si>
  <si>
    <t>0,49*(1,13+2,45+2,45)</t>
  </si>
  <si>
    <t>0,2*(1,52+2+2)</t>
  </si>
  <si>
    <t>038 : 3,45*(1,5+3,72)*2</t>
  </si>
  <si>
    <t>039 : 3,45*(5,07+6,6)*2</t>
  </si>
  <si>
    <t>0,81*(1,37+1,98+1,98)</t>
  </si>
  <si>
    <t>040 : 3,45*(6,6+5,21)*2</t>
  </si>
  <si>
    <t>-1,57*2,2</t>
  </si>
  <si>
    <t>0,81*(1,57+2,2+2,2)</t>
  </si>
  <si>
    <t>041 : 3,45*(1,52+1,74+3,86+0,08+0,82+0,94+0,46+0,62+2,2+0,6+0,46+4,49+9,31+5,35)</t>
  </si>
  <si>
    <t>-2*0,56</t>
  </si>
  <si>
    <t>-1,4*2,24</t>
  </si>
  <si>
    <t>-1,12*2</t>
  </si>
  <si>
    <t>-1,57*2</t>
  </si>
  <si>
    <t>0,58*(2,54+1,32+1,32)</t>
  </si>
  <si>
    <t>042 : 3,45*(7,43+0,49+0,31+1,13+1,83+2,25+6,58+6,6+7,49)</t>
  </si>
  <si>
    <t>0,44*(1,12+2+2)</t>
  </si>
  <si>
    <t>043 : 3,25*(1,97+6,05+2,35+2,43+10,9+2,6+5,15+0,28+5,38+3,42+3,38+1,51+1,4+0,43+4,58+2,95+0,49+1,09)</t>
  </si>
  <si>
    <t>-2,2*1</t>
  </si>
  <si>
    <t>-1,35*2</t>
  </si>
  <si>
    <t>-1,55*2,17</t>
  </si>
  <si>
    <t>-1,2*2,02</t>
  </si>
  <si>
    <t>-0,7*2,02</t>
  </si>
  <si>
    <t>-0,74*2,02</t>
  </si>
  <si>
    <t>0,34*(2,54+1,6+1,6)</t>
  </si>
  <si>
    <t>0,22*(1,35+2+2)</t>
  </si>
  <si>
    <t>045 : 2,5*(1,33+2,64)*2</t>
  </si>
  <si>
    <t>0,41*(0,82+2,02+2,02)</t>
  </si>
  <si>
    <t>046 : 2,61*(1,65+4,42)*2</t>
  </si>
  <si>
    <t>-2,4*0,97</t>
  </si>
  <si>
    <t>0,21*(1,35+2+2)</t>
  </si>
  <si>
    <t>047 : 3,38*(2,47+10,82)*2</t>
  </si>
  <si>
    <t>-1,8*0,9*4</t>
  </si>
  <si>
    <t>-4,66*3,07</t>
  </si>
  <si>
    <t>-4,91*3,07</t>
  </si>
  <si>
    <t>0,3*(1,94+1,06+1,06)*4</t>
  </si>
  <si>
    <t>0,65*(4,66+3,07+3,07)</t>
  </si>
  <si>
    <t>0,65*(4,91+3,07+3,07)</t>
  </si>
  <si>
    <t>048 : 6,58*(16,37+10,61)*2</t>
  </si>
  <si>
    <t>-8,71*6,31</t>
  </si>
  <si>
    <t>0,65*(8,71+3,31+6,31)</t>
  </si>
  <si>
    <t>6,58*(3,27+10,8)*2</t>
  </si>
  <si>
    <t>-10,8*3</t>
  </si>
  <si>
    <t>049 : 3,16*(7,17+11,13+7,17)</t>
  </si>
  <si>
    <t>-0,9*2,03</t>
  </si>
  <si>
    <t>0,85*(1,62+2,14+2,14)</t>
  </si>
  <si>
    <t>0,84*(1,45+2,14+2,14)</t>
  </si>
  <si>
    <t>050 : 3,45*(3,4+6,64)*2</t>
  </si>
  <si>
    <t>0,23*(0,95+2,01+2,01)</t>
  </si>
  <si>
    <t>0,64*(1,35+1,15+1,15)</t>
  </si>
  <si>
    <t>051 : 3,45*(6,64+7,57)*2</t>
  </si>
  <si>
    <t>-1*2,01*2</t>
  </si>
  <si>
    <t>-1,2*1,1*3</t>
  </si>
  <si>
    <t>0,64*(1,35+1,15+1,15)*3</t>
  </si>
  <si>
    <t>052 : 3,45*(3,46+6,64)*2</t>
  </si>
  <si>
    <t>-0,9*2,03*2</t>
  </si>
  <si>
    <t>0,1*(1+2,01+2,01)</t>
  </si>
  <si>
    <t>053, 054, 055, 056, 057 : 3,45*(3+3,91)*2</t>
  </si>
  <si>
    <t>-0,6*1,1</t>
  </si>
  <si>
    <t>-1,7*1,1</t>
  </si>
  <si>
    <t>0,84*(1,42+2,03+2,03)</t>
  </si>
  <si>
    <t>0,8*(0,94+2,03+2,03)</t>
  </si>
  <si>
    <t>0,48*(0,75+2,05+2,05)</t>
  </si>
  <si>
    <t>0,48*(1,7+1,1+1,1)</t>
  </si>
  <si>
    <t>102 : 3,55*(3,42+4,67+0,28+0,94+0,28+4,87+0,29+0,95+1,34+4,92+1,35+2,6+5,97+2,4+3,15+5,26+0,15+3,42+6,24+1,24+0,32+0,95+0,3+4,87+0,34+0,8+0,34+0,16+0,1+4,35)</t>
  </si>
  <si>
    <t>-1,2*2,2*4</t>
  </si>
  <si>
    <t>-2,8*1,3</t>
  </si>
  <si>
    <t>-1,4*2,17*2</t>
  </si>
  <si>
    <t>-1,06*2,23</t>
  </si>
  <si>
    <t>-1,08*2,11</t>
  </si>
  <si>
    <t>-0,7*2,02*2</t>
  </si>
  <si>
    <t>-4,65*3,25</t>
  </si>
  <si>
    <t>1,13*(2,83+3,63+3,63)</t>
  </si>
  <si>
    <t>0,48*(1,35+2,3+2,3)*4</t>
  </si>
  <si>
    <t>0,48*(2,93+1,38+1,38)</t>
  </si>
  <si>
    <t>0,4*(1,48+3,46+3,46)</t>
  </si>
  <si>
    <t>0,48*(1,59+2,22+2,22)</t>
  </si>
  <si>
    <t>126 : 3,4*(5,31+5,92)*2</t>
  </si>
  <si>
    <t>-2*2,98</t>
  </si>
  <si>
    <t>0,64*(2+2,98+2,98)</t>
  </si>
  <si>
    <t>127 : 3,4*(6,81+10,95)*2</t>
  </si>
  <si>
    <t>-0,8*2,03</t>
  </si>
  <si>
    <t>-1,4*2,2*5</t>
  </si>
  <si>
    <t>0,33*(1,56+2,22+2,22)</t>
  </si>
  <si>
    <t>0,64*(1,55+2,3+2,3)*4</t>
  </si>
  <si>
    <t>128, 129, 130, 131, 132, 133 : 3,4*(3,66+6,84)*2</t>
  </si>
  <si>
    <t>-1,4*3,08</t>
  </si>
  <si>
    <t>0,64*(1,56+3,08+3,08)</t>
  </si>
  <si>
    <t>134 : 3,4*(1,7+2,71)*2</t>
  </si>
  <si>
    <t>0,54*(0,91+3+3)</t>
  </si>
  <si>
    <t>135, 136, 138 : 3,4*(2,6+3,69+1,59+0,1+0,42+1,88+3,46+3,74+2,87+1,73)</t>
  </si>
  <si>
    <t>-1*1,67</t>
  </si>
  <si>
    <t>0,57*(0,91+2,02+2,02)</t>
  </si>
  <si>
    <t>0,25*(1,34+1,67+1,67)</t>
  </si>
  <si>
    <t>137 : 3,4*(1,9+1,73)*2</t>
  </si>
  <si>
    <t>0,16*(1+1,67+1,67)</t>
  </si>
  <si>
    <t>139, 142, 143, 144 : 3,4*(6,81+19,44)*2</t>
  </si>
  <si>
    <t>-1,1*2,14</t>
  </si>
  <si>
    <t>-1,4*2,2*7</t>
  </si>
  <si>
    <t>0,64*(1,55+2,2+2,2)*7</t>
  </si>
  <si>
    <t>1401 141, 145, 146, 147, 148 : 3,55*(13,01+3,25+3,59+0,1+0,62+0,48+0,48)</t>
  </si>
  <si>
    <t>-0,78*1,8*2</t>
  </si>
  <si>
    <t>0,32*(1,2+2,2+2,2)</t>
  </si>
  <si>
    <t>0,32*(0,78+1,8+1,8)*2</t>
  </si>
  <si>
    <t>0,47*(1,59+2,24+2,24)</t>
  </si>
  <si>
    <t>149 : 3,55*(0,71+0,15+3,13+3,81+0,45+0,48+0,45+0,45+0,48+0,45)</t>
  </si>
  <si>
    <t>150 : 2,5*(2,43+12,56)*2</t>
  </si>
  <si>
    <t>-1,8*1,3*4</t>
  </si>
  <si>
    <t>-4,66*1,25</t>
  </si>
  <si>
    <t>-4,91*1,25</t>
  </si>
  <si>
    <t>0,3*(1,9+1,4+1,4)*4</t>
  </si>
  <si>
    <t>0,58*(4,66+1,25+1,25)</t>
  </si>
  <si>
    <t>0,54*(4,91+1,25+1,25)</t>
  </si>
  <si>
    <t>202, 203, 215, 222, 223 : 3,55*(5,4+0,51+4,02+4,67+0,28+0,99+0,28+4,82+0,28+0,95+1,34+7,52+7,32+15,51+3,15+21,79+6,24+1,24+0,32+0,95+0,32+4,87+0,33+0,96+0,96+0,25+2,97+1,73+2,51+7,14)</t>
  </si>
  <si>
    <t>-2,69*3,48</t>
  </si>
  <si>
    <t>-1,2*2,2*5</t>
  </si>
  <si>
    <t>-1,4*1,3*3</t>
  </si>
  <si>
    <t>-1,1*2,13</t>
  </si>
  <si>
    <t>-1,06*2,13</t>
  </si>
  <si>
    <t>-2,2*1,51</t>
  </si>
  <si>
    <t>-1,06*2</t>
  </si>
  <si>
    <t>-0,96*2,02</t>
  </si>
  <si>
    <t>1,13*(2,69+3,48+3,48)</t>
  </si>
  <si>
    <t>0,48*(1,35+2,3+2,3)*5</t>
  </si>
  <si>
    <t>0,48*(1,55+1,38+1,38)*3</t>
  </si>
  <si>
    <t>0,37*(1,6+2,23+2,23)</t>
  </si>
  <si>
    <t>0,29*(0,9+1,82+1,82)*2</t>
  </si>
  <si>
    <t>0,47*(1,59+2,24+2,24)*2</t>
  </si>
  <si>
    <t>0,5*(3,07+3,34+3,34)</t>
  </si>
  <si>
    <t>216 : 3,4*(5,21+6,81)*2</t>
  </si>
  <si>
    <t>0,33*(1,56+2,32+2,32)</t>
  </si>
  <si>
    <t>0,64*(1,55+2,32+2,32)*2</t>
  </si>
  <si>
    <t>217 : 3,43*(5,53+6,81)*2</t>
  </si>
  <si>
    <t>218 : 3,48*(1,74+1,9)*2</t>
  </si>
  <si>
    <t>-1*1,75</t>
  </si>
  <si>
    <t>0,2*(1+1,75+1,75)</t>
  </si>
  <si>
    <t>219 : 3,48*(2,78+3,73+2+1,7+3,46+3,7+2,68+1,73)</t>
  </si>
  <si>
    <t>220 : 3,4*(6,96+11,47)*2</t>
  </si>
  <si>
    <t>0,49*(1,55+2,24+2,24)*4</t>
  </si>
  <si>
    <t>221 : 3,42*(6,96+11,49)*2</t>
  </si>
  <si>
    <t>224 : 3,55*(6,9+10,92)*2</t>
  </si>
  <si>
    <t>0,38*(1,55+2,26+2,26)*4</t>
  </si>
  <si>
    <t>302, 303, 316 : 3,55*(5,43+0,51+4,14+4,67+0,3+0,99+0,3+4,82+0,35+0,96+1,34+7,52+7,42+4,43+10,71+6,24+1,24+0,32+0,95+0,32+4,87+0,35+0,96+0,32+5,65+5,5)</t>
  </si>
  <si>
    <t>-2,84*3,4</t>
  </si>
  <si>
    <t>1,13*(2,84+3,4+3,4)</t>
  </si>
  <si>
    <t>0,33*(1,35+2,27+2,27)*4</t>
  </si>
  <si>
    <t>0,38*(1,55+1,38+1,38)*3</t>
  </si>
  <si>
    <t>0,35*(1,6+2,23+2,23)</t>
  </si>
  <si>
    <t>0,47*(1,58+2,24+2,24)</t>
  </si>
  <si>
    <t>0,51*(1,96+3,31+3,31)</t>
  </si>
  <si>
    <t>317 : 3,4*(6,96+10,95)*2</t>
  </si>
  <si>
    <t>0,49*(1,55+2,32+2,32)*4</t>
  </si>
  <si>
    <t>318 : 3,4*(2,01+1,74)*2</t>
  </si>
  <si>
    <t>-1*1,45</t>
  </si>
  <si>
    <t>0,2*(1+1,45+1,45)</t>
  </si>
  <si>
    <t>319 : 3,4*(5,61+5,4)*2</t>
  </si>
  <si>
    <t>-2,2*1,55</t>
  </si>
  <si>
    <t>-1,01*1,45</t>
  </si>
  <si>
    <t>0,2*(1,01+1,45+1,45)</t>
  </si>
  <si>
    <t>320 : 3,4*(6,96+11,47)*2</t>
  </si>
  <si>
    <t>-1,7*2,14</t>
  </si>
  <si>
    <t>321, 323, 324, 325, 326 : 3,55*(11,03+11,03+3,15)</t>
  </si>
  <si>
    <t>0,29*(1,35+2,26+2,26)</t>
  </si>
  <si>
    <t>322 : 3,4*(6,96+11,53)*2</t>
  </si>
  <si>
    <t>327 : 3,55*(6,9+10,92)*2</t>
  </si>
  <si>
    <t>402, 416, 417 : 3,55*(5,61+5,46+2,01+1,97+0,1+1,97+1,4+0,13+2,1+2,94+2,86+2,86+2,29)</t>
  </si>
  <si>
    <t>-1,6*3,02</t>
  </si>
  <si>
    <t>-1,4*2,29</t>
  </si>
  <si>
    <t>-1*1,45*2</t>
  </si>
  <si>
    <t>0,5*(1,6+3,02+3,02)</t>
  </si>
  <si>
    <t>0,47*(1,48+2,29+2,29)</t>
  </si>
  <si>
    <t>0,2*(1+1,45+1,45)*2</t>
  </si>
  <si>
    <t>403 : 3,55*(3,46+4,66+0,3+0,94+0,3+4,87+0,35+0,96+1,34+7,52+7,43+8,24+3,15+14,52+6,24+1,24+0,32+0,95+0,3+4,87+0,35+0,94+0,34+4,66)</t>
  </si>
  <si>
    <t>-0,89*2,14</t>
  </si>
  <si>
    <t>-1,08*2,13</t>
  </si>
  <si>
    <t>-0,8*2,85</t>
  </si>
  <si>
    <t>-0,48*1,14</t>
  </si>
  <si>
    <t>1,14*(2,84+3,4+3,4)</t>
  </si>
  <si>
    <t>0,38*(1,55+2,27+2,27)*3</t>
  </si>
  <si>
    <t>0,35*(1,56+2,15+2,15)</t>
  </si>
  <si>
    <t>0,49*(1,6+2,22+2,22)*2</t>
  </si>
  <si>
    <t>414 : 3,55*(5,51+5,94)*2</t>
  </si>
  <si>
    <t>-1*1,97</t>
  </si>
  <si>
    <t>415, 418, 419, 420, 421, 422 : 3,45*(6,97+34,78)*2</t>
  </si>
  <si>
    <t>-1,4*2,2*13</t>
  </si>
  <si>
    <t>0,49*(1,55+2,26+2,26)*4</t>
  </si>
  <si>
    <t>0,49*(1,55+2,24+2,24)*8</t>
  </si>
  <si>
    <t>423 : 3,55*(3,15+7,08)*2</t>
  </si>
  <si>
    <t>-0,9*2,13</t>
  </si>
  <si>
    <t>0,3*(0,97+2,2+2,2)</t>
  </si>
  <si>
    <t>0,29*(1,35+2,26+2,26)*2</t>
  </si>
  <si>
    <t>424 : 3,55*(6,9+11,24)*2</t>
  </si>
  <si>
    <t>štíty area : 34+34</t>
  </si>
  <si>
    <t>67+67</t>
  </si>
  <si>
    <t>1,15*35,64</t>
  </si>
  <si>
    <t>1,15*22,19</t>
  </si>
  <si>
    <t>Odkaz na mn. položky pořadí 322 : 28,70750*-1</t>
  </si>
  <si>
    <t>Odkaz na mn. položky pořadí 323 : 372,83320*-1</t>
  </si>
  <si>
    <t>052 : 3,58*2</t>
  </si>
  <si>
    <t>058 : 3,58*2</t>
  </si>
  <si>
    <t>056 : 3,53*4</t>
  </si>
  <si>
    <t>062 : 3,53*4</t>
  </si>
  <si>
    <t>126 : 3,65*1</t>
  </si>
  <si>
    <t>127 - 129 : 3,5*8</t>
  </si>
  <si>
    <t>130 : 0,95+2,02+2,02</t>
  </si>
  <si>
    <t>133 : 3,5*2</t>
  </si>
  <si>
    <t>136 : 0,95+2,02+2,02</t>
  </si>
  <si>
    <t>138 : 3,65*4</t>
  </si>
  <si>
    <t>143 : 3,5*1</t>
  </si>
  <si>
    <t>153 : 3,5*2</t>
  </si>
  <si>
    <t>157 : 3,5*2</t>
  </si>
  <si>
    <t>220 : 3,65*2</t>
  </si>
  <si>
    <t>228 : 3,5*1</t>
  </si>
  <si>
    <t>240 : 3,5*1</t>
  </si>
  <si>
    <t>320 : 3,65*2</t>
  </si>
  <si>
    <t>327 : 3,5*1</t>
  </si>
  <si>
    <t>419 : 3,65*1</t>
  </si>
  <si>
    <t>nosné zdivo nadstavby okolo schodiště : (1,9+2,02+2,02)*2</t>
  </si>
  <si>
    <t>(1,4+1,4+1,4)*5</t>
  </si>
  <si>
    <t>1,5+2,02+2,02</t>
  </si>
  <si>
    <t>2,98*1</t>
  </si>
  <si>
    <t>513 : 2,98*2</t>
  </si>
  <si>
    <t>056 : 1,35+2,78+2,78</t>
  </si>
  <si>
    <t>062 : 1,35+2,78+2,78</t>
  </si>
  <si>
    <t>128 : 3,5*3</t>
  </si>
  <si>
    <t>131 : 3,5*4</t>
  </si>
  <si>
    <t>135 : 3,5*2</t>
  </si>
  <si>
    <t>139 : 0,8+2,02+2,02</t>
  </si>
  <si>
    <t>3,65*1</t>
  </si>
  <si>
    <t>140 : 3,65*1</t>
  </si>
  <si>
    <t>142 : 0,91+3+3</t>
  </si>
  <si>
    <t>143 : 0,8+2,02+2,02</t>
  </si>
  <si>
    <t>144 : 1,02+2,03+2,03</t>
  </si>
  <si>
    <t>145 : 0,75+2,6+2,6</t>
  </si>
  <si>
    <t>224 : 0,8+2,02+2,02</t>
  </si>
  <si>
    <t>225 : 3,65*1</t>
  </si>
  <si>
    <t>227 : 0,8+2,02+2,02</t>
  </si>
  <si>
    <t>229 : 1+2,04+2,04</t>
  </si>
  <si>
    <t>323 : 3,65*1</t>
  </si>
  <si>
    <t>324 : 3,65*1</t>
  </si>
  <si>
    <t>326 : 3,65*1</t>
  </si>
  <si>
    <t>328 : 1+2,02+2,02</t>
  </si>
  <si>
    <t>421 : 3,65*1</t>
  </si>
  <si>
    <t>422 : 3,65*1</t>
  </si>
  <si>
    <t>427 : 1+2,03+2,03</t>
  </si>
  <si>
    <t>526 : 0,9+2,02+2,02</t>
  </si>
  <si>
    <t>Odkaz na mn. položky pořadí 118 : 5210,28780</t>
  </si>
  <si>
    <t>nadpraží : 23,4</t>
  </si>
  <si>
    <t>nadpraží : 45,8</t>
  </si>
  <si>
    <t>nadpraží : 37,3</t>
  </si>
  <si>
    <t>nadpraží : 38,2</t>
  </si>
  <si>
    <t>nosné zdivo nadstavby okolo schodiště : 0,3*1,4*5</t>
  </si>
  <si>
    <t>056 : 0,2*1,35</t>
  </si>
  <si>
    <t>062 : 0,2*1,35</t>
  </si>
  <si>
    <t>Odkaz na mn. položky pořadí 121 : 182,00000</t>
  </si>
  <si>
    <t>Odkaz na mn. položky pořadí 132 : 69,82780</t>
  </si>
  <si>
    <t>Odkaz na mn. položky pořadí 133 : 1475,96590</t>
  </si>
  <si>
    <t>601016187RT6</t>
  </si>
  <si>
    <t xml:space="preserve">Omítka stropů a podhledů z hotových směsí vrchní tenkovrstvá, silikonová, zatíraná, tloušťka vrstvy 2 mm,  </t>
  </si>
  <si>
    <t>601016191R00</t>
  </si>
  <si>
    <t>Omítka stropů a podhledů z hotových směsí Doplňkové práce pro omítky stropů z hotových směsí penetrační natěr stropů akrylátový</t>
  </si>
  <si>
    <t>Odkaz na mn. položky pořadí 125 : 5,27240</t>
  </si>
  <si>
    <t>Odkaz na mn. položky pořadí 130 : 5,27240</t>
  </si>
  <si>
    <t>Odkaz na mn. položky pořadí 144 : 65,26430</t>
  </si>
  <si>
    <t>Odkaz na mn. položky pořadí 127 : 65,26430</t>
  </si>
  <si>
    <t>621481211RT6</t>
  </si>
  <si>
    <t>Vyztužení vnějších omítek podhledů sklotextilní síťovinou s dodávkou výztužné sítě a stěrkového tmelu</t>
  </si>
  <si>
    <t>tělocvična - přesah střechy : (0,22+0,19)*16,9*2</t>
  </si>
  <si>
    <t>horní římsa - západ : (7+36,8)*(0,32+0,61)</t>
  </si>
  <si>
    <t>římsa- východ : (7,81+20,92+1,35)*(0,32+0,46)</t>
  </si>
  <si>
    <t>(3,69+11,53)*(0,27+0,1)</t>
  </si>
  <si>
    <t>1.PP : (6,04+35,95)*1</t>
  </si>
  <si>
    <t>1.- 4.NP : (6,07+35,82)*15,7</t>
  </si>
  <si>
    <t>- otvory : -1,4*2,2*46</t>
  </si>
  <si>
    <t>-1,4*2,8</t>
  </si>
  <si>
    <t>sever nad sousedním objektem (area dle severního pohledu) : 41,7</t>
  </si>
  <si>
    <t>východ sousedící s tělocvičnou : 3,81*18,08</t>
  </si>
  <si>
    <t>-0,78*1,8*3</t>
  </si>
  <si>
    <t>7,5*18,96</t>
  </si>
  <si>
    <t>-1,7*2</t>
  </si>
  <si>
    <t>7,5*3,14</t>
  </si>
  <si>
    <t>-1,4*1,4*2</t>
  </si>
  <si>
    <t>(area dle řezopohledu D) : 323,18</t>
  </si>
  <si>
    <t>-2,74*1,3</t>
  </si>
  <si>
    <t>-1,4*2,2*21</t>
  </si>
  <si>
    <t>východ vedle tělocvičny : 1,04*20,32</t>
  </si>
  <si>
    <t>1.PP : 11,84*2,45</t>
  </si>
  <si>
    <t>-2,54*0,66</t>
  </si>
  <si>
    <t>-1,2*0,66*2</t>
  </si>
  <si>
    <t>1.-4.NP : 11,84*15,25</t>
  </si>
  <si>
    <t>-1,2*2,2*16</t>
  </si>
  <si>
    <t>1.PP závětří 046 (řez 3) : (0,26+0,68+2,8+1,29+4,06+1,97+0,1+0,26)*2,9</t>
  </si>
  <si>
    <t>-1*1,7</t>
  </si>
  <si>
    <t>-2,45*1,3</t>
  </si>
  <si>
    <t>podhled : 1,14*0,81</t>
  </si>
  <si>
    <t>tělocvična - sever : 16,77*4,4</t>
  </si>
  <si>
    <t>-1,8*2*4</t>
  </si>
  <si>
    <t>těl.východ (area dle pohledu) : 78,91</t>
  </si>
  <si>
    <t>těl. jih : 11,33*4,1</t>
  </si>
  <si>
    <t>5,57*4,39</t>
  </si>
  <si>
    <t>-1,8*1,2*4</t>
  </si>
  <si>
    <t>římsa východ - podhled : (3,68+11,49)*0,2</t>
  </si>
  <si>
    <t>622319842RT3</t>
  </si>
  <si>
    <t>Zateplení fasády  , minerálními deskami s podélným vláknem, tloušťky 260 mm, kontaktní nátěr a silikonsilikátová omítka se samočisticím efektem, hlazená, zrnitost 2 mm</t>
  </si>
  <si>
    <t>046 závětří podhled řez 3 (area) : 5,44</t>
  </si>
  <si>
    <t>západ : (1,1+1,2+1,1)*0,4*5</t>
  </si>
  <si>
    <t>sever : (2+1,2+2)*0,25</t>
  </si>
  <si>
    <t>východ : (0,9+1,8+0,9)*0,25*4</t>
  </si>
  <si>
    <t>(1,3+2,45+1,3)*0,33</t>
  </si>
  <si>
    <t>(0,66+2,54+0,66)*0,4</t>
  </si>
  <si>
    <t>(0,66+1,2+0,66)*0,4*2</t>
  </si>
  <si>
    <t xml:space="preserve">1.- 5.NP : </t>
  </si>
  <si>
    <t>západ : (2,2+1,4+2,2)*0,25*46</t>
  </si>
  <si>
    <t>(2,2+1,4+2,2)*0,25</t>
  </si>
  <si>
    <t>sever : (2+1,7+2)*0,25</t>
  </si>
  <si>
    <t>(2+1,8+2)*0,25*4</t>
  </si>
  <si>
    <t>východ + jih : (1,8+0,78+1,8)*0,25*3</t>
  </si>
  <si>
    <t>(2,2+0,78+2,2)*0,25*2</t>
  </si>
  <si>
    <t>(2+1,8+2)*0,25</t>
  </si>
  <si>
    <t>(1,2+1,8+1,2)*0,25*4</t>
  </si>
  <si>
    <t>(1,3+2,74)*0,25</t>
  </si>
  <si>
    <t>(2,2+1,2+2,2)*0,25*16</t>
  </si>
  <si>
    <t>(2,2+1,4+2,2)*0,25*21</t>
  </si>
  <si>
    <t>západ : 1,2*0,4*5</t>
  </si>
  <si>
    <t>1,4*0,25*46</t>
  </si>
  <si>
    <t>vnitroblok : 2,45*0,33</t>
  </si>
  <si>
    <t>2,54*0,4</t>
  </si>
  <si>
    <t>1,2*0,4*2</t>
  </si>
  <si>
    <t>0,78*0,25*5</t>
  </si>
  <si>
    <t>2,73*0,25</t>
  </si>
  <si>
    <t>1,2*0,25*3</t>
  </si>
  <si>
    <t>1,4*0,25*26</t>
  </si>
  <si>
    <t>1,2*0,25*4</t>
  </si>
  <si>
    <t>tělocvična : 1,8*0,25*13</t>
  </si>
  <si>
    <t>1,7*0,25</t>
  </si>
  <si>
    <t>046 : (2+1,1)*0,18</t>
  </si>
  <si>
    <t>5.NP východ : (1,4+1,4+1,4)*0,25*5</t>
  </si>
  <si>
    <t>046 závětří řez 3 (area) : 6,22</t>
  </si>
  <si>
    <t>horní římsa - západ : (7+36,8)*0,61</t>
  </si>
  <si>
    <t>římsa nad 4.NP - východ : (7,81+20,92+1,35)*0,46</t>
  </si>
  <si>
    <t>(3,68+11,49)*0,2</t>
  </si>
  <si>
    <t>úskok na fasádě mezi 1.PP a 1.NP : 6,2+36+11,7</t>
  </si>
  <si>
    <t>Fasádní dekorační prvky  Nadokenní šambrána z kombinovaného izolantu EPS+MW tl.100 mm, š.150 mm. dle detailu</t>
  </si>
  <si>
    <t>jih : 6,17</t>
  </si>
  <si>
    <t>1,7*3</t>
  </si>
  <si>
    <t>západ : 36</t>
  </si>
  <si>
    <t>8,1*9</t>
  </si>
  <si>
    <t>sever : 1,7*2</t>
  </si>
  <si>
    <t>východ : 12</t>
  </si>
  <si>
    <t>3,1</t>
  </si>
  <si>
    <t>1,5*16</t>
  </si>
  <si>
    <t>1,7*24</t>
  </si>
  <si>
    <t>jih : 1,7*3</t>
  </si>
  <si>
    <t>západ : 8,1*9</t>
  </si>
  <si>
    <t>východ : 3,1</t>
  </si>
  <si>
    <t>závětří 046 - vstup : 1,14+1,14</t>
  </si>
  <si>
    <t>římsa - západ : 6,83+36,76+0,76</t>
  </si>
  <si>
    <t>východ : 0,3+3,7+7,43+20,92+1,35+11,49</t>
  </si>
  <si>
    <t>(3,68+11,53)*2</t>
  </si>
  <si>
    <t>střešní římsa : (0,75+0,25)*6,79</t>
  </si>
  <si>
    <t>střešní římsa : (0,75+0,25)*36,48</t>
  </si>
  <si>
    <t>střešní římsa : (0,3+0,15)*7,82</t>
  </si>
  <si>
    <t>tělocvična boky : (0,3+0,25)*17,07*2</t>
  </si>
  <si>
    <t>střešní římsa : (0,45+0,15)*(11,88+1,04+20,14+3,89)</t>
  </si>
  <si>
    <t>Odkaz na mn. položky pořadí 320 : 128,88300</t>
  </si>
  <si>
    <t>Odkaz na mn. položky pořadí 321 : 1443,79290</t>
  </si>
  <si>
    <t xml:space="preserve">skl.F2 : </t>
  </si>
  <si>
    <t>západ : (35,95+6,04)*0,3</t>
  </si>
  <si>
    <t>angl. dvorky : 4,5*2,03</t>
  </si>
  <si>
    <t>4,05*2,03</t>
  </si>
  <si>
    <t>4,36*2,03</t>
  </si>
  <si>
    <t>-1,2*1,1*2</t>
  </si>
  <si>
    <t>sever : (3,81+24,17)*0,3</t>
  </si>
  <si>
    <t>prostor schodiště (area) : 3,3</t>
  </si>
  <si>
    <t>východ : (12,24+5,57+2,9+11,3+2,29+0,26)*0,3</t>
  </si>
  <si>
    <t>(0,68+2,8+0,17+4,24+1,97+0,1+0,26+0,6+0,9+11,74)*0,3</t>
  </si>
  <si>
    <t>Odkaz na mn. položky pořadí 143 : 1660,41190</t>
  </si>
  <si>
    <t>589152002xxx</t>
  </si>
  <si>
    <t>Kryt sportovních ploch  z plastových dílců Kryt sport. ploch z pryž. dlaždic tl. 8 mm, vč.dodávky pryž.desky 1000x1000x8 mm černo-šedá</t>
  </si>
  <si>
    <t>823-1</t>
  </si>
  <si>
    <t xml:space="preserve">1.NP skl. R19, R20 : </t>
  </si>
  <si>
    <t>149 : 79,55</t>
  </si>
  <si>
    <t>159 : 79,33</t>
  </si>
  <si>
    <t>589651111xxx</t>
  </si>
  <si>
    <t>Kryt proch pro tělovýchovu polyuretanový Sportovní povrch haly - nášlapná vrstva</t>
  </si>
  <si>
    <t>Polyuretanová litá podlaha, elastická pryžová podložka tl. 8mm, uzavírací polyuretanová vrstva 2x, uzavírací matový polyuretanový lak</t>
  </si>
  <si>
    <t xml:space="preserve">skl. R7 : </t>
  </si>
  <si>
    <t>048 : 215,47</t>
  </si>
  <si>
    <t>049 : 79,65</t>
  </si>
  <si>
    <t>589651121R00</t>
  </si>
  <si>
    <t>Kryt proch pro tělovýchovu polyuretanový lajnování polyuretanovou dvousložkovou barvou</t>
  </si>
  <si>
    <t>048 (odhad) : 150</t>
  </si>
  <si>
    <t>dno revizní šachty : 0,8*0,6*0,05*2</t>
  </si>
  <si>
    <t>043-044 : 5,75*0,1</t>
  </si>
  <si>
    <t>strop nad 1.PP- 4. NP (area) : (1,33+3,91)*5*0,1</t>
  </si>
  <si>
    <t>dopl. podkl. desek po vyzdění revizních šachet : 2*2*0,1*2</t>
  </si>
  <si>
    <t>-0,9*0,7*0,1*2</t>
  </si>
  <si>
    <t>Odkaz na mn. položky pořadí 150 : 3,19500</t>
  </si>
  <si>
    <t>631361921RT0</t>
  </si>
  <si>
    <t>Výztuž mazanin z betonů a z lehkých betonů ze svařovaných sítí průměr drátu 4 mm, velikost oka 150/150 mm</t>
  </si>
  <si>
    <t xml:space="preserve">skl. R19, R20 : </t>
  </si>
  <si>
    <t>149 : 79,55*1,2*1,36/1000</t>
  </si>
  <si>
    <t>159 : 79,33*1,2*1,36/1000</t>
  </si>
  <si>
    <t>dopl. podkl. desek po vyzdění revizních šachet : 2*2*1,2*4,44/1000*2</t>
  </si>
  <si>
    <t>-0,9*0,7*1,2*4,44/1000*2</t>
  </si>
  <si>
    <t>043-044 : 5,75*1,2*3,03/1000</t>
  </si>
  <si>
    <t>strop nad 1.PP- 4. NP (area) : (1,33+3,91)*5*1,2*3,03/1000</t>
  </si>
  <si>
    <t xml:space="preserve">skl. R19, R20, R21 : </t>
  </si>
  <si>
    <t>433 : 76,59</t>
  </si>
  <si>
    <t>434 : 23,62</t>
  </si>
  <si>
    <t>632421113RT3</t>
  </si>
  <si>
    <t>Potěr ze suchých směsí samonivelační podlahová modifikovaná hmota na bázi cementu, tloušťky 3 mm, včetně penetrace</t>
  </si>
  <si>
    <t xml:space="preserve">skl.R10 : </t>
  </si>
  <si>
    <t>148 : 34,99</t>
  </si>
  <si>
    <t>222 : 37,09</t>
  </si>
  <si>
    <t>223 : 39,26</t>
  </si>
  <si>
    <t>232 : 40,14</t>
  </si>
  <si>
    <t>238 : 40,66</t>
  </si>
  <si>
    <t>239 : 40,71</t>
  </si>
  <si>
    <t>240 : 40,98</t>
  </si>
  <si>
    <t>322 : 77,16</t>
  </si>
  <si>
    <t>331 : 81,95</t>
  </si>
  <si>
    <t>334 : 77,2</t>
  </si>
  <si>
    <t>336 : 82,36</t>
  </si>
  <si>
    <t xml:space="preserve">skl. R8a, R14a, R17a  spádová vrstva : </t>
  </si>
  <si>
    <t>133 : 0,7</t>
  </si>
  <si>
    <t>západ : 0,63+0,57+0,62+1,52</t>
  </si>
  <si>
    <t>sever : 1,97</t>
  </si>
  <si>
    <t>východ : 2,1</t>
  </si>
  <si>
    <t xml:space="preserve">1.PP skl. R2, R8 : </t>
  </si>
  <si>
    <t>050 : 12,39</t>
  </si>
  <si>
    <t xml:space="preserve">1.PP skl. R1, R1d, R7 : </t>
  </si>
  <si>
    <t>042 : 62,25</t>
  </si>
  <si>
    <t>045 : 14</t>
  </si>
  <si>
    <t>046 : 13,03</t>
  </si>
  <si>
    <t>063 : 22,28</t>
  </si>
  <si>
    <t>064 : 1,86</t>
  </si>
  <si>
    <t xml:space="preserve">1.NP skl. R14, R17, R18, R19, R20 : </t>
  </si>
  <si>
    <t>131 : 4,77</t>
  </si>
  <si>
    <t>132 : 3,25</t>
  </si>
  <si>
    <t>147 : 56,1</t>
  </si>
  <si>
    <t>150 : 13,15</t>
  </si>
  <si>
    <t>160 : 1,14</t>
  </si>
  <si>
    <t xml:space="preserve">2.NP skl. R12, R17, R18 : </t>
  </si>
  <si>
    <t>220 : 53,3</t>
  </si>
  <si>
    <t>231 : 68,7</t>
  </si>
  <si>
    <t>234 : 28,4</t>
  </si>
  <si>
    <t>235 : 38,78</t>
  </si>
  <si>
    <t>236 : 37,25</t>
  </si>
  <si>
    <t>237 : 10,91</t>
  </si>
  <si>
    <t xml:space="preserve">3.NP skl. R17, R18 : </t>
  </si>
  <si>
    <t>320 : 51,14</t>
  </si>
  <si>
    <t>329 : 72,64</t>
  </si>
  <si>
    <t>333 : 26,7</t>
  </si>
  <si>
    <t>335 : 10,91</t>
  </si>
  <si>
    <t xml:space="preserve">4.NP skl. R12, R17, R18, R21 : </t>
  </si>
  <si>
    <t>419 : 48,05</t>
  </si>
  <si>
    <t>420 : 20,24</t>
  </si>
  <si>
    <t>428 : 68,47</t>
  </si>
  <si>
    <t>432 : 19,24</t>
  </si>
  <si>
    <t>435 : 81,17</t>
  </si>
  <si>
    <t xml:space="preserve">5.NP skl. R12, R17, R18 : </t>
  </si>
  <si>
    <t>513 : 65,05</t>
  </si>
  <si>
    <t>514 : 21,08</t>
  </si>
  <si>
    <t>515 : 26,14</t>
  </si>
  <si>
    <t>516 : 17,98</t>
  </si>
  <si>
    <t>517 : 17,98</t>
  </si>
  <si>
    <t>518 : 5,57</t>
  </si>
  <si>
    <t>519 : 12,16</t>
  </si>
  <si>
    <t>520 : 5,49</t>
  </si>
  <si>
    <t>521 : 3,48</t>
  </si>
  <si>
    <t>522 : 1,51</t>
  </si>
  <si>
    <t>523 : 4,59</t>
  </si>
  <si>
    <t>524 : 53,24</t>
  </si>
  <si>
    <t>527 : 19,09</t>
  </si>
  <si>
    <t>528 : 193,88</t>
  </si>
  <si>
    <t xml:space="preserve">skl.R12, R21 celkem 64mm : </t>
  </si>
  <si>
    <t xml:space="preserve">skl. R19, R20 celkem 60mm : </t>
  </si>
  <si>
    <t>Koeficient : 1</t>
  </si>
  <si>
    <t>litý potěr celkem : 152,43*1</t>
  </si>
  <si>
    <t>642941111RT3</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</si>
  <si>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</si>
  <si>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D/10 : 1</t>
  </si>
  <si>
    <t>642941111RT4</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</si>
  <si>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900/1970 mm</t>
  </si>
  <si>
    <t>D/09 : 1</t>
  </si>
  <si>
    <t>VP/B01 : 1,35*5</t>
  </si>
  <si>
    <t>VP/B02 : 0,75*1</t>
  </si>
  <si>
    <t>VP/B03 : 1,7*1</t>
  </si>
  <si>
    <t>VP/B04 : 1,94*3</t>
  </si>
  <si>
    <t>VP/B05 : 1,95*1</t>
  </si>
  <si>
    <t>VP/B06 : 2,54*1</t>
  </si>
  <si>
    <t>VP/B07 : 2,54*1</t>
  </si>
  <si>
    <t>VP/B08 : 1,2*2</t>
  </si>
  <si>
    <t>VP/B09 : 1,56*5</t>
  </si>
  <si>
    <t>VP/B10 : 1,55*39</t>
  </si>
  <si>
    <t>VP/B11 : 1,56*10</t>
  </si>
  <si>
    <t>VP/B12 : 0,78*1</t>
  </si>
  <si>
    <t>VP/B13 : 1,8*1</t>
  </si>
  <si>
    <t>VP/B14 : 1,9*4</t>
  </si>
  <si>
    <t>VP/B15 : 1,9*5</t>
  </si>
  <si>
    <t>VP/B16 : 2,93*1</t>
  </si>
  <si>
    <t>VP/B17 : 1,35*9</t>
  </si>
  <si>
    <t>VP/B18 : 1,2*2</t>
  </si>
  <si>
    <t>VP/B20 : 0,9*2</t>
  </si>
  <si>
    <t>VP/B21 : 1,55*4</t>
  </si>
  <si>
    <t>VP/B22 : 1,55*6</t>
  </si>
  <si>
    <t>VP/B23 : 1,33*1</t>
  </si>
  <si>
    <t>VP/B24 : 1,56*5</t>
  </si>
  <si>
    <t>VP/B25 : 1,56*2</t>
  </si>
  <si>
    <t>VP/B26 : 1,35*4</t>
  </si>
  <si>
    <t>VP/B27 : 0,93*1</t>
  </si>
  <si>
    <t>VP/B28 : 0,93*1</t>
  </si>
  <si>
    <t>VP/B29 : 1,5*1</t>
  </si>
  <si>
    <t>VP/B30 : 1,5*2</t>
  </si>
  <si>
    <t>VP/B31 : 1,5*5</t>
  </si>
  <si>
    <t>VP/B32 : 1,5*3</t>
  </si>
  <si>
    <t>VP/B33 : 1,4*2</t>
  </si>
  <si>
    <t>VP/B34 : 1,4*3</t>
  </si>
  <si>
    <t>AL/B01 : 1,2</t>
  </si>
  <si>
    <t>AL/B03 : 1,4</t>
  </si>
  <si>
    <t>AL/B06 : 1,2</t>
  </si>
  <si>
    <t>AL/B01</t>
  </si>
  <si>
    <t>Hliníkové dveře 1200/2050 mm, dle výpisu hliníkových výrobků</t>
  </si>
  <si>
    <t>AL/B02</t>
  </si>
  <si>
    <t>Hliníkové okno 1800/900  mm, dle výpisu hliníkových výrobků, EI 60 DP1</t>
  </si>
  <si>
    <t>AL/B03</t>
  </si>
  <si>
    <t>Hliníkové dveře 1400/3100  mm, dle výpisu hliníkových výrobků</t>
  </si>
  <si>
    <t>AL/B04</t>
  </si>
  <si>
    <t>Hliníkové okno 2800/1300  mm, dle výpisu hliníkových výrobků, EI 45 DP1</t>
  </si>
  <si>
    <t>AL/B05</t>
  </si>
  <si>
    <t>Hliníkové okno 1800/1200  mm, dle výpisu hliníkových výrobků, EI 45 DP1</t>
  </si>
  <si>
    <t>AL/B06</t>
  </si>
  <si>
    <t>Hliníkové dveře 1200/3100  mm, dle výpisu hliníkových výrobků</t>
  </si>
  <si>
    <t>Dveře ocelové 700 x 1970 mm, požár., vč. zárubně a veškerého příslušenství</t>
  </si>
  <si>
    <t>Dveře ocelové 1300 x 1970 mm, požár., vč. zárubně a veškerého příslušenství</t>
  </si>
  <si>
    <t>Dveře ocelové 600 x 1970 mm, požár., vč. zárubně a veškerého příslušenství</t>
  </si>
  <si>
    <t>Ocelová dveřní sestava 2000/2980.vč. zárubně a veškerého příslušenství</t>
  </si>
  <si>
    <t>Ocelová dveřní sestava 2720/33200, požár.vč. zárubně a veškerého příslušenství</t>
  </si>
  <si>
    <t>Ocelová dveřní sestava 3150/3550, požár.vč. zárubně a veškerého příslušenství</t>
  </si>
  <si>
    <t>Ocelová dveřní sestava 2720/3030, požár.vč. zárubně a veškerého příslušenství</t>
  </si>
  <si>
    <t>Ocelová dveřní sestava 2820/3030, požár.vč. zárubně a veškerého příslušenství</t>
  </si>
  <si>
    <t>Ocelová dveřní sestava 3150/3650, požár.vč. zárubně a veškerého příslušenství</t>
  </si>
  <si>
    <t>Ocelová dveřní sestava 2840/3400, požár.vč. zárubně a veškerého příslušenství</t>
  </si>
  <si>
    <t>D/01 : 8</t>
  </si>
  <si>
    <t>D/02 : 14</t>
  </si>
  <si>
    <t>D/03 : 6</t>
  </si>
  <si>
    <t>D/04 : 1</t>
  </si>
  <si>
    <t>D/05 : 5</t>
  </si>
  <si>
    <t>D/06 : 1</t>
  </si>
  <si>
    <t>D/12 : 1</t>
  </si>
  <si>
    <t>D/15 : 2</t>
  </si>
  <si>
    <t>D/18 : 2</t>
  </si>
  <si>
    <t>D/24 : 2</t>
  </si>
  <si>
    <t>D/31 : 1</t>
  </si>
  <si>
    <t>Dveře vnitřní 900/1970, posuvné do pouzdra techn.specifikace a příslušenství dle výpisu dveří,</t>
  </si>
  <si>
    <t>stavební pouzdro není součástí dodávky</t>
  </si>
  <si>
    <t>Dveře vnitřní 800/1970, posuvné do pouzdra techn.specifikace a příslušenství dle výpisu dveří,</t>
  </si>
  <si>
    <t>Dveře vnitřní 1100/1970, techn.specifikace a příslušenství dle výpisu dveří, včetně zárubně</t>
  </si>
  <si>
    <t>D/24</t>
  </si>
  <si>
    <t>Dveře vnitřní 1100/2100, techn.specifikace a příslušenství dle výpisu dveří, včetně zárubně</t>
  </si>
  <si>
    <t>Dveře vnitřní 1500/2100, techn.specifikace a příslušenství dle výpisu dveří, včetně zárubně</t>
  </si>
  <si>
    <t>Dveře vnitřní 1800/2100, techn.specifikace a příslušenství dle výpisu dveří, včetně zárubně</t>
  </si>
  <si>
    <t>západ : 36,7</t>
  </si>
  <si>
    <t>sever : 24,17</t>
  </si>
  <si>
    <t>východ : 17+17+11,5</t>
  </si>
  <si>
    <t>drenáž - sever : 2</t>
  </si>
  <si>
    <t>východ : 4</t>
  </si>
  <si>
    <t>drenáž západ : 2</t>
  </si>
  <si>
    <t>Odkaz na mn. položky pořadí 235 : 106,37000</t>
  </si>
  <si>
    <t>okapový chodník : 5,32+0,95+0,65+3,16+17,76+1,5+6,97+3,52+5,57+2,9+11,3+1,64+11,74</t>
  </si>
  <si>
    <t>západ : (6+37)*16</t>
  </si>
  <si>
    <t>sever : 15*3</t>
  </si>
  <si>
    <t>(4+6)*18</t>
  </si>
  <si>
    <t>východ : 16*13</t>
  </si>
  <si>
    <t>9*1</t>
  </si>
  <si>
    <t>17*17</t>
  </si>
  <si>
    <t>tělocvična : (18+13+7+3+12)*5</t>
  </si>
  <si>
    <t>Odkaz na mn. položky pořadí 240 : 1684,00000</t>
  </si>
  <si>
    <t>147 : 68,1</t>
  </si>
  <si>
    <t>231 : 80,7</t>
  </si>
  <si>
    <t>329 : 84,64</t>
  </si>
  <si>
    <t>428 : 80,47</t>
  </si>
  <si>
    <t>při obvodu horní římsy : 7+37+13+16+8+9+1+12</t>
  </si>
  <si>
    <t>Montáž ochranné sítě příplatek k ceně za každý další i započatý měsíc použití ochranných sítí
 z umělých vláken</t>
  </si>
  <si>
    <t>Odkaz na mn. položky pořadí 245 : 1684,00000</t>
  </si>
  <si>
    <t>obvod : 7+37+4+7+21+12</t>
  </si>
  <si>
    <t>Odkaz na mn. položky pořadí 248 : 88,00000</t>
  </si>
  <si>
    <t>946941102RT3</t>
  </si>
  <si>
    <t>Montáž sestavy pojízdného hliníkového lešení (věže) plochy 2,5 x 1,45 m, pracovní výšky do 8,2 m</t>
  </si>
  <si>
    <t>sada</t>
  </si>
  <si>
    <t>048 : 2</t>
  </si>
  <si>
    <t>946941196RT3</t>
  </si>
  <si>
    <t>Montáž sestavy pojízdného hliníkového lešení (věže) nájemné sestavy pojízdného hliníkového lešení (věže)
 plochy 2,5 x 0,85 m, pracovní výšky do 8,2 m</t>
  </si>
  <si>
    <t>den</t>
  </si>
  <si>
    <t>048 : 60*2</t>
  </si>
  <si>
    <t>946941802RT3</t>
  </si>
  <si>
    <t>Demontáž sestavy pojízdného hliníkového lešení (věže) plochy 2,5 x 1,45 m, pracovní výšky do 8,3 m</t>
  </si>
  <si>
    <t>Odkaz na mn. položky pořadí 251 : 2,00000</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</si>
  <si>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</si>
  <si>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</si>
  <si>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OV/B24 : 41</t>
  </si>
  <si>
    <t>OV/B27</t>
  </si>
  <si>
    <t>Plynotěsný poklop 1200/1000 mm, techn. specifikace a příslušenství dle výpisu ost. výrobků</t>
  </si>
  <si>
    <t>Odkaz na mn. položky pořadí 256 : 41,00000</t>
  </si>
  <si>
    <t>základy garáže 151 : 4*0,4*0,9*2</t>
  </si>
  <si>
    <t>1.NP schodiště včetně základu řez 3  (area dle řezu) : 1,21*1,66</t>
  </si>
  <si>
    <t>boční zídky schodiště řez 3 vpravo : 2,4*2,25*2</t>
  </si>
  <si>
    <t>angl. dvorek řez 4 vlevo : (1,9+15,5+1,9)*0,4*2,43</t>
  </si>
  <si>
    <t>(1,9+15,5+1,9)*0,6*0,55</t>
  </si>
  <si>
    <t>1,6*0,15*2,18*2</t>
  </si>
  <si>
    <t>1,6*0,82*0,55*2</t>
  </si>
  <si>
    <t>zídka rampy řez 3 vlevo : (1,7+7,3)*0,2*1</t>
  </si>
  <si>
    <t>angl. dvorek vnitroblok východ : (0,9+7,27+0,9)*0,2*1,75</t>
  </si>
  <si>
    <t>6,82*0,15*1,75</t>
  </si>
  <si>
    <t>angl. dvorek tělocv. jih : (11,3+0,9+11,3)*0,2*1,65</t>
  </si>
  <si>
    <t>0,5*0,25*1,65</t>
  </si>
  <si>
    <t xml:space="preserve">izol. přizdívka ve výkopech a angl. dvorcích : </t>
  </si>
  <si>
    <t>západ řez 3-4 : (0,68+20,29+6,03)*3,75</t>
  </si>
  <si>
    <t>1,48*1,81</t>
  </si>
  <si>
    <t>sever řez D : (4+24,2)*1,97</t>
  </si>
  <si>
    <t>východ řez 4 : (12+5,57+2,9)*4</t>
  </si>
  <si>
    <t>jih řez D : 11,4*1</t>
  </si>
  <si>
    <t>vnitroblok východ : 17*2,15</t>
  </si>
  <si>
    <t>1PP : 0,07*1,2*2</t>
  </si>
  <si>
    <t>3,58*1,83</t>
  </si>
  <si>
    <t>2*(1,16+1,88+1,88+0,89+0,89+0,84+0,84)</t>
  </si>
  <si>
    <t>1,7*1,16</t>
  </si>
  <si>
    <t>3,56*(1,28+0,58+0,82+1,57+0,84)</t>
  </si>
  <si>
    <t>-0,7*2,05*2</t>
  </si>
  <si>
    <t>0,77*3,38</t>
  </si>
  <si>
    <t>1NP : 3,5*2,17</t>
  </si>
  <si>
    <t>3,5*2,31</t>
  </si>
  <si>
    <t>2,7*3,46</t>
  </si>
  <si>
    <t>3,5*(0,84+1,62+3,66+3,66+2,25+0,49+1,35+1,1)</t>
  </si>
  <si>
    <t>-0,73*2,02</t>
  </si>
  <si>
    <t>3,5*(5,49+2,71+5,49+1,32)</t>
  </si>
  <si>
    <t>3,65*(3,25+0,22+2,14+1,74)</t>
  </si>
  <si>
    <t>2,5*1,06</t>
  </si>
  <si>
    <t>2,65*10,8</t>
  </si>
  <si>
    <t>2,6*0,94</t>
  </si>
  <si>
    <t>2NP : 3,65*2,2</t>
  </si>
  <si>
    <t>-2*1,51</t>
  </si>
  <si>
    <t>3,65*(1,21+1,8)</t>
  </si>
  <si>
    <t>2*0,7</t>
  </si>
  <si>
    <t>3,65*(2,1+2,45)</t>
  </si>
  <si>
    <t>-0,89*1,97</t>
  </si>
  <si>
    <t>-1,7*0,8</t>
  </si>
  <si>
    <t>3NP : 3,65*2,2</t>
  </si>
  <si>
    <t>3,65*(2,09+2,47)</t>
  </si>
  <si>
    <t>3,65*(1,21+1,82)</t>
  </si>
  <si>
    <t>-0,75*2,02*2</t>
  </si>
  <si>
    <t>4NP : 3,65*(3,25+0,48+1,1)</t>
  </si>
  <si>
    <t>-1,61*1,14</t>
  </si>
  <si>
    <t>2,85*0,94</t>
  </si>
  <si>
    <t>3,55*(3,34+1,05+1,05+1,05+1,16+1,16+1,25+1,25+4,14)</t>
  </si>
  <si>
    <t>-1*2,33</t>
  </si>
  <si>
    <t>-0,95*2,2</t>
  </si>
  <si>
    <t>-0,75*2,35</t>
  </si>
  <si>
    <t>-3,7*0,93</t>
  </si>
  <si>
    <t>1PP : 3,58*(1,55+1,6)</t>
  </si>
  <si>
    <t>-1,05*2,02</t>
  </si>
  <si>
    <t>2,45*1,6</t>
  </si>
  <si>
    <t>2*1,88</t>
  </si>
  <si>
    <t>3,56*(2,5+0,99+0,5)</t>
  </si>
  <si>
    <t>1NP : 3,5*1,67</t>
  </si>
  <si>
    <t>-1,1*0,81</t>
  </si>
  <si>
    <t>3,5*1,43</t>
  </si>
  <si>
    <t>2NP : 3,65*3,15</t>
  </si>
  <si>
    <t>-0,89*2,02</t>
  </si>
  <si>
    <t>3NP : 3,65*3,15</t>
  </si>
  <si>
    <t>4NP : 3,65*(2,07+5,96)</t>
  </si>
  <si>
    <t>962031144R00</t>
  </si>
  <si>
    <t>Bourání příček z tvárnic pórobetonových, tloušťky 125 mm</t>
  </si>
  <si>
    <t>4NP : 2,01*1,59</t>
  </si>
  <si>
    <t>1PP : 2,54*0,54*0,49</t>
  </si>
  <si>
    <t>0,07*1,2*0,88*2</t>
  </si>
  <si>
    <t>1NP : 3,5*0,2*0,32</t>
  </si>
  <si>
    <t>1,5*1,16*0,45</t>
  </si>
  <si>
    <t>0,013*3,5*2</t>
  </si>
  <si>
    <t>3,65*0,3*0,45</t>
  </si>
  <si>
    <t>3,35*3,3*0,21</t>
  </si>
  <si>
    <t>3,35*3,12*0,21</t>
  </si>
  <si>
    <t>3,35*3,27*0,21</t>
  </si>
  <si>
    <t>3,65*3,15*0,18</t>
  </si>
  <si>
    <t>-0,9*2,02*0,18</t>
  </si>
  <si>
    <t>2,25*(3,99+3,99)*0,3</t>
  </si>
  <si>
    <t>-2,4*2,1*0,3</t>
  </si>
  <si>
    <t>2NP : 1,5*2,2*0,45</t>
  </si>
  <si>
    <t>3,65*0,2*0,33</t>
  </si>
  <si>
    <t>area : 0,035*3,65</t>
  </si>
  <si>
    <t>3NP : 1,5*2,2*0,3</t>
  </si>
  <si>
    <t>3,65*0,21*0,3</t>
  </si>
  <si>
    <t>area : 0,025*3,65</t>
  </si>
  <si>
    <t>4NP : 3,65*0,14*0,29</t>
  </si>
  <si>
    <t>1,88*0,5*0,4</t>
  </si>
  <si>
    <t>area : 0,027*3,65</t>
  </si>
  <si>
    <t>3,55*6,96*0,63</t>
  </si>
  <si>
    <t>-1,02*2,19*0,29</t>
  </si>
  <si>
    <t>-0,93*2,19*0,13</t>
  </si>
  <si>
    <t>3,55*0,17*(4,43+1,58)</t>
  </si>
  <si>
    <t>3,55*0,18*1,4</t>
  </si>
  <si>
    <t>3,55*0,2*4,13</t>
  </si>
  <si>
    <t>3,55*0,29*0,4</t>
  </si>
  <si>
    <t>3,55*0,1*1,73</t>
  </si>
  <si>
    <t>3,55*0,12*0,96</t>
  </si>
  <si>
    <t>-0,9*2,02*0,2</t>
  </si>
  <si>
    <t>-1,26*1,55*0,15</t>
  </si>
  <si>
    <t>0,68*0,15*0,55*3</t>
  </si>
  <si>
    <t>1,2*2,22*0,19*2</t>
  </si>
  <si>
    <t>-1,08*2,13*0,19*2</t>
  </si>
  <si>
    <t>nepředvídatelné bourací práce : 5</t>
  </si>
  <si>
    <t>1PP : 1,2*0,56*2</t>
  </si>
  <si>
    <t>2*0,56</t>
  </si>
  <si>
    <t>2,4*0,97</t>
  </si>
  <si>
    <t>2,2*1</t>
  </si>
  <si>
    <t>4,55*1,25</t>
  </si>
  <si>
    <t>4,71*1,25</t>
  </si>
  <si>
    <t>0,75*2,6</t>
  </si>
  <si>
    <t>2NP : 2*1,51</t>
  </si>
  <si>
    <t>3NP : 2*1,51</t>
  </si>
  <si>
    <t>4NP : 0,8*2,85</t>
  </si>
  <si>
    <t>0,48*1,14</t>
  </si>
  <si>
    <t>1,61*1,14</t>
  </si>
  <si>
    <t>1PP : 1,2*(1,05+1,25+0,26+0,13+0,79+0,08+0,46+1,1+0,46)</t>
  </si>
  <si>
    <t>963016111R00</t>
  </si>
  <si>
    <t>Demontáž sádrokartonových a sádrovláknitých podhledů z desek bez minerální izolace, na jednoduché ocelové konstrukci, 1x opláštěné tl. 12,5 mm</t>
  </si>
  <si>
    <t>126 : (0,6+0,5)*(4,7+4,87)</t>
  </si>
  <si>
    <t>127 : (0,6+0,5)*(6,26+6,73)</t>
  </si>
  <si>
    <t>150 : 3,01*12,56</t>
  </si>
  <si>
    <t>963051110R00</t>
  </si>
  <si>
    <t>Bourání železobetonových stropů deskových
 tloušťky do 80 mm</t>
  </si>
  <si>
    <t>5.NP skl. SS2, SR19 pro nové schodiště : 3,3*3,4*0,07</t>
  </si>
  <si>
    <t>2,1*3,4*0,07</t>
  </si>
  <si>
    <t>střecha garáže skl. SS8 : 5,6*4*0,175</t>
  </si>
  <si>
    <t>stříška nad vedlejším vstupem SS5 : 6,05*0,1</t>
  </si>
  <si>
    <t xml:space="preserve">SR 19 (7 cm) : </t>
  </si>
  <si>
    <t>bouraní podkl. desek pro výkop revizních šacet : 2*2*0,1*2</t>
  </si>
  <si>
    <t xml:space="preserve">SR 3 (mazanina 5 cm) : </t>
  </si>
  <si>
    <t>044 : 5,33*0,05</t>
  </si>
  <si>
    <t xml:space="preserve">SR 4 (mazanina 5 + 10 cm) : </t>
  </si>
  <si>
    <t>046 : 7,58*0,15</t>
  </si>
  <si>
    <t xml:space="preserve">SR 7 (mazanina 3 + 7 cm) : </t>
  </si>
  <si>
    <t>047 : 32,92*0,1</t>
  </si>
  <si>
    <t>048 : 214,93*0,1</t>
  </si>
  <si>
    <t>049 : 79,72*0,1</t>
  </si>
  <si>
    <t xml:space="preserve">SR 8 (mazanina 6 cm+ 4 cm + teraco 3 cm) : </t>
  </si>
  <si>
    <t>037 : 49,13*0,13</t>
  </si>
  <si>
    <t>038 : 5,34*0,13</t>
  </si>
  <si>
    <t>039 : 34,58*0,13</t>
  </si>
  <si>
    <t>040 : 31,86*0,13</t>
  </si>
  <si>
    <t>041 : 44,44*0,13</t>
  </si>
  <si>
    <t>042 : 52,66*0,13</t>
  </si>
  <si>
    <t>043 : 62,01*0,13</t>
  </si>
  <si>
    <t>045 : 14,45*0,13</t>
  </si>
  <si>
    <t xml:space="preserve">SR 9 (mazanina 6 cm, lepidlo 0,5 cm, dlažba1 cm) : </t>
  </si>
  <si>
    <t>050 : 23,6*0,075</t>
  </si>
  <si>
    <t>051 : 52,06*0,075</t>
  </si>
  <si>
    <t>052 : 21,71*0,075</t>
  </si>
  <si>
    <t>053 : 6,42*0,075</t>
  </si>
  <si>
    <t>054 : 1,31*0,075</t>
  </si>
  <si>
    <t>055 : 3,12*0,075</t>
  </si>
  <si>
    <t>056 : 0,97*0,075</t>
  </si>
  <si>
    <t>057 : 1,22*0,075</t>
  </si>
  <si>
    <t xml:space="preserve">SR 13 (potěr 3,5 cm, dlažba, lepidlo 1,4 cm) : </t>
  </si>
  <si>
    <t>126 : 31,04*0,049</t>
  </si>
  <si>
    <t>127 : 79,65*0,049</t>
  </si>
  <si>
    <t>128 : 8,79*0,049</t>
  </si>
  <si>
    <t>129 : 6,94*0,049</t>
  </si>
  <si>
    <t>130 : 1,1*0,049</t>
  </si>
  <si>
    <t>131 : 2,66*0,049</t>
  </si>
  <si>
    <t>132 : 3,87*0,049</t>
  </si>
  <si>
    <t>133 : 1,28*0,049</t>
  </si>
  <si>
    <t>134 : 5,15*0,049</t>
  </si>
  <si>
    <t xml:space="preserve">SR 15 (mazanina 7 cm, teraco 2 cm) : </t>
  </si>
  <si>
    <t>140 : 21,16*0,09</t>
  </si>
  <si>
    <t>141 : 13,04*0,09</t>
  </si>
  <si>
    <t>215 : 4,67*0,09</t>
  </si>
  <si>
    <t>316 : 4,71*0,09</t>
  </si>
  <si>
    <t>321 : 28,74*0,09</t>
  </si>
  <si>
    <t>414 : 33,17*0,09</t>
  </si>
  <si>
    <t>423 : 23,73*0,09</t>
  </si>
  <si>
    <t xml:space="preserve">SR 16 (mazanina 7 cm, teraco 2 cm) : </t>
  </si>
  <si>
    <t>102 : 119,33*0,09</t>
  </si>
  <si>
    <t>135 : 3,17*0,09</t>
  </si>
  <si>
    <t>136 : 11,67*0,09</t>
  </si>
  <si>
    <t>137 : 3,1*0,09</t>
  </si>
  <si>
    <t>138 : 6,15*0,09</t>
  </si>
  <si>
    <t>144 : 13,99*0,09</t>
  </si>
  <si>
    <t>145 : 2,12*0,09</t>
  </si>
  <si>
    <t>146 : 2,12*0,09</t>
  </si>
  <si>
    <t>147 : 0,9*0,09</t>
  </si>
  <si>
    <t>148 : 1,24*0,09</t>
  </si>
  <si>
    <t>202 : 157,46*0,09</t>
  </si>
  <si>
    <t>203 : 32,94*0,09</t>
  </si>
  <si>
    <t>218 : 3,04*0,09</t>
  </si>
  <si>
    <t>219 : 21,54*0,09</t>
  </si>
  <si>
    <t>222 : 1,89*0,09</t>
  </si>
  <si>
    <t>223 : 4,34*0,09</t>
  </si>
  <si>
    <t>302 : 28,97*0,09</t>
  </si>
  <si>
    <t>303 : 129,4*0,09</t>
  </si>
  <si>
    <t>318 : 3,22*0,09</t>
  </si>
  <si>
    <t>319 : 26,69*0,09</t>
  </si>
  <si>
    <t>323 : 1,91*0,09</t>
  </si>
  <si>
    <t>324 : 1,5*0,09</t>
  </si>
  <si>
    <t>325 : 1,34*0,09</t>
  </si>
  <si>
    <t>326 : 1,44*0,09</t>
  </si>
  <si>
    <t>402 : 14,29*0,09</t>
  </si>
  <si>
    <t>403 : 141,23*0,09</t>
  </si>
  <si>
    <t>416 : 5,9*0,09</t>
  </si>
  <si>
    <t>417 : 10,29*0,09</t>
  </si>
  <si>
    <t xml:space="preserve">SR 19 (mazanina 2 cm) : </t>
  </si>
  <si>
    <t>504 : 190,98*0,02</t>
  </si>
  <si>
    <t>505 : 246,42*0,02</t>
  </si>
  <si>
    <t>střecha tělocvičny skl. SS3 (rea) : 220*0,02</t>
  </si>
  <si>
    <t>dno angl. dvorku řez 4 západ (area) : 22,25*0,25</t>
  </si>
  <si>
    <t>dno angl. dvorku vnitroblok východ (area) : 3,4*0,2</t>
  </si>
  <si>
    <t>dno angl. dvorku u telocvičny jih (area) : 5,5*0,2</t>
  </si>
  <si>
    <t>dno angl dvorku u garáže (area) : 6*0,2</t>
  </si>
  <si>
    <t xml:space="preserve">SR 18 (mazanina 15 cm) : </t>
  </si>
  <si>
    <t>151 : 19,72*0,15</t>
  </si>
  <si>
    <t>Odkaz na mn. položky pořadí 272 : 0,80000</t>
  </si>
  <si>
    <t>Odkaz na mn. položky pořadí 275 : 8,54250</t>
  </si>
  <si>
    <t xml:space="preserve">SR 8 : </t>
  </si>
  <si>
    <t>037 : (5,03+9,31)*2</t>
  </si>
  <si>
    <t>038 : (1,5+3,72)*2</t>
  </si>
  <si>
    <t>039 : (5,07+6,6)*2</t>
  </si>
  <si>
    <t>040 : (5,21+6,6)*2</t>
  </si>
  <si>
    <t>041 : (5,52+9,31)*2</t>
  </si>
  <si>
    <t>042 : (8,88+8,41)*2</t>
  </si>
  <si>
    <t>045 : (1,35+4)*2</t>
  </si>
  <si>
    <t xml:space="preserve">SR 9 : </t>
  </si>
  <si>
    <t>043 : (10,9+8,48)*2</t>
  </si>
  <si>
    <t>050 : (3,4+6,64)*2</t>
  </si>
  <si>
    <t>051 : (6,64+7,57)*2</t>
  </si>
  <si>
    <t xml:space="preserve">SR 13 : </t>
  </si>
  <si>
    <t>126 : (5,31+5,92)*2</t>
  </si>
  <si>
    <t>127 : 6,81+1,67+0,64+0,64+1,38+9,42</t>
  </si>
  <si>
    <t>129 : (2,01+3,66)*2</t>
  </si>
  <si>
    <t>130 : (0,73+1,5)*2</t>
  </si>
  <si>
    <t xml:space="preserve">SR 16 : </t>
  </si>
  <si>
    <t>102 : (10,62+21,86)*2</t>
  </si>
  <si>
    <t>202 : (10,62+32,73)*2</t>
  </si>
  <si>
    <t>203 : (6,45+7,17)*2</t>
  </si>
  <si>
    <t>302 : (5,65+5,5)*2</t>
  </si>
  <si>
    <t>303 : (10,8+23,89)*2</t>
  </si>
  <si>
    <t>402 : (6,57+2,29)*2</t>
  </si>
  <si>
    <t>403 : (10,72+27,7)*2</t>
  </si>
  <si>
    <t xml:space="preserve">SR 3 (20 cm) : </t>
  </si>
  <si>
    <t>044 : 5,33*0,2</t>
  </si>
  <si>
    <t xml:space="preserve">SR 4 (20 cm) : </t>
  </si>
  <si>
    <t>046 : 7,58*0,2</t>
  </si>
  <si>
    <t>1.NP rampa řez 3 vlevo (area) : 26,9*0,2</t>
  </si>
  <si>
    <t xml:space="preserve">SR 11 a (10 cm) : </t>
  </si>
  <si>
    <t>139 : 94,12*0,1</t>
  </si>
  <si>
    <t>142 : 23,98*0,1</t>
  </si>
  <si>
    <t>143 : 2,2*0,1</t>
  </si>
  <si>
    <t>224 : 76,6*0,1</t>
  </si>
  <si>
    <t>415 : 78,01*0,1</t>
  </si>
  <si>
    <t>418 : 42,07*0,1</t>
  </si>
  <si>
    <t>419 : 36,81*0,1</t>
  </si>
  <si>
    <t>420 : 5,33*0,1</t>
  </si>
  <si>
    <t>421 : 71,52*0,1</t>
  </si>
  <si>
    <t>422 : 2,89*0,1</t>
  </si>
  <si>
    <t>424 : 76,66*0,1</t>
  </si>
  <si>
    <t xml:space="preserve">SR 13 (10 cm) : </t>
  </si>
  <si>
    <t>126 : 31,04*0,1</t>
  </si>
  <si>
    <t>127 : 79,65*0,1</t>
  </si>
  <si>
    <t>128 : 8,79*0,1</t>
  </si>
  <si>
    <t>129 : 6,94*0,1</t>
  </si>
  <si>
    <t>130 : 1,1*0,1</t>
  </si>
  <si>
    <t>131 : 2,66*0,1</t>
  </si>
  <si>
    <t>132 : 3,87*0,1</t>
  </si>
  <si>
    <t>133 : 1,28*0,1</t>
  </si>
  <si>
    <t>134 : 5,15*0,1</t>
  </si>
  <si>
    <t xml:space="preserve">SR 15 (6 cm) : </t>
  </si>
  <si>
    <t>140 : 21,16*0,06</t>
  </si>
  <si>
    <t>141 : 13,04*0,06</t>
  </si>
  <si>
    <t>215 : 4,67*0,06</t>
  </si>
  <si>
    <t>316 : 4,71*0,06</t>
  </si>
  <si>
    <t>321 : 28,74*0,06</t>
  </si>
  <si>
    <t>414 : 33,17*0,06</t>
  </si>
  <si>
    <t>423 : 23,73*0,06</t>
  </si>
  <si>
    <t xml:space="preserve">SR 16 (6 cm) : </t>
  </si>
  <si>
    <t>102 : 119,33*0,06</t>
  </si>
  <si>
    <t>135 : 3,17*0,06</t>
  </si>
  <si>
    <t>136 : 11,67*0,06</t>
  </si>
  <si>
    <t>137 : 3,1*0,06</t>
  </si>
  <si>
    <t>138 : 6,15*0,06</t>
  </si>
  <si>
    <t>144 : 13,99*0,06</t>
  </si>
  <si>
    <t>145 : 2,12*0,06</t>
  </si>
  <si>
    <t>146 : 2,12*0,06</t>
  </si>
  <si>
    <t>147 : 0,9*0,06</t>
  </si>
  <si>
    <t>148 : 1,24*0,06</t>
  </si>
  <si>
    <t>202 : 157,46*0,06</t>
  </si>
  <si>
    <t>203 : 32,94*0,06</t>
  </si>
  <si>
    <t>218 : 3,04*0,06</t>
  </si>
  <si>
    <t>219 : 21,54*0,06</t>
  </si>
  <si>
    <t>222 : 1,89*0,06</t>
  </si>
  <si>
    <t>223 : 4,34*0,06</t>
  </si>
  <si>
    <t>302 : 28,97*0,06</t>
  </si>
  <si>
    <t>303 : 129,4*0,06</t>
  </si>
  <si>
    <t>318 : 3,22*0,06</t>
  </si>
  <si>
    <t>319 : 26,69*0,06</t>
  </si>
  <si>
    <t>323 : 1,91*0,06</t>
  </si>
  <si>
    <t>324 : 1,5*0,06</t>
  </si>
  <si>
    <t>325 : 1,34*0,06</t>
  </si>
  <si>
    <t>326 : 1,44*0,06</t>
  </si>
  <si>
    <t>402 : 14,29*0,06</t>
  </si>
  <si>
    <t>403 : 141,23*0,06</t>
  </si>
  <si>
    <t>416 : 5,9*0,06</t>
  </si>
  <si>
    <t>417 : 10,29*0,06</t>
  </si>
  <si>
    <t xml:space="preserve">SR 17 (10 cm) : </t>
  </si>
  <si>
    <t>149 : 38,41*0,1</t>
  </si>
  <si>
    <t xml:space="preserve">SR 18 (10 cm) : </t>
  </si>
  <si>
    <t>151 : 19,72*0,1</t>
  </si>
  <si>
    <t>504 : 190,98*0,07</t>
  </si>
  <si>
    <t>505 : 246,42*0,07</t>
  </si>
  <si>
    <t>041 : 2</t>
  </si>
  <si>
    <t>043 : 2</t>
  </si>
  <si>
    <t>044 : 1</t>
  </si>
  <si>
    <t>045 : 1</t>
  </si>
  <si>
    <t>046 : 2</t>
  </si>
  <si>
    <t>050 : 1+1</t>
  </si>
  <si>
    <t>052 : 1</t>
  </si>
  <si>
    <t>053 : 1</t>
  </si>
  <si>
    <t>054 : 1</t>
  </si>
  <si>
    <t>056 : 1</t>
  </si>
  <si>
    <t>057 : 1</t>
  </si>
  <si>
    <t>126 : 1</t>
  </si>
  <si>
    <t>127 : 1+1</t>
  </si>
  <si>
    <t>130 : 1</t>
  </si>
  <si>
    <t>132 : 1</t>
  </si>
  <si>
    <t>133 : 1</t>
  </si>
  <si>
    <t>134 : 1</t>
  </si>
  <si>
    <t>135 : 1+1</t>
  </si>
  <si>
    <t>137 : 1+1</t>
  </si>
  <si>
    <t>141 : 1</t>
  </si>
  <si>
    <t>142 : 1</t>
  </si>
  <si>
    <t>144 : 1</t>
  </si>
  <si>
    <t>145 : 1</t>
  </si>
  <si>
    <t>146 : 1</t>
  </si>
  <si>
    <t>147 : 1</t>
  </si>
  <si>
    <t>148 : 1</t>
  </si>
  <si>
    <t>149 : 2</t>
  </si>
  <si>
    <t>150 : 2</t>
  </si>
  <si>
    <t>215 : 1</t>
  </si>
  <si>
    <t>216 : 1</t>
  </si>
  <si>
    <t>217 : 1</t>
  </si>
  <si>
    <t>218 : 1</t>
  </si>
  <si>
    <t>219 : 1</t>
  </si>
  <si>
    <t>222 : 1</t>
  </si>
  <si>
    <t>223 : 1</t>
  </si>
  <si>
    <t>316 : 1</t>
  </si>
  <si>
    <t>317 : 2</t>
  </si>
  <si>
    <t>318 : 1</t>
  </si>
  <si>
    <t>319 : 1</t>
  </si>
  <si>
    <t>320 : 2</t>
  </si>
  <si>
    <t>321 : 1</t>
  </si>
  <si>
    <t>323 : 1</t>
  </si>
  <si>
    <t>324 : 1</t>
  </si>
  <si>
    <t>325 : 1</t>
  </si>
  <si>
    <t>414 : 1</t>
  </si>
  <si>
    <t>415 : 2</t>
  </si>
  <si>
    <t>416 : 1</t>
  </si>
  <si>
    <t>417 : 1</t>
  </si>
  <si>
    <t>418 : 1</t>
  </si>
  <si>
    <t>420 : 1</t>
  </si>
  <si>
    <t>423 : 1</t>
  </si>
  <si>
    <t>424 : 1</t>
  </si>
  <si>
    <t>504 : 1</t>
  </si>
  <si>
    <t>505 : 1</t>
  </si>
  <si>
    <t>038 : 1</t>
  </si>
  <si>
    <t>040 : 1</t>
  </si>
  <si>
    <t>041 : 1</t>
  </si>
  <si>
    <t>043 : 1</t>
  </si>
  <si>
    <t>046 : 1</t>
  </si>
  <si>
    <t>051 : 1+1</t>
  </si>
  <si>
    <t>129 : 1</t>
  </si>
  <si>
    <t>139 : 1+1</t>
  </si>
  <si>
    <t>140 : 1</t>
  </si>
  <si>
    <t>220 : 1</t>
  </si>
  <si>
    <t>221 : 1</t>
  </si>
  <si>
    <t>224 : 1</t>
  </si>
  <si>
    <t>320 : 1</t>
  </si>
  <si>
    <t>322 : 1</t>
  </si>
  <si>
    <t>327 : 1</t>
  </si>
  <si>
    <t>419 : 1</t>
  </si>
  <si>
    <t>421 : 1</t>
  </si>
  <si>
    <t>968071136R00</t>
  </si>
  <si>
    <t>Vyvěšení nebo zavěšení kovových křídel vrat, plochy do 4 m2</t>
  </si>
  <si>
    <t>garáž : 2</t>
  </si>
  <si>
    <t>044 : 0,74*2,02</t>
  </si>
  <si>
    <t>045 : 0,7*2,02</t>
  </si>
  <si>
    <t>050 : 0,9*2,03</t>
  </si>
  <si>
    <t>0,9*2,01</t>
  </si>
  <si>
    <t>052 : 0,9*2,03</t>
  </si>
  <si>
    <t>053 : 0,9*2,03</t>
  </si>
  <si>
    <t>054 : 0,7*2,05</t>
  </si>
  <si>
    <t>056 : 0,7*2,05</t>
  </si>
  <si>
    <t>057 : 0,7*2,05</t>
  </si>
  <si>
    <t>127 : 0,9*2,03</t>
  </si>
  <si>
    <t>0,8*2,03</t>
  </si>
  <si>
    <t>130 : 0,73*2,02</t>
  </si>
  <si>
    <t>132 : 0,7*2,02</t>
  </si>
  <si>
    <t>133 : 0,7*2,02</t>
  </si>
  <si>
    <t>134 : 0,7*2,02</t>
  </si>
  <si>
    <t>135 : 0,7*2,02</t>
  </si>
  <si>
    <t>137 : 0,7*2,02*2</t>
  </si>
  <si>
    <t>141 : 0,9*2,02</t>
  </si>
  <si>
    <t>142 : 0,7*2,02</t>
  </si>
  <si>
    <t>144 : 0,9*2,02</t>
  </si>
  <si>
    <t>145 : 0,8*2,02</t>
  </si>
  <si>
    <t>146 : 0,8*2,02</t>
  </si>
  <si>
    <t>147 : 0,8*2,02</t>
  </si>
  <si>
    <t>148 : 0,8*2,02</t>
  </si>
  <si>
    <t>215 : 0,89*1,97</t>
  </si>
  <si>
    <t>216 : 0,96*2,02</t>
  </si>
  <si>
    <t>217 : 0,94*2,02</t>
  </si>
  <si>
    <t>218 : 0,9*2,02</t>
  </si>
  <si>
    <t>219 : 0,9*2,02</t>
  </si>
  <si>
    <t>222 : 0,89*2,02</t>
  </si>
  <si>
    <t>223 : 0,75*2,02</t>
  </si>
  <si>
    <t>316 : 0,89*1,97</t>
  </si>
  <si>
    <t>318 : 0,9*2,02</t>
  </si>
  <si>
    <t>319 : 0,9*2,02</t>
  </si>
  <si>
    <t>323 : 0,89*2,02</t>
  </si>
  <si>
    <t>324 : 0,75*2,02</t>
  </si>
  <si>
    <t>325 : 0,75*2,02</t>
  </si>
  <si>
    <t>414 : 1*1,97</t>
  </si>
  <si>
    <t>416 : 0,9*2</t>
  </si>
  <si>
    <t>417 : 0,9*2,02</t>
  </si>
  <si>
    <t>418 : 0,75*2,35</t>
  </si>
  <si>
    <t>420 : 0,9*2,02</t>
  </si>
  <si>
    <t>423 : 0,89*2,14</t>
  </si>
  <si>
    <t>424 : 0,9*2,13</t>
  </si>
  <si>
    <t>504 : 0,75*2,02</t>
  </si>
  <si>
    <t>505 : 0,75*2,02</t>
  </si>
  <si>
    <t>038 : 1*2,05</t>
  </si>
  <si>
    <t>040 : 1,05*2</t>
  </si>
  <si>
    <t>041 : 1,15*2</t>
  </si>
  <si>
    <t>1,4*2,24</t>
  </si>
  <si>
    <t>043 : 1,2*2,02</t>
  </si>
  <si>
    <t>1,55*2,17</t>
  </si>
  <si>
    <t>046 : 1*2,19</t>
  </si>
  <si>
    <t>1,35*2</t>
  </si>
  <si>
    <t>051 : 1*2,01*2</t>
  </si>
  <si>
    <t>129 : 1*2,02</t>
  </si>
  <si>
    <t>139 : 1,08*2,11</t>
  </si>
  <si>
    <t>1*2,03</t>
  </si>
  <si>
    <t>140 : 1,06*2,23</t>
  </si>
  <si>
    <t>142 : 1,1*2,14</t>
  </si>
  <si>
    <t>149 : 1,4*2,2</t>
  </si>
  <si>
    <t>150 : 1,4*2,2</t>
  </si>
  <si>
    <t>217 : 1,06*2</t>
  </si>
  <si>
    <t>220 : 1,06*2,13</t>
  </si>
  <si>
    <t>221 : 1,1*2,14</t>
  </si>
  <si>
    <t>224 : 1,1*2,13</t>
  </si>
  <si>
    <t>317 : 1,4*2,02</t>
  </si>
  <si>
    <t>320 : 1,08*2,13</t>
  </si>
  <si>
    <t>1,7*2,14</t>
  </si>
  <si>
    <t>322 : 1,1*2,14</t>
  </si>
  <si>
    <t>327 : 1*2,13</t>
  </si>
  <si>
    <t>415 : 1,4*2,29</t>
  </si>
  <si>
    <t>418 : 1,08*2,13</t>
  </si>
  <si>
    <t>419 : 1*2,33</t>
  </si>
  <si>
    <t>421 : 1*2,13</t>
  </si>
  <si>
    <t>424 : 1*2,13</t>
  </si>
  <si>
    <t>968072559R00</t>
  </si>
  <si>
    <t>Vybourání a vyjmutí kovových rámů a rolet rámů, včetně pomocného lešení o výšce podlahy do 1900 mm a pro zatížení do 1,5 kPa  (150 kg/m2) vrat, plochy přes 5 m2</t>
  </si>
  <si>
    <t>garáž : 2,4*2,1</t>
  </si>
  <si>
    <t>1PP : 0,6*1,1</t>
  </si>
  <si>
    <t>1PP : 1,8*0,9*4</t>
  </si>
  <si>
    <t>1,7*1,1</t>
  </si>
  <si>
    <t>1,2*1,1*5</t>
  </si>
  <si>
    <t>1NP : 0,78*1,8*2</t>
  </si>
  <si>
    <t>1*1,67*2</t>
  </si>
  <si>
    <t>2NP : 1,4*1,3*3</t>
  </si>
  <si>
    <t>0,78*1,8*2</t>
  </si>
  <si>
    <t>1*1,75*2</t>
  </si>
  <si>
    <t>1,7*0,8</t>
  </si>
  <si>
    <t>3NP : 1,4*1,3*3</t>
  </si>
  <si>
    <t>1,01*1,45</t>
  </si>
  <si>
    <t>1*1,45</t>
  </si>
  <si>
    <t>4NP : 1,01*1,45</t>
  </si>
  <si>
    <t>1NP : 1,2*2,2*5</t>
  </si>
  <si>
    <t>2,8*1,3</t>
  </si>
  <si>
    <t>1,8*1,3*4</t>
  </si>
  <si>
    <t>1,8*2*5</t>
  </si>
  <si>
    <t>1,7*1,5</t>
  </si>
  <si>
    <t>1,4*2,2*12</t>
  </si>
  <si>
    <t>2NP : 1,2*2,2*5</t>
  </si>
  <si>
    <t>1,4*2,2*17</t>
  </si>
  <si>
    <t>3NP : 1,2*2,2*5</t>
  </si>
  <si>
    <t>4NP : 1,2*2,2*6</t>
  </si>
  <si>
    <t>1,4*2,2*20</t>
  </si>
  <si>
    <t>3*1</t>
  </si>
  <si>
    <t>1NP : 1,4*3,1</t>
  </si>
  <si>
    <t>1PP : 1,7+0,6</t>
  </si>
  <si>
    <t>1,2*5</t>
  </si>
  <si>
    <t>1NP : 1,2*2</t>
  </si>
  <si>
    <t>1*2</t>
  </si>
  <si>
    <t>2NP : 1*2</t>
  </si>
  <si>
    <t>3NP : 1,01+1</t>
  </si>
  <si>
    <t>4NP : 1,01+1+2,01</t>
  </si>
  <si>
    <t>1PP : 1,8*4</t>
  </si>
  <si>
    <t>1NP : 1,2*3</t>
  </si>
  <si>
    <t>2,8+1,7+1,16+1+1,34</t>
  </si>
  <si>
    <t>1,8*9</t>
  </si>
  <si>
    <t>1,4*12</t>
  </si>
  <si>
    <t>2NP : 1,2*5</t>
  </si>
  <si>
    <t>1,4*20</t>
  </si>
  <si>
    <t>2,2</t>
  </si>
  <si>
    <t>3NP : 1,2*5</t>
  </si>
  <si>
    <t>4NP : 1,2*6</t>
  </si>
  <si>
    <t>0,4</t>
  </si>
  <si>
    <t>148/149 : 0,5</t>
  </si>
  <si>
    <t>432/434 : 0,19</t>
  </si>
  <si>
    <t>A/B : 0,93+0,93</t>
  </si>
  <si>
    <t>036/037 : 0,1</t>
  </si>
  <si>
    <t>139/142 : 0,15</t>
  </si>
  <si>
    <t>140/144 : 0,15</t>
  </si>
  <si>
    <t>142/143 : 0,2</t>
  </si>
  <si>
    <t>220/223 : 0,64</t>
  </si>
  <si>
    <t>220/225 : 0,2</t>
  </si>
  <si>
    <t>221/222 : 0,64</t>
  </si>
  <si>
    <t>228/229 : 0,1</t>
  </si>
  <si>
    <t>229/230 : 0,34</t>
  </si>
  <si>
    <t>223/232 : 0,63</t>
  </si>
  <si>
    <t>228/233 : 0,47</t>
  </si>
  <si>
    <t>234/236 : 0,52</t>
  </si>
  <si>
    <t>234/239 : 0,64</t>
  </si>
  <si>
    <t>234/240 : 0,64</t>
  </si>
  <si>
    <t>320/324 : 0,2</t>
  </si>
  <si>
    <t>327/332 : 0,47</t>
  </si>
  <si>
    <t>328/330 : 0,34</t>
  </si>
  <si>
    <t>419/422 : 0,2</t>
  </si>
  <si>
    <t>424/425 : 0,1</t>
  </si>
  <si>
    <t>425/431 : 0,47</t>
  </si>
  <si>
    <t>427/429 : 0,34</t>
  </si>
  <si>
    <t>519/526 : 0,35</t>
  </si>
  <si>
    <t>523/525 : 0,35</t>
  </si>
  <si>
    <t>bouraní podkl. desek pro výkop revizních šacet : (2+2)*2*2</t>
  </si>
  <si>
    <t>971033531R00</t>
  </si>
  <si>
    <t>Vybourání otvorů ve zdivu cihelném z jakýchkoliv cihel pálených
 na jakoukoliv maltu vápenou nebo vápenocementovou, plochy do 1 m2, tloušťky do 150 mm</t>
  </si>
  <si>
    <t>049/050 : 0,46*0,46*2</t>
  </si>
  <si>
    <t>138/142 : 0,4*0,35</t>
  </si>
  <si>
    <t>228/229 : 0,55*0,35</t>
  </si>
  <si>
    <t>320/326 : 0,33*0,33</t>
  </si>
  <si>
    <t>320/328 : 0,42*0,42</t>
  </si>
  <si>
    <t>327/328 : 0,35*0,35</t>
  </si>
  <si>
    <t>0,5*0,35</t>
  </si>
  <si>
    <t>424/425 : 0,33*0,33</t>
  </si>
  <si>
    <t>425/427 : 0,35*0,35</t>
  </si>
  <si>
    <t>057/058 : 0,68*0,46*0,18</t>
  </si>
  <si>
    <t>057/059 : 0,35*0,35*0,18</t>
  </si>
  <si>
    <t>149 : 0,42*0,42*0,19</t>
  </si>
  <si>
    <t>220/222 : 0,9*0,25*0,19</t>
  </si>
  <si>
    <t>220/223 : 0,9*0,25*0,19</t>
  </si>
  <si>
    <t>220/227 : 0,35*0,35*0,18</t>
  </si>
  <si>
    <t>IŠ/schodiště : 0,6*1,3*0,3</t>
  </si>
  <si>
    <t>320/322 : 0,9*0,25*0,18</t>
  </si>
  <si>
    <t>333/336 : 0,9*0,25*0,19</t>
  </si>
  <si>
    <t>419/420 : 0,6*0,55*0,18*2</t>
  </si>
  <si>
    <t>419/424 : 0,33*0,33*0,18</t>
  </si>
  <si>
    <t>419/426 : 0,33*0,33*0,18</t>
  </si>
  <si>
    <t>0,9*0,25*0,18</t>
  </si>
  <si>
    <t>432/433 : 0,9*0,25*0,2</t>
  </si>
  <si>
    <t>432/435 : 0,9*0,25*0,2</t>
  </si>
  <si>
    <t>036/040 : 0,42*0,42*0,49</t>
  </si>
  <si>
    <t>038/039 : 0,81*0,5*0,32</t>
  </si>
  <si>
    <t>041 area : 0,51*0,31</t>
  </si>
  <si>
    <t>042/043 : 0,5*0,9*0,5</t>
  </si>
  <si>
    <t>042/046 : 0,9*0,9*0,49</t>
  </si>
  <si>
    <t>051/054 : 0,35*0,35*0,33</t>
  </si>
  <si>
    <t>143/146 : 0,35*0,35*0,43</t>
  </si>
  <si>
    <t>150 : 0,8*0,7*0,45*2</t>
  </si>
  <si>
    <t>234/235 : 1*0,25*0,52</t>
  </si>
  <si>
    <t>234/236 : 0,9*0,25*0,52</t>
  </si>
  <si>
    <t>237 : 0,8*0,8*0,42*2</t>
  </si>
  <si>
    <t>320/328 : 0,5*0,35*0,5</t>
  </si>
  <si>
    <t>333/334 : 0,33*0,33*0,52</t>
  </si>
  <si>
    <t>335 : 0,8*0,7*0,42*2</t>
  </si>
  <si>
    <t>419 : 1,1*0,55*0,46*2</t>
  </si>
  <si>
    <t>419/427 : 0,35*0,35*0,5</t>
  </si>
  <si>
    <t>425/431 : 0,33*0,33*0,47</t>
  </si>
  <si>
    <t>432/433 : 0,33*0,33*0,52</t>
  </si>
  <si>
    <t>036/038 : 0,66*0,5*0,81</t>
  </si>
  <si>
    <t>0,42*0,42*0,81</t>
  </si>
  <si>
    <t>039/040 : 0,66*0,5*0,81</t>
  </si>
  <si>
    <t>050 : 0,81*0,63*0,71*2</t>
  </si>
  <si>
    <t>050/058 : 0,46*0,46*0,9*2</t>
  </si>
  <si>
    <t>138 : 0,42*0,42*0,61</t>
  </si>
  <si>
    <t>138/144 : 0,35*0,35*0,65</t>
  </si>
  <si>
    <t>149/157 : 0,42*0,42*0,64</t>
  </si>
  <si>
    <t>149/159 : 0,46*0,46*0,64</t>
  </si>
  <si>
    <t>151 : 0,5*1,7*0,72</t>
  </si>
  <si>
    <t>220/229 : 0,35*0,35*0,65</t>
  </si>
  <si>
    <t>0,55*0,35*0,65</t>
  </si>
  <si>
    <t>223/228 : 0,3*0,35*0,64</t>
  </si>
  <si>
    <t>234/238 : 1,05*0,25*0,64</t>
  </si>
  <si>
    <t>234/239 : 0,9*0,25*0,64</t>
  </si>
  <si>
    <t>321/322 : 0,33*0,33*0,64</t>
  </si>
  <si>
    <t>322/327 : 0,33*0,35*0,64</t>
  </si>
  <si>
    <t>322/331 : 0,33*0,33*0,63</t>
  </si>
  <si>
    <t>333/336 : 0,33*0,33*0,64</t>
  </si>
  <si>
    <t>430/431 : 0,33*0,33*0,64</t>
  </si>
  <si>
    <t>432/435 : 0,33*0,33*0,64</t>
  </si>
  <si>
    <t>971033591R00</t>
  </si>
  <si>
    <t>Vybourání otvorů ve zdivu cihelném z jakýchkoliv cihel pálených
 na jakoukoliv maltu vápenou nebo vápenocementovou, plochy do 1 m2, tloušťky přes 900 mm</t>
  </si>
  <si>
    <t>039/041 : 0,81*0,5*1,1</t>
  </si>
  <si>
    <t>042/043 : 0,6*0,9*0,99</t>
  </si>
  <si>
    <t>063 : 0,66*0,95*0,94</t>
  </si>
  <si>
    <t>063/065 : 0,95*0,5*1,1</t>
  </si>
  <si>
    <t>1PP : 1*2,02</t>
  </si>
  <si>
    <t>1NP : 0,8*2,02</t>
  </si>
  <si>
    <t>1,02*2,03</t>
  </si>
  <si>
    <t>-0,6*1,95</t>
  </si>
  <si>
    <t>3NP : 0,8*3,65*2</t>
  </si>
  <si>
    <t>4NP : 0,8*2,02</t>
  </si>
  <si>
    <t>1NP : 1,45*2,05*0,19</t>
  </si>
  <si>
    <t>0,8*2,02*0,27</t>
  </si>
  <si>
    <t>0,8*2,02*0,2</t>
  </si>
  <si>
    <t>0,94*3,65*0,3</t>
  </si>
  <si>
    <t>-0,94*2,6*0,3</t>
  </si>
  <si>
    <t>2NP : 0,8*3,65*0,18</t>
  </si>
  <si>
    <t>0,8*3,65*0,18</t>
  </si>
  <si>
    <t>0,9*3,65*0,3</t>
  </si>
  <si>
    <t>1*2,24*0,19</t>
  </si>
  <si>
    <t>1*2,23*0,27*2</t>
  </si>
  <si>
    <t>3NP : 0,9*3,65*0,3</t>
  </si>
  <si>
    <t>4NP : 1*2,03*0,18</t>
  </si>
  <si>
    <t>1,2*2,03*0,18</t>
  </si>
  <si>
    <t>-1*2,03*0,18</t>
  </si>
  <si>
    <t>0,8*2,02*0,18</t>
  </si>
  <si>
    <t>0,81*2,02*0,18</t>
  </si>
  <si>
    <t>1,2*2,02*0,18</t>
  </si>
  <si>
    <t>-0,94*2,85*0,3</t>
  </si>
  <si>
    <t>039/040 : 1,2*2,1*0,32</t>
  </si>
  <si>
    <t>046 : 1,34*2,23*0,32</t>
  </si>
  <si>
    <t>-1*2,19*0,32</t>
  </si>
  <si>
    <t>1NP : 1,12*2,24*0,33</t>
  </si>
  <si>
    <t>3NP : 0,9*1,4*0,5*3</t>
  </si>
  <si>
    <t>1,1*2,8*0,35</t>
  </si>
  <si>
    <t>1,3*1,3*0,33</t>
  </si>
  <si>
    <t>1PP : 1,2*2,18*0,9</t>
  </si>
  <si>
    <t>1,42*2,14*0,9</t>
  </si>
  <si>
    <t>1,2*2,1*0,62</t>
  </si>
  <si>
    <t>1NP : 0,9*2,02*0,62</t>
  </si>
  <si>
    <t>1,62*2,22*0,64</t>
  </si>
  <si>
    <t>2NP : 0,85*1,4*0,61*3</t>
  </si>
  <si>
    <t>0,8*2,02*0,64</t>
  </si>
  <si>
    <t>1,03*2,12*0,64</t>
  </si>
  <si>
    <t>3NP : 0,8*2,02*0,64</t>
  </si>
  <si>
    <t>4NP : 0,9*2,02*0,64</t>
  </si>
  <si>
    <t>971035691R00</t>
  </si>
  <si>
    <t>Vybourání otvorů ve zdivu cihelném z jakýchkoliv cihel pálených
 na maltu cementovou, plochy do 4 m2, tloušťky přes 900 mm</t>
  </si>
  <si>
    <t>040/042 : 1,2*2,1*1,1</t>
  </si>
  <si>
    <t>974031167xxx</t>
  </si>
  <si>
    <t>Vysekání rýh v jakémkoliv zdivu cihelném do hloubky 200 mm, šířky do 200 mm</t>
  </si>
  <si>
    <t>prouložení schodiště a podesty do 5.NP : 4,5+1,87+3,4+1,87+5,15</t>
  </si>
  <si>
    <t>036/038 : 0,86*2</t>
  </si>
  <si>
    <t>0,62*2</t>
  </si>
  <si>
    <t>036/040 : 0,62*2</t>
  </si>
  <si>
    <t>038/039 : 1,01*2</t>
  </si>
  <si>
    <t>039/040 : 0,86*2</t>
  </si>
  <si>
    <t>039/041 : 1,01*2</t>
  </si>
  <si>
    <t>042/043 : 0,8*2</t>
  </si>
  <si>
    <t>0,7*2</t>
  </si>
  <si>
    <t>042/046 : 1,1*2</t>
  </si>
  <si>
    <t>049/050 : 0,66*2*2</t>
  </si>
  <si>
    <t>050 : 1,01*2*2</t>
  </si>
  <si>
    <t>050/058 : 0,66*2*2</t>
  </si>
  <si>
    <t>051/054 : 0,55*2</t>
  </si>
  <si>
    <t>057/058 : 0,88*2</t>
  </si>
  <si>
    <t>057/059 : 0,55*2</t>
  </si>
  <si>
    <t>063/065 : 1,15*2</t>
  </si>
  <si>
    <t>063 : 0,86*2</t>
  </si>
  <si>
    <t>138 : 0,62*2</t>
  </si>
  <si>
    <t>138/142 : 0,6*2</t>
  </si>
  <si>
    <t>138/144 : 0,55*2</t>
  </si>
  <si>
    <t>143/146 : 0,55*2</t>
  </si>
  <si>
    <t>149 : 0,62*2</t>
  </si>
  <si>
    <t>149/157 : 0,62*2</t>
  </si>
  <si>
    <t>149/159 : 0,66*2</t>
  </si>
  <si>
    <t>150 : 1*2*2</t>
  </si>
  <si>
    <t>220/222 : 1,1*2</t>
  </si>
  <si>
    <t>220/223 : 1,1*2</t>
  </si>
  <si>
    <t>220/227 : 0,55*2</t>
  </si>
  <si>
    <t>220/229 : 0,55*2</t>
  </si>
  <si>
    <t>0,75*2</t>
  </si>
  <si>
    <t>228/229 : 0,75*1</t>
  </si>
  <si>
    <t>iš/schodiště : 0,8*2</t>
  </si>
  <si>
    <t>234/235 : 1,2*2</t>
  </si>
  <si>
    <t>234/236 : 1,1*2</t>
  </si>
  <si>
    <t>234/238 : 1,25*2</t>
  </si>
  <si>
    <t>234/239 : 1,1*2</t>
  </si>
  <si>
    <t>237 : 1*2*2</t>
  </si>
  <si>
    <t>320/322 : 1,1*2</t>
  </si>
  <si>
    <t>320/326 : 0,53*2</t>
  </si>
  <si>
    <t>320/328 : 0,7*2</t>
  </si>
  <si>
    <t>321/322 : 0,53*2</t>
  </si>
  <si>
    <t>322/327 : 0,53*2</t>
  </si>
  <si>
    <t>322/331 : 0,53*2</t>
  </si>
  <si>
    <t>327/328 : 0,55*1</t>
  </si>
  <si>
    <t>0,7*1</t>
  </si>
  <si>
    <t>333/334 : 0,53*2</t>
  </si>
  <si>
    <t>333/336 : 0,53*2</t>
  </si>
  <si>
    <t>335 : 1*2*2</t>
  </si>
  <si>
    <t>419 : 1,3*2*2</t>
  </si>
  <si>
    <t>419/420 : 0,8*2*2</t>
  </si>
  <si>
    <t>419/424 : 0,53*2</t>
  </si>
  <si>
    <t>419/426 : 1,1*2</t>
  </si>
  <si>
    <t>0,53*2</t>
  </si>
  <si>
    <t>419/427 : 0,55*2</t>
  </si>
  <si>
    <t>424/425 : 0,53*2</t>
  </si>
  <si>
    <t>425/427 : 0,55*1</t>
  </si>
  <si>
    <t>425/431 : 0,53*2</t>
  </si>
  <si>
    <t>430/431 : 0,53*2</t>
  </si>
  <si>
    <t>432/433 : 1,1*2</t>
  </si>
  <si>
    <t>432/435 : 0,53*2</t>
  </si>
  <si>
    <t>PB02 : 1,1*9</t>
  </si>
  <si>
    <t>PB03 : 1,3*2</t>
  </si>
  <si>
    <t>PB05 : 1,5*6</t>
  </si>
  <si>
    <t>PB09 : 1,5*16</t>
  </si>
  <si>
    <t>PB11 : 1,5*7</t>
  </si>
  <si>
    <t>PB12 : 1,2*12</t>
  </si>
  <si>
    <t>PB13 : 1,2*20</t>
  </si>
  <si>
    <t>PB17 : 1,2*3</t>
  </si>
  <si>
    <t>Z/B16 : 3*2</t>
  </si>
  <si>
    <t>PB06 : 1,65*2</t>
  </si>
  <si>
    <t>PB10 : 1,7*12</t>
  </si>
  <si>
    <t>PB15 : 1,5*1</t>
  </si>
  <si>
    <t>PB18 : 1,8*15</t>
  </si>
  <si>
    <t>PB14 : 2,0*8</t>
  </si>
  <si>
    <t>PB16 : 1,8*5</t>
  </si>
  <si>
    <t>PB04 : 2,2*3</t>
  </si>
  <si>
    <t>PB07 : 2,85*4</t>
  </si>
  <si>
    <t>PB08 : 2,75*3</t>
  </si>
  <si>
    <t>světlík : 24,5*(1,4+5,79)*2</t>
  </si>
  <si>
    <t>dle výměry v rozpočtu SANACE - vnější sanační systém : 388,24135</t>
  </si>
  <si>
    <t>Odkaz na mn. položky pořadí 114 : 2709,87000</t>
  </si>
  <si>
    <t>978012191R00</t>
  </si>
  <si>
    <t>Otlučení omítek vápenných nebo vápenocementových vnitřních s vyškrabáním spár, s očištěním zdiva stropů rákosovaných, v rozsahu do 100 %</t>
  </si>
  <si>
    <t>střecha tělocvičny : 214,93</t>
  </si>
  <si>
    <t>- otlučení pro sanace : -100,76</t>
  </si>
  <si>
    <t>038 : 3,14*(1,5+2,27+2,27)</t>
  </si>
  <si>
    <t>050 : 3,53*(3,4+6,64)*2</t>
  </si>
  <si>
    <t>0,6*(1,35+1,15+1,15)</t>
  </si>
  <si>
    <t>052 : 3,53*(3,46+6,65)*2</t>
  </si>
  <si>
    <t>127 : 3,5*(3,38+5,83+1,46)</t>
  </si>
  <si>
    <t>134 : 3,5*(3,25+1,7)*2</t>
  </si>
  <si>
    <t>135, 136, 138 : 3,5*(2,6+0,76+0,65+0,45+0,76+1,59+0,1+0,42+3,33+3,74+2,86+1,72)</t>
  </si>
  <si>
    <t>137 : 3,5*(1,9+1,73)*2</t>
  </si>
  <si>
    <t>128 - 132 : 3,5*(3,66+6,84)*2</t>
  </si>
  <si>
    <t>0,62*(0,9+2,02+2,02)</t>
  </si>
  <si>
    <t>0,62*(1,56+3,1+3,1)</t>
  </si>
  <si>
    <t>139 : 3,5*(1,85+6,81+1,85)</t>
  </si>
  <si>
    <t>3,5*(1,85+1,85)</t>
  </si>
  <si>
    <t>218 : 3,5*(1,74+1,9)*2</t>
  </si>
  <si>
    <t>0,55*(1+2,02+2,02)</t>
  </si>
  <si>
    <t>219 : 3,5*(2,78+0,79+0,45+0,45+0,74+2+3,33+3,7+2,68+1,73)</t>
  </si>
  <si>
    <t>0,1*(0,8+2,02+2,02)*2</t>
  </si>
  <si>
    <t>318 : 3,5*(1,74+2,01)*2</t>
  </si>
  <si>
    <t>319 : 3,5*(5,61+0,7+0,3+0,3+0,79+2,11+3,38+3,88+0,35+1,1+0,35+0,42)</t>
  </si>
  <si>
    <t>402 : 3,55*(5,61+0,69+0,3+0,3+0,5+2,86+2,29)</t>
  </si>
  <si>
    <t>416 : 3,55*(2,01+1,97+1,97)</t>
  </si>
  <si>
    <t>417 : 3,55*(2,86+3,38+2,94)</t>
  </si>
  <si>
    <t>504 : 2,81*6,26</t>
  </si>
  <si>
    <t>otlučení pro sanace : 100,76</t>
  </si>
  <si>
    <t>okna : 0,15*(1,4+2,2)*2*4</t>
  </si>
  <si>
    <t>1PP : 0,18*(1,2+1,1)*2*5</t>
  </si>
  <si>
    <t>1NP : 0,15*(1,4+2,2)*2*11</t>
  </si>
  <si>
    <t>0,15*(1,4+3,08+3,08)</t>
  </si>
  <si>
    <t>2NP : 0,15*(1,4+2,2)*2*12</t>
  </si>
  <si>
    <t>3NP : 0,15*(1,4+2,2)*2*12</t>
  </si>
  <si>
    <t>4NP : 0,15*(1,4+2,2)*2*12</t>
  </si>
  <si>
    <t>zeď nad garáží : 0,15*(1,7+1,5)*2</t>
  </si>
  <si>
    <t>tělocivična : 0,15*(1,8+0,9)*2*4</t>
  </si>
  <si>
    <t>0,15*(1,8+1,3)*2*4</t>
  </si>
  <si>
    <t>0,15*(1,8+2)*2*5</t>
  </si>
  <si>
    <t>1PP : 0,21*(1,2+0,56)*2*2</t>
  </si>
  <si>
    <t>0,21*(2+0,56)*2</t>
  </si>
  <si>
    <t>0,22*(1+2,19+2,19)</t>
  </si>
  <si>
    <t>0,22*(2,4+0,97)*2</t>
  </si>
  <si>
    <t>0,15*(1,65+1,1)*2</t>
  </si>
  <si>
    <t>0,15*(0,6+1,1)*2</t>
  </si>
  <si>
    <t>1NP : 0,15*(1,2+2,2)*2*5</t>
  </si>
  <si>
    <t>0,15*(2,8+1,3)*2</t>
  </si>
  <si>
    <t>0,15*(0,78+1,8)*2*2</t>
  </si>
  <si>
    <t>2NP : 0,15*(1,2+2,2)*2*5</t>
  </si>
  <si>
    <t>0,15*(1,4+1,3)*2*3</t>
  </si>
  <si>
    <t>0,15*(1,4+2,2)*2*4</t>
  </si>
  <si>
    <t>3NP : 0,15*(1,2+2,2)*2*5</t>
  </si>
  <si>
    <t>4NP : 0,15*(1,2+2,2)*2*6</t>
  </si>
  <si>
    <t>0,15*(1,4+2,2)*2*7</t>
  </si>
  <si>
    <t>jih : 19,38*(6,17+0,15)</t>
  </si>
  <si>
    <t>- okna : -1,4*2,2*4</t>
  </si>
  <si>
    <t>západ : 19,01*35,75</t>
  </si>
  <si>
    <t>-1PP : -1,2*1,1*5</t>
  </si>
  <si>
    <t>-1NP : -1,4*2,2*11</t>
  </si>
  <si>
    <t>-1,3*3,08</t>
  </si>
  <si>
    <t>-2NP : -1,4*2,2*12</t>
  </si>
  <si>
    <t>-3NP : -1,4*2,2*12</t>
  </si>
  <si>
    <t>-4NP : -1,4*2,2*12</t>
  </si>
  <si>
    <t>zeď nad garáží, area : 129,63</t>
  </si>
  <si>
    <t>- okna : -1,7*1,5</t>
  </si>
  <si>
    <t>tělocvična, boční stěny : 17,08*4,7</t>
  </si>
  <si>
    <t>17,08*4,21</t>
  </si>
  <si>
    <t>-1PP : -1,8*0,9*4</t>
  </si>
  <si>
    <t>-1NP : -1,8*1,3*4</t>
  </si>
  <si>
    <t>-1,8*2*5</t>
  </si>
  <si>
    <t>z vnitřního dvora : 18,5*(11,88+1,04+20,14+3,89)</t>
  </si>
  <si>
    <t>-1PP : -1,2*0,56*2</t>
  </si>
  <si>
    <t>-1NP : -1,2*2,2*5</t>
  </si>
  <si>
    <t>-2NP : -1,2*2,2*5</t>
  </si>
  <si>
    <t>-3NP : -1,2*2,2*5</t>
  </si>
  <si>
    <t>-4NP : -1,2*2,2*6</t>
  </si>
  <si>
    <t>- štít tělocvičny (přizdívka) : -2,05*12,08</t>
  </si>
  <si>
    <t>050 : 1,2*(0,3+0,7+0,3)</t>
  </si>
  <si>
    <t>146 : 0,87*1,25</t>
  </si>
  <si>
    <t>147 : 2*0,85</t>
  </si>
  <si>
    <t>216 : 1,2*1,2</t>
  </si>
  <si>
    <t>217 : 1,2*1,49</t>
  </si>
  <si>
    <t>220 : 1,2*(0,46+0,7+0,46)</t>
  </si>
  <si>
    <t>221 : 1,2*(0,46+0,73+0,46)</t>
  </si>
  <si>
    <t>224 : 1,2*(0,31+0,71+0,31)</t>
  </si>
  <si>
    <t>317 : 1,2*0,9</t>
  </si>
  <si>
    <t>320 : 1,2*(0,46+0,72+0,46)</t>
  </si>
  <si>
    <t>322 : 1,2*(0,46+0,73+0,46)</t>
  </si>
  <si>
    <t>323 : 1,2*1,11</t>
  </si>
  <si>
    <t>325 : 1,2*1,01</t>
  </si>
  <si>
    <t>327 : 1,2*(0,31+0,72+0,31)</t>
  </si>
  <si>
    <t>415 : 1,2*0,9</t>
  </si>
  <si>
    <t>418 : 1,2*1,63</t>
  </si>
  <si>
    <t>423 : 1,2*1,2</t>
  </si>
  <si>
    <t>424 : 1,2*1,63</t>
  </si>
  <si>
    <t>052 : 1,7*(2,71+2,44+1,22+3,46+6,65+3,46)</t>
  </si>
  <si>
    <t>-0,9*1,7*2</t>
  </si>
  <si>
    <t>053 : 1,7*(1,35+0,65+0,8+0,41+0,84+0,84+0,25)</t>
  </si>
  <si>
    <t>054 : 1,7*(0,27+1,7+0,27)</t>
  </si>
  <si>
    <t>055 : 1,7*(0,8+0,62+1,9+0,1+0,8)</t>
  </si>
  <si>
    <t>057 : 1,7*(0,41+0,27+0,75+1,29)</t>
  </si>
  <si>
    <t>127 : 1,7*1,2</t>
  </si>
  <si>
    <t>2,3*(4,45+0,67+0,57+1,01+0,57+1,83+0,57+1,21+0,57+2,1+1,5+0,43)</t>
  </si>
  <si>
    <t>128 : 2*(2,4+2,4)</t>
  </si>
  <si>
    <t>131 : 2*(2,25+1,19)</t>
  </si>
  <si>
    <t>132 : 2*(1,05+1,15)</t>
  </si>
  <si>
    <t>133 : 2*(1,26+1,01)</t>
  </si>
  <si>
    <t>134 : 2*(2,71+1,7+2,71+0,5+0,54+0,91+0,54+0,29)</t>
  </si>
  <si>
    <t>-0,8*2*2</t>
  </si>
  <si>
    <t>135 : 2*(0,57+0,76+1,59+0,1)</t>
  </si>
  <si>
    <t>136 : 2*(1,7+0,1+0,76+1,86+1,74+1,73)</t>
  </si>
  <si>
    <t>137 : 2*(1,9+0,61+1,9+1,63)</t>
  </si>
  <si>
    <t>-1*0,33</t>
  </si>
  <si>
    <t>138 : 2*(1,78+3,46+1,78)</t>
  </si>
  <si>
    <t>139 : 2,2*(13,43+7,12+1,55+0,3+0,58+0,3+1,55+0,3+3,94)</t>
  </si>
  <si>
    <t>-0,7*2,15</t>
  </si>
  <si>
    <t>-1,55*1,3*2</t>
  </si>
  <si>
    <t>144 : 2*(0,48+0,43+1,55+0,43+0,49)</t>
  </si>
  <si>
    <t>-1,55*1,1</t>
  </si>
  <si>
    <t>145 : 2*(0,99+2,14)</t>
  </si>
  <si>
    <t>148 : 2*(0,86+1,26)</t>
  </si>
  <si>
    <t>-0,78*0,75</t>
  </si>
  <si>
    <t>150 : 1,2*1,7</t>
  </si>
  <si>
    <t>218 : 2*(1,9+1,6)*2</t>
  </si>
  <si>
    <t>-1*0,25</t>
  </si>
  <si>
    <t>219 : 2*(2,78+3,73+2+1,7+3,46+3,7+1,61+1,74)</t>
  </si>
  <si>
    <t>-2,2*2</t>
  </si>
  <si>
    <t>223 : 2*(0,88+3,15+1,05+0,94)</t>
  </si>
  <si>
    <t>-0,78*0,7</t>
  </si>
  <si>
    <t>318 : 2,02*(2,01+1,6)*2</t>
  </si>
  <si>
    <t>319 : 2,02*(5,61+3,69+2,11+1,84+1,4+0,13+2,1+5,4)</t>
  </si>
  <si>
    <t>-2,02*(0,8+0,3+0,8+2,2+0,9+1,1)</t>
  </si>
  <si>
    <t>324 : 1,2*(0,88+1,7)</t>
  </si>
  <si>
    <t>326 : 1,2*(1,03+1,41)</t>
  </si>
  <si>
    <t>416 : 2*(0,92+0,64+2,01+1,84)</t>
  </si>
  <si>
    <t>-2,01*1,59</t>
  </si>
  <si>
    <t>-1*0,41</t>
  </si>
  <si>
    <t>417 : 2*(1,85+0,21+1,97+1,4+0,13+2,1+2,94)</t>
  </si>
  <si>
    <t>-1,01*0,41</t>
  </si>
  <si>
    <t>422 : 1,2*(0,96+1,14)</t>
  </si>
  <si>
    <t xml:space="preserve">11,12,13,14,15,16,17,18,20,21,22,23,24,25,26,27,29,30,31,32,33,34,35,36,37,38,39,40,41,43,44,45,46, : </t>
  </si>
  <si>
    <t xml:space="preserve">47,48,49,50,51,52,53,54,55,56,57,58,59,60,61,62,63,64,65,66,67,68,69,70,71,72,73,74,75,76,78,79,80, : </t>
  </si>
  <si>
    <t xml:space="preserve">81,82,83,84,85,86,87,88,89,90,91,92,94,96,97,98,99,101,102,103,104,105,106,107,108,109,110,111,112, : </t>
  </si>
  <si>
    <t xml:space="preserve">113,114,115,116,117,118,119,120,122,123,124,125,126,127,128,129,130,131,132,133,134,135,136,137,139, : </t>
  </si>
  <si>
    <t xml:space="preserve">140,141,142,143,144,145,146,147,148,149,150,151,153,154,155,156,157,158,159,160,161,162,163,164,165, : </t>
  </si>
  <si>
    <t xml:space="preserve">166,167,168,169,170,171,172,173,174,175,176,177,178,179,180,181,182,183,184,185,186,187,188,189,190, : </t>
  </si>
  <si>
    <t xml:space="preserve">191,192,193,194,195,196,197,198,199,200,201,202,203,204,205,206,207,208,209,210,211,212,213,214,215, : </t>
  </si>
  <si>
    <t xml:space="preserve">216,217,218,219,220,221,222,223,224,225,226,227,228,229,230,231,232,233,234,238,239,240,241,243,244, : </t>
  </si>
  <si>
    <t xml:space="preserve">246,248,249,254,255,256,257,258,260,261,262,263,264,265,266,267,268,269,270,286,287,288,289,290,291, : </t>
  </si>
  <si>
    <t xml:space="preserve">292,298,299,300,301,302,303,304,305,306,307,308,309,310,311,312,481, : </t>
  </si>
  <si>
    <t>Součet: : 1651,20463</t>
  </si>
  <si>
    <t>Odkaz na mn. položky pořadí 328 : 747,90000</t>
  </si>
  <si>
    <t>Odkaz na mn. položky pořadí 329 : 8,96000</t>
  </si>
  <si>
    <t xml:space="preserve">1.PP dle skladeb (area) : </t>
  </si>
  <si>
    <t>036-040 : 166</t>
  </si>
  <si>
    <t>041+063 : 55,3</t>
  </si>
  <si>
    <t>042-044 : 70,47</t>
  </si>
  <si>
    <t>046 : 10,53</t>
  </si>
  <si>
    <t>047-050 : 345,9</t>
  </si>
  <si>
    <t>052-056 : 23,9</t>
  </si>
  <si>
    <t>051-062 : 75,8</t>
  </si>
  <si>
    <t>stěny revizní šachty : (0,9+0,7)*2*1,4*2</t>
  </si>
  <si>
    <t xml:space="preserve">SR 4 : </t>
  </si>
  <si>
    <t>Odkaz na mn. položky pořadí 337 : 358,20600</t>
  </si>
  <si>
    <t>Odkaz na mn. položky pořadí 334 : 1108,37300</t>
  </si>
  <si>
    <t>046 : 6,8</t>
  </si>
  <si>
    <t>037 : (2,27+1,5)*2*2</t>
  </si>
  <si>
    <t>043 : (2,05+1,4)*2*2</t>
  </si>
  <si>
    <t>044 : (0,9+1,4)*2*2</t>
  </si>
  <si>
    <t>052 : (4,59+3,4)*2*2</t>
  </si>
  <si>
    <t>053 : (2,5+0,9)*2*2</t>
  </si>
  <si>
    <t>054 : (1,6+0,9)*2*2</t>
  </si>
  <si>
    <t>055 : (1,6+0,9)*2*2</t>
  </si>
  <si>
    <t>056 : (2,53+3,27+0,9+0,9)*2*2</t>
  </si>
  <si>
    <t>-1,2*0,37</t>
  </si>
  <si>
    <t>058 : (4,59+3,46)*2*2</t>
  </si>
  <si>
    <t>059 : (1,6+0,9)*2*2</t>
  </si>
  <si>
    <t>060 : (1,6+0,9)*2*2</t>
  </si>
  <si>
    <t>061 : (1,6+0,9)*2*2</t>
  </si>
  <si>
    <t>062 : (2,53+3,46+0,9+0,9)*2*2</t>
  </si>
  <si>
    <t>127 : 3,18*2</t>
  </si>
  <si>
    <t>1,46*1,2</t>
  </si>
  <si>
    <t>128 : (0,43+0,63+0,43)*2*2</t>
  </si>
  <si>
    <t>129 : (3,38+2,53)*2*2</t>
  </si>
  <si>
    <t>-1,03*2</t>
  </si>
  <si>
    <t>130 : (1,3+3,66)*2*2</t>
  </si>
  <si>
    <t>-0,95*2</t>
  </si>
  <si>
    <t>131 : (2,63+0,55+2,04+0,62)*2</t>
  </si>
  <si>
    <t>133 : (2,17+1,8+0,82)*2*2</t>
  </si>
  <si>
    <t>134 : (1+1,8)*2*2</t>
  </si>
  <si>
    <t>135 : (1,47+1,4)*2*2</t>
  </si>
  <si>
    <t>136 : (2,22+1,74)*2*2</t>
  </si>
  <si>
    <t>137 : (0,95+1,74)*2*2</t>
  </si>
  <si>
    <t>139 : (3,05+1,88)*2*2</t>
  </si>
  <si>
    <t>140 : (2,02+1,75)*2*2</t>
  </si>
  <si>
    <t>141 : (1,7+0,9)*2*2</t>
  </si>
  <si>
    <t>142 : (3,15+1,7)*2*2</t>
  </si>
  <si>
    <t>143 : (3,74+3,18)*2*2</t>
  </si>
  <si>
    <t>144 : (2,45+1,72)*2*2</t>
  </si>
  <si>
    <t>145 : (1,96+1,4)*2*2</t>
  </si>
  <si>
    <t>146 : (0,9+1,4)*2*2</t>
  </si>
  <si>
    <t>148 : 1*1,2</t>
  </si>
  <si>
    <t>152 : (1,79+1,85)*2*2</t>
  </si>
  <si>
    <t>153 : (1,93+1,85+0,9)*2*2</t>
  </si>
  <si>
    <t>154 : (2,7+1,85)*2*2</t>
  </si>
  <si>
    <t>156 : (1,79+1,85)*2*2</t>
  </si>
  <si>
    <t>157 : (1,93+1,85+0,9)*2*2</t>
  </si>
  <si>
    <t>158 : (2,7+1,85)*2*2</t>
  </si>
  <si>
    <t>222 : 1*1,2</t>
  </si>
  <si>
    <t>223 : 1*1,2</t>
  </si>
  <si>
    <t>224 : (3,23+1,6)*2*2</t>
  </si>
  <si>
    <t>225 : (2,02+1,9)*2*2</t>
  </si>
  <si>
    <t>226 : (0,9+1,81)*2*2</t>
  </si>
  <si>
    <t>227 : (2,73+1,72)*2*2</t>
  </si>
  <si>
    <t>228 : (3,18+1,85)*2*2</t>
  </si>
  <si>
    <t>229 : (2,45+1,74)*2*2</t>
  </si>
  <si>
    <t>232 : 1*1,2</t>
  </si>
  <si>
    <t>235 : (0,3+0,7+0,3)*1,2</t>
  </si>
  <si>
    <t>236 : 1*1,2</t>
  </si>
  <si>
    <t>238 : (0,46+0,73+0,46)*1,2</t>
  </si>
  <si>
    <t>239 : (0,6+1,3)*1,2</t>
  </si>
  <si>
    <t>240 : (0,46+0,7+0,46)*1,2</t>
  </si>
  <si>
    <t>322 : 1*1,2</t>
  </si>
  <si>
    <t>323 : (3,05+1,64)*2*2</t>
  </si>
  <si>
    <t>324 : (2,02+1,83)*2*2</t>
  </si>
  <si>
    <t>325 : (1,77+0,9)*2*2</t>
  </si>
  <si>
    <t>326 : (3,08+1,52)*2*2</t>
  </si>
  <si>
    <t>327 : (3,23+3,75)*2*2</t>
  </si>
  <si>
    <t>328 : (2,41+1,74)*2*2</t>
  </si>
  <si>
    <t>331 : (0,46+0,72+0,46)*1,2</t>
  </si>
  <si>
    <t>334 : (0,3+0,72+0,3)*1,2</t>
  </si>
  <si>
    <t>336 : (0,46+0,73+0,46)*1,2</t>
  </si>
  <si>
    <t>421 : (2,96+1,49)*2*2</t>
  </si>
  <si>
    <t>422 : (1,65+1,9)*2*2</t>
  </si>
  <si>
    <t>423 : (0,9+1,6)*2*2</t>
  </si>
  <si>
    <t>424 : (2,9+2,29)*2*2</t>
  </si>
  <si>
    <t>425 : (3,22+2,94)*2*2</t>
  </si>
  <si>
    <t>427 : (2,4+1,97)*2*2</t>
  </si>
  <si>
    <t>430 : 1*1,2</t>
  </si>
  <si>
    <t>433 : 1*1,2</t>
  </si>
  <si>
    <t>434 : (0,3+0,97+0,3)*1,2</t>
  </si>
  <si>
    <t>435 : 1*1,2</t>
  </si>
  <si>
    <t>515 : 1*1,2</t>
  </si>
  <si>
    <t>516 : 1*1,2</t>
  </si>
  <si>
    <t>517 : 1*1,2</t>
  </si>
  <si>
    <t>518 : (3,16+1,77)*2*2</t>
  </si>
  <si>
    <t>519 : (3,48+3,75)*2*2</t>
  </si>
  <si>
    <t>520 : (3,1+1,77)*2*2</t>
  </si>
  <si>
    <t>521 : (2,08+1,68)*2*2</t>
  </si>
  <si>
    <t>522 : (0,9+1,7)*2*2</t>
  </si>
  <si>
    <t>523 : (2,54+1,8)*2*2</t>
  </si>
  <si>
    <t>526 : (1,33+1,41)*2*2</t>
  </si>
  <si>
    <t>527 : 1*1,2</t>
  </si>
  <si>
    <t>046 : 5,8+3,41+2+1,84+3,92+1,34+0,4+0,4</t>
  </si>
  <si>
    <t>047 : 0,6+0,65+2,47+10,82+0,88</t>
  </si>
  <si>
    <t>053 : (2,5+0,9)*2</t>
  </si>
  <si>
    <t>056 : (3,27+2,36)*2</t>
  </si>
  <si>
    <t>0,9*4</t>
  </si>
  <si>
    <t>062 : (3,46+2,36)*2</t>
  </si>
  <si>
    <t>063 : (2,98+7,49)*2</t>
  </si>
  <si>
    <t>127 : 1,23+4,16+3,18+1,45+0,22+3,9</t>
  </si>
  <si>
    <t>128 : 2,91+10,95+3,28+2,5+0,79+1,24+0,58+0,13+0,7</t>
  </si>
  <si>
    <t>129 : (3,37+2,53)*2</t>
  </si>
  <si>
    <t>136 : (1,74+2,22)*2</t>
  </si>
  <si>
    <t>140 : (1,75+2,02)*2</t>
  </si>
  <si>
    <t>153 : (1,93+1,85+0,9)*2</t>
  </si>
  <si>
    <t>157 : (1,93+1,85+0,9)*2</t>
  </si>
  <si>
    <t>225 : (1,9+2)*2</t>
  </si>
  <si>
    <t>324 : (2,02+1,83)*2</t>
  </si>
  <si>
    <t>422 : (1,9+1,65)*2</t>
  </si>
  <si>
    <t>521 : (2,08+1,68)*2</t>
  </si>
  <si>
    <t>037 : 2*5</t>
  </si>
  <si>
    <t>043 : 2*5</t>
  </si>
  <si>
    <t>044 : 2*4</t>
  </si>
  <si>
    <t>052 : 2*5</t>
  </si>
  <si>
    <t>053 : 2*4</t>
  </si>
  <si>
    <t>054 : 2*4</t>
  </si>
  <si>
    <t>055 : 2*4</t>
  </si>
  <si>
    <t>056 : 2*9</t>
  </si>
  <si>
    <t>058 : 2*6</t>
  </si>
  <si>
    <t>059 : 2*4</t>
  </si>
  <si>
    <t>060 : 2*4</t>
  </si>
  <si>
    <t>061 : 2*4</t>
  </si>
  <si>
    <t>062 : 2*9</t>
  </si>
  <si>
    <t>128 : 2*2</t>
  </si>
  <si>
    <t>129 : 2*4</t>
  </si>
  <si>
    <t>130 : 2*4</t>
  </si>
  <si>
    <t>131 : 2*4</t>
  </si>
  <si>
    <t>133 : 2*6</t>
  </si>
  <si>
    <t>134 : 2*4</t>
  </si>
  <si>
    <t>135 : 2*4</t>
  </si>
  <si>
    <t>136 : 2*4</t>
  </si>
  <si>
    <t>137 : 2*4</t>
  </si>
  <si>
    <t>139 : 2*5</t>
  </si>
  <si>
    <t>140 : 2*5</t>
  </si>
  <si>
    <t>141 : 2*4</t>
  </si>
  <si>
    <t>142 : 2*6</t>
  </si>
  <si>
    <t>143 : 2*5</t>
  </si>
  <si>
    <t>144 : 2*3</t>
  </si>
  <si>
    <t>145 : 2*3</t>
  </si>
  <si>
    <t>146 : 2*4</t>
  </si>
  <si>
    <t>152 : 2*2</t>
  </si>
  <si>
    <t>153 : 2*6</t>
  </si>
  <si>
    <t>154 : 2*4</t>
  </si>
  <si>
    <t>156 : 2*4</t>
  </si>
  <si>
    <t>157 : 2*6</t>
  </si>
  <si>
    <t>158 : 2*4</t>
  </si>
  <si>
    <t>224 : 2*5</t>
  </si>
  <si>
    <t>225 : 2*5</t>
  </si>
  <si>
    <t>226 : 2*4</t>
  </si>
  <si>
    <t>227 : 2*4</t>
  </si>
  <si>
    <t>228 : 2*5</t>
  </si>
  <si>
    <t>229 : 2*3</t>
  </si>
  <si>
    <t>235 : 1,2*2</t>
  </si>
  <si>
    <t>238 : 1,2*2</t>
  </si>
  <si>
    <t>239 : 1,2</t>
  </si>
  <si>
    <t>240 : 1,2*2</t>
  </si>
  <si>
    <t>323 : 2*5</t>
  </si>
  <si>
    <t>324 : 2*5</t>
  </si>
  <si>
    <t>325 : 2*4</t>
  </si>
  <si>
    <t>326 : 2*5</t>
  </si>
  <si>
    <t>327 : 2*5</t>
  </si>
  <si>
    <t>328 : 2*3</t>
  </si>
  <si>
    <t>331 : 1,2*2</t>
  </si>
  <si>
    <t>334 : 1,2*2</t>
  </si>
  <si>
    <t>336 : 1,2*2</t>
  </si>
  <si>
    <t>421 : 2*5</t>
  </si>
  <si>
    <t>422 : 2*5</t>
  </si>
  <si>
    <t>423 : 2*4</t>
  </si>
  <si>
    <t>424 : 2*4</t>
  </si>
  <si>
    <t>425 : 2*5</t>
  </si>
  <si>
    <t>427 : 2*4</t>
  </si>
  <si>
    <t>434 : 1,2*2</t>
  </si>
  <si>
    <t>518 : 2*4</t>
  </si>
  <si>
    <t>519 : 2*5</t>
  </si>
  <si>
    <t>520 : 2*4</t>
  </si>
  <si>
    <t>521 : 2*4</t>
  </si>
  <si>
    <t>522 : 2*4</t>
  </si>
  <si>
    <t>523 : 2*4</t>
  </si>
  <si>
    <t>526 : 2*4</t>
  </si>
  <si>
    <t xml:space="preserve">skl. F1 : </t>
  </si>
  <si>
    <t>západ řez 3 : (6,21+21,32+1,3)*4,2</t>
  </si>
  <si>
    <t>řez 4 : 13,32*2,15</t>
  </si>
  <si>
    <t>sever řez D : (4+23,35)*2,6</t>
  </si>
  <si>
    <t>tělocvična -  západ řez 4 : 12,24*2,6</t>
  </si>
  <si>
    <t>tělocvična - jih řez D : (5,75+2,9+11,49)*2,6</t>
  </si>
  <si>
    <t>řez 3 - východ : (2,8+0,96+1+11,88)*2,6</t>
  </si>
  <si>
    <t>u schodů : (0,26+0,68+2,8+1,65+4,42+1,65+0,68+0,26)*0,8</t>
  </si>
  <si>
    <t>obvod objektu : 6,03+35,95+3,81+24,17+12,23+5,57+2,9+11,3+2,9+0,68+2,8+1,29+4,06+1,29+0,1+0,68+1,22+0,9+11,7</t>
  </si>
  <si>
    <t>pás izolační z modifikovaného asfaltu natavitelný; nosná vložka polyesterové rouno; horní strana jemný minerální posyp; spodní strana PE fólie; tl. 4,</t>
  </si>
  <si>
    <t>Odkaz na mn. položky pořadí 332 : 358,20600</t>
  </si>
  <si>
    <t>Koeficient přeložení a prořez: 0,1</t>
  </si>
  <si>
    <t xml:space="preserve">326,327,328,329,333,334,335,336,337,338,339,340,341, : </t>
  </si>
  <si>
    <t>Součet: : 9,12041</t>
  </si>
  <si>
    <t>střecha tělocvičny skl. SS3 (pod mazaninou area) : 220</t>
  </si>
  <si>
    <t>střecha tělocvičny skl. SS3 : (9,45+6,07)*11,33</t>
  </si>
  <si>
    <t>(6,54+6,07)*5,57</t>
  </si>
  <si>
    <t>střecha garáže skl. SS8 : 5,6*4</t>
  </si>
  <si>
    <t>stříška nad vedlejším vstupem SS5 : 6,05</t>
  </si>
  <si>
    <t>712300834R00</t>
  </si>
  <si>
    <t>Odstranění povlakové krytiny a mechu na střechách plochých do 10° povlakové krytiny
 každé další vrstvy,</t>
  </si>
  <si>
    <t>6,54*5,57</t>
  </si>
  <si>
    <t>Koeficient celkem 5 vrstev: 1</t>
  </si>
  <si>
    <t>Povlakové krytiny střech do 10° samolepicími pásy 1 vrstva, včetně dodávky samolepicího asfaltového pásu</t>
  </si>
  <si>
    <t>střecha tělocvičny skl. S5 : (3,35+6,09+6,52)*11,43</t>
  </si>
  <si>
    <t>(6,52+6,52)*5,5</t>
  </si>
  <si>
    <t>Doplňkové konstrukce k povlakovým krytinám z fólií stěnová lišta vyhnutá, RŠ 70 mm, z pozinkovaného plechu s povrchovou úpravou PVC</t>
  </si>
  <si>
    <t>K/B31  r.š. 100 mm : 35</t>
  </si>
  <si>
    <t>712378007xxx</t>
  </si>
  <si>
    <t>Doplňkové konstrukce k povlakovým krytinám z fólií rohová lišta, RŠ 140 mm, z pozinkovaného plechu s povrchovou úpravou PVC</t>
  </si>
  <si>
    <t>K/32 : 35</t>
  </si>
  <si>
    <t xml:space="preserve">346,347,348, : </t>
  </si>
  <si>
    <t>Součet: : 1,07110</t>
  </si>
  <si>
    <t>713100821R00</t>
  </si>
  <si>
    <t>Odstranění tepelné izolace z kombidesek z kombidesek
 jednostraně, tloušťky 25 mm</t>
  </si>
  <si>
    <t>střecha tělocvičny skl. SS3 (heraklit area) : 220</t>
  </si>
  <si>
    <t>713100822R00</t>
  </si>
  <si>
    <t>Odstranění tepelné izolace z kombidesek z kombidesek
 jednostraně, tloušťky 35 mm</t>
  </si>
  <si>
    <t xml:space="preserve">SR 7 (pružná vložka - tělocvična) : </t>
  </si>
  <si>
    <t>048 : 214,93</t>
  </si>
  <si>
    <t>713111111RT2</t>
  </si>
  <si>
    <t>Montáž tepelné izolace stropů kladené vrchem, volně, dvouvrstvá</t>
  </si>
  <si>
    <t xml:space="preserve">skl. S5 : </t>
  </si>
  <si>
    <t>tělocvična : 12,34*16,3</t>
  </si>
  <si>
    <t>strop nad kabinetem : 3,2*11,43</t>
  </si>
  <si>
    <t>nadpraží : 10,08</t>
  </si>
  <si>
    <t>nadpraží : 21,65</t>
  </si>
  <si>
    <t>nadpraží : 16,36</t>
  </si>
  <si>
    <t>nadpraží : 14,16</t>
  </si>
  <si>
    <t>nadpraží : 14,38</t>
  </si>
  <si>
    <t>048 : 10,6*16,3</t>
  </si>
  <si>
    <t>148 : 10,82*3,09</t>
  </si>
  <si>
    <t>zastř. obloukových vikýřů : (0,7+2,4+0,7)*1,5*11</t>
  </si>
  <si>
    <t>skl S1 obj. B : 7,87*23,61</t>
  </si>
  <si>
    <t>713102111R00</t>
  </si>
  <si>
    <t>Odstr.tep.izolace podlah,volně, EPS tl.do 100 mm</t>
  </si>
  <si>
    <t xml:space="preserve">SR 9 (2 cm) : </t>
  </si>
  <si>
    <t>dno revizní šachty : 0,8*0,6*2</t>
  </si>
  <si>
    <t>obvod stěna tělocvičny nad kabinetem dle řezu D : 10,9*0,6</t>
  </si>
  <si>
    <t>Odkaz na mn. položky pořadí 358 : 2647,07000</t>
  </si>
  <si>
    <t>Odkaz na mn. položky pořadí 359 : 108,80000</t>
  </si>
  <si>
    <t>765901121R00</t>
  </si>
  <si>
    <t>Fólie parotěsné, difúzní a vodotěsné Fólie podstřešní difuzní na krokve,</t>
  </si>
  <si>
    <t>Dodávka a montáž hydroizolační fólie, spojovacích pásek včetně spojovacích prostředků.</t>
  </si>
  <si>
    <t>Odkaz na mn. položky pořadí 352 : 237,71800</t>
  </si>
  <si>
    <t>západ řez 3 : (6,21+21,32+1,3)*4,2*0,18</t>
  </si>
  <si>
    <t>řez 4 : 13,32*2,15*0,18</t>
  </si>
  <si>
    <t>sever řez D : (4+23,35)*2,6*0,18</t>
  </si>
  <si>
    <t>tělocvična -  západ řez 4 : 12,24*2,6*0,18</t>
  </si>
  <si>
    <t>tělocvična - jih řez D : (5,75+2,9+11,49)*2,6*0,18</t>
  </si>
  <si>
    <t>řez 3 - východ : (2,8+0,96+1+11,88)*2,6*0,18</t>
  </si>
  <si>
    <t>u schodů : (0,26+0,68+2,8+1,65+4,42+1,65+0,68+0,26)*0,8*0,18</t>
  </si>
  <si>
    <t>římsa nad 4.NP horní hrana - východ : (7,81+20,92+1,35)*0,46</t>
  </si>
  <si>
    <t>043 : 2,61*0,14</t>
  </si>
  <si>
    <t>044 : 1,26*0,14</t>
  </si>
  <si>
    <t>050 : 12,39*0,17</t>
  </si>
  <si>
    <t>051 : 25,31*0,17</t>
  </si>
  <si>
    <t>052 : 8,95*0,17</t>
  </si>
  <si>
    <t>053 : 2,25*0,17</t>
  </si>
  <si>
    <t>054 : 1,44*0,17</t>
  </si>
  <si>
    <t>055 : 1,44*0,17</t>
  </si>
  <si>
    <t>056 : 6,08*0,17</t>
  </si>
  <si>
    <t>057 : 25,91*0,17</t>
  </si>
  <si>
    <t>058 : 10,41*0,17</t>
  </si>
  <si>
    <t>059 : 1,44*0,17</t>
  </si>
  <si>
    <t>060 : 1,44*0,17</t>
  </si>
  <si>
    <t>061 : 1,44*0,17</t>
  </si>
  <si>
    <t>062 : 6,43*0,17</t>
  </si>
  <si>
    <t>039 : 35,65</t>
  </si>
  <si>
    <t>63151404R</t>
  </si>
  <si>
    <t>deska izolační minerální vlákno; tl. 80,0 mm; součinitel tepelné vodivosti 0,035 W/mK; R = 2,250 m2K/W; obj. hmotnost 40,00 kg/m3; hydrofobizováno</t>
  </si>
  <si>
    <t>63151406R</t>
  </si>
  <si>
    <t>skl.S1 obj. B : 7,87*23,61</t>
  </si>
  <si>
    <t xml:space="preserve">4.NP skl. R12, R17, R18 : </t>
  </si>
  <si>
    <t xml:space="preserve">353,354,355,356,360,361,363,364,365,366,367,368,369,370,371,372,373,374,375,376,377, : </t>
  </si>
  <si>
    <t>Součet: : 21,40296</t>
  </si>
  <si>
    <t>OV/B08 : 5</t>
  </si>
  <si>
    <t>OV/B07 : 5</t>
  </si>
  <si>
    <t>OV/B06 : 5</t>
  </si>
  <si>
    <t>OV/B26 : 18</t>
  </si>
  <si>
    <t>OV/B03 : 1,4*0,9*10</t>
  </si>
  <si>
    <t>OV/B04 : 0,7*0,9*15</t>
  </si>
  <si>
    <t>OV/B05 : 2,1*0,9*4</t>
  </si>
  <si>
    <t>OV/B09</t>
  </si>
  <si>
    <t>OV/B09 : 5</t>
  </si>
  <si>
    <t>OV/B10</t>
  </si>
  <si>
    <t>Sanitární příčky 1850+1600/1870, techn. specifikace a příslušenství dle výpisu ost. výrobků a doplň.</t>
  </si>
  <si>
    <t>OV/B11</t>
  </si>
  <si>
    <t xml:space="preserve">Sanitární příčky 3735+3x1600/1870, techn. specifikace a příslušenství dle výpisu ost. výrobků </t>
  </si>
  <si>
    <t>OV/B12</t>
  </si>
  <si>
    <t xml:space="preserve">Sanitární příčky 3750+3x1600/1870, techn. specifikace a příslušenství dle výpisu ost. výrobků </t>
  </si>
  <si>
    <t>OV/B13</t>
  </si>
  <si>
    <t>Sanitární příčky 2940+1600/1870, techn. specifikace a příslušenství dle výpisu ost. výrobků a doplň.</t>
  </si>
  <si>
    <t>Odkaz na mn. položky pořadí 383 : 18,00000</t>
  </si>
  <si>
    <t>OV/B16</t>
  </si>
  <si>
    <t>Odkaz na mn. položky pořadí 384 : 29,61000</t>
  </si>
  <si>
    <t xml:space="preserve">380,381,382,384,385,387,388,389,390,391,392, : </t>
  </si>
  <si>
    <t>Součet: : 0,96218</t>
  </si>
  <si>
    <t xml:space="preserve">SR 11 a : </t>
  </si>
  <si>
    <t xml:space="preserve">SR 17 : </t>
  </si>
  <si>
    <t>762811811R00</t>
  </si>
  <si>
    <t>Demontáž záklopů stropů vrchních, zapuštěných z hrubých prken tloušťky do 32 mm</t>
  </si>
  <si>
    <t>762841812R00</t>
  </si>
  <si>
    <t>Demontáž podbití stropů a střech do 60° z prken tl. do 35 mm s omítkou</t>
  </si>
  <si>
    <t>5.NP skl. SS2, SR19 pro nové schodiště : 3,3*3,4</t>
  </si>
  <si>
    <t>2,1*3,4</t>
  </si>
  <si>
    <t xml:space="preserve">ocelový strop na schodištěm skl. S3 dle výpisu řeziva v.č. B221 : </t>
  </si>
  <si>
    <t>střecha skl S1 obj. A na krokve (1/3 celkové délky krokví) : 0,04*0,06*573</t>
  </si>
  <si>
    <t xml:space="preserve">394,398,399,400, : </t>
  </si>
  <si>
    <t>Součet: : 0,76185</t>
  </si>
  <si>
    <t>Odkaz na mn. položky pořadí 402 : 254,14280</t>
  </si>
  <si>
    <t xml:space="preserve">402,403, : </t>
  </si>
  <si>
    <t>Součet: : 4,21369</t>
  </si>
  <si>
    <t>764892310R00</t>
  </si>
  <si>
    <t xml:space="preserve">Krytina z falcovaných tabulí osazených na dřevo, z pozinkovaného plechu s povrchem z matného polyuretanu, tl. 0,5 mm, dodávka a montáž </t>
  </si>
  <si>
    <t>včetně ochranného pásů, větrací mřížky, okapové lemovací lišty a spojovacích prostředků.</t>
  </si>
  <si>
    <t>764812622R00</t>
  </si>
  <si>
    <t xml:space="preserve">Oplechování  říms, z lakovaného pozinkovaného plechu, rš 220 mm, dodávka a montáž </t>
  </si>
  <si>
    <t>B16 : 46,2</t>
  </si>
  <si>
    <t>B17 : 32,11</t>
  </si>
  <si>
    <t>B18 : 131,6</t>
  </si>
  <si>
    <t xml:space="preserve">r.š.260mm : </t>
  </si>
  <si>
    <t>B15 : 36,45</t>
  </si>
  <si>
    <t>764812680R00</t>
  </si>
  <si>
    <t xml:space="preserve">Oplechování  říms, z lakovaného pozinkovaného plechu, rš 600 mm, dodávka a montáž </t>
  </si>
  <si>
    <t xml:space="preserve">r.š. 555mm : </t>
  </si>
  <si>
    <t>B20 : 33,09</t>
  </si>
  <si>
    <t>B24 : 116,9</t>
  </si>
  <si>
    <t>B26 : 33,7</t>
  </si>
  <si>
    <t>764817118R00</t>
  </si>
  <si>
    <t xml:space="preserve">Oplechování  zdí (atik), z lakovaného pozinkovaného plechu, rš 180 mm, dodávka a montáž </t>
  </si>
  <si>
    <t xml:space="preserve"> B19 r.š.130mm : 20,5</t>
  </si>
  <si>
    <t>r.š. 100mm : 20,5</t>
  </si>
  <si>
    <t>764817153R00</t>
  </si>
  <si>
    <t xml:space="preserve">Oplechování  zdí (atik), z lakovaného pozinkovaného plechu, rš 530 mm, dodávka a montáž </t>
  </si>
  <si>
    <t>K/B33 r.š.530 mm : 33</t>
  </si>
  <si>
    <t>764817175R00</t>
  </si>
  <si>
    <t xml:space="preserve">Oplechování  zdí (atik), z lakovaného pozinkovaného plechu, rš 750 mm, dodávka a montáž </t>
  </si>
  <si>
    <t>B19 : 20,5</t>
  </si>
  <si>
    <t>764813120xxx</t>
  </si>
  <si>
    <t>Lemování zdí, z lakovaného pozinkovaného plechu, rš 75 mm, dodávka a montáž</t>
  </si>
  <si>
    <t>včetně krycí lišty</t>
  </si>
  <si>
    <t>B21 : 19,65</t>
  </si>
  <si>
    <t>764813133R00</t>
  </si>
  <si>
    <t>Lemování zdí, z lakovaného pozinkovaného plechu, rš 330 mm, dodávka a montáž</t>
  </si>
  <si>
    <t>K/B30 : 16,5</t>
  </si>
  <si>
    <t>764819212R00</t>
  </si>
  <si>
    <t>Odpadní trouby kruhové, průměr 100 mm, z lakovaného pozinkovaného plechu,  , dodávka a montáž</t>
  </si>
  <si>
    <t>K/28 : 2</t>
  </si>
  <si>
    <t>K/B27 : 15</t>
  </si>
  <si>
    <t>K/29 : 76</t>
  </si>
  <si>
    <t>B22 : 92,77</t>
  </si>
  <si>
    <t>B23 : 24,08</t>
  </si>
  <si>
    <t>B25 : 37,07</t>
  </si>
  <si>
    <t xml:space="preserve">r.š.290 mm : </t>
  </si>
  <si>
    <t>B13 : 18,15</t>
  </si>
  <si>
    <t>B04 : 7,92</t>
  </si>
  <si>
    <t>B07 : 117,04</t>
  </si>
  <si>
    <t>B08 : 9,9</t>
  </si>
  <si>
    <t>B09 : 17,82</t>
  </si>
  <si>
    <t>B10 : 1,87</t>
  </si>
  <si>
    <t>B11 : 3,08</t>
  </si>
  <si>
    <t>B12 : 21,12</t>
  </si>
  <si>
    <t xml:space="preserve">r.š. 440 mm : </t>
  </si>
  <si>
    <t>B05 : 2,69</t>
  </si>
  <si>
    <t xml:space="preserve">r.š. 510 mm : </t>
  </si>
  <si>
    <t>B01 : 9,24</t>
  </si>
  <si>
    <t>B02 : 0,66</t>
  </si>
  <si>
    <t>B03 : 1,87</t>
  </si>
  <si>
    <t>B06 : 2,8</t>
  </si>
  <si>
    <t>střecha tělocvičny : 9,45+6,08</t>
  </si>
  <si>
    <t>střecha tělocvičny : 16,9+16,9+2,9</t>
  </si>
  <si>
    <t>764391821R00</t>
  </si>
  <si>
    <t>Demontáž ostatních prvků střešních závětrné lišty, rš 250 a 330 mm, sklonu přes 30 do 45°</t>
  </si>
  <si>
    <t>střecha tělocvičny : 9,45+6,07</t>
  </si>
  <si>
    <t>1PP : 2+1,7+0,6</t>
  </si>
  <si>
    <t>1,8*4</t>
  </si>
  <si>
    <t>1,2*7</t>
  </si>
  <si>
    <t>1NP : 1,2*5</t>
  </si>
  <si>
    <t>2,8+1,7+1,4+1+1</t>
  </si>
  <si>
    <t>2NP : 1,46*8</t>
  </si>
  <si>
    <t>1,4*3</t>
  </si>
  <si>
    <t>1,2+0,78+0,78+8,19+8,19+8,34+1,8+1+1</t>
  </si>
  <si>
    <t>3NP : 1,46*8</t>
  </si>
  <si>
    <t>1,2+0,78+0,78+8,19+8,19+8,34+1,8+1,01+1</t>
  </si>
  <si>
    <t>4NP : 1,46*11</t>
  </si>
  <si>
    <t>1,2*2</t>
  </si>
  <si>
    <t>8,19+8,19+8,34+1,8+1,01+1</t>
  </si>
  <si>
    <t>1NP : (11,88+12,08+35,77+6,04+0,12)-46,46</t>
  </si>
  <si>
    <t>2NP : 3,89+35,87+6,07+0,04</t>
  </si>
  <si>
    <t>tělocvična - východní stěna : 12,07</t>
  </si>
  <si>
    <t>764421870R00</t>
  </si>
  <si>
    <t>Demontáž oplechování říms rš od 400 do 500 mm</t>
  </si>
  <si>
    <t>střecha tělocvičny : 5,57+17,9</t>
  </si>
  <si>
    <t>střecha tělocvičny : 7+7</t>
  </si>
  <si>
    <t xml:space="preserve">405,406,407,408,409,410,411,412,413,414,415,416,417,418,419,420,421,422, : </t>
  </si>
  <si>
    <t>Součet: : 4,19238</t>
  </si>
  <si>
    <t>Odkaz na mn. položky pořadí 433 : 254,14280</t>
  </si>
  <si>
    <t xml:space="preserve">433,434, : </t>
  </si>
  <si>
    <t>Součet: : 0,14740</t>
  </si>
  <si>
    <t>Odkaz na mn. položky pořadí 443 : 18,59000</t>
  </si>
  <si>
    <t>766111820R00</t>
  </si>
  <si>
    <t>Demontáž dřevěných stěn plných</t>
  </si>
  <si>
    <t>424 : 3*2,02</t>
  </si>
  <si>
    <t>126 : 3,55*4,65</t>
  </si>
  <si>
    <t>321 : 3,65*3,15</t>
  </si>
  <si>
    <t>766416133R00</t>
  </si>
  <si>
    <t>Montáž obložení stěn, sloupů a pilířů o ploše přes 5 m2, panely obkladovými, dýhovanými , velikosti přes 1,5 m2</t>
  </si>
  <si>
    <t>Včetně našroubování soklu.</t>
  </si>
  <si>
    <t>OV/B14 - obklad ve sportovní hale : 152</t>
  </si>
  <si>
    <t>1PP : 1,8*0,65*4</t>
  </si>
  <si>
    <t>1,8*(10,82+3,12+5,65+10,61+16,37+0,99+0,65+0,99+10,44+11,13+3,1+0,44+0,63+0,11+6,71+1,1+0,65+0,91+0,51+0,69+0,6)</t>
  </si>
  <si>
    <t>1PP sloupy : 7,62*2</t>
  </si>
  <si>
    <t>4NP : 3,43*6,96</t>
  </si>
  <si>
    <t>Odkaz na mn. položky pořadí 440 : 159,87600</t>
  </si>
  <si>
    <t>Odkaz na mn. položky pořadí 441 : 39,11280</t>
  </si>
  <si>
    <t>tělocvična - přesah střechy : (0,18+0,37)*16,9*2</t>
  </si>
  <si>
    <t>tělocvična - přesah střechy : 16,9*3*2</t>
  </si>
  <si>
    <t>766421821R00</t>
  </si>
  <si>
    <t>Demontáž obložení podhledů palubkami</t>
  </si>
  <si>
    <t>766421822R00</t>
  </si>
  <si>
    <t>Demontáž obložení podhledů podkladových roštů</t>
  </si>
  <si>
    <t>Odkaz na mn. položky pořadí 445 : 214,93000</t>
  </si>
  <si>
    <t>766417111R00</t>
  </si>
  <si>
    <t>Montáž obložení stěn, sloupů a pilířů doplňkové konstrukce podkladový rošt pod obložení stěn</t>
  </si>
  <si>
    <t>OV/B14 rošt cca po 400 mm = 4 bm / m2 obkladu : 152*4</t>
  </si>
  <si>
    <t>418 : 2</t>
  </si>
  <si>
    <t>419 : 4</t>
  </si>
  <si>
    <t>423 : 2</t>
  </si>
  <si>
    <t>766/Z/B01</t>
  </si>
  <si>
    <t>Repase dřevěného madla na schodišti  v délce 40+28 m, dle výpisu zám. výrobků</t>
  </si>
  <si>
    <t>OV/B15</t>
  </si>
  <si>
    <t>Posuvná příčka 6960x3300 mm, techn. specifikace a příslušenství dle výpisu ost. výrobků a dopl.</t>
  </si>
  <si>
    <t>Odkaz na mn. položky pořadí 444 : 101,40000</t>
  </si>
  <si>
    <t>OV/B14 rošt cca po 400 mm = 4 bm / m2 obkladu : 0,04*0,06*152*4</t>
  </si>
  <si>
    <t>OVB14</t>
  </si>
  <si>
    <t>překližka buk; tl = 22,0 mm; š = 2 500 mm; h = 1 250,0 mm, odstín přírodní</t>
  </si>
  <si>
    <t>Odkaz na mn. položky pořadí 439 : 152,00000</t>
  </si>
  <si>
    <t xml:space="preserve">436,439,443,444,447,449,450,451,452,453,454, : </t>
  </si>
  <si>
    <t>Součet: : 5,15251</t>
  </si>
  <si>
    <t>Odkaz na mn. položky pořadí 457 : 457,43000</t>
  </si>
  <si>
    <t>042 : 43,6</t>
  </si>
  <si>
    <t>138 : 12,03</t>
  </si>
  <si>
    <t>231 : 57,56</t>
  </si>
  <si>
    <t>329 : 60,64</t>
  </si>
  <si>
    <t>428 : 56,77</t>
  </si>
  <si>
    <t>127 : 3,61*6,81</t>
  </si>
  <si>
    <t>128 - 132 : 3,66*6,84</t>
  </si>
  <si>
    <t>Odkaz na mn. položky pořadí 458 : 49,61850</t>
  </si>
  <si>
    <t>1PP : 15,61*10</t>
  </si>
  <si>
    <t>1NP : 19,65*10</t>
  </si>
  <si>
    <t xml:space="preserve">drátěné příčky vč. konstrukce v šatnách - odhad 5 kg / m2 : </t>
  </si>
  <si>
    <t>049 : 3,03*(3,18+3,18+3,31+3,3)*5</t>
  </si>
  <si>
    <t>050 : 3,45*3,4*5</t>
  </si>
  <si>
    <t>051 : 3,45*(7,57+4,5)*5</t>
  </si>
  <si>
    <t>1. NP dem ocel. zábradlí řez 4 vlevo (odhad) : 190</t>
  </si>
  <si>
    <t>1. NP dem ocel. zábradlí řez 3 vlevo (odhad) : 35</t>
  </si>
  <si>
    <t>ocelová konstr. zastřešení zábradlí a sloupů řez 3 vpravo (odhad) : 250</t>
  </si>
  <si>
    <t>1NP : 2*(1,83+1,18+1,75+1,18)</t>
  </si>
  <si>
    <t>2NP : 2*(3,4+1,07+1,07+1,07+2,62+0,9+1,07+1,07+1,46+1,93+1,31)</t>
  </si>
  <si>
    <t>3NP : 2*(1,33+0,88+3,44+1,17+1,17+1,3)</t>
  </si>
  <si>
    <t>4NP : 2*(1,03+2,07+2,45+1,07+1,07)</t>
  </si>
  <si>
    <t>Z/B03</t>
  </si>
  <si>
    <t>Zábradlí na schodišti dl.10 m, dle výpisu zám. výrobků</t>
  </si>
  <si>
    <t>Z/B04</t>
  </si>
  <si>
    <t>Zábradlí na podestě dl.8 m, dle výpisu zám. výrobků</t>
  </si>
  <si>
    <t>Z/B05</t>
  </si>
  <si>
    <t>Zábradlí angl. dvorku dl.19 m, dle výpisu zám. výrobků</t>
  </si>
  <si>
    <t>Z/B06</t>
  </si>
  <si>
    <t>Z/B07</t>
  </si>
  <si>
    <t>Zábradlí u rampy dl.8,6 m, dle výpisu zám. výrobků</t>
  </si>
  <si>
    <t>Z/B08</t>
  </si>
  <si>
    <t>Z/B09</t>
  </si>
  <si>
    <t>Z/B10</t>
  </si>
  <si>
    <t>Madlo dl.4,6 m, dle výpisu zám. výrobků</t>
  </si>
  <si>
    <t>Z/B12</t>
  </si>
  <si>
    <t>Zastřešení vedlejšího vstupu do budovy, techn. specifikace a příslušenství dle výpisu zám. výrobků</t>
  </si>
  <si>
    <t>Z/B13</t>
  </si>
  <si>
    <t>Madlo dl.3x2,4 m, dle výpisu zám. výrobků</t>
  </si>
  <si>
    <t>Z/B14</t>
  </si>
  <si>
    <t>Venkovní dočasné schodiště, dle výpisu zám. výrobků</t>
  </si>
  <si>
    <t xml:space="preserve">457,460,461,462,464,465,466,467,468,469,470,471,472,473,474, : </t>
  </si>
  <si>
    <t>Součet: : 4,31093</t>
  </si>
  <si>
    <t>Odkaz na mn. položky pořadí 477 : 823,08000</t>
  </si>
  <si>
    <t>Odkaz na mn. položky pořadí 478 : 6,60000</t>
  </si>
  <si>
    <t>AL/B01 : (1,2+2,05)*2</t>
  </si>
  <si>
    <t>AL/B02 : (1,8+0,9)*2</t>
  </si>
  <si>
    <t>AL/B03 : (1,4+3,1)*2</t>
  </si>
  <si>
    <t>AL/B04 : (2,8+1,3)*2</t>
  </si>
  <si>
    <t>AL/B05 : (1,8+1,2)*2</t>
  </si>
  <si>
    <t>AL/B06 : (1,2+3,1)*2</t>
  </si>
  <si>
    <t>PL/B01 : (1,2+1,1)*2*5</t>
  </si>
  <si>
    <t>PL/B02 : (1,2+0,66)*2*2</t>
  </si>
  <si>
    <t>PL/B03 : (2,54+0,66)*2</t>
  </si>
  <si>
    <t>PL/B04 : (2,45+1,3)*2</t>
  </si>
  <si>
    <t>PL/B05 : (1,8+0,9)*2*3</t>
  </si>
  <si>
    <t>PL/B09 : (1,4+2,2)*2*71</t>
  </si>
  <si>
    <t>PL/B10 : (1,2+2,2)*2*16</t>
  </si>
  <si>
    <t>PL/B11 : (1,8+1,2)*2*3</t>
  </si>
  <si>
    <t>PL/B12 : (1,8+2)*2*5</t>
  </si>
  <si>
    <t>PL/B13 : (1,7+1,8)*2</t>
  </si>
  <si>
    <t>PL/B14 : (0,78+1,8)*2*3</t>
  </si>
  <si>
    <t>PL/B16 : (0,78+2,2)*2*2</t>
  </si>
  <si>
    <t>PL/B17 : (1,4+1,4)*2*5</t>
  </si>
  <si>
    <t>PL/B19 : (4,66+1,25)*2</t>
  </si>
  <si>
    <t>PL/B20 : (4,91+1,25)*2</t>
  </si>
  <si>
    <t>PL/B06 : (1,2+2,1)*2</t>
  </si>
  <si>
    <t>PL/B01</t>
  </si>
  <si>
    <t>Okno plastové 1200/1100 mm, techn. specifikace a příslušenství dle výpisu oken a dveří</t>
  </si>
  <si>
    <t>PL/B02</t>
  </si>
  <si>
    <t>Okno plastové 1200/660 mm, techn. specifikace a příslušenství dle výpisu oken a dveří</t>
  </si>
  <si>
    <t xml:space="preserve">1.NP skl. R14, R17, R18, R19, R20 - tl. 50 mm : </t>
  </si>
  <si>
    <t>126 : 19,32*0,05</t>
  </si>
  <si>
    <t>127 : 34,55*0,05</t>
  </si>
  <si>
    <t>128 : 33*0,05</t>
  </si>
  <si>
    <t>129 : 8,65*0,05</t>
  </si>
  <si>
    <t>130 : 4,76*0,05</t>
  </si>
  <si>
    <t>131 : 4,77*0,05</t>
  </si>
  <si>
    <t>132 : 3,25*0,05</t>
  </si>
  <si>
    <t>133 : 3,79*0,05</t>
  </si>
  <si>
    <t>134 : 1,79*0,05</t>
  </si>
  <si>
    <t>135 : 1,8*0,05</t>
  </si>
  <si>
    <t>136 : 3,86*0,05</t>
  </si>
  <si>
    <t>137 : 1,65*0,05</t>
  </si>
  <si>
    <t>138 : 50,98*0,05</t>
  </si>
  <si>
    <t>139 : 5,03*0,05</t>
  </si>
  <si>
    <t>140 : 3,24*0,05</t>
  </si>
  <si>
    <t>141 : 1,53*0,05</t>
  </si>
  <si>
    <t>142 : 5*0,05</t>
  </si>
  <si>
    <t>143 : 10,65*0,05</t>
  </si>
  <si>
    <t>144 : 3,83*0,05</t>
  </si>
  <si>
    <t>145 : 2,64*0,05</t>
  </si>
  <si>
    <t>146 : 1,26*0,05</t>
  </si>
  <si>
    <t>147 : 56,1*0,05</t>
  </si>
  <si>
    <t>149 : 79,55*0,05</t>
  </si>
  <si>
    <t>150 : 13,15*0,05</t>
  </si>
  <si>
    <t>151 : 13,62*0,05</t>
  </si>
  <si>
    <t>152 : 3,31*0,05</t>
  </si>
  <si>
    <t>153 : 3,45*0,05</t>
  </si>
  <si>
    <t>154 : 4,99*0,05</t>
  </si>
  <si>
    <t>155 : 11,09*0,05</t>
  </si>
  <si>
    <t>156 : 3,31*0,05</t>
  </si>
  <si>
    <t>157 : 3,45*0,05</t>
  </si>
  <si>
    <t>158 : 4,99*0,05</t>
  </si>
  <si>
    <t>159 : 79,33*0,05</t>
  </si>
  <si>
    <t>160 : 1,14*0,05</t>
  </si>
  <si>
    <t xml:space="preserve">2.NP skl. R12, R17, R18 - tl. 50 mm : </t>
  </si>
  <si>
    <t>220 : 53,3*0,05</t>
  </si>
  <si>
    <t>221 : 21,11*0,05</t>
  </si>
  <si>
    <t>224 : 4,82*0,05</t>
  </si>
  <si>
    <t>225 : 3,55*0,05</t>
  </si>
  <si>
    <t>226 : 1,63*0,05</t>
  </si>
  <si>
    <t>227 : 4,71*0,05</t>
  </si>
  <si>
    <t>228 : 5,75*0,05</t>
  </si>
  <si>
    <t>229 : 3,84*0,05</t>
  </si>
  <si>
    <t>230 : 4,09*0,05</t>
  </si>
  <si>
    <t>231 : 68,7*0,05</t>
  </si>
  <si>
    <t>233 : 1,76*0,05</t>
  </si>
  <si>
    <t>234 : 28,4*0,05</t>
  </si>
  <si>
    <t>235 : 38,78*0,05</t>
  </si>
  <si>
    <t>236 : 37,25*0,05</t>
  </si>
  <si>
    <t>237 : 10,91*0,05</t>
  </si>
  <si>
    <t xml:space="preserve">3.NP skl. R17, R18 - tl. 50 mm : </t>
  </si>
  <si>
    <t>320 : 51,14*0,05</t>
  </si>
  <si>
    <t>321 : 20,27*0,05</t>
  </si>
  <si>
    <t>323 : 4,79*0,05</t>
  </si>
  <si>
    <t>324 : 3,48*0,05</t>
  </si>
  <si>
    <t>325 : 1,6*0,05</t>
  </si>
  <si>
    <t>326 : 4,54*0,05</t>
  </si>
  <si>
    <t>327 : 10,71*0,05</t>
  </si>
  <si>
    <t>328 : 3,88*0,05</t>
  </si>
  <si>
    <t>329 : 72,64*0,05</t>
  </si>
  <si>
    <t>330 : 4,09*0,05</t>
  </si>
  <si>
    <t>332 : 1,76*0,05</t>
  </si>
  <si>
    <t>333 : 26,7*0,05</t>
  </si>
  <si>
    <t>335 : 10,91*0,05</t>
  </si>
  <si>
    <t xml:space="preserve">4.NP skl. R12, R17, R18, R21 - tl. 50 mm : </t>
  </si>
  <si>
    <t>419 : 48,05*0,05</t>
  </si>
  <si>
    <t>420 : 20,24*0,05</t>
  </si>
  <si>
    <t>421 : 4,16*0,05</t>
  </si>
  <si>
    <t>422 : 2,99*0,05</t>
  </si>
  <si>
    <t>423 : 1,44*0,05</t>
  </si>
  <si>
    <t>424 : 6,53*0,05</t>
  </si>
  <si>
    <t>425 : 8,9*0,05</t>
  </si>
  <si>
    <t>426 : 79,92*0,05</t>
  </si>
  <si>
    <t>427 : 4,34*0,05</t>
  </si>
  <si>
    <t>428 : 68,47*0,05</t>
  </si>
  <si>
    <t>429 : 4,09*0,05</t>
  </si>
  <si>
    <t>430 : 83,82*0,05</t>
  </si>
  <si>
    <t>431 : 1,81*0,05</t>
  </si>
  <si>
    <t>432 : 19,24*0,05</t>
  </si>
  <si>
    <t>433 : 76,59*0,05</t>
  </si>
  <si>
    <t>434 : 23,62*0,05</t>
  </si>
  <si>
    <t>435 : 81,17*0,05</t>
  </si>
  <si>
    <t xml:space="preserve">5.NP skl. R12, R17, R18 - tl. 50 mm : </t>
  </si>
  <si>
    <t>513 : 65,05*0,05</t>
  </si>
  <si>
    <t>514 : 21,08*0,05</t>
  </si>
  <si>
    <t>515 : 26,14*0,05</t>
  </si>
  <si>
    <t>516 : 17,98*0,05</t>
  </si>
  <si>
    <t>517 : 17,98*0,05</t>
  </si>
  <si>
    <t>518 : 5,57*0,05</t>
  </si>
  <si>
    <t>519 : 12,16*0,05</t>
  </si>
  <si>
    <t>520 : 5,49*0,05</t>
  </si>
  <si>
    <t>521 : 3,48*0,05</t>
  </si>
  <si>
    <t>522 : 1,51*0,05</t>
  </si>
  <si>
    <t>523 : 4,59*0,05</t>
  </si>
  <si>
    <t>524 : 53,24*0,05</t>
  </si>
  <si>
    <t>525 : 4,09*0,05</t>
  </si>
  <si>
    <t>526 : 1,66*0,05</t>
  </si>
  <si>
    <t>527 : 19,09*0,05</t>
  </si>
  <si>
    <t>528 : 193,88*0,05</t>
  </si>
  <si>
    <t>PL/B03</t>
  </si>
  <si>
    <t>Okno plastové 2540/660 mm, techn. specifikace a příslušenství dle výpisu oken a dveří</t>
  </si>
  <si>
    <t>PL/B04</t>
  </si>
  <si>
    <t>Okno plastové 2450/1300 mm, techn. specifikace a příslušenství dle výpisu oken a dveří</t>
  </si>
  <si>
    <t>PL/B05</t>
  </si>
  <si>
    <t>Okno plastové 1800/900 mm, techn. specifikace a příslušenství dle výpisu oken a dveří</t>
  </si>
  <si>
    <t>PL/B06</t>
  </si>
  <si>
    <t>Dveře plastové 1200/2100 mm, techn. specifikace a příslušenství dle výpisu oken a dveří</t>
  </si>
  <si>
    <t>PL/B09</t>
  </si>
  <si>
    <t>PL/B10</t>
  </si>
  <si>
    <t>PL/B11</t>
  </si>
  <si>
    <t>Okno plastové 1800/1200 mm, techn. specifikace a příslušenství dle výpisu oken a dveří</t>
  </si>
  <si>
    <t>PL/B12</t>
  </si>
  <si>
    <t>Okno plastové 1800/2000 mm, techn. specifikace a příslušenství dle výpisu oken a dveří</t>
  </si>
  <si>
    <t>PL/B13</t>
  </si>
  <si>
    <t>Okno plastové 1700/2000 mm, techn. specifikace a příslušenství dle výpisu oken a dveří</t>
  </si>
  <si>
    <t>PL/B14</t>
  </si>
  <si>
    <t>Okno plastové 780/1800 mm, techn. specifikace a příslušenství dle výpisu oken a dveří</t>
  </si>
  <si>
    <t>PL/B16</t>
  </si>
  <si>
    <t>PL/B17</t>
  </si>
  <si>
    <t>PL/B19</t>
  </si>
  <si>
    <t>Okno plastové 4660/1250 mm, techn. specifikace a příslušenství dle výpisu oken a dveří</t>
  </si>
  <si>
    <t>PL/B20</t>
  </si>
  <si>
    <t>Okno plastové 4910/1250 mm, techn. specifikace a příslušenství dle výpisu oken a dveří</t>
  </si>
  <si>
    <t>OV/B27A</t>
  </si>
  <si>
    <t>Síť proti hmyzu pro okno PL/B09, D+M, dle výpisu ostatních výrobků</t>
  </si>
  <si>
    <t>výdej stravy 128 : 5</t>
  </si>
  <si>
    <t xml:space="preserve">477,478,479,480,482,483,484,485,486,487,488,489,490,491,492,493,494,495,496, : </t>
  </si>
  <si>
    <t>Součet: : 9,81059</t>
  </si>
  <si>
    <t>Odkaz na mn. položky pořadí 503 : 153,48000</t>
  </si>
  <si>
    <t>Odkaz na mn. položky pořadí 504 : 1377,94000</t>
  </si>
  <si>
    <t>Odkaz na mn. položky pořadí 505 : 19,75000</t>
  </si>
  <si>
    <t>soklík : 891,78*0,1</t>
  </si>
  <si>
    <t>soklík schodiště u závětří 046 : (0,167+0,3)*13*2*0,1</t>
  </si>
  <si>
    <t>vnější schodiště u tělocvičny : (0,162+0,3)*1,3*12</t>
  </si>
  <si>
    <t>soklík schodiště u tělocvičny : (0,162+0,3)*112*2*0,1</t>
  </si>
  <si>
    <t>schodiště u závětří 046 : 1,66*13</t>
  </si>
  <si>
    <t>vnější schodiště u tělocvičny : 1,3*12</t>
  </si>
  <si>
    <t>036 : (9,3+5,03+0,27+0,13)*2</t>
  </si>
  <si>
    <t>-1,52-0,7-0,7-1,13-1,1-1,37</t>
  </si>
  <si>
    <t>038 : (6,6+5,07+0,32+0,8)*2</t>
  </si>
  <si>
    <t>-1,2-1,37</t>
  </si>
  <si>
    <t>039 : (6,6+5,2+1,1+0,81)*2</t>
  </si>
  <si>
    <t>-1,2-1,43-1,2</t>
  </si>
  <si>
    <t>040 : 5,52+9,3+0,61+0,61+4,48+0,46+0,6+2,2+0,49+1,1+0,46+0,94+0,82+0,08+3,86+1,92</t>
  </si>
  <si>
    <t>-1,43-1,12-1,4</t>
  </si>
  <si>
    <t>041 : 3,5+6,58+0,68+0,68+2,25+1,4+0,3+0,49+4,3+7,49</t>
  </si>
  <si>
    <t>-1,1-1,2-1</t>
  </si>
  <si>
    <t>042 : 10,89+2,43+2,35+0,45+0,45+6,05+1,97+1,1+0,48+2,95+0,97+0,28+5,14+2,6</t>
  </si>
  <si>
    <t>-1,1-1,45--1,1-1,3-0,7-0,6-1,1</t>
  </si>
  <si>
    <t>045 : 5,8+3,41+2+1,84+3,92+1,34+0,4+0,4</t>
  </si>
  <si>
    <t>-0,6</t>
  </si>
  <si>
    <t>050 : (3,27+3,9+0,27)*2</t>
  </si>
  <si>
    <t>051 : (6,64+3,72+0,44)*2</t>
  </si>
  <si>
    <t>-0,9-0,8</t>
  </si>
  <si>
    <t>057 : (6,64+3,72+0,44+0,44)*2</t>
  </si>
  <si>
    <t>064 : (1,32+1,5)*2</t>
  </si>
  <si>
    <t>-0,7</t>
  </si>
  <si>
    <t>065 : (3,7+3,5)*2</t>
  </si>
  <si>
    <t>-1,3</t>
  </si>
  <si>
    <t>schodiště u tělocvičny - podesta : 0,25+0,08+1,3+1,3+1,3+0,08+0,25</t>
  </si>
  <si>
    <t>schodiště u závětří - podesta : 0,68+0,25+0,8+0,8+0,25+0,68</t>
  </si>
  <si>
    <t>126 : 1,71+1,33+4,9+2,67+0,7+0,51+5,28+0,4+0,64</t>
  </si>
  <si>
    <t>-0,9-1,84</t>
  </si>
  <si>
    <t>127 : 1,23+4,16+0,22+3,9</t>
  </si>
  <si>
    <t>128 : 2,91+5,1+0,3+0,3+0,3+0,3</t>
  </si>
  <si>
    <t>138 : 3,31+4,87+0,28+0,94+0,28+4,67+0,15+1,1</t>
  </si>
  <si>
    <t>1,1+0,35+1,99+0,34+0,8+0,34+0,16+0,62+0,16+6,02</t>
  </si>
  <si>
    <t>6,02+0,16+0,62+0,16+0,33+0,8+0,33+4,87</t>
  </si>
  <si>
    <t>-2,27-0,9-0,7-0,7-0,7-0,9</t>
  </si>
  <si>
    <t>147 : 5,97+0,54+0,66+1,35+4,92+0,15+0,15+1,34+0,85+0,85+0,32+1,24+0,32</t>
  </si>
  <si>
    <t>0,28+5,85+2,6</t>
  </si>
  <si>
    <t>150 : (3,25+4,08)*2</t>
  </si>
  <si>
    <t>151 : (6,81+1,93+0,3)*2</t>
  </si>
  <si>
    <t>155 : (5,5+1,93+0,3)*2</t>
  </si>
  <si>
    <t>(1,17+1,93)*2</t>
  </si>
  <si>
    <t>-0,8-0,8-0,9</t>
  </si>
  <si>
    <t>160 : (1,2+0,95)*2</t>
  </si>
  <si>
    <t>220 : 3,31+4,82+0,28+0,99+0,28+4,67+0,28+1,1+1,1+0,35+3,45+0,62+0,25+5,48</t>
  </si>
  <si>
    <t>0,36+0,49+2,42+0,49+0,28+2,51+1,73+2,97+0,25+0,96+0,96+0,33+4,87</t>
  </si>
  <si>
    <t>-2,72-0,9-0,9-0,9-0,7-0,7-0,9</t>
  </si>
  <si>
    <t>221 : (5,98+3,58)*2</t>
  </si>
  <si>
    <t>231 : 2,8+7,32+7,52+1,34+0,85</t>
  </si>
  <si>
    <t>0,15*6</t>
  </si>
  <si>
    <t>0,85+0,32+1,24+0,32+0,28+5,85+5,4</t>
  </si>
  <si>
    <t>-0,8-0,9-0,9</t>
  </si>
  <si>
    <t>233 : (1,4+0,95+0,54)*2</t>
  </si>
  <si>
    <t>234 : 3,15+9,02+9,02</t>
  </si>
  <si>
    <t>-0,9*5</t>
  </si>
  <si>
    <t>237 : (3,15+3,47+0,1)*2</t>
  </si>
  <si>
    <t>320 : 3,46+4,82+0,3+0,99+0,3+4,67+0,28+1,1</t>
  </si>
  <si>
    <t>0,07*8</t>
  </si>
  <si>
    <t>1,1+0,3+3,35+0,5+0,32+6,12+1,96+6,12+0,32+0,8+0,94+0,34+4,87</t>
  </si>
  <si>
    <t>-2,82-0,9-1,4-0,7-0,7-0,9</t>
  </si>
  <si>
    <t>321 : (6,03+3,42)*2</t>
  </si>
  <si>
    <t>329 : 3,5+0,34+0,34+7,42+7,52+1,34+0,85</t>
  </si>
  <si>
    <t>0,1*6</t>
  </si>
  <si>
    <t>0,85+0,32+1,24+0,32+0,28+5,85+6,13+0,47+0,47</t>
  </si>
  <si>
    <t>-0,9-0,8--0,98</t>
  </si>
  <si>
    <t>332 : (1,49+1,4)*2</t>
  </si>
  <si>
    <t>333 : 3,15+8,28+8,28+0,47+0,47</t>
  </si>
  <si>
    <t>-0,9-0,9</t>
  </si>
  <si>
    <t>335 : (3,15+3,47+0,07)*2</t>
  </si>
  <si>
    <t>419 : 3,46+4,87+0,3+0,94+0,3+4,66+0,28</t>
  </si>
  <si>
    <t>0,34+3,46+0,5+0,4+6,12+1,93+6,12+0,33+0,84+0,94+0,34+4,87</t>
  </si>
  <si>
    <t>-2,82-0,9-1,1-0,7-0,7-0,9</t>
  </si>
  <si>
    <t>420 : (5,94+3,45)*2</t>
  </si>
  <si>
    <t>428 : 2,38+7,42+7,52+1,34+0,85</t>
  </si>
  <si>
    <t>0,85+0,32+1,24+0,32+0,3+5,85+4,94</t>
  </si>
  <si>
    <t>-0,8-1,1</t>
  </si>
  <si>
    <t>431 : (1,48+1,4)*2</t>
  </si>
  <si>
    <t>432 : (5,76+3,15)*2</t>
  </si>
  <si>
    <t>0,46*4</t>
  </si>
  <si>
    <t>-0,7-0,9-3,15-1,1</t>
  </si>
  <si>
    <t>513 : 2,06+3,79+0,3+0,3+0,24+6,12+6,9+5,77+0,27+2,48+11,27+2,48</t>
  </si>
  <si>
    <t>3,6+8,63+8+0,16+0,3+0,16+3,8</t>
  </si>
  <si>
    <t>-1,5-0,8-0,7-0,7-0,9-1,4-1,6-0,9-0,8-0,8-0,8-0,8</t>
  </si>
  <si>
    <t>514 : (6,06+3,48)*2</t>
  </si>
  <si>
    <t>524 : 10,87+7,58+3,03+0,68+1,94+0,32+0,3+0,3+0,3+0,77+0,12</t>
  </si>
  <si>
    <t>schodiště u závětří 046 : (0,167+0,3)*13*2</t>
  </si>
  <si>
    <t>vnější schodiště u tělocvičny : (0,162+0,3)*12*2</t>
  </si>
  <si>
    <t>schodiště u tělocvičny - podesta : 1,96</t>
  </si>
  <si>
    <t>schodiště u závětří - podesta : 2,1</t>
  </si>
  <si>
    <t>043 : (2,05+1,4)*2</t>
  </si>
  <si>
    <t>044 : (0,9+1,4)*2</t>
  </si>
  <si>
    <t>052 : (3,63+4,59)*2</t>
  </si>
  <si>
    <t>054 : (1,6+0,9)*2</t>
  </si>
  <si>
    <t>055 : (1,6+0,9)*2</t>
  </si>
  <si>
    <t>058 : (4,59+3,46)*2</t>
  </si>
  <si>
    <t>059 : (1,6+0,9)*2</t>
  </si>
  <si>
    <t>060 : (1,6+0,9)*2</t>
  </si>
  <si>
    <t>061 : (1,6+0,9)*2</t>
  </si>
  <si>
    <t>130 : (3,66+1,3)*2</t>
  </si>
  <si>
    <t>131 : (3,66+2,63)*2</t>
  </si>
  <si>
    <t>133 : (1,8+2,17+0,9)*2</t>
  </si>
  <si>
    <t>134 : (1,8+1)*2</t>
  </si>
  <si>
    <t>135 : (1,47+1,4)*2</t>
  </si>
  <si>
    <t>137 : (0,95+1,74)*2</t>
  </si>
  <si>
    <t>139 : (3,05+1,71)*2</t>
  </si>
  <si>
    <t>141 : (1,7+0,9)*2</t>
  </si>
  <si>
    <t>142 : (3,15+1,7)*2</t>
  </si>
  <si>
    <t>143 : (3,73+3,18)*2</t>
  </si>
  <si>
    <t>144 : (2,45+1,72)*2</t>
  </si>
  <si>
    <t>145 : (1,97+1,4)*2</t>
  </si>
  <si>
    <t>146 : (1,4+0,9)*2</t>
  </si>
  <si>
    <t>152 : (1,79+1,85)*2</t>
  </si>
  <si>
    <t>154 : (2,69+1,85)*2</t>
  </si>
  <si>
    <t>156 : (1,85+1,79)*2</t>
  </si>
  <si>
    <t>158 : (2,7+1,85)*2</t>
  </si>
  <si>
    <t>224 : (3,23+1,6)*2</t>
  </si>
  <si>
    <t>226 : (1,81+0,9)*2</t>
  </si>
  <si>
    <t>227 : (2,74+1,72)*2</t>
  </si>
  <si>
    <t>228 : (3,18+1,85)*2</t>
  </si>
  <si>
    <t>229 : (2,45+1,73)*2</t>
  </si>
  <si>
    <t>323 : (3,05+1,64)*2</t>
  </si>
  <si>
    <t>325 : (0,9+1,78)*2</t>
  </si>
  <si>
    <t>326 : (3,08+1,52)*2</t>
  </si>
  <si>
    <t>327 : (3,23+3,75)*2</t>
  </si>
  <si>
    <t>328 : (2,41+1,74)*2</t>
  </si>
  <si>
    <t>421 : (2,92+1,49)*2</t>
  </si>
  <si>
    <t>423 : (0,9+1,6)*2</t>
  </si>
  <si>
    <t>424 : (2,86+2,29)*2</t>
  </si>
  <si>
    <t>425 : (3,23+2,94)*2</t>
  </si>
  <si>
    <t>427 : (2,4+1,96)*2</t>
  </si>
  <si>
    <t>518 : (3,16+1,77)*2</t>
  </si>
  <si>
    <t>519 : (3,75+3,47)*2</t>
  </si>
  <si>
    <t>520 : (3,1+1,77)*2</t>
  </si>
  <si>
    <t>522 : (1,68+0,9)*2</t>
  </si>
  <si>
    <t>523 : (2,51+1,8)*2</t>
  </si>
  <si>
    <t>526 : (1,33+1,4)*2</t>
  </si>
  <si>
    <t>schodiště u závětří 046 podstupnice : 0,167*1,66*13</t>
  </si>
  <si>
    <t>vnější schodiště u tělocvičny podstupnice : 0,162*1,3*12</t>
  </si>
  <si>
    <t>schodiště u závětří 046 - stupně : 0,3*1,66*13</t>
  </si>
  <si>
    <t>vnější schodiště u tělocvičny : 0,3*1,3*12</t>
  </si>
  <si>
    <t>soklíky celkem : 891,78/0,6</t>
  </si>
  <si>
    <t>schodiště u závětří 046 : 20</t>
  </si>
  <si>
    <t>vnější schodiště u tělocvičny : 18</t>
  </si>
  <si>
    <t>prořez : 151</t>
  </si>
  <si>
    <t xml:space="preserve">498,499,500,501,502,503,504,505,506,507,508,509,510,511, : </t>
  </si>
  <si>
    <t>Součet: : 40,76380</t>
  </si>
  <si>
    <t>773211221R00</t>
  </si>
  <si>
    <t>Obklady schodišť přírodním teracem stupňů tloušťky do 25 mm
 rovných, se zábradlím</t>
  </si>
  <si>
    <t>schodiště do 5.NP skl.R23 : (0,144+0,31)*1,56*28</t>
  </si>
  <si>
    <t>773412200R00</t>
  </si>
  <si>
    <t>Soklíky z přírodního teraca tloušťky do 20 mm
 výšky přes 50 do 150 mmmm, rovné bez požlábku</t>
  </si>
  <si>
    <t>schodiště do 5.NP mezipodesta : 1,87+3,4+1,92</t>
  </si>
  <si>
    <t>773414200R00</t>
  </si>
  <si>
    <t>Soklíky z přírodního teraca tloušťky do 20 mm
 výšky do 100 mm, schodišťové šikmé</t>
  </si>
  <si>
    <t>schodiště do 5.NP - ramena : 4,46+4,8</t>
  </si>
  <si>
    <t>773511260R00</t>
  </si>
  <si>
    <t>Podlahy z přírodního teraca prosté tloušťky 20 mm</t>
  </si>
  <si>
    <t>schodiště do 5.NP - mezipodesta (area) : 6,42</t>
  </si>
  <si>
    <t>998773103R00</t>
  </si>
  <si>
    <t>Přesun hmot pro podlahy teracové v objektech výšky do 24 m</t>
  </si>
  <si>
    <t xml:space="preserve">513,514,515,516, : </t>
  </si>
  <si>
    <t>Součet: : 1,81766</t>
  </si>
  <si>
    <t>Odkaz na mn. položky pořadí 524 : 1288,72000</t>
  </si>
  <si>
    <t xml:space="preserve">SR 11 : </t>
  </si>
  <si>
    <t>150 : (3,01+12,56)*2</t>
  </si>
  <si>
    <t>216 : (5,21+6,81)*2</t>
  </si>
  <si>
    <t>217 : (6,81+5,53)*2</t>
  </si>
  <si>
    <t>220 : (6,96+11,47)*2</t>
  </si>
  <si>
    <t>221 : (6,96+11,49)*2</t>
  </si>
  <si>
    <t>317 : (6,96+10,95)*2</t>
  </si>
  <si>
    <t>320 : (6,96+11,47)*2</t>
  </si>
  <si>
    <t>322 : (6,96+11,53)*2</t>
  </si>
  <si>
    <t>327 : (6,9+10,92)*2</t>
  </si>
  <si>
    <t>139 : (6,81+13,43)*2</t>
  </si>
  <si>
    <t>142 : (4,09+6,81)*2</t>
  </si>
  <si>
    <t>143 : (1,32+1,67)*2</t>
  </si>
  <si>
    <t>224 : (7,16+10,92)*2</t>
  </si>
  <si>
    <t>415 : (6,97+10,95)*2</t>
  </si>
  <si>
    <t>418 : (6,96+6,11)*2</t>
  </si>
  <si>
    <t>419 : (6,96+5,38)*2</t>
  </si>
  <si>
    <t>420 : (1,29+4,25)*2</t>
  </si>
  <si>
    <t>421 : (6,96+10,27)*2</t>
  </si>
  <si>
    <t>422 : (1,09+2,53)*2</t>
  </si>
  <si>
    <t>424 : (6,9+11,24)*2</t>
  </si>
  <si>
    <t xml:space="preserve">SR 15 : </t>
  </si>
  <si>
    <t>140 : (3,15+6,7)*2</t>
  </si>
  <si>
    <t>141 : (3,15+3,89)*2</t>
  </si>
  <si>
    <t>215 : (1,99+2,35)*2</t>
  </si>
  <si>
    <t>316 : (1,99+2,37)*2</t>
  </si>
  <si>
    <t>321 : (3,15+8,79)*2</t>
  </si>
  <si>
    <t>414 : (6,41+5,51)*2</t>
  </si>
  <si>
    <t>423 : (3,5+7,08)*2</t>
  </si>
  <si>
    <t>148 : (12,56+3+0,54)*2</t>
  </si>
  <si>
    <t>149 : 6,97+11,15+0,55+6,97</t>
  </si>
  <si>
    <t>0,48*4</t>
  </si>
  <si>
    <t>(0,48+0,66)*2*2</t>
  </si>
  <si>
    <t>159 : (6,81+11,37)*2</t>
  </si>
  <si>
    <t>222 : (6,81+5,21+0,45)*2</t>
  </si>
  <si>
    <t>223 : (6,81+5,53+0,45)*2</t>
  </si>
  <si>
    <t>230 : (2,94+1,4)*2</t>
  </si>
  <si>
    <t>232 : (7,4+6,25)*2</t>
  </si>
  <si>
    <t>-0,7-0,9</t>
  </si>
  <si>
    <t>235 : (6,9+5,83+0,25+0,3)*2</t>
  </si>
  <si>
    <t>0,07*4</t>
  </si>
  <si>
    <t>236 : (6,9+5,3+0,26)*2</t>
  </si>
  <si>
    <t>238 : (6,96+5,65+0,46+0,45)*2</t>
  </si>
  <si>
    <t>239 : (6,96+5,7+0,33)*2</t>
  </si>
  <si>
    <t>240 : (6,96+5,8+0,46+0,45)*2</t>
  </si>
  <si>
    <t>322 : (6,96+10,95+0,3)*2</t>
  </si>
  <si>
    <t>330 : (2,94+1,4)*2</t>
  </si>
  <si>
    <t>331 : (6,96+11,47+0,46+0,45)*2</t>
  </si>
  <si>
    <t>-0,98-0,7</t>
  </si>
  <si>
    <t>334 : (6,9+10,92+0,3)*2</t>
  </si>
  <si>
    <t>0,26*4</t>
  </si>
  <si>
    <t>0,1*4</t>
  </si>
  <si>
    <t>336 : (6,96+11,53+0,46+0,45)*2</t>
  </si>
  <si>
    <t>426 : 11,24+0,48+0,48+6,97+11,24</t>
  </si>
  <si>
    <t>-1,1</t>
  </si>
  <si>
    <t>429 : (2,99+1,4)*2</t>
  </si>
  <si>
    <t>430 : 11,76+6,97+11,76+0,35+0,35</t>
  </si>
  <si>
    <t>433 : (6,9+11,24)*2</t>
  </si>
  <si>
    <t>434 : (3,15+7,08+0,35+0,3)*2</t>
  </si>
  <si>
    <t>435 : (6,96+11,53)*2</t>
  </si>
  <si>
    <t>515 : (7,38+3,74)*2</t>
  </si>
  <si>
    <t>516 : (4,93+3,65+0,3)*2</t>
  </si>
  <si>
    <t>517 : (4,93+3,65)*2</t>
  </si>
  <si>
    <t>525 : (2,99+1,41)*2</t>
  </si>
  <si>
    <t>527 : (5,04+3,8)*2</t>
  </si>
  <si>
    <t>528 : 10,85+15+3,63+4,27+0,12+0,12+7,22+19,27</t>
  </si>
  <si>
    <t>0,3*4*5</t>
  </si>
  <si>
    <t>-1,8-1,5</t>
  </si>
  <si>
    <t xml:space="preserve">SR 11 (PVC 3x) : </t>
  </si>
  <si>
    <t>150 : 36,1*3</t>
  </si>
  <si>
    <t>216 : 37,18*3</t>
  </si>
  <si>
    <t>217 : 39,36*3</t>
  </si>
  <si>
    <t>220 : 82,12*3</t>
  </si>
  <si>
    <t>221 : 82,14*3</t>
  </si>
  <si>
    <t>317 : 77,16*3</t>
  </si>
  <si>
    <t>320 : 81,95*3</t>
  </si>
  <si>
    <t>322 : 82,36*3</t>
  </si>
  <si>
    <t>327 : 77,2*3</t>
  </si>
  <si>
    <t xml:space="preserve">SR 11 a (PVC 3x) : </t>
  </si>
  <si>
    <t>139 : 94,12*3</t>
  </si>
  <si>
    <t>142 : 23,98*3</t>
  </si>
  <si>
    <t>143 : 2,2*3</t>
  </si>
  <si>
    <t>224 : 76,6*3</t>
  </si>
  <si>
    <t>415 : 78,01*3</t>
  </si>
  <si>
    <t>418 : 42,07*3</t>
  </si>
  <si>
    <t>419 : 36,81*3</t>
  </si>
  <si>
    <t>420 : 5,33*3</t>
  </si>
  <si>
    <t>421 : 71,52*3</t>
  </si>
  <si>
    <t>422 : 2,89*3</t>
  </si>
  <si>
    <t>424 : 76,66*3</t>
  </si>
  <si>
    <t xml:space="preserve">SR 15 (PVC 1x) : </t>
  </si>
  <si>
    <t>776521230R00</t>
  </si>
  <si>
    <t xml:space="preserve">Lepení povlakových podlah z plastů  Lepení povlakových podlah z plastových dílců vodivých montáž,  </t>
  </si>
  <si>
    <t xml:space="preserve">skl. R18a : </t>
  </si>
  <si>
    <t>Odkaz na mn. položky pořadí 522 : 780,88000</t>
  </si>
  <si>
    <t>28410247R</t>
  </si>
  <si>
    <t>podlahovina PVC ve čtvercích; š = 608,0 mm; l = 608 mm; tl. 1,70 mm; homogenní; protiskluzná; elektrostaticky vodivá; oblast bytová, komerční, průmysl</t>
  </si>
  <si>
    <t>Odkaz na mn. položky pořadí 525 : 96,09000</t>
  </si>
  <si>
    <t>soklík : 780,88*0,06</t>
  </si>
  <si>
    <t xml:space="preserve">522,524,525,526,527,528, : </t>
  </si>
  <si>
    <t>Součet: : 5,41842</t>
  </si>
  <si>
    <t>777615223R00</t>
  </si>
  <si>
    <t>Nátěr epoxidový, podlah betonových, skladba: penetrace, zásyp křemičitým pískem, 2xnátěr</t>
  </si>
  <si>
    <t>998777103R00</t>
  </si>
  <si>
    <t>Přesun hmot pro podlahy syntetické v objektech výšky do 24 m</t>
  </si>
  <si>
    <t xml:space="preserve">530, : </t>
  </si>
  <si>
    <t>Součet: : 1,37777</t>
  </si>
  <si>
    <t xml:space="preserve">stěna- stěna (svisle) : </t>
  </si>
  <si>
    <t>Odkaz na mn. položky pořadí 534 : 927,91300</t>
  </si>
  <si>
    <t>037 : 2+1,26</t>
  </si>
  <si>
    <t>052 : 2*3</t>
  </si>
  <si>
    <t>056 : 2*6</t>
  </si>
  <si>
    <t>058 : 2*2</t>
  </si>
  <si>
    <t>062 : 2*6</t>
  </si>
  <si>
    <t>128 : 2*3</t>
  </si>
  <si>
    <t>133 : 2*2</t>
  </si>
  <si>
    <t>135 : 2*2</t>
  </si>
  <si>
    <t>0,95</t>
  </si>
  <si>
    <t>137 : 0,95</t>
  </si>
  <si>
    <t>139 : 2</t>
  </si>
  <si>
    <t>140 : 2</t>
  </si>
  <si>
    <t>142 : 2*2</t>
  </si>
  <si>
    <t>143 : 2</t>
  </si>
  <si>
    <t>144 : 2</t>
  </si>
  <si>
    <t>145 : 2</t>
  </si>
  <si>
    <t>146 : 0,9</t>
  </si>
  <si>
    <t>153 : 2*2</t>
  </si>
  <si>
    <t>157 : 2*2</t>
  </si>
  <si>
    <t>224 : 2</t>
  </si>
  <si>
    <t>225 : 2</t>
  </si>
  <si>
    <t>228 : 2</t>
  </si>
  <si>
    <t>229 : 2</t>
  </si>
  <si>
    <t>323 : 2</t>
  </si>
  <si>
    <t>324 : 2</t>
  </si>
  <si>
    <t>326 : 2</t>
  </si>
  <si>
    <t>327 : 2</t>
  </si>
  <si>
    <t>328 : 2</t>
  </si>
  <si>
    <t>421 : 2</t>
  </si>
  <si>
    <t>422 : 2</t>
  </si>
  <si>
    <t>425 : 2</t>
  </si>
  <si>
    <t>427 : 2*2</t>
  </si>
  <si>
    <t>519 : 2</t>
  </si>
  <si>
    <t>526 : 2*2</t>
  </si>
  <si>
    <t xml:space="preserve">532,533,534,535,536, : </t>
  </si>
  <si>
    <t>Součet: : 23,08583</t>
  </si>
  <si>
    <t>Z/B01 zábradlí : (40+28)*1,1*2</t>
  </si>
  <si>
    <t>stropy ve stávajícím světlíku skl.R18 výr. Z/B11  I120 : 1,7*6*5*0,44</t>
  </si>
  <si>
    <t>tělocvična - přesah střechy : (0,03+0,05)*2*16,9*2</t>
  </si>
  <si>
    <t>Odkaz na mn. položky pořadí 544 : 9676,38900</t>
  </si>
  <si>
    <t>036 : 3,45*(1,5+5,03+1,5)</t>
  </si>
  <si>
    <t>2,6*(5,03+7,79+7,79)</t>
  </si>
  <si>
    <t>037 : 2,6*(1,5+2,27)*2</t>
  </si>
  <si>
    <t>038 : 2,6*(6,6+5,07)*2</t>
  </si>
  <si>
    <t>039 : 2,6*(7,4+5,21)*2</t>
  </si>
  <si>
    <t>040 : 3,1*(9,29+5,21)*2</t>
  </si>
  <si>
    <t>041 : 2,6*(5,75+7,49)*2</t>
  </si>
  <si>
    <t>042 : 3,25*(10,9+8,48)*2</t>
  </si>
  <si>
    <t>043 : 2,5*(1,4+2,05)*2</t>
  </si>
  <si>
    <t>044 : 2,5*(0,9+1,4)*2</t>
  </si>
  <si>
    <t>045 : 2,6*(5,82+3,25+3,48+1,49+1,72+0,28+4,08)</t>
  </si>
  <si>
    <t>047 : 3,38*(2,43+10,82+2,47+0,65)</t>
  </si>
  <si>
    <t>048 : 4,2*(3,27+1,1+0,65+0,91+16,37+10,61+16,37+0,99+0,65+0,99+3,27)</t>
  </si>
  <si>
    <t>049 : 3,21*(3,09+11,13+3,09+0,44+0,48)</t>
  </si>
  <si>
    <t>0,91*(4,08+4,08)</t>
  </si>
  <si>
    <t>050 : 3,21*(3,91+3)</t>
  </si>
  <si>
    <t>051 : 2,8*(3,72+6,64)*2</t>
  </si>
  <si>
    <t>052 : 2,6*(3,4+4,6)*2</t>
  </si>
  <si>
    <t>053 : 2,5*(0,9+2,5)*2</t>
  </si>
  <si>
    <t>054 : 2,5*(0,9+1,6)*2</t>
  </si>
  <si>
    <t>055 : 2,5*(0,9+1,6)*2</t>
  </si>
  <si>
    <t>056 : 2,8*(0,9+0,9+0,13+0,9+0,9+3,28+0,9+0,9+0,13+0,9+0,9+3,28)</t>
  </si>
  <si>
    <t>057 : 2,8*(3,73+6,64)*2</t>
  </si>
  <si>
    <t>058 : 2,6*(3,46+4,6)*2</t>
  </si>
  <si>
    <t>059 : 2,5*(0,9+1,6)*2</t>
  </si>
  <si>
    <t>060 : 2,5*(0,9+1,6)*2</t>
  </si>
  <si>
    <t>061 : 2,5*(0,9+1,6)*2</t>
  </si>
  <si>
    <t>062 : 2,8*(0,9+0,9+0,13+0,9+0,9+3,46+0,9+0,9+0,13+0,9+0,9+3,46)</t>
  </si>
  <si>
    <t>063 : 3,45*(2,98+7,49)*2</t>
  </si>
  <si>
    <t>064 : 3,45*(1,32+1,5)*2</t>
  </si>
  <si>
    <t>065 : 3,45*(3,7+3,5)*2</t>
  </si>
  <si>
    <t>126 : 2,8*(5,98+3,18)*2</t>
  </si>
  <si>
    <t>127, 128 : 3,2*(6,81+8,3+4,16+1,23+0,7+0,13+0,58+1,23+0,79+2,53+3,31+10,95)</t>
  </si>
  <si>
    <t>129 : 2,6*(3,38+2,53)*2</t>
  </si>
  <si>
    <t>130 : 2,6*(1,3+3,66)*2</t>
  </si>
  <si>
    <t>131, 132 : 3,4*(2+3,66)*2</t>
  </si>
  <si>
    <t>133 : 2,6*(2,17+1,8+0,85+0,82+0,13+0,82+1,2+1,8)</t>
  </si>
  <si>
    <t>134 : 2,5*(1+1,8)*2</t>
  </si>
  <si>
    <t>135 : 2,5*(0,95+1,4)*2</t>
  </si>
  <si>
    <t>136 : 2,6*(1,74+2,22)*2</t>
  </si>
  <si>
    <t>137 : 2,5*(0,95+1,74)*2</t>
  </si>
  <si>
    <t>138 : 3,2*(1,03+0,14+4,67+0,28+0,94+0,28+4,87+0,29+0,3+4,87+0,33+0,8+0,34+0,16+0,16+0,34+0,8+0,34+1,99+0,35+1,03)</t>
  </si>
  <si>
    <t>2,5*(2+6,64)*2</t>
  </si>
  <si>
    <t>139 : 2,5*(1,71+3,05)*2</t>
  </si>
  <si>
    <t>140 : 2,5*(2,02+1,75)*2</t>
  </si>
  <si>
    <t>141 : 2,5*(0,9+1,7)*2</t>
  </si>
  <si>
    <t>142 : 2,5*(1,7+3,15)*2</t>
  </si>
  <si>
    <t>143 : 2,5*(3,19+3,74)*2</t>
  </si>
  <si>
    <t>144 : 2,5*(1,73+2,45)*2</t>
  </si>
  <si>
    <t>145 : 2,5*(1,4+1,97)*2</t>
  </si>
  <si>
    <t>146 : 2,5*(0,9+1,4)*2</t>
  </si>
  <si>
    <t>147 : 3,55*(2,72+0,85+1,34+4,92+1,35+2,6+9,12+2,86+0,15+3,42+6,24+1,24+0,32+0,85+5,85+0,28)</t>
  </si>
  <si>
    <t>148 : 2,55*(12,56+3,01+4,91+0,54+0,65+0,54+4,66+0,58+2,34+2,43)</t>
  </si>
  <si>
    <t>149 : 2,9*(7,25+10,8)*2</t>
  </si>
  <si>
    <t>sloupy : 2,9*(0,48+0,66)*2*2</t>
  </si>
  <si>
    <t>2,7*(1,19+1,93)*2</t>
  </si>
  <si>
    <t>150 : 3,55*(3,25+4,09)*2</t>
  </si>
  <si>
    <t>151 : 3,1*(1,93+6,81)*2</t>
  </si>
  <si>
    <t>152 : 2,5*(1,79+1,85)*2</t>
  </si>
  <si>
    <t>153 : 2,5*(0,9+0,9+0,13+0,9+0,9+1,85+1,93+1,85)</t>
  </si>
  <si>
    <t>154 : 2,5*(1,85+2,7)*2</t>
  </si>
  <si>
    <t>155 : 3,1*(1,93+5,5)*2</t>
  </si>
  <si>
    <t>156 : 2,5*(1,79+1,85)*2</t>
  </si>
  <si>
    <t>157 : 2,5*(1,93+1,85+0,9+0,9+0,13+0,9+0,9+1,85)</t>
  </si>
  <si>
    <t>158 : 2,5*(1,85+2,7)*2</t>
  </si>
  <si>
    <t>159 : 3,4*(6,81+11,38)*2</t>
  </si>
  <si>
    <t>160 : 3,55*(0,95+1,21)*2</t>
  </si>
  <si>
    <t>220 : 3,2*(1,03+0,28+4,67+0,28+0,99+0,28+4,82+3,31+4,87+0,33+0,96+0,96+0,25+2,97+1,73+2,51+3,43+5,48+0,25+0,62+3,45+0,35+1,03)</t>
  </si>
  <si>
    <t>221 : 3*(3,58+5,98)*2</t>
  </si>
  <si>
    <t>222 : 3,4*(5,21+6,81)*2</t>
  </si>
  <si>
    <t>223 : 3,4*(5,53+6,81)*2</t>
  </si>
  <si>
    <t>224 : 2,5*(1,6+3,23)*2</t>
  </si>
  <si>
    <t>225 : 2,5*(2,02+1,9)*2</t>
  </si>
  <si>
    <t>226 : 2,5*(0,9+1,81)*2</t>
  </si>
  <si>
    <t>227 : 2,5*(1,72+2,74)*2</t>
  </si>
  <si>
    <t>228 : 2,5*(1,85+3,19)*2</t>
  </si>
  <si>
    <t>229 : 2,5*(1,74+2,45)*2</t>
  </si>
  <si>
    <t>230 : 3,55*(1,4+2,79)*2</t>
  </si>
  <si>
    <t>231 : 3,2*(2,72+0,85+1,34+7,52+7,32+2,8+5,66+0,15+3,42+6,24+1,24+0,32+0,85+5,85+0,28)</t>
  </si>
  <si>
    <t>232 : 3,4*(6,96+6,25)*2</t>
  </si>
  <si>
    <t>233 : 2,5*(1,4+1,49)*2</t>
  </si>
  <si>
    <t>234 : 3*(9,02+3,15+9,02)</t>
  </si>
  <si>
    <t>235 : 3,55*(5,49+6,9)*2</t>
  </si>
  <si>
    <t>236 : 3,55*(5,3+6,9)*2</t>
  </si>
  <si>
    <t>237 : 3,55*(3,15+3,47)*2</t>
  </si>
  <si>
    <t>238 : 3,4*(5,66+6,96)*2</t>
  </si>
  <si>
    <t>239 : 3,4*(6,96+5,71)*2</t>
  </si>
  <si>
    <t>240 : 3,4*(6,96+5,81)*2</t>
  </si>
  <si>
    <t>320 : 3,2*(1,03+0,28+4,67+0,3+0,99+0,3+4,82+3,46+4,87+0,35+0,94+0,8+0,32+5,65+1,96+5,65+0,32+0,5+3,35+0,3+1,03)</t>
  </si>
  <si>
    <t>321 : 3*(3,42+6,03)*2</t>
  </si>
  <si>
    <t>322 : 3,4*(6,96+10,95)*2</t>
  </si>
  <si>
    <t>323 : 2,5*(1,64+3,05)*2</t>
  </si>
  <si>
    <t>324 : 2,5*(1,83+2,03)</t>
  </si>
  <si>
    <t>325 : 2,5*(0,9+1,78)*2</t>
  </si>
  <si>
    <t>326 : 2,5*(1,52+3,09)*2</t>
  </si>
  <si>
    <t>327 : 2,5*(3,23+3,75)*2</t>
  </si>
  <si>
    <t>328 : 2,5*(1,74+2,41)*2</t>
  </si>
  <si>
    <t>329 : 3,2*(2,82+0,85+1,34+7,52+7,42+3,55+6,4+0,15+3,42+6,24+1,24+0,32+0,85+5,85+0,28)</t>
  </si>
  <si>
    <t>330 : 3,55*(1,4+2,79)*2</t>
  </si>
  <si>
    <t>331 : 3,4*(6,96+11,47)*2</t>
  </si>
  <si>
    <t>332 : 2,5*(1,4+1,49)*2</t>
  </si>
  <si>
    <t>333 : 3*(8,29+3,15+8,29)</t>
  </si>
  <si>
    <t>334 : 3,55*(6,9+10,92)*2</t>
  </si>
  <si>
    <t>335 : 3,55*(3,15+3,47)*2</t>
  </si>
  <si>
    <t>336 : 3,4*(6,96+11,53)*2</t>
  </si>
  <si>
    <t>419 : 3,2*(0,28+4,66+0,3+4,87+3,46+4,87+0,34+0,94+0,84+0,33+5,61+1,93+5,61+0,4+0,51+3,46+0,34)</t>
  </si>
  <si>
    <t>420 : 3,45*(3,45+5,94)*2</t>
  </si>
  <si>
    <t>421 : 2,5*(1,49+2,93)*2</t>
  </si>
  <si>
    <t>422 : 2,5*(1,9+1,65)*2</t>
  </si>
  <si>
    <t>423 : 2,5*(0,9+1,6)*2</t>
  </si>
  <si>
    <t>424 : 2,5*(2,29+2,86)*2</t>
  </si>
  <si>
    <t>425 : 2,5*(2,94+3,23)*2</t>
  </si>
  <si>
    <t>426 : 3,3*(6,96+11,25)*2</t>
  </si>
  <si>
    <t>427 : 2,5*(1,97+2,41)*2</t>
  </si>
  <si>
    <t>428 : 3,2*(2,82+0,85+1,34+7,52+7,42+2,38+5,24+0,15+3,45+6,24+1,24+0,32+0,85+5,85+0,28)</t>
  </si>
  <si>
    <t>429 : 3,55*(1,4+2,79)*2</t>
  </si>
  <si>
    <t>430 : 3,3*(6,96+11,79)*2</t>
  </si>
  <si>
    <t>431 : 2,5*(1,4+1,49)*2</t>
  </si>
  <si>
    <t>432 : 3*(5,76+3,15+5,76)</t>
  </si>
  <si>
    <t>433 : 3,55*(6,9+11,24)*2</t>
  </si>
  <si>
    <t>434 : 3,55*(3,45+7,08)*2</t>
  </si>
  <si>
    <t>435 : 3,45*(6,96+11,53)*2</t>
  </si>
  <si>
    <t>513 : 1,59*11,27</t>
  </si>
  <si>
    <t>3*(3,6+8,64+8,02+0,16+0,3+0,16+3,8+2,07+3,8+0,3+0,3+0,24+6,12+6,9+0,29+0,27+5,5)</t>
  </si>
  <si>
    <t>area 2 x : 5+5</t>
  </si>
  <si>
    <t>514 : 3*(3,48+6,06)*2</t>
  </si>
  <si>
    <t>515 : 1,11*3,74</t>
  </si>
  <si>
    <t>3*3,74</t>
  </si>
  <si>
    <t>area 2 x : 20+20</t>
  </si>
  <si>
    <t>516 : 1,11*3,65</t>
  </si>
  <si>
    <t>3*3,65</t>
  </si>
  <si>
    <t>area 2 x : 12+12</t>
  </si>
  <si>
    <t>517 : 1,1*3,65</t>
  </si>
  <si>
    <t>518 : 2,5*(1,77+3,16)*2</t>
  </si>
  <si>
    <t>519 : 2,5*(3,48+3,75)*2</t>
  </si>
  <si>
    <t>520 : 2,5*(1,77+3,11)*2</t>
  </si>
  <si>
    <t>521 : 2,5*(1,7+2,08)*2</t>
  </si>
  <si>
    <t>522 : 2,5*(0,9+1,7)*2</t>
  </si>
  <si>
    <t>523 : 2,5*(1,8+2,54)*2</t>
  </si>
  <si>
    <t>524 : 2,81*(7,59+10,77)*2</t>
  </si>
  <si>
    <t>525 : 2,81*(1,41+2,79)*2</t>
  </si>
  <si>
    <t>526 : 2,81*(1,41+1,43)*2</t>
  </si>
  <si>
    <t>527 : 1,11*3,8</t>
  </si>
  <si>
    <t>3*3,8</t>
  </si>
  <si>
    <t>12+12</t>
  </si>
  <si>
    <t>528 : 1,11*(19,28+15)</t>
  </si>
  <si>
    <t>3*4,27</t>
  </si>
  <si>
    <t>area 2 x : 27+27</t>
  </si>
  <si>
    <t>513 : (0,9+1,92)*11,27</t>
  </si>
  <si>
    <t>area : 37</t>
  </si>
  <si>
    <t>515 : (3,8+4,4)*3,74</t>
  </si>
  <si>
    <t>516 : (3,8+1,8)*3,65</t>
  </si>
  <si>
    <t>517 : (3,8+1,8)*3,65</t>
  </si>
  <si>
    <t>524 : 74</t>
  </si>
  <si>
    <t>527 : (3,8+1,8)*3,65</t>
  </si>
  <si>
    <t>528 : (3,75+4,4+3,75)*19,28</t>
  </si>
  <si>
    <t>- sanace : -100,76</t>
  </si>
  <si>
    <t>Odkaz na mn. položky pořadí 534 : 927,91300*-1</t>
  </si>
  <si>
    <t>OV/B01</t>
  </si>
  <si>
    <t>OV/B02</t>
  </si>
  <si>
    <t>Zatemňovací vnitř. roleta 1550/2260 mm, techn. specifikace a příslušenství dle výpisu ost. výrobků</t>
  </si>
  <si>
    <t xml:space="preserve">545,546, : </t>
  </si>
  <si>
    <t>Součet: : 1,02060</t>
  </si>
  <si>
    <t>Poplatek za skládku stavební suti</t>
  </si>
  <si>
    <t>suť celkem : 1574,27818</t>
  </si>
  <si>
    <t xml:space="preserve">- sdk : </t>
  </si>
  <si>
    <t>Odkaz na mn. položky pořadí 549 : 3,06495*-1</t>
  </si>
  <si>
    <t xml:space="preserve">-dřevo : </t>
  </si>
  <si>
    <t>Odkaz na mn. položky pořadí 553 : 43,88559*-1</t>
  </si>
  <si>
    <t>Odkaz na mn. položky pořadí 554 : 13,73114*-1</t>
  </si>
  <si>
    <t xml:space="preserve">- polystyren s omítkou : </t>
  </si>
  <si>
    <t>Odkaz na mn. položky pořadí 551 : 24,91012*-1</t>
  </si>
  <si>
    <t xml:space="preserve">- asf pásy : </t>
  </si>
  <si>
    <t>Odkaz na mn. položky pořadí 550 : 8,15039*-1</t>
  </si>
  <si>
    <t xml:space="preserve">- polystyren : </t>
  </si>
  <si>
    <t>Odkaz na mn. položky pořadí 552 : 0,22082*-1</t>
  </si>
  <si>
    <t>Odkaz na mn. položky pořadí 555 : 3,50243*-1</t>
  </si>
  <si>
    <t>Odkaz na dem. hmot. položky pořadí 265 : 2,32413</t>
  </si>
  <si>
    <t>Odkaz na dem. hmot. položky pořadí 268 : 0,74081</t>
  </si>
  <si>
    <t>Odkaz na dem. hmot. položky pořadí 343 : 1,32000</t>
  </si>
  <si>
    <t>Odkaz na dem. hmot. položky pořadí 344 : 3,84341</t>
  </si>
  <si>
    <t>Odkaz na dem. hmot. položky pořadí 330 : 1,51600</t>
  </si>
  <si>
    <t>Odkaz na dem. hmot. položky pořadí 331 : 1,47098</t>
  </si>
  <si>
    <t>Odkaz na dem. hmot. položky pořadí 350 : 1,43000</t>
  </si>
  <si>
    <t>Odkaz na dem. hmot. položky pořadí 351 : 3,11192</t>
  </si>
  <si>
    <t>Odkaz na dem. hmot. položky pořadí 320 : 1,69997</t>
  </si>
  <si>
    <t>Odkaz na dem. hmot. položky pořadí 321 : 18,66824</t>
  </si>
  <si>
    <t>979990146R00</t>
  </si>
  <si>
    <t>Poplatek za skládku čistý polystyren, čistá minerální a skelná vata, skupina 17 06 04 z Katalogu odpadů</t>
  </si>
  <si>
    <t>Odkaz na dem. hmot. položky pořadí 357 : 0,22082</t>
  </si>
  <si>
    <t>Odkaz na dem. hmot. položky pořadí 283 : 1,32000</t>
  </si>
  <si>
    <t>Odkaz na dem. hmot. položky pořadí 284 : 0,46000</t>
  </si>
  <si>
    <t>Odkaz na dem. hmot. položky pořadí 293 : 0,23072</t>
  </si>
  <si>
    <t>Odkaz na dem. hmot. položky pořadí 294 : 2,47871</t>
  </si>
  <si>
    <t>Odkaz na dem. hmot. položky pořadí 395 : 3,69119</t>
  </si>
  <si>
    <t>Odkaz na dem. hmot. položky pořadí 396 : 9,87480</t>
  </si>
  <si>
    <t>Odkaz na dem. hmot. položky pořadí 397 : 3,08000</t>
  </si>
  <si>
    <t>Odkaz na dem. hmot. položky pořadí 398 : 1,17504</t>
  </si>
  <si>
    <t>Odkaz na dem. hmot. položky pořadí 437 : 0,10272</t>
  </si>
  <si>
    <t>Odkaz na dem. hmot. položky pořadí 438 : 0,45872</t>
  </si>
  <si>
    <t>Odkaz na dem. hmot. položky pořadí 440 : 3,94094</t>
  </si>
  <si>
    <t>Odkaz na dem. hmot. položky pořadí 441 : 0,42946</t>
  </si>
  <si>
    <t>Odkaz na dem. hmot. položky pořadí 442 : 1,59191</t>
  </si>
  <si>
    <t>Odkaz na dem. hmot. položky pořadí 445 : 2,35993</t>
  </si>
  <si>
    <t>Odkaz na dem. hmot. položky pořadí 446 : 1,71944</t>
  </si>
  <si>
    <t>Odkaz na dem. hmot. položky pořadí 518 : 10,97200</t>
  </si>
  <si>
    <t>Odkaz na dem. hmot. položky pořadí 289 : 0,00660</t>
  </si>
  <si>
    <t>Odkaz na dem. hmot. položky pořadí 290 : 1,73493</t>
  </si>
  <si>
    <t>Odkaz na dem. hmot. položky pořadí 291 : 11,81080</t>
  </si>
  <si>
    <t>Odkaz na dem. hmot. položky pořadí 292 : 0,17881</t>
  </si>
  <si>
    <t>Odkaz na dem. hmot. položky pořadí 523 : 3,44650</t>
  </si>
  <si>
    <t>Odkaz na dem. hmot. položky pořadí 521 : 0,05593</t>
  </si>
  <si>
    <t xml:space="preserve">1,259,260,261,262,263,264,265,266,267,268,269,270,271,272,273,274,275,276,279,280,281,282,283,284, : </t>
  </si>
  <si>
    <t xml:space="preserve">286,287,288,289,290,291,292,293,294,295,296,297,298,299,300,301,302,303,304,305,306,307,308,309,310, : </t>
  </si>
  <si>
    <t xml:space="preserve">311,312,313,314,315,316,317,318,319,320,321,322,323,324,330,331,343,344,345,350,351,357,395,396,397, : </t>
  </si>
  <si>
    <t xml:space="preserve">398,423,424,425,426,427,428,429,430,431,437,438,440,441,442,445,446,448,458,459,460,461,462,463,518, : </t>
  </si>
  <si>
    <t xml:space="preserve">521,523, : </t>
  </si>
  <si>
    <t>Součet: : 1574,27818</t>
  </si>
  <si>
    <t>Součet: : 14168,50365</t>
  </si>
  <si>
    <t>Součet: : 3148,55637</t>
  </si>
  <si>
    <t>Vodorovná injektáž : 3,615*0,44+0,58*0,27+(4,38+0,78*2+3,21+1,4)*0,9+1,35*4*0,46+19,18*0,94+6,04*0,64+1,08*0,86+3,1*0,43+0,62*0,1+0,32*0,48+0,94*0,32+0,74*0,58+7,75*0,88</t>
  </si>
  <si>
    <t>Svislá injektáž : (1,07+0,74)*2,5+(0,94+0,88)*0,15</t>
  </si>
  <si>
    <t>Odkaz na mn. položky pořadí 1 : 50,44640*0,3</t>
  </si>
  <si>
    <t>Odkaz na mn. položky pořadí 3 : 34,78000*0,3</t>
  </si>
  <si>
    <t xml:space="preserve">Vnitřní zdivo (vč. stěny k sousedům a stěny závětří 046) : </t>
  </si>
  <si>
    <t>Vodorovná injektáž : 10,81*0,59+0,9*0,095+5,54*0,18+2,04*0,43+0,9*0,82+1,55*0,175+5,4*1,095+(1,095+3,77)*0,81+0,61*0,31+3,07*0,81+7,58*0,86+1,25*0,27+0,82*0,4+1,2*0,63+1,1*0,455+0,785*0,52+1,06*0,485+1,08*0,455+0,28*0,15+6,2*0,485</t>
  </si>
  <si>
    <t>Odkaz na mn. položky pořadí 5 : 76,76700</t>
  </si>
  <si>
    <t>Odkaz na mn. položky pořadí 6 : 23,98750</t>
  </si>
  <si>
    <t>036 : (0,27+1,25)*1,8+3,07*1,4+(0,125+0,785+0,08+0,455)*1,8</t>
  </si>
  <si>
    <t>038 : 2,5*1,4</t>
  </si>
  <si>
    <t>039 : (3,8+1,8)*3,3</t>
  </si>
  <si>
    <t>040 : (0,31*2+0,61+3,77)*1,6+(0,82+0,08+0,94+0,455+1,1)*1,8</t>
  </si>
  <si>
    <t>041, 042 : (0,9+0,64+1,55)*1,3</t>
  </si>
  <si>
    <t>057 : 3*1,3</t>
  </si>
  <si>
    <t>063 : (2,975+1,8)*3,8+(2,03+1,8)*1,3</t>
  </si>
  <si>
    <t>050 : 3,38*2,5</t>
  </si>
  <si>
    <t>058, 062 : (2,815+1,6+0,9*2)*2,5</t>
  </si>
  <si>
    <t>15,95*4,1+4,35*4,25+2,62*4,6+4,68*4,4+(8,17+6,04)*4</t>
  </si>
  <si>
    <t>(3,99+18,95)*2,8+3,35*((0,75+2,58)/2)+0,67*2,68+(11,88+5,57+2,9+11,31+2,98)*2,8+(0,62+2,88+0,32*2+4,42+1,65+0,2*2+0,32)*0,75+(0,74+0,9+11,96)*2,8</t>
  </si>
  <si>
    <t>036 : (0,27*2+1,25+5,1+3,07+0,81+0,66+0,94+1,52+0,455+0,785+0,32+0,08+0,125)*0,5</t>
  </si>
  <si>
    <t>038 : (3,07+6,6+5,07)*0,5</t>
  </si>
  <si>
    <t>039 : (0,32+5,205+5,4+1,095*2+3,77+0,81)*0,5</t>
  </si>
  <si>
    <t>040 : (3,77+0,31+0,61+0,31+0,485+0,81+0,08+0,82+0,94+0,455+1,1+0,485+1,06+0,595+0,455+4,485+0,96)*0,5</t>
  </si>
  <si>
    <t>041, 042 : (2,425+0,6+0,9+0,64+1,55+0,51+0,53*2+0,485+6,05+0,28)*0,5</t>
  </si>
  <si>
    <t>047 : 2,49*0,5</t>
  </si>
  <si>
    <t>049 : 1,92*0,5</t>
  </si>
  <si>
    <t>050 : (0,75+0,58+0,27*2+1,695)*0,5+(3,38+0,095+0,9)*2,75</t>
  </si>
  <si>
    <t>051 : (1,805+1,35+0,44*2+0,78)*0,5</t>
  </si>
  <si>
    <t>056 : (2,1+0,97+0,44*2+1,35+1,08)*0,5</t>
  </si>
  <si>
    <t>057 : (0,44*4+1,35*2+0,78+0,155+5,54+0,18)*0,5</t>
  </si>
  <si>
    <t>058-062 : (5,54+3,46)*0,5+(6,64+0,12)*2,75</t>
  </si>
  <si>
    <t>063 : (2,03+7,49+2,975)*0,5</t>
  </si>
  <si>
    <t>064 : 1,2*0,5</t>
  </si>
  <si>
    <t>036 : (0,27*2+1,25+5,1+3,07+0,81+0,66+0,94+1,52+0,455+0,785+0,32+0,08+0,125)</t>
  </si>
  <si>
    <t>038 : (3,07+6,6+5,07)</t>
  </si>
  <si>
    <t>039 : (0,32+5,205+5,4+1,095*2+3,77+0,81)</t>
  </si>
  <si>
    <t>040 : (3,77+0,31+0,61+0,31+0,485+0,81+0,08+0,82+0,94+0,455+1,1+0,485+1,06+0,595+0,455+4,485+0,96)</t>
  </si>
  <si>
    <t>041, 042 : (2,425+0,6+0,9+0,64+1,55+0,51+0,53*2+0,485+6,05+0,28)</t>
  </si>
  <si>
    <t>047 : 2,49</t>
  </si>
  <si>
    <t>049 : 1,92</t>
  </si>
  <si>
    <t>050 : (0,75+0,58+0,27*2+1,695+3,38+0,095+0,9)</t>
  </si>
  <si>
    <t>051 : (1,805+1,35+0,44*2+0,78)</t>
  </si>
  <si>
    <t>056 : (2,1+0,97+0,44*2+1,35+1,08)</t>
  </si>
  <si>
    <t>057 : (0,44*4+1,35*2+0,78+0,155+5,54+0,18)</t>
  </si>
  <si>
    <t>058-062 : (5,54+3,46+6,64+0,12)</t>
  </si>
  <si>
    <t>063 : (2,03+7,49+2,975)</t>
  </si>
  <si>
    <t>064 : 1,2</t>
  </si>
  <si>
    <t>036 : (0,27*2+1,25+5,1+3,07+0,81+0,66+0,94+1,52+0,455+0,785+0,32+0,08+0,125)*0,2</t>
  </si>
  <si>
    <t>038 : (3,07+6,6+5,07)*0,2</t>
  </si>
  <si>
    <t>039 : (0,32+5,205+5,4+1,095*2+3,77+0,81)*0,2</t>
  </si>
  <si>
    <t>040 : (3,77+0,31+0,61+0,31+0,485+0,81+0,08+0,82+0,94+0,455+1,1+0,485+1,06+0,595+0,455+4,485+0,96)*0,2</t>
  </si>
  <si>
    <t>041, 042 : (2,425+0,6+0,9+0,64+1,55+0,51+0,53*2+0,485+6,05+0,28)*0,2</t>
  </si>
  <si>
    <t>047 : 2,49*0,2</t>
  </si>
  <si>
    <t>049 : 1,92*0,2</t>
  </si>
  <si>
    <t>050 : (0,75+0,58+0,27*2+1,695+3,38+0,095+0,9)*0,2</t>
  </si>
  <si>
    <t>051 : (1,805+1,35+0,44*2+0,78)*0,2</t>
  </si>
  <si>
    <t>056 : (2,1+0,97+0,44*2+1,35+1,08)*0,2</t>
  </si>
  <si>
    <t>057 : (0,44*4+1,35*2+0,78+0,155+5,54+0,18)*0,2</t>
  </si>
  <si>
    <t>058-062 : (5,54+3,46+6,64+0,12)*0,2</t>
  </si>
  <si>
    <t>063 : (2,03+7,49+2,975)*0,2</t>
  </si>
  <si>
    <t>064 : 1,2*0,2</t>
  </si>
  <si>
    <t>Odkaz na mn. položky pořadí 4 : 100,75450</t>
  </si>
  <si>
    <t>původní plocha : 1541</t>
  </si>
  <si>
    <t>- plocha pro výkopy (sanace, výstavba) : -98,7</t>
  </si>
  <si>
    <t>113152112R00</t>
  </si>
  <si>
    <t>Odstranění podkladů zpevněných ploch kamenivo drcené</t>
  </si>
  <si>
    <t>původní plocha : 1541*0,27</t>
  </si>
  <si>
    <t>- plocha pro výkopy (sanace, výstavba) : -98,7-0,27</t>
  </si>
  <si>
    <t>132201110R00</t>
  </si>
  <si>
    <t>Hloubení rýh šířky do 60 cm do 50 m3, v hornině 3, hloubení strojně</t>
  </si>
  <si>
    <t>drenáž pod parkovištěm : (30,5+7,5+7,5+15,1+12+16,5)*0,5*0,5</t>
  </si>
  <si>
    <t>drenáž podél hřiště : (1,5+27,7)*0,5*0,5</t>
  </si>
  <si>
    <t>132201119R00</t>
  </si>
  <si>
    <t xml:space="preserve">Hloubení rýh šířky do 60 cm příplatek za lepivost, v hornině 3,  </t>
  </si>
  <si>
    <t>Odkaz na mn. položky pořadí 3 : 29,57000</t>
  </si>
  <si>
    <t>Koeficient : -0,5</t>
  </si>
  <si>
    <t>Odkaz na mn. položky pořadí 5 : 29,57000</t>
  </si>
  <si>
    <t>drenáž pod parkovištěm : (30,5+7,5+7,5+15,1+12+16,5)*0,5*0,43</t>
  </si>
  <si>
    <t>drenáž podél hřiště : (1,5+27,7)*0,5*0,43</t>
  </si>
  <si>
    <t>drenáž pod parkovištěm : (30,5+7,5+7,5+15,1+12+16,5)*(0,5+0,43)*2</t>
  </si>
  <si>
    <t>drenáž podél hřiště : (1,5+27,7)*(0,5+0,43)*2</t>
  </si>
  <si>
    <t>Odkaz na mn. položky pořadí 8 : 220,04000</t>
  </si>
  <si>
    <t>lože pod drenážní potrubí : (30,5+7,5+7,5+15,1+12+16,5)*0,5*0,05</t>
  </si>
  <si>
    <t>drenáž podél hřiště : (1,5+27,7)*0,5*0,05</t>
  </si>
  <si>
    <t>430320110RA0</t>
  </si>
  <si>
    <t>Schodiště ze železobetonu na terénu, z betonu C 16/20, výztuž 150 kg/m3</t>
  </si>
  <si>
    <t>m DVČ</t>
  </si>
  <si>
    <t>schodiště u vjezdu : 1,5</t>
  </si>
  <si>
    <t>konstrukce vozovky : 315,53</t>
  </si>
  <si>
    <t>chodník : 76+11,31+1,7+0,97</t>
  </si>
  <si>
    <t>564871111RT2</t>
  </si>
  <si>
    <t>Podklad ze štěrkodrti s rozprostřením a zhutněním frakce 0-32 mm, tloušťka po zhutnění 250 mm</t>
  </si>
  <si>
    <t>parkovací plochy - vyhrazené stání : 27,45</t>
  </si>
  <si>
    <t>parkovací plochy - distanční dlažba : 341</t>
  </si>
  <si>
    <t>564952111R00</t>
  </si>
  <si>
    <t>Podklad nebo kryt z mechanicky zpevněného kameniva (MZK) tloušťka po zhutnění 150 mm</t>
  </si>
  <si>
    <t>596215040R00</t>
  </si>
  <si>
    <t>Kladení zámkové dlažby do drtě tloušťka dlažby 80 mm, tloušťka lože 40 mm</t>
  </si>
  <si>
    <t>chodník : 41+5+0,6+1,76+1,5+1,5+2,38+6+2+1,6+1+1+1</t>
  </si>
  <si>
    <t>596291113R00</t>
  </si>
  <si>
    <t>Řezání zámkové dlažby tloušťky 80 mm</t>
  </si>
  <si>
    <t>konstrukce vozovky : 10,5+49+4,5</t>
  </si>
  <si>
    <t>596921191R00</t>
  </si>
  <si>
    <t>Kladení vegetačních tvárnic betonových, příplatek z a výplň spár vegetačních tvárnic, bez dodávky materiálu</t>
  </si>
  <si>
    <t>parkovací plochy - distanční dlažba : 341*0,08*0,1</t>
  </si>
  <si>
    <t>58341005.AR</t>
  </si>
  <si>
    <t>kamenivo přírodní drcené frakce 4,0 až 8,0 mm; třída B</t>
  </si>
  <si>
    <t>parkovací plochy - distanční dlažba : 341*0,08*0,1*1,9</t>
  </si>
  <si>
    <t>Odkaz na mn. položky pořadí 15 : 89,98000</t>
  </si>
  <si>
    <t>- sign. pás chodník k výtahu : -2,07*0,4</t>
  </si>
  <si>
    <t>592451151R</t>
  </si>
  <si>
    <t>dlažba betonová dvouvrstvá, skladebná; obdélník; dlaždice pro nevidomé; červená; l = 200 mm; š = 100 mm; tl. 60,0 mm</t>
  </si>
  <si>
    <t>sign.pás chodník k výtahu : 2,07*0,4</t>
  </si>
  <si>
    <t>5924511910R</t>
  </si>
  <si>
    <t>dlažba betonová dvouvrstvá; čtverec; šedá; l = 200 mm; š = 200 mm; tl. 80,0 mm</t>
  </si>
  <si>
    <t>59248130R</t>
  </si>
  <si>
    <t>dlažba betonová čtverec; dlaždice zatravňovací; šedá; l = 213 mm; skladebná délka 235 mm; š = 213 mm; tl. 80,0 mm; podíl otevřené plochy 10,0 %</t>
  </si>
  <si>
    <t>parkovací plochy - distanční dlažba : 341*17,6</t>
  </si>
  <si>
    <t>drenáž pod parkovištěm : 30,5+7,5+7,5+15,1+12+16,5</t>
  </si>
  <si>
    <t>drenáž podél hřiště : 1,5+27,7</t>
  </si>
  <si>
    <t>Odkaz na mn. položky pořadí 25 : 118,30000</t>
  </si>
  <si>
    <t>914001121RT6</t>
  </si>
  <si>
    <t>Osazení a montáž svislých dopravních značek sloupek, do betonového základu a AL patky, včetně dodávky sloupku a značky</t>
  </si>
  <si>
    <t>ozn. parkoviště : 2</t>
  </si>
  <si>
    <t>915711111R00</t>
  </si>
  <si>
    <t>Vodorovné značení krytů stříkané barvou, bílou, dělicích čar šířky 120 mm</t>
  </si>
  <si>
    <t>značení parkovacích míst : 4,5*30</t>
  </si>
  <si>
    <t>915721111R00</t>
  </si>
  <si>
    <t>Vodorovné značení krytů stříkané barvou, bílou, stopčar, zeber, stínů, šipek, nápisů, přechodů apod.</t>
  </si>
  <si>
    <t>označení ZTP : 1,5*1,5*2</t>
  </si>
  <si>
    <t>915791111R00</t>
  </si>
  <si>
    <t>Předznačení pro vodorovné značení pro dělící čáry, vodící proužky</t>
  </si>
  <si>
    <t>Odkaz na mn. položky pořadí 29 : 135,00000</t>
  </si>
  <si>
    <t>zpevněné plochy : 27,15+2,38+2,38+12,3+5+3,3</t>
  </si>
  <si>
    <t>14+14,3+1+5,95+6,05+1,72+1+12,8+1+1+6,7</t>
  </si>
  <si>
    <t>917862111RT7</t>
  </si>
  <si>
    <t>Osazení silničního nebo chodníkového betonového obrubníku včetně dodávky obrubníku
 stojatého, rozměru 1000/150/250 mm, s boční opěrou z betonu prostého, do lože z betonu prostého C 12/15</t>
  </si>
  <si>
    <t>zpevněné plochy : 37,9+4+2,3+3,5</t>
  </si>
  <si>
    <t>3,5+2,3+3,75</t>
  </si>
  <si>
    <t>917862111RV3</t>
  </si>
  <si>
    <t>Osazení silničního nebo chodníkového betonového obrubníku včetně dodávky obrubníku
 stojatého, nájezdového 1000/150/150 mm, s boční opěrou z betonu prostého, do lože z betonu prostého C 12/15</t>
  </si>
  <si>
    <t>zpevněné plochy : 1,75+4,6+38+44</t>
  </si>
  <si>
    <t>998223011R00</t>
  </si>
  <si>
    <t>Přesun hmot pozemních komunikací, kryt dlážděný jakékoliv délky objektu</t>
  </si>
  <si>
    <t xml:space="preserve">7,8,9,10,12,13,14,15,16,17,18,20,21,22,23,24,27,28,29,30,32,33,34, : </t>
  </si>
  <si>
    <t>Součet: : 774,02512</t>
  </si>
  <si>
    <t xml:space="preserve">1,2, : </t>
  </si>
  <si>
    <t>Součet: : 888,18900</t>
  </si>
  <si>
    <t>Odkaz na mn. položky pořadí 37 : 475,96000*-1</t>
  </si>
  <si>
    <t>Odkaz na dem. hmot. položky pořadí 1 : 475,96000</t>
  </si>
  <si>
    <t>Součet: : 7993,70100</t>
  </si>
  <si>
    <t xml:space="preserve">patky pro sloupky oplocení hřiště hl 920mm : </t>
  </si>
  <si>
    <t>D 500 : 0,18*71</t>
  </si>
  <si>
    <t>D 600 : 0,26*2</t>
  </si>
  <si>
    <t>patka pro koš : 0,8*0,6*0,92*2</t>
  </si>
  <si>
    <t>Odkaz na mn. položky pořadí 1 : 14,18000</t>
  </si>
  <si>
    <t>Odkaz na mn. položky pořadí 2 : 14,18000</t>
  </si>
  <si>
    <t>275313711R00</t>
  </si>
  <si>
    <t>Beton základových patek prostý třídy C 25/30</t>
  </si>
  <si>
    <t>338001</t>
  </si>
  <si>
    <t>Oplocení venkovního hřiště, techn. specifikace a příslušenství dle PD</t>
  </si>
  <si>
    <t>Dodávka a montáž oplocení hřiště. Dodávka  a zabetonování sloupků do předem připravených šachet. Dodávka a montáž vzpěr, pletiva, ochr. sítí, vstupních  branek, mantinelů z překližky, včetně spojovacího materiálu a příslušenství.</t>
  </si>
  <si>
    <t>271531114R00</t>
  </si>
  <si>
    <t>Polštáře zhutněné pod základy kamenivo drcené, frakce 8 - 16 mm</t>
  </si>
  <si>
    <t>dle skladby hříště : 486,5*0,05</t>
  </si>
  <si>
    <t>564731111R00</t>
  </si>
  <si>
    <t>Podklad nebo kryt z kameniva hrubého drceného tloušťka po zhutnění 100 mm</t>
  </si>
  <si>
    <t>dle skladby hříště : 500</t>
  </si>
  <si>
    <t>564751115R00</t>
  </si>
  <si>
    <t>Podklad nebo kryt z kameniva hrubého drceného tloušťka po zhutnění 190 mm</t>
  </si>
  <si>
    <t>564801111xxx</t>
  </si>
  <si>
    <t>Podklad ze štěrkodrti s rozprostřením a zhutněním frakce 4 - 8 mm, tloušťka po zhutnění 30 mm</t>
  </si>
  <si>
    <t>822-1</t>
  </si>
  <si>
    <t>dle skladby hříště : 486,5</t>
  </si>
  <si>
    <t>564922104xxx</t>
  </si>
  <si>
    <t>Podklad ze štěrkodrti s rozprostřením a zhutněním frakce 0 - 4 mm, tloušťka po zhutnění 30 mm</t>
  </si>
  <si>
    <t>589181151xxx</t>
  </si>
  <si>
    <t>Kryt sportovních ploch  z umělého trávníku zásyp křemičitým pískem a EPDM granulátem</t>
  </si>
  <si>
    <t>včetně zásypu křemičitým pískem a granulátem.</t>
  </si>
  <si>
    <t>589181911R00</t>
  </si>
  <si>
    <t xml:space="preserve">Kryt sportovních ploch  z umělého trávníku lajnování vlepením umělého trávníku jiné barvy, šířky 50 mm,  </t>
  </si>
  <si>
    <t>včetně zásypu křemičitým pískem.</t>
  </si>
  <si>
    <t>odhad : 500</t>
  </si>
  <si>
    <t>obvod hřiště : (31,05+16)*2</t>
  </si>
  <si>
    <t>998222012R00</t>
  </si>
  <si>
    <t xml:space="preserve">Přesun hmot, plochy pro tělovýchovu zpevněná plocha z kameniva,  </t>
  </si>
  <si>
    <t xml:space="preserve">4,5,6,7,8,9,10,11,12,13, : </t>
  </si>
  <si>
    <t>Součet: : 508,55194</t>
  </si>
  <si>
    <t>množství</t>
  </si>
  <si>
    <t>cena / MJ (Kč)</t>
  </si>
  <si>
    <t>celkem (Kč)</t>
  </si>
  <si>
    <t>Ceník, kapitola</t>
  </si>
  <si>
    <t>Poznámka uchazeče</t>
  </si>
  <si>
    <t>00512 Náklady spojené s prováděním stavby</t>
  </si>
  <si>
    <t>9+9589</t>
  </si>
  <si>
    <t>005124010R</t>
  </si>
  <si>
    <t>Zajištění kompletační a koordinační činnosti spojených s realizací stavby a následným dáním do užívání</t>
  </si>
  <si>
    <t>Zajištění a projednání všech nezbytných administrativních úkonů spojených s realizací stavby</t>
  </si>
  <si>
    <t>005121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</si>
  <si>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</si>
  <si>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měsíc</t>
  </si>
  <si>
    <t>Náklady na vybavení objektů zařízení staveniště , náklady na energie ,náklady na potřebný průběžný úklid v prostorách zařízení staveniště, náklady na nutnou údržbu a opravy na objektech zařízení staveniště a na přípojkách energií.</t>
  </si>
  <si>
    <t>00521 Staveniště</t>
  </si>
  <si>
    <t>Náklady spojené s provozem staveniště, které vzniknou dodavateli podle podmínek smlouvy.</t>
  </si>
  <si>
    <t>005211010R</t>
  </si>
  <si>
    <t>Předání a převzetí staveniště</t>
  </si>
  <si>
    <t>Náklady spojené s účastí zhotovitele na předání a převzetí staveniště.</t>
  </si>
  <si>
    <t>005211020R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</si>
  <si>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</si>
  <si>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</si>
  <si>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1.1</t>
  </si>
  <si>
    <t>hod</t>
  </si>
  <si>
    <t>1.4</t>
  </si>
  <si>
    <t>Zajištění všech podkladů a dokumentů pro vydání kolaudačního souhlasu, včetně zajištění jeho vydání.</t>
  </si>
  <si>
    <t>1.5</t>
  </si>
  <si>
    <t>Vytýčení inženýrských sítí  - vč. případných kopaných sond, vč.  projednání se správci, apod.</t>
  </si>
  <si>
    <t>1.6</t>
  </si>
  <si>
    <t>Náklady na pojištění  proti všem možným rizikům, zejména proti živlům a krádeži, a to až do výše sjednané ceny díla včetně DPH dle této smlouvy.</t>
  </si>
  <si>
    <t>1.7</t>
  </si>
  <si>
    <t>Náklady na pojištění  odpovědnosti za škodu způsobenou svou činností s jednorázovým pojistným plněním za jednu pojistnou událost nejméně ve výši hodnoty sjednané ceny díla včetně DPH dle této smlouvy.</t>
  </si>
  <si>
    <t>1.9</t>
  </si>
  <si>
    <t>Náklady spojené s bankovní zárukou za jakost díla po dobu od začátku běhu záruční doby stavby do uplynutí 6 měsíců od skončení záruční doby stavby</t>
  </si>
  <si>
    <t>1.10</t>
  </si>
  <si>
    <t>Výrobní a dílenská dokumentace fasády, výrobků dodávaných na stavbu, včetně klempířských konstrukcí</t>
  </si>
  <si>
    <t>1.11</t>
  </si>
  <si>
    <t>Stavebně technický průzkum objektu, provedení sond</t>
  </si>
  <si>
    <t>1.12</t>
  </si>
  <si>
    <t>Plán organizace výstavby</t>
  </si>
  <si>
    <t>1.13</t>
  </si>
  <si>
    <t>Zpracování harmonogramu stavby a ZOV včetně průběžné aktualizace</t>
  </si>
  <si>
    <t>1.14</t>
  </si>
  <si>
    <t xml:space="preserve">Vypracování dokumentace skutečného provedení stavby  dle SoD, platné legislativy, podmínek a požadavků investora a uživatele. </t>
  </si>
  <si>
    <t>1.15</t>
  </si>
  <si>
    <t>Bezpečnostní opatření na ochranu osob a majetku v rozsahu platné legislativy a dle podmínek v SoD</t>
  </si>
  <si>
    <t>1.16</t>
  </si>
  <si>
    <t>Vytýčení prostorové polohy dopravní a technické infrastruktury</t>
  </si>
  <si>
    <t>1.20</t>
  </si>
  <si>
    <t>Jednání s dotčenými institucemi, s dotčenými orgány státní správy a samosprávy - povolení a rozhodnutí nutných k realizací stavby apod.</t>
  </si>
  <si>
    <t>1.21</t>
  </si>
  <si>
    <t>Součinnost se všemi zúčastněnými stranami - investorem, budoucím uživatelem, projektantem, zástupci organizací státní správy, koordinátorem BOZP, technickým dozorem stavebníka apod.</t>
  </si>
  <si>
    <t>1.22</t>
  </si>
  <si>
    <t>1.23</t>
  </si>
  <si>
    <t xml:space="preserve">Dopravní opatření - zajištění údržby, čištění dotčených komunikací </t>
  </si>
  <si>
    <t>1.24</t>
  </si>
  <si>
    <t>Provedení dočasné úpravy vjezdu a areálových komunikací pro potřebu realizace díla</t>
  </si>
  <si>
    <t>1.25</t>
  </si>
  <si>
    <t>Zaškolení obsluhy a investorem pověřených osob, vypracování a odsouhlasení provozních a manipulačních řádů, proškolení provozovatele s provozováním a užíváním realizovaného díla dle SoD a jiných podmínek</t>
  </si>
  <si>
    <t>1.26</t>
  </si>
  <si>
    <t>Fotodokumentace průběhu výstavby a dle specifikace uvedené SoD a podmínek dotačního titulu</t>
  </si>
  <si>
    <t>1.27</t>
  </si>
  <si>
    <t>Pasportizace území stavby a jejího okolí, zejména stavu příjezdových komunikací staveništní dopravy, předpokládaných dotčených ploch zasažených realizací stavby, požadavků vlastníků a uživatelů sousedních nemovitostí, DOSS apod.</t>
  </si>
  <si>
    <t>1.28</t>
  </si>
  <si>
    <t>Náklady na vypracování projektu tvaru a výztuže všech konstrukcí</t>
  </si>
  <si>
    <t>1.30</t>
  </si>
  <si>
    <t xml:space="preserve">Náklady na provedení všech vzorků dle požadavku investora včetně vzorků omítek </t>
  </si>
  <si>
    <t>1.32</t>
  </si>
  <si>
    <t>Spolupráce generálního projektanta nad rámec autorského dozoru na technických řešení stavby odchylek zjištěných v průběhu stavby, zapracování konkrétních výrobků do PD a jejich posouzení, zpracování kladečských plánů atd.</t>
  </si>
  <si>
    <t>Celkem za</t>
  </si>
  <si>
    <t>Zpracování geodetického zaměření skutečného provedení stavby na pozemcích ve vlastnictví objednatele v k.ú. Ponava</t>
  </si>
  <si>
    <t xml:space="preserve">Ochrana stávajících inženýrských sítí na staveništi, </t>
  </si>
  <si>
    <t>Náklady na přezkoumání podkladů objednatele o stavu inženýrských sítí probíhajících staveništěm nebo dotčenými stavbou i mimo území staveniště a provedení ochranných opatření pro zabezpečení stávajících inženýrských sítí.</t>
  </si>
  <si>
    <t>Zajištění zkoušek, atestů, sond a revizí apod. uvedených v rozhodnutích a v projektové dokumetnaci nezbytně nutných k provedení díla</t>
  </si>
  <si>
    <t>720</t>
  </si>
  <si>
    <t>Zdravotechnická instalace</t>
  </si>
  <si>
    <t>730</t>
  </si>
  <si>
    <t>Ústřední vytápění</t>
  </si>
  <si>
    <t>M21</t>
  </si>
  <si>
    <t>Elektromontáže</t>
  </si>
  <si>
    <t>M22</t>
  </si>
  <si>
    <t>Montáž sdělovací a zabezp. techniky</t>
  </si>
  <si>
    <t>M24</t>
  </si>
  <si>
    <t>Montáže vzduchotechnických zařízení</t>
  </si>
  <si>
    <t>M36</t>
  </si>
  <si>
    <t>Montáže měřících a regulačních zařízení</t>
  </si>
  <si>
    <t>Soupis stavebních prací, dodávek a služeb s výkazem výměr</t>
  </si>
  <si>
    <t>Celková rekapitulace</t>
  </si>
  <si>
    <t>Vedlejší a ostatní náklady</t>
  </si>
  <si>
    <t xml:space="preserve">Celkem za dílo </t>
  </si>
  <si>
    <t>Vyhrazené změny smlouvy</t>
  </si>
  <si>
    <t>finanční rezerva podle čl. VI. odst. 2 smlouvy o dílo</t>
  </si>
  <si>
    <t>Nabídková cena  bez DPH</t>
  </si>
  <si>
    <t>Cena celkem s DPH</t>
  </si>
  <si>
    <t>Nabídková cena = cena za dílo + finanční rezerva podle čl. VI. odst. 2 smlouvy o dílo</t>
  </si>
  <si>
    <t>SO-01 Objekt "A"</t>
  </si>
  <si>
    <t>SO-02 Objekt "B"</t>
  </si>
  <si>
    <t>SO-03 Zpevněné plochy</t>
  </si>
  <si>
    <t>SO-04 Venkovní hřiště</t>
  </si>
  <si>
    <t>Rekapitulace dílů SO 01 Objekt "A"</t>
  </si>
  <si>
    <t>Fasádní minerální vata 0,035 W/(m.K)</t>
  </si>
  <si>
    <t>Ochranný systém proti pádu osob střešní zalomený hák pro taškovou krytinu, osazený na dřevěný nosník min.rozměru 60x120 mm</t>
  </si>
  <si>
    <t>Rekapitulace dílů SO 01 Objekt "B"</t>
  </si>
  <si>
    <t>ASŘ, SKŘ, PBŘ celkem</t>
  </si>
  <si>
    <t>SO 01 Objekt "A" celkem</t>
  </si>
  <si>
    <t>Sanace celkem</t>
  </si>
  <si>
    <t>SO 02 Objekt "B" celkem</t>
  </si>
  <si>
    <t>Zdravotechnické instalace, viz samostatný rozpočet</t>
  </si>
  <si>
    <t>kompl</t>
  </si>
  <si>
    <t>432a</t>
  </si>
  <si>
    <t>Silnoproud</t>
  </si>
  <si>
    <t>Silnoproud Objekt A</t>
  </si>
  <si>
    <t>Silnoproud - byt školníka</t>
  </si>
  <si>
    <t>Svítidla</t>
  </si>
  <si>
    <t>Slaboproud Objekt A</t>
  </si>
  <si>
    <t>Slaboproud - byt školníka</t>
  </si>
  <si>
    <t>EPS a ER</t>
  </si>
  <si>
    <t>TPS22/07</t>
  </si>
  <si>
    <t>OBJEKT "A" - Elektroinstalace</t>
  </si>
  <si>
    <t>210810041RT1</t>
  </si>
  <si>
    <t>Montáž kabelu CYKY 750 V, 2 x 1,5 mm2, pevně uloženého, včetně dodávky kabelu</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</si>
  <si>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</si>
  <si>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</si>
  <si>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</si>
  <si>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</si>
  <si>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</si>
  <si>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</si>
  <si>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210810056RT1</t>
  </si>
  <si>
    <t>Montáž kabelu CYKY 750 V, 5 x 2,5 mm2, pevně uloženého, včetně dodávky kabelu</t>
  </si>
  <si>
    <t>210810057RT1</t>
  </si>
  <si>
    <t>Montáž kabelu CYKY 750 V, 5 žilového, pevně uloženého, včetně dodávky kabelu CYKY 5 x 4 mm2</t>
  </si>
  <si>
    <t>210810057RT2</t>
  </si>
  <si>
    <t>Montáž kabelu CYKY 750 V, 5 žilového, pevně uloženého, včetně dodávky kabelu CYKY 5 x 6 mm2</t>
  </si>
  <si>
    <t>210810057RT3</t>
  </si>
  <si>
    <t>Montáž kabelu CYKY 750 V, 5 žilového, pevně uloženého, včetně dodávky kabelu CYKY 5 x 10 mm2</t>
  </si>
  <si>
    <t>210810053RT1</t>
  </si>
  <si>
    <t>Montáž kabelu CYKY 750 V, 4 x 10 mm2, pevně uloženého, včetně dodávky kabelu</t>
  </si>
  <si>
    <t>210810114RT2</t>
  </si>
  <si>
    <t>Kabel CYKY-m 1 kV 4 x 120 mm2 pevně uložený, včetně dodávky kabelu</t>
  </si>
  <si>
    <t>210810117RT2</t>
  </si>
  <si>
    <t>Kabel CYKY-m 1 kV 4 x 240 mm2 pevně uložený, včetně dodávky kabelu</t>
  </si>
  <si>
    <t>210810058RT1</t>
  </si>
  <si>
    <t>Montáž kabelu CYKY 750 V, 7 x 1,5 mm2, pevně uloženého, včetně dodávky kabelu</t>
  </si>
  <si>
    <t>210800285RT3</t>
  </si>
  <si>
    <t>Montáž kabelu bezhalogenového CXKH 1 kV, 3 x 1,5 mm2, pevně uloženého, včetně dodávky CXKH-V</t>
  </si>
  <si>
    <t>210800315RT3</t>
  </si>
  <si>
    <t>Montáž kabelu bezhalogenového CXKH 1 kV, 5 x 1,5 mm2, pevně uloženého, včetně dodávky CXKH-V</t>
  </si>
  <si>
    <t>210800316RT3</t>
  </si>
  <si>
    <t>Montáž kabelu bezhalogenového CXKH 1 kV, 5 x 2,5 mm2, pevně uloženého, včetně dodávky CXKH-V</t>
  </si>
  <si>
    <t>210800317RT3</t>
  </si>
  <si>
    <t>Montáž kabelu bezhalogenového CXKH 1 kV, 5 x 4 mm2, pevně uloženého, včetně dodávky CXKH-V</t>
  </si>
  <si>
    <t>210800319RT2</t>
  </si>
  <si>
    <t>Montáž kabelu bezhalogenového CXKH 1 kV, 5 x 10 mm2, pevně uloženého, včetně dodávky CXKH-R</t>
  </si>
  <si>
    <t>210901097RT2</t>
  </si>
  <si>
    <t>Kabel silový AYKY 1kV 4 x 185 mm2 pevně uložený, včetně dodávky kabelu</t>
  </si>
  <si>
    <t>210800645RT1</t>
  </si>
  <si>
    <t>Montáž vodiče H07V-K (CYA), 4 mm2, uloženého pevně, včetně dodávky vodiče</t>
  </si>
  <si>
    <t>210800647RT1</t>
  </si>
  <si>
    <t>Montáž vodiče H07V-K (CYA), 10 mm2, uloženého pevně, včetně dodávky vodiče</t>
  </si>
  <si>
    <t>650052752R00</t>
  </si>
  <si>
    <t xml:space="preserve">zapuštěné nebo polozapuštěné, do obyčejného prostředí, 3P+N+PE,  </t>
  </si>
  <si>
    <t>358112503Z</t>
  </si>
  <si>
    <t>Třífázová zásuvka 400V, 16A/5P, zapuštěná</t>
  </si>
  <si>
    <t>210111011RT6</t>
  </si>
  <si>
    <t xml:space="preserve">Montáž zásuvky domovní zapuštěné včetně zapojení včetně dodávky zásuvky kompletní jednonásobné s ochr.kolíkem 16A/250VAC a rámečkem,  , provedení 2P+PE,  </t>
  </si>
  <si>
    <t>210111011RP6</t>
  </si>
  <si>
    <t>Zásuvka domovní zapuštěná - provedení 2P+PE, IP44, včetně dodávky zásuvky a rámečku</t>
  </si>
  <si>
    <t>210111014RT6</t>
  </si>
  <si>
    <t xml:space="preserve">Montáž zásuvky domovní zapuštěné včetně zapojení,  včetně dodávky zásuvky dvojnásobné s ochrannými kolíky 16A/250VAC a rámečku,  , provedení 2x (2P+PE),  </t>
  </si>
  <si>
    <t>210111080RT2</t>
  </si>
  <si>
    <t>Montáž zásuvky modulární 45 x 45 mm, v elektroinstalační liště, parapetním kanálu a sestavě podlahové a víceúčelové krabice, včetně zapojení, včetně dodávky zásuvky, IP 20, provedení 2P+PE, 16 A</t>
  </si>
  <si>
    <t>210010460RT3</t>
  </si>
  <si>
    <t>Montáž sestavy krabice podlahové do betonu, o rozměru krabice 303 x 233 mm a víka 260 x 330 mm, hloubky krabice 56 mm a víka 62 mm, materiál PA, IP 30, včetně dodávky krabice</t>
  </si>
  <si>
    <t>210110041RT6</t>
  </si>
  <si>
    <t>Montáž spínače zapuštěného a polozapuštěného včetně zapojení, dodávky spínače, krytu a rámečku, jednopólového,  , řazení 1</t>
  </si>
  <si>
    <t>210110041RP6</t>
  </si>
  <si>
    <t>Spínač zapuštěný jednopólový, řazení 1, IP44, vč. dodávky strojku, rámečku a krytu</t>
  </si>
  <si>
    <t>210110055TR1</t>
  </si>
  <si>
    <t>Spínač zapuštěný, řazení 1/0, dodávky strojku, rámečku a krytu</t>
  </si>
  <si>
    <t>210110055TR2</t>
  </si>
  <si>
    <t>Spínač zapuštěný, řazení 1/0, IP44, dodávky strojku, rámečku a krytu</t>
  </si>
  <si>
    <t>650072611RT1</t>
  </si>
  <si>
    <t>Montáž čidla pohybu nástěnného přisazeného, včetně dodávky čidla s detekčním úhlem 180°</t>
  </si>
  <si>
    <t>220711309R00</t>
  </si>
  <si>
    <t>Montáž tísňového hlásiče - tlačítko</t>
  </si>
  <si>
    <t>1+1+5</t>
  </si>
  <si>
    <t>4498512T</t>
  </si>
  <si>
    <t>Tlačítko TOTAL STOP, 2 pomocné kontakty, červená, na povrchu, pod sklem</t>
  </si>
  <si>
    <t>4498512C</t>
  </si>
  <si>
    <t>Tlačítko CENTRAL STOP, 2 pomocné kontakty, červená, na povrchu, pod sklem</t>
  </si>
  <si>
    <t>4498512B</t>
  </si>
  <si>
    <t>Bezpečnostní STOP tlačítko, 2 pomocné kontakty, s aretaci, na povrchu</t>
  </si>
  <si>
    <t>210010311RT3</t>
  </si>
  <si>
    <t>Montáž krabice plastové univerzální, kruhové, o průměru 73 mm, hloubky 42 mm, bez víčka, do zdiva, bez zapojení, včetně dodávky</t>
  </si>
  <si>
    <t>973031616R00</t>
  </si>
  <si>
    <t>Vysekání v cihelném zdivu výklenků a kapes kapes pro špalíky a krabice_x000D_
 na jakoukoliv maltu vápennou nebo vápenocementovou, velilkosti do 100x100x50 mm</t>
  </si>
  <si>
    <t>210010326RT1</t>
  </si>
  <si>
    <t>Montáž krabice plastové univerzální, kruhové, o průměru 73 mm, hloubky 45 mm, s předlisovanými vstupy na pružných membránách, do dutých stěn, bez zapojení, včetně dodávky</t>
  </si>
  <si>
    <t>974054608R00</t>
  </si>
  <si>
    <t>Vyvrtání otvorů pro krabice v sádrokartonové desce průměr do 80 mm</t>
  </si>
  <si>
    <t>210-000</t>
  </si>
  <si>
    <t>Teplotní čidlo, včetně dodávky čidla</t>
  </si>
  <si>
    <t>357-RE</t>
  </si>
  <si>
    <t>Elektroměrový rozvaděč, včetně dodávky rozvaděče</t>
  </si>
  <si>
    <t>357-RH</t>
  </si>
  <si>
    <t>Hlavní rozvaděč objektu RH dle projektové dokumentace, včetně dodávky a montáže</t>
  </si>
  <si>
    <t>357-RP</t>
  </si>
  <si>
    <t>Patrový rozvaděč R-A1, A2, A3, A4, A5, A6 dle projektové dokumentace, včetně dodávky a montáže</t>
  </si>
  <si>
    <t>9790313K</t>
  </si>
  <si>
    <t>Vysekaní kapsy pro rozvaděč R-A1, A2, A3, A4, A5, A6</t>
  </si>
  <si>
    <t>371-NZ</t>
  </si>
  <si>
    <t>Náhradní zdroj s nouzovým rozvaděčem, včetně dodávky a montáže</t>
  </si>
  <si>
    <t>210-001</t>
  </si>
  <si>
    <t>Silové napojení kabelu na svorky datového rozvaděče RACK</t>
  </si>
  <si>
    <t>210-002</t>
  </si>
  <si>
    <t>Silové napojení kabelu na svorky ústředny PZTS</t>
  </si>
  <si>
    <t>210-003</t>
  </si>
  <si>
    <t>Kompletní prokáblování VZT komponentů dle projektu VZT včetně dodávky kabelů a vytvoření tras</t>
  </si>
  <si>
    <t>210-004</t>
  </si>
  <si>
    <t>Nový el. pohon posuvné brány s přístupovým systémem</t>
  </si>
  <si>
    <t>210220022Ri1</t>
  </si>
  <si>
    <t>Vedení uzemňovací v zemi FeZn, včetně IZOLOVANÉHO drátu FeZn 10 mm</t>
  </si>
  <si>
    <t>210220302RT3</t>
  </si>
  <si>
    <t>Montáž svorky hromosvodové včetně dodávky svorky křížové SK pro vodič 6-10 mm</t>
  </si>
  <si>
    <t>210220K</t>
  </si>
  <si>
    <t>Antikorozní lepící páska</t>
  </si>
  <si>
    <t>460200153R00</t>
  </si>
  <si>
    <t>Výkop kabelové rýhy 35/70 cm  hor.3</t>
  </si>
  <si>
    <t>460560153R00</t>
  </si>
  <si>
    <t>Zához rýhy 35/70 cm, hornina třídy 3</t>
  </si>
  <si>
    <t>4606800K</t>
  </si>
  <si>
    <t>Průrazy zdivem</t>
  </si>
  <si>
    <t>2100209K</t>
  </si>
  <si>
    <t>Protipožární ucpávky do průměru 50mm</t>
  </si>
  <si>
    <t>974031143R97</t>
  </si>
  <si>
    <t>Vysekání rýh ve zdi cihelné 9 x 7 cm</t>
  </si>
  <si>
    <t>612403386R00</t>
  </si>
  <si>
    <t>Hrubá výplň rýh ve stěnách, jakoukoliv maltou maltou ze suchých směsí_x000D_
 100 x 100 mm</t>
  </si>
  <si>
    <t>jakékoliv šířky rýhy,</t>
  </si>
  <si>
    <t>974031121R44</t>
  </si>
  <si>
    <t>Vysekání rýh ve zdi cihelné 4 x 4 cm</t>
  </si>
  <si>
    <t>612403382R00</t>
  </si>
  <si>
    <t>Hrubá výplň rýh ve stěnách, jakoukoliv maltou maltou ze suchých směsí_x000D_
 50 x 50 mm</t>
  </si>
  <si>
    <t>230191017R00</t>
  </si>
  <si>
    <t>Uložení chráničky ve výkopu PE 110x6,3mm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</si>
  <si>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</si>
  <si>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</si>
  <si>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210010006RU3</t>
  </si>
  <si>
    <t>Montáž trubky ohebné, z PVC, uložené pod omítku, vnější průměr 50 mm, mech. pevnost 750 N/5 cm, včetně dodávky materiálu</t>
  </si>
  <si>
    <t>210010004RU3</t>
  </si>
  <si>
    <t>Montáž trubky ohebné, z PVC, uložené pod omítku, vnější průměr 32 mm, mech. pevnost 750 N/5 cm, včetně dodávky materiálu</t>
  </si>
  <si>
    <t>210010003RU3</t>
  </si>
  <si>
    <t>Montáž trubky ohebné, z PVC, uložené pod omítku, vnější průměr 25 mm, mech. pevnost 750 N/5 cm, včetně dodávky materiálu</t>
  </si>
  <si>
    <t>210010002RU3</t>
  </si>
  <si>
    <t>Montáž trubky ohebné, z PVC, uložené pod omítku, vnější průměr 20 mm, mech. pevnost 750 N/5 cm, včetně dodávky materiálu</t>
  </si>
  <si>
    <t>210010001RU3</t>
  </si>
  <si>
    <t>Montáž trubky ohebné, z PVC, uložené pod omítku, vnější průměr 16 mm, mech. pevnost 750 N/5 cm, včetně dodávky materiálu</t>
  </si>
  <si>
    <t>460200K</t>
  </si>
  <si>
    <t>Strojový výkop pod zpevněnou plochou (hloubka 1,2m; šírka 0,35m) dle PD včetně pískové lože, folie červené výstražné, zásypu zeminou, chráničky, zaměření, úpravy povrchu - kpl/m</t>
  </si>
  <si>
    <t>kpl/m</t>
  </si>
  <si>
    <t>220890202K</t>
  </si>
  <si>
    <t>Kompletní revize elektroinstalace objektu A</t>
  </si>
  <si>
    <t>34195K</t>
  </si>
  <si>
    <t>Podružný elektroinstalační materiál</t>
  </si>
  <si>
    <t>97908K</t>
  </si>
  <si>
    <t>Odvoz stavebního materiálu, úklid</t>
  </si>
  <si>
    <t>97998K</t>
  </si>
  <si>
    <t>Demontáže a likvidace stávajících koncových prvků elektroinstalace (odhad)</t>
  </si>
  <si>
    <t>21029K</t>
  </si>
  <si>
    <t>Demontáže a likvidace stávajecích rozvaděčů (odhad)</t>
  </si>
  <si>
    <t>210220002DMT</t>
  </si>
  <si>
    <t>Demontáže hromosvodu – drát FeZn 10</t>
  </si>
  <si>
    <t>210220102DMT</t>
  </si>
  <si>
    <t>Demontáž hřebenové soustavy  FeZn 50 (včetně jimacích tyčí)</t>
  </si>
  <si>
    <t>210802468RT1</t>
  </si>
  <si>
    <t>Montáž šňůry H05RR-F (CGSG), 5 x 2,50 mm2, pevně uložené, včetně dodávky šňůry</t>
  </si>
  <si>
    <t>222280102R00</t>
  </si>
  <si>
    <t>JYSTY do 2x2x0.8 mm pod omítkou do drážky</t>
  </si>
  <si>
    <t>341350212R</t>
  </si>
  <si>
    <t>kabel kabel pro EZS; stíněný, typ drát; Cu drát + Al folie; počet a průřez žil 2x2x0,8; počet žil 2; jmen.prům.jádra 0,80 mm; teplota použití -5 až 50 °C; min.teplota pokládky -5 °C; barva pláště rudá</t>
  </si>
  <si>
    <t>210110055TD1</t>
  </si>
  <si>
    <t>Spínač zapuštěný, řazení 1/0, dodávky strojku, rámečku, doběhového relé a krytu</t>
  </si>
  <si>
    <t>210110043RT6</t>
  </si>
  <si>
    <t>Montáž spínače zapuštěného a polozapuštěného včetně zapojení, dodávky spínače, krytu a rámečku, sériového,  , řazení 5</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</si>
  <si>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</si>
  <si>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</si>
  <si>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</si>
  <si>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</si>
  <si>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210010312RT1</t>
  </si>
  <si>
    <t>Montáž krabice plastové odbočné, kruhové, o průměru 103 mm, hloubky 50 mm, s víčkem, do zdiva, bez zapojení, včetně dodávky</t>
  </si>
  <si>
    <t>973031619R00</t>
  </si>
  <si>
    <t>Vysekání v cihelném zdivu výklenků a kapes kapes pro špalíky a krabice_x000D_
 na jakoukoliv maltu vápennou nebo vápenocementovou, velilkosti do 150x150x100 mm</t>
  </si>
  <si>
    <t>357-RB</t>
  </si>
  <si>
    <t>Bytový rozvaděč dle projektové dokumentace, včetně dodávky a montáže</t>
  </si>
  <si>
    <t>973031K</t>
  </si>
  <si>
    <t>Vysekání kapsy pro bytový rozvaděč</t>
  </si>
  <si>
    <t>2102015RT1</t>
  </si>
  <si>
    <t>Komnpletní LED pásek do kuchyňské linky (led pásek, zdroj, hliníkový profil), včetně dodávky</t>
  </si>
  <si>
    <t>Silnoproudé napojení na svorky slaboproudého rozvaděče</t>
  </si>
  <si>
    <t>Silnoproudé napojení na svorky ústředny PZTS</t>
  </si>
  <si>
    <t>4606800k</t>
  </si>
  <si>
    <t>Průraz zdivem, do průměru 6 cm</t>
  </si>
  <si>
    <t>Kompletní revize elektroinstalace bytové jednotky</t>
  </si>
  <si>
    <t>Demontáže a likvidace koncových prvků elektroinstalace včetně rozvaděče (odhad)</t>
  </si>
  <si>
    <t>M21s</t>
  </si>
  <si>
    <t>210201521MTZ</t>
  </si>
  <si>
    <t>Montáž svítidla</t>
  </si>
  <si>
    <t>39+112+4+24+33+11+19+20+2+2+1+4+8+2+15+20+7+63+191+4+34+40+2+59+58+3</t>
  </si>
  <si>
    <t>348-01</t>
  </si>
  <si>
    <t>Svítidlo A1</t>
  </si>
  <si>
    <t>348-02</t>
  </si>
  <si>
    <t>Svítidlo B1</t>
  </si>
  <si>
    <t>348-03</t>
  </si>
  <si>
    <t>Svítidlo B2</t>
  </si>
  <si>
    <t>348-04</t>
  </si>
  <si>
    <t>Svítidlo B3</t>
  </si>
  <si>
    <t>348-06</t>
  </si>
  <si>
    <t>Komponenty pro přisazení B+</t>
  </si>
  <si>
    <t>348-07</t>
  </si>
  <si>
    <t>Komponenty pro zavěšení B+</t>
  </si>
  <si>
    <t>348-08</t>
  </si>
  <si>
    <t>Svítidlo C1</t>
  </si>
  <si>
    <t>348-09</t>
  </si>
  <si>
    <t>Svítidlo C2</t>
  </si>
  <si>
    <t>348-11</t>
  </si>
  <si>
    <t>Svítidlo E1</t>
  </si>
  <si>
    <t>348-13</t>
  </si>
  <si>
    <t>Svítidlo F1</t>
  </si>
  <si>
    <t>348-15</t>
  </si>
  <si>
    <t>Svítidlo G1</t>
  </si>
  <si>
    <t>348-16</t>
  </si>
  <si>
    <t>Svítidlo G2</t>
  </si>
  <si>
    <t>348-17</t>
  </si>
  <si>
    <t>Svítidlo G3</t>
  </si>
  <si>
    <t>348-18</t>
  </si>
  <si>
    <t>Svítidlo K1</t>
  </si>
  <si>
    <t>348-19</t>
  </si>
  <si>
    <t>Svítidlo K2</t>
  </si>
  <si>
    <t>348-20</t>
  </si>
  <si>
    <t>Svítidlo K3</t>
  </si>
  <si>
    <t>348-21</t>
  </si>
  <si>
    <t>Svítidlo L1</t>
  </si>
  <si>
    <t>348-22</t>
  </si>
  <si>
    <t>Svítidlo M1</t>
  </si>
  <si>
    <t>348-23</t>
  </si>
  <si>
    <t>Svítidlo O1</t>
  </si>
  <si>
    <t>348-24</t>
  </si>
  <si>
    <t>Svítidlo P1</t>
  </si>
  <si>
    <t>348-25</t>
  </si>
  <si>
    <t>Svítidlo P2</t>
  </si>
  <si>
    <t>348-28</t>
  </si>
  <si>
    <t>Svítidlo S1</t>
  </si>
  <si>
    <t>348-29</t>
  </si>
  <si>
    <t>Svítidlo T1</t>
  </si>
  <si>
    <t>348-30</t>
  </si>
  <si>
    <t>Lišta pro svítidlo  T1</t>
  </si>
  <si>
    <t>348-31</t>
  </si>
  <si>
    <t>Napaječ pro lištu T1</t>
  </si>
  <si>
    <t>348-32</t>
  </si>
  <si>
    <t>Svítidlo NO1</t>
  </si>
  <si>
    <t>348-33</t>
  </si>
  <si>
    <t>Svítidlo NC1</t>
  </si>
  <si>
    <t>348-34</t>
  </si>
  <si>
    <t>Svítidlo NO2</t>
  </si>
  <si>
    <t>348-37</t>
  </si>
  <si>
    <t>Svítidlo N1</t>
  </si>
  <si>
    <t>348-38</t>
  </si>
  <si>
    <t>Svítidlo N2</t>
  </si>
  <si>
    <t>345-01</t>
  </si>
  <si>
    <t>napaječ automatizace</t>
  </si>
  <si>
    <t>345-02</t>
  </si>
  <si>
    <t>řídící jednotka DALI</t>
  </si>
  <si>
    <t>345-03</t>
  </si>
  <si>
    <t>DALI GATEWAY</t>
  </si>
  <si>
    <t>345-05</t>
  </si>
  <si>
    <t>síťový ovladač dali</t>
  </si>
  <si>
    <t>345-06</t>
  </si>
  <si>
    <t>software pro sledování umělého osvětlení závislého na denním</t>
  </si>
  <si>
    <t>345-07</t>
  </si>
  <si>
    <t>software pro 1000 datových bodů</t>
  </si>
  <si>
    <t>345-09</t>
  </si>
  <si>
    <t>čidlo denního osvětlení</t>
  </si>
  <si>
    <t>345-10</t>
  </si>
  <si>
    <t>čidlo přítomnosti</t>
  </si>
  <si>
    <t>345-11</t>
  </si>
  <si>
    <t>ovladače dali</t>
  </si>
  <si>
    <t>345-12</t>
  </si>
  <si>
    <t>spínač stmívání dali</t>
  </si>
  <si>
    <t>345-13</t>
  </si>
  <si>
    <t>síťový napaječ</t>
  </si>
  <si>
    <t>345-14</t>
  </si>
  <si>
    <t>kontrolní jednokta světleného managementu</t>
  </si>
  <si>
    <t>345-15</t>
  </si>
  <si>
    <t>monitorig nouzového osvětlení</t>
  </si>
  <si>
    <t>345-16</t>
  </si>
  <si>
    <t>zobrazovač systému nouzového osvětlení</t>
  </si>
  <si>
    <t>65080111D</t>
  </si>
  <si>
    <t>Demontáž a likvidace stávajícího osvětlení (odhad)</t>
  </si>
  <si>
    <t>Slaboproud</t>
  </si>
  <si>
    <t>M22.1</t>
  </si>
  <si>
    <t>Datové rozvody</t>
  </si>
  <si>
    <t>222280215RA0</t>
  </si>
  <si>
    <t>Kabel UTP kat.6a v trubkách</t>
  </si>
  <si>
    <t>371201305A</t>
  </si>
  <si>
    <t>Kabel UTP Cat6a, 305m cívka</t>
  </si>
  <si>
    <t>222080201R00</t>
  </si>
  <si>
    <t>Optický kabel v trubce</t>
  </si>
  <si>
    <t>341335012R</t>
  </si>
  <si>
    <t>kabel optický vlákno SM 9/125 µm; počet vláken 8, konstrukce FO kabelu suchá s vlákny 250µm; vnější průměr 3 mm; plášť PU černý; teplota použití -20 až 60 °C; teplota provozní -20 až 60 °C; teplota pro pokládku a montáž -5 až 40 °C; použití instalace uvnitř i vně budov, instalace převěsů až do vzdálenosti 50 m bez dalších opor; 350 N; 2000 m kabelu na cívce</t>
  </si>
  <si>
    <t>222290005RA0</t>
  </si>
  <si>
    <t>Zásuvka 1xRJ45 UTP kat.6a pod omítku</t>
  </si>
  <si>
    <t>371202012R</t>
  </si>
  <si>
    <t>zásuvka datová 1xRJ45, bílá, montáž do instalačních krabic</t>
  </si>
  <si>
    <t>222290007RA0</t>
  </si>
  <si>
    <t>Zásuvka 2xRJ45 UTP kat.6a pod omítku</t>
  </si>
  <si>
    <t>210+17</t>
  </si>
  <si>
    <t>371202013R</t>
  </si>
  <si>
    <t>zásuvka datová 2xRJ45, bílá, montáž do instalačních krabic</t>
  </si>
  <si>
    <t>371202013P</t>
  </si>
  <si>
    <t>Zásuvka datová 2xRJ45, IP44</t>
  </si>
  <si>
    <t>222290403RT3</t>
  </si>
  <si>
    <t>Montáž zásuvky modulární datové s koncovkou RJ 45, 45 x 22,5 mm, v elektroinstalační liště, parapetním kanálu a sestavě podlahové a víceúčelové krabice včetně zapojení, IP 20, včetně dodávky RJ 45/6</t>
  </si>
  <si>
    <t>357-RD</t>
  </si>
  <si>
    <t>RACK 47U 600x600 (2 napéjecí lišta, optická vana, 5xpatch panel, 7x vyvazovací panel)</t>
  </si>
  <si>
    <t>3712055R</t>
  </si>
  <si>
    <t>Náhradní zdroj pro RACK rozvaděč UPS do racku 3000VA, včetně dodávky a montáže</t>
  </si>
  <si>
    <t>M22.2</t>
  </si>
  <si>
    <t>Jendotný čas a zvonění</t>
  </si>
  <si>
    <t>220-2-01</t>
  </si>
  <si>
    <t>Hodiny jednotného času, digitální, oboustranné, PoE napájení, včetně dodávky a montáže</t>
  </si>
  <si>
    <t>220-2-02</t>
  </si>
  <si>
    <t>Zvonek k jednotému času, včetně dodávky a montáže</t>
  </si>
  <si>
    <t>220-2-03</t>
  </si>
  <si>
    <t>Prokabelování hodin a zvonku</t>
  </si>
  <si>
    <t>220-2-04</t>
  </si>
  <si>
    <t>Licence a nastavení systému</t>
  </si>
  <si>
    <t>M22.4</t>
  </si>
  <si>
    <t>Domovní audio-video telefon</t>
  </si>
  <si>
    <t>220-4-01</t>
  </si>
  <si>
    <t>Venkovní jednotka telefonu, včetně dodávky a montáže</t>
  </si>
  <si>
    <t>220-4-01.2</t>
  </si>
  <si>
    <t>Venkovní jednotka telefonu + klávesnice včetně dodávky a montáže</t>
  </si>
  <si>
    <t>220-4-02</t>
  </si>
  <si>
    <t>Ústředna VoIP, včetně dodávky a montáže</t>
  </si>
  <si>
    <t>220-4-03</t>
  </si>
  <si>
    <t>Vnitřní audio-video jednotka, včetně dodávky a montáže</t>
  </si>
  <si>
    <t>220-4-04</t>
  </si>
  <si>
    <t>El.mag dveřní zámek, včetně dodávky a montáže</t>
  </si>
  <si>
    <t>220-4-05</t>
  </si>
  <si>
    <t>Zvonkovní tlačítko domovního telefonu, včetně dodávky a montáže</t>
  </si>
  <si>
    <t>220-4-06</t>
  </si>
  <si>
    <t>Kompletní kabeláž systému, včetně dodávky a montáže</t>
  </si>
  <si>
    <t>M22.5</t>
  </si>
  <si>
    <t>Zabezpečovací technika (EZS)</t>
  </si>
  <si>
    <t>220-5-01</t>
  </si>
  <si>
    <t>Komplet zabezpečovací ústředna, včetně dodávky a montáže</t>
  </si>
  <si>
    <t>kpl</t>
  </si>
  <si>
    <t>220-5-02</t>
  </si>
  <si>
    <t>LCD ovládací klávesnice, včetně dodávky a montáže</t>
  </si>
  <si>
    <t>220-5-03</t>
  </si>
  <si>
    <t>Venkovní zálohovaná siréna včetně, včetně dodávky a montáže</t>
  </si>
  <si>
    <t>220-5-04</t>
  </si>
  <si>
    <t>Magnetický kontakt, včetně dodávky a montáže</t>
  </si>
  <si>
    <t>220-5-05</t>
  </si>
  <si>
    <t>Vnitřní PIR detektor nástěnný, včetně dodávky a montáže</t>
  </si>
  <si>
    <t>220-5-06</t>
  </si>
  <si>
    <t>Hlásiče kouře stropní, akustická a vizuální signalizace, včetně dodávky a montáže</t>
  </si>
  <si>
    <t>220-5-07</t>
  </si>
  <si>
    <t>M799</t>
  </si>
  <si>
    <t>Ostatní</t>
  </si>
  <si>
    <t>Materiál pro elektroinstalaci SLP</t>
  </si>
  <si>
    <t>220-6-01</t>
  </si>
  <si>
    <t>Nouzová signalizace pro WC imobil.( kontrolní modul s alarmem, tlačítko signálové tahové, tlačítko resetovací, transformátor) včetně dodávky a montáže</t>
  </si>
  <si>
    <t>210111011RH1</t>
  </si>
  <si>
    <t>Zásuvka HDMI zapuštěná, včetně dodávky zásuvky a krytu zásuvky</t>
  </si>
  <si>
    <t>222290402RT2</t>
  </si>
  <si>
    <t>Montáž zásuvky modulární datové s koncovkou HDMI, 45 x 22,5 mm, v elektroinstalační liště, parapetním kanálu a sestavě podlahové a víceúčelové krabice včetně zapojení, IP 20, včetně dodávky</t>
  </si>
  <si>
    <t>220262121K00</t>
  </si>
  <si>
    <t>Kabelový žlab MARS 100x125 včetně spojovacího materiálu, upevňovacího materiálu, dodávky a montáže</t>
  </si>
  <si>
    <t>220262111K00</t>
  </si>
  <si>
    <t>Kabelový žlab MARS 60x75 včetně spojovacího materiálu, upevňovacího materiálu, dodávky a montáže</t>
  </si>
  <si>
    <t>2222908RH1</t>
  </si>
  <si>
    <t>Kabel HDMI 10-12m s koncovkami, včetně dodávky a montáže</t>
  </si>
  <si>
    <t>222290831R00</t>
  </si>
  <si>
    <t>Reproduktorové kabely do 2x1,5 v trubce</t>
  </si>
  <si>
    <t>34121A</t>
  </si>
  <si>
    <t>Audiokabel pro propojení dataprojektoru a reproduktorů</t>
  </si>
  <si>
    <t>210010321RT1</t>
  </si>
  <si>
    <t>Montáž krabice plastové univerzální, kruhové, o průměru 73 mm, hloubky 42 mm, s víčkem a svorkovnicí, do zdiva, se zapojením, včetně dodávky</t>
  </si>
  <si>
    <t>974031121R43</t>
  </si>
  <si>
    <t>Vysekání rýh ve zdi cihelné 4 x 3 cm</t>
  </si>
  <si>
    <t>612403380R43</t>
  </si>
  <si>
    <t>Hrubá výplň rýh ve stěnách do 4x3 cm maltou ze SMS</t>
  </si>
  <si>
    <t>220-6-02</t>
  </si>
  <si>
    <t>Certifikované měření datových rozvodů</t>
  </si>
  <si>
    <t>357-RSLP</t>
  </si>
  <si>
    <t>SLP rozvaděč - plast, včetně dodávky a osazení</t>
  </si>
  <si>
    <t>210111014RZ1</t>
  </si>
  <si>
    <t>Dvouzásuvka do datového rozvaděče, včetně dodávky zásuvky</t>
  </si>
  <si>
    <t>M22.3</t>
  </si>
  <si>
    <t>222280241R00</t>
  </si>
  <si>
    <t>Koaxiální kabel v trubkách</t>
  </si>
  <si>
    <t>3412652210H</t>
  </si>
  <si>
    <t>Koaxiální kabel vnější průměr: 6,8 mm, PVC, vnitřní vodič Cu 1,1 mm, stínění: 1. AL fólie, 2. 128x0,12 AL drátků, 75 ohm</t>
  </si>
  <si>
    <t>220-3-01</t>
  </si>
  <si>
    <t>Rezerva na komponenty pro antenní systém - anteny, stožár, prvky do STA vč. instalace</t>
  </si>
  <si>
    <t>220-3-02</t>
  </si>
  <si>
    <t>Měření signálu, návrh komponent</t>
  </si>
  <si>
    <t>210010005RU3</t>
  </si>
  <si>
    <t>Montáž trubky ohebné, z PVC, uložené pod omítku, vnější průměr 40 mm, mech. pevnost 750 N/5 cm, včetně dodávky materiálu</t>
  </si>
  <si>
    <t>222730001R00</t>
  </si>
  <si>
    <t>Účastnická zásuvka TV+R+SAT koncová pod omítku</t>
  </si>
  <si>
    <t>34536515R</t>
  </si>
  <si>
    <t>přístroj anténní zásuvky řazení TV+R+SAT</t>
  </si>
  <si>
    <t>34536512R</t>
  </si>
  <si>
    <t>kryt zásuvky; anténní s 3 otvory; pro přístroj anténní zásuvky řazení TV+R+SAT</t>
  </si>
  <si>
    <t>974031121R00</t>
  </si>
  <si>
    <t>Vysekání rýh v jakémkoliv zdivu cihelném v ploše_x000D_
 do hloubky 30 mm, šířky do 30 mm</t>
  </si>
  <si>
    <t>612403380R00</t>
  </si>
  <si>
    <t>Hrubá výplň rýh ve stěnách, jakoukoliv maltou maltou ze suchých směsí_x000D_
 30 x 30 mm</t>
  </si>
  <si>
    <t>D.1.4.6.99</t>
  </si>
  <si>
    <t>M22.E1</t>
  </si>
  <si>
    <t>Elektrická požární signalizace EPS</t>
  </si>
  <si>
    <t>101</t>
  </si>
  <si>
    <t>Požární hlásič kouře/teploty, multikriteriální optický + teplotní, individuálně adresovatelný –, dodávka</t>
  </si>
  <si>
    <t>102</t>
  </si>
  <si>
    <t>Požární hlásič teploty, T, individuálně adresovatelný - dodávka</t>
  </si>
  <si>
    <t>103</t>
  </si>
  <si>
    <t>Patice pro hlásič</t>
  </si>
  <si>
    <t>104</t>
  </si>
  <si>
    <t>Manuální hlásič EPS, individuálně adresovatelný, dodávka</t>
  </si>
  <si>
    <t>105</t>
  </si>
  <si>
    <t>Montáž hlásiče manuálního či automatického na stěnu, strop, či podhled</t>
  </si>
  <si>
    <t>106</t>
  </si>
  <si>
    <t>MĚŘENÍ 1 ÚSEKU SMYČKY EPS</t>
  </si>
  <si>
    <t>107</t>
  </si>
  <si>
    <t>PŘEZKOUŠENÍ HLÁSIČE EPS</t>
  </si>
  <si>
    <t>108</t>
  </si>
  <si>
    <t>UVEDENÍ HLÁSIČE DO PROVOZU</t>
  </si>
  <si>
    <t>109</t>
  </si>
  <si>
    <t>PROGRAMOVÁNÍ ZÁKAZ. TEXTU PRO HLÁS.</t>
  </si>
  <si>
    <t>110</t>
  </si>
  <si>
    <t>POPIS HLÁSIČE - ŠTÍTKEM</t>
  </si>
  <si>
    <t>111</t>
  </si>
  <si>
    <t>Koppler  4 vstupy</t>
  </si>
  <si>
    <t>112</t>
  </si>
  <si>
    <t>Koppler  12 výstupů</t>
  </si>
  <si>
    <t>113</t>
  </si>
  <si>
    <t>Krabička pro koppler</t>
  </si>
  <si>
    <t>114</t>
  </si>
  <si>
    <t>MONTÁŽ I/O  JEDNOTKY (KOPPLER)</t>
  </si>
  <si>
    <t>115</t>
  </si>
  <si>
    <t>Posilovací relé pro kopplerový výstup (dle odběru skutečně ovládaných zařízení)</t>
  </si>
  <si>
    <t>116</t>
  </si>
  <si>
    <t>Skříň pro kopplery, bez požadavku na funkční schopnost, 600x600mm, D+M, vedle ústředny EPS</t>
  </si>
  <si>
    <t>117</t>
  </si>
  <si>
    <t>Kabel (2x0,8) - dodávka, montáž (propojení hlásičů do kruhu), B2ca, S1, D1</t>
  </si>
  <si>
    <t>118</t>
  </si>
  <si>
    <t>Instalační trubka pod omítku či nad podhled</t>
  </si>
  <si>
    <t>119</t>
  </si>
  <si>
    <t>Dveřní elektromagnet přídržný ve formě koordinátoru postupného zavírání (konzola) pro dvoukřídlé, dveře dodávka</t>
  </si>
  <si>
    <t>120</t>
  </si>
  <si>
    <t>Montáž koordinátoru s magnetem</t>
  </si>
  <si>
    <t>121</t>
  </si>
  <si>
    <t>Rozpínací tlačítko pro možnost uzavření dveří (např pro úklid) D+M</t>
  </si>
  <si>
    <t>122</t>
  </si>
  <si>
    <t>Instalační krabice 68 pod omítku</t>
  </si>
  <si>
    <t>123</t>
  </si>
  <si>
    <t>Pro ovládaná zařízení - kabel 4x1,5, B2ca S1 d0, s funkční schopností 30minut,  D+M na příchytky,, včetně těchto příchytek</t>
  </si>
  <si>
    <t>124</t>
  </si>
  <si>
    <t>Pro ovládaná zařízení  - kabel 4x1,5, B2ca S1 d0, s funkční schopností 30minut,  D+M pod omítku</t>
  </si>
  <si>
    <t>125</t>
  </si>
  <si>
    <t>Krabice s funkční schopností D+M</t>
  </si>
  <si>
    <t>126</t>
  </si>
  <si>
    <t>Propojení panelu, OPPA, KTPO, trezoru – kabely se zaručenou funkčností při požáru, dodávka, montáž,, konkrétní typ dle vytendrovaného zařízení</t>
  </si>
  <si>
    <t>127</t>
  </si>
  <si>
    <t>Pomocný zálohovaný zdroj EPS, EN54, 24V/5A, D+M, včetně baterií pro ovládaná zařízení (magnety)</t>
  </si>
  <si>
    <t>128</t>
  </si>
  <si>
    <t>Ústředna EPS, 6 kruhových linek, možnost připojit OPPO, KTPO, komplet včetně baterií, prostorová, rezerva pro další moduly</t>
  </si>
  <si>
    <t>129</t>
  </si>
  <si>
    <t>Montáž ústředny EPS</t>
  </si>
  <si>
    <t>130</t>
  </si>
  <si>
    <t>Uvedení ústředny EPS do provozu, zaškolení obsluhy</t>
  </si>
  <si>
    <t>131</t>
  </si>
  <si>
    <t>Zřízení přívodu 230V pro EPS včetně kabelu z rozvodny, jističe</t>
  </si>
  <si>
    <t>132</t>
  </si>
  <si>
    <t>Tablo OPPO – dodávka</t>
  </si>
  <si>
    <t>133</t>
  </si>
  <si>
    <t>Tablo OPPO -  montáž</t>
  </si>
  <si>
    <t>134</t>
  </si>
  <si>
    <t>Trezor KTPO – dodávka</t>
  </si>
  <si>
    <t>135</t>
  </si>
  <si>
    <t>Trezor KTPO – montáž</t>
  </si>
  <si>
    <t>136</t>
  </si>
  <si>
    <t>Maják zábleskový EPS, červený, pro instalaci do venkovního prostoru, min. IP54, EN54</t>
  </si>
  <si>
    <t>137</t>
  </si>
  <si>
    <t>Montáž majáku</t>
  </si>
  <si>
    <t>138</t>
  </si>
  <si>
    <t>Ovládací a kontrolní panel s displejem</t>
  </si>
  <si>
    <t>139</t>
  </si>
  <si>
    <t>Ovládací a kontrolní panel s displejem – montáž</t>
  </si>
  <si>
    <t>140</t>
  </si>
  <si>
    <t>Zřízení přenosu na PCO HZS, včetně dodávky HW a všech organizačních a administrativních úkonů</t>
  </si>
  <si>
    <t>141</t>
  </si>
  <si>
    <t>Dodat a nainstalovat požární ucpávky v místě prostupu do sousedního PÚ</t>
  </si>
  <si>
    <t>142</t>
  </si>
  <si>
    <t>SDK kryt pro kabelové žlaby vedené v CHUC D+M</t>
  </si>
  <si>
    <t>bm</t>
  </si>
  <si>
    <t>143</t>
  </si>
  <si>
    <t>Zaškolení obsluhy</t>
  </si>
  <si>
    <t>144</t>
  </si>
  <si>
    <t>Drobný spotřební materiál</t>
  </si>
  <si>
    <t>M22.E2</t>
  </si>
  <si>
    <t>Ozvučení</t>
  </si>
  <si>
    <t>201</t>
  </si>
  <si>
    <t>Reproduktor 100V, dvousystémový, 2x6W, nástěnný, EN54, D+M.</t>
  </si>
  <si>
    <t>202</t>
  </si>
  <si>
    <t>Reproduktor 100V, dvousystémový, 2x15W, stropní, odolnost proti úderu míčem, EN54, D+M pro, tělocvičnu</t>
  </si>
  <si>
    <t>203</t>
  </si>
  <si>
    <t>Kabel 100V, 4x1,5, B2ca S1 d0, s funkční schopností 30minut,  D+M na příchytky, včetně těchto, příchytek</t>
  </si>
  <si>
    <t>204</t>
  </si>
  <si>
    <t>Kabel 100V, 4x1,5, B2ca S1 d0, s funkční schopností 30minut,  D+M pod omítku</t>
  </si>
  <si>
    <t>205</t>
  </si>
  <si>
    <t>206</t>
  </si>
  <si>
    <t>Zřízení přívodu 230V pro rack, panel 6x230V</t>
  </si>
  <si>
    <t>207</t>
  </si>
  <si>
    <t>Bateriový zdroj 48V do racku pro rozhlas, EN54, záloha 30 minut</t>
  </si>
  <si>
    <t>208</t>
  </si>
  <si>
    <t>Ústředna rozhlasu EN54 - řídící jednotka + výkonová část. 14 elektricky samostatných zón, 26 okruhů, po 120W, včetně obvodů pro kontrolu kontinuity zón</t>
  </si>
  <si>
    <t>209</t>
  </si>
  <si>
    <t>Rack 800x800x42U pro rozhlasovou ústřednu, D+M, kompletní</t>
  </si>
  <si>
    <t>210</t>
  </si>
  <si>
    <t>Mikrofonní pult pro rozhlas ústřednu systémový EN54, 8 tlačítek</t>
  </si>
  <si>
    <t>211</t>
  </si>
  <si>
    <t>Programování systému, programování vazby do EPS</t>
  </si>
  <si>
    <t>212</t>
  </si>
  <si>
    <t>Podústředna /mimo ERO) pro možnost ovládání hlavního systému. Mikrofon CD/USB/MP3 přehrávání, bez, výkonového výstupu, bez baterie, včetně racku pro nástěnnou montáž</t>
  </si>
  <si>
    <t>213</t>
  </si>
  <si>
    <t>Měření srozumitelnosti a hlasitosti</t>
  </si>
  <si>
    <t>214</t>
  </si>
  <si>
    <t>Vystavení certifikace na instalaci</t>
  </si>
  <si>
    <t>215</t>
  </si>
  <si>
    <t>216</t>
  </si>
  <si>
    <t>Silnoproud Objekt B</t>
  </si>
  <si>
    <t>Slaboproud Objekt B</t>
  </si>
  <si>
    <t>OBJEKT "B" - Elektroinstalace</t>
  </si>
  <si>
    <t>210810110RT2</t>
  </si>
  <si>
    <t>Kabel CYKY-m 1 kV 4 x 35 mm2 pevně uložený, včetně dodávky kabelu</t>
  </si>
  <si>
    <t>210810113RT2</t>
  </si>
  <si>
    <t>Kabel CYKY-m 1 kV 4 x 95 mm2 pevně uložený, včetně dodávky kabelu</t>
  </si>
  <si>
    <t>210800315RT2</t>
  </si>
  <si>
    <t>Montáž kabelu bezhalogenového CXKH 1 kV, 5 x 1,5 mm2, pevně uloženého, včetně dodávky CXKH-R</t>
  </si>
  <si>
    <t>210800285RT2</t>
  </si>
  <si>
    <t>Montáž kabelu bezhalogenového CXKH 1 kV, 3 x 1,5 mm2, pevně uloženého, včetně dodávky CXKH-R</t>
  </si>
  <si>
    <t>210800649RT1</t>
  </si>
  <si>
    <t>Montáž vodiče H07V-K (CYA), 25 mm2, uloženého pevně, včetně dodávky vodiče</t>
  </si>
  <si>
    <t>210110041RE6</t>
  </si>
  <si>
    <t>Spínač zapuštěný jednopólový, řazení 1, vč. dodávky strojku, doběhového relé, rámečku a krytu</t>
  </si>
  <si>
    <t>210110041RE7</t>
  </si>
  <si>
    <t>Spínač zapuštěný jednopólový, řazení 1, IP44, vč. dodávky strojku, doběhového relé, rámečku a krytu</t>
  </si>
  <si>
    <t>210110055RE1</t>
  </si>
  <si>
    <t>Spínač zapuštěný, řazení 1/0, dodávky strojku, doběhového relé, rámečku a krytu</t>
  </si>
  <si>
    <t>210110055RE2</t>
  </si>
  <si>
    <t>Spínač zapuštěný, řazení 1/0, IP44, dodávky strojku, doběhového relé, rámečku a krytu</t>
  </si>
  <si>
    <t>6500519RT1</t>
  </si>
  <si>
    <t>Vačkový vypínač, 400V, 20A, zapuštěný, včetně dodávky vypínače</t>
  </si>
  <si>
    <t>6500519RT2</t>
  </si>
  <si>
    <t>210010313RT1</t>
  </si>
  <si>
    <t>Montáž krabice plastové odbočné, čtvercové, o rozměru 150 x 150 mm, hloubky 77 mm, s víčkem, do zdiva, bez zapojení, včetně dodávky</t>
  </si>
  <si>
    <t>210010555RT2</t>
  </si>
  <si>
    <t>Připojení svorkovnice ekvipotenciální, včetně dodávky svorkovnice šířky 126 mm, výšky 50 mm, hloubky 60 mm</t>
  </si>
  <si>
    <t>357-RK</t>
  </si>
  <si>
    <t>Rozvaděč pro gastro, bufet R-K dle projektové dokumentace, včetně dodávky a montáže</t>
  </si>
  <si>
    <t>Patrový rozvaděč R-B1, B2, B3, B4, B5, B6 dle projektové dokumentace, včetně dodávky a montáže</t>
  </si>
  <si>
    <t>Vysekaní kapsy pro rozvaděč R-B1, B2, B3, B4, B5, B6</t>
  </si>
  <si>
    <t>460510K</t>
  </si>
  <si>
    <t>Prostup pro kabely s integrovanou PVC manžetou, rozměr DN125, včetně dodávky a montáže</t>
  </si>
  <si>
    <t>Průrazy zdivem do průměru 50mm</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</si>
  <si>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</si>
  <si>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</si>
  <si>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</si>
  <si>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</si>
  <si>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Kompletní revize elektroinstalace objektu B</t>
  </si>
  <si>
    <t>24+94+12+5+79+79+10+13+21+5+8+3+150+10+2+32+56+10+36+2+4+64</t>
  </si>
  <si>
    <t>348-05</t>
  </si>
  <si>
    <t>Svítidlo B4</t>
  </si>
  <si>
    <t>348-10</t>
  </si>
  <si>
    <t>Svítidlo C3</t>
  </si>
  <si>
    <t>348-14</t>
  </si>
  <si>
    <t>Svítidlo F2</t>
  </si>
  <si>
    <t>348-26</t>
  </si>
  <si>
    <t>Svítidlo R1</t>
  </si>
  <si>
    <t>348-35</t>
  </si>
  <si>
    <t>Svítidlo NC2</t>
  </si>
  <si>
    <t>348-36</t>
  </si>
  <si>
    <t>Svítidlo NO4</t>
  </si>
  <si>
    <t>345-04</t>
  </si>
  <si>
    <t>zařízení pro kopírování povelů řídící jednotky</t>
  </si>
  <si>
    <t>ovladače DALI</t>
  </si>
  <si>
    <t>spínač stmívání DALI</t>
  </si>
  <si>
    <t>106+1</t>
  </si>
  <si>
    <t>Náhradní zdroj pro RACK rozvaděč UPS do racku 3000VA včetně dodávky a montáže</t>
  </si>
  <si>
    <t>Kompletní kabeláž systému v chráničce, včetně dodávky a montáže</t>
  </si>
  <si>
    <t>D.1.4</t>
  </si>
  <si>
    <t>VZT, VYT</t>
  </si>
  <si>
    <t>D.1.4.VZT.A</t>
  </si>
  <si>
    <t>Vzduchotechnika - objekt "A"</t>
  </si>
  <si>
    <t>728.01</t>
  </si>
  <si>
    <t>Zař. č. 1 - Větrání učeben a zázemí</t>
  </si>
  <si>
    <t>1.01</t>
  </si>
  <si>
    <t>Rekuperační jednotka ve vnitřním podstropním provedení, Vp,o= 1100m3/h při 200 Pa. Jednotka bude, dodána včetně MaR a ovladače</t>
  </si>
  <si>
    <t>Rozměr jednotky (VxŠxH) 390x1385x1700, hmotnost 170Kg</t>
  </si>
  <si>
    <t>Filtrace vzduchu, přívod F7, Odvod M5</t>
  </si>
  <si>
    <t>Elektrický předehřívač vzduchu</t>
  </si>
  <si>
    <t>Elektrický ohřívač vzduchu</t>
  </si>
  <si>
    <t>Protiproudý hliníkový rekuperátor, účinnost rekuperace až 93,0 %, by pass</t>
  </si>
  <si>
    <t>Přívodní a odvodní ventilátor s EC motorem</t>
  </si>
  <si>
    <t>-</t>
  </si>
  <si>
    <t>Pružná spojka 500x250</t>
  </si>
  <si>
    <t>Těsná uzavírací klapka 500x250 se servopohonem na sání a výfuku vzduchu</t>
  </si>
  <si>
    <t>1.01a</t>
  </si>
  <si>
    <t>Rekuperační jednotka ve vnitřním podstropním provedení, Vp,o= 800m3/h při 200 Pa. Jednotka bude, dodána včetně MaR a ovladače</t>
  </si>
  <si>
    <t>1.02</t>
  </si>
  <si>
    <t>Přívodní jednotka v podstropním provedení, Vp= 2000m3/h při 200 Pa. Jednotka bude dodána včetně MaR, a ovladače</t>
  </si>
  <si>
    <t>Rozměr jednotky (VxŠxD) 500x850x1565, hmotnost 125Kg</t>
  </si>
  <si>
    <t>Filtrace vzduchu M5</t>
  </si>
  <si>
    <t>Vodní ohřívač vzduchu dvouřadý</t>
  </si>
  <si>
    <t>Přívodní ventilátor s volným oběžným kolem, frekvenční měnič</t>
  </si>
  <si>
    <t>1.03</t>
  </si>
  <si>
    <t>Radiální kyselinovzdorný ventilátor, hrdla DN110</t>
  </si>
  <si>
    <t>Skříň ventilátoru a oběžné kolo z PP, spoje nerezové šrouby</t>
  </si>
  <si>
    <t>Třífázový asynchronní motor umístěný mimo vzdušinu, třída izolace F, IP55</t>
  </si>
  <si>
    <t>Regulace výkonu frekvenčním měničem</t>
  </si>
  <si>
    <t>Lakovaná stolička motoru</t>
  </si>
  <si>
    <t>Vypínač on/off</t>
  </si>
  <si>
    <t>Zpětná klapka s pevnou přírubou DN160 z kyselinovzdorného plastu</t>
  </si>
  <si>
    <t>Frekvenční měnič</t>
  </si>
  <si>
    <t>1.04</t>
  </si>
  <si>
    <t>1.05</t>
  </si>
  <si>
    <t>Radiální kyselinovzdorný ventilátor, hrdla DN200</t>
  </si>
  <si>
    <t>Zpětná klapka s pevnou přírubou DN200 z kyselinovzdorného plastu</t>
  </si>
  <si>
    <t>1.06</t>
  </si>
  <si>
    <t>1.07</t>
  </si>
  <si>
    <t>1.08</t>
  </si>
  <si>
    <t>1.09</t>
  </si>
  <si>
    <t>1.09a</t>
  </si>
  <si>
    <t>Radiální kyselinovzdorný ventilátor, hrdla DN90</t>
  </si>
  <si>
    <t>Zpětná klapka s pevnou přírubou DN125 z kyselinovzdorného plastu</t>
  </si>
  <si>
    <t>1.09b</t>
  </si>
  <si>
    <t>1.09c</t>
  </si>
  <si>
    <t>Rekuperační jednotka ve vnitřním stojatém provedení, horní připojení 4 x hrdlo 400x400, Vp,o=, 4050m3/h při 300 Pa. Jednotka bude dodána včetně MaR a ovladače, provedení VAV</t>
  </si>
  <si>
    <t>Rozměr jednotky (VxŠxH) 1344x1240x1820, hmotnost 365Kg</t>
  </si>
  <si>
    <t>Vodní ohřívač vzduchu</t>
  </si>
  <si>
    <t>Rotační rekuperátor s účinností až 85% a schopností přenosu vlhkosti</t>
  </si>
  <si>
    <t>Plynulý by-pass pro chlazení v letním období</t>
  </si>
  <si>
    <t>Protimrazová ochrana</t>
  </si>
  <si>
    <t>Kotvící rám</t>
  </si>
  <si>
    <t>Pružná manžeta 400x400</t>
  </si>
  <si>
    <t>Uzavírací klapka 400x400 se servopohonem</t>
  </si>
  <si>
    <t>Regulátor variabilního průtoku vzduchu DN225, provedení pro nízké průtoky vzduchu</t>
  </si>
  <si>
    <t>1.11a</t>
  </si>
  <si>
    <t>Nástěnné čidlo CO2, měření na základě infračervené absorbce</t>
  </si>
  <si>
    <t>1.12a</t>
  </si>
  <si>
    <t>Regulátor variabilního průtoku vzduchu DN160, provedení pro nízké průtoky vzduchu</t>
  </si>
  <si>
    <t>1.13a</t>
  </si>
  <si>
    <t>1.14a</t>
  </si>
  <si>
    <t>1.15a</t>
  </si>
  <si>
    <t>Uzavírací těsná klapka DN250 se servopohonem otevřeno/zavřeno</t>
  </si>
  <si>
    <t>1.17</t>
  </si>
  <si>
    <t>1.18</t>
  </si>
  <si>
    <t>1.19</t>
  </si>
  <si>
    <t>1.20a</t>
  </si>
  <si>
    <t>1.21a</t>
  </si>
  <si>
    <t>1.22a</t>
  </si>
  <si>
    <t>1.23a</t>
  </si>
  <si>
    <t>1.24a</t>
  </si>
  <si>
    <t>Rekuperační jednotka ve vnitřním stojatém provedení, horní připojení 4 x hrdlo 400x400, Vp,o=, 4150m3/h při 300 Pa. Jednotka bude dodána včetně MaR a ovladače, provedení VAV</t>
  </si>
  <si>
    <t>1.29</t>
  </si>
  <si>
    <t>1.29a</t>
  </si>
  <si>
    <t>1.30a</t>
  </si>
  <si>
    <t>1.31</t>
  </si>
  <si>
    <t>1.31a</t>
  </si>
  <si>
    <t>1.32a</t>
  </si>
  <si>
    <t>1.33</t>
  </si>
  <si>
    <t>1.33a</t>
  </si>
  <si>
    <t>1.34</t>
  </si>
  <si>
    <t>1.35</t>
  </si>
  <si>
    <t>1.36</t>
  </si>
  <si>
    <t>1.37</t>
  </si>
  <si>
    <t>Rekuperační jednotka ve vnitřním stojatém provedení, horní připojení 4 x hrdlo DN355, Vp,o= 1350m3/h při 300 Pa. Jednotka bude dodána včetně MaR a ovladače, provedení VAV</t>
  </si>
  <si>
    <t>Rozměr jednotky (VxŠxH) 1137x1518x955 hmotnost 365Kg</t>
  </si>
  <si>
    <t>Pružná manžeta DN355</t>
  </si>
  <si>
    <t>Uzavírací klapka DN355 se servopohonem</t>
  </si>
  <si>
    <t>1.38</t>
  </si>
  <si>
    <t>1.38a</t>
  </si>
  <si>
    <t>1.39</t>
  </si>
  <si>
    <t>1.39a</t>
  </si>
  <si>
    <t>1.40</t>
  </si>
  <si>
    <t>Regulátor variabilního průtoku vzduchu DN200, provedení pro nízké průtoky vzduchu</t>
  </si>
  <si>
    <t>1.40a</t>
  </si>
  <si>
    <t>1.41</t>
  </si>
  <si>
    <t>1.41a</t>
  </si>
  <si>
    <t>1.42</t>
  </si>
  <si>
    <t>Uzavírací těsná klapka DN160 se servopohonem otevřeno/zavřeno</t>
  </si>
  <si>
    <t>1.43</t>
  </si>
  <si>
    <t>1.44</t>
  </si>
  <si>
    <t>Kulisový tlumič hluku 500x250x2000, 3 x kulisa tl. 100mm s náběhovými plechy (rozdělený dle PD)</t>
  </si>
  <si>
    <t>1.45</t>
  </si>
  <si>
    <t>Kulisový tlumič hluku 560x250x2000, 4 x kulisa tl. 100mm s náběhovými plechy</t>
  </si>
  <si>
    <t>1.46</t>
  </si>
  <si>
    <t>Kulisový tlumič hluku 560x250x1500, 4 x kulisa tl. 100mm s náběhovými plechy</t>
  </si>
  <si>
    <t>1.47</t>
  </si>
  <si>
    <t>Kulisový tlumič hluku 750x400x1500, 5 x kulisa tl. 100mm s náběhovými plechy (rozdělený dle PD)</t>
  </si>
  <si>
    <t>1.48</t>
  </si>
  <si>
    <t>Kulisový tlumič hluku 750x400x2000, 5 x kulisa tl. 100mm s náběhovými plechy</t>
  </si>
  <si>
    <t>1.49</t>
  </si>
  <si>
    <t>Kulisový tlumič hluku 700x700x1250, 5 x kulisa tl. 100mm s náběhovými plechy</t>
  </si>
  <si>
    <t>1.50</t>
  </si>
  <si>
    <t>Kulisový tlumič hluku 420x800x1400, 3 x kulisa tl. 100mm s náběhovými plechy (rozdělený dle PD)</t>
  </si>
  <si>
    <t>1.51</t>
  </si>
  <si>
    <t>Kulisový tlumič hluku 480x700x2000, 3 x kulisa tl. 100mm s náběhovými plechy</t>
  </si>
  <si>
    <t>1.52</t>
  </si>
  <si>
    <t>Kulisový tlumič hluku 540x800x2000, 2 x kulisa tl. 200mm s náběhovými plechy</t>
  </si>
  <si>
    <t>1.53</t>
  </si>
  <si>
    <t>Kulisový tlumič hluku 560x355x1500, 4 x kulisa tl. 100mm s náběhovými plechy</t>
  </si>
  <si>
    <t>1.54</t>
  </si>
  <si>
    <t>Tlumič hluku do kruhového potrubí DN100, délka 900mm</t>
  </si>
  <si>
    <t>1.55</t>
  </si>
  <si>
    <t>Tlumič hluku do kruhového potrubí DN125, délka 900mm</t>
  </si>
  <si>
    <t>1.56</t>
  </si>
  <si>
    <t>Tlumič hluku do kruhového potrubí DN140, délka 900mm</t>
  </si>
  <si>
    <t>1.57</t>
  </si>
  <si>
    <t>Tlumič hluku do kruhového potrubí DN160, délka 900mm</t>
  </si>
  <si>
    <t>1.58</t>
  </si>
  <si>
    <t>Tlumič hluku do kruhového potrubí DN200, délka 900mm</t>
  </si>
  <si>
    <t>1.59</t>
  </si>
  <si>
    <t>Tlumič hluku do kruhového potrubí DN225, délka 900mm</t>
  </si>
  <si>
    <t>1.60</t>
  </si>
  <si>
    <t>Tlumič hluku do kruhového potrubí DN315, délka 900mm</t>
  </si>
  <si>
    <t>1.61</t>
  </si>
  <si>
    <t>Tlumič hluku s pevnou přírubou do kruhového potrubí DN125, délka 1000mm, materiál kyselinovzdorný, plast</t>
  </si>
  <si>
    <t>1.62</t>
  </si>
  <si>
    <t>Tlumič hluku s pevnou přírubou do kruhového potrubí DN160, délka 1000mm, materiál kyselinovzdorný, plast</t>
  </si>
  <si>
    <t>1.63</t>
  </si>
  <si>
    <t>Šikmý sací kus DN355</t>
  </si>
  <si>
    <t>1.64</t>
  </si>
  <si>
    <t>Šikmý výfukový kus DN125 z kyselinovzdorného plastu</t>
  </si>
  <si>
    <t>1.65</t>
  </si>
  <si>
    <t>Šikmý výfukový kus 1250x315 z kyselinovzdorného plastu</t>
  </si>
  <si>
    <t>1.66</t>
  </si>
  <si>
    <t>Výfuková hlavice DN400</t>
  </si>
  <si>
    <t>1.67</t>
  </si>
  <si>
    <t>Protidešťová žaluzie 1050x250 se sítem proti hmyzu, RAL dle stavby</t>
  </si>
  <si>
    <t>1.68</t>
  </si>
  <si>
    <t>1.69</t>
  </si>
  <si>
    <t>Protidešťová žaluzie 1050x450 se sítem proti hmyzu, RAL dle stavby</t>
  </si>
  <si>
    <t>1.70</t>
  </si>
  <si>
    <t>Protidešťová žaluzie 420x800 se sítem proti hmyzu, RAL dle stavby</t>
  </si>
  <si>
    <t>1.71</t>
  </si>
  <si>
    <t>Protidešťová žaluzie 700x700 se sítem proti hmyzu, RAL dle stavby</t>
  </si>
  <si>
    <t>1.72</t>
  </si>
  <si>
    <t>Ruční regulační klapka DN125</t>
  </si>
  <si>
    <t>1.73</t>
  </si>
  <si>
    <t>Ruční regulační klapka DN200</t>
  </si>
  <si>
    <t>1.74</t>
  </si>
  <si>
    <t>Regulátor konstatního průtoku vzduchu DN100</t>
  </si>
  <si>
    <t>1.75</t>
  </si>
  <si>
    <t>Regulátor konstatního průtoku vzduchu DN140</t>
  </si>
  <si>
    <t>1.76</t>
  </si>
  <si>
    <t>Regulátor konstatního průtoku vzduchu DN315</t>
  </si>
  <si>
    <t>1.77</t>
  </si>
  <si>
    <t>Požární klapka DN315, se servopohonem s pružinou, signalizace polohy listu klapky, 230V, požární odolnost dle PBŘ</t>
  </si>
  <si>
    <t>1.78</t>
  </si>
  <si>
    <t>Požární klapka DN355, se servopohonem s pružinou, signalizace polohy listu klapky, 230V, požární odolnost dle PBŘ</t>
  </si>
  <si>
    <t>1.79</t>
  </si>
  <si>
    <t>Požární klapka 500x400, se servopohonem s pružinou, signalizace polohy listu klapky, 230V, požární odolnost dle PBŘ</t>
  </si>
  <si>
    <t>1.80</t>
  </si>
  <si>
    <t>Požární větrací mřížka 200x300 (skutečný rozměr 380x350), se servopohonem s pružinou, signalizace polohy listu klapky, 230V, požární odolnost dle PBŘ</t>
  </si>
  <si>
    <t>1.81</t>
  </si>
  <si>
    <t>Přívodní vyústka dvouřadá do čtyřhranného potrubí 225x75 s regulací</t>
  </si>
  <si>
    <t>1.82</t>
  </si>
  <si>
    <t>Přívodní vyústka dvouřadá do čtyřhranného potrubí 300x100 s regulací</t>
  </si>
  <si>
    <t>1.83</t>
  </si>
  <si>
    <t>Přívodní vyústka dvouřadá do čtyřhranného potrubí 300x150 s regulací</t>
  </si>
  <si>
    <t>1.84</t>
  </si>
  <si>
    <t>Přívodní vyústka dvouřadá do čtyřhranného potrubí 400x100 s regulací</t>
  </si>
  <si>
    <t>1.85</t>
  </si>
  <si>
    <t>Přívodní vyústka dvouřadá do čtyřhranného potrubí 400x150 s regulací</t>
  </si>
  <si>
    <t>1.86</t>
  </si>
  <si>
    <t>Přívodní vyústka dvouřadá do kruhového potrubí 600x100 s regulací</t>
  </si>
  <si>
    <t>1.87</t>
  </si>
  <si>
    <t>Přívodní vyústka dvouřadá do kruhového potrubí 225x75 s regulací</t>
  </si>
  <si>
    <t>1.88</t>
  </si>
  <si>
    <t>Přívodní vyústka dvouřadá do kruhového potrubí 325x75 s regulací</t>
  </si>
  <si>
    <t>1.89</t>
  </si>
  <si>
    <t>Přívodní talířový ventil DN125</t>
  </si>
  <si>
    <t>1.90</t>
  </si>
  <si>
    <t>Odvodní vyústka jednořadá do čtyřhranného potrubí 225x75 s regulací</t>
  </si>
  <si>
    <t>1.91</t>
  </si>
  <si>
    <t>Odvodní vyústka jednořadá do čtyřhranného potrubí 300x100 s regulací</t>
  </si>
  <si>
    <t>1.92</t>
  </si>
  <si>
    <t>Odvodní vyústka jednořadá do čtyřhranného potrubí 800x150 s regulací včetně připojovacího boxu z, pozinkovaného plechu</t>
  </si>
  <si>
    <t>1.93</t>
  </si>
  <si>
    <t>Odvodní vyústka jednořadá do čtyřhranného potrubí 800x150 bez regulace včetně připojovacího boxu z, pozinkovaného plechu (přefuk vzduchu)</t>
  </si>
  <si>
    <t>1.94</t>
  </si>
  <si>
    <t>Odvodní vyústka jednořadá do kruhové potrubí 625x75 s regulací</t>
  </si>
  <si>
    <t>1.95</t>
  </si>
  <si>
    <t>Odvodní talířový ventil DN200</t>
  </si>
  <si>
    <t>1.96</t>
  </si>
  <si>
    <t>Odsávací laboratorní rameno DN75, délka 1,5m, materiál eloxovaný hliníkový profil s bílým, elektroforeticky naneseným povlakem, 3 nastavitelné kompozitní třecí spoje, montáž na strop</t>
  </si>
  <si>
    <t>1.97</t>
  </si>
  <si>
    <t>Čtyřhranné pozinkované potrubí sk. I včetně tvarovek</t>
  </si>
  <si>
    <t>1.98</t>
  </si>
  <si>
    <t>Kruhové spiro potrubí v provedení SAFE včetně tvarovek DN 100</t>
  </si>
  <si>
    <t>1.98.2</t>
  </si>
  <si>
    <t>Kruhové spiro potrubí v provedení SAFE včetně tvarovek DN 125</t>
  </si>
  <si>
    <t>1.98.3</t>
  </si>
  <si>
    <t>Kruhové spiro potrubí v provedení SAFE včetně tvarovek DN 140</t>
  </si>
  <si>
    <t>1.98.4</t>
  </si>
  <si>
    <t>Kruhové spiro potrubí v provedení SAFE včetně tvarovek DN 160</t>
  </si>
  <si>
    <t>1.98.5</t>
  </si>
  <si>
    <t>Kruhové spiro potrubí v provedení SAFE včetně tvarovek DN 200</t>
  </si>
  <si>
    <t>1.98.6</t>
  </si>
  <si>
    <t>Kruhové spiro potrubí v provedení SAFE včetně tvarovek DN 225</t>
  </si>
  <si>
    <t>1.98.7</t>
  </si>
  <si>
    <t>Kruhové spiro potrubí v provedení SAFE včetně tvarovek DN 250</t>
  </si>
  <si>
    <t>1.98.8</t>
  </si>
  <si>
    <t>Kruhové spiro potrubí v provedení SAFE včetně tvarovek DN 315</t>
  </si>
  <si>
    <t>1.98.9</t>
  </si>
  <si>
    <t>Kruhové spiro potrubí v provedení SAFE včetně tvarovek DN 355</t>
  </si>
  <si>
    <t>1.98.10</t>
  </si>
  <si>
    <t>Kruhové spiro potrubí v provedení SAFE včetně tvarovek DN 400</t>
  </si>
  <si>
    <t>1.99</t>
  </si>
  <si>
    <t>Ohebná tepelně/hlukově izolační hadice DN 125, tloušťka tepelné izolace 25mm</t>
  </si>
  <si>
    <t>1.99.2</t>
  </si>
  <si>
    <t>Ohebná tepelně/hlukově izolační hadice DN 200, tloušťka tepelné izolace 25mm</t>
  </si>
  <si>
    <t>1.99.3</t>
  </si>
  <si>
    <t>Ohebná tepelně/hlukově izolační hadice DN 250, tloušťka tepelné izolace 25mm</t>
  </si>
  <si>
    <t>1.99.4</t>
  </si>
  <si>
    <t>Ohebná tepelně/hlukově izolační hadice DN 355, tloušťka tepelné izolace 25mm</t>
  </si>
  <si>
    <t>1.100</t>
  </si>
  <si>
    <t>Ohebná hadice ze šedého PVC s průměrem DN75, délka 3000mm</t>
  </si>
  <si>
    <t>1.101</t>
  </si>
  <si>
    <t>Ohebná hadice ze šedého PVC s průměrem DN100, délka 3000mm</t>
  </si>
  <si>
    <t>1.102</t>
  </si>
  <si>
    <t>Odbočka jednostranná 90°, DN 125/125, kyselinovzdorný plast</t>
  </si>
  <si>
    <t>1.102.2</t>
  </si>
  <si>
    <t>Odbočka jednostranná 90°, DN 160/140, kyselinovzdorný plast</t>
  </si>
  <si>
    <t>1.102.3</t>
  </si>
  <si>
    <t>Odbočka jednostranná 90°, DN 160/160, kyselinovzdorný plast</t>
  </si>
  <si>
    <t>1.102.4</t>
  </si>
  <si>
    <t>Odbočka jednostranná 90°, DN 200/200, kyselinovzdorný plast</t>
  </si>
  <si>
    <t>1.102.5</t>
  </si>
  <si>
    <t>Odbočka jednostranná 90°, DN 250/160, kyselinovzdorný plast</t>
  </si>
  <si>
    <t>1.102.6</t>
  </si>
  <si>
    <t>Odbočka jednostranná 90°, DN 250/250, kyselinovzdorný plast</t>
  </si>
  <si>
    <t>1.102.7</t>
  </si>
  <si>
    <t>Osový přechod DN 125/75 kyselinovzdorný plast</t>
  </si>
  <si>
    <t>1.102.8</t>
  </si>
  <si>
    <t>Osový přechod DN 125/90 kyselinovzdorný plast</t>
  </si>
  <si>
    <t>1.102.9</t>
  </si>
  <si>
    <t>Osový přechod DN 140/75 kyselinovzdorný plast</t>
  </si>
  <si>
    <t>1.102.10</t>
  </si>
  <si>
    <t>Osový přechod DN 140/125 kyselinovzdorný plast</t>
  </si>
  <si>
    <t>1.102.11</t>
  </si>
  <si>
    <t>Osový přechod DN 125/110 kyselinovzdorný plast</t>
  </si>
  <si>
    <t>1.102.12</t>
  </si>
  <si>
    <t>Osový přechod DN 160/110 kyselinovzdorný plast</t>
  </si>
  <si>
    <t>1.102.13</t>
  </si>
  <si>
    <t>Osový přechod DN 160/125 kyselinovzdorný plast</t>
  </si>
  <si>
    <t>1.102.14</t>
  </si>
  <si>
    <t>Oblouk 90°, DN 125, kyselinovzdorný plast</t>
  </si>
  <si>
    <t>1.102.15</t>
  </si>
  <si>
    <t>Oblouk 90°, DN 160, kyselinovzdorný plast</t>
  </si>
  <si>
    <t>1.102.16</t>
  </si>
  <si>
    <t>Oblouk 90°, DN 200, kyselinovzdorný plast</t>
  </si>
  <si>
    <t>1.102.17</t>
  </si>
  <si>
    <t>Oblouk 90°, DN 250, kyselinovzdorný plast</t>
  </si>
  <si>
    <t>1.102.18</t>
  </si>
  <si>
    <t>Oblouk 45°, DN 200, kyselinovzdorný plast</t>
  </si>
  <si>
    <t>1.102.19</t>
  </si>
  <si>
    <t>Oblouk 45°, DN 250, kyselinovzdorný plast</t>
  </si>
  <si>
    <t>1.102.20</t>
  </si>
  <si>
    <t>Oblouk 30°, DN 125, kyselinovzdorný plast</t>
  </si>
  <si>
    <t>1.102.21</t>
  </si>
  <si>
    <t>Oblouk 30°, DN 160, kyselinovzdorný plast</t>
  </si>
  <si>
    <t>1.102.22</t>
  </si>
  <si>
    <t>Oblouk 30°, DN 200, kyselinovzdorný plast</t>
  </si>
  <si>
    <t>1.102.23</t>
  </si>
  <si>
    <t>Oblouk 30°, DN 250, kyselinovzdorný plast</t>
  </si>
  <si>
    <t>1.102.24</t>
  </si>
  <si>
    <t>Koncový kryt DN 125, kyselinovzdorný plast</t>
  </si>
  <si>
    <t>1.102.25</t>
  </si>
  <si>
    <t>Koncový kryt DN 160, kyselinovzdorný plast</t>
  </si>
  <si>
    <t>1.102.26</t>
  </si>
  <si>
    <t>Koncový kryt DN 250, kyselinovzdorný plast</t>
  </si>
  <si>
    <t>1.102.27</t>
  </si>
  <si>
    <t>Trouba rovná DN 125, kyselinovzdorný plast</t>
  </si>
  <si>
    <t>1.102.28</t>
  </si>
  <si>
    <t>Trouba rovná DN 160, kyselinovzdorný plast</t>
  </si>
  <si>
    <t>1.102.29</t>
  </si>
  <si>
    <t>Trouba rovná DN 200, kyselinovzdorný plast</t>
  </si>
  <si>
    <t>1.102.30</t>
  </si>
  <si>
    <t>Trouba rovná DN 250, kyselinovzdorný plast</t>
  </si>
  <si>
    <t>1.102.31</t>
  </si>
  <si>
    <t>Plastové čtyřhranné potrubí, kyselinovzdorný plast</t>
  </si>
  <si>
    <t>1.103</t>
  </si>
  <si>
    <t>Tepelná/hluková izolace z minerální vlny s Al polepem tl. 60mm</t>
  </si>
  <si>
    <t>1.104</t>
  </si>
  <si>
    <t>Požární izolace s Al polepem tl. 40mm</t>
  </si>
  <si>
    <t>1.105</t>
  </si>
  <si>
    <t>Tepelná/hluková izolace z minerální vlny s oplechováním tl. 100mm</t>
  </si>
  <si>
    <t>1.106</t>
  </si>
  <si>
    <t>Tepelná izolace mirelon tl. 25mm</t>
  </si>
  <si>
    <t>9.01.1</t>
  </si>
  <si>
    <t>Montážní, spojovací a těsnící materiál</t>
  </si>
  <si>
    <t>9.01.2</t>
  </si>
  <si>
    <t>Montáž VZT zařízení</t>
  </si>
  <si>
    <t>728.03</t>
  </si>
  <si>
    <t>Zař. č. 3 - Větrání šaten a zázemí</t>
  </si>
  <si>
    <t>3.01</t>
  </si>
  <si>
    <t>Rekuperační jednotka ve vnitřním podstropním provedení, připojení 4 x hrdlo DN160, Vp,o= 230m3/h při, 220 Pa. Jednotka bude dodána včetně MaR a ovladače</t>
  </si>
  <si>
    <t>Rozměr jednotky (VxŠxD) 270x555x1000, hmotnost 19Kg</t>
  </si>
  <si>
    <t>Filtrace vzduchu, přívod F7, Odvod G4</t>
  </si>
  <si>
    <t>Elektrický předehřev vzduchu</t>
  </si>
  <si>
    <t>Diagonální protiproudý rekuperátor s účinností až 93%</t>
  </si>
  <si>
    <t>Zpětná klapka DN160 na sání a výfuk vzduchu</t>
  </si>
  <si>
    <t>3.02</t>
  </si>
  <si>
    <t>Protidešťová žaluzie DN200 se sítem proti hmyzu, RAL dle stavby</t>
  </si>
  <si>
    <t>3.03</t>
  </si>
  <si>
    <t>3.04</t>
  </si>
  <si>
    <t>Přívodní talířový ventil DN160</t>
  </si>
  <si>
    <t>3.05</t>
  </si>
  <si>
    <t>Odvodní talířový ventil DN100</t>
  </si>
  <si>
    <t>3.06</t>
  </si>
  <si>
    <t>Odvodní talířový ventil DN125</t>
  </si>
  <si>
    <t>3.07</t>
  </si>
  <si>
    <t>3.08</t>
  </si>
  <si>
    <t>3.08.2</t>
  </si>
  <si>
    <t>3.08.3</t>
  </si>
  <si>
    <t>3.08.4</t>
  </si>
  <si>
    <t>3.09</t>
  </si>
  <si>
    <t>Ohebná tepelně/hlukově izolační hadice DN 100, tloušťka tepelné izolace 25mm</t>
  </si>
  <si>
    <t>3.09.2</t>
  </si>
  <si>
    <t>3.09.3</t>
  </si>
  <si>
    <t>Ohebná tepelně/hlukově izolační hadice DN 160, tloušťka tepelné izolace 25mm</t>
  </si>
  <si>
    <t>3.09.4</t>
  </si>
  <si>
    <t>3.10</t>
  </si>
  <si>
    <t>Ohebná tepelně/hlukově izolační hadice DN 160, tloušťka tepelné izolace 50mm</t>
  </si>
  <si>
    <t>3.11</t>
  </si>
  <si>
    <t>Tepelná izolace kaučuk tl. 25mm s AL polepem, samolepící</t>
  </si>
  <si>
    <t>9.03.1</t>
  </si>
  <si>
    <t>9.03.2</t>
  </si>
  <si>
    <t>728.06</t>
  </si>
  <si>
    <t>Zař. č. 6 - Větrání kanceláří</t>
  </si>
  <si>
    <t>6.01</t>
  </si>
  <si>
    <t>Rekuperační jednotka ve vnitřním podstropním provedení, Vp,o= 500m3/h při 200 Pa. Jednotka bude, dodána včetně MaR a ovladače</t>
  </si>
  <si>
    <t>Rozměr jednotky (VxŠxD) 300x970x1400, hmotnost 95Kg</t>
  </si>
  <si>
    <t>Pružná spojka 300x200</t>
  </si>
  <si>
    <t>Těsná uzavírací klapka 300x200 se servopohonem na sání a výfuku vzduchu</t>
  </si>
  <si>
    <t>6.02</t>
  </si>
  <si>
    <t>Rekuperační jednotka ve vnitřním podstropním provedení, Vp,o= 550m3/h při 200 Pa. Jednotka bude, dodána včetně MaR a ovladače</t>
  </si>
  <si>
    <t>6.03</t>
  </si>
  <si>
    <t>Kulisový tlumič hluku 420x200x1500, 3 x kulisa tl. 100mm s náběhovými plechy</t>
  </si>
  <si>
    <t>6.04</t>
  </si>
  <si>
    <t>Kulisový tlumič hluku 420x200x2000, 3 x kulisa tl. 100mm s náběhovými plechy</t>
  </si>
  <si>
    <t>6.05</t>
  </si>
  <si>
    <t>Protidešťová žaluzie 500x200 se sítem proti hmyzu, RAL dle stavby</t>
  </si>
  <si>
    <t>6.06</t>
  </si>
  <si>
    <t>6.07</t>
  </si>
  <si>
    <t>Přívodní vířivý anemostat, čtvercová deska 600x16, pevné lamely, plenum box 600x600 s horizontalním, připojení DN200, regulační klapka, perforovaný plech</t>
  </si>
  <si>
    <t>6.08</t>
  </si>
  <si>
    <t>6.09</t>
  </si>
  <si>
    <t>Odvodní vířivý anemostat, čtvercová deska 600x16, pevné lamely, plenum box 600x600 s horizontalním, připojení DN200, regulační klapka</t>
  </si>
  <si>
    <t>6.10</t>
  </si>
  <si>
    <t>6.11</t>
  </si>
  <si>
    <t>Odvodní talířový ventil DN160</t>
  </si>
  <si>
    <t>6.12</t>
  </si>
  <si>
    <t>6.13</t>
  </si>
  <si>
    <t>6.13.2</t>
  </si>
  <si>
    <t>6.13.3</t>
  </si>
  <si>
    <t>6.14</t>
  </si>
  <si>
    <t>6.14.2</t>
  </si>
  <si>
    <t>6.14.3</t>
  </si>
  <si>
    <t>6.15</t>
  </si>
  <si>
    <t>9.06.1</t>
  </si>
  <si>
    <t>9.06.2</t>
  </si>
  <si>
    <t>728.07</t>
  </si>
  <si>
    <t>Zař. č. 7 - Větrání technických místností a skladů</t>
  </si>
  <si>
    <t>7.01</t>
  </si>
  <si>
    <t>Potrubní diagonální ventilátor do kruhového potrubí DN160, tříotáčkový</t>
  </si>
  <si>
    <t>Pol__0252</t>
  </si>
  <si>
    <t>Zpětná klapka DN160</t>
  </si>
  <si>
    <t>Pol__0253</t>
  </si>
  <si>
    <t>Pružná manžeta DN160</t>
  </si>
  <si>
    <t>7.03</t>
  </si>
  <si>
    <t>Pol__0255</t>
  </si>
  <si>
    <t>Pol__0256</t>
  </si>
  <si>
    <t>7.04</t>
  </si>
  <si>
    <t>Pol__0258</t>
  </si>
  <si>
    <t>Pol__0259</t>
  </si>
  <si>
    <t>7.05</t>
  </si>
  <si>
    <t>Pol__0261</t>
  </si>
  <si>
    <t>Pol__0262</t>
  </si>
  <si>
    <t>7.06</t>
  </si>
  <si>
    <t>Tlumič hluku do kruhového potrubí DN160, délka 600mm</t>
  </si>
  <si>
    <t>7.07</t>
  </si>
  <si>
    <t>7.08</t>
  </si>
  <si>
    <t>Výfuková hlavice DN200</t>
  </si>
  <si>
    <t>7.09</t>
  </si>
  <si>
    <t>Krycí mřížka DN160</t>
  </si>
  <si>
    <t>7.10</t>
  </si>
  <si>
    <t>Odvodní vyústka jednořadá do kruhového potrubí 225x75 s regulací</t>
  </si>
  <si>
    <t>7.11</t>
  </si>
  <si>
    <t>Odvodní vyústka jednořadá do kruhového potrubí 325x75 s regulací</t>
  </si>
  <si>
    <t>7.12</t>
  </si>
  <si>
    <t>7.12.2</t>
  </si>
  <si>
    <t>7.13</t>
  </si>
  <si>
    <t>Tepelná izolace mirelon tl. 20mm</t>
  </si>
  <si>
    <t>9.07.1</t>
  </si>
  <si>
    <t>9.07.2</t>
  </si>
  <si>
    <t>728.08</t>
  </si>
  <si>
    <t>Zař. č. 8 - Větrání hygienického zázemí</t>
  </si>
  <si>
    <t>8.01</t>
  </si>
  <si>
    <t>Nástěnný axiální ventilátor DN125, designové provedení</t>
  </si>
  <si>
    <t>8.02</t>
  </si>
  <si>
    <t>8.05</t>
  </si>
  <si>
    <t>Protidešťová žaluzie DN125 se sítem proti hmyzu, RAL dle stavby</t>
  </si>
  <si>
    <t>8.07</t>
  </si>
  <si>
    <t>8.08</t>
  </si>
  <si>
    <t>8.09</t>
  </si>
  <si>
    <t>8.09.2</t>
  </si>
  <si>
    <t>8.09.3</t>
  </si>
  <si>
    <t>8.10</t>
  </si>
  <si>
    <t>8.10.2</t>
  </si>
  <si>
    <t>9.08.1</t>
  </si>
  <si>
    <t>9.08.2</t>
  </si>
  <si>
    <t>728.09</t>
  </si>
  <si>
    <t>Zař. č. 9 - Větrání CHUC typ B</t>
  </si>
  <si>
    <t>9.01</t>
  </si>
  <si>
    <t>Potrubní axiální ventilátor DN800, nastavitelné lopatky</t>
  </si>
  <si>
    <t>9.02</t>
  </si>
  <si>
    <t>Uzavírací těsná klapka 2400x800 se servopohonem otevřeno/zavřeno s havarijní funkcí</t>
  </si>
  <si>
    <t>9.03</t>
  </si>
  <si>
    <t>Protidešťová žaluzie 2400x800 se sítem proti hmyzu, RAL dle stavby</t>
  </si>
  <si>
    <t>9.04</t>
  </si>
  <si>
    <t>Ruční regulační klapka 500x500</t>
  </si>
  <si>
    <t>9.05</t>
  </si>
  <si>
    <t>Přívodní vyústka dvouřadá do čtyřhranného potrubí 1200x400 s regulací</t>
  </si>
  <si>
    <t>9.06</t>
  </si>
  <si>
    <t>Přívodní vyústka dvouřadá do čtyřhranného potrubí 800x500 s regulací</t>
  </si>
  <si>
    <t>9.07</t>
  </si>
  <si>
    <t>9.08</t>
  </si>
  <si>
    <t>9.09.1</t>
  </si>
  <si>
    <t>9.09.2</t>
  </si>
  <si>
    <t>728.11</t>
  </si>
  <si>
    <t>Zař. č. 11 - Chlazení technických místností</t>
  </si>
  <si>
    <t>11.03</t>
  </si>
  <si>
    <t>Venkovní kondenzační jednotka split systém inverter, Qch/Qt= 5,2/6,3 kW, chladivo R410A nebo R32,, 230V, podstavné nohy</t>
  </si>
  <si>
    <t>Celoroční provoz, vyhřívání venkovní jednotky elektrickým topným kabelem</t>
  </si>
  <si>
    <t>11.04</t>
  </si>
  <si>
    <t>Nástěnná chladící jednotka, Qch= 5,2 kW, včetně infraovladače</t>
  </si>
  <si>
    <t>11.05</t>
  </si>
  <si>
    <t>11.06</t>
  </si>
  <si>
    <t>11.13</t>
  </si>
  <si>
    <t>Svazek Cu potrubí včetně tepelné izolace a komunikačního kabelu (dimenze viz výkres)</t>
  </si>
  <si>
    <t>11.001</t>
  </si>
  <si>
    <t>Doplnění chladiva R410A nebo R32</t>
  </si>
  <si>
    <t>11.002</t>
  </si>
  <si>
    <t>Tlaková zkouška</t>
  </si>
  <si>
    <t>9.11.1</t>
  </si>
  <si>
    <t>9.11.2</t>
  </si>
  <si>
    <t>728.O</t>
  </si>
  <si>
    <t>Zař. č. O - Ostatní</t>
  </si>
  <si>
    <t>O.1</t>
  </si>
  <si>
    <t>Doprava materiálu</t>
  </si>
  <si>
    <t>O.2</t>
  </si>
  <si>
    <t>Zkoušky technologie zařízení</t>
  </si>
  <si>
    <t>O.3</t>
  </si>
  <si>
    <t>Uvedení do provozu zařízení VZT vč. zaregulování systému</t>
  </si>
  <si>
    <t>O.4</t>
  </si>
  <si>
    <t>Zaškolení obsluhy pracovníků objednatele</t>
  </si>
  <si>
    <t>O.5</t>
  </si>
  <si>
    <t>Požární ucpávky</t>
  </si>
  <si>
    <t>D.1.4.VZT.B</t>
  </si>
  <si>
    <t>Vzduchotechnika - objekt "B"</t>
  </si>
  <si>
    <t>Rekuperační jednotka ve vnitřním stojatém provedení, horní připojení 4 x hrdlo 400x400, Vp,o=, 4000m3/h při 300 Pa. Jednotka bude dodána včetně MaR a ovladače, provedení VAV</t>
  </si>
  <si>
    <t>1.02b</t>
  </si>
  <si>
    <t>1.03b</t>
  </si>
  <si>
    <t>1.04b</t>
  </si>
  <si>
    <t>1.05b</t>
  </si>
  <si>
    <t>1.06b</t>
  </si>
  <si>
    <t>1.07b</t>
  </si>
  <si>
    <t>1.08b</t>
  </si>
  <si>
    <t>Rekuperační jednotka ve vnitřním stojatém provedení, horní připojení 4 x hrdlo 400x400, Vp,o=, 3080m3/h při 300 Pa. Jednotka bude dodána včetně MaR a ovladače, provedení VAV</t>
  </si>
  <si>
    <t>1.14b</t>
  </si>
  <si>
    <t>1.15b</t>
  </si>
  <si>
    <t>1.16b</t>
  </si>
  <si>
    <t>1.17b</t>
  </si>
  <si>
    <t>Uzavírací těsná klapka DN200 se servopohonem otevřeno/zavřeno</t>
  </si>
  <si>
    <t>Rekuperační jednotka ve vnitřním stojatém provedení, horní připojení 4 x hrdlo 400x400, Vp,o=, 3180m3/h při 300 Pa. Jednotka bude dodána včetně MaR a ovladače, provedení VAV</t>
  </si>
  <si>
    <t>1.22b</t>
  </si>
  <si>
    <t>1.23b</t>
  </si>
  <si>
    <t>1.24b</t>
  </si>
  <si>
    <t>1.25b</t>
  </si>
  <si>
    <t>Rekuperační jednotka ve vnitřním stojatém provedení, horní připojení 4 x hrdlo DN355, Vp,o= 1100m3/h při 300 Pa. Jednotka bude dodána včetně MaR a ovladače, provedení VAV</t>
  </si>
  <si>
    <t>1.30b</t>
  </si>
  <si>
    <t>Kulisový tlumič hluku 700x700x1500, 5 x kulisa tl. 100mm s náběhovými plechy</t>
  </si>
  <si>
    <t>Kulisový tlumič hluku 540x800x1500, 2 x kulisa tl. 200mm s náběhovými plechy</t>
  </si>
  <si>
    <t>Kulisový tlumič hluku 700x600x1250, 5 x kulisa tl. 100mm s náběhovými plechy</t>
  </si>
  <si>
    <t>Kulisový tlumič hluku 700x600x1500, 5 x kulisa tl. 100mm s náběhovými plechy</t>
  </si>
  <si>
    <t>Kulisový tlumič hluku 700x600x1750, 5 x kulisa tl. 100mm s náběhovými plechy</t>
  </si>
  <si>
    <t>Kulisový tlumič hluku 465x600x2000, 3 x kulisa tl. 100mm s náběhovými plechy</t>
  </si>
  <si>
    <t>Kulisový tlumič hluku 420x355x1500, 3 x kulisa tl. 100mm s náběhovými plechy</t>
  </si>
  <si>
    <t>Protidešťová žaluzie 700x600 se sítem proti hmyzu, RAL dle stavby</t>
  </si>
  <si>
    <t>Protidešťová žaluzie 1000x450 se sítem proti hmyzu, RAL dle stavby</t>
  </si>
  <si>
    <t>Regulátor konstatního průtoku vzduchu DN200</t>
  </si>
  <si>
    <t>Požární klapka 450x450, se servopohonem s pružinou, signalizace polohy listu klapky, 230V, požární odolnost dle PBŘ</t>
  </si>
  <si>
    <t>Textilní vyústka DN200, délka 9000mm, distrubice vzduchu microperforací</t>
  </si>
  <si>
    <t>Odvodní vyústka jednořadá do čtyřhranného potrubí 400x150 s regulací včetně připojovacího boxu z, pozinkovaného plechu</t>
  </si>
  <si>
    <t>1.62.2</t>
  </si>
  <si>
    <t>1.62.3</t>
  </si>
  <si>
    <t>1.62.4</t>
  </si>
  <si>
    <t>1.62.5</t>
  </si>
  <si>
    <t>1.62.6</t>
  </si>
  <si>
    <t>1.62.7</t>
  </si>
  <si>
    <t>1.62.8</t>
  </si>
  <si>
    <t>1.63.2</t>
  </si>
  <si>
    <t>1.63.3</t>
  </si>
  <si>
    <t>1.63.4</t>
  </si>
  <si>
    <t>1.65a</t>
  </si>
  <si>
    <t>Požární izolace s Al polepem tl. 60mm</t>
  </si>
  <si>
    <t>Rekuperační jednotka ve vnitřním stojatém provedení, horní připojení 4 x hrdlo DN355, Vp,o= 1620m3/h, při 250 Pa. Jednotka bude dodána včetně MaR a ovladače</t>
  </si>
  <si>
    <t>Kompaktní VZT jednotka ve vnitřním stojatém provedení, Vp= 7000m3/h při 300 Pa; Vo= 7000m3/h při 300, Pa  Jednotka bude dodána s MaR a ovladačem</t>
  </si>
  <si>
    <t>Rozměr jednotky (VxŠxD) 2000x1550x3130mm, hmotnost 690Kg</t>
  </si>
  <si>
    <t>Uzavírací klapky na sání a výfuku vzduchu se servopohonem</t>
  </si>
  <si>
    <t>Ohřívací komora - vodní ohřívač jednořadý</t>
  </si>
  <si>
    <t>Rotační rekuperátor, účinnost rekuperace 78,8%</t>
  </si>
  <si>
    <t>Přívodní ventilátorová komora s  volným oběžným kolem s motorem řízeným frekvenčním měničem; příkon 2,2 kW; 230/400V; proud 8,0A; frekvenční měnič 3x400V, 2,2kW</t>
  </si>
  <si>
    <t>Odvodní ventilátorová komora s  volným oběžným kolem s motorem řízeným frekvenčním měničem; příkon 2,2 kW; 230/400V; proud 8,0A; frekvenční měnič 3x400V, 2,2kW</t>
  </si>
  <si>
    <t>Základový rám</t>
  </si>
  <si>
    <t>Kulisový tlumič hluku 580x355x1000, 4 x kulisa tl. 100mm s náběhovými plechy</t>
  </si>
  <si>
    <t>Kulisový tlumič hluku 580x355x1500, 4 x kulisa tl. 100mm s náběhovými plechy</t>
  </si>
  <si>
    <t>Kulisový tlumič hluku 850x850x1000, 6 x kulisa tl. 100mm s náběhovými plechy</t>
  </si>
  <si>
    <t>Kulisový tlumič hluku 850x850x1500, 6 x kulisa tl. 100mm s náběhovými plechy</t>
  </si>
  <si>
    <t>Šikmý sací kus 710x560 se sítem proti hmyzu</t>
  </si>
  <si>
    <t>Šikmý výfukový kus 900x500 se sítem proti hmyzu</t>
  </si>
  <si>
    <t>Požární klapka 850x400, se servopohonem s pružinou, signalizace polohy listu klapky, 230V, požární odolnost dle PBŘ</t>
  </si>
  <si>
    <t>3.12</t>
  </si>
  <si>
    <t>Regulátor konstatního průtoku vzduchu DN250</t>
  </si>
  <si>
    <t>3.13</t>
  </si>
  <si>
    <t>3.14</t>
  </si>
  <si>
    <t>3.15</t>
  </si>
  <si>
    <t>Přívodní vířivý anemostat, čtvercová deska 600x32, pevné lamely, plenum box 600x600 s horizontalním, připojení DN200, regulační klapka, perforovaný plech</t>
  </si>
  <si>
    <t>3.16</t>
  </si>
  <si>
    <t>Přívodní vířivý anemostat, čtvercová deska 600x40, pevné lamely, plenum box 600x600 s horizontalním, připojení DN200, regulační klapka, perforovaný plech</t>
  </si>
  <si>
    <t>3.17</t>
  </si>
  <si>
    <t>Přívodní vířivý anemostat, čtvercová deska 600x48, pevné lamely, plenum box 600x600 s horizontalním, připojení DN250, regulační klapka, perforovaný plech</t>
  </si>
  <si>
    <t>3.18</t>
  </si>
  <si>
    <t>Přívodní vířivý anemostat, čtvercová deska 625x54, pevné lamely, plenum box 625x625 s horizontalním, připojení DN250, regulační klapka, perforovaný plech</t>
  </si>
  <si>
    <t>3.19</t>
  </si>
  <si>
    <t>Odvodní vířivý anemostat, čtvercová deska 600x48, pevné lamely, plenum box 600x600 s horizontalním, připojení DN250, regulační klapka</t>
  </si>
  <si>
    <t>3.20</t>
  </si>
  <si>
    <t>3.21</t>
  </si>
  <si>
    <t>3.22</t>
  </si>
  <si>
    <t>3.23</t>
  </si>
  <si>
    <t>Krycí mřížka DN125</t>
  </si>
  <si>
    <t>3.24</t>
  </si>
  <si>
    <t>3.25</t>
  </si>
  <si>
    <t>3.25.2</t>
  </si>
  <si>
    <t>3.25.3</t>
  </si>
  <si>
    <t>3.25.4</t>
  </si>
  <si>
    <t>3.25.5</t>
  </si>
  <si>
    <t>3.25.6</t>
  </si>
  <si>
    <t>3.26</t>
  </si>
  <si>
    <t>3.26.2</t>
  </si>
  <si>
    <t>3.26.3</t>
  </si>
  <si>
    <t>3.26.4</t>
  </si>
  <si>
    <t>3.26.5</t>
  </si>
  <si>
    <t>3.27</t>
  </si>
  <si>
    <t>3.28</t>
  </si>
  <si>
    <t>3.29</t>
  </si>
  <si>
    <t>Tepelná/hluková izolace z minerální vlny tl. 100mm s oplechováním</t>
  </si>
  <si>
    <t>728.04</t>
  </si>
  <si>
    <t>Zař. č. 4 - Větrání posilovny, sálu a zázemí</t>
  </si>
  <si>
    <t>4.01</t>
  </si>
  <si>
    <t>Rekuperační jednotka ve vnitřním stojatém provedení, horní připojení 4 x hrdlo 400x400, Vp,o=, 3000m3/h při 250 Pa. Jednotka bude dodána včetně MaR a ovladače</t>
  </si>
  <si>
    <t>4.02</t>
  </si>
  <si>
    <t>4.03</t>
  </si>
  <si>
    <t>4.04</t>
  </si>
  <si>
    <t>Kulisový tlumič hluku 465x600x1500, 3 x kulisa tl. 100mm s náběhovými plechy</t>
  </si>
  <si>
    <t>4.05</t>
  </si>
  <si>
    <t>4.06</t>
  </si>
  <si>
    <t>4.07</t>
  </si>
  <si>
    <t>Požární klapka 400x400, se servopohonem s pružinou, signalizace polohy listu klapky, 230V, požární odolnost dle PBŘ</t>
  </si>
  <si>
    <t>4.08</t>
  </si>
  <si>
    <t>4.09</t>
  </si>
  <si>
    <t>4.10</t>
  </si>
  <si>
    <t>Přívodní vyústka dvouřadá do kruhového potrubí 625x125 s regulací</t>
  </si>
  <si>
    <t>4.11</t>
  </si>
  <si>
    <t>4.12</t>
  </si>
  <si>
    <t>Odvodní vířivý anemostat, čtvercová deska 600x24, pevné lamely, plenum box 600x600 s horizontalním, připojení DN200, regulační klapka</t>
  </si>
  <si>
    <t>4.13</t>
  </si>
  <si>
    <t>4.14</t>
  </si>
  <si>
    <t>4.14.2</t>
  </si>
  <si>
    <t>4.14.3</t>
  </si>
  <si>
    <t>4.14.4</t>
  </si>
  <si>
    <t>4.15</t>
  </si>
  <si>
    <t>4.16</t>
  </si>
  <si>
    <t>9.04.1</t>
  </si>
  <si>
    <t>9.04.2</t>
  </si>
  <si>
    <t>728.05</t>
  </si>
  <si>
    <t>Zař. č. 5 - Větrání tělocvičny</t>
  </si>
  <si>
    <t>5.01</t>
  </si>
  <si>
    <t>Rekuperační jednotka ve vnitřním stojatém provedení, horní připojení 4 x hrdlo DN355, Vp,o= 2100m3/h, při 250 Pa. Jednotka bude dodána včetně MaR a ovladače</t>
  </si>
  <si>
    <t>5.02</t>
  </si>
  <si>
    <t>Kulisový tlumič hluku 725x355x1000, 4 x kulisa tl. 100mm s náběhovými plechy</t>
  </si>
  <si>
    <t>5.03</t>
  </si>
  <si>
    <t>Kulisový tlumič hluku 725x355x1500, 4 x kulisa tl. 100mm s náběhovými plechy</t>
  </si>
  <si>
    <t>5.04</t>
  </si>
  <si>
    <t>Protidešťová žaluzie 710x630 se sítem proti hmyzu, RAL dle stavby</t>
  </si>
  <si>
    <t>5.05</t>
  </si>
  <si>
    <t>5.06</t>
  </si>
  <si>
    <t>5.07</t>
  </si>
  <si>
    <t>5.08</t>
  </si>
  <si>
    <t>Textilní vyústka DN355, délka 15000mm, distribuce vzduchu micro dýzami</t>
  </si>
  <si>
    <t>5.09</t>
  </si>
  <si>
    <t>Přívodní talířový ventil DN100</t>
  </si>
  <si>
    <t>5.10</t>
  </si>
  <si>
    <t>Odvodní vyústka jednořadá do čtyřhranného potrubí 500x200 s regulací</t>
  </si>
  <si>
    <t>5.11</t>
  </si>
  <si>
    <t>5.12</t>
  </si>
  <si>
    <t>Pol__0184</t>
  </si>
  <si>
    <t>5.13</t>
  </si>
  <si>
    <t>5.14</t>
  </si>
  <si>
    <t>9.05.1</t>
  </si>
  <si>
    <t>9.05.2</t>
  </si>
  <si>
    <t>Potrubní diagonální ventilátor do kruhového potrubí DN125, dvoutáčkový</t>
  </si>
  <si>
    <t>Pol__0190</t>
  </si>
  <si>
    <t>Zpětná klapka DN125</t>
  </si>
  <si>
    <t>Pol__0191</t>
  </si>
  <si>
    <t>Pružná manžeta DN125</t>
  </si>
  <si>
    <t>Pol__0193</t>
  </si>
  <si>
    <t>Pol__0194</t>
  </si>
  <si>
    <t>8.03</t>
  </si>
  <si>
    <t>Pol__0196</t>
  </si>
  <si>
    <t>Pol__0197</t>
  </si>
  <si>
    <t>8.04</t>
  </si>
  <si>
    <t>Pol__0199</t>
  </si>
  <si>
    <t>Pol__0200</t>
  </si>
  <si>
    <t>8.04a</t>
  </si>
  <si>
    <t>Malý axiální nástěnný ventilátor DN160, zpětná klapka, kuličková ložiska</t>
  </si>
  <si>
    <t>8.06</t>
  </si>
  <si>
    <t>Výfuková hlavice DN250</t>
  </si>
  <si>
    <t>8.06a</t>
  </si>
  <si>
    <t>Protidešťová žaluzie DN160 se sítem proti hmyzu, RAL dle stavby</t>
  </si>
  <si>
    <t>8.11</t>
  </si>
  <si>
    <t>8.11.2</t>
  </si>
  <si>
    <t>8.11.3</t>
  </si>
  <si>
    <t>8.11.4</t>
  </si>
  <si>
    <t>8.12</t>
  </si>
  <si>
    <t>8.12.2</t>
  </si>
  <si>
    <t>8.12.3</t>
  </si>
  <si>
    <t>8.13</t>
  </si>
  <si>
    <t>8.14</t>
  </si>
  <si>
    <t>Uzavírací těsná klapka 2300x800 se servopohonem otevřeno/zavřeno s havarijní funkcí</t>
  </si>
  <si>
    <t>Protidešťová žaluzie 2300x800 se sítem proti hmyzu, RAL dle stavby</t>
  </si>
  <si>
    <t>Ruční regulační klapka 500x800</t>
  </si>
  <si>
    <t>Přívodní vyústka dvouřadá do čtyřhranného potrubí 1000x300 s regulací</t>
  </si>
  <si>
    <t>Přívodní vyústka dvouřadá do čtyřhranného potrubí 1200x500 s regulací</t>
  </si>
  <si>
    <t>9.09</t>
  </si>
  <si>
    <t>Kruhové spiro potrubí v provedení SAFE včetně tvarovek DN 800</t>
  </si>
  <si>
    <t>728.10</t>
  </si>
  <si>
    <t>Zař. č. 10 - Větrání výdeje jídla, jídelny a zázemí</t>
  </si>
  <si>
    <t>10.01</t>
  </si>
  <si>
    <t>Rekuperační jednotka ve vnitřním podstropním provedení, Vp,o= 1700 m3/h při 200 Pa. Jednotka bude, dodána včetně MaR a ovladače</t>
  </si>
  <si>
    <t>Rozměr jednotky (VxŠxD) 460x1600x2000, hmotnost 245Kg</t>
  </si>
  <si>
    <t>Pružná spojka 600x300</t>
  </si>
  <si>
    <t>Těsná uzavírací klapka 600x300 se servopohonem na sání a výfuku vzduchu</t>
  </si>
  <si>
    <t>10.02</t>
  </si>
  <si>
    <t>10.03</t>
  </si>
  <si>
    <t>Kulisový tlumič hluku 840x300x1500, 6 x kulisa tl. 100mm s náběhovými plechy</t>
  </si>
  <si>
    <t>10.04</t>
  </si>
  <si>
    <t>Kulisový tlumič hluku 840x300x1750, 6 x kulisa tl. 100mm s náběhovými plechy</t>
  </si>
  <si>
    <t>10.05</t>
  </si>
  <si>
    <t>Protidešťová žaluzie 800x300 se sítem proti hmyzu, RAL dle stavby</t>
  </si>
  <si>
    <t>10.06</t>
  </si>
  <si>
    <t>Ruční regulační klapka DN250</t>
  </si>
  <si>
    <t>10.07</t>
  </si>
  <si>
    <t>Potrubní tukový filtr vzduchu DN200</t>
  </si>
  <si>
    <t>10.08</t>
  </si>
  <si>
    <t>Přívodní vyústka dvouřadá do kruhového potrubí 525x125 s regulací</t>
  </si>
  <si>
    <t>10.09</t>
  </si>
  <si>
    <t>Nerezová digestoř 1300x1100 včetně tukových filtrů a osvětlení, hrdlo nahoru DN250</t>
  </si>
  <si>
    <t>10.10</t>
  </si>
  <si>
    <t>Nerezová digestoř 1300x1400 včetně tukových filtrů a osvětlení, hrdlo nahoru DN250</t>
  </si>
  <si>
    <t>10.11</t>
  </si>
  <si>
    <t>10.12</t>
  </si>
  <si>
    <t>Odvodní vyústka jednořadá do kruhového potrubí 600x100 s regulací</t>
  </si>
  <si>
    <t>10.13</t>
  </si>
  <si>
    <t>10.14</t>
  </si>
  <si>
    <t>10.15</t>
  </si>
  <si>
    <t>10.15.2</t>
  </si>
  <si>
    <t>10.15.3</t>
  </si>
  <si>
    <t>10.15.4</t>
  </si>
  <si>
    <t>10.16</t>
  </si>
  <si>
    <t>10.17</t>
  </si>
  <si>
    <t>9.10.1</t>
  </si>
  <si>
    <t>9.10.2</t>
  </si>
  <si>
    <t>11.01</t>
  </si>
  <si>
    <t>11.02</t>
  </si>
  <si>
    <t>11.07</t>
  </si>
  <si>
    <t>11.08</t>
  </si>
  <si>
    <t>Výkaz výměr</t>
  </si>
  <si>
    <t>Stavba :</t>
  </si>
  <si>
    <t>REKONSTRUKCE BUDOVY PIONÝRSKÁ 23, BRNO</t>
  </si>
  <si>
    <t>Část :</t>
  </si>
  <si>
    <t>Část</t>
  </si>
  <si>
    <t>D.1.4.6 - Zařízení pro měření a regulaci</t>
  </si>
  <si>
    <t>Investor:</t>
  </si>
  <si>
    <t>Jihomoravský kraj, Žerotínovo náměstí 449/3, 601 82 Brno</t>
  </si>
  <si>
    <t>Označení</t>
  </si>
  <si>
    <t>Popis položky</t>
  </si>
  <si>
    <t>Výrobce</t>
  </si>
  <si>
    <t>Mn.</t>
  </si>
  <si>
    <t>cena / MJ</t>
  </si>
  <si>
    <t>Řídící systém</t>
  </si>
  <si>
    <t>Rozváděč DT1.VS</t>
  </si>
  <si>
    <t>Regulátor  - ND (HW bez licence, pouze pro výměnu) - integrované 4UI, 2AO, 4DI, 4DO, podpora BACnet IP, BACnet MS/TP, Panel-Bus, Meter-Bus, ModBus RTU, Modbus TCP, LonWorks, webserwer - výstup pro displej</t>
  </si>
  <si>
    <t>EHNX Licence (50 DB bodů pro integraci, 100 bodů pro Panel-Bus + I/O, SMA)</t>
  </si>
  <si>
    <t>Externí displej, 10", OS, webprohlížeč, napájení 24VDC, montáž do dveří rozvaděče</t>
  </si>
  <si>
    <t>Kombinovaný IO modul - 8AI, 8AO, 12DI, 6DO (Panel Bus), šroubové svorky</t>
  </si>
  <si>
    <t>IO modul - 3 x 3-polohový výstup, ruční ovládání, včetně svorkovnicového bloku</t>
  </si>
  <si>
    <t>převodník M-BUS/MODBUS - převádějící data z rozhranní M-BUS na MODBUS RTU. Rozsah rychlostí je 300 bps až 9600 bps. Počet připojených přístrojů 20</t>
  </si>
  <si>
    <t>Ehternet switch, napájení 24VDC, 5-port, DIN</t>
  </si>
  <si>
    <t>Uživatelský software pro DDC regulátor - parametrizace</t>
  </si>
  <si>
    <t>d.b.</t>
  </si>
  <si>
    <t>Uživatelský software pro DDC regulátor - parametrizace měřičů M-BUS</t>
  </si>
  <si>
    <t>Uživatelský software pro DDC regulátor - tvorba webových stránek</t>
  </si>
  <si>
    <t>Rozváděč DT2</t>
  </si>
  <si>
    <t>Regulátor bez wifi modulu - 2xEthernet port, 2xRS485, napájení 24V AC/DC, otevřené ovládače : Panel-Bus, C-Bus, všechny typy Modbus, BACnet IP a MS/TP, Fox, LONWorks, KNX-IP, M-Bus, EnOcean, DALI, SNMP, oBix</t>
  </si>
  <si>
    <t>Paměťová karta pro regulátor, micro-SD 4GB</t>
  </si>
  <si>
    <t>Licence pro 1250 DB</t>
  </si>
  <si>
    <t>Roršíření licence o 1250 DB</t>
  </si>
  <si>
    <t>Komunikační modul RS232</t>
  </si>
  <si>
    <t>Komunikační modul 2xRS485</t>
  </si>
  <si>
    <t>Uživatelský software pro DDC regulátory - IRC</t>
  </si>
  <si>
    <t>Uživatelský software pro DDC regulátory - Osvětlení (DALI)</t>
  </si>
  <si>
    <t>Uživatelský software pro gateway - parametrizace komunikace VZT (13ks)</t>
  </si>
  <si>
    <t>Individuální řízení vytápění pokojů</t>
  </si>
  <si>
    <t>Snímač teploty, napájení 24V, komunikace RS485 (MODBUS RTU)</t>
  </si>
  <si>
    <t>Pristorová ovládací jednotka, 4 tlačítka, displej, napájení 24V, komunikace RS485 (MODBUS RTU)</t>
  </si>
  <si>
    <t>Termopohon 24V, závit M30x1,5</t>
  </si>
  <si>
    <t>Rozšiřující modul 4xDO, napájení 24V, komunikace RS485 (MODBUS RTU)</t>
  </si>
  <si>
    <t>Plastová rozvodnice nástěnná, 18M, včetně 4x relé a hl. vypínač</t>
  </si>
  <si>
    <t>Ovládání žaluzií</t>
  </si>
  <si>
    <t>centrální jednotka pro řízení maximálně 2 zón.Na základě údajů čidel slunce, větru, teploty a dešťových srážek a na základě nastavených parametrů vydává povely pro řídicí jednotky pohonů (MotorController) v jednotlivých zónách.</t>
  </si>
  <si>
    <t xml:space="preserve">Kompaktní sensor (vítr, směr větru) nevyhřívané </t>
  </si>
  <si>
    <t>Stožár pro snímač</t>
  </si>
  <si>
    <t>Motor Controller, 4x motor 230V, napájení 230V, provedení na DIN</t>
  </si>
  <si>
    <t>Motor Controller, 2x motor 230V, napájení 230V, provedení na DIN</t>
  </si>
  <si>
    <t>Motor Controller, 1x motor 230V, napájení 230V, provedení na DIN</t>
  </si>
  <si>
    <t>Plastová rozvodnice nástěnná, 18M, hl. vypínač</t>
  </si>
  <si>
    <t>Lokální tlačítko ovládání žaluzií</t>
  </si>
  <si>
    <t>Oživení a uvedení do provozu</t>
  </si>
  <si>
    <t>Dispečerské pracoviště</t>
  </si>
  <si>
    <t>Malá grafická centrála, s webovým rozhraním, obsahuje vestavěnou podporu pro nejpoužívanější funkce jako jsou časové programy, správa alarmů a grafů apod., podpora neomezeného počtu uživatelů přes Internet / Intranet se standardním web prohlížečem, sofistikovaný proces zasílání a distribuce alarmů vč. využívání e-mailových a SMS zpráv, licence 5 regulátorů (FOX)</t>
  </si>
  <si>
    <t>SUPERVISOR - ALARM PORTAL</t>
  </si>
  <si>
    <t>Aplikační SW pro grafickou vizualizaci technologických zařízení - parametrizace dat</t>
  </si>
  <si>
    <t>db</t>
  </si>
  <si>
    <t>Aplikační SW pro grafickou vizualizaci technologických zařízení - převedení dat z objektu SPŠCH</t>
  </si>
  <si>
    <t>Aplikační SW pro grafickou vizualizaci technologických zařízení  - tvorba obrazovek</t>
  </si>
  <si>
    <t>Server PC, dvoujádrový procesor Core i3, 8 GB RAM 1333MHz , 2x HDD 1000GB, klávesnice, myš, Windows 2019 Server</t>
  </si>
  <si>
    <t>Instalace a zprovoznění dispčerského programu</t>
  </si>
  <si>
    <t>Polní instrumentace</t>
  </si>
  <si>
    <t>Snímač  teploty venkovní, charakteristika NTC</t>
  </si>
  <si>
    <t>Snímač  teploty jímkový, délka jímky 135mm, připojovací závit G1/2", charakteristika NTC</t>
  </si>
  <si>
    <t>Snímač  teploty příložný, charakteristika NTC</t>
  </si>
  <si>
    <t>Snímač  teploty do VZT, délka 300mm, charakteristika NTC</t>
  </si>
  <si>
    <t>Snímač  teploty kabelový,  charakteristika NTC</t>
  </si>
  <si>
    <t>Analogový snímač tlaku vody, rozsah 0…6Bar, napájení 24Vss, výstupní signál 4…20mA</t>
  </si>
  <si>
    <t>Servopohon 10Nm, 24Vst, ovládání 2…10V, včetně příslušenství na 3-cestný směšovač</t>
  </si>
  <si>
    <t>Rozváděče</t>
  </si>
  <si>
    <t>VS.DT1</t>
  </si>
  <si>
    <t>Stávajcí rozváděč skříňový osazený (2000x600x400), Pi 7kW, hlavní vypínač 32A, IP43/20 - výměna řídícího systému, doplnění viz TZ</t>
  </si>
  <si>
    <t>DT2</t>
  </si>
  <si>
    <t>Rozváděč zapuštěný osazený (1600x600x210), Pi 4kW, hlavní vypínač 25A, IP43/20, výbava dle TZ</t>
  </si>
  <si>
    <t>Montážní materiál</t>
  </si>
  <si>
    <t>Trubka instalační PVC D25mm, pevná</t>
  </si>
  <si>
    <t>Trubka instalační PVC D25mm, ohebná</t>
  </si>
  <si>
    <t>Žlab kabelový oceplochový 62/50 včetně příslušenství</t>
  </si>
  <si>
    <t>Kabel silnoproudý, jádro CU, izolace PVC 3x1,5</t>
  </si>
  <si>
    <t>Kabel silnoproudý, ohniodolný bez funkčnosti při požáru, jádro CU, izolace PVC 2x1,5</t>
  </si>
  <si>
    <t>Kabel silnoproudý, ohniodolný bez funkčnosti při požáru, jádro CU, izolace PVC 2x2,5</t>
  </si>
  <si>
    <t>Kabel silnoproudý, ohniodolný bez funkčnosti při požáru, jádro CU, izolace PVC 5x1,5</t>
  </si>
  <si>
    <t>Kabel ovládací stíněný, jádro CU, izolace PVC, 2x1</t>
  </si>
  <si>
    <t>Kabel ovládací stíněný, jádro CU, izolace PVC, 4x1</t>
  </si>
  <si>
    <t>Kabel sdělovací, ohniodolný bez funkčnosti při požáru, jádro CU, izolace PVC 1x2x0,8</t>
  </si>
  <si>
    <t>Kabel sdělovací, ohniodolný bez funkčnosti při požáru, jádro CU, izolace PVC 2x2x0,8</t>
  </si>
  <si>
    <t>Kontrukce ocelová nosná</t>
  </si>
  <si>
    <t>Protipožární ucpávky do 20cm2</t>
  </si>
  <si>
    <t>Zásuvka nástěnná 230V/16A/3P, IP54</t>
  </si>
  <si>
    <t>Podružný materiál - svorky, příchytky, hmoždinky, ..</t>
  </si>
  <si>
    <t>Elektromontážní práce</t>
  </si>
  <si>
    <t>Ukončení a zapojení kabelů do 2,5</t>
  </si>
  <si>
    <t>Montáž oceloplechového rozváděče, zapuštěnho</t>
  </si>
  <si>
    <t>Montáž rozvodnice IRC</t>
  </si>
  <si>
    <t>Montáž rozvodnice regulátorů motorů žaluzií</t>
  </si>
  <si>
    <t>Montáž prvků MaR</t>
  </si>
  <si>
    <t>Montáž prvků žaluzií</t>
  </si>
  <si>
    <t xml:space="preserve">Vysekání drážky pro kabely (do šíře 30mm, do hl. 30mm), </t>
  </si>
  <si>
    <t xml:space="preserve">Vysekání drážky pro kabely (do šíře 50mm, do hl. 40mm), </t>
  </si>
  <si>
    <t>Demontáž stávajícío rozváděče R.KOT</t>
  </si>
  <si>
    <t>Pomocné montážní práce</t>
  </si>
  <si>
    <t>Služby</t>
  </si>
  <si>
    <t>Test prvků 1:1</t>
  </si>
  <si>
    <t>Test prvků IRC 1:1</t>
  </si>
  <si>
    <t>Test prvků Žaluzií 1:1</t>
  </si>
  <si>
    <t>Řízení montáží a koordinace s ostaními profesemi</t>
  </si>
  <si>
    <t>Zaučení obsluhy, včetně návodu pro obsluhu</t>
  </si>
  <si>
    <t>Výrobní dokumentace, svorková schémata rozváděčů</t>
  </si>
  <si>
    <t>Výchozí revize elektro</t>
  </si>
  <si>
    <t>Spolupráce a vydání souhlasného stanoviska TIČR</t>
  </si>
  <si>
    <t>Celková cena bez DPH</t>
  </si>
  <si>
    <t>Zařízení pro měření a regulaci</t>
  </si>
  <si>
    <t>622412313RT2</t>
  </si>
  <si>
    <t>Nátěr stěn vnějších, slož.1-2, silikonový</t>
  </si>
  <si>
    <t>130a</t>
  </si>
  <si>
    <t>250a</t>
  </si>
  <si>
    <t>250b</t>
  </si>
  <si>
    <t>250c</t>
  </si>
  <si>
    <t>945943001R00</t>
  </si>
  <si>
    <t>Montáž závěsného lešení konzolového, chem. kotvy</t>
  </si>
  <si>
    <t>945943091R00</t>
  </si>
  <si>
    <t>Pronájem konzolového lešení - den</t>
  </si>
  <si>
    <t>945943501R00</t>
  </si>
  <si>
    <t xml:space="preserve">Doprava lešení konzol.dovoz a odvoz sady 50-130 m </t>
  </si>
  <si>
    <t>km</t>
  </si>
  <si>
    <t>sever nad sousedním objektem: 13m</t>
  </si>
  <si>
    <t>sever nad sousedním objektem: 13m/100 dní 1300</t>
  </si>
  <si>
    <t>03</t>
  </si>
  <si>
    <t>OBJEKT "A" - Vytápění</t>
  </si>
  <si>
    <t>1)</t>
  </si>
  <si>
    <t>Vytápění - nový rozvod v 1PP vč. nových otopných těles v objektu "A"</t>
  </si>
  <si>
    <t>9</t>
  </si>
  <si>
    <t>Ostatní konstrukce, bourání</t>
  </si>
  <si>
    <t>612403393R00</t>
  </si>
  <si>
    <t>5,0+0,15*23</t>
  </si>
  <si>
    <t>dopojení O.T. : 23</t>
  </si>
  <si>
    <t>974100030RA0</t>
  </si>
  <si>
    <t>979990105R00</t>
  </si>
  <si>
    <t>Poplatek za skládku suti - cihelné výrobky, skupina odpadu 170102</t>
  </si>
  <si>
    <t>904      T01</t>
  </si>
  <si>
    <t>Hzs-nezměřitelné stavební práce a přípomoci</t>
  </si>
  <si>
    <t>kpl.</t>
  </si>
  <si>
    <t>999281145R00</t>
  </si>
  <si>
    <t>722182004RT2</t>
  </si>
  <si>
    <t>16+34</t>
  </si>
  <si>
    <t>722182011RT1</t>
  </si>
  <si>
    <t>166+42+35</t>
  </si>
  <si>
    <t>722182014RT1</t>
  </si>
  <si>
    <t>80+28</t>
  </si>
  <si>
    <t>722182098KPL</t>
  </si>
  <si>
    <t>Příplatek za montáž izolačních tvarovek</t>
  </si>
  <si>
    <t>28323361R</t>
  </si>
  <si>
    <t>283771007R</t>
  </si>
  <si>
    <t>283771020R</t>
  </si>
  <si>
    <t>283771031R</t>
  </si>
  <si>
    <t>283771140R</t>
  </si>
  <si>
    <t>28377130R</t>
  </si>
  <si>
    <t>28377135R</t>
  </si>
  <si>
    <t>28377619R</t>
  </si>
  <si>
    <t>631547115R</t>
  </si>
  <si>
    <t>631547216R</t>
  </si>
  <si>
    <t>998713101R00</t>
  </si>
  <si>
    <t>732</t>
  </si>
  <si>
    <t>Strojovny</t>
  </si>
  <si>
    <t>732429112R00</t>
  </si>
  <si>
    <t>42640140R</t>
  </si>
  <si>
    <t>m=1651,8 kg/h, p=20,1 kPa : 1</t>
  </si>
  <si>
    <t>998732101R00</t>
  </si>
  <si>
    <t>733</t>
  </si>
  <si>
    <t>Rozvod potrubí</t>
  </si>
  <si>
    <t>733113117R00</t>
  </si>
  <si>
    <t>733163102R00</t>
  </si>
  <si>
    <t>733163103R00</t>
  </si>
  <si>
    <t>733163104R00</t>
  </si>
  <si>
    <t>733163105R00</t>
  </si>
  <si>
    <t>733163106R00</t>
  </si>
  <si>
    <t>733163107R00</t>
  </si>
  <si>
    <t>733167001R00</t>
  </si>
  <si>
    <t>24*2</t>
  </si>
  <si>
    <t>733190306R00</t>
  </si>
  <si>
    <t>166+42+35+80+44</t>
  </si>
  <si>
    <t>733190307R00</t>
  </si>
  <si>
    <t>722130901R32</t>
  </si>
  <si>
    <t>Zazátkování vývodu 5/4"</t>
  </si>
  <si>
    <t>Odkaz na mn. položky pořadí 36 : 2,00000</t>
  </si>
  <si>
    <t>31944407R</t>
  </si>
  <si>
    <t>998733101R00</t>
  </si>
  <si>
    <t>734</t>
  </si>
  <si>
    <t>Armatury</t>
  </si>
  <si>
    <t>734209125R00</t>
  </si>
  <si>
    <t>Odkaz na mn. položky pořadí 54 : 1,00000</t>
  </si>
  <si>
    <t>734215133R00</t>
  </si>
  <si>
    <t>734226212R00</t>
  </si>
  <si>
    <t>734235121R00</t>
  </si>
  <si>
    <t>734235124R00</t>
  </si>
  <si>
    <t>734235125R00</t>
  </si>
  <si>
    <t>734245425R00</t>
  </si>
  <si>
    <t>734261226R00</t>
  </si>
  <si>
    <t>734263316R00</t>
  </si>
  <si>
    <t>734266222R00</t>
  </si>
  <si>
    <t>734266426R00</t>
  </si>
  <si>
    <t>734266772R00</t>
  </si>
  <si>
    <t>23*2</t>
  </si>
  <si>
    <t>734291113R00</t>
  </si>
  <si>
    <t>734295215R00</t>
  </si>
  <si>
    <t>734413122R00</t>
  </si>
  <si>
    <t>734421160R00</t>
  </si>
  <si>
    <t>551200403E</t>
  </si>
  <si>
    <t>Ventil směšovací 3-cestný  DN25  Kvs=6,3  1"</t>
  </si>
  <si>
    <t>pohon dodávkou MaR : 1</t>
  </si>
  <si>
    <t>998734101R00</t>
  </si>
  <si>
    <t>735</t>
  </si>
  <si>
    <t>Otopná tělesa</t>
  </si>
  <si>
    <t>735156910R00</t>
  </si>
  <si>
    <t>735156920R00</t>
  </si>
  <si>
    <t>735159111R00</t>
  </si>
  <si>
    <t>48457199R</t>
  </si>
  <si>
    <t>48457403R</t>
  </si>
  <si>
    <t>48457420.AR</t>
  </si>
  <si>
    <t>48457421.AR</t>
  </si>
  <si>
    <t>48457422.AR</t>
  </si>
  <si>
    <t>48457425.AR</t>
  </si>
  <si>
    <t>48457435R</t>
  </si>
  <si>
    <t>48457503.AR</t>
  </si>
  <si>
    <t>998735101R00</t>
  </si>
  <si>
    <t>767995101R00</t>
  </si>
  <si>
    <t>0,25 kg/m : 46,0*0,25</t>
  </si>
  <si>
    <t>55399994R</t>
  </si>
  <si>
    <t>Ocelové výrobky - kotvy a spojky-atypické prvky : 11,5</t>
  </si>
  <si>
    <t>998767101R00</t>
  </si>
  <si>
    <t>3)</t>
  </si>
  <si>
    <t>Vytápění - nový rozvod v 5NP vč. nových otopných těles v objektu "A"</t>
  </si>
  <si>
    <t>0,15*23</t>
  </si>
  <si>
    <t>612423621R00</t>
  </si>
  <si>
    <t>20,0*0,3</t>
  </si>
  <si>
    <t>974031285R00</t>
  </si>
  <si>
    <t>9791000125AH</t>
  </si>
  <si>
    <t>28349014R</t>
  </si>
  <si>
    <t>Odkaz na mn. položky pořadí 24 : 16,00000</t>
  </si>
  <si>
    <t>190+100+21</t>
  </si>
  <si>
    <t>95+26+46</t>
  </si>
  <si>
    <t>283771153R</t>
  </si>
  <si>
    <t>m=1140,9 kg/h, p=20,5 kPa : 1</t>
  </si>
  <si>
    <t>998732102R00</t>
  </si>
  <si>
    <t>733161964R00</t>
  </si>
  <si>
    <t>190+100+21+95+26</t>
  </si>
  <si>
    <t>998733103R00</t>
  </si>
  <si>
    <t>734209124R00</t>
  </si>
  <si>
    <t>Odkaz na mn. položky pořadí 53 : 1,00000</t>
  </si>
  <si>
    <t>551200400E</t>
  </si>
  <si>
    <t>Ventil směšovací 3-cestný  DN20  Kvs=4,0  3/4"</t>
  </si>
  <si>
    <t>998734103R00</t>
  </si>
  <si>
    <t>48457413.AR</t>
  </si>
  <si>
    <t>48457419R</t>
  </si>
  <si>
    <t>48457424.AR</t>
  </si>
  <si>
    <t>998735103R00</t>
  </si>
  <si>
    <t>0,25 kg/m : 14,0*0,25</t>
  </si>
  <si>
    <t>Ocelové výrobky - kotvy a spojky-atypické prvky : 3,5</t>
  </si>
  <si>
    <t>5)</t>
  </si>
  <si>
    <t>Vytápění - byt školníka v objektu "A"</t>
  </si>
  <si>
    <t>612403385R00</t>
  </si>
  <si>
    <t>0,15*7</t>
  </si>
  <si>
    <t>970033200R00</t>
  </si>
  <si>
    <t>970034200R00</t>
  </si>
  <si>
    <t>dopojení O.T. : 7</t>
  </si>
  <si>
    <t>974100020RA0</t>
  </si>
  <si>
    <t>700</t>
  </si>
  <si>
    <t>HZS - hodinové zúčtovací sazby, zkoušky, revize</t>
  </si>
  <si>
    <t>R2</t>
  </si>
  <si>
    <t>Topná zkouška - napuštění uprav.vodou, odvzdušnění, vyregulování</t>
  </si>
  <si>
    <t>R3</t>
  </si>
  <si>
    <t>Revize</t>
  </si>
  <si>
    <t>R4</t>
  </si>
  <si>
    <t>Servis - uvedení do provozu</t>
  </si>
  <si>
    <t>87+4+8</t>
  </si>
  <si>
    <t>722182028R13</t>
  </si>
  <si>
    <t>870063707186T</t>
  </si>
  <si>
    <t>Kaučuková izolace 13x133 mm</t>
  </si>
  <si>
    <t>M</t>
  </si>
  <si>
    <t>900212800100020115T</t>
  </si>
  <si>
    <t>KS</t>
  </si>
  <si>
    <t>731</t>
  </si>
  <si>
    <t>Kotelny</t>
  </si>
  <si>
    <t>731249322R00</t>
  </si>
  <si>
    <t>731412221R00</t>
  </si>
  <si>
    <t>731412243W</t>
  </si>
  <si>
    <t>Redukce z DN 60/100 na DN 80/125 mm, PP</t>
  </si>
  <si>
    <t>48417408R</t>
  </si>
  <si>
    <t>485619939R01</t>
  </si>
  <si>
    <t>Příslušenství kotle - ovládací modul, bez čidla vněšjší teploty a s rámečkem</t>
  </si>
  <si>
    <t>998731101R00</t>
  </si>
  <si>
    <t>7*2</t>
  </si>
  <si>
    <t>733167003R00</t>
  </si>
  <si>
    <t>734235122R00</t>
  </si>
  <si>
    <t>734235132R00</t>
  </si>
  <si>
    <t>734261224R00</t>
  </si>
  <si>
    <t>734266446R00</t>
  </si>
  <si>
    <t>(6+1)*2</t>
  </si>
  <si>
    <t>734295212R00</t>
  </si>
  <si>
    <t>734291951MTZ</t>
  </si>
  <si>
    <t>Montáž hlavic ručního/termostat.ovládání</t>
  </si>
  <si>
    <t>55137306.AR</t>
  </si>
  <si>
    <t>735148001R00</t>
  </si>
  <si>
    <t>735179110R00</t>
  </si>
  <si>
    <t>484518234R</t>
  </si>
  <si>
    <t>48457437.AR</t>
  </si>
  <si>
    <t>6)</t>
  </si>
  <si>
    <t>Vytápění - úpravy v rámci stávajících rozvodů v objektu "A"</t>
  </si>
  <si>
    <t>904      R01</t>
  </si>
  <si>
    <t>904      R02</t>
  </si>
  <si>
    <t>700B</t>
  </si>
  <si>
    <t>Demontáže</t>
  </si>
  <si>
    <t>733110806R00</t>
  </si>
  <si>
    <t>32+28+24+36+216</t>
  </si>
  <si>
    <t>733110808R00</t>
  </si>
  <si>
    <t>733890803R00</t>
  </si>
  <si>
    <t>734200821R00</t>
  </si>
  <si>
    <t>734200822R00</t>
  </si>
  <si>
    <t>734890803R00</t>
  </si>
  <si>
    <t>735111810R00</t>
  </si>
  <si>
    <t>500/160 - 0,255 m2/čl : (4*2+5*2+6*2+10*2+11*11+13*3+14*2+15*2+16*7+17*2+19*2+22+24+26*3)*0,255</t>
  </si>
  <si>
    <t>900/160 - 0,440 m2/čl : (6+8+14+15)*0,44</t>
  </si>
  <si>
    <t>735151831R00</t>
  </si>
  <si>
    <t>735291800R00</t>
  </si>
  <si>
    <t>735890802R00</t>
  </si>
  <si>
    <t>998735193R00</t>
  </si>
  <si>
    <t>979951122R00</t>
  </si>
  <si>
    <t>Výkup kovů - litina, velikost nad 40 x 40 cm</t>
  </si>
  <si>
    <t>979981101O</t>
  </si>
  <si>
    <t>Kontejner, suť bez příměsí, odvoz a likvidace, 5 t</t>
  </si>
  <si>
    <t>11+118+22+8</t>
  </si>
  <si>
    <t>283771002R</t>
  </si>
  <si>
    <t>733113112R00</t>
  </si>
  <si>
    <t>39+55</t>
  </si>
  <si>
    <t>733113113R00</t>
  </si>
  <si>
    <t>78+63-4*2</t>
  </si>
  <si>
    <t>733113114R00</t>
  </si>
  <si>
    <t>7+6</t>
  </si>
  <si>
    <t>733161902R00</t>
  </si>
  <si>
    <t>Odkaz na mn. položky pořadí 44 : 6,00000</t>
  </si>
  <si>
    <t>733161905R00</t>
  </si>
  <si>
    <t>Odkaz na mn. položky pořadí 45 : 4,00000</t>
  </si>
  <si>
    <t>733163100R00</t>
  </si>
  <si>
    <t>10*2</t>
  </si>
  <si>
    <t>11+118+22+8+3</t>
  </si>
  <si>
    <t>733191913R00</t>
  </si>
  <si>
    <t>733123111U</t>
  </si>
  <si>
    <t>Úprava přípojek stáv.otopných těles - prodloužení/zkrácení</t>
  </si>
  <si>
    <t>31945717R</t>
  </si>
  <si>
    <t>31945726R</t>
  </si>
  <si>
    <t>734226211R00</t>
  </si>
  <si>
    <t>734226213R00</t>
  </si>
  <si>
    <t>734266221R00</t>
  </si>
  <si>
    <t>734266223R00</t>
  </si>
  <si>
    <t>734494213R00</t>
  </si>
  <si>
    <t>734494214R00</t>
  </si>
  <si>
    <t>735117110R00</t>
  </si>
  <si>
    <t>500/160 - 0,255 m2/čl : (7+11*14+12*7+13*2+14*8+15*11+16*23+17*9+18*15+19*15+20*4+21*5+23+30*2)*0,255</t>
  </si>
  <si>
    <t>900/160 - 0,440 m2/čl : 16*4*0,44</t>
  </si>
  <si>
    <t>735190911R00</t>
  </si>
  <si>
    <t>735191902R00</t>
  </si>
  <si>
    <t>735191904R00</t>
  </si>
  <si>
    <t>735191905R00</t>
  </si>
  <si>
    <t>500/160 : 1+14+7+2+8+11+23+9+15+15+4+5+1+2</t>
  </si>
  <si>
    <t>900/160 : 4</t>
  </si>
  <si>
    <t>735191910R00</t>
  </si>
  <si>
    <t>735192911R00</t>
  </si>
  <si>
    <t>735494811R00</t>
  </si>
  <si>
    <t>Odkaz na mn. položky pořadí 12 : 165,80000</t>
  </si>
  <si>
    <t>Odkaz na mn. položky pořadí 59 : 510,62000</t>
  </si>
  <si>
    <t>735890801R00</t>
  </si>
  <si>
    <t>48456964R</t>
  </si>
  <si>
    <t>48456978R</t>
  </si>
  <si>
    <t>48457404.AR</t>
  </si>
  <si>
    <t>48457593.AR</t>
  </si>
  <si>
    <t>783324340R00</t>
  </si>
  <si>
    <t>Odkaz na mn. položky pořadí 58 : 510,62000</t>
  </si>
  <si>
    <t>783424240R00</t>
  </si>
  <si>
    <t>DN10 : 116</t>
  </si>
  <si>
    <t>DN15 : 229</t>
  </si>
  <si>
    <t>DN20 : 226</t>
  </si>
  <si>
    <t>DN25 : 200</t>
  </si>
  <si>
    <t>783903811R00</t>
  </si>
  <si>
    <t>Odkaz na mn. položky pořadí 79 : 510,62000</t>
  </si>
  <si>
    <t>DN10 : 3,14*0,0171*116,0</t>
  </si>
  <si>
    <t>DN15 : 3,14*0,0214*229,0</t>
  </si>
  <si>
    <t>DN20 : 3,14*0,0269*226,0</t>
  </si>
  <si>
    <t>DN25 : 3,14*0,0318*200,0</t>
  </si>
  <si>
    <t>Hrubá výplň rýh ve stěnách do 15x5 cm maltou z SMS</t>
  </si>
  <si>
    <t>Vysekání kapes zeď cih. špalík, krabice 15x15x10cm</t>
  </si>
  <si>
    <t>Vysekání rýh ve zdivu z cihel, 15 x 15 cm</t>
  </si>
  <si>
    <t>Přesun hmot pro opravy a údržbu do v. 6 m, nošením</t>
  </si>
  <si>
    <t>Montáž izol.skruží na potrubí přímé DN 40,sam.spoj samolepicí spoj a příčné stažení páskou</t>
  </si>
  <si>
    <t>Montáž izolač.skruží na potrubí přímé DN 25,páska lepicí páska, sponky ve specifikaci</t>
  </si>
  <si>
    <t>Montáž izolač.skruží na potrubí přímé DN 40,páska lepicí páska, sponky ve specifikaci</t>
  </si>
  <si>
    <t>Páska lepicí DAPE 5 cm x 100 m AL fólie</t>
  </si>
  <si>
    <t>Izolace potrubí Mirelon PRO 15x13 mm šedočerná</t>
  </si>
  <si>
    <t>Izolace potrubí Mirelon PRO 18x13 mm šedočerná</t>
  </si>
  <si>
    <t>Izolace potrubí Mirelon PRO 22x13 mm šedočerná</t>
  </si>
  <si>
    <t>Izolace potrubí Mirelon PRO 35x13 mm šedočerná</t>
  </si>
  <si>
    <t>Spona na izolace potrubí Mirelon</t>
  </si>
  <si>
    <t>Páska samolepicí na izolace potrubí Mirelon š 38mm dl. 20 m</t>
  </si>
  <si>
    <t>Izolace potrubí Mirelon PRO 28x13 mm šedočerná</t>
  </si>
  <si>
    <t>Pouzdro potrubní izolační ROCKWOOL 800  35/30 mm kamenná vlna s polepem Al fólií vyztuženou skleněnou mřížkou</t>
  </si>
  <si>
    <t>Pouzdro potrubní izolační ROCKWOOL 800  42/40 mm kamenná vlna s polepem Al fólií vyztuženou skleněnou mřížkou</t>
  </si>
  <si>
    <t>Přesun hmot pro izolace tepelné, výšky do 6 m</t>
  </si>
  <si>
    <t>Montáž čerpadel oběhových spirálních, DN 40</t>
  </si>
  <si>
    <t>Čerpadlo elektron. EVOPLUS SMALL 40/180XM G 2", do 4m/6m3/h</t>
  </si>
  <si>
    <t>Přesun hmot pro strojovny, výšky do 6 m</t>
  </si>
  <si>
    <t>Příplatek za zhotovení přípojky DN 40</t>
  </si>
  <si>
    <t>Potrubí z měděných trubek vytápění D 15 x 1,0 mm</t>
  </si>
  <si>
    <t>Potrubí z měděných trubek vytápění D 18 x 1,0 mm</t>
  </si>
  <si>
    <t>Potrubí z měděných trubek vytápění D 22 x 1,0 mm</t>
  </si>
  <si>
    <t>Potrubí z měděných trubek vytápění D 28 x 1,5 mm</t>
  </si>
  <si>
    <t>Potrubí z měděných trubek vytápění D 35 x 1,5 mm</t>
  </si>
  <si>
    <t>Potrubí z měděných trubek vytápění D 42 x 1,5 mm</t>
  </si>
  <si>
    <t>Příplatek za zhotovení přípojky Cu 15/1</t>
  </si>
  <si>
    <t>Tlaková zkouška Cu potrubí do D 35</t>
  </si>
  <si>
    <t>Tlaková zkouška Cu potrubí do D 64</t>
  </si>
  <si>
    <t>Zátka č. 290 DN    5/4" vnější závit pozink</t>
  </si>
  <si>
    <t>Přesun hmot pro rozvody potrubí, výšky do 6 m</t>
  </si>
  <si>
    <t>Montáž armatur závitových,se 3závity, G 1</t>
  </si>
  <si>
    <t>Ventil odvzdušňovací automat. GIACOMINI R99 DN 15</t>
  </si>
  <si>
    <t>Ventil term.přímý,vnitř.z. Heimeier V-exakt DN 15</t>
  </si>
  <si>
    <t>Kohout kulový,2xvnitřní záv. GIACOMINI R250D DN 15</t>
  </si>
  <si>
    <t>Kohout kulový,2xvnitřní záv. GIACOMINI R250D DN 32</t>
  </si>
  <si>
    <t>Kohout kulový,2xvnitřní záv. GIACOMINI R250D DN 40</t>
  </si>
  <si>
    <t>Klapka zpětná,2xvnitřní závit GIACOMINI N5 DN 40</t>
  </si>
  <si>
    <t>Šroubení  Ve 4300 přímé, G 5/4</t>
  </si>
  <si>
    <t>Šroubení topenářské, přímé, IVAR.SP 603 DN 40</t>
  </si>
  <si>
    <t>Šroubení reg.přímé,vnitř.z. Heimeier Regulux DN 15</t>
  </si>
  <si>
    <t>Šroubení uz.dvoutr.s vyp.rohov.Heimer Vekolux DN15</t>
  </si>
  <si>
    <t>Šroubení svěrné na měď Heimeier 15x1 mm - EK</t>
  </si>
  <si>
    <t>Kohouty plnící a vypouštěcí G 1/2</t>
  </si>
  <si>
    <t>Filtr, vnitřní-vnitřní z. GIACOMINI R74A DN 40</t>
  </si>
  <si>
    <t>Teploměr IVAR.TP 120 A, D 63 / dl.jímky 50 mm</t>
  </si>
  <si>
    <t>Tlakoměr deformační 0-10 MPa č. 03322, D 100</t>
  </si>
  <si>
    <t>Přesun hmot pro armatury, výšky do 6 m</t>
  </si>
  <si>
    <t>Tlakové zkoušky otopných těles Radik 10-11</t>
  </si>
  <si>
    <t>Tlakové zkoušky otopných těles Radik 20-22</t>
  </si>
  <si>
    <t>Montáž panelových těles Radik do délky 1600 mm</t>
  </si>
  <si>
    <t>Těleso otopné des.Radik Klasik typ 21 v.900dl.1400</t>
  </si>
  <si>
    <t>Těleso otopné des. Radik typ 11 VK v. 500 dl. 400</t>
  </si>
  <si>
    <t>Těleso otopné des. Radik typ 11 VK v. 600 dl. 500</t>
  </si>
  <si>
    <t>Těleso otopné des. Radik typ 11 VK v. 600 dl. 600</t>
  </si>
  <si>
    <t>Těleso otopné des. Radik typ 11 VK v. 600 dl. 700</t>
  </si>
  <si>
    <t>Těleso otopné des. Radik typ 11 VK v. 600 dl. 1000</t>
  </si>
  <si>
    <t>Těleso otopné des. Radik typ 11 VK v. 900 dl. 400</t>
  </si>
  <si>
    <t>Těleso otopné des. Radik typ 21 VK v. 600 dl. 600</t>
  </si>
  <si>
    <t>Přesun hmot pro otopná tělesa, výšky do 6 m</t>
  </si>
  <si>
    <t>Výroba a montáž kov. atypických konstr. do 5 kg</t>
  </si>
  <si>
    <t>Kotvy, úhelníky apod.atypické výrobky</t>
  </si>
  <si>
    <t>Přesun hmot pro zámečnické konstr., výšky do 6 m</t>
  </si>
  <si>
    <t>Vytápění</t>
  </si>
  <si>
    <t>Omítka rýh stěn vápenná o šířce do 30 cm, hladká</t>
  </si>
  <si>
    <t>Vysekání rýh zeď cihelná u stropu 30 x 20 cm</t>
  </si>
  <si>
    <t>Montáž dvířek kovových i z PH</t>
  </si>
  <si>
    <t>Odvoz suti a vyb.hmot do 10 km, vnitrost. 25 m svislá doprava z 5.NP ručním nošením</t>
  </si>
  <si>
    <t>Dvířka revizní plná SI 3030 rozměr 300x300 mm</t>
  </si>
  <si>
    <t>Izolace potrubí Mirelon PRO 45x13 mm šedočerná</t>
  </si>
  <si>
    <t>Přesun hmot pro izolace tepelné, výšky do 24 m</t>
  </si>
  <si>
    <t>Přesun hmot pro strojovny, výšky do 12 m</t>
  </si>
  <si>
    <t>Zaslepení měděného potrubí vč. víčka D 22 mm</t>
  </si>
  <si>
    <t>Přesun hmot pro rozvody potrubí, výšky do 24 m</t>
  </si>
  <si>
    <t>Montáž armatur závitových,se 3závity, G 3/4</t>
  </si>
  <si>
    <t>Přesun hmot pro armatury, výšky do 24 m</t>
  </si>
  <si>
    <t>Těleso otopné des. Radik typ 11 VK v. 500 dl. 1600</t>
  </si>
  <si>
    <t>Těleso otopné des. Radik typ 11 VK v. 600 dl. 400</t>
  </si>
  <si>
    <t>Těleso otopné des. Radik typ 11 VK v. 600 dl. 900</t>
  </si>
  <si>
    <t>Přesun hmot pro otopná tělesa, výšky do 24 m</t>
  </si>
  <si>
    <t>Přesun hmot pro zámečnické konstr., výšky do 24 m</t>
  </si>
  <si>
    <t>Hrubá výplň rýh ve stěnách do 10x5 cm maltou z SMS</t>
  </si>
  <si>
    <t>Vrtání jádrové do zdiva cihelného do D 200 mm</t>
  </si>
  <si>
    <t>Příp. za jádr. vrt. ve H nad 1,5m cihel do D 200mm</t>
  </si>
  <si>
    <t>Příp. za jádr. vrt. vod. ve stěně cihel do D 200mm</t>
  </si>
  <si>
    <t>Vysekání rýh ve zdivu z cihel, 10 x 10 cm</t>
  </si>
  <si>
    <t>Montáž izol.skruží na potrubí přímé DN 130,lepidlo lepidlo ve specifikaci</t>
  </si>
  <si>
    <t>Příslušenství k izolacím - kaučuk. lepidlo 450g / 0,5 l</t>
  </si>
  <si>
    <t>Montáž závěsných kotlů turbo s TUV, odkouření</t>
  </si>
  <si>
    <t>Odkouření koaxiální vodorovné 80/125 mm PP dl.1,0m</t>
  </si>
  <si>
    <t>Kotel Wolf CGB-2K kondenzační 24 kW nástěnný, uzavřený, ZP</t>
  </si>
  <si>
    <t>Přesun hmot pro kotelny, výšky do 6 m</t>
  </si>
  <si>
    <t>Příplatek za zhotovení přípojky Cu 22/1</t>
  </si>
  <si>
    <t>Kohout kulový,2xvnitřní záv. GIACOMINI R250D DN 20</t>
  </si>
  <si>
    <t>Kohout kulový s vypouštěním,GIACOMINI R250DS DN 20</t>
  </si>
  <si>
    <t>Šroubení  Ve 4300 přímé, G 3/4</t>
  </si>
  <si>
    <t>Šroubení dvoutr.rohov.termo.Heimeier Multilux DN15</t>
  </si>
  <si>
    <t>Filtr, vnitřní-vnitřní z. GIACOMINI R74A DN 20</t>
  </si>
  <si>
    <t>Hlavice termostatická Heimeier K standard</t>
  </si>
  <si>
    <t>Tlaková zkouška designových otopných těles 1řadých</t>
  </si>
  <si>
    <t>Montáž otopných těles koupelnových (žebříků)</t>
  </si>
  <si>
    <t>Těleso otopné trubkové Linear Classic M KLCM výška 1820 mm, délka 600 mm</t>
  </si>
  <si>
    <t>Těleso otopné des. Radik typ 11 VK v. 900 dl. 600</t>
  </si>
  <si>
    <t>celkem</t>
  </si>
  <si>
    <t>Hzs-zkousky v ramci montaz.praci Komplexni vyzkouseni, proplach systému, napuštění upravenou vodou</t>
  </si>
  <si>
    <t>Hzs-zkousky v ramci montaz.praci Topná zkouška, vyregulování, vyvážení soustavy</t>
  </si>
  <si>
    <t>Demontáž potrubí ocelového závitového do DN 15-32</t>
  </si>
  <si>
    <t>Demontáž potrubí ocelového závitového do DN 32-50</t>
  </si>
  <si>
    <t>Přemístění vybouraných hmot - potrubí, H 6 - 24 m</t>
  </si>
  <si>
    <t>Demontáž armatur se 2závity do G 1/2</t>
  </si>
  <si>
    <t>Demontáž armatur se 2závity do G 1</t>
  </si>
  <si>
    <t>Přemístění demontovaných hmot - armatur, H 6- 24 m</t>
  </si>
  <si>
    <t>Demontáž těles otopných litinových článkových</t>
  </si>
  <si>
    <t>Demontáž otopných těles panelových 3řadých,1500 mm</t>
  </si>
  <si>
    <t>Demontáž konzol otopných těles do odpadu</t>
  </si>
  <si>
    <t>Přemístění demont. hmot - otop. těles, H 6 - 12 m</t>
  </si>
  <si>
    <t>Příplatek zvětšený přesun, otopná tělesa do 500 m</t>
  </si>
  <si>
    <t>Izolace potrubí Mirelon PRO 12x13 mm šedočerná</t>
  </si>
  <si>
    <t>Příplatek za zhotovení přípojky DN 10</t>
  </si>
  <si>
    <t>Příplatek za zhotovení přípojky DN 15</t>
  </si>
  <si>
    <t>Příplatek za zhotovení přípojky DN 20</t>
  </si>
  <si>
    <t>Propojení měděného potrubí vytápění D 15 mm</t>
  </si>
  <si>
    <t>Propojení měděného potrubí vytápění D 28 mm</t>
  </si>
  <si>
    <t>Potrubí z měděných trubek vytápění D 10 x 1,0 mm</t>
  </si>
  <si>
    <t>Zaslepení potrubí zkováním a zavařením DN 15</t>
  </si>
  <si>
    <t>Přechod přímý 4243G 15 x 1/2 vnější závit, bronz</t>
  </si>
  <si>
    <t>Přechod přímý 4243G 28 x 1 vnější závit, bronz</t>
  </si>
  <si>
    <t>Ventil term.přímý,vnitř.z. Heimeier V-exakt DN 10</t>
  </si>
  <si>
    <t>Ventil term.přímý,vnitř.z. Heimeier V-exakt DN 20</t>
  </si>
  <si>
    <t>Šroubení reg.přímé,vnitř.z. Heimeier Regulux DN 10</t>
  </si>
  <si>
    <t>Šroubení reg.přímé,vnitř.z. Heimeier Regulux DN 20</t>
  </si>
  <si>
    <t>Návarky s trubkovým závitem G 1/2</t>
  </si>
  <si>
    <t>Návarky s trubkovým závitem G 3/4</t>
  </si>
  <si>
    <t>Odpojení a připojení těles po nátěru</t>
  </si>
  <si>
    <t>Oprava - slepá růžice</t>
  </si>
  <si>
    <t>Vyzkoušení otopných těles litinových tlakem</t>
  </si>
  <si>
    <t>Propláchnutí otopných těles litinových</t>
  </si>
  <si>
    <t>Oprava - odvzdušnění otopných těles</t>
  </si>
  <si>
    <t>Napuštění vody do otopného systému - bez kotle</t>
  </si>
  <si>
    <t>Zpětná montáž otop.těles článků litinových</t>
  </si>
  <si>
    <t>Vypuštění vody z otopných těles</t>
  </si>
  <si>
    <t>Přemístění demont. hmot - otop. těles, H do 6 m</t>
  </si>
  <si>
    <t>Těleso otopné des. Radik Klasik typ11 v.600 dl.600</t>
  </si>
  <si>
    <t>Těleso otopné des. Radik Klasik typ11 v.500 dl.600</t>
  </si>
  <si>
    <t>Těleso otopné des. Radik typ 11 VK v. 500 dl. 500</t>
  </si>
  <si>
    <t>Těleso otopné des. Radik typ 22 VK v. 900 dl. 600</t>
  </si>
  <si>
    <t>Nátěr syntetický litin. radiátorů Z +2x + 2x email</t>
  </si>
  <si>
    <t>Nátěr syntet. potrubí do DN 50 mm  Z+1x +1x email</t>
  </si>
  <si>
    <t>Odmaštění chemickými rozpouštědly</t>
  </si>
  <si>
    <t>Vytápění -  "1.PP- horizontální páteř"</t>
  </si>
  <si>
    <t>Vytápění - dopojení VZT jednotek v objektech "A+B"</t>
  </si>
  <si>
    <t>10)</t>
  </si>
  <si>
    <t>970031080R00</t>
  </si>
  <si>
    <t>Vrtání jádrové do zdiva cihelného do D 80 mm</t>
  </si>
  <si>
    <t>0,8*12</t>
  </si>
  <si>
    <t>970031100R00</t>
  </si>
  <si>
    <t>Vrtání jádrové do zdiva cihelného do D 100 mm</t>
  </si>
  <si>
    <t>0,8*12+0,5*4+1,1*8</t>
  </si>
  <si>
    <t>970033080R00</t>
  </si>
  <si>
    <t>Příp. za jádr. vrt. ve H nad 1,5 m cihel do D 80mm</t>
  </si>
  <si>
    <t>970033100R00</t>
  </si>
  <si>
    <t>Příp. za jádr. vrt. ve H nad 1,5m cihel do D 100mm</t>
  </si>
  <si>
    <t>970034080R00</t>
  </si>
  <si>
    <t>Příp. za jádr. vrt. vod. ve stěně cihel do D 80 mm</t>
  </si>
  <si>
    <t>970034100R00</t>
  </si>
  <si>
    <t>Příp. za jádr. vrt. vod. ve stěně cihel do D 100mm</t>
  </si>
  <si>
    <t>970037080R00</t>
  </si>
  <si>
    <t>Příp. časté přem. str. jád. vrt. v cihel do D 80mm</t>
  </si>
  <si>
    <t>970037100R00</t>
  </si>
  <si>
    <t>Příp.časté přem. str. jád. vrt. v cihel do D 100mm</t>
  </si>
  <si>
    <t>971033331R00</t>
  </si>
  <si>
    <t>Vybourání otv. zeď cihel. pl.0,09 m2, tl.15cm, MVC</t>
  </si>
  <si>
    <t>971033341R00</t>
  </si>
  <si>
    <t>Vybourání otv. zeď cihel. pl.0,09 m2, tl.30cm, MVC</t>
  </si>
  <si>
    <t>910      T01</t>
  </si>
  <si>
    <t>h</t>
  </si>
  <si>
    <t>979100012RA0</t>
  </si>
  <si>
    <t>Odvoz suti a vyb.hmot do 10 km, vnitrost. 25 m</t>
  </si>
  <si>
    <t>732339993R00</t>
  </si>
  <si>
    <t>Revize expanzní tlakové nádoby do 500 l</t>
  </si>
  <si>
    <t>732339994R00</t>
  </si>
  <si>
    <t>Revize expanzní tlakové nádoby nad 500 l</t>
  </si>
  <si>
    <t>R02</t>
  </si>
  <si>
    <t>Servis - uvedení do provozu, zaškolení obsluhy úpravna vody</t>
  </si>
  <si>
    <t>R03</t>
  </si>
  <si>
    <t>Servis - uvedení do provozu, zaškolení obsluhy exp.automat</t>
  </si>
  <si>
    <t>905      RHZ</t>
  </si>
  <si>
    <t>Hzs-koordinace s ostatními profesemi</t>
  </si>
  <si>
    <t>713400842R00</t>
  </si>
  <si>
    <t>Odstranění izolace vláknité s konstr.včetně úpravy</t>
  </si>
  <si>
    <t>DN25 : 3,14*0,035*417,0*1,2</t>
  </si>
  <si>
    <t>DN32-DN50 : 3,14*0,055*550,0*1,2</t>
  </si>
  <si>
    <t>DN65 : 3,14*0,07*94,0*1,2</t>
  </si>
  <si>
    <t>d76 : 3,14*0,076*124,0*1,2</t>
  </si>
  <si>
    <t>d89 : 3,14*0,089*70,0*1,2</t>
  </si>
  <si>
    <t>732320812R00</t>
  </si>
  <si>
    <t>Odpojení nádrží od rozvodů potrubí, do 100 l</t>
  </si>
  <si>
    <t>úpravna : 1</t>
  </si>
  <si>
    <t>732320815R00</t>
  </si>
  <si>
    <t>Odpojení nádrží od rozvodů potrubí, do 1000 l</t>
  </si>
  <si>
    <t>exp.nádoba beztlaká : 2</t>
  </si>
  <si>
    <t>732324812R00</t>
  </si>
  <si>
    <t>Vypuštění vody z nádrží o obsahu 100 l</t>
  </si>
  <si>
    <t>732324815R00</t>
  </si>
  <si>
    <t>Vypuštění vody z nádrží o obsahu 1000 l</t>
  </si>
  <si>
    <t>732393815R00</t>
  </si>
  <si>
    <t>Rozřezání demontovaných nádrží, do 1000 l</t>
  </si>
  <si>
    <t>732420812R00</t>
  </si>
  <si>
    <t>Demontáž čerpadel oběhových spirálních DN 40</t>
  </si>
  <si>
    <t>732420813R00</t>
  </si>
  <si>
    <t>Demontáž čerpadel oběhových spirálních DN 50</t>
  </si>
  <si>
    <t>732420814R00</t>
  </si>
  <si>
    <t>Demontáž čerpadel oběhových spirálních DN 65</t>
  </si>
  <si>
    <t>732890801R00</t>
  </si>
  <si>
    <t>Přemístění vybouraných hmot - strojovny, H do 6 m</t>
  </si>
  <si>
    <t>733120819R00</t>
  </si>
  <si>
    <t>Demontáž potrubí z hladkých trubek D 60,3</t>
  </si>
  <si>
    <t>733120826R00</t>
  </si>
  <si>
    <t>Demontáž potrubí z hladkých trubek D 89</t>
  </si>
  <si>
    <t>d70/3 : 94</t>
  </si>
  <si>
    <t>d76/2 : 124</t>
  </si>
  <si>
    <t>d89 : 70</t>
  </si>
  <si>
    <t>733190801R00</t>
  </si>
  <si>
    <t>Odřezání potrubních objímek dvojitých do DN 50</t>
  </si>
  <si>
    <t>733191823R00</t>
  </si>
  <si>
    <t>Odřezání třmenových držáků potrubí do D 76</t>
  </si>
  <si>
    <t>733191828R00</t>
  </si>
  <si>
    <t>Odřezání třmenových držáků potrubí do D 108</t>
  </si>
  <si>
    <t>733890801R00</t>
  </si>
  <si>
    <t>Přemístění vybouraných hmot - potrubí, H do 6 m</t>
  </si>
  <si>
    <t>734100811R00</t>
  </si>
  <si>
    <t>Demontáž armatur se dvěma přírubami do DN 50</t>
  </si>
  <si>
    <t>734100812R00</t>
  </si>
  <si>
    <t>Demontáž armatur se dvěma přírubami do DN 100</t>
  </si>
  <si>
    <t>734200811R00</t>
  </si>
  <si>
    <t>Demontáž armatur s 1závitem do G 1/2</t>
  </si>
  <si>
    <t>734200823R00</t>
  </si>
  <si>
    <t>Demontáž armatur se 2závity do G 6/4</t>
  </si>
  <si>
    <t>734290814R00</t>
  </si>
  <si>
    <t>Demontáž armatur směšovacích.3cest. Mix A, DN 40</t>
  </si>
  <si>
    <t>734290816R00</t>
  </si>
  <si>
    <t>Demontáž armatur směšovacích.3cest. Mix A, DN 65</t>
  </si>
  <si>
    <t>734410811R00</t>
  </si>
  <si>
    <t>Demontáž teploměrů přímých a rohových</t>
  </si>
  <si>
    <t>734420811R00</t>
  </si>
  <si>
    <t>Demontáž tlakoměrů se spodním přípojením</t>
  </si>
  <si>
    <t>734420821R00</t>
  </si>
  <si>
    <t>Demontáž tlakoměrů diferenciálních</t>
  </si>
  <si>
    <t>734890801R00</t>
  </si>
  <si>
    <t>Přemístění demontovaných hmot - armatur, H do 6 m</t>
  </si>
  <si>
    <t>723      T00</t>
  </si>
  <si>
    <t>Hzs-nezměřitelné práce a přípomoci při demontáži</t>
  </si>
  <si>
    <t>724311811DMT</t>
  </si>
  <si>
    <t>Demontáž úpravny vody</t>
  </si>
  <si>
    <t>Poplatek za uložení suti - minerální vata, skupina odpadu 170604</t>
  </si>
  <si>
    <t>979981104R00</t>
  </si>
  <si>
    <t>Kontejner, suť bez příměsí, odvoz a likvidace, 9 t</t>
  </si>
  <si>
    <t>713552121R00</t>
  </si>
  <si>
    <t>Protipož.trubní ucpávka EI 120, do D 108 mm, stěna</t>
  </si>
  <si>
    <t>d70 : 12</t>
  </si>
  <si>
    <t>d80 : 15</t>
  </si>
  <si>
    <t>d100 : 29</t>
  </si>
  <si>
    <t>159+121+181</t>
  </si>
  <si>
    <t>722182006RT2</t>
  </si>
  <si>
    <t>Montáž izol.skruží na potrubí přímé DN 80,sam.spoj samolepicí spoj a příčné stažení páskou</t>
  </si>
  <si>
    <t>93+178</t>
  </si>
  <si>
    <t>20+23</t>
  </si>
  <si>
    <t>283771021R</t>
  </si>
  <si>
    <t>Izolace potrubí Mirelon PRO 18x20 mm šedočerná</t>
  </si>
  <si>
    <t>283771032R</t>
  </si>
  <si>
    <t>Izolace potrubí Mirelon PRO 22x20 mm šedočerná</t>
  </si>
  <si>
    <t>631547114R</t>
  </si>
  <si>
    <t>Pouzdro potrubní izolační ROCKWOOL 800  28/30 mm kamenná vlna s polepem Al fólií vyztuženou skleněnou mřížkou</t>
  </si>
  <si>
    <t>631547318R</t>
  </si>
  <si>
    <t>Pouzdro potrubní izolační ROCKWOOL 800  54/50 mm kamenná vlna s polepem Al fólií vyztuženou skleněnou mřížkou</t>
  </si>
  <si>
    <t>631547522R</t>
  </si>
  <si>
    <t>Pouzdro potrubní izolační ROCKWOOL 800  76/70 mm kamenná vlna s polepem Al fólií vyztuženou skleněnou mřížkou</t>
  </si>
  <si>
    <t>724.1</t>
  </si>
  <si>
    <t>Dopouštění</t>
  </si>
  <si>
    <t>722239101R00</t>
  </si>
  <si>
    <t>Montáž vodovodních armatur 2závity, G 1/2</t>
  </si>
  <si>
    <t>722269111R00</t>
  </si>
  <si>
    <t>Montáž vodoměru závitového jdnovt. suchob. G1/2"</t>
  </si>
  <si>
    <t>722190222MTZ</t>
  </si>
  <si>
    <t>Montáž/dopojení úpravny</t>
  </si>
  <si>
    <t>3882180100FT</t>
  </si>
  <si>
    <t>Elektronický vodoměr pro kontrolu zbývající kapacity změkčovací armatury a kontroly doplňov.množství</t>
  </si>
  <si>
    <t>87006376909305T</t>
  </si>
  <si>
    <t>Patrona demineralizační typu katex/anex pro změkčovací zařízení  vhodná pro kotle s Al výměníky</t>
  </si>
  <si>
    <t>90001396910T</t>
  </si>
  <si>
    <t>Zdvojené pouzdro pro změkčovací nebo demineralizační patrony</t>
  </si>
  <si>
    <t>90001396920051T</t>
  </si>
  <si>
    <t>Příslušenství  Reflex -  sada pro měření tvrdosti</t>
  </si>
  <si>
    <t>90001396958T</t>
  </si>
  <si>
    <t>Oddělovací člen 1/2" ,  pro doplňovací systémy při přímém napojení na rozvod pitné vody dle DIN 1988 a DIN EN 1717</t>
  </si>
  <si>
    <t>998724101R00</t>
  </si>
  <si>
    <t>Přesun hmot pro strojní vybavení, výšky do 6 m</t>
  </si>
  <si>
    <t>732339104R00</t>
  </si>
  <si>
    <t>Montáž nádoby expanzní tlakové 50 l</t>
  </si>
  <si>
    <t>1+3</t>
  </si>
  <si>
    <t>732219351MTZ</t>
  </si>
  <si>
    <t>Montáž/dopojení VDZ s příslušenstvím</t>
  </si>
  <si>
    <t>m=2668 kg/h, p=14 kPa : 1</t>
  </si>
  <si>
    <t>42640143R</t>
  </si>
  <si>
    <t>Čerpadlo elektron. EVOPLUS SMALL 110/180XM G 2", do 11m/9m3/h</t>
  </si>
  <si>
    <t>m=5200 kg/h, p=18,9 kPa : 1</t>
  </si>
  <si>
    <t>m=3869 kg/h, p=31,0 kPa : 1</t>
  </si>
  <si>
    <t>m=3284 kg/h, p=26,2 kPa : 1</t>
  </si>
  <si>
    <t>48466205R</t>
  </si>
  <si>
    <t>Nádoba expanzní membránová NG 50/6</t>
  </si>
  <si>
    <t>4846661690V</t>
  </si>
  <si>
    <t>Expanzní automat-vyrovnávací a doplňovací zařízení vč.řídící jednotky s jedním čerpadlem a dotyk.ovl 250kW, 70/50°C, pst 2,2 bar, 7600l</t>
  </si>
  <si>
    <t>4846661691V</t>
  </si>
  <si>
    <t>Expanzní automat - připojovací souprava G 1" pro propojení čerpadlové jednotky se základní nádobou</t>
  </si>
  <si>
    <t>4846661692V</t>
  </si>
  <si>
    <t>Expanzní automat - základní nádoba čerpadlového expanzního automatu 400 l DN připojení: G 1"</t>
  </si>
  <si>
    <t>90001393822T</t>
  </si>
  <si>
    <t>Příslušenství k exp. nádobám  - bezpečnostní kulový uzávěr se zajištěním 3/4"</t>
  </si>
  <si>
    <t>dopouštění : 1</t>
  </si>
  <si>
    <t xml:space="preserve">napojení stávajících ocel.stoupaček na nové rozvody FeC : </t>
  </si>
  <si>
    <t>paty stoupaček "1" : 2*2</t>
  </si>
  <si>
    <t>exp.50 l : 1</t>
  </si>
  <si>
    <t>paty stoupaček "2" : 2*2</t>
  </si>
  <si>
    <t>733113115R00</t>
  </si>
  <si>
    <t>Příplatek za zhotovení přípojky DN 25</t>
  </si>
  <si>
    <t>paty stoupaček "1" : 7*2</t>
  </si>
  <si>
    <t>paty stoupaček "2" : 10*2</t>
  </si>
  <si>
    <t>733113116R00</t>
  </si>
  <si>
    <t>Příplatek za zhotovení přípojky DN 32</t>
  </si>
  <si>
    <t>exp.automat : 2</t>
  </si>
  <si>
    <t>pata větve -  "1.PP" : 2</t>
  </si>
  <si>
    <t>pata větve -  "5.NP" : 2</t>
  </si>
  <si>
    <t>733113118R00</t>
  </si>
  <si>
    <t>Příplatek za zhotovení přípojky DN 50</t>
  </si>
  <si>
    <t>pata větve -  "VZT" : 2</t>
  </si>
  <si>
    <t>pata větve -  "chodba" : 2</t>
  </si>
  <si>
    <t>napojení VDZ : 1</t>
  </si>
  <si>
    <t>733123123R00</t>
  </si>
  <si>
    <t>Příplatek za zhotovení přípojek D 76 x 3,2 mm</t>
  </si>
  <si>
    <t>pata větve -  "objekt A" : 2</t>
  </si>
  <si>
    <t>pata větve -  "objekt B" : 2</t>
  </si>
  <si>
    <t>733139104R00</t>
  </si>
  <si>
    <t>Montáž kompenzátorů závit.vlnovcových osových G5/4</t>
  </si>
  <si>
    <t>733151213R00</t>
  </si>
  <si>
    <t>Potrubí ocel. vně pozink. IVAR.IVCT D 18x1,2 mm</t>
  </si>
  <si>
    <t>733151214R00</t>
  </si>
  <si>
    <t>Potrubí ocel. vně pozink. IVAR.IVCT D 22x1,5 mm</t>
  </si>
  <si>
    <t>733151215R00</t>
  </si>
  <si>
    <t>Potrubí ocel. vně pozink. IVAR.IVCT D 28x1,5 mm</t>
  </si>
  <si>
    <t>733151216R00</t>
  </si>
  <si>
    <t>Potrubí ocel. vně pozink. IVAR.IVCT D 35x1,5 mm</t>
  </si>
  <si>
    <t>733151217R00</t>
  </si>
  <si>
    <t>Potrubí ocel. vně pozink. IVAR.IVCT D 42x1,5 mm</t>
  </si>
  <si>
    <t>733151218R00</t>
  </si>
  <si>
    <t>Potrubí ocel. vně pozink. IVAR.IVCT D 54x1,5 mm</t>
  </si>
  <si>
    <t>733151219R00</t>
  </si>
  <si>
    <t>Potrubí ocel. vně pozink. IVAR.IVCT D 76x2,0 mm</t>
  </si>
  <si>
    <t>733190106R00</t>
  </si>
  <si>
    <t>Tlaková zkouška potrubí  DN 32</t>
  </si>
  <si>
    <t>20+23+159+121</t>
  </si>
  <si>
    <t>733190107R00</t>
  </si>
  <si>
    <t>Tlaková zkouška potrubí  DN 40</t>
  </si>
  <si>
    <t>733190108R00</t>
  </si>
  <si>
    <t>Tlaková zkouška potrubí  DN 50</t>
  </si>
  <si>
    <t>733190109R00</t>
  </si>
  <si>
    <t>Tlaková zkouška potrubí  DN 65</t>
  </si>
  <si>
    <t>733191923R00</t>
  </si>
  <si>
    <t>Navaření odbočky na potrubí,DN odbočky 15</t>
  </si>
  <si>
    <t>733191924R00</t>
  </si>
  <si>
    <t>Navaření odbočky na potrubí,DN odbočky 20</t>
  </si>
  <si>
    <t>733191925R00</t>
  </si>
  <si>
    <t>Navaření odbočky na potrubí,DN odbočky 25</t>
  </si>
  <si>
    <t>733191926R00</t>
  </si>
  <si>
    <t>Navaření odbočky na potrubí,DN odbočky 32</t>
  </si>
  <si>
    <t>230040004R00</t>
  </si>
  <si>
    <t>Montáž závitových dílů DN 1/2"</t>
  </si>
  <si>
    <t>230040005R00</t>
  </si>
  <si>
    <t>Montáž závitových dílů DN 3/4"</t>
  </si>
  <si>
    <t>230040006R00</t>
  </si>
  <si>
    <t>Montáž závitových dílů DN 1"</t>
  </si>
  <si>
    <t>2865315491G</t>
  </si>
  <si>
    <t>Mosazné svěrné šroubení na ocel - 1/2" x 18,0 vnější závit</t>
  </si>
  <si>
    <t>Odkaz na mn. položky pořadí 91 : 5,00000</t>
  </si>
  <si>
    <t>2865315492G</t>
  </si>
  <si>
    <t>Mosazné svěrné šroubení na ocel - 3/4" x 22,0 vnější závit</t>
  </si>
  <si>
    <t>Odkaz na mn. položky pořadí 92 : 9,00000</t>
  </si>
  <si>
    <t>2865315493G</t>
  </si>
  <si>
    <t>Mosazné svěrné šroubení na ocel -  1" x 35,0 vnější závit</t>
  </si>
  <si>
    <t>Odkaz na mn. položky pořadí 93 : 34,00000</t>
  </si>
  <si>
    <t>2865315494G</t>
  </si>
  <si>
    <t>Mosazné svěrné šroubení na ocel - 5/4" x 42,0 vnější závit</t>
  </si>
  <si>
    <t>Odkaz na mn. položky pořadí 94 : 6,00000</t>
  </si>
  <si>
    <t>319451832</t>
  </si>
  <si>
    <t>Redukce  1581G   3/4" x 1/2"   mosazné</t>
  </si>
  <si>
    <t>31945185R</t>
  </si>
  <si>
    <t>Redukce  1581G   1" x 3/4"   mosazné</t>
  </si>
  <si>
    <t>31945187R</t>
  </si>
  <si>
    <t>Redukce  1581G   5/4" x 1"   mosazné</t>
  </si>
  <si>
    <t>55127544.40</t>
  </si>
  <si>
    <t>Kompenzátor osový kompenzátor vlnovcový na měď d42</t>
  </si>
  <si>
    <t>734109214R00</t>
  </si>
  <si>
    <t>Montáž přírub. armatur, 2 příruby, PN 1,6, DN 50</t>
  </si>
  <si>
    <t>Odkaz na mn. položky pořadí 156 : 2,00000</t>
  </si>
  <si>
    <t>734109215R00</t>
  </si>
  <si>
    <t>Montáž přírub. armatur, 2 příruby, PN 1,6, DN 65</t>
  </si>
  <si>
    <t>Odkaz na mn. položky pořadí 157 : 2,00000</t>
  </si>
  <si>
    <t>734172222R00</t>
  </si>
  <si>
    <t>Mezikusy z ocel.trubek hlad.,redukované DN 50/40</t>
  </si>
  <si>
    <t>úprava paty větve -  "1.PP" : 2</t>
  </si>
  <si>
    <t>úprava paty větve -  "5.NP" : 2</t>
  </si>
  <si>
    <t>734172227R00</t>
  </si>
  <si>
    <t>Mezikusy z ocel.trubek hlad.,redukované DN 80/65</t>
  </si>
  <si>
    <t>úprava paty větve -  "objekt B" : 2</t>
  </si>
  <si>
    <t>734172228R00</t>
  </si>
  <si>
    <t>Mezikusy z ocel.trubek hlad.,redukované DN 80/50</t>
  </si>
  <si>
    <t>úprava paty větve -  "chodba" : 2</t>
  </si>
  <si>
    <t>734173214R00</t>
  </si>
  <si>
    <t>Přírubové spoje PN 0,6/I MPa, DN 50</t>
  </si>
  <si>
    <t>úprava paty větve -  "VZT" : 2</t>
  </si>
  <si>
    <t>734209113R00</t>
  </si>
  <si>
    <t>Montáž armatur závitových,se 2závity, G 1/2</t>
  </si>
  <si>
    <t>Odkaz na mn. položky pořadí 161 : 1,00000</t>
  </si>
  <si>
    <t>734209117R00</t>
  </si>
  <si>
    <t>Montáž armatur závitových,se 2závity, G 6/4</t>
  </si>
  <si>
    <t>Odkaz na mn. položky pořadí 155 : 2,00000</t>
  </si>
  <si>
    <t>Odkaz na mn. položky pořadí 159 : 3,00000</t>
  </si>
  <si>
    <t>734209126R00</t>
  </si>
  <si>
    <t>Montáž armatur závitových,se 3závity, G 5/4</t>
  </si>
  <si>
    <t>Odkaz na mn. položky pořadí 160 : 1,00000</t>
  </si>
  <si>
    <t>734224821R00</t>
  </si>
  <si>
    <t>Ventil vyvažovací,šikmý,měř.vent. STRÖMAX-M DN 15</t>
  </si>
  <si>
    <t>734224822R00</t>
  </si>
  <si>
    <t>Ventil vyvažovací,šikmý,měř.vent. STRÖMAX-M DN 20</t>
  </si>
  <si>
    <t>6+8</t>
  </si>
  <si>
    <t>734235123R00</t>
  </si>
  <si>
    <t>Kohout kulový,2xvnitřní záv. GIACOMINI R250D DN 25</t>
  </si>
  <si>
    <t>734235126R00</t>
  </si>
  <si>
    <t>Kohout kulový,2xvnitřní záv. GIACOMINI R250D DN 50</t>
  </si>
  <si>
    <t>734235127R00</t>
  </si>
  <si>
    <t>Kohout kulový,2xvnitřní záv. GIACOMINI R250D DN 65</t>
  </si>
  <si>
    <t>2+8</t>
  </si>
  <si>
    <t>734245426R00</t>
  </si>
  <si>
    <t>Klapka zpětná,2xvnitřní závit GIACOMINI N5 DN 50</t>
  </si>
  <si>
    <t>734245427R00</t>
  </si>
  <si>
    <t>Klapka zpětná,2xvnitřní závit GIACOMINI N5 DN 65</t>
  </si>
  <si>
    <t>734261223R00</t>
  </si>
  <si>
    <t>Šroubení  Ve 4300 přímé, G 1/2</t>
  </si>
  <si>
    <t>734261225R00</t>
  </si>
  <si>
    <t>Šroubení  Ve 4300 přímé, G 1</t>
  </si>
  <si>
    <t>64+8+6</t>
  </si>
  <si>
    <t>230030001R00</t>
  </si>
  <si>
    <t>Montáž trubních dílů přírubových do 5 kg</t>
  </si>
  <si>
    <t>Odkaz na mn. položky pořadí 154 : 2,00000</t>
  </si>
  <si>
    <t>31947216Z</t>
  </si>
  <si>
    <t>Příruba závitová  PN16  DN65</t>
  </si>
  <si>
    <t>úprava paty větve -  "objekt A" : 2</t>
  </si>
  <si>
    <t>55120018923E</t>
  </si>
  <si>
    <t>Odlučovač nečistot a kalů s magnetem 6/4", 10bar, otočný, 110°C</t>
  </si>
  <si>
    <t>55120018935E</t>
  </si>
  <si>
    <t>Odlučovač nečistot a kalů pro svislou montáž, přírubové připojení DN50 odkalení a odvzdušnění G 1", PN10, max. prov. teplota 110°C</t>
  </si>
  <si>
    <t>55120018936E</t>
  </si>
  <si>
    <t>Odlučovač nečistot a kalů provedení ocel s přírubovým připojenímí DN65 PN16, max. prov. teplota 110°C</t>
  </si>
  <si>
    <t>5512001895E</t>
  </si>
  <si>
    <t>Magnetická vložka pro odlučovače nečistot  D 50 - 65</t>
  </si>
  <si>
    <t>551200404E</t>
  </si>
  <si>
    <t>Ventil směšovací 3-cestný  DN25  Kvs=10,0  1"</t>
  </si>
  <si>
    <t>pohon dodávkou MaR : 3</t>
  </si>
  <si>
    <t>551200406E</t>
  </si>
  <si>
    <t>Ventil směšovací 3-cestný  DN32  Kvs=16,0  5/4"</t>
  </si>
  <si>
    <t>5513806031LF</t>
  </si>
  <si>
    <t>Ventil šikmý DN15, s lineár.charakteristikou a clonou pro měření diferen.tlaku, měřící ventilky</t>
  </si>
  <si>
    <t>0,5 kg/m : (20+23+159+121+181+93+178)*0,5</t>
  </si>
  <si>
    <t>767995102R00</t>
  </si>
  <si>
    <t>Výroba a montáž kov. atypických konstr. do 10 kg</t>
  </si>
  <si>
    <t>Ocelové výrobky - kotvy a spojky-atypické prvky : 387,5</t>
  </si>
  <si>
    <t>55399999R</t>
  </si>
  <si>
    <t>Ocelové výrobky - kotvy a spojky-atypické prvky</t>
  </si>
  <si>
    <t>Kotvy, úhelníky apod.atypické výrobky : 100</t>
  </si>
  <si>
    <t>8,9)</t>
  </si>
  <si>
    <t>411386611T00</t>
  </si>
  <si>
    <t>Zabetonování otvorů instal. 0,09 m2 ve stropech a klenbách ze suchých směsí</t>
  </si>
  <si>
    <t>611401111RT2</t>
  </si>
  <si>
    <t>Oprava omítky na stropech o ploše do 0,09 m2 vápennou štukovou omítkou</t>
  </si>
  <si>
    <t>0,45*2+0,9*2</t>
  </si>
  <si>
    <t>0,8*6+0,3*2+1,1*2</t>
  </si>
  <si>
    <t>972054241R00</t>
  </si>
  <si>
    <t>Vybourání otv. stropy ŽB pl. 0,09 m2, tl. 15 cm</t>
  </si>
  <si>
    <t>999281151R00</t>
  </si>
  <si>
    <t>Přesun hmot pro opravy a údržbu do v. 25 m,nošením</t>
  </si>
  <si>
    <t>37+115+10</t>
  </si>
  <si>
    <t>79+65+18</t>
  </si>
  <si>
    <t>283771008R</t>
  </si>
  <si>
    <t>Izolace potrubí Mirelon PRO 15x20 mm šedočerná</t>
  </si>
  <si>
    <t>732429111R00</t>
  </si>
  <si>
    <t>Montáž čerpadel oběhových spirálních, DN 25</t>
  </si>
  <si>
    <t>42640093R</t>
  </si>
  <si>
    <t>Čerpadlo elektron. DAB.EVOSTA3 40/130 1" pro otopné a klimatizační systémy</t>
  </si>
  <si>
    <t>m=180 kg/hod ;  p= 400 Pa : 1</t>
  </si>
  <si>
    <t>m=180 kg/hod ;  p= 300 Pa : 4</t>
  </si>
  <si>
    <t>m=180 kg/hod ;  p= 200 Pa : 1</t>
  </si>
  <si>
    <t>m=144 kg/hod ;  p= 300 Pa : 1</t>
  </si>
  <si>
    <t>m=108 kg/hod ;  p=1000 Pa : 2</t>
  </si>
  <si>
    <t>m= 767 kg/hod ;  p= 500 Pa : 1</t>
  </si>
  <si>
    <t>m=1091 kg/hod ;  p=1400 Pa : 1</t>
  </si>
  <si>
    <t>722155114R00</t>
  </si>
  <si>
    <t>Potrubí ohebné nerez. vlnovcové Eurotis TFA DN 20</t>
  </si>
  <si>
    <t>9*2*1,0</t>
  </si>
  <si>
    <t>722155115R00</t>
  </si>
  <si>
    <t>Potrubí ohebné nerez. vlnovcové Eurotis TFA DN 25</t>
  </si>
  <si>
    <t>2*2*1,0</t>
  </si>
  <si>
    <t>733151212R00</t>
  </si>
  <si>
    <t>Potrubí ocel. vně pozink. IVAR.IVCT D 15x1,2 mm</t>
  </si>
  <si>
    <t>18+4+79+65+33+115</t>
  </si>
  <si>
    <t>Odkaz na mn. položky pořadí 75 : 1,00000</t>
  </si>
  <si>
    <t>Odkaz na mn. položky pořadí 77 : 3,00000</t>
  </si>
  <si>
    <t>734209114R00</t>
  </si>
  <si>
    <t>Montáž armatur závitových,se 2závity, G 3/4</t>
  </si>
  <si>
    <t>734209115R00</t>
  </si>
  <si>
    <t>Montáž armatur závitových,se 2závity, G 1</t>
  </si>
  <si>
    <t>Odkaz na mn. položky pořadí 76 : 1,00000</t>
  </si>
  <si>
    <t>734224823R00</t>
  </si>
  <si>
    <t>Ventil vyvažovací,šikmý,měř.vent. STRÖMAX-M DN 25</t>
  </si>
  <si>
    <t>734245121R00</t>
  </si>
  <si>
    <t>Ventil zpětný,2xvnitřní závit GIACOMINI R60 DN 15</t>
  </si>
  <si>
    <t>734245124R00</t>
  </si>
  <si>
    <t>Ventil zpětný,2xvnitřní závit GIACOMINI R60 DN 32</t>
  </si>
  <si>
    <t>734245125R00</t>
  </si>
  <si>
    <t>Ventil zpětný,2xvnitřní závit GIACOMINI R60 DN 40</t>
  </si>
  <si>
    <t>734263312R00</t>
  </si>
  <si>
    <t>Šroubení topenářské, přímé, IVAR.SP 603 DN 15</t>
  </si>
  <si>
    <t>734263315R00</t>
  </si>
  <si>
    <t>Šroubení topenářské, přímé, IVAR.SP 603 DN 32</t>
  </si>
  <si>
    <t>222611211R00</t>
  </si>
  <si>
    <t xml:space="preserve">Montáž servopohonu 230/ 24 V, 0-10 V/ 4-20 mA, včetně zapojení </t>
  </si>
  <si>
    <t>Odkaz na mn. položky pořadí 78 : 3,00000</t>
  </si>
  <si>
    <t>422181217M</t>
  </si>
  <si>
    <t>Dvoucestný zónový uzávěr se servopohonem - 1/2"M IVAR MODULO COMPACT 2 uzávěr 1/2" M, dvoucestný, zónový, se servopohonem, mosaz</t>
  </si>
  <si>
    <t>422181238M</t>
  </si>
  <si>
    <t>Dvoucestný zónový uzávěr se servopohonem - 3/4"M IVAR MODULO COMPACT 2 uzávěr 3/4" M, dvoucestný, zónový, se servopohonem, mosaz</t>
  </si>
  <si>
    <t>422181239M</t>
  </si>
  <si>
    <t>Dvoucestný zónový uzávěr se servopohonem - 1"M IVAR MODULO COMPACT 2 uzávěr 1" M, dvoucestný, zónový, se servopohonem, mosaz</t>
  </si>
  <si>
    <t>551211001417F</t>
  </si>
  <si>
    <t>Termostatický ventil s plynulým přesným přednastavením – pro nízké průtoky a vysoké teplotní spády DN15 (1/2") přímýPN10, Maximální provozní teplota: 120°C, kvs=0,544</t>
  </si>
  <si>
    <t>551293311H</t>
  </si>
  <si>
    <t>Elektrotermický pohon 230V (NO) bez proudu otevřeno</t>
  </si>
  <si>
    <t>0,25 kg/m : (79+65+33+115+10+191)*0,25</t>
  </si>
  <si>
    <t>Ocelové výrobky - kotvy a spojky-atypické prvky : 123,25</t>
  </si>
  <si>
    <t>14a</t>
  </si>
  <si>
    <t>Vytápění - nový rozvod v 1PP vč. nových otopných těles v objektu "B"</t>
  </si>
  <si>
    <t>Vytápění - nový rozvod v 5NP vč. nových otopných těles v objektu "B"</t>
  </si>
  <si>
    <t>Vytápění - úpravy v rámci stávajících rozvodů v objektu "B"</t>
  </si>
  <si>
    <t>04</t>
  </si>
  <si>
    <t>OBJEKT "B" - Vytápění</t>
  </si>
  <si>
    <t>2)</t>
  </si>
  <si>
    <t>5,0+0,15*18</t>
  </si>
  <si>
    <t>dopojení O.T. : 18</t>
  </si>
  <si>
    <t>160+16+105</t>
  </si>
  <si>
    <t>84+9</t>
  </si>
  <si>
    <t>19*2</t>
  </si>
  <si>
    <t>160+16+105+84+9</t>
  </si>
  <si>
    <t>722131934PR</t>
  </si>
  <si>
    <t>Propojení dosavadního potrubí závit. DN 32</t>
  </si>
  <si>
    <t>dopojení na stáv rozvod 5/4" : 2</t>
  </si>
  <si>
    <t>18*2</t>
  </si>
  <si>
    <t>48457191R</t>
  </si>
  <si>
    <t>Těleso otopné des. Radik Klasik typ21 v.900 dl.400</t>
  </si>
  <si>
    <t>48457405.AR</t>
  </si>
  <si>
    <t>Těleso otopné des. Radik typ 11 VK v. 500 dl. 600</t>
  </si>
  <si>
    <t>48457406.AR</t>
  </si>
  <si>
    <t>Těleso otopné des. Radik typ 11 VK v. 500 dl. 700</t>
  </si>
  <si>
    <t>48457436.AR</t>
  </si>
  <si>
    <t>Těleso otopné des. Radik typ 11 VK v. 900 dl. 500</t>
  </si>
  <si>
    <t>48457438.AR</t>
  </si>
  <si>
    <t>Těleso otopné des. Radik typ 11 VK v. 900 dl. 700</t>
  </si>
  <si>
    <t>48457497.AR</t>
  </si>
  <si>
    <t>Těleso otopné des. Radik typ 21 VK v. 500 dl. 1400</t>
  </si>
  <si>
    <t>48457506.AR</t>
  </si>
  <si>
    <t>Těleso otopné des. Radik typ 21 VK v. 600 dl. 900</t>
  </si>
  <si>
    <t>48457514319R</t>
  </si>
  <si>
    <t>Těleso otopné des. Radik typ 21 VK v. 700 dl. 1400</t>
  </si>
  <si>
    <t>48457520.AR</t>
  </si>
  <si>
    <t>Těleso otopné des. Radik typ 21 VK v. 900 dl. 1000</t>
  </si>
  <si>
    <t>4)</t>
  </si>
  <si>
    <t>0,15*18</t>
  </si>
  <si>
    <t>144+82+32</t>
  </si>
  <si>
    <t>733161904R00</t>
  </si>
  <si>
    <t>Propojení měděného potrubí vytápění D 22 mm</t>
  </si>
  <si>
    <t>7)</t>
  </si>
  <si>
    <t>713300842R00</t>
  </si>
  <si>
    <t>Odstranění izolace vláknité s konstrukcí s úpravou</t>
  </si>
  <si>
    <t xml:space="preserve">Demontáž izolace - vata + hliniková folie + pletivo : </t>
  </si>
  <si>
    <t>pro potrubí cca DN40-75 : 3,14*0,15*250,0</t>
  </si>
  <si>
    <t>36+60+48+83+310</t>
  </si>
  <si>
    <t>350/160 - 0,185 m2/čl : (20)*0,185</t>
  </si>
  <si>
    <t>500/110 - 0,180 m2/čl : (4+7+8+11*2+18)*0,18</t>
  </si>
  <si>
    <t>500/160 - 0,255 m2/čl : (4*3+5*2+6+7+8*2+10+11+12+13*2+14*6+15*2+16+17*3+18+20+21)*0,255</t>
  </si>
  <si>
    <t>900/160 - 0,440 m2/čl : (9+12*2+14*2+15+17+18+21+26+30*2)*0,44</t>
  </si>
  <si>
    <t>3+65+31+6</t>
  </si>
  <si>
    <t>31+11</t>
  </si>
  <si>
    <t>18+30</t>
  </si>
  <si>
    <t>63+52-3*2</t>
  </si>
  <si>
    <t>3+2</t>
  </si>
  <si>
    <t>Odkaz na mn. položky pořadí 50 : 2,00000</t>
  </si>
  <si>
    <t>733161903R00</t>
  </si>
  <si>
    <t>Propojení měděného potrubí vytápění D 18 mm</t>
  </si>
  <si>
    <t>Odkaz na mn. položky pořadí 51 : 2,00000</t>
  </si>
  <si>
    <t>Odkaz na mn. položky pořadí 52 : 2,00000</t>
  </si>
  <si>
    <t>Odkaz na mn. položky pořadí 53 : 4,00000</t>
  </si>
  <si>
    <t>733161906R00</t>
  </si>
  <si>
    <t>Propojení měděného potrubí vytápění D 35 mm</t>
  </si>
  <si>
    <t>Odkaz na mn. položky pořadí 54 : 2,00000</t>
  </si>
  <si>
    <t>(9+3)*2</t>
  </si>
  <si>
    <t>3+65+31+6+31+11</t>
  </si>
  <si>
    <t>31945716R</t>
  </si>
  <si>
    <t>Přechod přímý 4243G 15 x 3/8 vnější závit, bronz</t>
  </si>
  <si>
    <t>31945720R</t>
  </si>
  <si>
    <t>Přechod přímý 4243G 18 x 3/4 vnější závit, bronz</t>
  </si>
  <si>
    <t>31945722R</t>
  </si>
  <si>
    <t>Přechod přímý 4243G 22 x 3/4 vnější závit, bronz</t>
  </si>
  <si>
    <t>31945727R</t>
  </si>
  <si>
    <t>Přechod přímý 4243G 35 x 1 vnější závit, bronz</t>
  </si>
  <si>
    <t>6*2</t>
  </si>
  <si>
    <t>734494212R00</t>
  </si>
  <si>
    <t>Návarky s trubkovým závitem G 3/8</t>
  </si>
  <si>
    <t>734494215R00</t>
  </si>
  <si>
    <t>Návarky s trubkovým závitem G 1</t>
  </si>
  <si>
    <t>500/160 - 0,255 m2/čl : (12*5+13*7+14+15*2+16*6+17*14+18*16+20*3+21*11+22*10+25*2)*0,255</t>
  </si>
  <si>
    <t>900/160 - 0,440 m2/čl : (4+19)*0,44</t>
  </si>
  <si>
    <t>735119140R00</t>
  </si>
  <si>
    <t>Montáž těles otopných litinových článkových</t>
  </si>
  <si>
    <t>500/160 - 0,255 m2/čl : 3*20*0,2525</t>
  </si>
  <si>
    <t>735127110R00</t>
  </si>
  <si>
    <t>Odpojení a připojení otopných těles po nátěru</t>
  </si>
  <si>
    <t>500/150 - 0,194 m2/čl : 22*2*0,194</t>
  </si>
  <si>
    <t>735121810R00</t>
  </si>
  <si>
    <t>Demontáž otopných těles ocelových článkových</t>
  </si>
  <si>
    <t>735191901R00</t>
  </si>
  <si>
    <t>Vyzkoušení otopných těles ocelových tlakem</t>
  </si>
  <si>
    <t>735191903R00</t>
  </si>
  <si>
    <t>Propláchnutí otopných těles ocel., nebo Al</t>
  </si>
  <si>
    <t>500/160 : 5+7+1+2+6+14+16+3+11+10+2</t>
  </si>
  <si>
    <t>900/160 : 1+1</t>
  </si>
  <si>
    <t>500/150 : 2</t>
  </si>
  <si>
    <t>361,51+8,536</t>
  </si>
  <si>
    <t>735192912R00</t>
  </si>
  <si>
    <t>Zpětná montáž otop.těles článků ocelovových</t>
  </si>
  <si>
    <t>Odkaz na mn. položky pořadí 13 : 199,49000</t>
  </si>
  <si>
    <t>Odkaz na mn. položky pořadí 70 : 361,51000</t>
  </si>
  <si>
    <t>Odkaz na mn. položky pořadí 72 : 8,53600</t>
  </si>
  <si>
    <t>48457507.AR</t>
  </si>
  <si>
    <t>Těleso otopné des. Radik typ 21 VK v. 600 dl. 1000</t>
  </si>
  <si>
    <t>87006378659289T</t>
  </si>
  <si>
    <t>Litinové otpné těleso 500/160, 20 článků, bílé lak.</t>
  </si>
  <si>
    <t>783322320R00</t>
  </si>
  <si>
    <t>Nátěr syntetický ocel. radiát. článků 2x +2x email</t>
  </si>
  <si>
    <t>Odkaz na mn. položky pořadí 71 : 8,53600</t>
  </si>
  <si>
    <t>Odkaz na mn. položky pořadí 68 : 361,51000</t>
  </si>
  <si>
    <t>DN10 : 77</t>
  </si>
  <si>
    <t>DN15 : 142</t>
  </si>
  <si>
    <t>DN20 : 153</t>
  </si>
  <si>
    <t>DN25 : 118</t>
  </si>
  <si>
    <t>Odkaz na mn. položky pořadí 93 : 8,53600</t>
  </si>
  <si>
    <t>Odkaz na mn. položky pořadí 94 : 361,51000</t>
  </si>
  <si>
    <t>DN10 : 3,14*0,0171*77,0</t>
  </si>
  <si>
    <t>DN15 : 3,14*0,0214*142,0</t>
  </si>
  <si>
    <t>DN20 : 3,14*0,0269*153,0</t>
  </si>
  <si>
    <t>DN25 : 3,14*0,0318*118,0</t>
  </si>
  <si>
    <t>ut_B1</t>
  </si>
  <si>
    <t>ut_B2</t>
  </si>
  <si>
    <t>ut_B3</t>
  </si>
  <si>
    <t>2a</t>
  </si>
  <si>
    <t>2b</t>
  </si>
  <si>
    <t>4a</t>
  </si>
  <si>
    <t>ut_A1</t>
  </si>
  <si>
    <t>ut_A5</t>
  </si>
  <si>
    <t>ut_A2</t>
  </si>
  <si>
    <t>ut_A3</t>
  </si>
  <si>
    <t>ut_A4</t>
  </si>
  <si>
    <t>ut_A6</t>
  </si>
  <si>
    <t>8a</t>
  </si>
  <si>
    <t>Zdravotechnická instalace - součást soupisu objektu A</t>
  </si>
  <si>
    <t>05</t>
  </si>
  <si>
    <t>ZTI</t>
  </si>
  <si>
    <t>1.</t>
  </si>
  <si>
    <t>Zdravotně technické instalace</t>
  </si>
  <si>
    <t>139711101R00</t>
  </si>
  <si>
    <t>Vykopávka v uzavřených prostorách v hor.1-4</t>
  </si>
  <si>
    <t>0,8*7,0*0,4</t>
  </si>
  <si>
    <t>0,8*144,0*0,6</t>
  </si>
  <si>
    <t>0,8*312,0*0,8</t>
  </si>
  <si>
    <t>0,8*13,0*1,0</t>
  </si>
  <si>
    <t>0,8*148,0*1,2</t>
  </si>
  <si>
    <t>Vodorovné přemístění výkopku z hor.1-4 do 10000 m</t>
  </si>
  <si>
    <t>Vyhloubeno : 423,52</t>
  </si>
  <si>
    <t>Zpětný zásyp : -149,8</t>
  </si>
  <si>
    <t>162701109R00</t>
  </si>
  <si>
    <t>Příplatek k vod. přemístění hor.1-4 za další 1 km</t>
  </si>
  <si>
    <t xml:space="preserve">+5km : </t>
  </si>
  <si>
    <t>Odkaz na mn. položky pořadí 2 : 273,72000*5</t>
  </si>
  <si>
    <t>Vodorovné přemíst.výkopku, kolečko hor.1-4, do 10m</t>
  </si>
  <si>
    <t>Příplatek za dalš.10 m, kolečko, výkop. z hor.1- 4</t>
  </si>
  <si>
    <t>423,52*4</t>
  </si>
  <si>
    <t>Nakládání výkopku z hor.1-4 v množství nad 100 m3</t>
  </si>
  <si>
    <t>171201201R00</t>
  </si>
  <si>
    <t>Uložení sypaniny na skl.-sypanina na výšku přes 2m</t>
  </si>
  <si>
    <t>174101101R00</t>
  </si>
  <si>
    <t>Zásyp jam, rýh, šachet se zhutněním</t>
  </si>
  <si>
    <t>0,8*144,0*(0,6-0,45-0,1)</t>
  </si>
  <si>
    <t>0,8*312,0*(0,8-0,45-0,1)</t>
  </si>
  <si>
    <t>0,8*13,0*(1,0-0,45-0,1)</t>
  </si>
  <si>
    <t>0,8*148,0*(1,2-0,45-0,1)</t>
  </si>
  <si>
    <t>175101101RT2</t>
  </si>
  <si>
    <t>Obsyp potrubí bez prohození sypaniny s dodáním štěrkopísku frakce 0 - 22 mm</t>
  </si>
  <si>
    <t>0,8*7,0*0,3</t>
  </si>
  <si>
    <t>0,8*144,0*0,45</t>
  </si>
  <si>
    <t>0,8*312,0*0,45</t>
  </si>
  <si>
    <t>0,8*13,0*0,45</t>
  </si>
  <si>
    <t>0,8*148,0*0,45</t>
  </si>
  <si>
    <t>Poplatek za skládku horniny 1- 4, č. dle katal. odpadů 17 05 04</t>
  </si>
  <si>
    <t>451572111R00</t>
  </si>
  <si>
    <t>Lože pod potrubí z kameniva těženého 0 - 4 mm</t>
  </si>
  <si>
    <t>0,8*7,0*0,1</t>
  </si>
  <si>
    <t>0,8*144,0*0,1</t>
  </si>
  <si>
    <t>0,8*312,0*0,1</t>
  </si>
  <si>
    <t>0,8*13,0*0,1</t>
  </si>
  <si>
    <t>0,8*148,0*0,1</t>
  </si>
  <si>
    <t>Hrubá výplň rýh ve stěnách do 5x5 cm maltou ze SMS</t>
  </si>
  <si>
    <t>612403388R00</t>
  </si>
  <si>
    <t>Hrubá výplň rýh ve stěnách do 15x15cm maltou z SMS</t>
  </si>
  <si>
    <t>970051130R00</t>
  </si>
  <si>
    <t>Vrtání jádrové do ŽB do D 130 mm</t>
  </si>
  <si>
    <t>197*0,5</t>
  </si>
  <si>
    <t>970051160R00</t>
  </si>
  <si>
    <t>Vrtání jádrové do ŽB do D 160 mm</t>
  </si>
  <si>
    <t>970054130R00</t>
  </si>
  <si>
    <t>Příp. za jádr. vrt. vodor. ve stěně ŽB do D 130 mm</t>
  </si>
  <si>
    <t>970054160R00</t>
  </si>
  <si>
    <t>Příp. za jádr. vrt. vodor. ve stěně ŽB do D 160 mm</t>
  </si>
  <si>
    <t>970057130R00</t>
  </si>
  <si>
    <t>Příp. za časté přem. str. jád. vrt. ŽB do D 130 mm</t>
  </si>
  <si>
    <t>970057160R00</t>
  </si>
  <si>
    <t>Příp. za časté přem. str. jád. vrt. ŽB do D 160 mm</t>
  </si>
  <si>
    <t>970058130R00</t>
  </si>
  <si>
    <t>Příp.za tl. armat.nad 15mm jádr.vrt. ŽB do D 130mm</t>
  </si>
  <si>
    <t>970058160R00</t>
  </si>
  <si>
    <t>Příp.za tl. armat.nad 15mm jádr.vrt. ŽB do D 160mm</t>
  </si>
  <si>
    <t>Průraz pro vodovod : 354</t>
  </si>
  <si>
    <t>972054231R00</t>
  </si>
  <si>
    <t>Vybourání otv. stropy ŽB pl. 0,09 m2, tl. 12 cm</t>
  </si>
  <si>
    <t>Průraz pro vodovod : 92</t>
  </si>
  <si>
    <t>974031133R00</t>
  </si>
  <si>
    <t>Vysekání rýh ve zdi cihelné 5 x 10 cm</t>
  </si>
  <si>
    <t>Vysekání rýh ve zdi cihelné 7 x 7 cm</t>
  </si>
  <si>
    <t>Vysekání rýh ve zdi cihelné 15 x 15 cm</t>
  </si>
  <si>
    <t>979011211R00</t>
  </si>
  <si>
    <t>Svislá doprava suti a vybour. hmot za 2.NP nošením</t>
  </si>
  <si>
    <t>979011219R00</t>
  </si>
  <si>
    <t>Přípl.k svislé dopr.suti za každé další NP nošením</t>
  </si>
  <si>
    <t>Odvoz suti a vybour. hmot na skládku do 1 km</t>
  </si>
  <si>
    <t>Příplatek k odvozu za každý další 1 km</t>
  </si>
  <si>
    <t>Vnitrostaveništní doprava suti do 10 m</t>
  </si>
  <si>
    <t>Příplatek k vnitrost. dopravě suti za dalších 5 m</t>
  </si>
  <si>
    <t>721290823R00</t>
  </si>
  <si>
    <t>Přesun vybouraných hmot - kanalizace, H 12 - 24 m</t>
  </si>
  <si>
    <t>722290823R00</t>
  </si>
  <si>
    <t>Přesun vybouraných hmot - vodovody, H 12 - 24 m</t>
  </si>
  <si>
    <t>725110814R00</t>
  </si>
  <si>
    <t>Demontáž klozetů kombinovaných</t>
  </si>
  <si>
    <t>725122813R00</t>
  </si>
  <si>
    <t>Demontáž pisoárů s nádrží + 1 záchodkem</t>
  </si>
  <si>
    <t>725210821R00</t>
  </si>
  <si>
    <t>Demontáž umyvadel bez výtokových armatur</t>
  </si>
  <si>
    <t>725210984R00</t>
  </si>
  <si>
    <t>Odmontování rohového ventilu G 1/2</t>
  </si>
  <si>
    <t>725220841R00</t>
  </si>
  <si>
    <t>Demontáž ocelové vany</t>
  </si>
  <si>
    <t>725240811R00</t>
  </si>
  <si>
    <t>Demontáž sprchových kabin bez výtokových armatur</t>
  </si>
  <si>
    <t>725240812R00</t>
  </si>
  <si>
    <t>Demontáž sprchových mís bez výtokových armatur</t>
  </si>
  <si>
    <t>725310823R00</t>
  </si>
  <si>
    <t>Demontáž dřezů 1dílných v kuchyňské sestavě</t>
  </si>
  <si>
    <t>725330820R00</t>
  </si>
  <si>
    <t>Demontáž výlevky diturvitové</t>
  </si>
  <si>
    <t>725590813R00</t>
  </si>
  <si>
    <t>Přesun vybour.hmot, zařizovací předměty H 24 m</t>
  </si>
  <si>
    <t>725820801R00</t>
  </si>
  <si>
    <t>Demontáž baterie nástěnné do G 3/4</t>
  </si>
  <si>
    <t>725820802R00</t>
  </si>
  <si>
    <t>Demontáž baterie stojánkové do 1otvoru</t>
  </si>
  <si>
    <t>725840850R00</t>
  </si>
  <si>
    <t>Demontáž baterie sprch.diferenciální G 3/4x1</t>
  </si>
  <si>
    <t>725840860R00</t>
  </si>
  <si>
    <t>Demontáž ramene sprchy</t>
  </si>
  <si>
    <t>7211408DEMON</t>
  </si>
  <si>
    <t>Odstranění stávajícího kanalizačního potrubí</t>
  </si>
  <si>
    <t>7221308DEMON</t>
  </si>
  <si>
    <t>Odstranění vodovodního vedení</t>
  </si>
  <si>
    <t>386942113R00</t>
  </si>
  <si>
    <t>Montáž odlučovačů tuků velikosti T 5</t>
  </si>
  <si>
    <t>721152206R00</t>
  </si>
  <si>
    <t>721176101R00</t>
  </si>
  <si>
    <t>Potrubí HT připojovací D 32 x 1,8 mm</t>
  </si>
  <si>
    <t>721176102R00</t>
  </si>
  <si>
    <t>Potrubí HT připojovací D 40 x 1,8 mm</t>
  </si>
  <si>
    <t>721176103R00</t>
  </si>
  <si>
    <t>Potrubí HT připojovací D 50 x 1,8 mm</t>
  </si>
  <si>
    <t>721176105R00</t>
  </si>
  <si>
    <t>Potrubí HT připojovací D 110 x 2,7 mm</t>
  </si>
  <si>
    <t>721176113R00</t>
  </si>
  <si>
    <t>Potrubí HT odpadní svislé D 50 x 1,8 mm</t>
  </si>
  <si>
    <t>721176114R00</t>
  </si>
  <si>
    <t>Potrubí HT odpadní svislé D 75 x 1,9 mm</t>
  </si>
  <si>
    <t>721176115R00</t>
  </si>
  <si>
    <t>Potrubí HT odpadní svislé D 110 x 2,7 mm</t>
  </si>
  <si>
    <t>721176116R00</t>
  </si>
  <si>
    <t>Potrubí HT odpadní svislé D 125 x 3,1 mm</t>
  </si>
  <si>
    <t>721176117R00</t>
  </si>
  <si>
    <t>Potrubí HT odpadní svislé D 160 x 3,9 mm</t>
  </si>
  <si>
    <t>721176145R00</t>
  </si>
  <si>
    <t>Potrubí HT dešťové (svislé) D 110 x 2,7 mm</t>
  </si>
  <si>
    <t>721176222R00</t>
  </si>
  <si>
    <t>Potrubí KG svodné (ležaté) v zemi D 110 x 3,2 mm</t>
  </si>
  <si>
    <t>721176223R00</t>
  </si>
  <si>
    <t>Potrubí KG svodné (ležaté) v zemi D 125 x 3,2 mm</t>
  </si>
  <si>
    <t>721176224R00</t>
  </si>
  <si>
    <t>Potrubí KG svodné (ležaté) v zemi D 160 x 4,0 mm</t>
  </si>
  <si>
    <t>721176225R00</t>
  </si>
  <si>
    <t>Potrubí KG svodné (ležaté) v zemi D 200 x 4,9 mm</t>
  </si>
  <si>
    <t>721176232R00</t>
  </si>
  <si>
    <t>Potrubí KG svodné (ležaté) zavěšené D 110 x 3,2 mm</t>
  </si>
  <si>
    <t>721176233R00</t>
  </si>
  <si>
    <t>Potrubí KG svodné (ležaté) zavěšené D 125 x 3,2 mm</t>
  </si>
  <si>
    <t>721176234R00</t>
  </si>
  <si>
    <t>Potrubí KG svodné (ležaté) zavěšené D 160 x 4,0 mm</t>
  </si>
  <si>
    <t>721177735R00</t>
  </si>
  <si>
    <t>721194103R00</t>
  </si>
  <si>
    <t>Vyvedení odpadních výpustek D 32 x 1,8</t>
  </si>
  <si>
    <t>721194105R00</t>
  </si>
  <si>
    <t>Vyvedení odpadních výpustek D 50 x 1,8</t>
  </si>
  <si>
    <t>721194109R00</t>
  </si>
  <si>
    <t>Vyvedení odpadních výpustek D 110 x 2,3</t>
  </si>
  <si>
    <t>721211520RT1</t>
  </si>
  <si>
    <t>Vpusť dvorní HL606, klapka, lapač litinová mřížka 226 x 226 D 110, 160 mm</t>
  </si>
  <si>
    <t>721223423RT2</t>
  </si>
  <si>
    <t>Vpusť podlahová se zápachovou uzávěrkou HL 310N mřížka nerez 115 x 115 D 50/75/110 mm, Primus</t>
  </si>
  <si>
    <t>721223427RT1</t>
  </si>
  <si>
    <t>Vpusť podlahová se zápachovou uzávěrkou HL 510N mřížka nerez 115 x 115 mm D 40/50 mm</t>
  </si>
  <si>
    <t>721234106RT2</t>
  </si>
  <si>
    <t xml:space="preserve">Vtok střešní HL64H, ploché střechy vodor. odtok HL64.1,živičný pás,s elektrickým ohřevem D 75/110 </t>
  </si>
  <si>
    <t>721234124RT1</t>
  </si>
  <si>
    <t>Vtok střešní PP HL62.1 pro plochou střechu bez živič.pásu,záchytný koš,vyhřívaný D 75,110,125</t>
  </si>
  <si>
    <t>721242110R00</t>
  </si>
  <si>
    <t>Lapač střešních splavenin PP HL600, kloub</t>
  </si>
  <si>
    <t>721273200RT2</t>
  </si>
  <si>
    <t>Souprava ventilační střešní HL souprava větrací hlavice PP HL807  D 75 mm</t>
  </si>
  <si>
    <t>721273200RT3</t>
  </si>
  <si>
    <t>Souprava ventilační střešní HL souprava větrací hlavice PP HL810  D 110 mm</t>
  </si>
  <si>
    <t>721290111R00</t>
  </si>
  <si>
    <t>Zkouška těsnosti kanalizace vodou DN 125</t>
  </si>
  <si>
    <t>10+45+7+157+40+7+303+463+116+60+27+126+95+31+13+147+110</t>
  </si>
  <si>
    <t>721290112R00</t>
  </si>
  <si>
    <t>Zkouška těsnosti kanalizace vodou DN 200</t>
  </si>
  <si>
    <t>3+93+56+14+80+22</t>
  </si>
  <si>
    <t>725334301R00</t>
  </si>
  <si>
    <t>Nálevka se sifonem PP HL21, DN 32</t>
  </si>
  <si>
    <t>725850145R00</t>
  </si>
  <si>
    <t>Sifon kondenzační HL 136N, DN 40, vodorovný odtok</t>
  </si>
  <si>
    <t>725860180RT1</t>
  </si>
  <si>
    <t>Sifon pračkový HL400, D 40/50 mm nerezový podomítková uzávěrka, krycí deska nerez 160x110 mm</t>
  </si>
  <si>
    <t>1152013MONT</t>
  </si>
  <si>
    <t>Montáž čerpací stanice</t>
  </si>
  <si>
    <t>7211109PROPO</t>
  </si>
  <si>
    <t>Napojení na stávající kanalizaci ve výkopu</t>
  </si>
  <si>
    <t>721176212000</t>
  </si>
  <si>
    <t>PPKGEM kanalizační trubka SN10 D110</t>
  </si>
  <si>
    <t>721176222000</t>
  </si>
  <si>
    <t>PPKGEM kanalizační trubka SN10 D125</t>
  </si>
  <si>
    <t>721176232000</t>
  </si>
  <si>
    <t>PPKGEM kanalizační trubka SN10 D160</t>
  </si>
  <si>
    <t>721176242000</t>
  </si>
  <si>
    <t>PPKGEM kanalizační trubka SN10 D200</t>
  </si>
  <si>
    <t>721182015146</t>
  </si>
  <si>
    <t>Izolace proti rošení kaučuk tl. 6 mm</t>
  </si>
  <si>
    <t>28615442.AR</t>
  </si>
  <si>
    <t>Kus čisticí HTRE D 75 mm PP</t>
  </si>
  <si>
    <t>28615443.AR</t>
  </si>
  <si>
    <t>Kus čisticí HTRE D 110 mm PP</t>
  </si>
  <si>
    <t>28615444.AR</t>
  </si>
  <si>
    <t>Kus čisticí HTRE D 125 mm PP</t>
  </si>
  <si>
    <t>28651841.AR</t>
  </si>
  <si>
    <t>Kus čisticí kanalizační KGRE DN 125 PVC</t>
  </si>
  <si>
    <t>28651842.AR</t>
  </si>
  <si>
    <t>Kus čisticí kanalizační KGRE DN 150 PVC</t>
  </si>
  <si>
    <t>28651843.AR</t>
  </si>
  <si>
    <t>Kus čisticí kanalizační KGRE DN 200 PVC</t>
  </si>
  <si>
    <t>28656175R</t>
  </si>
  <si>
    <t>Kus čisticí kanalizační PPKGRE DN 110 mm</t>
  </si>
  <si>
    <t>28656177R</t>
  </si>
  <si>
    <t>Kus čisticí kanalizační PPKGRE DN 160 mm</t>
  </si>
  <si>
    <t>28656178R</t>
  </si>
  <si>
    <t>Kus čisticí kanalizační PPKGRE DN 200 mm</t>
  </si>
  <si>
    <t>40540TAN</t>
  </si>
  <si>
    <t>Čerpací stanice - dodávka</t>
  </si>
  <si>
    <t>40550TAN</t>
  </si>
  <si>
    <t>Čerpací stanice - příslušenství</t>
  </si>
  <si>
    <t>55162253R</t>
  </si>
  <si>
    <t>HL65P nástavec 345 mm/d 125 s PVC izolační přírubou</t>
  </si>
  <si>
    <t>55162351R</t>
  </si>
  <si>
    <t>HL160 kroužek odvodňovací d 150 mm</t>
  </si>
  <si>
    <t>56241ODLU</t>
  </si>
  <si>
    <t xml:space="preserve">Odlučovač tuků 4,2m3; 2,1x1,7 m </t>
  </si>
  <si>
    <t>Přesun hmot pro vnitřní kanalizaci, výšky do 24 m</t>
  </si>
  <si>
    <t>722130234R00</t>
  </si>
  <si>
    <t>Potrubí z trub.závit.pozink.svařovan. 11343,DN 32</t>
  </si>
  <si>
    <t>722130235R00</t>
  </si>
  <si>
    <t>Potrubí z trub.závit.pozink.svařovan. 11343,DN 40</t>
  </si>
  <si>
    <t>722130236R00</t>
  </si>
  <si>
    <t>Potrubí z trub.závit.pozink.svařovan. 11343,DN 50</t>
  </si>
  <si>
    <t>722130237R00</t>
  </si>
  <si>
    <t>Potrubí z trub.závit.pozink.svařovan. 11343,DN 65</t>
  </si>
  <si>
    <t>722172731R00</t>
  </si>
  <si>
    <t>Potrubí z PPR Ekoplastik, D 20 x 3,4 mm, PN 20</t>
  </si>
  <si>
    <t>SV : 141</t>
  </si>
  <si>
    <t>TV : 205</t>
  </si>
  <si>
    <t>722172732R00</t>
  </si>
  <si>
    <t>SV : 447</t>
  </si>
  <si>
    <t>TV : 510</t>
  </si>
  <si>
    <t>722172733R00</t>
  </si>
  <si>
    <t>SV : 208</t>
  </si>
  <si>
    <t>TV : 719</t>
  </si>
  <si>
    <t>722172734R00</t>
  </si>
  <si>
    <t>SV : 108</t>
  </si>
  <si>
    <t>TV : 104</t>
  </si>
  <si>
    <t>722172735R00</t>
  </si>
  <si>
    <t>SV : 96</t>
  </si>
  <si>
    <t>TV : 47</t>
  </si>
  <si>
    <t>722172736R00</t>
  </si>
  <si>
    <t>SV : 106</t>
  </si>
  <si>
    <t>TV : 295</t>
  </si>
  <si>
    <t>722172737R00</t>
  </si>
  <si>
    <t>SV : 136</t>
  </si>
  <si>
    <t>TV : 221</t>
  </si>
  <si>
    <t>722172749R00</t>
  </si>
  <si>
    <t>SV : 291</t>
  </si>
  <si>
    <t>TV : 36</t>
  </si>
  <si>
    <t>722172750R00</t>
  </si>
  <si>
    <t>SV : 100</t>
  </si>
  <si>
    <t>722181213RT7</t>
  </si>
  <si>
    <t>722181213RT9</t>
  </si>
  <si>
    <t>722181213RU2</t>
  </si>
  <si>
    <t>722181213RW2</t>
  </si>
  <si>
    <t>722181213RW8</t>
  </si>
  <si>
    <t>722181213RY3</t>
  </si>
  <si>
    <t>722181213RY5</t>
  </si>
  <si>
    <t>722181213RY7</t>
  </si>
  <si>
    <t>722181213RZ2</t>
  </si>
  <si>
    <t>205+510+719+104</t>
  </si>
  <si>
    <t>47+295+221+36</t>
  </si>
  <si>
    <t>722190401R00</t>
  </si>
  <si>
    <t>Vyvedení a upevnění výpustek DN 15</t>
  </si>
  <si>
    <t>722190402R00</t>
  </si>
  <si>
    <t>Vyvedení a upevnění výpustek DN 20</t>
  </si>
  <si>
    <t>722224212R00</t>
  </si>
  <si>
    <t>722237121R00</t>
  </si>
  <si>
    <t>722237122R00</t>
  </si>
  <si>
    <t>722237123R00</t>
  </si>
  <si>
    <t>722237124R00</t>
  </si>
  <si>
    <t>722237125R00</t>
  </si>
  <si>
    <t>722237126R00</t>
  </si>
  <si>
    <t>722237127R00</t>
  </si>
  <si>
    <t>722237128R00</t>
  </si>
  <si>
    <t>722237129R00</t>
  </si>
  <si>
    <t>722237135R00</t>
  </si>
  <si>
    <t>722237136R00</t>
  </si>
  <si>
    <t>722236523R00</t>
  </si>
  <si>
    <t>722237663R00</t>
  </si>
  <si>
    <t>722237667R00</t>
  </si>
  <si>
    <t>722239108R00</t>
  </si>
  <si>
    <t>Montáž vodovodních armatur 2závity, G 3</t>
  </si>
  <si>
    <t>722254201RT3</t>
  </si>
  <si>
    <t>Hydrantový systém, box s plnými dveřmi průměr 25/30, stálotvará hadice</t>
  </si>
  <si>
    <t>722259991R00</t>
  </si>
  <si>
    <t xml:space="preserve">Tlaková zkouška nástěnného požárního hydrantu </t>
  </si>
  <si>
    <t>722259994R00</t>
  </si>
  <si>
    <t xml:space="preserve">Revize nástěnného požárního hydrantu </t>
  </si>
  <si>
    <t>722259995R00</t>
  </si>
  <si>
    <t>Vystavení revizní zprávy-nástěnný požární hydrant</t>
  </si>
  <si>
    <t>722280106R00</t>
  </si>
  <si>
    <t>Tlaková zkouška vodovodního potrubí DN 32</t>
  </si>
  <si>
    <t>346+957+927</t>
  </si>
  <si>
    <t>722280107R00</t>
  </si>
  <si>
    <t>Tlaková zkouška vodovodního potrubí DN 40</t>
  </si>
  <si>
    <t>722280108R00</t>
  </si>
  <si>
    <t>Tlaková zkouška vodovodního potrubí DN 50</t>
  </si>
  <si>
    <t>722280109R00</t>
  </si>
  <si>
    <t>Tlaková zkouška vodovodního potrubí DN 65</t>
  </si>
  <si>
    <t>722290226R00</t>
  </si>
  <si>
    <t>Zkouška tlaku potrubí závitového DN 50</t>
  </si>
  <si>
    <t>68+20+38</t>
  </si>
  <si>
    <t>722290229R00</t>
  </si>
  <si>
    <t>Zkouška tlaku potrubí závitového DN 100</t>
  </si>
  <si>
    <t>117+357+327+100</t>
  </si>
  <si>
    <t>72213193PROP</t>
  </si>
  <si>
    <t>Napojení na stávající přívod vody</t>
  </si>
  <si>
    <t>7222241VYT25</t>
  </si>
  <si>
    <t>Kohouty plnicí a vypouštěcí DN 25</t>
  </si>
  <si>
    <t>7222376ZPECA</t>
  </si>
  <si>
    <t>Zpětná klapka CA DN20</t>
  </si>
  <si>
    <t>7222377ZPECA</t>
  </si>
  <si>
    <t>Zpětná klapka EA DN65</t>
  </si>
  <si>
    <t>8312301VODOV</t>
  </si>
  <si>
    <t>Venkovní rozvod vody D 32x3 mm, hloubka 1,2 m vč. zemních prací, pískového lože, obsypu, zásypu,..</t>
  </si>
  <si>
    <t>286550907R</t>
  </si>
  <si>
    <t>Kohout nerozebír. s páčkou d 75 mm PP R Instaplast</t>
  </si>
  <si>
    <t>388218010R</t>
  </si>
  <si>
    <t>Impulzní vodoměr - závitový - 1/2"M</t>
  </si>
  <si>
    <t>5513805001R</t>
  </si>
  <si>
    <t>Termostat do cirkulace TUV, DN 15 kvs 0,45</t>
  </si>
  <si>
    <t>631433201R</t>
  </si>
  <si>
    <t>631433202R</t>
  </si>
  <si>
    <t>631433203R</t>
  </si>
  <si>
    <t>631433304R</t>
  </si>
  <si>
    <t>631433406R</t>
  </si>
  <si>
    <t>631433508R</t>
  </si>
  <si>
    <t>631433610R</t>
  </si>
  <si>
    <t>631433711R</t>
  </si>
  <si>
    <t>998722103R00</t>
  </si>
  <si>
    <t>Přesun hmot pro vnitřní vodovod, výšky do 24 m</t>
  </si>
  <si>
    <t>724</t>
  </si>
  <si>
    <t>Strojní vybavení</t>
  </si>
  <si>
    <t>724149101R00</t>
  </si>
  <si>
    <t>Montáž čerpadel stroj.ponorných do 40 l, bez potr.</t>
  </si>
  <si>
    <t>732339108R00</t>
  </si>
  <si>
    <t>Montáž nádoby expanzní tlakové 200 l</t>
  </si>
  <si>
    <t>734134713R00</t>
  </si>
  <si>
    <t>Ventily pojist. pruž.nárožní P16-217-616 I, DN 40</t>
  </si>
  <si>
    <t>42610986.AR</t>
  </si>
  <si>
    <t>Čerpadlo Wilo Z 25/6, 230 V, PN 10</t>
  </si>
  <si>
    <t>426111713R</t>
  </si>
  <si>
    <t>Čerpadlo ponor.kalové IVAR VERTY NOVA 400 M s plovákem, G 5/4", 9m/11m3/h</t>
  </si>
  <si>
    <t>48466209R</t>
  </si>
  <si>
    <t>Nádoba expanzní membránová N 200/6</t>
  </si>
  <si>
    <t>90001396FLOW</t>
  </si>
  <si>
    <t>Nádoba příslušenství - průtoč.armatura 1/2</t>
  </si>
  <si>
    <t>998724103R00</t>
  </si>
  <si>
    <t>Přesun hmot pro strojní vybavení, výšky do 24 m</t>
  </si>
  <si>
    <t>721213424R00</t>
  </si>
  <si>
    <t>Žlab odtok. PREMIUM,univerzál. plný rošt,dl. 800mm</t>
  </si>
  <si>
    <t>725119306R00</t>
  </si>
  <si>
    <t>Montáž klozetu závěsného</t>
  </si>
  <si>
    <t>725129201R00</t>
  </si>
  <si>
    <t>Montáž pisoárového záchodku bez nádrže</t>
  </si>
  <si>
    <t>725219401R00</t>
  </si>
  <si>
    <t>Montáž umyvadel na šrouby do zdiva</t>
  </si>
  <si>
    <t>725229102RT2</t>
  </si>
  <si>
    <t>Montáž van ocel. a plastových s uzávěr. HL 500-5/4 plastových</t>
  </si>
  <si>
    <t>725249103R00</t>
  </si>
  <si>
    <t>Montáž sprchových koutů</t>
  </si>
  <si>
    <t>725291132R00</t>
  </si>
  <si>
    <t>725291136R00</t>
  </si>
  <si>
    <t>725319101R00</t>
  </si>
  <si>
    <t>Montáž dřezů jednoduchých</t>
  </si>
  <si>
    <t>725329101R00</t>
  </si>
  <si>
    <t>Montáž dřezů dvojitých</t>
  </si>
  <si>
    <t>725339101R00</t>
  </si>
  <si>
    <t>Montáž výlevky diturvitové, bez nádrže a armatur</t>
  </si>
  <si>
    <t>725814103R00</t>
  </si>
  <si>
    <t>725814122R00</t>
  </si>
  <si>
    <t>725829202R00</t>
  </si>
  <si>
    <t>Montáž baterie umyv.a dřezové nástěnné</t>
  </si>
  <si>
    <t>VL : 8</t>
  </si>
  <si>
    <t>725829301R00</t>
  </si>
  <si>
    <t>Montáž baterie umyv.a dřezové stojánkové</t>
  </si>
  <si>
    <t>725839203R00</t>
  </si>
  <si>
    <t>Montáž baterie vanové nástěnné G 1/2</t>
  </si>
  <si>
    <t>725849200R00</t>
  </si>
  <si>
    <t>Montáž baterií sprchových, nastavitelná výška</t>
  </si>
  <si>
    <t>725849302R00</t>
  </si>
  <si>
    <t>Montáž držáku sprchy</t>
  </si>
  <si>
    <t>7252491NOUZSPR</t>
  </si>
  <si>
    <t>Bezpečnostní sprcha dodávka + montáž</t>
  </si>
  <si>
    <t>55144204R</t>
  </si>
  <si>
    <t>551450004R</t>
  </si>
  <si>
    <t>Baterie umyvadlová stojánková s výpustí PN21 POLAR NEW</t>
  </si>
  <si>
    <t>55145008R</t>
  </si>
  <si>
    <t>551450090R</t>
  </si>
  <si>
    <t>55145015R</t>
  </si>
  <si>
    <t>Baterie dřezová směšov stojánk s otáč ústím  PL15</t>
  </si>
  <si>
    <t>55145352R</t>
  </si>
  <si>
    <t>Set sprchový hadice, růžice, držák 901.00</t>
  </si>
  <si>
    <t>551674068R</t>
  </si>
  <si>
    <t>55220582.AR</t>
  </si>
  <si>
    <t>55221002.AR</t>
  </si>
  <si>
    <t>pár</t>
  </si>
  <si>
    <t>55231346R</t>
  </si>
  <si>
    <t>Dřez nerez nástavný odkapní typ 514 pravý celoplošný</t>
  </si>
  <si>
    <t>55231350R</t>
  </si>
  <si>
    <t>Dvoudřez nerez nástavný 501 celoplošný</t>
  </si>
  <si>
    <t>55428083.AR</t>
  </si>
  <si>
    <t>Sprchová zástěna čtvercová 90x90x185 cm SKRH 2/90 P</t>
  </si>
  <si>
    <t>64214361R</t>
  </si>
  <si>
    <t>64214484R</t>
  </si>
  <si>
    <t>Umyvadlo zdravotní MIO 64x55 cm otv. pro baterii bílé</t>
  </si>
  <si>
    <t>64221370R</t>
  </si>
  <si>
    <t>64240056R</t>
  </si>
  <si>
    <t>64240062R</t>
  </si>
  <si>
    <t>Mísa klozetová závěsná LYRA Plus bílá  hl. 530 mm</t>
  </si>
  <si>
    <t>64251335R</t>
  </si>
  <si>
    <t>64271102R</t>
  </si>
  <si>
    <t>Přesun hmot pro zařizovací předměty, výšky do 24 m</t>
  </si>
  <si>
    <t>726</t>
  </si>
  <si>
    <t>Předstěnové systémy</t>
  </si>
  <si>
    <t>726211123R00</t>
  </si>
  <si>
    <t>726211331R00</t>
  </si>
  <si>
    <t>726212367R00</t>
  </si>
  <si>
    <t>551070101R</t>
  </si>
  <si>
    <t>998726123R00</t>
  </si>
  <si>
    <t>Přesun hmot pro předstěnové systémy, výšky do 24 m</t>
  </si>
  <si>
    <t>0,25KG/M : (2153+50)*0,25</t>
  </si>
  <si>
    <t>7678850ZlAB</t>
  </si>
  <si>
    <t>Žlab podpůrný pro potrubí D 20-110</t>
  </si>
  <si>
    <t>Ocelové výrobky - kotvy a spojky-atypické prvky : 550,75</t>
  </si>
  <si>
    <t>2.</t>
  </si>
  <si>
    <t>Venkovní rozvody</t>
  </si>
  <si>
    <t>130001101R00</t>
  </si>
  <si>
    <t>Příplatek za ztížené hloubení v blízkosti vedení</t>
  </si>
  <si>
    <t xml:space="preserve">předpoklad 5% : </t>
  </si>
  <si>
    <t>Odkaz na mn. položky pořadí 4 : 578,88000*0,05</t>
  </si>
  <si>
    <t>131201112R00</t>
  </si>
  <si>
    <t>Hloubení nezapaž. jam hor.3 do 1000 m3, STROJNĚ</t>
  </si>
  <si>
    <t>Nádrže : 243,57</t>
  </si>
  <si>
    <t>131201119R00</t>
  </si>
  <si>
    <t>Příplatek za lepivost - hloubení nezap.jam v hor.3</t>
  </si>
  <si>
    <t xml:space="preserve">50% : </t>
  </si>
  <si>
    <t>Odkaz na mn. položky pořadí 2 : 243,57000*0,5</t>
  </si>
  <si>
    <t>132201212R00</t>
  </si>
  <si>
    <t>Hloubení rýh š.do 200 cm hor.3 do 1000m3,STROJNĚ</t>
  </si>
  <si>
    <t>0,8*81,0*1,2</t>
  </si>
  <si>
    <t>0,8*31,0*1,4</t>
  </si>
  <si>
    <t>0,8*36,0*1,6</t>
  </si>
  <si>
    <t>0,8*99,0*1,8</t>
  </si>
  <si>
    <t>0,8*84,0*2,0</t>
  </si>
  <si>
    <t>0,8*64,0*2,8</t>
  </si>
  <si>
    <t>132201219R00</t>
  </si>
  <si>
    <t>Přípl.za lepivost,hloubení rýh 200cm,hor.3,STROJNĚ</t>
  </si>
  <si>
    <t>Odkaz na mn. položky pořadí 4 : 578,88000*0,5</t>
  </si>
  <si>
    <t>161101101R00</t>
  </si>
  <si>
    <t>Svislé přemístění výkopku z hor.1-4 do 2,5 m</t>
  </si>
  <si>
    <t>8% : 243,57*0,08</t>
  </si>
  <si>
    <t>50% : 435,52*0,5</t>
  </si>
  <si>
    <t>161101102R00</t>
  </si>
  <si>
    <t>Svislé přemístění výkopku z hor.1-4 do 4,0 m</t>
  </si>
  <si>
    <t>50% : 143,36*0,5</t>
  </si>
  <si>
    <t>vyhloubeno : 243,57+578,88</t>
  </si>
  <si>
    <t>zp.zásyp : -544,677</t>
  </si>
  <si>
    <t>Odkaz na mn. položky pořadí 8 : 277,77300*5</t>
  </si>
  <si>
    <t>Kanalizace : 0,8*81,0*(1,2-0,45-0,1)</t>
  </si>
  <si>
    <t>0,8*31,0*(1,4-0,45-0,1)</t>
  </si>
  <si>
    <t>0,8*36,0*(1,6-0,45-0,1)</t>
  </si>
  <si>
    <t>0,8*99,0*(1,8-0,45-0,1)</t>
  </si>
  <si>
    <t>0,8*84,0*(2,0-0,45-0,1)</t>
  </si>
  <si>
    <t>0,8*64,0*(2,8-0,45-0,1)</t>
  </si>
  <si>
    <t>Nádrže : 139,597</t>
  </si>
  <si>
    <t>0,8*81,0*0,45</t>
  </si>
  <si>
    <t>0,8*31,0*0,45</t>
  </si>
  <si>
    <t>0,8*36,0*0,45</t>
  </si>
  <si>
    <t>0,8*99,0*0,45</t>
  </si>
  <si>
    <t>0,8*84,0*0,45</t>
  </si>
  <si>
    <t>0,8*64,0*0,45</t>
  </si>
  <si>
    <t>Poplatek za skládku horniny 1- 4</t>
  </si>
  <si>
    <t>273320140RAA</t>
  </si>
  <si>
    <t>Základová deska ŽB z betonu C 20/25, vč.bednění výztuž 90 kg/m3</t>
  </si>
  <si>
    <t>Nádrže : 15,04</t>
  </si>
  <si>
    <t>45</t>
  </si>
  <si>
    <t>Podkladní a vedlejší konstrukce</t>
  </si>
  <si>
    <t>0,8*81,0*0,1</t>
  </si>
  <si>
    <t>0,8*31,0*0,1</t>
  </si>
  <si>
    <t>0,8*36,0*0,1</t>
  </si>
  <si>
    <t>0,8*99,0*0,1</t>
  </si>
  <si>
    <t>0,8*84,0*0,1</t>
  </si>
  <si>
    <t>0,8*64,0*0,1</t>
  </si>
  <si>
    <t>114211301R00</t>
  </si>
  <si>
    <t>Odstranění kamenin. trub do DN 150 mm, ve výkopu</t>
  </si>
  <si>
    <t>114211303R00</t>
  </si>
  <si>
    <t>Odstranění kamenin. trub do DN 300 mm, ve výkopu</t>
  </si>
  <si>
    <t>871313121R00</t>
  </si>
  <si>
    <t>Montáž trub kanaliz. z plastu, hrdlových, DN 150</t>
  </si>
  <si>
    <t>871353121R00</t>
  </si>
  <si>
    <t>Montáž trub kanaliz. z plastu, hrdlových, DN 200</t>
  </si>
  <si>
    <t>871373121R00</t>
  </si>
  <si>
    <t>Montáž trub kanaliz. z plastu, hrdlových, DN 300</t>
  </si>
  <si>
    <t>877353121R00</t>
  </si>
  <si>
    <t>Montáž tvarovek odboč. plast. gum. kroužek DN 200</t>
  </si>
  <si>
    <t>877313123R00</t>
  </si>
  <si>
    <t>Montáž tvarovek jednoos. plast. gum.kroužek DN 150</t>
  </si>
  <si>
    <t>979084313R00</t>
  </si>
  <si>
    <t>Vodorovná doprava vybour.trub do 1 km, do DN 800</t>
  </si>
  <si>
    <t>979084319R00</t>
  </si>
  <si>
    <t>Přípl.k dopravě vybour.trub za dalš.1 km,do DN 800</t>
  </si>
  <si>
    <t>286141SN10</t>
  </si>
  <si>
    <t>PPKGEM kanalizační trubka SN10 125 x 3,9 x 1000 mm</t>
  </si>
  <si>
    <t>+3% : 119*1,03</t>
  </si>
  <si>
    <t>286142SN10</t>
  </si>
  <si>
    <t>PPKGEM kanalizační trubka SN10 160 x 4,9 x 1000 mm</t>
  </si>
  <si>
    <t>+3% : 177*1,03</t>
  </si>
  <si>
    <t>286143SN10</t>
  </si>
  <si>
    <t>PPKGEM kanalizační trubka SN10 200 x 6,2 x 1000 mm</t>
  </si>
  <si>
    <t>+3% : 88*1,03</t>
  </si>
  <si>
    <t>286144SN10</t>
  </si>
  <si>
    <t>PPKGEM kanalizační trubka SN10 250 x 7,7 x 1000 mm</t>
  </si>
  <si>
    <t>+3% : 12*1,03</t>
  </si>
  <si>
    <t>286145SN10</t>
  </si>
  <si>
    <t>PPKGEM kanalizační trubka SN10 315 x 9,7 x 1000 mm</t>
  </si>
  <si>
    <t>+3% : 4*1,03</t>
  </si>
  <si>
    <t>28656141R</t>
  </si>
  <si>
    <t>Koleno kanalizační odolné PPKGB DN 125 mm 45°</t>
  </si>
  <si>
    <t>28656142R</t>
  </si>
  <si>
    <t>Koleno kanalizační odolné PPKGB DN 160 mm 45°</t>
  </si>
  <si>
    <t>28656157R</t>
  </si>
  <si>
    <t>Redukce kanalizační odolná PPKGR DN 160/125 mm excentrická</t>
  </si>
  <si>
    <t>28656164R</t>
  </si>
  <si>
    <t>Odbočka kanalizační odolná PPKGEA DN 160/125 mm 45°</t>
  </si>
  <si>
    <t>28656165R</t>
  </si>
  <si>
    <t>Odbočka kanalizační odolná PPKGEA DN 160/160 mm 45°</t>
  </si>
  <si>
    <t>28656166R</t>
  </si>
  <si>
    <t>Odbočka kanalizační odolná PPKGEA DN 200/160 mm 45°</t>
  </si>
  <si>
    <t>89</t>
  </si>
  <si>
    <t>Ostatní konstrukce na trubním vedení</t>
  </si>
  <si>
    <t>892571111R00</t>
  </si>
  <si>
    <t>Zkouška těsnosti kanalizace DN do 200, vodou</t>
  </si>
  <si>
    <t>296+88</t>
  </si>
  <si>
    <t>892581111R00</t>
  </si>
  <si>
    <t>Zkouška těsnosti kanalizace DN do 300, vodou</t>
  </si>
  <si>
    <t>892573111R00</t>
  </si>
  <si>
    <t>Zabezpečení konců kanal. potrubí DN do 200, vodou</t>
  </si>
  <si>
    <t>úsek</t>
  </si>
  <si>
    <t>892583111R00</t>
  </si>
  <si>
    <t>Zabezpečení konců kanal. potrubí DN do 300, vodou</t>
  </si>
  <si>
    <t>892916111R00</t>
  </si>
  <si>
    <t>Utěsnění přípojek do DN 200 při zkoušce kanal.</t>
  </si>
  <si>
    <t>894431112R00</t>
  </si>
  <si>
    <t>Osazení plastové šachty z dílů prům.600 mm, Wavin</t>
  </si>
  <si>
    <t>894432112R00</t>
  </si>
  <si>
    <t>Osazení plastové šachty revizní prům.425 mm, Wavin</t>
  </si>
  <si>
    <t>89001R</t>
  </si>
  <si>
    <t>Nádrž 7,7x4,2 m 59 m3 dodávka + montáž</t>
  </si>
  <si>
    <t>89002R</t>
  </si>
  <si>
    <t xml:space="preserve">Napojení na stávající kanalizaci ve výkopu </t>
  </si>
  <si>
    <t>89121342MT</t>
  </si>
  <si>
    <t>Montáž žlabů</t>
  </si>
  <si>
    <t>894412211RAA</t>
  </si>
  <si>
    <t>Šachta, DN 1000, stěna 90 mm, dno přímé V max. 40 hloubka dna 2,26 m, poklop litina 12,5 t</t>
  </si>
  <si>
    <t>894431321RA0</t>
  </si>
  <si>
    <t>Šachta, D 425 mm, dl.šach.roury 2,0 m, přímá</t>
  </si>
  <si>
    <t>894431421RA0</t>
  </si>
  <si>
    <t>Šachta D 600 mm, dl.šach.roury 2,00 m, přímá</t>
  </si>
  <si>
    <t>8944123SKRTI</t>
  </si>
  <si>
    <t>Šachta DN1000 hl. 2,26 - škrtící</t>
  </si>
  <si>
    <t>286971041R</t>
  </si>
  <si>
    <t>Spojka "IN SITU" DN 160</t>
  </si>
  <si>
    <t>416986</t>
  </si>
  <si>
    <t>ŽLAB - 0.0, žlab 1,0m</t>
  </si>
  <si>
    <t>416987</t>
  </si>
  <si>
    <t>ŽLAB - kombi stěna pro začátek/konec</t>
  </si>
  <si>
    <t>416989</t>
  </si>
  <si>
    <t>ŽLAB -  0.1, rev. díl 0,5m, P-odtok DN150</t>
  </si>
  <si>
    <t>416990</t>
  </si>
  <si>
    <t>ŽLAB - vpust H595, 0,5m, těsný odtok DN150</t>
  </si>
  <si>
    <t>171156621200R</t>
  </si>
  <si>
    <t>Jeřáb mobil. na autopodvozku  AD 40 (T815)</t>
  </si>
  <si>
    <t>Sh</t>
  </si>
  <si>
    <t>998276101R00</t>
  </si>
  <si>
    <t>Přesun hmot, trubní vedení plastová, otevř. výkop</t>
  </si>
  <si>
    <t>D.1.4.2</t>
  </si>
  <si>
    <t>PLYN</t>
  </si>
  <si>
    <t>D.1.4.2.</t>
  </si>
  <si>
    <t>Plyn</t>
  </si>
  <si>
    <t>631312141R00</t>
  </si>
  <si>
    <t>Doplnění rýh betonem v dosavadních mazaninách</t>
  </si>
  <si>
    <t>12,0*0,15*0,1</t>
  </si>
  <si>
    <t>969011121R00</t>
  </si>
  <si>
    <t>Vybourání vodovod., plynového vedení DN do 52 mm</t>
  </si>
  <si>
    <t>970051060R00</t>
  </si>
  <si>
    <t>Vrtání jádrové do ŽB do D 60 mm</t>
  </si>
  <si>
    <t>Řezání železobetonu hl. řezu 100 mm</t>
  </si>
  <si>
    <t>12*2</t>
  </si>
  <si>
    <t>971033381R00</t>
  </si>
  <si>
    <t>Vybourání otv. zeď cihel. pl.0,09 m2, tl.90cm, MVC</t>
  </si>
  <si>
    <t>DN70 : 1</t>
  </si>
  <si>
    <t>DN50 : 1</t>
  </si>
  <si>
    <t>DN40 : 4</t>
  </si>
  <si>
    <t>DN32 : 1</t>
  </si>
  <si>
    <t>974042554R00</t>
  </si>
  <si>
    <t>Vysekání rýh v podlaze betonové, 10x15 cm</t>
  </si>
  <si>
    <t>979990101R00</t>
  </si>
  <si>
    <t>Poplatek za uložení směsi betonu a cihel skupina 170101 a 170102</t>
  </si>
  <si>
    <t>723</t>
  </si>
  <si>
    <t>Vnitřní plynovod</t>
  </si>
  <si>
    <t>722181921R00</t>
  </si>
  <si>
    <t>Ochrana potrubí, asfalt + juta 2x, DN 20</t>
  </si>
  <si>
    <t>723120202R00</t>
  </si>
  <si>
    <t>Potrubí ocelové závitové černé svařované DN 15</t>
  </si>
  <si>
    <t>723120203R00</t>
  </si>
  <si>
    <t>Potrubí ocelové závitové černé svařované DN 20</t>
  </si>
  <si>
    <t>723120204R00</t>
  </si>
  <si>
    <t>Potrubí ocelové závitové černé svařované DN 25</t>
  </si>
  <si>
    <t>723120205R00</t>
  </si>
  <si>
    <t>Potrubí ocelové závitové černé svařované DN 32</t>
  </si>
  <si>
    <t>723150341R00</t>
  </si>
  <si>
    <t>Zhotovení redukce kováním přes 1DN, DN 32/20</t>
  </si>
  <si>
    <t>723150365R00</t>
  </si>
  <si>
    <t>Potrubí ocel. černé svařované - chráničky D 38/2,6</t>
  </si>
  <si>
    <t>723150366R00</t>
  </si>
  <si>
    <t>Potrubí ocel. černé svařované-chráničky D 44,5/2,6</t>
  </si>
  <si>
    <t>723150367R00</t>
  </si>
  <si>
    <t>Potrubí ocel. černé svařované - chráničky D 57/2,9</t>
  </si>
  <si>
    <t>723150368R00</t>
  </si>
  <si>
    <t>Potrubí ocel. černé svařované - chráničky D 76/3,2</t>
  </si>
  <si>
    <t>723160204R00</t>
  </si>
  <si>
    <t>Přípojka k plynoměru, závitová bez ochozu G 1</t>
  </si>
  <si>
    <t>723160205R00</t>
  </si>
  <si>
    <t>Přípojka k plynoměru, závitová bez ochozu G 5/4</t>
  </si>
  <si>
    <t>723160804R00</t>
  </si>
  <si>
    <t>Demontáž přípojek k plynoměru,závitových G 1</t>
  </si>
  <si>
    <t>723160805R00</t>
  </si>
  <si>
    <t>Demontáž přípojek k plynoměru,závitových G 5/4</t>
  </si>
  <si>
    <t>723160831R00</t>
  </si>
  <si>
    <t>Demontáž rozpěrky přípojek plynoměru, G 1</t>
  </si>
  <si>
    <t>723160832R00</t>
  </si>
  <si>
    <t>Demontáž rozpěrky přípojek plynoměru, G 5/4</t>
  </si>
  <si>
    <t>723160334R00</t>
  </si>
  <si>
    <t>Rozpěrka přípojky plynoměru G 1</t>
  </si>
  <si>
    <t>723160335R00</t>
  </si>
  <si>
    <t>Rozpěrka přípojky plynoměru G 5/4</t>
  </si>
  <si>
    <t>723185114R00</t>
  </si>
  <si>
    <t>Potrubí ohebné nerez. vlnovcové Eurotis TFG DN 20</t>
  </si>
  <si>
    <t>723190203R00</t>
  </si>
  <si>
    <t>Přípojka plynovodu, trubky závitové černé DN 20</t>
  </si>
  <si>
    <t>plynový kotel : 1</t>
  </si>
  <si>
    <t>723190251R00</t>
  </si>
  <si>
    <t>Vyvedení a upevnění plynovodních výpustek DN 15</t>
  </si>
  <si>
    <t>723190901R00</t>
  </si>
  <si>
    <t>Uzavření nebo otevření plynového potrubí</t>
  </si>
  <si>
    <t>723190907R00</t>
  </si>
  <si>
    <t>Odvzdušnění a napuštění plynového potrubí</t>
  </si>
  <si>
    <t>723190909R00</t>
  </si>
  <si>
    <t>Zkouška tlaková  plynového potrubí</t>
  </si>
  <si>
    <t>723190915R00</t>
  </si>
  <si>
    <t>Navaření odbočky na plynové potrubí DN 32</t>
  </si>
  <si>
    <t>723229102R00</t>
  </si>
  <si>
    <t>Montáž plynovod.armatur s 1závitem, G 1/2</t>
  </si>
  <si>
    <t>723239101R00</t>
  </si>
  <si>
    <t>Montáž plynovodních armatur, 2 závity, G 1/2</t>
  </si>
  <si>
    <t>12+1</t>
  </si>
  <si>
    <t>723239102R00</t>
  </si>
  <si>
    <t>Montáž plynovodních armatur, 2 závity, G 3/4</t>
  </si>
  <si>
    <t>4+3+1</t>
  </si>
  <si>
    <t>723239103R00</t>
  </si>
  <si>
    <t>Montáž plynovodních armatur, 2 závity, G 1</t>
  </si>
  <si>
    <t>723239104R00</t>
  </si>
  <si>
    <t>Montáž plynovodních armatur, 2 závity, G 5/4</t>
  </si>
  <si>
    <t>723260801R00</t>
  </si>
  <si>
    <t>Demontáž plynoměrů PS 2, PS 6, PS 10</t>
  </si>
  <si>
    <t>731200832R00</t>
  </si>
  <si>
    <t>Demontáž kotlů rychlovyhřívacích s příp.TUV</t>
  </si>
  <si>
    <t>723150303B00</t>
  </si>
  <si>
    <t>Potrubí ocelové hladké Bralen svařované D 25x2,6</t>
  </si>
  <si>
    <t>723261912MTZ</t>
  </si>
  <si>
    <t>Montáž plynoměru</t>
  </si>
  <si>
    <t>40562960R</t>
  </si>
  <si>
    <t>Ventil elektromagnetický EVF 12.11 DN 1/2"</t>
  </si>
  <si>
    <t>40562962R</t>
  </si>
  <si>
    <t>Ventil elektromagnetický EVF 12.11 DN 3/4"</t>
  </si>
  <si>
    <t>40562965R</t>
  </si>
  <si>
    <t>Řídící jednotka s integrovaným čidlem úníku plynu</t>
  </si>
  <si>
    <t>42237023.AR</t>
  </si>
  <si>
    <t>Kohout kulový  1/2"  plyn</t>
  </si>
  <si>
    <t>42237024.AR</t>
  </si>
  <si>
    <t>Kohout kulový  3/4"  plyn</t>
  </si>
  <si>
    <t>42237025.AR</t>
  </si>
  <si>
    <t>Kohout kulový  1"  plyn</t>
  </si>
  <si>
    <t>42237026.AR</t>
  </si>
  <si>
    <t>Kohout kulový  5/4"  plyn</t>
  </si>
  <si>
    <t>551310177R</t>
  </si>
  <si>
    <t>Ventil vzorkovací BP přímý 1/2" F FIV.8106R</t>
  </si>
  <si>
    <t>5513809117R</t>
  </si>
  <si>
    <t>Kohout kulový, páka tepelná pojistka DN 20 PN1</t>
  </si>
  <si>
    <t>0,25 kg/m : 85*0,25</t>
  </si>
  <si>
    <t>Ocelové výrobky - kotvy a spojky-atypické prvky : 21,25</t>
  </si>
  <si>
    <t>chráničky : 1+4+2</t>
  </si>
  <si>
    <t>783424340R00</t>
  </si>
  <si>
    <t>Nátěr syntet. potrubí do DN 50 mm  Z+2x +1x email</t>
  </si>
  <si>
    <t>84+60+55+13</t>
  </si>
  <si>
    <t>783425250R00</t>
  </si>
  <si>
    <t>Nátěr syntet. potrubí do DN 100 mm Z +1x +1x email</t>
  </si>
  <si>
    <t>chráničky : 1</t>
  </si>
  <si>
    <t>210R2200</t>
  </si>
  <si>
    <t>Uzemnění plynovodu, vodivé propojení včetně dodávky svorky ST 02 na potrubí</t>
  </si>
  <si>
    <t>00523  R</t>
  </si>
  <si>
    <t>Zkoušky a revize</t>
  </si>
  <si>
    <t>Venkovní rozvody, viz samostatný rozpočet</t>
  </si>
  <si>
    <t>zti_1</t>
  </si>
  <si>
    <t>zti_2</t>
  </si>
  <si>
    <t>zti_3</t>
  </si>
  <si>
    <t>Plyn, viz samostatný rozpočet</t>
  </si>
  <si>
    <t>34a</t>
  </si>
  <si>
    <t>Potrubí  odpadní - svislé, D 75 x 3,0 mm</t>
  </si>
  <si>
    <t>Potrubí  ležaté zavěšené D110 x 3,6mm</t>
  </si>
  <si>
    <t>Potrubí z PPR , D 25 x 4,2 mm, PN 20</t>
  </si>
  <si>
    <t>Potrubí z PPR , D 32 x 5,4 mm, PN 20</t>
  </si>
  <si>
    <t>Potrubí z PPR , D 40 x 6,7 mm, PN 20</t>
  </si>
  <si>
    <t>Potrubí z PPR , D 50 x 8,3 mm, PN 20</t>
  </si>
  <si>
    <t>Potrubí z PPR , D 63 x 10,5 mm, PN 20</t>
  </si>
  <si>
    <t>Potrubí z PPR , D 75 x 12,5 mm, PN 20</t>
  </si>
  <si>
    <t>Potrubí z PP-RCT , D 90 x 10,1 mm, S4</t>
  </si>
  <si>
    <t>Potrubí z PP-RCT , D 110 x 12,3 mm, S4</t>
  </si>
  <si>
    <t>Izolace návleková  tl. stěny 13 mm vnitřní průměr 22 mm</t>
  </si>
  <si>
    <t>Izolace návleková  tl. stěny 13 mm vnitřní průměr 28 mm</t>
  </si>
  <si>
    <t>Izolace návleková  tl. stěny 13 mm vnitřní průměr 35 mm</t>
  </si>
  <si>
    <t>Izolace návleková  tl. stěny 13 mm vnitřní průměr 45 mm</t>
  </si>
  <si>
    <t>Izolace návleková  tl. stěny 13 mm vnitřní průměr 54 mm</t>
  </si>
  <si>
    <t>Izolace návleková  tl. stěny 13 mm vnitřní průměr 63 mm</t>
  </si>
  <si>
    <t>Izolace návleková  tl. stěny 13 mm vnitřní průměr 76 mm</t>
  </si>
  <si>
    <t>Izolace návleková  tl. stěny 13 mm vnitřní průměr 89 mm</t>
  </si>
  <si>
    <t>Izolace návleková  tl. stěny 13 mm vnitřní průměr 110 mm</t>
  </si>
  <si>
    <t>Ventil mrazuvzdorný  plus DN 20</t>
  </si>
  <si>
    <t>Kohout vod.kul.,2xvnitř.záv. DN 15</t>
  </si>
  <si>
    <t>Kohout vod.kul.,2xvnitř.záv. DN 20</t>
  </si>
  <si>
    <t>Kohout vod.kul.,2xvnitř.záv. DN 25</t>
  </si>
  <si>
    <t>Kohout vod.kul.,2xvnitř.záv. DN 32</t>
  </si>
  <si>
    <t>Kohout vod.kul.,2xvnitř.záv. DN 40</t>
  </si>
  <si>
    <t>Kohout vod.kul.,2xvnitř.záv. DN 50</t>
  </si>
  <si>
    <t>Kohout vod.kul.,2xvnitř.záv. DN 65</t>
  </si>
  <si>
    <t>Kohout vod.kul.,2xvnitř.záv.DN 80</t>
  </si>
  <si>
    <t>Kohout vod.kul.,2xvnitř.záv.DN 100</t>
  </si>
  <si>
    <t>Kohout vod.kulový s vypouš., DN 40</t>
  </si>
  <si>
    <t>Kohout vod.kulový s vypouš., DN 50</t>
  </si>
  <si>
    <t>Filtr vod.,nerez čistící sítko,vnitř.záv.DN25</t>
  </si>
  <si>
    <t>Klapka zpětná,2xvnitř.závit  DN 25,vod</t>
  </si>
  <si>
    <t>Klapka zpětná,2xvnitřní závit  DN 65</t>
  </si>
  <si>
    <t>Pouzdro potrubní  AluR 22/30 mm vinuté z minerální vlny opatřené folií s Al vrstvou a armovanou sítí</t>
  </si>
  <si>
    <t>Pouzdro potrubní  AluR 28/30 mm vinuté z minerální vlny opatřené folií s Al vrstvou a armovanou sítí</t>
  </si>
  <si>
    <t>Pouzdro potrubní AluR 35/30 mm vinuté z minerální vlny opatřené folií s Al vrstvou a armovanou sítí</t>
  </si>
  <si>
    <t>Pouzdro potrubní  AluR 42/40 mm vinuté z minerální vlny opatřené folií s Al vrstvou a armovanou sítí</t>
  </si>
  <si>
    <t>Pouzdro potrubní  AluR 54/50 mm vinuté z minerální vlny opatřené folií s Al vrstvou a armovanou sítí</t>
  </si>
  <si>
    <t>Pouzdro potrubní  AluR 64/60 mm vinuté z minerální vlny opatřené folií s Al vrstvou a armovanou sítí</t>
  </si>
  <si>
    <t>Pouzdro potrubní  AluR 76/70 mm vinuté z minerální vlny opatřené folií s Al vrstvou a armovanou sítí</t>
  </si>
  <si>
    <t>Pouzdro potrubní  AluR 89/80 mm vinuté z minerální vlny opatřené folií s Al vrstvou a armovanou sítí</t>
  </si>
  <si>
    <t>Madlo dvojité pevné bílé  dl. 844 mm</t>
  </si>
  <si>
    <t>Madlo dvojité sklopné bílé  dl. 852 mm</t>
  </si>
  <si>
    <t>Ventil rohový  DN 15 x DN 10</t>
  </si>
  <si>
    <t>Ventil pračkový se zpět.kl.  DN15 x DN20</t>
  </si>
  <si>
    <t xml:space="preserve">Baterie umyvadlová </t>
  </si>
  <si>
    <t xml:space="preserve">Baterie vanová směš. nástěnná s příslušenst  </t>
  </si>
  <si>
    <t xml:space="preserve">Baterie sprch směš nástěnná se sprch tyčí  </t>
  </si>
  <si>
    <t>Sedátko  plus pro kombiklozety s poklopem antibakteriální úprava, nerezové úchyty</t>
  </si>
  <si>
    <t>Vana anatomická  1600x750x390 včetně madel</t>
  </si>
  <si>
    <t xml:space="preserve">Nohy kovové pro standard. vany </t>
  </si>
  <si>
    <t xml:space="preserve">Umyvadlo  s otv. bater. 600x490x195 mm bílé </t>
  </si>
  <si>
    <t xml:space="preserve">Umývátko s otvorem pro bat. 45x37 cm bílé </t>
  </si>
  <si>
    <t>Mísa klozet. závěsná Handicap hluboké splach. bílá, 365x360x700 mm</t>
  </si>
  <si>
    <t>Pisoár keram.  s integ nap zdrojem</t>
  </si>
  <si>
    <t>Výlevka závěsná se sklopnou plastovou mřížkou bílá</t>
  </si>
  <si>
    <t>Modul-WC , h 108 cm</t>
  </si>
  <si>
    <t>Modul-WC , ZTP, h 112 cm</t>
  </si>
  <si>
    <t xml:space="preserve">Modul pro výlevku </t>
  </si>
  <si>
    <t>Ovládací tlačítko bílé pro předstěnové instalační systémy</t>
  </si>
  <si>
    <t>Inflační doložka podle přílohy č. 3 smlouvy o dílo</t>
  </si>
  <si>
    <t>Hromosvod</t>
  </si>
  <si>
    <t>nn_A2</t>
  </si>
  <si>
    <t>nn_A1</t>
  </si>
  <si>
    <t>nn_A3</t>
  </si>
  <si>
    <t>nn_A4</t>
  </si>
  <si>
    <t>slp_A1</t>
  </si>
  <si>
    <t>slp_A2</t>
  </si>
  <si>
    <t>slp_A3</t>
  </si>
  <si>
    <t>vzt_A</t>
  </si>
  <si>
    <t>mar</t>
  </si>
  <si>
    <t>nn_B1</t>
  </si>
  <si>
    <t>nn_B2</t>
  </si>
  <si>
    <t>slp_B</t>
  </si>
  <si>
    <t>vzt_B</t>
  </si>
  <si>
    <t>Aktivní jímač typ 30, 30.10E-6 s</t>
  </si>
  <si>
    <t>Držák vetknutý do krovu / hřebene, h=5m</t>
  </si>
  <si>
    <t>Nádstavec 1.0m nerezový</t>
  </si>
  <si>
    <t>Vodič AlMgSi D=8mm</t>
  </si>
  <si>
    <t>Svorka křížová</t>
  </si>
  <si>
    <t>Svorka spojovací</t>
  </si>
  <si>
    <t>Svorka na kovové části</t>
  </si>
  <si>
    <t>Svorka okapová</t>
  </si>
  <si>
    <t>Svorka zkušební</t>
  </si>
  <si>
    <t>Označovací štítek</t>
  </si>
  <si>
    <t>Podpěra vední hřebenová</t>
  </si>
  <si>
    <t>Podpěra vední na šikmé střechy</t>
  </si>
  <si>
    <t>Podpěra vední do zdiva</t>
  </si>
  <si>
    <t>Ochranný úhelník (trubka)</t>
  </si>
  <si>
    <t>H01</t>
  </si>
  <si>
    <t>H02</t>
  </si>
  <si>
    <t>H03</t>
  </si>
  <si>
    <t>H04</t>
  </si>
  <si>
    <t>H05</t>
  </si>
  <si>
    <t>H06</t>
  </si>
  <si>
    <t>H07</t>
  </si>
  <si>
    <t>H08</t>
  </si>
  <si>
    <t>H09</t>
  </si>
  <si>
    <t>H10</t>
  </si>
  <si>
    <t>H11</t>
  </si>
  <si>
    <t>H12</t>
  </si>
  <si>
    <t>H13</t>
  </si>
  <si>
    <t>H14</t>
  </si>
  <si>
    <t xml:space="preserve">Zemnící bod </t>
  </si>
  <si>
    <t>v sestavě 3xZT2 - zemnící tyč, 10m FeZn D=10mm, ochrana přechodu terénem, spojené zemní práce</t>
  </si>
  <si>
    <t>H15</t>
  </si>
  <si>
    <t>Montáž systému - horolezecké práce</t>
  </si>
  <si>
    <t>Doprava, příprava materiálu</t>
  </si>
  <si>
    <t>Posouzení a kontrola dle metodiky TIČR</t>
  </si>
  <si>
    <t>H16</t>
  </si>
  <si>
    <t>H17</t>
  </si>
  <si>
    <t>H18</t>
  </si>
  <si>
    <t>H19</t>
  </si>
  <si>
    <t>Demontáže a likvidace stávajících kabelů (odhad)</t>
  </si>
  <si>
    <t>97997K</t>
  </si>
  <si>
    <t>Podružný materiál pro elektroinstalaci SLP</t>
  </si>
  <si>
    <t>Včetně naložení na dopravní prostředek a složení na skládku, bez poplatku za skládku. Omezení celkové hmotnosti vozidla na 12 t</t>
  </si>
  <si>
    <t>Včetně naložení na dopravní prostředek a složení na skládku, bez poplatku za skládku. Povolená celková hmotnost vozidla 12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</si>
</sst>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 &quot;Kč&quot;"/>
  </numFmts>
  <fonts count="46" x14ac:knownFonts="1">
    <font>
      <sz val="10"/>
      <name val="Arial CE"/>
      <charset val="238"/>
    </font>
    <font>
      <sz val="11"/>
      <color theme="1"/>
      <name val="Calibri"/>
      <family val="2"/>
      <charset val="238"/>
      <scheme val="minor"/>
    </font>
    <font>
      <sz val="10"/>
      <name val="Arial CE"/>
      <family val="2"/>
      <charset val="238"/>
    </font>
    <font>
      <sz val="9"/>
      <name val="Arial CE"/>
      <family val="2"/>
      <charset val="238"/>
    </font>
    <font>
      <b/>
      <sz val="12"/>
      <name val="Arial CE"/>
      <charset val="238"/>
    </font>
    <font>
      <sz val="9"/>
      <name val="Arial CE"/>
      <charset val="238"/>
    </font>
    <font>
      <b/>
      <sz val="10"/>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14"/>
      <name val="Arial CE"/>
      <charset val="238"/>
    </font>
    <font>
      <sz val="8"/>
      <color rgb="FFDF7000"/>
      <name val="Arial CE"/>
      <charset val="238"/>
    </font>
    <font>
      <sz val="10"/>
      <name val="Arial CE"/>
      <charset val="238"/>
    </font>
    <font>
      <sz val="10"/>
      <name val="Helv"/>
      <charset val="238"/>
    </font>
    <font>
      <b/>
      <sz val="10"/>
      <name val="Helv"/>
      <charset val="238"/>
    </font>
    <font>
      <sz val="10"/>
      <name val="Arial CE"/>
    </font>
    <font>
      <sz val="11"/>
      <name val="Arial CE"/>
    </font>
    <font>
      <b/>
      <i/>
      <sz val="11"/>
      <name val="Arial CE"/>
    </font>
    <font>
      <b/>
      <sz val="11"/>
      <name val="Arial CE"/>
    </font>
    <font>
      <sz val="9"/>
      <color indexed="17"/>
      <name val="Arial"/>
      <family val="2"/>
      <charset val="238"/>
    </font>
    <font>
      <b/>
      <sz val="14"/>
      <name val="Arial CE"/>
      <charset val="238"/>
    </font>
    <font>
      <b/>
      <sz val="12"/>
      <name val="Arial CE"/>
      <family val="2"/>
      <charset val="238"/>
    </font>
    <font>
      <b/>
      <sz val="10"/>
      <name val="Arial CE"/>
      <family val="2"/>
      <charset val="238"/>
    </font>
    <font>
      <sz val="8"/>
      <name val="Arial CE"/>
      <family val="2"/>
      <charset val="238"/>
    </font>
    <font>
      <sz val="8"/>
      <color indexed="12"/>
      <name val="Arial CE"/>
      <family val="2"/>
      <charset val="238"/>
    </font>
    <font>
      <b/>
      <u/>
      <sz val="16"/>
      <name val="Arial CE"/>
      <family val="2"/>
      <charset val="238"/>
    </font>
    <font>
      <b/>
      <u/>
      <sz val="8"/>
      <name val="Arial CE"/>
      <family val="2"/>
      <charset val="238"/>
    </font>
    <font>
      <u/>
      <sz val="10"/>
      <name val="Arial CE"/>
      <family val="2"/>
      <charset val="238"/>
    </font>
    <font>
      <u/>
      <sz val="8"/>
      <name val="Arial CE"/>
      <family val="2"/>
      <charset val="238"/>
    </font>
    <font>
      <b/>
      <i/>
      <sz val="10"/>
      <name val="Arial CE"/>
      <family val="2"/>
      <charset val="238"/>
    </font>
    <font>
      <b/>
      <sz val="9"/>
      <name val="Arial CE"/>
      <family val="2"/>
      <charset val="238"/>
    </font>
    <font>
      <b/>
      <sz val="8"/>
      <name val="Arial CE"/>
      <family val="2"/>
      <charset val="238"/>
    </font>
    <font>
      <b/>
      <i/>
      <sz val="11"/>
      <color indexed="12"/>
      <name val="Arial CE"/>
      <family val="2"/>
      <charset val="238"/>
    </font>
    <font>
      <b/>
      <i/>
      <sz val="8"/>
      <color indexed="12"/>
      <name val="Arial CE"/>
      <family val="2"/>
      <charset val="238"/>
    </font>
    <font>
      <sz val="9"/>
      <name val="Arial"/>
      <family val="2"/>
    </font>
    <font>
      <sz val="9"/>
      <color indexed="8"/>
      <name val="Arial"/>
      <family val="2"/>
      <charset val="238"/>
    </font>
    <font>
      <b/>
      <i/>
      <sz val="9"/>
      <name val="Arial CE"/>
      <charset val="238"/>
    </font>
    <font>
      <b/>
      <i/>
      <sz val="8"/>
      <name val="Arial CE"/>
      <family val="2"/>
      <charset val="238"/>
    </font>
    <font>
      <b/>
      <i/>
      <sz val="11"/>
      <name val="Arial CE"/>
      <family val="2"/>
      <charset val="238"/>
    </font>
    <font>
      <b/>
      <i/>
      <sz val="9"/>
      <color indexed="12"/>
      <name val="Arial CE"/>
      <family val="2"/>
      <charset val="238"/>
    </font>
    <font>
      <sz val="14"/>
      <name val="Arial CE"/>
      <family val="2"/>
      <charset val="238"/>
    </font>
    <font>
      <b/>
      <i/>
      <sz val="14"/>
      <name val="Arial CE"/>
      <family val="2"/>
      <charset val="238"/>
    </font>
    <font>
      <b/>
      <sz val="8"/>
      <name val="Arial CE"/>
      <charset val="238"/>
    </font>
  </fonts>
  <fills count="10">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indexed="22"/>
        <bgColor indexed="64"/>
      </patternFill>
    </fill>
    <fill>
      <patternFill patternType="solid">
        <fgColor indexed="44"/>
        <bgColor indexed="64"/>
      </patternFill>
    </fill>
    <fill>
      <patternFill patternType="solid">
        <fgColor rgb="FF00B0F0"/>
        <bgColor indexed="64"/>
      </patternFill>
    </fill>
    <fill>
      <patternFill patternType="solid">
        <fgColor rgb="FF92D050"/>
        <bgColor indexed="64"/>
      </patternFill>
    </fill>
    <fill>
      <patternFill patternType="solid">
        <fgColor indexed="55"/>
        <bgColor indexed="64"/>
      </patternFill>
    </fill>
  </fills>
  <borders count="64">
    <border>
      <left/>
      <right/>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23"/>
      </left>
      <right/>
      <top style="thin">
        <color indexed="64"/>
      </top>
      <bottom style="thin">
        <color indexed="64"/>
      </bottom>
      <diagonal/>
    </border>
    <border>
      <left style="thin">
        <color indexed="23"/>
      </left>
      <right/>
      <top style="thin">
        <color indexed="64"/>
      </top>
      <bottom/>
      <diagonal/>
    </border>
  </borders>
  <cellStyleXfs count="5">
    <xf numFmtId="0" fontId="0" fillId="0" borderId="0"/>
    <xf numFmtId="0" fontId="2" fillId="0" borderId="0"/>
    <xf numFmtId="0" fontId="1" fillId="0" borderId="0"/>
    <xf numFmtId="0" fontId="18" fillId="0" borderId="0"/>
    <xf numFmtId="0" fontId="15" fillId="0" borderId="0"/>
  </cellStyleXfs>
  <cellXfs count="400">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xf>
    <xf numFmtId="49" fontId="0" fillId="0" borderId="4" xfId="0" applyNumberFormat="1" applyBorder="1" applyAlignment="1">
      <alignment vertical="center"/>
    </xf>
    <xf numFmtId="0" fontId="0" fillId="0" borderId="7" xfId="0" applyBorder="1" applyAlignment="1">
      <alignment vertical="center"/>
    </xf>
    <xf numFmtId="0" fontId="0" fillId="0" borderId="0" xfId="0" applyAlignment="1">
      <alignment wrapText="1"/>
    </xf>
    <xf numFmtId="4" fontId="0" fillId="0" borderId="0" xfId="0" applyNumberFormat="1"/>
    <xf numFmtId="0" fontId="4" fillId="0" borderId="0" xfId="0" applyFont="1"/>
    <xf numFmtId="49" fontId="0" fillId="0" borderId="0" xfId="0" applyNumberFormat="1"/>
    <xf numFmtId="0" fontId="8" fillId="0" borderId="11" xfId="0" applyFont="1" applyBorder="1" applyAlignment="1">
      <alignment horizontal="center" vertical="center" wrapText="1"/>
    </xf>
    <xf numFmtId="0" fontId="5" fillId="0" borderId="11" xfId="0" applyFont="1" applyBorder="1" applyAlignment="1">
      <alignment vertical="center"/>
    </xf>
    <xf numFmtId="0" fontId="5" fillId="0" borderId="11" xfId="0" applyFont="1" applyBorder="1"/>
    <xf numFmtId="0" fontId="0" fillId="0" borderId="7" xfId="0" applyFont="1" applyBorder="1" applyAlignment="1">
      <alignment vertical="center"/>
    </xf>
    <xf numFmtId="0" fontId="0" fillId="2" borderId="7" xfId="0" applyFont="1" applyFill="1" applyBorder="1" applyAlignment="1">
      <alignment vertical="center"/>
    </xf>
    <xf numFmtId="49" fontId="0" fillId="2" borderId="4" xfId="0" applyNumberFormat="1" applyFill="1" applyBorder="1" applyAlignment="1">
      <alignment vertical="center"/>
    </xf>
    <xf numFmtId="0" fontId="0" fillId="4" borderId="5" xfId="0" applyFill="1" applyBorder="1"/>
    <xf numFmtId="0" fontId="0" fillId="4" borderId="7" xfId="0" applyFill="1" applyBorder="1"/>
    <xf numFmtId="0" fontId="0" fillId="4" borderId="7" xfId="0" applyFill="1" applyBorder="1" applyAlignment="1">
      <alignment horizontal="center"/>
    </xf>
    <xf numFmtId="49" fontId="0" fillId="4" borderId="7" xfId="0" applyNumberFormat="1" applyFill="1" applyBorder="1"/>
    <xf numFmtId="0" fontId="0" fillId="4" borderId="7" xfId="0" applyFill="1" applyBorder="1" applyAlignment="1">
      <alignment wrapText="1"/>
    </xf>
    <xf numFmtId="0" fontId="9" fillId="0" borderId="0" xfId="0" applyFont="1"/>
    <xf numFmtId="164" fontId="0" fillId="0" borderId="0" xfId="0" applyNumberFormat="1" applyAlignment="1">
      <alignment vertical="top"/>
    </xf>
    <xf numFmtId="4" fontId="0" fillId="0" borderId="0" xfId="0" applyNumberFormat="1" applyAlignment="1">
      <alignment vertical="top"/>
    </xf>
    <xf numFmtId="0" fontId="6" fillId="2" borderId="5" xfId="0" applyFont="1" applyFill="1" applyBorder="1" applyAlignment="1">
      <alignment vertical="top"/>
    </xf>
    <xf numFmtId="49" fontId="6" fillId="2" borderId="4" xfId="0" applyNumberFormat="1" applyFont="1" applyFill="1" applyBorder="1" applyAlignment="1">
      <alignment vertical="top"/>
    </xf>
    <xf numFmtId="0" fontId="6" fillId="2" borderId="4" xfId="0" applyFont="1" applyFill="1" applyBorder="1" applyAlignment="1">
      <alignment horizontal="center" vertical="top"/>
    </xf>
    <xf numFmtId="0" fontId="6" fillId="2" borderId="4" xfId="0" applyFont="1" applyFill="1" applyBorder="1" applyAlignment="1">
      <alignment vertical="top"/>
    </xf>
    <xf numFmtId="0" fontId="9" fillId="0" borderId="0" xfId="0" applyFont="1" applyBorder="1" applyAlignment="1">
      <alignment vertical="top"/>
    </xf>
    <xf numFmtId="49" fontId="9" fillId="0" borderId="0" xfId="0" applyNumberFormat="1" applyFont="1" applyBorder="1" applyAlignment="1">
      <alignment vertical="top"/>
    </xf>
    <xf numFmtId="164" fontId="9" fillId="0" borderId="0" xfId="0" applyNumberFormat="1" applyFont="1" applyBorder="1" applyAlignment="1">
      <alignment vertical="top" shrinkToFit="1"/>
    </xf>
    <xf numFmtId="4" fontId="9" fillId="0" borderId="0" xfId="0" applyNumberFormat="1" applyFont="1" applyBorder="1" applyAlignment="1">
      <alignment vertical="top" shrinkToFit="1"/>
    </xf>
    <xf numFmtId="4" fontId="6" fillId="2" borderId="0" xfId="0" applyNumberFormat="1" applyFont="1" applyFill="1" applyBorder="1" applyAlignment="1">
      <alignment vertical="top" shrinkToFit="1"/>
    </xf>
    <xf numFmtId="0" fontId="6" fillId="2" borderId="12" xfId="0" applyFont="1" applyFill="1" applyBorder="1" applyAlignment="1">
      <alignment vertical="top"/>
    </xf>
    <xf numFmtId="49" fontId="6" fillId="2" borderId="6" xfId="0" applyNumberFormat="1" applyFont="1" applyFill="1" applyBorder="1" applyAlignment="1">
      <alignment vertical="top"/>
    </xf>
    <xf numFmtId="0" fontId="6" fillId="2" borderId="6" xfId="0" applyFont="1" applyFill="1" applyBorder="1" applyAlignment="1">
      <alignment horizontal="center" vertical="top" shrinkToFit="1"/>
    </xf>
    <xf numFmtId="164" fontId="6" fillId="2" borderId="6" xfId="0" applyNumberFormat="1" applyFont="1" applyFill="1" applyBorder="1" applyAlignment="1">
      <alignment vertical="top" shrinkToFit="1"/>
    </xf>
    <xf numFmtId="4" fontId="6" fillId="2" borderId="6" xfId="0" applyNumberFormat="1" applyFont="1" applyFill="1" applyBorder="1" applyAlignment="1">
      <alignment vertical="top" shrinkToFit="1"/>
    </xf>
    <xf numFmtId="4" fontId="6" fillId="2" borderId="17" xfId="0" applyNumberFormat="1" applyFont="1" applyFill="1" applyBorder="1" applyAlignment="1">
      <alignment vertical="top" shrinkToFit="1"/>
    </xf>
    <xf numFmtId="4" fontId="6" fillId="2" borderId="8" xfId="0" applyNumberFormat="1" applyFont="1" applyFill="1" applyBorder="1" applyAlignment="1">
      <alignment vertical="top" shrinkToFit="1"/>
    </xf>
    <xf numFmtId="0" fontId="9" fillId="0" borderId="18" xfId="0" applyFont="1" applyBorder="1" applyAlignment="1">
      <alignment vertical="top"/>
    </xf>
    <xf numFmtId="49" fontId="9" fillId="0" borderId="19" xfId="0" applyNumberFormat="1" applyFont="1" applyBorder="1" applyAlignment="1">
      <alignment vertical="top"/>
    </xf>
    <xf numFmtId="0" fontId="9" fillId="0" borderId="19" xfId="0" applyFont="1" applyBorder="1" applyAlignment="1">
      <alignment horizontal="center" vertical="top" shrinkToFit="1"/>
    </xf>
    <xf numFmtId="164" fontId="9" fillId="0" borderId="19" xfId="0" applyNumberFormat="1" applyFont="1" applyBorder="1" applyAlignment="1">
      <alignment vertical="top" shrinkToFit="1"/>
    </xf>
    <xf numFmtId="4" fontId="9" fillId="3" borderId="19" xfId="0" applyNumberFormat="1" applyFont="1" applyFill="1" applyBorder="1" applyAlignment="1" applyProtection="1">
      <alignment vertical="top" shrinkToFit="1"/>
      <protection locked="0"/>
    </xf>
    <xf numFmtId="4" fontId="9" fillId="0" borderId="19" xfId="0" applyNumberFormat="1" applyFont="1" applyBorder="1" applyAlignment="1">
      <alignment vertical="top" shrinkToFit="1"/>
    </xf>
    <xf numFmtId="4" fontId="9" fillId="0" borderId="20" xfId="0" applyNumberFormat="1" applyFont="1" applyBorder="1" applyAlignment="1">
      <alignment vertical="top" shrinkToFit="1"/>
    </xf>
    <xf numFmtId="0" fontId="11" fillId="0" borderId="0" xfId="0" applyNumberFormat="1" applyFont="1" applyAlignment="1">
      <alignment wrapText="1"/>
    </xf>
    <xf numFmtId="0" fontId="9" fillId="0" borderId="21" xfId="0" applyFont="1" applyBorder="1" applyAlignment="1">
      <alignment vertical="top"/>
    </xf>
    <xf numFmtId="49" fontId="9" fillId="0" borderId="22" xfId="0" applyNumberFormat="1" applyFont="1" applyBorder="1" applyAlignment="1">
      <alignment vertical="top"/>
    </xf>
    <xf numFmtId="0" fontId="9" fillId="0" borderId="22" xfId="0" applyFont="1" applyBorder="1" applyAlignment="1">
      <alignment horizontal="center" vertical="top" shrinkToFit="1"/>
    </xf>
    <xf numFmtId="164" fontId="9" fillId="0" borderId="22" xfId="0" applyNumberFormat="1" applyFont="1" applyBorder="1" applyAlignment="1">
      <alignment vertical="top" shrinkToFit="1"/>
    </xf>
    <xf numFmtId="4" fontId="9" fillId="3" borderId="22" xfId="0" applyNumberFormat="1" applyFont="1" applyFill="1" applyBorder="1" applyAlignment="1" applyProtection="1">
      <alignment vertical="top" shrinkToFit="1"/>
      <protection locked="0"/>
    </xf>
    <xf numFmtId="4" fontId="9" fillId="0" borderId="22" xfId="0" applyNumberFormat="1" applyFont="1" applyBorder="1" applyAlignment="1">
      <alignment vertical="top" shrinkToFit="1"/>
    </xf>
    <xf numFmtId="4" fontId="9" fillId="0" borderId="23" xfId="0" applyNumberFormat="1" applyFont="1" applyBorder="1" applyAlignment="1">
      <alignment vertical="top" shrinkToFit="1"/>
    </xf>
    <xf numFmtId="49" fontId="6" fillId="2" borderId="6" xfId="0" applyNumberFormat="1" applyFont="1" applyFill="1" applyBorder="1" applyAlignment="1">
      <alignment horizontal="left" vertical="top" wrapText="1"/>
    </xf>
    <xf numFmtId="49" fontId="9" fillId="0" borderId="19" xfId="0" applyNumberFormat="1" applyFont="1" applyBorder="1" applyAlignment="1">
      <alignment horizontal="left" vertical="top" wrapText="1"/>
    </xf>
    <xf numFmtId="49" fontId="9" fillId="0" borderId="22" xfId="0" applyNumberFormat="1" applyFont="1" applyBorder="1" applyAlignment="1">
      <alignment horizontal="left" vertical="top" wrapText="1"/>
    </xf>
    <xf numFmtId="49" fontId="0" fillId="0" borderId="0" xfId="0" applyNumberFormat="1" applyAlignment="1">
      <alignment horizontal="left" vertical="top" wrapText="1"/>
    </xf>
    <xf numFmtId="49" fontId="6" fillId="2" borderId="4" xfId="0" applyNumberFormat="1" applyFont="1" applyFill="1" applyBorder="1" applyAlignment="1">
      <alignment horizontal="left" vertical="top" wrapText="1"/>
    </xf>
    <xf numFmtId="49" fontId="0" fillId="0" borderId="0" xfId="0" applyNumberFormat="1" applyAlignment="1">
      <alignment horizontal="left" wrapText="1"/>
    </xf>
    <xf numFmtId="164" fontId="12" fillId="0" borderId="0" xfId="0" applyNumberFormat="1" applyFont="1" applyBorder="1" applyAlignment="1">
      <alignment horizontal="center" vertical="top" wrapText="1" shrinkToFit="1"/>
    </xf>
    <xf numFmtId="164" fontId="12" fillId="0" borderId="0" xfId="0" applyNumberFormat="1" applyFont="1" applyBorder="1" applyAlignment="1">
      <alignment vertical="top" wrapText="1" shrinkToFit="1"/>
    </xf>
    <xf numFmtId="164" fontId="13" fillId="0" borderId="0" xfId="0" applyNumberFormat="1" applyFont="1" applyBorder="1" applyAlignment="1">
      <alignment horizontal="center" vertical="top" wrapText="1" shrinkToFit="1"/>
    </xf>
    <xf numFmtId="164" fontId="13" fillId="0" borderId="0" xfId="0" applyNumberFormat="1" applyFont="1" applyBorder="1" applyAlignment="1">
      <alignment vertical="top" wrapText="1" shrinkToFit="1"/>
    </xf>
    <xf numFmtId="0" fontId="9" fillId="0" borderId="19" xfId="0" applyFont="1" applyBorder="1" applyAlignment="1">
      <alignment vertical="top" shrinkToFit="1"/>
    </xf>
    <xf numFmtId="0" fontId="9" fillId="0" borderId="22" xfId="0" applyFont="1" applyBorder="1" applyAlignment="1">
      <alignment vertical="top" shrinkToFit="1"/>
    </xf>
    <xf numFmtId="0" fontId="6" fillId="2" borderId="6" xfId="0" applyFont="1" applyFill="1" applyBorder="1" applyAlignment="1">
      <alignment vertical="top" shrinkToFit="1"/>
    </xf>
    <xf numFmtId="164" fontId="12" fillId="0" borderId="0" xfId="0" quotePrefix="1" applyNumberFormat="1" applyFont="1" applyBorder="1" applyAlignment="1">
      <alignment horizontal="left" vertical="top" wrapText="1"/>
    </xf>
    <xf numFmtId="164" fontId="13" fillId="0" borderId="0" xfId="0" quotePrefix="1" applyNumberFormat="1" applyFont="1" applyBorder="1" applyAlignment="1">
      <alignment horizontal="left" vertical="top" wrapText="1"/>
    </xf>
    <xf numFmtId="0" fontId="16" fillId="0" borderId="0" xfId="2" applyFont="1"/>
    <xf numFmtId="0" fontId="16" fillId="0" borderId="24" xfId="2" applyFont="1" applyBorder="1"/>
    <xf numFmtId="0" fontId="16" fillId="0" borderId="25" xfId="2" applyFont="1" applyBorder="1"/>
    <xf numFmtId="0" fontId="16" fillId="0" borderId="26" xfId="2" applyFont="1" applyBorder="1"/>
    <xf numFmtId="49" fontId="16" fillId="0" borderId="0" xfId="2" applyNumberFormat="1" applyFont="1"/>
    <xf numFmtId="49" fontId="16" fillId="0" borderId="0" xfId="2" applyNumberFormat="1" applyFont="1" applyAlignment="1">
      <alignment wrapText="1"/>
    </xf>
    <xf numFmtId="0" fontId="16" fillId="0" borderId="0" xfId="2" applyFont="1" applyAlignment="1">
      <alignment horizontal="center"/>
    </xf>
    <xf numFmtId="0" fontId="17" fillId="5" borderId="27" xfId="2" applyFont="1" applyFill="1" applyBorder="1" applyAlignment="1">
      <alignment horizontal="center"/>
    </xf>
    <xf numFmtId="49" fontId="17" fillId="5" borderId="28" xfId="2" applyNumberFormat="1" applyFont="1" applyFill="1" applyBorder="1" applyAlignment="1">
      <alignment horizontal="center"/>
    </xf>
    <xf numFmtId="49" fontId="17" fillId="5" borderId="28" xfId="2" applyNumberFormat="1" applyFont="1" applyFill="1" applyBorder="1" applyAlignment="1">
      <alignment horizontal="center" wrapText="1"/>
    </xf>
    <xf numFmtId="0" fontId="17" fillId="5" borderId="28" xfId="2" applyFont="1" applyFill="1" applyBorder="1" applyAlignment="1">
      <alignment horizontal="center"/>
    </xf>
    <xf numFmtId="0" fontId="17" fillId="5" borderId="29" xfId="2" applyFont="1" applyFill="1" applyBorder="1" applyAlignment="1">
      <alignment horizontal="center" wrapText="1"/>
    </xf>
    <xf numFmtId="0" fontId="17" fillId="5" borderId="30" xfId="2" applyFont="1" applyFill="1" applyBorder="1" applyAlignment="1">
      <alignment horizontal="center" wrapText="1"/>
    </xf>
    <xf numFmtId="0" fontId="16" fillId="5" borderId="9" xfId="2" applyFont="1" applyFill="1" applyBorder="1"/>
    <xf numFmtId="49" fontId="16" fillId="5" borderId="31" xfId="2" applyNumberFormat="1" applyFont="1" applyFill="1" applyBorder="1"/>
    <xf numFmtId="0" fontId="16" fillId="5" borderId="2" xfId="2" applyFont="1" applyFill="1" applyBorder="1"/>
    <xf numFmtId="0" fontId="16" fillId="5" borderId="3" xfId="2" applyFont="1" applyFill="1" applyBorder="1"/>
    <xf numFmtId="0" fontId="16" fillId="5" borderId="33" xfId="2" applyFont="1" applyFill="1" applyBorder="1" applyAlignment="1">
      <alignment horizontal="left" wrapText="1"/>
    </xf>
    <xf numFmtId="0" fontId="16" fillId="5" borderId="33" xfId="2" applyFont="1" applyFill="1" applyBorder="1" applyAlignment="1">
      <alignment horizontal="center" shrinkToFit="1"/>
    </xf>
    <xf numFmtId="164" fontId="16" fillId="5" borderId="33" xfId="2" applyNumberFormat="1" applyFont="1" applyFill="1" applyBorder="1"/>
    <xf numFmtId="4" fontId="16" fillId="5" borderId="3" xfId="2" applyNumberFormat="1" applyFont="1" applyFill="1" applyBorder="1"/>
    <xf numFmtId="4" fontId="16" fillId="5" borderId="34" xfId="2" applyNumberFormat="1" applyFont="1" applyFill="1" applyBorder="1"/>
    <xf numFmtId="0" fontId="9" fillId="0" borderId="1" xfId="2" applyFont="1" applyBorder="1"/>
    <xf numFmtId="0" fontId="9" fillId="0" borderId="0" xfId="2" applyFont="1"/>
    <xf numFmtId="0" fontId="9" fillId="0" borderId="1" xfId="2" applyFont="1" applyBorder="1" applyAlignment="1">
      <alignment vertical="top"/>
    </xf>
    <xf numFmtId="0" fontId="9" fillId="0" borderId="11" xfId="2" applyFont="1" applyBorder="1" applyAlignment="1">
      <alignment vertical="top"/>
    </xf>
    <xf numFmtId="0" fontId="9" fillId="0" borderId="36" xfId="2" applyFont="1" applyBorder="1" applyAlignment="1">
      <alignment horizontal="left" vertical="top" wrapText="1"/>
    </xf>
    <xf numFmtId="0" fontId="9" fillId="0" borderId="36" xfId="2" applyFont="1" applyBorder="1" applyAlignment="1">
      <alignment horizontal="center" vertical="top" shrinkToFit="1"/>
    </xf>
    <xf numFmtId="164" fontId="9" fillId="0" borderId="36" xfId="2" applyNumberFormat="1" applyFont="1" applyBorder="1" applyAlignment="1">
      <alignment vertical="top"/>
    </xf>
    <xf numFmtId="4" fontId="9" fillId="6" borderId="36" xfId="2" applyNumberFormat="1" applyFont="1" applyFill="1" applyBorder="1" applyAlignment="1" applyProtection="1">
      <alignment vertical="top"/>
      <protection locked="0"/>
    </xf>
    <xf numFmtId="4" fontId="9" fillId="0" borderId="36" xfId="2" applyNumberFormat="1" applyFont="1" applyBorder="1" applyAlignment="1">
      <alignment vertical="top"/>
    </xf>
    <xf numFmtId="0" fontId="9" fillId="0" borderId="1" xfId="2" applyFont="1" applyBorder="1" applyAlignment="1">
      <alignment horizontal="right" vertical="top"/>
    </xf>
    <xf numFmtId="0" fontId="9" fillId="0" borderId="11" xfId="2" applyFont="1" applyBorder="1"/>
    <xf numFmtId="49" fontId="9" fillId="0" borderId="11" xfId="2" applyNumberFormat="1" applyFont="1" applyBorder="1" applyAlignment="1">
      <alignment vertical="top"/>
    </xf>
    <xf numFmtId="4" fontId="9" fillId="0" borderId="35" xfId="2" applyNumberFormat="1" applyFont="1" applyBorder="1" applyAlignment="1">
      <alignment vertical="top"/>
    </xf>
    <xf numFmtId="0" fontId="19" fillId="5" borderId="37" xfId="3" applyFont="1" applyFill="1" applyBorder="1" applyAlignment="1">
      <alignment horizontal="center"/>
    </xf>
    <xf numFmtId="49" fontId="20" fillId="5" borderId="30" xfId="3" applyNumberFormat="1" applyFont="1" applyFill="1" applyBorder="1" applyAlignment="1">
      <alignment horizontal="left"/>
    </xf>
    <xf numFmtId="49" fontId="20" fillId="5" borderId="30" xfId="3" applyNumberFormat="1" applyFont="1" applyFill="1" applyBorder="1"/>
    <xf numFmtId="0" fontId="19" fillId="5" borderId="30" xfId="3" applyFont="1" applyFill="1" applyBorder="1" applyAlignment="1">
      <alignment horizontal="center"/>
    </xf>
    <xf numFmtId="4" fontId="19" fillId="5" borderId="30" xfId="3" applyNumberFormat="1" applyFont="1" applyFill="1" applyBorder="1" applyAlignment="1">
      <alignment horizontal="right"/>
    </xf>
    <xf numFmtId="4" fontId="21" fillId="5" borderId="38" xfId="3" applyNumberFormat="1" applyFont="1" applyFill="1" applyBorder="1"/>
    <xf numFmtId="4" fontId="16" fillId="0" borderId="0" xfId="2" applyNumberFormat="1" applyFont="1"/>
    <xf numFmtId="0" fontId="9" fillId="0" borderId="0" xfId="4" applyFont="1" applyAlignment="1">
      <alignment vertical="top"/>
    </xf>
    <xf numFmtId="49" fontId="9" fillId="0" borderId="0" xfId="4" applyNumberFormat="1" applyFont="1" applyAlignment="1">
      <alignment vertical="top"/>
    </xf>
    <xf numFmtId="0" fontId="9" fillId="0" borderId="0" xfId="4" applyFont="1"/>
    <xf numFmtId="0" fontId="15" fillId="0" borderId="0" xfId="4"/>
    <xf numFmtId="49" fontId="0" fillId="0" borderId="14" xfId="0" applyNumberFormat="1" applyBorder="1" applyAlignment="1">
      <alignment vertical="center"/>
    </xf>
    <xf numFmtId="49" fontId="0" fillId="2" borderId="14" xfId="0" applyNumberFormat="1" applyFill="1" applyBorder="1" applyAlignment="1">
      <alignment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49" fontId="5" fillId="0" borderId="13" xfId="0" applyNumberFormat="1" applyFont="1" applyBorder="1" applyAlignment="1">
      <alignment vertical="center"/>
    </xf>
    <xf numFmtId="49" fontId="5" fillId="0" borderId="13" xfId="0" applyNumberFormat="1" applyFont="1" applyBorder="1" applyAlignment="1">
      <alignment vertical="center" wrapText="1"/>
    </xf>
    <xf numFmtId="4" fontId="5" fillId="0" borderId="16" xfId="0" applyNumberFormat="1" applyFont="1" applyBorder="1" applyAlignment="1">
      <alignment horizontal="center" vertical="center"/>
    </xf>
    <xf numFmtId="4" fontId="5" fillId="0" borderId="16" xfId="0" applyNumberFormat="1" applyFont="1" applyBorder="1" applyAlignment="1">
      <alignment vertical="center"/>
    </xf>
    <xf numFmtId="0" fontId="0" fillId="0" borderId="16" xfId="0" applyBorder="1" applyAlignment="1">
      <alignment vertical="center"/>
    </xf>
    <xf numFmtId="0" fontId="0" fillId="2" borderId="16" xfId="0" applyFill="1" applyBorder="1" applyAlignment="1">
      <alignment vertical="center"/>
    </xf>
    <xf numFmtId="0" fontId="0" fillId="4" borderId="16" xfId="0" applyFill="1" applyBorder="1"/>
    <xf numFmtId="49" fontId="0" fillId="4" borderId="16" xfId="0" applyNumberFormat="1" applyFill="1" applyBorder="1"/>
    <xf numFmtId="0" fontId="0" fillId="4" borderId="16" xfId="0" applyFill="1" applyBorder="1" applyAlignment="1">
      <alignment horizontal="center"/>
    </xf>
    <xf numFmtId="0" fontId="0" fillId="4" borderId="13" xfId="0" applyFill="1" applyBorder="1"/>
    <xf numFmtId="0" fontId="0" fillId="4" borderId="16" xfId="0" applyFill="1" applyBorder="1" applyAlignment="1">
      <alignment wrapText="1"/>
    </xf>
    <xf numFmtId="4" fontId="9" fillId="0" borderId="0" xfId="0" applyNumberFormat="1" applyFont="1" applyAlignment="1">
      <alignment vertical="top" shrinkToFit="1"/>
    </xf>
    <xf numFmtId="0" fontId="9" fillId="0" borderId="0" xfId="0" applyFont="1" applyAlignment="1">
      <alignment vertical="top"/>
    </xf>
    <xf numFmtId="49" fontId="9" fillId="0" borderId="0" xfId="0" applyNumberFormat="1" applyFont="1" applyAlignment="1">
      <alignment vertical="top"/>
    </xf>
    <xf numFmtId="164" fontId="12" fillId="0" borderId="0" xfId="0" quotePrefix="1" applyNumberFormat="1" applyFont="1" applyAlignment="1">
      <alignment horizontal="left" vertical="top" wrapText="1"/>
    </xf>
    <xf numFmtId="164" fontId="12" fillId="0" borderId="0" xfId="0" applyNumberFormat="1" applyFont="1" applyAlignment="1">
      <alignment horizontal="center" vertical="top" wrapText="1" shrinkToFit="1"/>
    </xf>
    <xf numFmtId="164" fontId="12" fillId="0" borderId="0" xfId="0" applyNumberFormat="1" applyFont="1" applyAlignment="1">
      <alignment vertical="top" wrapText="1" shrinkToFit="1"/>
    </xf>
    <xf numFmtId="164" fontId="9" fillId="0" borderId="0" xfId="0" applyNumberFormat="1" applyFont="1" applyAlignment="1">
      <alignment vertical="top" shrinkToFit="1"/>
    </xf>
    <xf numFmtId="164" fontId="13" fillId="0" borderId="0" xfId="0" quotePrefix="1" applyNumberFormat="1" applyFont="1" applyAlignment="1">
      <alignment horizontal="left" vertical="top" wrapText="1"/>
    </xf>
    <xf numFmtId="164" fontId="13" fillId="0" borderId="0" xfId="0" applyNumberFormat="1" applyFont="1" applyAlignment="1">
      <alignment horizontal="center" vertical="top" wrapText="1" shrinkToFit="1"/>
    </xf>
    <xf numFmtId="164" fontId="13" fillId="0" borderId="0" xfId="0" applyNumberFormat="1" applyFont="1" applyAlignment="1">
      <alignment vertical="top" wrapText="1" shrinkToFit="1"/>
    </xf>
    <xf numFmtId="0" fontId="10" fillId="0" borderId="6" xfId="0" applyFont="1" applyBorder="1" applyAlignment="1">
      <alignment vertical="top" wrapText="1"/>
    </xf>
    <xf numFmtId="164" fontId="14" fillId="0" borderId="0" xfId="0" quotePrefix="1" applyNumberFormat="1" applyFont="1" applyAlignment="1">
      <alignment horizontal="left" vertical="top" wrapText="1"/>
    </xf>
    <xf numFmtId="164" fontId="14" fillId="0" borderId="0" xfId="0" applyNumberFormat="1" applyFont="1" applyAlignment="1">
      <alignment horizontal="center" vertical="top" wrapText="1" shrinkToFit="1"/>
    </xf>
    <xf numFmtId="164" fontId="14" fillId="0" borderId="0" xfId="0" applyNumberFormat="1" applyFont="1" applyAlignment="1">
      <alignment vertical="top" wrapText="1" shrinkToFit="1"/>
    </xf>
    <xf numFmtId="0" fontId="9" fillId="0" borderId="6" xfId="0" applyFont="1" applyBorder="1" applyAlignment="1">
      <alignment vertical="top" wrapText="1"/>
    </xf>
    <xf numFmtId="0" fontId="10" fillId="0" borderId="0" xfId="0" applyFont="1" applyAlignment="1">
      <alignment vertical="top" wrapText="1"/>
    </xf>
    <xf numFmtId="0" fontId="9" fillId="0" borderId="0" xfId="0" applyFont="1" applyAlignment="1">
      <alignment vertical="top" wrapText="1"/>
    </xf>
    <xf numFmtId="49" fontId="5" fillId="0" borderId="13" xfId="0" applyNumberFormat="1" applyFont="1" applyBorder="1" applyAlignment="1">
      <alignment vertical="center" wrapText="1"/>
    </xf>
    <xf numFmtId="0" fontId="10" fillId="0" borderId="6" xfId="0" applyNumberFormat="1" applyFont="1" applyBorder="1" applyAlignment="1">
      <alignment vertical="top" wrapText="1"/>
    </xf>
    <xf numFmtId="4" fontId="0" fillId="0" borderId="16" xfId="0" applyNumberFormat="1" applyBorder="1"/>
    <xf numFmtId="0" fontId="0" fillId="0" borderId="0" xfId="0" applyAlignment="1">
      <alignment vertical="center"/>
    </xf>
    <xf numFmtId="0" fontId="23" fillId="0" borderId="37" xfId="0" applyFont="1" applyBorder="1" applyAlignment="1">
      <alignment vertical="center"/>
    </xf>
    <xf numFmtId="4" fontId="23" fillId="0" borderId="38" xfId="0" applyNumberFormat="1" applyFont="1" applyBorder="1" applyAlignment="1">
      <alignment vertical="center"/>
    </xf>
    <xf numFmtId="0" fontId="0" fillId="0" borderId="33" xfId="0" applyBorder="1" applyAlignment="1">
      <alignment vertical="center"/>
    </xf>
    <xf numFmtId="4" fontId="0" fillId="0" borderId="33" xfId="0" applyNumberFormat="1" applyBorder="1"/>
    <xf numFmtId="0" fontId="10" fillId="0" borderId="6" xfId="0" applyFont="1" applyBorder="1" applyAlignment="1">
      <alignment vertical="top"/>
    </xf>
    <xf numFmtId="0" fontId="10" fillId="0" borderId="0" xfId="0" applyFont="1" applyAlignment="1">
      <alignment vertical="top"/>
    </xf>
    <xf numFmtId="0" fontId="9" fillId="0" borderId="6" xfId="0" applyFont="1" applyBorder="1" applyAlignment="1">
      <alignment vertical="top"/>
    </xf>
    <xf numFmtId="49" fontId="5" fillId="0" borderId="13" xfId="0" applyNumberFormat="1" applyFont="1" applyFill="1" applyBorder="1" applyAlignment="1">
      <alignment vertical="center" wrapText="1"/>
    </xf>
    <xf numFmtId="4" fontId="8" fillId="2" borderId="16" xfId="0" applyNumberFormat="1" applyFont="1" applyFill="1" applyBorder="1" applyAlignment="1">
      <alignment vertical="center"/>
    </xf>
    <xf numFmtId="0" fontId="10" fillId="0" borderId="6" xfId="0" applyNumberFormat="1" applyFont="1" applyBorder="1" applyAlignment="1">
      <alignment vertical="top"/>
    </xf>
    <xf numFmtId="4" fontId="6" fillId="7" borderId="16" xfId="0" applyNumberFormat="1" applyFont="1" applyFill="1" applyBorder="1" applyAlignment="1">
      <alignment vertical="center"/>
    </xf>
    <xf numFmtId="4" fontId="6" fillId="8" borderId="16" xfId="0" applyNumberFormat="1" applyFont="1" applyFill="1" applyBorder="1" applyAlignment="1">
      <alignment vertical="center"/>
    </xf>
    <xf numFmtId="49" fontId="0" fillId="0" borderId="14" xfId="0" applyNumberFormat="1" applyBorder="1" applyAlignment="1">
      <alignment vertical="center"/>
    </xf>
    <xf numFmtId="49" fontId="0" fillId="2" borderId="14" xfId="0" applyNumberFormat="1" applyFill="1" applyBorder="1" applyAlignment="1">
      <alignment vertical="center"/>
    </xf>
    <xf numFmtId="0" fontId="2" fillId="0" borderId="16" xfId="0" applyFont="1" applyBorder="1" applyAlignment="1">
      <alignment vertical="center"/>
    </xf>
    <xf numFmtId="0" fontId="2" fillId="2" borderId="16" xfId="0" applyFont="1" applyFill="1" applyBorder="1" applyAlignment="1">
      <alignment vertical="center"/>
    </xf>
    <xf numFmtId="0" fontId="25" fillId="2" borderId="12" xfId="0" applyFont="1" applyFill="1" applyBorder="1" applyAlignment="1">
      <alignment vertical="top"/>
    </xf>
    <xf numFmtId="49" fontId="25" fillId="2" borderId="6" xfId="0" applyNumberFormat="1" applyFont="1" applyFill="1" applyBorder="1" applyAlignment="1">
      <alignment vertical="top"/>
    </xf>
    <xf numFmtId="49" fontId="25" fillId="2" borderId="6" xfId="0" applyNumberFormat="1" applyFont="1" applyFill="1" applyBorder="1" applyAlignment="1">
      <alignment horizontal="left" vertical="top" wrapText="1"/>
    </xf>
    <xf numFmtId="0" fontId="25" fillId="2" borderId="6" xfId="0" applyFont="1" applyFill="1" applyBorder="1" applyAlignment="1">
      <alignment horizontal="center" vertical="top" shrinkToFit="1"/>
    </xf>
    <xf numFmtId="164" fontId="25" fillId="2" borderId="6" xfId="0" applyNumberFormat="1" applyFont="1" applyFill="1" applyBorder="1" applyAlignment="1">
      <alignment vertical="top" shrinkToFit="1"/>
    </xf>
    <xf numFmtId="4" fontId="25" fillId="2" borderId="6" xfId="0" applyNumberFormat="1" applyFont="1" applyFill="1" applyBorder="1" applyAlignment="1">
      <alignment vertical="top" shrinkToFit="1"/>
    </xf>
    <xf numFmtId="0" fontId="26" fillId="0" borderId="21" xfId="0" applyFont="1" applyBorder="1" applyAlignment="1">
      <alignment vertical="top"/>
    </xf>
    <xf numFmtId="49" fontId="26" fillId="0" borderId="22" xfId="0" applyNumberFormat="1" applyFont="1" applyBorder="1" applyAlignment="1">
      <alignment vertical="top"/>
    </xf>
    <xf numFmtId="49" fontId="26" fillId="0" borderId="22" xfId="0" applyNumberFormat="1" applyFont="1" applyBorder="1" applyAlignment="1">
      <alignment horizontal="left" vertical="top" wrapText="1"/>
    </xf>
    <xf numFmtId="0" fontId="26" fillId="0" borderId="22" xfId="0" applyFont="1" applyBorder="1" applyAlignment="1">
      <alignment horizontal="center" vertical="top" shrinkToFit="1"/>
    </xf>
    <xf numFmtId="164" fontId="26" fillId="0" borderId="22" xfId="0" applyNumberFormat="1" applyFont="1" applyBorder="1" applyAlignment="1">
      <alignment vertical="top" shrinkToFit="1"/>
    </xf>
    <xf numFmtId="4" fontId="26" fillId="3" borderId="22" xfId="0" applyNumberFormat="1" applyFont="1" applyFill="1" applyBorder="1" applyAlignment="1" applyProtection="1">
      <alignment vertical="top" shrinkToFit="1"/>
      <protection locked="0"/>
    </xf>
    <xf numFmtId="4" fontId="26" fillId="0" borderId="22" xfId="0" applyNumberFormat="1" applyFont="1" applyBorder="1" applyAlignment="1">
      <alignment vertical="top" shrinkToFit="1"/>
    </xf>
    <xf numFmtId="4" fontId="26" fillId="0" borderId="0" xfId="0" applyNumberFormat="1" applyFont="1" applyAlignment="1">
      <alignment vertical="top" shrinkToFit="1"/>
    </xf>
    <xf numFmtId="0" fontId="26" fillId="0" borderId="0" xfId="0" applyFont="1"/>
    <xf numFmtId="0" fontId="26" fillId="0" borderId="18" xfId="0" applyFont="1" applyBorder="1" applyAlignment="1">
      <alignment vertical="top"/>
    </xf>
    <xf numFmtId="49" fontId="26" fillId="0" borderId="19" xfId="0" applyNumberFormat="1" applyFont="1" applyBorder="1" applyAlignment="1">
      <alignment vertical="top"/>
    </xf>
    <xf numFmtId="49" fontId="26" fillId="0" borderId="19" xfId="0" applyNumberFormat="1" applyFont="1" applyBorder="1" applyAlignment="1">
      <alignment horizontal="left" vertical="top" wrapText="1"/>
    </xf>
    <xf numFmtId="0" fontId="26" fillId="0" borderId="19" xfId="0" applyFont="1" applyBorder="1" applyAlignment="1">
      <alignment horizontal="center" vertical="top" shrinkToFit="1"/>
    </xf>
    <xf numFmtId="164" fontId="26" fillId="0" borderId="19" xfId="0" applyNumberFormat="1" applyFont="1" applyBorder="1" applyAlignment="1">
      <alignment vertical="top" shrinkToFit="1"/>
    </xf>
    <xf numFmtId="4" fontId="26" fillId="3" borderId="19" xfId="0" applyNumberFormat="1" applyFont="1" applyFill="1" applyBorder="1" applyAlignment="1" applyProtection="1">
      <alignment vertical="top" shrinkToFit="1"/>
      <protection locked="0"/>
    </xf>
    <xf numFmtId="4" fontId="26" fillId="0" borderId="19" xfId="0" applyNumberFormat="1" applyFont="1" applyBorder="1" applyAlignment="1">
      <alignment vertical="top" shrinkToFit="1"/>
    </xf>
    <xf numFmtId="0" fontId="26" fillId="0" borderId="0" xfId="0" applyFont="1" applyAlignment="1">
      <alignment vertical="top"/>
    </xf>
    <xf numFmtId="49" fontId="26" fillId="0" borderId="0" xfId="0" applyNumberFormat="1" applyFont="1" applyAlignment="1">
      <alignment vertical="top"/>
    </xf>
    <xf numFmtId="164" fontId="27" fillId="0" borderId="0" xfId="0" quotePrefix="1" applyNumberFormat="1" applyFont="1" applyAlignment="1">
      <alignment horizontal="left" vertical="top" wrapText="1"/>
    </xf>
    <xf numFmtId="164" fontId="27" fillId="0" borderId="0" xfId="0" applyNumberFormat="1" applyFont="1" applyAlignment="1">
      <alignment horizontal="center" vertical="top" wrapText="1" shrinkToFit="1"/>
    </xf>
    <xf numFmtId="164" fontId="27" fillId="0" borderId="0" xfId="0" applyNumberFormat="1" applyFont="1" applyAlignment="1">
      <alignment vertical="top" wrapText="1" shrinkToFit="1"/>
    </xf>
    <xf numFmtId="164" fontId="26" fillId="0" borderId="0" xfId="0" applyNumberFormat="1" applyFont="1" applyAlignment="1">
      <alignment vertical="top" shrinkToFit="1"/>
    </xf>
    <xf numFmtId="0" fontId="25" fillId="2" borderId="13" xfId="0" applyFont="1" applyFill="1" applyBorder="1" applyAlignment="1">
      <alignment vertical="top"/>
    </xf>
    <xf numFmtId="49" fontId="25" fillId="2" borderId="14" xfId="0" applyNumberFormat="1" applyFont="1" applyFill="1" applyBorder="1" applyAlignment="1">
      <alignment vertical="top"/>
    </xf>
    <xf numFmtId="49" fontId="25" fillId="2" borderId="14" xfId="0" applyNumberFormat="1" applyFont="1" applyFill="1" applyBorder="1" applyAlignment="1">
      <alignment horizontal="left" vertical="top" wrapText="1"/>
    </xf>
    <xf numFmtId="0" fontId="25" fillId="2" borderId="14" xfId="0" applyFont="1" applyFill="1" applyBorder="1" applyAlignment="1">
      <alignment horizontal="center" vertical="top"/>
    </xf>
    <xf numFmtId="0" fontId="25" fillId="2" borderId="14" xfId="0" applyFont="1" applyFill="1" applyBorder="1" applyAlignment="1">
      <alignment vertical="top"/>
    </xf>
    <xf numFmtId="4" fontId="25" fillId="2" borderId="15" xfId="0" applyNumberFormat="1" applyFont="1" applyFill="1" applyBorder="1" applyAlignment="1">
      <alignment vertical="top"/>
    </xf>
    <xf numFmtId="0" fontId="6" fillId="2" borderId="13" xfId="0" applyFont="1" applyFill="1" applyBorder="1" applyAlignment="1">
      <alignment vertical="top"/>
    </xf>
    <xf numFmtId="49" fontId="6" fillId="2" borderId="14" xfId="0" applyNumberFormat="1" applyFont="1" applyFill="1" applyBorder="1" applyAlignment="1">
      <alignment vertical="top"/>
    </xf>
    <xf numFmtId="49" fontId="6" fillId="2" borderId="14" xfId="0" applyNumberFormat="1" applyFont="1" applyFill="1" applyBorder="1" applyAlignment="1">
      <alignment horizontal="left" vertical="top" wrapText="1"/>
    </xf>
    <xf numFmtId="0" fontId="6" fillId="2" borderId="14" xfId="0" applyFont="1" applyFill="1" applyBorder="1" applyAlignment="1">
      <alignment horizontal="center" vertical="top"/>
    </xf>
    <xf numFmtId="0" fontId="6" fillId="2" borderId="14" xfId="0" applyFont="1" applyFill="1" applyBorder="1" applyAlignment="1">
      <alignment vertical="top"/>
    </xf>
    <xf numFmtId="4" fontId="6" fillId="2" borderId="15" xfId="0" applyNumberFormat="1" applyFont="1" applyFill="1" applyBorder="1" applyAlignment="1">
      <alignment vertical="top" shrinkToFit="1"/>
    </xf>
    <xf numFmtId="0" fontId="18" fillId="0" borderId="0" xfId="3" applyAlignment="1">
      <alignment vertical="center"/>
    </xf>
    <xf numFmtId="0" fontId="18" fillId="0" borderId="0" xfId="3" applyAlignment="1">
      <alignment horizontal="center" vertical="center"/>
    </xf>
    <xf numFmtId="0" fontId="29" fillId="0" borderId="0" xfId="3" applyFont="1" applyAlignment="1">
      <alignment horizontal="centerContinuous" vertical="center"/>
    </xf>
    <xf numFmtId="0" fontId="30" fillId="0" borderId="0" xfId="3" applyFont="1" applyAlignment="1">
      <alignment horizontal="centerContinuous" vertical="center"/>
    </xf>
    <xf numFmtId="0" fontId="31" fillId="0" borderId="0" xfId="3" applyFont="1" applyAlignment="1">
      <alignment horizontal="center" vertical="center"/>
    </xf>
    <xf numFmtId="0" fontId="30" fillId="0" borderId="0" xfId="3" applyFont="1" applyAlignment="1">
      <alignment horizontal="center" vertical="center"/>
    </xf>
    <xf numFmtId="0" fontId="32" fillId="0" borderId="41" xfId="3" applyFont="1" applyBorder="1" applyAlignment="1">
      <alignment vertical="center" wrapText="1"/>
    </xf>
    <xf numFmtId="0" fontId="32" fillId="0" borderId="41" xfId="3" applyFont="1" applyBorder="1" applyAlignment="1">
      <alignment horizontal="center" vertical="center" wrapText="1"/>
    </xf>
    <xf numFmtId="0" fontId="32" fillId="0" borderId="0" xfId="3" applyFont="1" applyAlignment="1">
      <alignment vertical="center" wrapText="1"/>
    </xf>
    <xf numFmtId="0" fontId="32" fillId="0" borderId="0" xfId="3" applyFont="1" applyAlignment="1">
      <alignment horizontal="center" vertical="center" wrapText="1"/>
    </xf>
    <xf numFmtId="0" fontId="6" fillId="0" borderId="11" xfId="3" applyFont="1" applyBorder="1" applyAlignment="1">
      <alignment horizontal="center" vertical="center"/>
    </xf>
    <xf numFmtId="0" fontId="6" fillId="0" borderId="0" xfId="3" applyFont="1" applyAlignment="1">
      <alignment horizontal="center" vertical="center"/>
    </xf>
    <xf numFmtId="0" fontId="6" fillId="0" borderId="45" xfId="3" applyFont="1" applyBorder="1" applyAlignment="1">
      <alignment horizontal="center" vertical="center"/>
    </xf>
    <xf numFmtId="0" fontId="32" fillId="0" borderId="47" xfId="3" applyFont="1" applyBorder="1" applyAlignment="1">
      <alignment vertical="center"/>
    </xf>
    <xf numFmtId="0" fontId="32" fillId="0" borderId="47" xfId="3" applyFont="1" applyBorder="1" applyAlignment="1">
      <alignment horizontal="center" vertical="center"/>
    </xf>
    <xf numFmtId="0" fontId="0" fillId="0" borderId="0" xfId="0" applyAlignment="1">
      <alignment horizontal="center" vertical="center"/>
    </xf>
    <xf numFmtId="0" fontId="26" fillId="0" borderId="0" xfId="0" applyFont="1" applyAlignment="1">
      <alignment vertical="center"/>
    </xf>
    <xf numFmtId="0" fontId="9" fillId="0" borderId="0" xfId="0" applyFont="1" applyAlignment="1">
      <alignment horizontal="center" vertical="center"/>
    </xf>
    <xf numFmtId="49" fontId="33" fillId="9" borderId="37" xfId="3" applyNumberFormat="1" applyFont="1" applyFill="1" applyBorder="1" applyAlignment="1">
      <alignment horizontal="center" vertical="center"/>
    </xf>
    <xf numFmtId="0" fontId="34" fillId="9" borderId="50" xfId="3" applyFont="1" applyFill="1" applyBorder="1" applyAlignment="1">
      <alignment horizontal="center" vertical="center"/>
    </xf>
    <xf numFmtId="0" fontId="33" fillId="9" borderId="50" xfId="3" applyFont="1" applyFill="1" applyBorder="1" applyAlignment="1">
      <alignment horizontal="center" vertical="center"/>
    </xf>
    <xf numFmtId="0" fontId="33" fillId="9" borderId="38" xfId="3" applyFont="1" applyFill="1" applyBorder="1" applyAlignment="1">
      <alignment horizontal="center" vertical="center"/>
    </xf>
    <xf numFmtId="0" fontId="25" fillId="0" borderId="51" xfId="0" applyFont="1" applyBorder="1" applyAlignment="1">
      <alignment horizontal="center" vertical="center"/>
    </xf>
    <xf numFmtId="0" fontId="26" fillId="0" borderId="29" xfId="0" applyFont="1" applyBorder="1" applyAlignment="1">
      <alignment vertical="center"/>
    </xf>
    <xf numFmtId="0" fontId="35" fillId="0" borderId="29" xfId="0" applyFont="1" applyBorder="1" applyAlignment="1">
      <alignment vertical="center"/>
    </xf>
    <xf numFmtId="0" fontId="36" fillId="0" borderId="29"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vertical="center"/>
    </xf>
    <xf numFmtId="0" fontId="0" fillId="0" borderId="52" xfId="0" applyBorder="1" applyAlignment="1">
      <alignment vertical="center"/>
    </xf>
    <xf numFmtId="0" fontId="5" fillId="0" borderId="1" xfId="0" applyFont="1" applyBorder="1" applyAlignment="1">
      <alignment horizontal="center" vertical="center"/>
    </xf>
    <xf numFmtId="0" fontId="25" fillId="0" borderId="11" xfId="0" applyFont="1" applyBorder="1" applyAlignment="1">
      <alignment horizontal="center" vertical="center"/>
    </xf>
    <xf numFmtId="0" fontId="35" fillId="0" borderId="36" xfId="0" applyFont="1" applyBorder="1" applyAlignment="1">
      <alignment vertical="center"/>
    </xf>
    <xf numFmtId="0" fontId="35" fillId="0" borderId="0" xfId="0" applyFont="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right" vertical="center"/>
    </xf>
    <xf numFmtId="0" fontId="0" fillId="0" borderId="53" xfId="0" applyBorder="1" applyAlignment="1">
      <alignment horizontal="right" vertical="center"/>
    </xf>
    <xf numFmtId="0" fontId="3" fillId="0" borderId="11" xfId="0" applyFont="1" applyBorder="1" applyAlignment="1">
      <alignment horizontal="center" vertical="center"/>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3" fillId="0" borderId="36" xfId="0" applyFont="1" applyBorder="1" applyAlignment="1">
      <alignment horizontal="center" vertical="center"/>
    </xf>
    <xf numFmtId="0" fontId="5" fillId="0" borderId="36" xfId="0" applyFont="1" applyBorder="1" applyAlignment="1">
      <alignment vertical="center"/>
    </xf>
    <xf numFmtId="0" fontId="5" fillId="0" borderId="0" xfId="0" applyFont="1" applyAlignment="1">
      <alignment horizontal="center" vertical="center" wrapText="1"/>
    </xf>
    <xf numFmtId="0" fontId="5" fillId="0" borderId="11" xfId="0" applyFont="1" applyBorder="1" applyAlignment="1">
      <alignment horizontal="center" vertical="center"/>
    </xf>
    <xf numFmtId="0" fontId="5" fillId="0" borderId="36" xfId="0" applyFont="1" applyBorder="1" applyAlignment="1">
      <alignment horizontal="center" vertical="center"/>
    </xf>
    <xf numFmtId="0" fontId="37" fillId="0" borderId="11" xfId="0" applyFont="1" applyBorder="1" applyAlignment="1">
      <alignment horizontal="left" vertical="center" wrapText="1"/>
    </xf>
    <xf numFmtId="0" fontId="37"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39" fillId="5" borderId="54" xfId="3" applyFont="1" applyFill="1" applyBorder="1" applyAlignment="1">
      <alignment horizontal="center" vertical="center"/>
    </xf>
    <xf numFmtId="49" fontId="40" fillId="5" borderId="55" xfId="3" applyNumberFormat="1" applyFont="1" applyFill="1" applyBorder="1" applyAlignment="1">
      <alignment horizontal="center" vertical="center" wrapText="1"/>
    </xf>
    <xf numFmtId="0" fontId="41" fillId="5" borderId="55" xfId="3" applyFont="1" applyFill="1" applyBorder="1" applyAlignment="1">
      <alignment horizontal="center" vertical="center" wrapText="1"/>
    </xf>
    <xf numFmtId="0" fontId="40" fillId="5" borderId="55" xfId="3" applyFont="1" applyFill="1" applyBorder="1" applyAlignment="1">
      <alignment horizontal="center" vertical="center"/>
    </xf>
    <xf numFmtId="0" fontId="41" fillId="5" borderId="55" xfId="3" applyFont="1" applyFill="1" applyBorder="1" applyAlignment="1">
      <alignment horizontal="center" vertical="center"/>
    </xf>
    <xf numFmtId="0" fontId="41" fillId="5" borderId="56" xfId="3" applyFont="1" applyFill="1" applyBorder="1" applyAlignment="1">
      <alignment horizontal="center" vertical="center"/>
    </xf>
    <xf numFmtId="4" fontId="41" fillId="5" borderId="55" xfId="3" applyNumberFormat="1" applyFont="1" applyFill="1" applyBorder="1" applyAlignment="1">
      <alignment horizontal="right" vertical="center"/>
    </xf>
    <xf numFmtId="0" fontId="33" fillId="0" borderId="5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vertical="center"/>
    </xf>
    <xf numFmtId="0" fontId="41" fillId="5" borderId="54" xfId="3" applyFont="1" applyFill="1" applyBorder="1" applyAlignment="1">
      <alignment horizontal="center" vertical="center"/>
    </xf>
    <xf numFmtId="0" fontId="42" fillId="0" borderId="29" xfId="0" applyFont="1" applyBorder="1" applyAlignment="1">
      <alignment horizontal="center" vertical="center"/>
    </xf>
    <xf numFmtId="0" fontId="5" fillId="0" borderId="28" xfId="0" applyFont="1" applyBorder="1" applyAlignment="1">
      <alignment horizontal="center" vertical="center"/>
    </xf>
    <xf numFmtId="0" fontId="18" fillId="0" borderId="11" xfId="3" applyBorder="1" applyAlignment="1">
      <alignment horizontal="center" vertical="center"/>
    </xf>
    <xf numFmtId="0" fontId="38" fillId="0" borderId="11" xfId="0" applyFont="1" applyBorder="1" applyAlignment="1">
      <alignment horizontal="center" vertical="center" wrapText="1"/>
    </xf>
    <xf numFmtId="0" fontId="3" fillId="0" borderId="1" xfId="0" applyFont="1" applyBorder="1" applyAlignment="1">
      <alignment horizontal="center" vertical="center"/>
    </xf>
    <xf numFmtId="0" fontId="5" fillId="0" borderId="11" xfId="0" applyFont="1" applyBorder="1" applyAlignment="1">
      <alignment horizontal="left" vertical="center" wrapText="1"/>
    </xf>
    <xf numFmtId="0" fontId="3" fillId="0" borderId="36" xfId="0" applyFont="1" applyBorder="1" applyAlignment="1">
      <alignment vertical="center"/>
    </xf>
    <xf numFmtId="0" fontId="25" fillId="0" borderId="29" xfId="0" applyFont="1" applyBorder="1" applyAlignment="1">
      <alignment horizontal="center" vertical="center"/>
    </xf>
    <xf numFmtId="0" fontId="35" fillId="0" borderId="28" xfId="0" applyFont="1" applyBorder="1" applyAlignment="1">
      <alignment vertical="center"/>
    </xf>
    <xf numFmtId="0" fontId="35" fillId="0" borderId="29" xfId="0" applyFont="1" applyBorder="1" applyAlignment="1">
      <alignment horizontal="center" vertical="center"/>
    </xf>
    <xf numFmtId="0" fontId="3" fillId="0" borderId="36" xfId="0" applyFont="1" applyBorder="1" applyAlignment="1">
      <alignment vertical="center" wrapText="1"/>
    </xf>
    <xf numFmtId="0" fontId="18" fillId="5" borderId="54" xfId="3" applyFill="1" applyBorder="1" applyAlignment="1">
      <alignment horizontal="center" vertical="center"/>
    </xf>
    <xf numFmtId="0" fontId="3" fillId="0" borderId="36" xfId="3" applyFont="1" applyBorder="1" applyAlignment="1">
      <alignment vertical="center" shrinkToFit="1"/>
    </xf>
    <xf numFmtId="0" fontId="3" fillId="0" borderId="11" xfId="3" applyFont="1" applyBorder="1" applyAlignment="1">
      <alignment horizontal="center" vertical="center" shrinkToFit="1"/>
    </xf>
    <xf numFmtId="0" fontId="43" fillId="5" borderId="59" xfId="0" applyFont="1" applyFill="1" applyBorder="1" applyAlignment="1">
      <alignment horizontal="center" vertical="center"/>
    </xf>
    <xf numFmtId="49" fontId="40" fillId="5" borderId="60" xfId="3" applyNumberFormat="1" applyFont="1" applyFill="1" applyBorder="1" applyAlignment="1">
      <alignment horizontal="left" vertical="center"/>
    </xf>
    <xf numFmtId="49" fontId="44" fillId="5" borderId="60" xfId="3" applyNumberFormat="1" applyFont="1" applyFill="1" applyBorder="1" applyAlignment="1">
      <alignment horizontal="left" vertical="center"/>
    </xf>
    <xf numFmtId="49" fontId="40" fillId="5" borderId="60" xfId="3" applyNumberFormat="1" applyFont="1" applyFill="1" applyBorder="1" applyAlignment="1">
      <alignment horizontal="center" vertical="center"/>
    </xf>
    <xf numFmtId="0" fontId="43" fillId="5" borderId="60" xfId="0" applyFont="1" applyFill="1" applyBorder="1" applyAlignment="1">
      <alignment horizontal="center" vertical="center"/>
    </xf>
    <xf numFmtId="0" fontId="43" fillId="5" borderId="60" xfId="0" applyFont="1" applyFill="1" applyBorder="1" applyAlignment="1">
      <alignment vertical="center"/>
    </xf>
    <xf numFmtId="165" fontId="0" fillId="0" borderId="0" xfId="0" applyNumberFormat="1" applyAlignment="1">
      <alignment vertical="center"/>
    </xf>
    <xf numFmtId="0" fontId="6" fillId="0" borderId="0" xfId="0" applyFont="1" applyAlignment="1">
      <alignment vertical="center"/>
    </xf>
    <xf numFmtId="0" fontId="45" fillId="0" borderId="0" xfId="0" applyFont="1" applyAlignment="1">
      <alignment horizontal="center" vertical="center"/>
    </xf>
    <xf numFmtId="0" fontId="6" fillId="0" borderId="0" xfId="0" applyFont="1" applyAlignment="1">
      <alignment horizontal="center" vertical="center"/>
    </xf>
    <xf numFmtId="4" fontId="3" fillId="0" borderId="53" xfId="0" applyNumberFormat="1" applyFont="1" applyBorder="1" applyAlignment="1">
      <alignment horizontal="right" vertical="center"/>
    </xf>
    <xf numFmtId="4" fontId="3" fillId="0" borderId="11" xfId="0" applyNumberFormat="1" applyFont="1" applyBorder="1" applyAlignment="1">
      <alignment horizontal="right" vertical="center"/>
    </xf>
    <xf numFmtId="4" fontId="41" fillId="5" borderId="57" xfId="3" applyNumberFormat="1" applyFont="1" applyFill="1" applyBorder="1" applyAlignment="1">
      <alignment horizontal="right" vertical="center"/>
    </xf>
    <xf numFmtId="4" fontId="0" fillId="0" borderId="28" xfId="0" applyNumberFormat="1" applyBorder="1" applyAlignment="1">
      <alignment horizontal="right" vertical="center"/>
    </xf>
    <xf numFmtId="4" fontId="5" fillId="0" borderId="58" xfId="0" applyNumberFormat="1" applyFont="1" applyBorder="1" applyAlignment="1">
      <alignment vertical="center"/>
    </xf>
    <xf numFmtId="4" fontId="5" fillId="0" borderId="29" xfId="0" applyNumberFormat="1" applyFont="1" applyBorder="1" applyAlignment="1">
      <alignment vertical="center"/>
    </xf>
    <xf numFmtId="4" fontId="5" fillId="0" borderId="52" xfId="0" applyNumberFormat="1" applyFont="1" applyBorder="1" applyAlignment="1">
      <alignment vertical="center"/>
    </xf>
    <xf numFmtId="4" fontId="5" fillId="0" borderId="53" xfId="0" applyNumberFormat="1" applyFont="1" applyBorder="1" applyAlignment="1">
      <alignment vertical="center"/>
    </xf>
    <xf numFmtId="4" fontId="0" fillId="0" borderId="29" xfId="0" applyNumberFormat="1" applyBorder="1" applyAlignment="1">
      <alignment horizontal="right" vertical="center"/>
    </xf>
    <xf numFmtId="4" fontId="0" fillId="0" borderId="52" xfId="0" applyNumberFormat="1" applyBorder="1" applyAlignment="1">
      <alignment horizontal="right" vertical="center"/>
    </xf>
    <xf numFmtId="4" fontId="5" fillId="0" borderId="36" xfId="0" applyNumberFormat="1" applyFont="1" applyBorder="1" applyAlignment="1">
      <alignment vertical="center"/>
    </xf>
    <xf numFmtId="4" fontId="3" fillId="0" borderId="58" xfId="0" applyNumberFormat="1" applyFont="1" applyBorder="1" applyAlignment="1">
      <alignment horizontal="right" vertical="center"/>
    </xf>
    <xf numFmtId="4" fontId="5" fillId="3" borderId="36" xfId="0" applyNumberFormat="1" applyFont="1" applyFill="1" applyBorder="1" applyAlignment="1" applyProtection="1">
      <alignment vertical="center" shrinkToFit="1"/>
      <protection locked="0"/>
    </xf>
    <xf numFmtId="49" fontId="0" fillId="0" borderId="14" xfId="0" applyNumberFormat="1" applyBorder="1" applyAlignment="1">
      <alignment vertical="center"/>
    </xf>
    <xf numFmtId="49" fontId="0" fillId="2" borderId="14" xfId="0" applyNumberFormat="1" applyFill="1" applyBorder="1" applyAlignment="1">
      <alignment vertical="center"/>
    </xf>
    <xf numFmtId="4" fontId="44" fillId="5" borderId="61" xfId="3" applyNumberFormat="1" applyFont="1" applyFill="1" applyBorder="1" applyAlignment="1">
      <alignment horizontal="right" vertical="center"/>
    </xf>
    <xf numFmtId="49" fontId="0" fillId="0" borderId="14" xfId="0" applyNumberFormat="1" applyBorder="1" applyAlignment="1">
      <alignment vertical="center"/>
    </xf>
    <xf numFmtId="49" fontId="0" fillId="2" borderId="14" xfId="0" applyNumberFormat="1" applyFill="1" applyBorder="1" applyAlignment="1">
      <alignment vertical="center"/>
    </xf>
    <xf numFmtId="164" fontId="6" fillId="2" borderId="0" xfId="0" applyNumberFormat="1" applyFont="1" applyFill="1" applyAlignment="1">
      <alignment vertical="top" shrinkToFit="1"/>
    </xf>
    <xf numFmtId="4" fontId="5" fillId="0" borderId="16" xfId="0" applyNumberFormat="1" applyFont="1" applyFill="1" applyBorder="1" applyAlignment="1">
      <alignment vertical="center"/>
    </xf>
    <xf numFmtId="4" fontId="9" fillId="0" borderId="19" xfId="0" applyNumberFormat="1" applyFont="1" applyFill="1" applyBorder="1" applyAlignment="1" applyProtection="1">
      <alignment vertical="top" shrinkToFit="1"/>
      <protection locked="0"/>
    </xf>
    <xf numFmtId="49" fontId="0" fillId="0" borderId="14" xfId="0" applyNumberFormat="1" applyBorder="1" applyAlignment="1">
      <alignment vertical="center"/>
    </xf>
    <xf numFmtId="49" fontId="0" fillId="2" borderId="14" xfId="0" applyNumberFormat="1" applyFill="1" applyBorder="1" applyAlignment="1">
      <alignment vertical="center"/>
    </xf>
    <xf numFmtId="0" fontId="10" fillId="0" borderId="6" xfId="0" applyNumberFormat="1" applyFont="1" applyBorder="1" applyAlignment="1">
      <alignment vertical="top" wrapText="1"/>
    </xf>
    <xf numFmtId="4" fontId="9" fillId="0" borderId="0" xfId="0" applyNumberFormat="1" applyFont="1" applyFill="1" applyAlignment="1">
      <alignment vertical="top" shrinkToFit="1"/>
    </xf>
    <xf numFmtId="0" fontId="9" fillId="0" borderId="21" xfId="0" applyFont="1" applyBorder="1" applyAlignment="1">
      <alignment horizontal="right" vertical="top"/>
    </xf>
    <xf numFmtId="4" fontId="9" fillId="0" borderId="63" xfId="0" applyNumberFormat="1" applyFont="1" applyBorder="1" applyAlignment="1">
      <alignment vertical="top" shrinkToFit="1"/>
    </xf>
    <xf numFmtId="4" fontId="9" fillId="0" borderId="62" xfId="0" applyNumberFormat="1" applyFont="1" applyBorder="1" applyAlignment="1">
      <alignment vertical="top" shrinkToFit="1"/>
    </xf>
    <xf numFmtId="164" fontId="6" fillId="2" borderId="0" xfId="0" applyNumberFormat="1" applyFont="1" applyFill="1" applyBorder="1" applyAlignment="1">
      <alignment vertical="top" shrinkToFit="1"/>
    </xf>
    <xf numFmtId="0" fontId="9" fillId="0" borderId="18" xfId="0" applyFont="1" applyBorder="1" applyAlignment="1">
      <alignment horizontal="right" vertical="top"/>
    </xf>
    <xf numFmtId="0" fontId="0" fillId="0" borderId="16"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49" fontId="0" fillId="0" borderId="4" xfId="0" applyNumberFormat="1" applyBorder="1" applyAlignment="1">
      <alignment vertical="center" shrinkToFit="1"/>
    </xf>
    <xf numFmtId="49" fontId="0" fillId="0" borderId="8" xfId="0" applyNumberFormat="1" applyBorder="1" applyAlignment="1">
      <alignment vertical="center" shrinkToFit="1"/>
    </xf>
    <xf numFmtId="0" fontId="6" fillId="0" borderId="0" xfId="0" applyFont="1" applyAlignment="1">
      <alignment horizont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9" fillId="0" borderId="11" xfId="2" applyFont="1" applyBorder="1" applyAlignment="1">
      <alignment wrapText="1"/>
    </xf>
    <xf numFmtId="0" fontId="1" fillId="0" borderId="0" xfId="2"/>
    <xf numFmtId="0" fontId="1" fillId="0" borderId="35" xfId="2" applyBorder="1"/>
    <xf numFmtId="0" fontId="10" fillId="0" borderId="11" xfId="2" applyFont="1" applyBorder="1" applyAlignment="1">
      <alignment horizontal="left" wrapText="1"/>
    </xf>
    <xf numFmtId="0" fontId="22" fillId="0" borderId="11" xfId="2" applyFont="1" applyBorder="1" applyAlignment="1">
      <alignment horizontal="left" wrapText="1"/>
    </xf>
    <xf numFmtId="0" fontId="22" fillId="0" borderId="0" xfId="2" applyFont="1" applyAlignment="1">
      <alignment horizontal="left" wrapText="1"/>
    </xf>
    <xf numFmtId="0" fontId="22" fillId="0" borderId="35" xfId="2" applyFont="1" applyBorder="1" applyAlignment="1">
      <alignment horizontal="left" wrapText="1"/>
    </xf>
    <xf numFmtId="0" fontId="9" fillId="0" borderId="12" xfId="2" applyFont="1" applyBorder="1" applyAlignment="1">
      <alignment wrapText="1"/>
    </xf>
    <xf numFmtId="0" fontId="1" fillId="0" borderId="6" xfId="2" applyBorder="1"/>
    <xf numFmtId="0" fontId="1" fillId="0" borderId="17" xfId="2" applyBorder="1"/>
    <xf numFmtId="0" fontId="4" fillId="0" borderId="0" xfId="0" applyFont="1" applyAlignment="1">
      <alignment horizontal="center"/>
    </xf>
    <xf numFmtId="49" fontId="0" fillId="0" borderId="14"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0" fillId="2" borderId="14" xfId="0" applyNumberFormat="1"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16" fillId="5" borderId="31" xfId="2" applyFont="1" applyFill="1" applyBorder="1" applyAlignment="1">
      <alignment wrapText="1"/>
    </xf>
    <xf numFmtId="0" fontId="1" fillId="0" borderId="10" xfId="2" applyBorder="1"/>
    <xf numFmtId="0" fontId="1" fillId="0" borderId="32" xfId="2" applyBorder="1"/>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6" fillId="8" borderId="13" xfId="0" applyFont="1" applyFill="1" applyBorder="1" applyAlignment="1">
      <alignment horizontal="left" vertical="center"/>
    </xf>
    <xf numFmtId="0" fontId="6" fillId="8" borderId="14" xfId="0" applyFont="1" applyFill="1" applyBorder="1" applyAlignment="1">
      <alignment horizontal="left" vertical="center"/>
    </xf>
    <xf numFmtId="0" fontId="6" fillId="8" borderId="15" xfId="0" applyFont="1" applyFill="1" applyBorder="1" applyAlignment="1">
      <alignment horizontal="left" vertical="center"/>
    </xf>
    <xf numFmtId="0" fontId="9" fillId="0" borderId="6" xfId="0" applyFont="1" applyBorder="1" applyAlignment="1">
      <alignment horizontal="left" vertical="top" wrapText="1"/>
    </xf>
    <xf numFmtId="0" fontId="9" fillId="0" borderId="6" xfId="0" applyFont="1" applyBorder="1" applyAlignment="1">
      <alignment vertical="top" wrapText="1"/>
    </xf>
    <xf numFmtId="0" fontId="10" fillId="0" borderId="0" xfId="0" applyFont="1" applyAlignment="1">
      <alignment horizontal="left" vertical="top" wrapText="1"/>
    </xf>
    <xf numFmtId="0" fontId="10" fillId="0" borderId="0" xfId="0" applyFont="1" applyAlignment="1">
      <alignment vertical="top" wrapText="1"/>
    </xf>
    <xf numFmtId="0" fontId="10" fillId="0" borderId="6" xfId="0" applyFont="1" applyBorder="1" applyAlignment="1">
      <alignment horizontal="left" vertical="top" wrapText="1"/>
    </xf>
    <xf numFmtId="0" fontId="10" fillId="0" borderId="6" xfId="0" applyFont="1" applyBorder="1" applyAlignment="1">
      <alignment vertical="top" wrapText="1"/>
    </xf>
    <xf numFmtId="0" fontId="10" fillId="0" borderId="6" xfId="0" applyNumberFormat="1" applyFont="1" applyBorder="1" applyAlignment="1">
      <alignment horizontal="left" vertical="top" wrapText="1"/>
    </xf>
    <xf numFmtId="0" fontId="10" fillId="0" borderId="6" xfId="0" applyNumberFormat="1" applyFont="1" applyBorder="1" applyAlignment="1">
      <alignment vertical="top" wrapText="1"/>
    </xf>
    <xf numFmtId="49" fontId="0" fillId="0" borderId="4" xfId="0" applyNumberFormat="1" applyBorder="1" applyAlignment="1">
      <alignment vertical="center"/>
    </xf>
    <xf numFmtId="0" fontId="0" fillId="0" borderId="4" xfId="0" applyBorder="1" applyAlignment="1">
      <alignment vertical="center"/>
    </xf>
    <xf numFmtId="0" fontId="0" fillId="0" borderId="8" xfId="0" applyBorder="1" applyAlignment="1">
      <alignment vertical="center"/>
    </xf>
    <xf numFmtId="49" fontId="0" fillId="2" borderId="4" xfId="0" applyNumberFormat="1"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10" fillId="0" borderId="0" xfId="0" applyNumberFormat="1" applyFont="1" applyBorder="1" applyAlignment="1">
      <alignment horizontal="left" vertical="top" wrapText="1"/>
    </xf>
    <xf numFmtId="0" fontId="10" fillId="0" borderId="0" xfId="0" applyNumberFormat="1" applyFont="1" applyBorder="1" applyAlignment="1">
      <alignment vertical="top" wrapText="1"/>
    </xf>
    <xf numFmtId="0" fontId="26" fillId="0" borderId="6" xfId="0" applyFont="1" applyBorder="1" applyAlignment="1">
      <alignment horizontal="left" vertical="top" wrapText="1"/>
    </xf>
    <xf numFmtId="0" fontId="26" fillId="0" borderId="6" xfId="0" applyFont="1" applyBorder="1" applyAlignment="1">
      <alignment vertical="top" wrapText="1"/>
    </xf>
    <xf numFmtId="0" fontId="24" fillId="0" borderId="0" xfId="0" applyFont="1" applyAlignment="1">
      <alignment horizontal="center"/>
    </xf>
    <xf numFmtId="0" fontId="10" fillId="0" borderId="62" xfId="0" applyNumberFormat="1" applyFont="1" applyBorder="1" applyAlignment="1">
      <alignment horizontal="left" vertical="top" wrapText="1"/>
    </xf>
    <xf numFmtId="0" fontId="10" fillId="0" borderId="14" xfId="0" applyNumberFormat="1" applyFont="1" applyBorder="1" applyAlignment="1">
      <alignment horizontal="left" vertical="top" wrapText="1"/>
    </xf>
    <xf numFmtId="0" fontId="28" fillId="0" borderId="0" xfId="3" applyFont="1" applyAlignment="1">
      <alignment horizontal="center" vertical="center"/>
    </xf>
    <xf numFmtId="0" fontId="18" fillId="0" borderId="40" xfId="3" applyBorder="1" applyAlignment="1">
      <alignment horizontal="center" vertical="center"/>
    </xf>
    <xf numFmtId="0" fontId="18" fillId="0" borderId="41" xfId="3" applyBorder="1" applyAlignment="1">
      <alignment horizontal="center" vertical="center"/>
    </xf>
    <xf numFmtId="0" fontId="6" fillId="0" borderId="42" xfId="3" applyFont="1" applyBorder="1" applyAlignment="1">
      <alignment horizontal="center" vertical="center"/>
    </xf>
    <xf numFmtId="0" fontId="6" fillId="0" borderId="41" xfId="3" applyFont="1" applyBorder="1" applyAlignment="1">
      <alignment horizontal="center" vertical="center"/>
    </xf>
    <xf numFmtId="0" fontId="6" fillId="0" borderId="43" xfId="3" applyFont="1" applyBorder="1" applyAlignment="1">
      <alignment horizontal="center" vertical="center"/>
    </xf>
    <xf numFmtId="0" fontId="18" fillId="0" borderId="44" xfId="3" applyBorder="1" applyAlignment="1">
      <alignment horizontal="center" vertical="center"/>
    </xf>
    <xf numFmtId="0" fontId="18" fillId="0" borderId="0" xfId="3" applyAlignment="1">
      <alignment horizontal="center" vertical="center"/>
    </xf>
    <xf numFmtId="49" fontId="18" fillId="0" borderId="46" xfId="3" applyNumberFormat="1" applyBorder="1" applyAlignment="1">
      <alignment horizontal="center" vertical="center"/>
    </xf>
    <xf numFmtId="49" fontId="18" fillId="0" borderId="47" xfId="3" applyNumberFormat="1" applyBorder="1" applyAlignment="1">
      <alignment horizontal="center" vertical="center"/>
    </xf>
    <xf numFmtId="0" fontId="25" fillId="0" borderId="48" xfId="3" applyFont="1" applyBorder="1" applyAlignment="1">
      <alignment horizontal="center" vertical="center" shrinkToFit="1"/>
    </xf>
    <xf numFmtId="0" fontId="25" fillId="0" borderId="47" xfId="3" applyFont="1" applyBorder="1" applyAlignment="1">
      <alignment horizontal="center" vertical="center" shrinkToFit="1"/>
    </xf>
    <xf numFmtId="0" fontId="25" fillId="0" borderId="49" xfId="3" applyFont="1" applyBorder="1" applyAlignment="1">
      <alignment horizontal="center" vertical="center" shrinkToFit="1"/>
    </xf>
    <xf numFmtId="0" fontId="6" fillId="7" borderId="13" xfId="0" applyFont="1" applyFill="1" applyBorder="1" applyAlignment="1">
      <alignment horizontal="left" vertical="center"/>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0" fontId="9" fillId="0" borderId="6" xfId="0" applyNumberFormat="1" applyFont="1" applyBorder="1" applyAlignment="1">
      <alignment horizontal="left" vertical="top" wrapText="1"/>
    </xf>
    <xf numFmtId="0" fontId="9" fillId="0" borderId="6" xfId="0" applyNumberFormat="1" applyFont="1" applyBorder="1" applyAlignment="1">
      <alignment vertical="top" wrapText="1"/>
    </xf>
    <xf numFmtId="0" fontId="9" fillId="0" borderId="0" xfId="0" applyNumberFormat="1" applyFont="1" applyBorder="1" applyAlignment="1">
      <alignment horizontal="left" vertical="top" wrapText="1"/>
    </xf>
    <xf numFmtId="0" fontId="9" fillId="0" borderId="0" xfId="0" applyNumberFormat="1" applyFont="1" applyBorder="1" applyAlignment="1">
      <alignment vertical="top" wrapText="1"/>
    </xf>
  </cellXfs>
  <cellStyles count="5">
    <cellStyle name="Normální" xfId="0" builtinId="0"/>
    <cellStyle name="normální 2" xfId="1" xr:uid="{00000000-0005-0000-0000-000001000000}"/>
    <cellStyle name="Normální 2 2" xfId="4" xr:uid="{95A179E1-9F6B-4561-A2AD-36C6D7A3113B}"/>
    <cellStyle name="Normální 8" xfId="2" xr:uid="{23549F06-C936-4DFD-8DBA-3EDCB0DE08E5}"/>
    <cellStyle name="normální_POL.XLS" xfId="3" xr:uid="{69010137-1CA8-491F-8B30-4C6B8A67A1A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Akce_2011/___HOTOV&#201;_2011/11107_JU%20&#268;esk&#233;%20Bud&#283;jovice/Intern&#237;%20dokumenty/pavilony%20ZOO/_Odevzd&#225;n&#237;/120125/Pavilony%20ZOO/1_Stavebni%20cast_rozpocet/JUC%20pavilon%20A%20stavebni%20INV-NEIN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rekk\JAREKK_E\nab&#237;dky%202002\Elektro%20Brno\MOU%20Brno\PET\K%20SO%20001%20Adaptace%20prostor%20pro%20um&#237;s.%20vy&#353;.%20P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okal.jaroslav/Documents/aktivni/hapalova/Rozpocty/SO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soupis/soupis_stavebnich_praci_charbulova_k_oceneni.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oupis%20prac&#237;_Pion&#253;rsk&#225;%2023_pracovn&#237;_s%20cenou_10_05_2022_odemceny.xlsx?6753725E" TargetMode="External"/><Relationship Id="rId1" Type="http://schemas.openxmlformats.org/officeDocument/2006/relationships/externalLinkPath" Target="file:///\\6753725E\Soupis%20prac&#237;_Pion&#253;rsk&#225;%2023_pracovn&#237;_s%20cenou_10_05_2022_odemcen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evrene/Pion&#253;rsk&#225;-zm&#283;ny%20VZ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evrene/Pion&#253;rsk&#225;%20-%20elektr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TS%20Stavitel%202016/Templates/Rozpocty/Sablon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Users/vokal.jaroslav/Documents/aktivni/hapalova/Rozpocty/D.1%20SO%20+%20IO/1.%20SO%20Stavebn&#237;%20objekty/SO%2001%20Hlavn&#237;%20budova/D.1.1%20Architektonicko-stavebn&#237;%20&#345;e&#353;en&#237;/SO%2001%20OBJEKT%20&#352;KOLY%20-%20rozpo&#269;et%20ARS.xlsx?CA7528E0" TargetMode="External"/><Relationship Id="rId1" Type="http://schemas.openxmlformats.org/officeDocument/2006/relationships/externalLinkPath" Target="file:///\\CA7528E0\SO%2001%20OBJEKT%20&#352;KOLY%20-%20rozpo&#269;et%20AR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novy/Prilohy%20SO-01/D.1.4.5%20VZT%20_%20vzduchotechnika%20a%20chlazen&#711;%20_%20rozpo&#378;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P&#352;%20Pion&#253;rsk&#225;_staveb.instalace_k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M_PION_DPS_MaR_VV_tex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hapalova/soutez/stavba/ZS%20Hapalova_soupis_praci_k_ocenen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soupis/soupis_stavebnich_praci_charbul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A"/>
      <sheetName val="D00 ZTI"/>
      <sheetName val="F00 UT"/>
      <sheetName val="H00 VZT"/>
      <sheetName val="J00 SIL"/>
      <sheetName val="K00 SLA"/>
      <sheetName val="L00 MaR"/>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A4" t="str">
            <v>S</v>
          </cell>
          <cell r="C4" t="str">
            <v>O 001 Adaptace prost. pro umístění vyšetř. PET</v>
          </cell>
        </row>
        <row r="6">
          <cell r="A6" t="str">
            <v>-165787</v>
          </cell>
          <cell r="C6" t="str">
            <v>MOÚ Žlutý kopec</v>
          </cell>
        </row>
      </sheetData>
      <sheetData sheetId="1">
        <row r="14">
          <cell r="E14">
            <v>0</v>
          </cell>
          <cell r="F14">
            <v>0</v>
          </cell>
          <cell r="G14">
            <v>153327</v>
          </cell>
          <cell r="H14">
            <v>28886.73</v>
          </cell>
          <cell r="I14">
            <v>26567.199999999997</v>
          </cell>
        </row>
        <row r="27">
          <cell r="H27">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ZTS"/>
      <sheetName val="VSS"/>
      <sheetName val="SK"/>
      <sheetName val="Invalidé"/>
    </sheetNames>
    <sheetDataSet>
      <sheetData sheetId="0">
        <row r="1">
          <cell r="J1">
            <v>0.21</v>
          </cell>
          <cell r="S1">
            <v>1</v>
          </cell>
        </row>
        <row r="2">
          <cell r="O2" t="str">
            <v>Půdorys 1. PP až 1. NP</v>
          </cell>
        </row>
        <row r="3">
          <cell r="S3" t="b">
            <v>1</v>
          </cell>
        </row>
        <row r="4">
          <cell r="Q4">
            <v>1</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rekapitulace"/>
      <sheetName val="o+vn"/>
      <sheetName val="so_01_celkem"/>
      <sheetName val="VzorPolozky"/>
      <sheetName val="asr"/>
      <sheetName val="zti"/>
      <sheetName val="venkovni_kan"/>
      <sheetName val="ut"/>
      <sheetName val="trafo_1"/>
      <sheetName val="trafo_2"/>
      <sheetName val="nn"/>
      <sheetName val="slp"/>
      <sheetName val="vzt"/>
      <sheetName val="mar"/>
      <sheetName val="so_02"/>
      <sheetName val="so_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99 01 Naklady"/>
      <sheetName val="SO 01 01 Pol"/>
      <sheetName val="SO 01 02 Pol"/>
      <sheetName val="SO 01 03 Pol"/>
      <sheetName val="SO 02 01 Pol"/>
      <sheetName val="SO 02 02 Pol"/>
      <sheetName val="SO 02 03 Pol"/>
      <sheetName val="SO 03 01 Pol"/>
      <sheetName val="SO 04 01 Pol"/>
    </sheetNames>
    <sheetDataSet>
      <sheetData sheetId="0" refreshError="1"/>
      <sheetData sheetId="1">
        <row r="23">
          <cell r="G23">
            <v>0</v>
          </cell>
        </row>
        <row r="24">
          <cell r="G24">
            <v>0</v>
          </cell>
        </row>
        <row r="25">
          <cell r="G25">
            <v>150485626.54000002</v>
          </cell>
        </row>
        <row r="26">
          <cell r="G26">
            <v>31601981.573400006</v>
          </cell>
        </row>
        <row r="29">
          <cell r="G29">
            <v>182087608.11340004</v>
          </cell>
          <cell r="J29" t="str">
            <v>CZK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D.1.4 D.1.4.VZT.A Pol"/>
      <sheetName val="D.1.4 D.1.4.VZT.B Pol"/>
    </sheetNames>
    <sheetDataSet>
      <sheetData sheetId="0" refreshError="1"/>
      <sheetData sheetId="1">
        <row r="23">
          <cell r="G23">
            <v>0</v>
          </cell>
        </row>
        <row r="24">
          <cell r="G24">
            <v>0</v>
          </cell>
        </row>
        <row r="25">
          <cell r="G25">
            <v>18424079</v>
          </cell>
        </row>
        <row r="26">
          <cell r="G26">
            <v>3869057</v>
          </cell>
        </row>
        <row r="29">
          <cell r="G29">
            <v>22293136</v>
          </cell>
          <cell r="J29" t="str">
            <v>CZK</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1 Pol"/>
      <sheetName val="01 2 Pol"/>
      <sheetName val="01 3 Pol"/>
      <sheetName val="01 4 Pol"/>
      <sheetName val="01 5 Pol"/>
      <sheetName val="01 D.1.4.6.99 Pol"/>
      <sheetName val="02 1 Pol"/>
      <sheetName val="02 2 Pol"/>
      <sheetName val="02 5 Pol"/>
    </sheetNames>
    <sheetDataSet>
      <sheetData sheetId="0" refreshError="1"/>
      <sheetData sheetId="1">
        <row r="23">
          <cell r="G23" t="e">
            <v>#REF!</v>
          </cell>
        </row>
        <row r="24">
          <cell r="G24">
            <v>0</v>
          </cell>
        </row>
        <row r="25">
          <cell r="G25" t="e">
            <v>#REF!</v>
          </cell>
        </row>
        <row r="26">
          <cell r="G26">
            <v>7004849.6299999999</v>
          </cell>
        </row>
        <row r="27">
          <cell r="G27" t="e">
            <v>#REF!</v>
          </cell>
        </row>
        <row r="28">
          <cell r="G28" t="e">
            <v>#REF!</v>
          </cell>
        </row>
        <row r="29">
          <cell r="J29" t="str">
            <v>CZK</v>
          </cell>
        </row>
      </sheetData>
      <sheetData sheetId="2" refreshError="1"/>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130269960.20999999</v>
          </cell>
        </row>
        <row r="26">
          <cell r="G26">
            <v>27356691.644099999</v>
          </cell>
        </row>
        <row r="27">
          <cell r="G27">
            <v>0</v>
          </cell>
        </row>
        <row r="29">
          <cell r="J29" t="str">
            <v>CZK</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avička"/>
      <sheetName val="rekapitulace cen"/>
      <sheetName val="specifikace"/>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1 Pol"/>
      <sheetName val="01 2 Pol"/>
      <sheetName val="01 3 Pol"/>
      <sheetName val="01 4 Pol"/>
      <sheetName val="01 5 Pol"/>
      <sheetName val="01 D.1.4.6.99 Pol"/>
      <sheetName val="02 1 Pol"/>
      <sheetName val="02 2 Pol"/>
      <sheetName val="02 5 Pol"/>
      <sheetName val="03 1) Pol"/>
      <sheetName val="03 3) Pol"/>
      <sheetName val="03 5) Pol"/>
      <sheetName val="03 6) Pol"/>
      <sheetName val="04 2) Pol"/>
      <sheetName val="04 4) Pol"/>
      <sheetName val="04 7) Pol"/>
      <sheetName val="05 1. Pol"/>
      <sheetName val="05 2. Pol"/>
      <sheetName val="D.1.4 10) Pol"/>
      <sheetName val="D.1.4 8,9) Pol"/>
      <sheetName val="D.1.4 D.1.4.VZT.A Pol"/>
      <sheetName val="D.1.4 D.1.4.VZT.B Pol"/>
      <sheetName val="D.1.4.2 D.1.4.2. Pol"/>
      <sheetName val="D.1.4.6 D.1.4.6. Pol"/>
    </sheetNames>
    <sheetDataSet>
      <sheetData sheetId="0" refreshError="1"/>
      <sheetData sheetId="1">
        <row r="29">
          <cell r="J29" t="str">
            <v>CZK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ozpocet"/>
    </sheetNames>
    <sheetDataSet>
      <sheetData sheetId="0">
        <row r="7">
          <cell r="G7">
            <v>0</v>
          </cell>
        </row>
        <row r="30">
          <cell r="F30">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o+vn"/>
      <sheetName val="so_01_asr"/>
      <sheetName val="01_zti"/>
      <sheetName val="01_plyn"/>
      <sheetName val="01_ut"/>
      <sheetName val="01_vzt"/>
      <sheetName val="01_celkem_nn"/>
      <sheetName val="nn_1"/>
      <sheetName val="nn_2"/>
      <sheetName val="nn_3"/>
      <sheetName val="nn_4"/>
      <sheetName val="01_slp"/>
      <sheetName val="01_mar"/>
      <sheetName val="so_02_asr"/>
      <sheetName val="02_zti"/>
      <sheetName val="02_ut"/>
      <sheetName val="02_vzt"/>
      <sheetName val="02_celkem_nn"/>
      <sheetName val="nn_21"/>
      <sheetName val="nn_22"/>
      <sheetName val="nn_23"/>
      <sheetName val="nn_24"/>
      <sheetName val="02_slp"/>
      <sheetName val="so_03_asr"/>
      <sheetName val="IO_100"/>
      <sheetName val="IO_200"/>
      <sheetName val="IO_201"/>
      <sheetName val="IO_301"/>
      <sheetName val="IO_601"/>
      <sheetName val="IO_100_park"/>
      <sheetName val="IO_200_park"/>
      <sheetName val="IO_300_p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rekapitulace"/>
      <sheetName val="o+vn"/>
      <sheetName val="so_01_celkem"/>
      <sheetName val="VzorPolozky"/>
      <sheetName val="asr"/>
      <sheetName val="zti"/>
      <sheetName val="venkovni_kan"/>
      <sheetName val="ut"/>
      <sheetName val="trafo_1"/>
      <sheetName val="trafo_2"/>
      <sheetName val="nn"/>
      <sheetName val="slp"/>
      <sheetName val="vzt"/>
      <sheetName val="mar"/>
      <sheetName val="so_02"/>
      <sheetName val="so_03"/>
    </sheetNames>
    <sheetDataSet>
      <sheetData sheetId="0" refreshError="1"/>
      <sheetData sheetId="1" refreshError="1"/>
      <sheetData sheetId="2"/>
      <sheetData sheetId="3"/>
      <sheetData sheetId="4" refreshError="1"/>
      <sheetData sheetId="5">
        <row r="8">
          <cell r="G8">
            <v>2974234.17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x14ac:dyDescent="0.2">
      <c r="A1" s="326" t="s">
        <v>1</v>
      </c>
      <c r="B1" s="326"/>
      <c r="C1" s="327"/>
      <c r="D1" s="326"/>
      <c r="E1" s="326"/>
      <c r="F1" s="326"/>
      <c r="G1" s="326"/>
    </row>
    <row r="2" spans="1:7" ht="24.95" customHeight="1" x14ac:dyDescent="0.2">
      <c r="A2" s="8" t="s">
        <v>2</v>
      </c>
      <c r="B2" s="7"/>
      <c r="C2" s="328"/>
      <c r="D2" s="328"/>
      <c r="E2" s="328"/>
      <c r="F2" s="328"/>
      <c r="G2" s="329"/>
    </row>
    <row r="3" spans="1:7" ht="24.95" customHeight="1" x14ac:dyDescent="0.2">
      <c r="A3" s="8" t="s">
        <v>3</v>
      </c>
      <c r="B3" s="7"/>
      <c r="C3" s="328"/>
      <c r="D3" s="328"/>
      <c r="E3" s="328"/>
      <c r="F3" s="328"/>
      <c r="G3" s="329"/>
    </row>
    <row r="4" spans="1:7" ht="24.95" customHeight="1" x14ac:dyDescent="0.2">
      <c r="A4" s="8" t="s">
        <v>4</v>
      </c>
      <c r="B4" s="7"/>
      <c r="C4" s="328"/>
      <c r="D4" s="328"/>
      <c r="E4" s="328"/>
      <c r="F4" s="328"/>
      <c r="G4" s="329"/>
    </row>
    <row r="5" spans="1:7" x14ac:dyDescent="0.2">
      <c r="B5" s="2"/>
      <c r="C5" s="3"/>
      <c r="D5" s="4"/>
    </row>
  </sheetData>
  <sheetProtection algorithmName="SHA-512" hashValue="xgmlCHiPK14mMhQykjl+mXP7m5b7xPJ7Ns9bbZm4t6T0wHhOHd4rbbENLENAH3D60WXGWoIMqfAM0pocwlZxYg==" saltValue="twHtQpJpk47S1rLPi/vaX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6FE6-6096-47C0-BFAD-3F0F5D778D5D}">
  <sheetPr>
    <tabColor rgb="FFFFC000"/>
  </sheetPr>
  <dimension ref="A1:B21"/>
  <sheetViews>
    <sheetView workbookViewId="0">
      <selection activeCell="B5" sqref="B5"/>
    </sheetView>
  </sheetViews>
  <sheetFormatPr defaultRowHeight="12.75" x14ac:dyDescent="0.2"/>
  <cols>
    <col min="1" max="1" width="47.28515625" customWidth="1"/>
    <col min="2" max="2" width="26.140625" customWidth="1"/>
  </cols>
  <sheetData>
    <row r="1" spans="1:2" ht="20.100000000000001" customHeight="1" x14ac:dyDescent="0.2">
      <c r="A1" s="330" t="s">
        <v>9756</v>
      </c>
      <c r="B1" s="330"/>
    </row>
    <row r="2" spans="1:2" ht="20.100000000000001" customHeight="1" x14ac:dyDescent="0.2">
      <c r="A2" s="331" t="s">
        <v>15</v>
      </c>
      <c r="B2" s="331"/>
    </row>
    <row r="3" spans="1:2" ht="20.100000000000001" customHeight="1" x14ac:dyDescent="0.2">
      <c r="A3" s="332" t="s">
        <v>9757</v>
      </c>
      <c r="B3" s="332"/>
    </row>
    <row r="4" spans="1:2" x14ac:dyDescent="0.2">
      <c r="A4" s="127" t="s">
        <v>9765</v>
      </c>
      <c r="B4" s="153">
        <f>so_01_celkem!$E$59</f>
        <v>0</v>
      </c>
    </row>
    <row r="5" spans="1:2" x14ac:dyDescent="0.2">
      <c r="A5" s="127" t="s">
        <v>9766</v>
      </c>
      <c r="B5" s="153">
        <f>so_02_celkem!$E$54</f>
        <v>0</v>
      </c>
    </row>
    <row r="6" spans="1:2" x14ac:dyDescent="0.2">
      <c r="A6" s="127" t="s">
        <v>9767</v>
      </c>
      <c r="B6" s="153">
        <f>'SO 03 01 Pol'!$G$128</f>
        <v>0</v>
      </c>
    </row>
    <row r="7" spans="1:2" x14ac:dyDescent="0.2">
      <c r="A7" s="127" t="s">
        <v>9768</v>
      </c>
      <c r="B7" s="153">
        <f>'SO 04 01 Pol'!$G$53</f>
        <v>0</v>
      </c>
    </row>
    <row r="8" spans="1:2" x14ac:dyDescent="0.2">
      <c r="A8" s="127" t="s">
        <v>9758</v>
      </c>
      <c r="B8" s="153">
        <f>'o+vn'!$G$64</f>
        <v>0</v>
      </c>
    </row>
    <row r="9" spans="1:2" x14ac:dyDescent="0.2">
      <c r="A9" s="127" t="s">
        <v>9759</v>
      </c>
      <c r="B9" s="153">
        <f>SUM(B4:B8)</f>
        <v>0</v>
      </c>
    </row>
    <row r="10" spans="1:2" x14ac:dyDescent="0.2">
      <c r="A10" s="154"/>
      <c r="B10" s="10"/>
    </row>
    <row r="11" spans="1:2" ht="20.100000000000001" customHeight="1" x14ac:dyDescent="0.2">
      <c r="A11" s="332" t="s">
        <v>9760</v>
      </c>
      <c r="B11" s="332"/>
    </row>
    <row r="12" spans="1:2" x14ac:dyDescent="0.2">
      <c r="A12" s="127" t="s">
        <v>9761</v>
      </c>
      <c r="B12" s="153">
        <v>3000000</v>
      </c>
    </row>
    <row r="13" spans="1:2" x14ac:dyDescent="0.2">
      <c r="A13" s="325" t="s">
        <v>12941</v>
      </c>
      <c r="B13" s="153">
        <f>B9*0.07</f>
        <v>0</v>
      </c>
    </row>
    <row r="14" spans="1:2" x14ac:dyDescent="0.2">
      <c r="A14" s="127" t="s">
        <v>11</v>
      </c>
      <c r="B14" s="153">
        <f>SUM(B12:B13)</f>
        <v>3000000</v>
      </c>
    </row>
    <row r="15" spans="1:2" ht="13.5" thickBot="1" x14ac:dyDescent="0.25">
      <c r="A15" s="154"/>
      <c r="B15" s="10"/>
    </row>
    <row r="16" spans="1:2" ht="27.75" customHeight="1" thickBot="1" x14ac:dyDescent="0.25">
      <c r="A16" s="155" t="s">
        <v>9762</v>
      </c>
      <c r="B16" s="156">
        <f>B12+B9</f>
        <v>3000000</v>
      </c>
    </row>
    <row r="17" spans="1:2" x14ac:dyDescent="0.2">
      <c r="A17" s="157" t="s">
        <v>135</v>
      </c>
      <c r="B17" s="158">
        <f>B16*0.21</f>
        <v>630000</v>
      </c>
    </row>
    <row r="18" spans="1:2" x14ac:dyDescent="0.2">
      <c r="A18" s="127" t="s">
        <v>9763</v>
      </c>
      <c r="B18" s="153">
        <f>SUM(B16:B17)</f>
        <v>3630000</v>
      </c>
    </row>
    <row r="21" spans="1:2" x14ac:dyDescent="0.2">
      <c r="A21" t="s">
        <v>9764</v>
      </c>
    </row>
  </sheetData>
  <mergeCells count="4">
    <mergeCell ref="A1:B1"/>
    <mergeCell ref="A2:B2"/>
    <mergeCell ref="A3:B3"/>
    <mergeCell ref="A11:B1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EE30-3260-4A03-AFDF-B01CB59E7E53}">
  <sheetPr>
    <tabColor theme="0" tint="-0.34998626667073579"/>
  </sheetPr>
  <dimension ref="A1:U4972"/>
  <sheetViews>
    <sheetView zoomScaleNormal="100" workbookViewId="0">
      <selection activeCell="F12" sqref="F12"/>
    </sheetView>
  </sheetViews>
  <sheetFormatPr defaultRowHeight="12.75" outlineLevelRow="1" x14ac:dyDescent="0.2"/>
  <cols>
    <col min="1" max="1" width="4.28515625" style="73" customWidth="1"/>
    <col min="2" max="2" width="14.42578125" style="77" customWidth="1"/>
    <col min="3" max="3" width="63.7109375" style="77" customWidth="1"/>
    <col min="4" max="4" width="4.5703125" style="73" customWidth="1"/>
    <col min="5" max="5" width="10.5703125" style="73" customWidth="1"/>
    <col min="6" max="6" width="9.85546875" style="73" customWidth="1"/>
    <col min="7" max="7" width="16.42578125" style="73" customWidth="1"/>
    <col min="8" max="8" width="9.140625" style="73"/>
    <col min="9" max="9" width="13.140625" style="73" customWidth="1"/>
    <col min="10" max="16384" width="9.140625" style="73"/>
  </cols>
  <sheetData>
    <row r="1" spans="1:16" ht="16.5" thickBot="1" x14ac:dyDescent="0.3">
      <c r="A1" s="343" t="s">
        <v>121</v>
      </c>
      <c r="B1" s="343"/>
      <c r="C1" s="343"/>
      <c r="D1" s="343"/>
      <c r="E1" s="343"/>
      <c r="F1" s="343"/>
      <c r="G1" s="343"/>
    </row>
    <row r="2" spans="1:16" ht="13.5" thickTop="1" x14ac:dyDescent="0.2">
      <c r="A2" s="74" t="s">
        <v>2</v>
      </c>
      <c r="B2" s="119" t="s">
        <v>14</v>
      </c>
      <c r="C2" s="344" t="s">
        <v>15</v>
      </c>
      <c r="D2" s="345"/>
      <c r="E2" s="345"/>
      <c r="F2" s="345"/>
      <c r="G2" s="346"/>
    </row>
    <row r="3" spans="1:16" x14ac:dyDescent="0.2">
      <c r="A3" s="75" t="s">
        <v>3</v>
      </c>
      <c r="B3" s="119" t="s">
        <v>124</v>
      </c>
      <c r="C3" s="344" t="s">
        <v>16</v>
      </c>
      <c r="D3" s="345"/>
      <c r="E3" s="345"/>
      <c r="F3" s="345"/>
      <c r="G3" s="346"/>
    </row>
    <row r="4" spans="1:16" ht="13.5" thickBot="1" x14ac:dyDescent="0.25">
      <c r="A4" s="76" t="s">
        <v>4</v>
      </c>
      <c r="B4" s="120" t="s">
        <v>17</v>
      </c>
      <c r="C4" s="347" t="s">
        <v>18</v>
      </c>
      <c r="D4" s="348"/>
      <c r="E4" s="348"/>
      <c r="F4" s="348"/>
      <c r="G4" s="349"/>
    </row>
    <row r="5" spans="1:16" ht="14.25" thickTop="1" thickBot="1" x14ac:dyDescent="0.25">
      <c r="C5" s="78"/>
      <c r="D5" s="79"/>
    </row>
    <row r="6" spans="1:16" ht="26.25" thickBot="1" x14ac:dyDescent="0.25">
      <c r="A6" s="80" t="s">
        <v>127</v>
      </c>
      <c r="B6" s="81" t="s">
        <v>128</v>
      </c>
      <c r="C6" s="82" t="s">
        <v>129</v>
      </c>
      <c r="D6" s="83" t="s">
        <v>130</v>
      </c>
      <c r="E6" s="83" t="s">
        <v>9670</v>
      </c>
      <c r="F6" s="84" t="s">
        <v>9671</v>
      </c>
      <c r="G6" s="85" t="s">
        <v>9672</v>
      </c>
    </row>
    <row r="7" spans="1:16" ht="15" x14ac:dyDescent="0.25">
      <c r="A7" s="86"/>
      <c r="B7" s="87" t="s">
        <v>9673</v>
      </c>
      <c r="C7" s="350" t="s">
        <v>9674</v>
      </c>
      <c r="D7" s="351"/>
      <c r="E7" s="351"/>
      <c r="F7" s="351"/>
      <c r="G7" s="352"/>
    </row>
    <row r="8" spans="1:16" x14ac:dyDescent="0.2">
      <c r="A8" s="88" t="s">
        <v>148</v>
      </c>
      <c r="B8" s="89" t="s">
        <v>119</v>
      </c>
      <c r="C8" s="90" t="s">
        <v>9</v>
      </c>
      <c r="D8" s="91"/>
      <c r="E8" s="92"/>
      <c r="F8" s="93"/>
      <c r="G8" s="94">
        <f>G11+G12+G14+G17+G20</f>
        <v>0</v>
      </c>
    </row>
    <row r="9" spans="1:16" ht="15" x14ac:dyDescent="0.25">
      <c r="A9" s="95"/>
      <c r="B9" s="340" t="s">
        <v>9675</v>
      </c>
      <c r="C9" s="341"/>
      <c r="D9" s="341"/>
      <c r="E9" s="341"/>
      <c r="F9" s="341"/>
      <c r="G9" s="342"/>
      <c r="H9" s="96"/>
      <c r="I9" s="96"/>
      <c r="J9" s="96"/>
      <c r="K9" s="96"/>
      <c r="L9" s="96"/>
      <c r="M9" s="96"/>
      <c r="N9" s="96"/>
      <c r="O9" s="96"/>
      <c r="P9" s="96"/>
    </row>
    <row r="10" spans="1:16" ht="15" x14ac:dyDescent="0.25">
      <c r="A10" s="95"/>
      <c r="B10" s="333" t="s">
        <v>9676</v>
      </c>
      <c r="C10" s="334"/>
      <c r="D10" s="334"/>
      <c r="E10" s="334"/>
      <c r="F10" s="334"/>
      <c r="G10" s="335"/>
      <c r="H10" s="96"/>
      <c r="I10" s="96"/>
      <c r="J10" s="96"/>
      <c r="K10" s="96"/>
      <c r="L10" s="96"/>
      <c r="M10" s="96"/>
      <c r="N10" s="96"/>
      <c r="O10" s="96"/>
      <c r="P10" s="96"/>
    </row>
    <row r="11" spans="1:16" ht="22.5" x14ac:dyDescent="0.2">
      <c r="A11" s="97">
        <v>1</v>
      </c>
      <c r="B11" s="98" t="s">
        <v>9677</v>
      </c>
      <c r="C11" s="99" t="s">
        <v>9678</v>
      </c>
      <c r="D11" s="100" t="s">
        <v>150</v>
      </c>
      <c r="E11" s="101">
        <v>1</v>
      </c>
      <c r="F11" s="102">
        <v>0</v>
      </c>
      <c r="G11" s="103">
        <f>E11*F11</f>
        <v>0</v>
      </c>
      <c r="H11" s="96"/>
      <c r="I11" s="96"/>
      <c r="J11" s="96"/>
      <c r="K11" s="96"/>
      <c r="L11" s="96"/>
      <c r="M11" s="96"/>
      <c r="N11" s="96"/>
      <c r="O11" s="96"/>
      <c r="P11" s="96"/>
    </row>
    <row r="12" spans="1:16" ht="22.5" x14ac:dyDescent="0.2">
      <c r="A12" s="104">
        <v>2</v>
      </c>
      <c r="B12" s="98"/>
      <c r="C12" s="99" t="s">
        <v>9679</v>
      </c>
      <c r="D12" s="100" t="s">
        <v>150</v>
      </c>
      <c r="E12" s="101">
        <v>1</v>
      </c>
      <c r="F12" s="102">
        <v>0</v>
      </c>
      <c r="G12" s="103">
        <f>E12*F12</f>
        <v>0</v>
      </c>
      <c r="H12" s="96"/>
      <c r="I12" s="96"/>
      <c r="J12" s="96"/>
      <c r="K12" s="96"/>
      <c r="L12" s="96"/>
      <c r="M12" s="96"/>
      <c r="N12" s="96"/>
      <c r="O12" s="96"/>
      <c r="P12" s="96"/>
    </row>
    <row r="13" spans="1:16" ht="15" x14ac:dyDescent="0.25">
      <c r="A13" s="95"/>
      <c r="B13" s="333" t="s">
        <v>9680</v>
      </c>
      <c r="C13" s="334"/>
      <c r="D13" s="334"/>
      <c r="E13" s="334"/>
      <c r="F13" s="334"/>
      <c r="G13" s="335"/>
      <c r="H13" s="96"/>
      <c r="I13" s="96"/>
      <c r="J13" s="96"/>
      <c r="K13" s="96"/>
      <c r="L13" s="96"/>
      <c r="M13" s="96"/>
      <c r="N13" s="96"/>
      <c r="O13" s="96"/>
      <c r="P13" s="96"/>
    </row>
    <row r="14" spans="1:16" x14ac:dyDescent="0.2">
      <c r="A14" s="97">
        <v>3</v>
      </c>
      <c r="B14" s="98" t="s">
        <v>154</v>
      </c>
      <c r="C14" s="99" t="s">
        <v>155</v>
      </c>
      <c r="D14" s="100" t="s">
        <v>150</v>
      </c>
      <c r="E14" s="101">
        <v>1</v>
      </c>
      <c r="F14" s="102">
        <v>0</v>
      </c>
      <c r="G14" s="103">
        <f>E14*F14</f>
        <v>0</v>
      </c>
      <c r="H14" s="96"/>
      <c r="I14" s="96"/>
      <c r="J14" s="96"/>
      <c r="K14" s="96"/>
      <c r="L14" s="96"/>
      <c r="M14" s="96"/>
      <c r="N14" s="96"/>
      <c r="O14" s="96"/>
      <c r="P14" s="96"/>
    </row>
    <row r="15" spans="1:16" ht="36" customHeight="1" x14ac:dyDescent="0.25">
      <c r="A15" s="95"/>
      <c r="B15" s="105"/>
      <c r="C15" s="336" t="s">
        <v>9681</v>
      </c>
      <c r="D15" s="334"/>
      <c r="E15" s="334"/>
      <c r="F15" s="334"/>
      <c r="G15" s="335"/>
      <c r="H15" s="96"/>
      <c r="I15" s="96"/>
      <c r="J15" s="96"/>
      <c r="K15" s="96"/>
      <c r="L15" s="96"/>
      <c r="M15" s="96"/>
      <c r="N15" s="96"/>
      <c r="O15" s="96"/>
      <c r="P15" s="96"/>
    </row>
    <row r="16" spans="1:16" ht="15" x14ac:dyDescent="0.25">
      <c r="A16" s="95"/>
      <c r="B16" s="333" t="s">
        <v>9680</v>
      </c>
      <c r="C16" s="334"/>
      <c r="D16" s="334"/>
      <c r="E16" s="334"/>
      <c r="F16" s="334"/>
      <c r="G16" s="335"/>
      <c r="H16" s="96"/>
      <c r="I16" s="96"/>
      <c r="J16" s="96"/>
      <c r="K16" s="96"/>
      <c r="L16" s="96"/>
      <c r="M16" s="96"/>
      <c r="N16" s="96"/>
      <c r="O16" s="96"/>
      <c r="P16" s="96"/>
    </row>
    <row r="17" spans="1:16" x14ac:dyDescent="0.2">
      <c r="A17" s="97">
        <v>4</v>
      </c>
      <c r="B17" s="98" t="s">
        <v>156</v>
      </c>
      <c r="C17" s="99" t="s">
        <v>157</v>
      </c>
      <c r="D17" s="100" t="s">
        <v>9682</v>
      </c>
      <c r="E17" s="101">
        <v>18</v>
      </c>
      <c r="F17" s="102">
        <v>0</v>
      </c>
      <c r="G17" s="103">
        <f>E17*F17</f>
        <v>0</v>
      </c>
      <c r="H17" s="96"/>
      <c r="I17" s="96"/>
      <c r="J17" s="96"/>
      <c r="K17" s="96"/>
      <c r="L17" s="96"/>
      <c r="M17" s="96"/>
      <c r="N17" s="96"/>
      <c r="O17" s="96"/>
      <c r="P17" s="96"/>
    </row>
    <row r="18" spans="1:16" ht="27" customHeight="1" x14ac:dyDescent="0.25">
      <c r="A18" s="95"/>
      <c r="B18" s="105"/>
      <c r="C18" s="336" t="s">
        <v>9683</v>
      </c>
      <c r="D18" s="334"/>
      <c r="E18" s="334"/>
      <c r="F18" s="334"/>
      <c r="G18" s="335"/>
      <c r="H18" s="96"/>
      <c r="I18" s="96"/>
      <c r="J18" s="96"/>
      <c r="K18" s="96"/>
      <c r="L18" s="96"/>
      <c r="M18" s="96"/>
      <c r="N18" s="96"/>
      <c r="O18" s="96"/>
      <c r="P18" s="96"/>
    </row>
    <row r="19" spans="1:16" ht="15" x14ac:dyDescent="0.25">
      <c r="A19" s="95"/>
      <c r="B19" s="333" t="s">
        <v>9680</v>
      </c>
      <c r="C19" s="334"/>
      <c r="D19" s="334"/>
      <c r="E19" s="334"/>
      <c r="F19" s="334"/>
      <c r="G19" s="335"/>
      <c r="H19" s="96"/>
      <c r="I19" s="96"/>
      <c r="J19" s="96"/>
      <c r="K19" s="96"/>
      <c r="L19" s="96"/>
      <c r="M19" s="96"/>
      <c r="N19" s="96"/>
      <c r="O19" s="96"/>
      <c r="P19" s="96"/>
    </row>
    <row r="20" spans="1:16" x14ac:dyDescent="0.2">
      <c r="A20" s="97">
        <v>5</v>
      </c>
      <c r="B20" s="98" t="s">
        <v>158</v>
      </c>
      <c r="C20" s="99" t="s">
        <v>159</v>
      </c>
      <c r="D20" s="100" t="s">
        <v>150</v>
      </c>
      <c r="E20" s="101">
        <v>1</v>
      </c>
      <c r="F20" s="102">
        <v>0</v>
      </c>
      <c r="G20" s="103">
        <f>E20*F20</f>
        <v>0</v>
      </c>
      <c r="H20" s="96"/>
      <c r="I20" s="96"/>
      <c r="J20" s="96"/>
      <c r="K20" s="96"/>
      <c r="L20" s="96"/>
      <c r="M20" s="96"/>
      <c r="N20" s="96"/>
      <c r="O20" s="96"/>
      <c r="P20" s="96"/>
    </row>
    <row r="21" spans="1:16" ht="30" customHeight="1" x14ac:dyDescent="0.25">
      <c r="A21" s="95"/>
      <c r="B21" s="105"/>
      <c r="C21" s="336" t="s">
        <v>160</v>
      </c>
      <c r="D21" s="334"/>
      <c r="E21" s="334"/>
      <c r="F21" s="334"/>
      <c r="G21" s="335"/>
      <c r="H21" s="96"/>
      <c r="I21" s="96"/>
      <c r="J21" s="96"/>
      <c r="K21" s="96"/>
      <c r="L21" s="96"/>
      <c r="M21" s="96"/>
      <c r="N21" s="96"/>
      <c r="O21" s="96"/>
      <c r="P21" s="96"/>
    </row>
    <row r="22" spans="1:16" ht="15" x14ac:dyDescent="0.25">
      <c r="A22" s="95"/>
      <c r="B22" s="333"/>
      <c r="C22" s="334"/>
      <c r="D22" s="334"/>
      <c r="E22" s="334"/>
      <c r="F22" s="334"/>
      <c r="G22" s="335"/>
      <c r="H22" s="96"/>
      <c r="I22" s="96"/>
      <c r="J22" s="96"/>
      <c r="K22" s="96"/>
      <c r="L22" s="96"/>
      <c r="M22" s="96"/>
      <c r="N22" s="96"/>
      <c r="O22" s="96"/>
      <c r="P22" s="96"/>
    </row>
    <row r="23" spans="1:16" x14ac:dyDescent="0.2">
      <c r="A23" s="88" t="s">
        <v>148</v>
      </c>
      <c r="B23" s="89" t="s">
        <v>120</v>
      </c>
      <c r="C23" s="90" t="s">
        <v>10</v>
      </c>
      <c r="D23" s="91"/>
      <c r="E23" s="92"/>
      <c r="F23" s="93"/>
      <c r="G23" s="94">
        <f>G26+G30+G34+G38+G40+G41+G42+G43+G44+G45+G46+G47+G48+G49+G50+G51+G52+G53+G54+G55+G56+G57+G58+G59+G60+G61+G62+G63</f>
        <v>0</v>
      </c>
      <c r="H23" s="96"/>
      <c r="I23" s="96"/>
    </row>
    <row r="24" spans="1:16" ht="15" x14ac:dyDescent="0.25">
      <c r="A24" s="95"/>
      <c r="B24" s="340" t="s">
        <v>9684</v>
      </c>
      <c r="C24" s="341"/>
      <c r="D24" s="341"/>
      <c r="E24" s="341"/>
      <c r="F24" s="341"/>
      <c r="G24" s="342"/>
      <c r="H24" s="96"/>
      <c r="I24" s="96"/>
      <c r="J24" s="96"/>
      <c r="K24" s="96"/>
      <c r="L24" s="96"/>
      <c r="M24" s="96"/>
      <c r="N24" s="96"/>
      <c r="O24" s="96"/>
      <c r="P24" s="96"/>
    </row>
    <row r="25" spans="1:16" ht="15" x14ac:dyDescent="0.25">
      <c r="A25" s="95"/>
      <c r="B25" s="333" t="s">
        <v>9685</v>
      </c>
      <c r="C25" s="334"/>
      <c r="D25" s="334"/>
      <c r="E25" s="334"/>
      <c r="F25" s="334"/>
      <c r="G25" s="335"/>
      <c r="H25" s="96"/>
      <c r="I25" s="96"/>
      <c r="J25" s="96"/>
      <c r="K25" s="96"/>
      <c r="L25" s="96"/>
      <c r="M25" s="96"/>
      <c r="N25" s="96"/>
      <c r="O25" s="96"/>
      <c r="P25" s="96"/>
    </row>
    <row r="26" spans="1:16" x14ac:dyDescent="0.2">
      <c r="A26" s="97">
        <v>6</v>
      </c>
      <c r="B26" s="98" t="s">
        <v>9686</v>
      </c>
      <c r="C26" s="99" t="s">
        <v>9687</v>
      </c>
      <c r="D26" s="100" t="s">
        <v>150</v>
      </c>
      <c r="E26" s="101">
        <v>1</v>
      </c>
      <c r="F26" s="102">
        <v>0</v>
      </c>
      <c r="G26" s="103">
        <f>E26*F26</f>
        <v>0</v>
      </c>
      <c r="H26" s="96"/>
      <c r="I26" s="96"/>
      <c r="J26" s="96"/>
      <c r="K26" s="96"/>
      <c r="L26" s="96"/>
      <c r="M26" s="96"/>
      <c r="N26" s="96"/>
      <c r="O26" s="96"/>
      <c r="P26" s="96"/>
    </row>
    <row r="27" spans="1:16" ht="15" x14ac:dyDescent="0.25">
      <c r="A27" s="95"/>
      <c r="B27" s="105"/>
      <c r="C27" s="336" t="s">
        <v>9688</v>
      </c>
      <c r="D27" s="334"/>
      <c r="E27" s="334"/>
      <c r="F27" s="334"/>
      <c r="G27" s="335"/>
      <c r="H27" s="96"/>
      <c r="I27" s="96"/>
      <c r="J27" s="96"/>
      <c r="K27" s="96"/>
      <c r="L27" s="96"/>
      <c r="M27" s="96"/>
      <c r="N27" s="96"/>
      <c r="O27" s="96"/>
      <c r="P27" s="96"/>
    </row>
    <row r="28" spans="1:16" ht="15" x14ac:dyDescent="0.25">
      <c r="A28" s="95"/>
      <c r="B28" s="333" t="s">
        <v>9684</v>
      </c>
      <c r="C28" s="334"/>
      <c r="D28" s="334"/>
      <c r="E28" s="334"/>
      <c r="F28" s="334"/>
      <c r="G28" s="335"/>
      <c r="H28" s="96"/>
      <c r="I28" s="96"/>
      <c r="J28" s="96"/>
      <c r="K28" s="96"/>
      <c r="L28" s="96"/>
      <c r="M28" s="96"/>
      <c r="N28" s="96"/>
      <c r="O28" s="96"/>
      <c r="P28" s="96"/>
    </row>
    <row r="29" spans="1:16" ht="15" x14ac:dyDescent="0.25">
      <c r="A29" s="95"/>
      <c r="B29" s="333" t="s">
        <v>9685</v>
      </c>
      <c r="C29" s="334"/>
      <c r="D29" s="334"/>
      <c r="E29" s="334"/>
      <c r="F29" s="334"/>
      <c r="G29" s="335"/>
      <c r="H29" s="96"/>
      <c r="I29" s="96"/>
      <c r="J29" s="96"/>
      <c r="K29" s="96"/>
      <c r="L29" s="96"/>
      <c r="M29" s="96"/>
      <c r="N29" s="96"/>
      <c r="O29" s="96"/>
      <c r="P29" s="96"/>
    </row>
    <row r="30" spans="1:16" ht="15" customHeight="1" x14ac:dyDescent="0.2">
      <c r="A30" s="97">
        <v>7</v>
      </c>
      <c r="B30" s="98" t="s">
        <v>9689</v>
      </c>
      <c r="C30" s="99" t="s">
        <v>9741</v>
      </c>
      <c r="D30" s="100" t="s">
        <v>9682</v>
      </c>
      <c r="E30" s="101">
        <v>18</v>
      </c>
      <c r="F30" s="102">
        <v>0</v>
      </c>
      <c r="G30" s="103">
        <f>E30*F30</f>
        <v>0</v>
      </c>
      <c r="H30" s="96"/>
      <c r="I30" s="96"/>
      <c r="J30" s="96"/>
      <c r="K30" s="96"/>
      <c r="L30" s="96"/>
      <c r="M30" s="96"/>
      <c r="N30" s="96"/>
      <c r="O30" s="96"/>
      <c r="P30" s="96"/>
    </row>
    <row r="31" spans="1:16" ht="27" customHeight="1" x14ac:dyDescent="0.25">
      <c r="A31" s="95"/>
      <c r="B31" s="105"/>
      <c r="C31" s="336" t="s">
        <v>9742</v>
      </c>
      <c r="D31" s="334"/>
      <c r="E31" s="334"/>
      <c r="F31" s="334"/>
      <c r="G31" s="335"/>
      <c r="H31" s="96"/>
      <c r="I31" s="96"/>
      <c r="J31" s="96"/>
      <c r="K31" s="96"/>
      <c r="L31" s="96"/>
      <c r="M31" s="96"/>
      <c r="N31" s="96"/>
      <c r="O31" s="96"/>
      <c r="P31" s="96"/>
    </row>
    <row r="32" spans="1:16" ht="15" x14ac:dyDescent="0.25">
      <c r="A32" s="95"/>
      <c r="B32" s="333" t="s">
        <v>9684</v>
      </c>
      <c r="C32" s="334"/>
      <c r="D32" s="334"/>
      <c r="E32" s="334"/>
      <c r="F32" s="334"/>
      <c r="G32" s="335"/>
      <c r="H32" s="96"/>
      <c r="I32" s="96"/>
      <c r="J32" s="96"/>
      <c r="K32" s="96"/>
      <c r="L32" s="96"/>
      <c r="M32" s="96"/>
      <c r="N32" s="96"/>
      <c r="O32" s="96"/>
      <c r="P32" s="96"/>
    </row>
    <row r="33" spans="1:16" ht="15" x14ac:dyDescent="0.25">
      <c r="A33" s="95"/>
      <c r="B33" s="333" t="s">
        <v>9685</v>
      </c>
      <c r="C33" s="334"/>
      <c r="D33" s="334"/>
      <c r="E33" s="334"/>
      <c r="F33" s="334"/>
      <c r="G33" s="335"/>
      <c r="H33" s="96"/>
      <c r="I33" s="96"/>
      <c r="J33" s="96"/>
      <c r="K33" s="96"/>
      <c r="L33" s="96"/>
      <c r="M33" s="96"/>
      <c r="N33" s="96"/>
      <c r="O33" s="96"/>
      <c r="P33" s="96"/>
    </row>
    <row r="34" spans="1:16" x14ac:dyDescent="0.2">
      <c r="A34" s="97">
        <v>8</v>
      </c>
      <c r="B34" s="98" t="s">
        <v>161</v>
      </c>
      <c r="C34" s="99" t="s">
        <v>162</v>
      </c>
      <c r="D34" s="100" t="s">
        <v>150</v>
      </c>
      <c r="E34" s="101">
        <v>1</v>
      </c>
      <c r="F34" s="102">
        <v>0</v>
      </c>
      <c r="G34" s="103">
        <f>E34*F34</f>
        <v>0</v>
      </c>
      <c r="H34" s="96"/>
      <c r="I34" s="96"/>
      <c r="J34" s="96"/>
      <c r="K34" s="96"/>
      <c r="L34" s="96"/>
      <c r="M34" s="96"/>
      <c r="N34" s="96"/>
      <c r="O34" s="96"/>
      <c r="P34" s="96"/>
    </row>
    <row r="35" spans="1:16" ht="27.75" customHeight="1" x14ac:dyDescent="0.25">
      <c r="A35" s="95"/>
      <c r="B35" s="105"/>
      <c r="C35" s="336" t="s">
        <v>163</v>
      </c>
      <c r="D35" s="334"/>
      <c r="E35" s="334"/>
      <c r="F35" s="334"/>
      <c r="G35" s="335"/>
      <c r="H35" s="96"/>
      <c r="I35" s="96"/>
      <c r="J35" s="96"/>
      <c r="K35" s="96"/>
      <c r="L35" s="96"/>
      <c r="M35" s="96"/>
      <c r="N35" s="96"/>
      <c r="O35" s="96"/>
      <c r="P35" s="96"/>
    </row>
    <row r="36" spans="1:16" ht="15" x14ac:dyDescent="0.25">
      <c r="A36" s="95"/>
      <c r="B36" s="333" t="s">
        <v>9684</v>
      </c>
      <c r="C36" s="334"/>
      <c r="D36" s="334"/>
      <c r="E36" s="334"/>
      <c r="F36" s="334"/>
      <c r="G36" s="335"/>
      <c r="H36" s="96"/>
      <c r="I36" s="96"/>
      <c r="J36" s="96"/>
      <c r="K36" s="96"/>
      <c r="L36" s="96"/>
      <c r="M36" s="96"/>
      <c r="N36" s="96"/>
      <c r="O36" s="96"/>
      <c r="P36" s="96"/>
    </row>
    <row r="37" spans="1:16" ht="15" x14ac:dyDescent="0.25">
      <c r="A37" s="95"/>
      <c r="B37" s="333" t="s">
        <v>9685</v>
      </c>
      <c r="C37" s="334"/>
      <c r="D37" s="334"/>
      <c r="E37" s="334"/>
      <c r="F37" s="334"/>
      <c r="G37" s="335"/>
      <c r="H37" s="96"/>
      <c r="I37" s="96"/>
      <c r="J37" s="96"/>
      <c r="K37" s="96"/>
      <c r="L37" s="96"/>
      <c r="M37" s="96"/>
      <c r="N37" s="96"/>
      <c r="O37" s="96"/>
      <c r="P37" s="96"/>
    </row>
    <row r="38" spans="1:16" x14ac:dyDescent="0.2">
      <c r="A38" s="97">
        <v>9</v>
      </c>
      <c r="B38" s="98" t="s">
        <v>164</v>
      </c>
      <c r="C38" s="99" t="s">
        <v>9690</v>
      </c>
      <c r="D38" s="100" t="s">
        <v>9682</v>
      </c>
      <c r="E38" s="101">
        <v>18</v>
      </c>
      <c r="F38" s="102">
        <v>0</v>
      </c>
      <c r="G38" s="103">
        <f>E38*F38</f>
        <v>0</v>
      </c>
      <c r="H38" s="96"/>
      <c r="I38" s="96"/>
      <c r="J38" s="96"/>
      <c r="K38" s="96"/>
      <c r="L38" s="96"/>
      <c r="M38" s="96"/>
      <c r="N38" s="96"/>
      <c r="O38" s="96"/>
      <c r="P38" s="96"/>
    </row>
    <row r="39" spans="1:16" ht="38.25" customHeight="1" x14ac:dyDescent="0.25">
      <c r="A39" s="95"/>
      <c r="B39" s="105"/>
      <c r="C39" s="336" t="s">
        <v>9691</v>
      </c>
      <c r="D39" s="334"/>
      <c r="E39" s="334"/>
      <c r="F39" s="334"/>
      <c r="G39" s="335"/>
      <c r="H39" s="96"/>
      <c r="I39" s="96"/>
      <c r="J39" s="96"/>
      <c r="K39" s="96"/>
      <c r="L39" s="96"/>
      <c r="M39" s="96"/>
      <c r="N39" s="96"/>
      <c r="O39" s="96"/>
      <c r="P39" s="96"/>
    </row>
    <row r="40" spans="1:16" ht="22.5" x14ac:dyDescent="0.2">
      <c r="A40" s="97">
        <v>10</v>
      </c>
      <c r="B40" s="106" t="s">
        <v>9698</v>
      </c>
      <c r="C40" s="99" t="s">
        <v>9699</v>
      </c>
      <c r="D40" s="100" t="s">
        <v>150</v>
      </c>
      <c r="E40" s="101">
        <v>1</v>
      </c>
      <c r="F40" s="102">
        <v>0</v>
      </c>
      <c r="G40" s="103">
        <f>E40*F40</f>
        <v>0</v>
      </c>
      <c r="H40" s="96"/>
      <c r="I40" s="96"/>
    </row>
    <row r="41" spans="1:16" ht="33.75" x14ac:dyDescent="0.2">
      <c r="A41" s="97">
        <f>A40+1</f>
        <v>11</v>
      </c>
      <c r="B41" s="106" t="s">
        <v>9700</v>
      </c>
      <c r="C41" s="99" t="s">
        <v>9701</v>
      </c>
      <c r="D41" s="100" t="s">
        <v>150</v>
      </c>
      <c r="E41" s="101">
        <v>1</v>
      </c>
      <c r="F41" s="102">
        <v>0</v>
      </c>
      <c r="G41" s="103">
        <f>E41*F41</f>
        <v>0</v>
      </c>
      <c r="H41" s="96"/>
      <c r="I41" s="96"/>
    </row>
    <row r="42" spans="1:16" ht="33.75" x14ac:dyDescent="0.2">
      <c r="A42" s="97">
        <f t="shared" ref="A42:A63" si="0">A41+1</f>
        <v>12</v>
      </c>
      <c r="B42" s="106" t="s">
        <v>9731</v>
      </c>
      <c r="C42" s="99" t="s">
        <v>9732</v>
      </c>
      <c r="D42" s="100" t="s">
        <v>150</v>
      </c>
      <c r="E42" s="101">
        <v>1</v>
      </c>
      <c r="F42" s="102">
        <v>0</v>
      </c>
      <c r="G42" s="103">
        <f>E42*F42</f>
        <v>0</v>
      </c>
      <c r="H42" s="96"/>
      <c r="I42" s="96"/>
    </row>
    <row r="43" spans="1:16" ht="22.5" x14ac:dyDescent="0.2">
      <c r="A43" s="97">
        <f t="shared" si="0"/>
        <v>13</v>
      </c>
      <c r="B43" s="106" t="s">
        <v>9696</v>
      </c>
      <c r="C43" s="99" t="s">
        <v>9697</v>
      </c>
      <c r="D43" s="100" t="s">
        <v>9693</v>
      </c>
      <c r="E43" s="101">
        <v>40</v>
      </c>
      <c r="F43" s="102">
        <v>0</v>
      </c>
      <c r="G43" s="103">
        <f>E43*F43</f>
        <v>0</v>
      </c>
      <c r="H43" s="96"/>
      <c r="I43" s="96"/>
      <c r="J43" s="96"/>
      <c r="K43" s="96"/>
      <c r="L43" s="96"/>
      <c r="M43" s="96"/>
      <c r="N43" s="96"/>
      <c r="O43" s="96"/>
      <c r="P43" s="96"/>
    </row>
    <row r="44" spans="1:16" x14ac:dyDescent="0.2">
      <c r="A44" s="97">
        <f t="shared" si="0"/>
        <v>14</v>
      </c>
      <c r="B44" s="106" t="s">
        <v>9716</v>
      </c>
      <c r="C44" s="99" t="s">
        <v>9717</v>
      </c>
      <c r="D44" s="100" t="s">
        <v>150</v>
      </c>
      <c r="E44" s="101">
        <v>1</v>
      </c>
      <c r="F44" s="102">
        <v>0</v>
      </c>
      <c r="G44" s="103">
        <f t="shared" ref="G44" si="1">E44*F44</f>
        <v>0</v>
      </c>
      <c r="H44" s="96"/>
      <c r="I44" s="96"/>
    </row>
    <row r="45" spans="1:16" x14ac:dyDescent="0.2">
      <c r="A45" s="97">
        <f t="shared" si="0"/>
        <v>15</v>
      </c>
      <c r="B45" s="106" t="s">
        <v>9708</v>
      </c>
      <c r="C45" s="99" t="s">
        <v>9709</v>
      </c>
      <c r="D45" s="100" t="s">
        <v>150</v>
      </c>
      <c r="E45" s="101">
        <v>1</v>
      </c>
      <c r="F45" s="102">
        <v>0</v>
      </c>
      <c r="G45" s="103">
        <f t="shared" ref="G45:G58" si="2">E45*F45</f>
        <v>0</v>
      </c>
      <c r="H45" s="96"/>
      <c r="I45" s="96"/>
      <c r="J45" s="96"/>
      <c r="K45" s="96"/>
      <c r="L45" s="96"/>
      <c r="M45" s="96"/>
      <c r="N45" s="96"/>
      <c r="O45" s="96"/>
      <c r="P45" s="96"/>
    </row>
    <row r="46" spans="1:16" x14ac:dyDescent="0.2">
      <c r="A46" s="97">
        <f t="shared" si="0"/>
        <v>16</v>
      </c>
      <c r="B46" s="106" t="s">
        <v>9710</v>
      </c>
      <c r="C46" s="99" t="s">
        <v>9711</v>
      </c>
      <c r="D46" s="100" t="s">
        <v>150</v>
      </c>
      <c r="E46" s="101">
        <v>1</v>
      </c>
      <c r="F46" s="102">
        <v>0</v>
      </c>
      <c r="G46" s="103">
        <f t="shared" si="2"/>
        <v>0</v>
      </c>
      <c r="H46" s="96"/>
      <c r="I46" s="96"/>
      <c r="J46" s="96"/>
      <c r="K46" s="96"/>
      <c r="L46" s="96"/>
      <c r="M46" s="96"/>
      <c r="N46" s="96"/>
      <c r="O46" s="96"/>
      <c r="P46" s="96"/>
    </row>
    <row r="47" spans="1:16" x14ac:dyDescent="0.2">
      <c r="A47" s="97">
        <f t="shared" si="0"/>
        <v>17</v>
      </c>
      <c r="B47" s="106" t="s">
        <v>9706</v>
      </c>
      <c r="C47" s="99" t="s">
        <v>9707</v>
      </c>
      <c r="D47" s="100" t="s">
        <v>9693</v>
      </c>
      <c r="E47" s="101">
        <v>200</v>
      </c>
      <c r="F47" s="102">
        <v>0</v>
      </c>
      <c r="G47" s="103">
        <f t="shared" si="2"/>
        <v>0</v>
      </c>
      <c r="H47" s="96"/>
      <c r="I47" s="96"/>
      <c r="J47" s="96"/>
      <c r="K47" s="96"/>
      <c r="L47" s="96"/>
      <c r="M47" s="96"/>
      <c r="N47" s="96"/>
      <c r="O47" s="96"/>
      <c r="P47" s="96"/>
    </row>
    <row r="48" spans="1:16" x14ac:dyDescent="0.2">
      <c r="A48" s="97">
        <f t="shared" si="0"/>
        <v>18</v>
      </c>
      <c r="B48" s="106" t="s">
        <v>9725</v>
      </c>
      <c r="C48" s="99" t="s">
        <v>9726</v>
      </c>
      <c r="D48" s="100" t="s">
        <v>150</v>
      </c>
      <c r="E48" s="101">
        <v>1</v>
      </c>
      <c r="F48" s="102">
        <v>0</v>
      </c>
      <c r="G48" s="103">
        <f t="shared" si="2"/>
        <v>0</v>
      </c>
      <c r="H48" s="96"/>
      <c r="I48" s="96"/>
    </row>
    <row r="49" spans="1:16" ht="22.5" x14ac:dyDescent="0.2">
      <c r="A49" s="97">
        <f t="shared" si="0"/>
        <v>19</v>
      </c>
      <c r="B49" s="106" t="s">
        <v>9704</v>
      </c>
      <c r="C49" s="99" t="s">
        <v>9705</v>
      </c>
      <c r="D49" s="100" t="s">
        <v>9693</v>
      </c>
      <c r="E49" s="101">
        <v>300</v>
      </c>
      <c r="F49" s="102">
        <v>0</v>
      </c>
      <c r="G49" s="103">
        <f t="shared" si="2"/>
        <v>0</v>
      </c>
      <c r="H49" s="96"/>
      <c r="I49" s="96"/>
      <c r="J49" s="96"/>
      <c r="K49" s="96"/>
      <c r="L49" s="96"/>
      <c r="M49" s="96"/>
      <c r="N49" s="96"/>
      <c r="O49" s="96"/>
      <c r="P49" s="96"/>
    </row>
    <row r="50" spans="1:16" ht="22.5" x14ac:dyDescent="0.2">
      <c r="A50" s="97">
        <f t="shared" si="0"/>
        <v>20</v>
      </c>
      <c r="B50" s="106" t="s">
        <v>9714</v>
      </c>
      <c r="C50" s="99" t="s">
        <v>9715</v>
      </c>
      <c r="D50" s="100" t="s">
        <v>9682</v>
      </c>
      <c r="E50" s="101">
        <v>18</v>
      </c>
      <c r="F50" s="102">
        <v>0</v>
      </c>
      <c r="G50" s="103">
        <f t="shared" si="2"/>
        <v>0</v>
      </c>
      <c r="H50" s="96"/>
      <c r="I50" s="96"/>
      <c r="J50" s="96"/>
      <c r="K50" s="96"/>
      <c r="L50" s="96"/>
      <c r="M50" s="96"/>
      <c r="N50" s="96"/>
      <c r="O50" s="96"/>
      <c r="P50" s="96"/>
    </row>
    <row r="51" spans="1:16" ht="33.75" x14ac:dyDescent="0.2">
      <c r="A51" s="97">
        <f t="shared" si="0"/>
        <v>21</v>
      </c>
      <c r="B51" s="106" t="s">
        <v>9720</v>
      </c>
      <c r="C51" s="99" t="s">
        <v>9721</v>
      </c>
      <c r="D51" s="100" t="s">
        <v>150</v>
      </c>
      <c r="E51" s="101">
        <v>1</v>
      </c>
      <c r="F51" s="102">
        <v>0</v>
      </c>
      <c r="G51" s="103">
        <f t="shared" si="2"/>
        <v>0</v>
      </c>
      <c r="H51" s="96"/>
      <c r="I51" s="96"/>
    </row>
    <row r="52" spans="1:16" ht="22.5" x14ac:dyDescent="0.2">
      <c r="A52" s="97">
        <f t="shared" si="0"/>
        <v>22</v>
      </c>
      <c r="B52" s="106" t="s">
        <v>9722</v>
      </c>
      <c r="C52" s="99" t="s">
        <v>9743</v>
      </c>
      <c r="D52" s="100" t="s">
        <v>150</v>
      </c>
      <c r="E52" s="101">
        <v>1</v>
      </c>
      <c r="F52" s="102">
        <v>0</v>
      </c>
      <c r="G52" s="103">
        <f t="shared" si="2"/>
        <v>0</v>
      </c>
      <c r="H52" s="96"/>
      <c r="I52" s="96"/>
    </row>
    <row r="53" spans="1:16" x14ac:dyDescent="0.2">
      <c r="A53" s="97">
        <f t="shared" si="0"/>
        <v>23</v>
      </c>
      <c r="B53" s="106" t="s">
        <v>9723</v>
      </c>
      <c r="C53" s="99" t="s">
        <v>9724</v>
      </c>
      <c r="D53" s="100" t="s">
        <v>9682</v>
      </c>
      <c r="E53" s="101">
        <v>18</v>
      </c>
      <c r="F53" s="102">
        <v>0</v>
      </c>
      <c r="G53" s="103">
        <f t="shared" si="2"/>
        <v>0</v>
      </c>
      <c r="H53" s="96"/>
      <c r="I53" s="96"/>
    </row>
    <row r="54" spans="1:16" ht="22.5" x14ac:dyDescent="0.2">
      <c r="A54" s="97">
        <f t="shared" si="0"/>
        <v>24</v>
      </c>
      <c r="B54" s="106" t="s">
        <v>9729</v>
      </c>
      <c r="C54" s="99" t="s">
        <v>9730</v>
      </c>
      <c r="D54" s="100" t="s">
        <v>9682</v>
      </c>
      <c r="E54" s="101">
        <v>18</v>
      </c>
      <c r="F54" s="102">
        <v>0</v>
      </c>
      <c r="G54" s="103">
        <f t="shared" si="2"/>
        <v>0</v>
      </c>
      <c r="H54" s="96"/>
      <c r="I54" s="96"/>
    </row>
    <row r="55" spans="1:16" x14ac:dyDescent="0.2">
      <c r="A55" s="97">
        <f t="shared" si="0"/>
        <v>25</v>
      </c>
      <c r="B55" s="106" t="s">
        <v>9733</v>
      </c>
      <c r="C55" s="99" t="s">
        <v>9734</v>
      </c>
      <c r="D55" s="100" t="s">
        <v>9693</v>
      </c>
      <c r="E55" s="101">
        <v>100</v>
      </c>
      <c r="F55" s="102">
        <v>0</v>
      </c>
      <c r="G55" s="107">
        <f t="shared" si="2"/>
        <v>0</v>
      </c>
      <c r="H55" s="96"/>
      <c r="I55" s="96"/>
    </row>
    <row r="56" spans="1:16" x14ac:dyDescent="0.2">
      <c r="A56" s="97">
        <f t="shared" si="0"/>
        <v>26</v>
      </c>
      <c r="B56" s="106" t="s">
        <v>9735</v>
      </c>
      <c r="C56" s="99" t="s">
        <v>9736</v>
      </c>
      <c r="D56" s="100" t="s">
        <v>150</v>
      </c>
      <c r="E56" s="101">
        <v>1</v>
      </c>
      <c r="F56" s="102">
        <v>0</v>
      </c>
      <c r="G56" s="103">
        <f t="shared" si="2"/>
        <v>0</v>
      </c>
      <c r="H56" s="96"/>
      <c r="I56" s="96"/>
    </row>
    <row r="57" spans="1:16" ht="33.75" x14ac:dyDescent="0.2">
      <c r="A57" s="97">
        <f t="shared" si="0"/>
        <v>27</v>
      </c>
      <c r="B57" s="106" t="s">
        <v>9737</v>
      </c>
      <c r="C57" s="99" t="s">
        <v>9738</v>
      </c>
      <c r="D57" s="100" t="s">
        <v>9693</v>
      </c>
      <c r="E57" s="101">
        <v>400</v>
      </c>
      <c r="F57" s="102">
        <v>0</v>
      </c>
      <c r="G57" s="103">
        <f t="shared" si="2"/>
        <v>0</v>
      </c>
      <c r="H57" s="96"/>
      <c r="I57" s="96"/>
    </row>
    <row r="58" spans="1:16" ht="33.75" x14ac:dyDescent="0.2">
      <c r="A58" s="97">
        <f t="shared" si="0"/>
        <v>28</v>
      </c>
      <c r="B58" s="106" t="s">
        <v>9727</v>
      </c>
      <c r="C58" s="99" t="s">
        <v>9728</v>
      </c>
      <c r="D58" s="100" t="s">
        <v>150</v>
      </c>
      <c r="E58" s="101">
        <v>1</v>
      </c>
      <c r="F58" s="102">
        <v>0</v>
      </c>
      <c r="G58" s="103">
        <f t="shared" si="2"/>
        <v>0</v>
      </c>
      <c r="H58" s="96"/>
      <c r="I58" s="96"/>
    </row>
    <row r="59" spans="1:16" ht="22.5" customHeight="1" x14ac:dyDescent="0.2">
      <c r="A59" s="97">
        <f t="shared" si="0"/>
        <v>29</v>
      </c>
      <c r="B59" s="106" t="s">
        <v>9692</v>
      </c>
      <c r="C59" s="99" t="s">
        <v>9740</v>
      </c>
      <c r="D59" s="100" t="s">
        <v>9693</v>
      </c>
      <c r="E59" s="101">
        <v>50</v>
      </c>
      <c r="F59" s="102">
        <v>0</v>
      </c>
      <c r="G59" s="103">
        <f t="shared" ref="G59" si="3">E59*F59</f>
        <v>0</v>
      </c>
      <c r="H59" s="96"/>
      <c r="I59" s="96"/>
      <c r="J59" s="96"/>
      <c r="K59" s="96"/>
      <c r="L59" s="96"/>
      <c r="M59" s="96"/>
      <c r="N59" s="96"/>
      <c r="O59" s="96"/>
      <c r="P59" s="96"/>
    </row>
    <row r="60" spans="1:16" ht="22.5" x14ac:dyDescent="0.2">
      <c r="A60" s="97">
        <f t="shared" si="0"/>
        <v>30</v>
      </c>
      <c r="B60" s="106" t="s">
        <v>9718</v>
      </c>
      <c r="C60" s="99" t="s">
        <v>9719</v>
      </c>
      <c r="D60" s="100" t="s">
        <v>150</v>
      </c>
      <c r="E60" s="101">
        <v>1</v>
      </c>
      <c r="F60" s="102">
        <v>0</v>
      </c>
      <c r="G60" s="103">
        <f>E60*F60</f>
        <v>0</v>
      </c>
      <c r="H60" s="96"/>
      <c r="I60" s="96"/>
    </row>
    <row r="61" spans="1:16" ht="22.5" x14ac:dyDescent="0.2">
      <c r="A61" s="97">
        <f t="shared" si="0"/>
        <v>31</v>
      </c>
      <c r="B61" s="106" t="s">
        <v>9694</v>
      </c>
      <c r="C61" s="99" t="s">
        <v>9695</v>
      </c>
      <c r="D61" s="100" t="s">
        <v>9693</v>
      </c>
      <c r="E61" s="101">
        <v>200</v>
      </c>
      <c r="F61" s="102">
        <v>0</v>
      </c>
      <c r="G61" s="103">
        <f>E61*F61</f>
        <v>0</v>
      </c>
      <c r="H61" s="96"/>
      <c r="I61" s="96"/>
      <c r="J61" s="96"/>
      <c r="K61" s="96"/>
      <c r="L61" s="96"/>
      <c r="M61" s="96"/>
      <c r="N61" s="96"/>
      <c r="O61" s="96"/>
      <c r="P61" s="96"/>
    </row>
    <row r="62" spans="1:16" ht="22.5" x14ac:dyDescent="0.2">
      <c r="A62" s="97">
        <f t="shared" si="0"/>
        <v>32</v>
      </c>
      <c r="B62" s="106" t="s">
        <v>9712</v>
      </c>
      <c r="C62" s="99" t="s">
        <v>9713</v>
      </c>
      <c r="D62" s="100" t="s">
        <v>9693</v>
      </c>
      <c r="E62" s="101">
        <v>150</v>
      </c>
      <c r="F62" s="102">
        <v>0</v>
      </c>
      <c r="G62" s="103">
        <f>E62*F62</f>
        <v>0</v>
      </c>
      <c r="H62" s="96"/>
      <c r="I62" s="96"/>
      <c r="J62" s="96"/>
      <c r="K62" s="96"/>
      <c r="L62" s="96"/>
      <c r="M62" s="96"/>
      <c r="N62" s="96"/>
      <c r="O62" s="96"/>
      <c r="P62" s="96"/>
    </row>
    <row r="63" spans="1:16" ht="23.25" thickBot="1" x14ac:dyDescent="0.25">
      <c r="A63" s="97">
        <f t="shared" si="0"/>
        <v>33</v>
      </c>
      <c r="B63" s="106" t="s">
        <v>9702</v>
      </c>
      <c r="C63" s="99" t="s">
        <v>9703</v>
      </c>
      <c r="D63" s="100" t="s">
        <v>150</v>
      </c>
      <c r="E63" s="101">
        <v>1</v>
      </c>
      <c r="F63" s="102">
        <v>0</v>
      </c>
      <c r="G63" s="103">
        <f t="shared" ref="G63" si="4">E63*F63</f>
        <v>0</v>
      </c>
      <c r="H63" s="96"/>
      <c r="I63" s="96"/>
    </row>
    <row r="64" spans="1:16" ht="15.75" thickBot="1" x14ac:dyDescent="0.3">
      <c r="A64" s="108"/>
      <c r="B64" s="109" t="s">
        <v>9739</v>
      </c>
      <c r="C64" s="110" t="s">
        <v>16</v>
      </c>
      <c r="D64" s="111"/>
      <c r="E64" s="112"/>
      <c r="F64" s="112"/>
      <c r="G64" s="113">
        <f>G23+G8</f>
        <v>0</v>
      </c>
      <c r="H64" s="96"/>
      <c r="I64" s="114"/>
    </row>
    <row r="65" spans="1:21" x14ac:dyDescent="0.2">
      <c r="D65" s="79"/>
      <c r="H65" s="96"/>
    </row>
    <row r="66" spans="1:21" s="118" customFormat="1" ht="24.95" customHeight="1" outlineLevel="1" x14ac:dyDescent="0.2">
      <c r="A66" s="115"/>
      <c r="B66" s="116"/>
      <c r="C66" s="337"/>
      <c r="D66" s="338"/>
      <c r="E66" s="338"/>
      <c r="F66" s="338"/>
      <c r="G66" s="339"/>
      <c r="H66" s="117"/>
      <c r="I66" s="117"/>
      <c r="J66" s="117"/>
      <c r="K66" s="117"/>
      <c r="L66" s="117"/>
      <c r="M66" s="117"/>
      <c r="N66" s="117"/>
      <c r="O66" s="117"/>
      <c r="P66" s="117"/>
      <c r="Q66" s="117"/>
      <c r="R66" s="117"/>
      <c r="S66" s="117"/>
      <c r="T66" s="117"/>
      <c r="U66" s="117"/>
    </row>
    <row r="67" spans="1:21" x14ac:dyDescent="0.2">
      <c r="D67" s="79"/>
      <c r="H67" s="96"/>
    </row>
    <row r="68" spans="1:21" x14ac:dyDescent="0.2">
      <c r="D68" s="79"/>
      <c r="H68" s="96"/>
    </row>
    <row r="69" spans="1:21" x14ac:dyDescent="0.2">
      <c r="D69" s="79"/>
      <c r="H69" s="96"/>
    </row>
    <row r="70" spans="1:21" x14ac:dyDescent="0.2">
      <c r="D70" s="79"/>
      <c r="H70" s="96"/>
    </row>
    <row r="71" spans="1:21" x14ac:dyDescent="0.2">
      <c r="D71" s="79"/>
      <c r="H71" s="96"/>
    </row>
    <row r="72" spans="1:21" x14ac:dyDescent="0.2">
      <c r="D72" s="79"/>
      <c r="H72" s="96"/>
    </row>
    <row r="73" spans="1:21" x14ac:dyDescent="0.2">
      <c r="D73" s="79"/>
      <c r="H73" s="96"/>
    </row>
    <row r="74" spans="1:21" x14ac:dyDescent="0.2">
      <c r="D74" s="79"/>
      <c r="H74" s="96"/>
    </row>
    <row r="75" spans="1:21" x14ac:dyDescent="0.2">
      <c r="D75" s="79"/>
      <c r="H75" s="96"/>
    </row>
    <row r="76" spans="1:21" x14ac:dyDescent="0.2">
      <c r="D76" s="79"/>
      <c r="H76" s="96"/>
    </row>
    <row r="77" spans="1:21" x14ac:dyDescent="0.2">
      <c r="D77" s="79"/>
      <c r="H77" s="96"/>
    </row>
    <row r="78" spans="1:21" x14ac:dyDescent="0.2">
      <c r="D78" s="79"/>
      <c r="H78" s="96"/>
    </row>
    <row r="79" spans="1:21" x14ac:dyDescent="0.2">
      <c r="D79" s="79"/>
      <c r="H79" s="96"/>
    </row>
    <row r="80" spans="1:21" x14ac:dyDescent="0.2">
      <c r="D80" s="79"/>
      <c r="H80" s="96"/>
    </row>
    <row r="81" spans="4:8" x14ac:dyDescent="0.2">
      <c r="D81" s="79"/>
      <c r="H81" s="96"/>
    </row>
    <row r="82" spans="4:8" x14ac:dyDescent="0.2">
      <c r="D82" s="79"/>
      <c r="H82" s="96"/>
    </row>
    <row r="83" spans="4:8" x14ac:dyDescent="0.2">
      <c r="D83" s="79"/>
      <c r="H83" s="96"/>
    </row>
    <row r="84" spans="4:8" x14ac:dyDescent="0.2">
      <c r="D84" s="79"/>
      <c r="H84" s="96"/>
    </row>
    <row r="85" spans="4:8" x14ac:dyDescent="0.2">
      <c r="D85" s="79"/>
      <c r="H85" s="96"/>
    </row>
    <row r="86" spans="4:8" x14ac:dyDescent="0.2">
      <c r="D86" s="79"/>
      <c r="H86" s="96"/>
    </row>
    <row r="87" spans="4:8" x14ac:dyDescent="0.2">
      <c r="D87" s="79"/>
      <c r="H87" s="96"/>
    </row>
    <row r="88" spans="4:8" x14ac:dyDescent="0.2">
      <c r="D88" s="79"/>
      <c r="H88" s="96"/>
    </row>
    <row r="89" spans="4:8" x14ac:dyDescent="0.2">
      <c r="D89" s="79"/>
      <c r="H89" s="96"/>
    </row>
    <row r="90" spans="4:8" x14ac:dyDescent="0.2">
      <c r="D90" s="79"/>
      <c r="H90" s="96"/>
    </row>
    <row r="91" spans="4:8" x14ac:dyDescent="0.2">
      <c r="D91" s="79"/>
      <c r="H91" s="96"/>
    </row>
    <row r="92" spans="4:8" x14ac:dyDescent="0.2">
      <c r="D92" s="79"/>
      <c r="H92" s="96"/>
    </row>
    <row r="93" spans="4:8" x14ac:dyDescent="0.2">
      <c r="D93" s="79"/>
      <c r="H93" s="96"/>
    </row>
    <row r="94" spans="4:8" x14ac:dyDescent="0.2">
      <c r="D94" s="79"/>
      <c r="H94" s="96"/>
    </row>
    <row r="95" spans="4:8" x14ac:dyDescent="0.2">
      <c r="D95" s="79"/>
      <c r="H95" s="96"/>
    </row>
    <row r="96" spans="4:8" x14ac:dyDescent="0.2">
      <c r="D96" s="79"/>
      <c r="H96" s="96"/>
    </row>
    <row r="97" spans="4:8" x14ac:dyDescent="0.2">
      <c r="D97" s="79"/>
      <c r="H97" s="96"/>
    </row>
    <row r="98" spans="4:8" x14ac:dyDescent="0.2">
      <c r="D98" s="79"/>
      <c r="H98" s="96"/>
    </row>
    <row r="99" spans="4:8" x14ac:dyDescent="0.2">
      <c r="D99" s="79"/>
      <c r="H99" s="96"/>
    </row>
    <row r="100" spans="4:8" x14ac:dyDescent="0.2">
      <c r="D100" s="79"/>
      <c r="H100" s="96"/>
    </row>
    <row r="101" spans="4:8" x14ac:dyDescent="0.2">
      <c r="D101" s="79"/>
      <c r="H101" s="96"/>
    </row>
    <row r="102" spans="4:8" x14ac:dyDescent="0.2">
      <c r="D102" s="79"/>
      <c r="H102" s="96"/>
    </row>
    <row r="103" spans="4:8" x14ac:dyDescent="0.2">
      <c r="D103" s="79"/>
      <c r="H103" s="96"/>
    </row>
    <row r="104" spans="4:8" x14ac:dyDescent="0.2">
      <c r="D104" s="79"/>
      <c r="H104" s="96"/>
    </row>
    <row r="105" spans="4:8" x14ac:dyDescent="0.2">
      <c r="D105" s="79"/>
      <c r="H105" s="96"/>
    </row>
    <row r="106" spans="4:8" x14ac:dyDescent="0.2">
      <c r="D106" s="79"/>
      <c r="H106" s="96"/>
    </row>
    <row r="107" spans="4:8" x14ac:dyDescent="0.2">
      <c r="D107" s="79"/>
      <c r="H107" s="96"/>
    </row>
    <row r="108" spans="4:8" x14ac:dyDescent="0.2">
      <c r="D108" s="79"/>
      <c r="H108" s="96"/>
    </row>
    <row r="109" spans="4:8" x14ac:dyDescent="0.2">
      <c r="D109" s="79"/>
      <c r="H109" s="96"/>
    </row>
    <row r="110" spans="4:8" x14ac:dyDescent="0.2">
      <c r="D110" s="79"/>
      <c r="H110" s="96"/>
    </row>
    <row r="111" spans="4:8" x14ac:dyDescent="0.2">
      <c r="D111" s="79"/>
      <c r="H111" s="96"/>
    </row>
    <row r="112" spans="4:8" x14ac:dyDescent="0.2">
      <c r="D112" s="79"/>
      <c r="H112" s="96"/>
    </row>
    <row r="113" spans="4:8" x14ac:dyDescent="0.2">
      <c r="D113" s="79"/>
      <c r="H113" s="96"/>
    </row>
    <row r="114" spans="4:8" x14ac:dyDescent="0.2">
      <c r="D114" s="79"/>
      <c r="H114" s="96"/>
    </row>
    <row r="115" spans="4:8" x14ac:dyDescent="0.2">
      <c r="D115" s="79"/>
      <c r="H115" s="96"/>
    </row>
    <row r="116" spans="4:8" x14ac:dyDescent="0.2">
      <c r="D116" s="79"/>
      <c r="H116" s="96"/>
    </row>
    <row r="117" spans="4:8" x14ac:dyDescent="0.2">
      <c r="D117" s="79"/>
      <c r="H117" s="96"/>
    </row>
    <row r="118" spans="4:8" x14ac:dyDescent="0.2">
      <c r="D118" s="79"/>
      <c r="H118" s="96"/>
    </row>
    <row r="119" spans="4:8" x14ac:dyDescent="0.2">
      <c r="D119" s="79"/>
      <c r="H119" s="96"/>
    </row>
    <row r="120" spans="4:8" x14ac:dyDescent="0.2">
      <c r="D120" s="79"/>
      <c r="H120" s="96"/>
    </row>
    <row r="121" spans="4:8" x14ac:dyDescent="0.2">
      <c r="D121" s="79"/>
      <c r="H121" s="96"/>
    </row>
    <row r="122" spans="4:8" x14ac:dyDescent="0.2">
      <c r="D122" s="79"/>
      <c r="H122" s="96"/>
    </row>
    <row r="123" spans="4:8" x14ac:dyDescent="0.2">
      <c r="D123" s="79"/>
      <c r="H123" s="96"/>
    </row>
    <row r="124" spans="4:8" x14ac:dyDescent="0.2">
      <c r="D124" s="79"/>
      <c r="H124" s="96"/>
    </row>
    <row r="125" spans="4:8" x14ac:dyDescent="0.2">
      <c r="D125" s="79"/>
      <c r="H125" s="96"/>
    </row>
    <row r="126" spans="4:8" x14ac:dyDescent="0.2">
      <c r="D126" s="79"/>
      <c r="H126" s="96"/>
    </row>
    <row r="127" spans="4:8" x14ac:dyDescent="0.2">
      <c r="D127" s="79"/>
      <c r="H127" s="96"/>
    </row>
    <row r="128" spans="4:8" x14ac:dyDescent="0.2">
      <c r="D128" s="79"/>
      <c r="H128" s="96"/>
    </row>
    <row r="129" spans="4:8" x14ac:dyDescent="0.2">
      <c r="D129" s="79"/>
      <c r="H129" s="96"/>
    </row>
    <row r="130" spans="4:8" x14ac:dyDescent="0.2">
      <c r="D130" s="79"/>
      <c r="H130" s="96"/>
    </row>
    <row r="131" spans="4:8" x14ac:dyDescent="0.2">
      <c r="D131" s="79"/>
      <c r="H131" s="96"/>
    </row>
    <row r="132" spans="4:8" x14ac:dyDescent="0.2">
      <c r="D132" s="79"/>
      <c r="H132" s="96"/>
    </row>
    <row r="133" spans="4:8" x14ac:dyDescent="0.2">
      <c r="D133" s="79"/>
      <c r="H133" s="96"/>
    </row>
    <row r="134" spans="4:8" x14ac:dyDescent="0.2">
      <c r="D134" s="79"/>
      <c r="H134" s="96"/>
    </row>
    <row r="135" spans="4:8" x14ac:dyDescent="0.2">
      <c r="D135" s="79"/>
      <c r="H135" s="96"/>
    </row>
    <row r="136" spans="4:8" x14ac:dyDescent="0.2">
      <c r="D136" s="79"/>
      <c r="H136" s="96"/>
    </row>
    <row r="137" spans="4:8" x14ac:dyDescent="0.2">
      <c r="D137" s="79"/>
      <c r="H137" s="96"/>
    </row>
    <row r="138" spans="4:8" x14ac:dyDescent="0.2">
      <c r="D138" s="79"/>
      <c r="H138" s="96"/>
    </row>
    <row r="139" spans="4:8" x14ac:dyDescent="0.2">
      <c r="D139" s="79"/>
      <c r="H139" s="96"/>
    </row>
    <row r="140" spans="4:8" x14ac:dyDescent="0.2">
      <c r="D140" s="79"/>
      <c r="H140" s="96"/>
    </row>
    <row r="141" spans="4:8" x14ac:dyDescent="0.2">
      <c r="D141" s="79"/>
      <c r="H141" s="96"/>
    </row>
    <row r="142" spans="4:8" x14ac:dyDescent="0.2">
      <c r="D142" s="79"/>
      <c r="H142" s="96"/>
    </row>
    <row r="143" spans="4:8" x14ac:dyDescent="0.2">
      <c r="D143" s="79"/>
      <c r="H143" s="96"/>
    </row>
    <row r="144" spans="4:8" x14ac:dyDescent="0.2">
      <c r="D144" s="79"/>
      <c r="H144" s="96"/>
    </row>
    <row r="145" spans="4:8" x14ac:dyDescent="0.2">
      <c r="D145" s="79"/>
      <c r="H145" s="96"/>
    </row>
    <row r="146" spans="4:8" x14ac:dyDescent="0.2">
      <c r="D146" s="79"/>
      <c r="H146" s="96"/>
    </row>
    <row r="147" spans="4:8" x14ac:dyDescent="0.2">
      <c r="D147" s="79"/>
      <c r="H147" s="96"/>
    </row>
    <row r="148" spans="4:8" x14ac:dyDescent="0.2">
      <c r="D148" s="79"/>
      <c r="H148" s="96"/>
    </row>
    <row r="149" spans="4:8" x14ac:dyDescent="0.2">
      <c r="D149" s="79"/>
      <c r="H149" s="96"/>
    </row>
    <row r="150" spans="4:8" x14ac:dyDescent="0.2">
      <c r="D150" s="79"/>
      <c r="H150" s="96"/>
    </row>
    <row r="151" spans="4:8" x14ac:dyDescent="0.2">
      <c r="D151" s="79"/>
      <c r="H151" s="96"/>
    </row>
    <row r="152" spans="4:8" x14ac:dyDescent="0.2">
      <c r="D152" s="79"/>
      <c r="H152" s="96"/>
    </row>
    <row r="153" spans="4:8" x14ac:dyDescent="0.2">
      <c r="D153" s="79"/>
      <c r="H153" s="96"/>
    </row>
    <row r="154" spans="4:8" x14ac:dyDescent="0.2">
      <c r="D154" s="79"/>
      <c r="H154" s="96"/>
    </row>
    <row r="155" spans="4:8" x14ac:dyDescent="0.2">
      <c r="D155" s="79"/>
      <c r="H155" s="96"/>
    </row>
    <row r="156" spans="4:8" x14ac:dyDescent="0.2">
      <c r="D156" s="79"/>
      <c r="H156" s="96"/>
    </row>
    <row r="157" spans="4:8" x14ac:dyDescent="0.2">
      <c r="D157" s="79"/>
      <c r="H157" s="96"/>
    </row>
    <row r="158" spans="4:8" x14ac:dyDescent="0.2">
      <c r="D158" s="79"/>
      <c r="H158" s="96"/>
    </row>
    <row r="159" spans="4:8" x14ac:dyDescent="0.2">
      <c r="D159" s="79"/>
      <c r="H159" s="96"/>
    </row>
    <row r="160" spans="4:8" x14ac:dyDescent="0.2">
      <c r="D160" s="79"/>
      <c r="H160" s="96"/>
    </row>
    <row r="161" spans="4:8" x14ac:dyDescent="0.2">
      <c r="D161" s="79"/>
      <c r="H161" s="96"/>
    </row>
    <row r="162" spans="4:8" x14ac:dyDescent="0.2">
      <c r="D162" s="79"/>
      <c r="H162" s="96"/>
    </row>
    <row r="163" spans="4:8" x14ac:dyDescent="0.2">
      <c r="D163" s="79"/>
      <c r="H163" s="96"/>
    </row>
    <row r="164" spans="4:8" x14ac:dyDescent="0.2">
      <c r="D164" s="79"/>
      <c r="H164" s="96"/>
    </row>
    <row r="165" spans="4:8" x14ac:dyDescent="0.2">
      <c r="D165" s="79"/>
      <c r="H165" s="96"/>
    </row>
    <row r="166" spans="4:8" x14ac:dyDescent="0.2">
      <c r="D166" s="79"/>
      <c r="H166" s="96"/>
    </row>
    <row r="167" spans="4:8" x14ac:dyDescent="0.2">
      <c r="D167" s="79"/>
      <c r="H167" s="96"/>
    </row>
    <row r="168" spans="4:8" x14ac:dyDescent="0.2">
      <c r="D168" s="79"/>
      <c r="H168" s="96"/>
    </row>
    <row r="169" spans="4:8" x14ac:dyDescent="0.2">
      <c r="D169" s="79"/>
      <c r="H169" s="96"/>
    </row>
    <row r="170" spans="4:8" x14ac:dyDescent="0.2">
      <c r="D170" s="79"/>
      <c r="H170" s="96"/>
    </row>
    <row r="171" spans="4:8" x14ac:dyDescent="0.2">
      <c r="D171" s="79"/>
      <c r="H171" s="96"/>
    </row>
    <row r="172" spans="4:8" x14ac:dyDescent="0.2">
      <c r="D172" s="79"/>
      <c r="H172" s="96"/>
    </row>
    <row r="173" spans="4:8" x14ac:dyDescent="0.2">
      <c r="D173" s="79"/>
      <c r="H173" s="96"/>
    </row>
    <row r="174" spans="4:8" x14ac:dyDescent="0.2">
      <c r="D174" s="79"/>
      <c r="H174" s="96"/>
    </row>
    <row r="175" spans="4:8" x14ac:dyDescent="0.2">
      <c r="D175" s="79"/>
      <c r="H175" s="96"/>
    </row>
    <row r="176" spans="4:8" x14ac:dyDescent="0.2">
      <c r="D176" s="79"/>
      <c r="H176" s="96"/>
    </row>
    <row r="177" spans="4:8" x14ac:dyDescent="0.2">
      <c r="D177" s="79"/>
      <c r="H177" s="96"/>
    </row>
    <row r="178" spans="4:8" x14ac:dyDescent="0.2">
      <c r="D178" s="79"/>
      <c r="H178" s="96"/>
    </row>
    <row r="179" spans="4:8" x14ac:dyDescent="0.2">
      <c r="D179" s="79"/>
      <c r="H179" s="96"/>
    </row>
    <row r="180" spans="4:8" x14ac:dyDescent="0.2">
      <c r="D180" s="79"/>
      <c r="H180" s="96"/>
    </row>
    <row r="181" spans="4:8" x14ac:dyDescent="0.2">
      <c r="D181" s="79"/>
      <c r="H181" s="96"/>
    </row>
    <row r="182" spans="4:8" x14ac:dyDescent="0.2">
      <c r="D182" s="79"/>
      <c r="H182" s="96"/>
    </row>
    <row r="183" spans="4:8" x14ac:dyDescent="0.2">
      <c r="D183" s="79"/>
      <c r="H183" s="96"/>
    </row>
    <row r="184" spans="4:8" x14ac:dyDescent="0.2">
      <c r="D184" s="79"/>
      <c r="H184" s="96"/>
    </row>
    <row r="185" spans="4:8" x14ac:dyDescent="0.2">
      <c r="D185" s="79"/>
      <c r="H185" s="96"/>
    </row>
    <row r="186" spans="4:8" x14ac:dyDescent="0.2">
      <c r="D186" s="79"/>
      <c r="H186" s="96"/>
    </row>
    <row r="187" spans="4:8" x14ac:dyDescent="0.2">
      <c r="D187" s="79"/>
      <c r="H187" s="96"/>
    </row>
    <row r="188" spans="4:8" x14ac:dyDescent="0.2">
      <c r="D188" s="79"/>
      <c r="H188" s="96"/>
    </row>
    <row r="189" spans="4:8" x14ac:dyDescent="0.2">
      <c r="D189" s="79"/>
      <c r="H189" s="96"/>
    </row>
    <row r="190" spans="4:8" x14ac:dyDescent="0.2">
      <c r="D190" s="79"/>
      <c r="H190" s="96"/>
    </row>
    <row r="191" spans="4:8" x14ac:dyDescent="0.2">
      <c r="D191" s="79"/>
      <c r="H191" s="96"/>
    </row>
    <row r="192" spans="4:8" x14ac:dyDescent="0.2">
      <c r="D192" s="79"/>
      <c r="H192" s="96"/>
    </row>
    <row r="193" spans="4:8" x14ac:dyDescent="0.2">
      <c r="D193" s="79"/>
      <c r="H193" s="96"/>
    </row>
    <row r="194" spans="4:8" x14ac:dyDescent="0.2">
      <c r="D194" s="79"/>
      <c r="H194" s="96"/>
    </row>
    <row r="195" spans="4:8" x14ac:dyDescent="0.2">
      <c r="D195" s="79"/>
      <c r="H195" s="96"/>
    </row>
    <row r="196" spans="4:8" x14ac:dyDescent="0.2">
      <c r="D196" s="79"/>
      <c r="H196" s="96"/>
    </row>
    <row r="197" spans="4:8" x14ac:dyDescent="0.2">
      <c r="D197" s="79"/>
      <c r="H197" s="96"/>
    </row>
    <row r="198" spans="4:8" x14ac:dyDescent="0.2">
      <c r="D198" s="79"/>
      <c r="H198" s="96"/>
    </row>
    <row r="199" spans="4:8" x14ac:dyDescent="0.2">
      <c r="D199" s="79"/>
    </row>
    <row r="200" spans="4:8" x14ac:dyDescent="0.2">
      <c r="D200" s="79"/>
    </row>
    <row r="201" spans="4:8" x14ac:dyDescent="0.2">
      <c r="D201" s="79"/>
    </row>
    <row r="202" spans="4:8" x14ac:dyDescent="0.2">
      <c r="D202" s="79"/>
    </row>
    <row r="203" spans="4:8" x14ac:dyDescent="0.2">
      <c r="D203" s="79"/>
    </row>
    <row r="204" spans="4:8" x14ac:dyDescent="0.2">
      <c r="D204" s="79"/>
    </row>
    <row r="205" spans="4:8" x14ac:dyDescent="0.2">
      <c r="D205" s="79"/>
    </row>
    <row r="206" spans="4:8" x14ac:dyDescent="0.2">
      <c r="D206" s="79"/>
    </row>
    <row r="207" spans="4:8" x14ac:dyDescent="0.2">
      <c r="D207" s="79"/>
    </row>
    <row r="208" spans="4:8" x14ac:dyDescent="0.2">
      <c r="D208" s="79"/>
    </row>
    <row r="209" spans="4:4" x14ac:dyDescent="0.2">
      <c r="D209" s="79"/>
    </row>
    <row r="210" spans="4:4" x14ac:dyDescent="0.2">
      <c r="D210" s="79"/>
    </row>
    <row r="211" spans="4:4" x14ac:dyDescent="0.2">
      <c r="D211" s="79"/>
    </row>
    <row r="212" spans="4:4" x14ac:dyDescent="0.2">
      <c r="D212" s="79"/>
    </row>
    <row r="213" spans="4:4" x14ac:dyDescent="0.2">
      <c r="D213" s="79"/>
    </row>
    <row r="214" spans="4:4" x14ac:dyDescent="0.2">
      <c r="D214" s="79"/>
    </row>
    <row r="215" spans="4:4" x14ac:dyDescent="0.2">
      <c r="D215" s="79"/>
    </row>
    <row r="216" spans="4:4" x14ac:dyDescent="0.2">
      <c r="D216" s="79"/>
    </row>
    <row r="217" spans="4:4" x14ac:dyDescent="0.2">
      <c r="D217" s="79"/>
    </row>
    <row r="218" spans="4:4" x14ac:dyDescent="0.2">
      <c r="D218" s="79"/>
    </row>
    <row r="219" spans="4:4" x14ac:dyDescent="0.2">
      <c r="D219" s="79"/>
    </row>
    <row r="220" spans="4:4" x14ac:dyDescent="0.2">
      <c r="D220" s="79"/>
    </row>
    <row r="221" spans="4:4" x14ac:dyDescent="0.2">
      <c r="D221" s="79"/>
    </row>
    <row r="222" spans="4:4" x14ac:dyDescent="0.2">
      <c r="D222" s="79"/>
    </row>
    <row r="223" spans="4:4" x14ac:dyDescent="0.2">
      <c r="D223" s="79"/>
    </row>
    <row r="224" spans="4:4" x14ac:dyDescent="0.2">
      <c r="D224" s="79"/>
    </row>
    <row r="225" spans="4:4" x14ac:dyDescent="0.2">
      <c r="D225" s="79"/>
    </row>
    <row r="226" spans="4:4" x14ac:dyDescent="0.2">
      <c r="D226" s="79"/>
    </row>
    <row r="227" spans="4:4" x14ac:dyDescent="0.2">
      <c r="D227" s="79"/>
    </row>
    <row r="228" spans="4:4" x14ac:dyDescent="0.2">
      <c r="D228" s="79"/>
    </row>
    <row r="229" spans="4:4" x14ac:dyDescent="0.2">
      <c r="D229" s="79"/>
    </row>
    <row r="230" spans="4:4" x14ac:dyDescent="0.2">
      <c r="D230" s="79"/>
    </row>
    <row r="231" spans="4:4" x14ac:dyDescent="0.2">
      <c r="D231" s="79"/>
    </row>
    <row r="232" spans="4:4" x14ac:dyDescent="0.2">
      <c r="D232" s="79"/>
    </row>
    <row r="233" spans="4:4" x14ac:dyDescent="0.2">
      <c r="D233" s="79"/>
    </row>
    <row r="234" spans="4:4" x14ac:dyDescent="0.2">
      <c r="D234" s="79"/>
    </row>
    <row r="235" spans="4:4" x14ac:dyDescent="0.2">
      <c r="D235" s="79"/>
    </row>
    <row r="236" spans="4:4" x14ac:dyDescent="0.2">
      <c r="D236" s="79"/>
    </row>
    <row r="237" spans="4:4" x14ac:dyDescent="0.2">
      <c r="D237" s="79"/>
    </row>
    <row r="238" spans="4:4" x14ac:dyDescent="0.2">
      <c r="D238" s="79"/>
    </row>
    <row r="239" spans="4:4" x14ac:dyDescent="0.2">
      <c r="D239" s="79"/>
    </row>
    <row r="240" spans="4:4" x14ac:dyDescent="0.2">
      <c r="D240" s="79"/>
    </row>
    <row r="241" spans="4:4" x14ac:dyDescent="0.2">
      <c r="D241" s="79"/>
    </row>
    <row r="242" spans="4:4" x14ac:dyDescent="0.2">
      <c r="D242" s="79"/>
    </row>
    <row r="243" spans="4:4" x14ac:dyDescent="0.2">
      <c r="D243" s="79"/>
    </row>
    <row r="244" spans="4:4" x14ac:dyDescent="0.2">
      <c r="D244" s="79"/>
    </row>
    <row r="245" spans="4:4" x14ac:dyDescent="0.2">
      <c r="D245" s="79"/>
    </row>
    <row r="246" spans="4:4" x14ac:dyDescent="0.2">
      <c r="D246" s="79"/>
    </row>
    <row r="247" spans="4:4" x14ac:dyDescent="0.2">
      <c r="D247" s="79"/>
    </row>
    <row r="248" spans="4:4" x14ac:dyDescent="0.2">
      <c r="D248" s="79"/>
    </row>
    <row r="249" spans="4:4" x14ac:dyDescent="0.2">
      <c r="D249" s="79"/>
    </row>
    <row r="250" spans="4:4" x14ac:dyDescent="0.2">
      <c r="D250" s="79"/>
    </row>
    <row r="251" spans="4:4" x14ac:dyDescent="0.2">
      <c r="D251" s="79"/>
    </row>
    <row r="252" spans="4:4" x14ac:dyDescent="0.2">
      <c r="D252" s="79"/>
    </row>
    <row r="253" spans="4:4" x14ac:dyDescent="0.2">
      <c r="D253" s="79"/>
    </row>
    <row r="254" spans="4:4" x14ac:dyDescent="0.2">
      <c r="D254" s="79"/>
    </row>
    <row r="255" spans="4:4" x14ac:dyDescent="0.2">
      <c r="D255" s="79"/>
    </row>
    <row r="256" spans="4:4" x14ac:dyDescent="0.2">
      <c r="D256" s="79"/>
    </row>
    <row r="257" spans="4:4" x14ac:dyDescent="0.2">
      <c r="D257" s="79"/>
    </row>
    <row r="258" spans="4:4" x14ac:dyDescent="0.2">
      <c r="D258" s="79"/>
    </row>
    <row r="259" spans="4:4" x14ac:dyDescent="0.2">
      <c r="D259" s="79"/>
    </row>
    <row r="260" spans="4:4" x14ac:dyDescent="0.2">
      <c r="D260" s="79"/>
    </row>
    <row r="261" spans="4:4" x14ac:dyDescent="0.2">
      <c r="D261" s="79"/>
    </row>
    <row r="262" spans="4:4" x14ac:dyDescent="0.2">
      <c r="D262" s="79"/>
    </row>
    <row r="263" spans="4:4" x14ac:dyDescent="0.2">
      <c r="D263" s="79"/>
    </row>
    <row r="264" spans="4:4" x14ac:dyDescent="0.2">
      <c r="D264" s="79"/>
    </row>
    <row r="265" spans="4:4" x14ac:dyDescent="0.2">
      <c r="D265" s="79"/>
    </row>
    <row r="266" spans="4:4" x14ac:dyDescent="0.2">
      <c r="D266" s="79"/>
    </row>
    <row r="267" spans="4:4" x14ac:dyDescent="0.2">
      <c r="D267" s="79"/>
    </row>
    <row r="268" spans="4:4" x14ac:dyDescent="0.2">
      <c r="D268" s="79"/>
    </row>
    <row r="269" spans="4:4" x14ac:dyDescent="0.2">
      <c r="D269" s="79"/>
    </row>
    <row r="270" spans="4:4" x14ac:dyDescent="0.2">
      <c r="D270" s="79"/>
    </row>
    <row r="271" spans="4:4" x14ac:dyDescent="0.2">
      <c r="D271" s="79"/>
    </row>
    <row r="272" spans="4:4" x14ac:dyDescent="0.2">
      <c r="D272" s="79"/>
    </row>
    <row r="273" spans="4:4" x14ac:dyDescent="0.2">
      <c r="D273" s="79"/>
    </row>
    <row r="274" spans="4:4" x14ac:dyDescent="0.2">
      <c r="D274" s="79"/>
    </row>
    <row r="275" spans="4:4" x14ac:dyDescent="0.2">
      <c r="D275" s="79"/>
    </row>
    <row r="276" spans="4:4" x14ac:dyDescent="0.2">
      <c r="D276" s="79"/>
    </row>
    <row r="277" spans="4:4" x14ac:dyDescent="0.2">
      <c r="D277" s="79"/>
    </row>
    <row r="278" spans="4:4" x14ac:dyDescent="0.2">
      <c r="D278" s="79"/>
    </row>
    <row r="279" spans="4:4" x14ac:dyDescent="0.2">
      <c r="D279" s="79"/>
    </row>
    <row r="280" spans="4:4" x14ac:dyDescent="0.2">
      <c r="D280" s="79"/>
    </row>
    <row r="281" spans="4:4" x14ac:dyDescent="0.2">
      <c r="D281" s="79"/>
    </row>
    <row r="282" spans="4:4" x14ac:dyDescent="0.2">
      <c r="D282" s="79"/>
    </row>
    <row r="283" spans="4:4" x14ac:dyDescent="0.2">
      <c r="D283" s="79"/>
    </row>
    <row r="284" spans="4:4" x14ac:dyDescent="0.2">
      <c r="D284" s="79"/>
    </row>
    <row r="285" spans="4:4" x14ac:dyDescent="0.2">
      <c r="D285" s="79"/>
    </row>
    <row r="286" spans="4:4" x14ac:dyDescent="0.2">
      <c r="D286" s="79"/>
    </row>
    <row r="287" spans="4:4" x14ac:dyDescent="0.2">
      <c r="D287" s="79"/>
    </row>
    <row r="288" spans="4:4" x14ac:dyDescent="0.2">
      <c r="D288" s="79"/>
    </row>
    <row r="289" spans="4:4" x14ac:dyDescent="0.2">
      <c r="D289" s="79"/>
    </row>
    <row r="290" spans="4:4" x14ac:dyDescent="0.2">
      <c r="D290" s="79"/>
    </row>
    <row r="291" spans="4:4" x14ac:dyDescent="0.2">
      <c r="D291" s="79"/>
    </row>
    <row r="292" spans="4:4" x14ac:dyDescent="0.2">
      <c r="D292" s="79"/>
    </row>
    <row r="293" spans="4:4" x14ac:dyDescent="0.2">
      <c r="D293" s="79"/>
    </row>
    <row r="294" spans="4:4" x14ac:dyDescent="0.2">
      <c r="D294" s="79"/>
    </row>
    <row r="295" spans="4:4" x14ac:dyDescent="0.2">
      <c r="D295" s="79"/>
    </row>
    <row r="296" spans="4:4" x14ac:dyDescent="0.2">
      <c r="D296" s="79"/>
    </row>
    <row r="297" spans="4:4" x14ac:dyDescent="0.2">
      <c r="D297" s="79"/>
    </row>
    <row r="298" spans="4:4" x14ac:dyDescent="0.2">
      <c r="D298" s="79"/>
    </row>
    <row r="299" spans="4:4" x14ac:dyDescent="0.2">
      <c r="D299" s="79"/>
    </row>
    <row r="300" spans="4:4" x14ac:dyDescent="0.2">
      <c r="D300" s="79"/>
    </row>
    <row r="301" spans="4:4" x14ac:dyDescent="0.2">
      <c r="D301" s="79"/>
    </row>
    <row r="302" spans="4:4" x14ac:dyDescent="0.2">
      <c r="D302" s="79"/>
    </row>
    <row r="303" spans="4:4" x14ac:dyDescent="0.2">
      <c r="D303" s="79"/>
    </row>
    <row r="304" spans="4:4" x14ac:dyDescent="0.2">
      <c r="D304" s="79"/>
    </row>
    <row r="305" spans="4:4" x14ac:dyDescent="0.2">
      <c r="D305" s="79"/>
    </row>
    <row r="306" spans="4:4" x14ac:dyDescent="0.2">
      <c r="D306" s="79"/>
    </row>
    <row r="307" spans="4:4" x14ac:dyDescent="0.2">
      <c r="D307" s="79"/>
    </row>
    <row r="308" spans="4:4" x14ac:dyDescent="0.2">
      <c r="D308" s="79"/>
    </row>
    <row r="309" spans="4:4" x14ac:dyDescent="0.2">
      <c r="D309" s="79"/>
    </row>
    <row r="310" spans="4:4" x14ac:dyDescent="0.2">
      <c r="D310" s="79"/>
    </row>
    <row r="311" spans="4:4" x14ac:dyDescent="0.2">
      <c r="D311" s="79"/>
    </row>
    <row r="312" spans="4:4" x14ac:dyDescent="0.2">
      <c r="D312" s="79"/>
    </row>
    <row r="313" spans="4:4" x14ac:dyDescent="0.2">
      <c r="D313" s="79"/>
    </row>
    <row r="314" spans="4:4" x14ac:dyDescent="0.2">
      <c r="D314" s="79"/>
    </row>
    <row r="315" spans="4:4" x14ac:dyDescent="0.2">
      <c r="D315" s="79"/>
    </row>
    <row r="316" spans="4:4" x14ac:dyDescent="0.2">
      <c r="D316" s="79"/>
    </row>
    <row r="317" spans="4:4" x14ac:dyDescent="0.2">
      <c r="D317" s="79"/>
    </row>
    <row r="318" spans="4:4" x14ac:dyDescent="0.2">
      <c r="D318" s="79"/>
    </row>
    <row r="319" spans="4:4" x14ac:dyDescent="0.2">
      <c r="D319" s="79"/>
    </row>
    <row r="320" spans="4:4" x14ac:dyDescent="0.2">
      <c r="D320" s="79"/>
    </row>
    <row r="321" spans="4:4" x14ac:dyDescent="0.2">
      <c r="D321" s="79"/>
    </row>
    <row r="322" spans="4:4" x14ac:dyDescent="0.2">
      <c r="D322" s="79"/>
    </row>
    <row r="323" spans="4:4" x14ac:dyDescent="0.2">
      <c r="D323" s="79"/>
    </row>
    <row r="324" spans="4:4" x14ac:dyDescent="0.2">
      <c r="D324" s="79"/>
    </row>
    <row r="325" spans="4:4" x14ac:dyDescent="0.2">
      <c r="D325" s="79"/>
    </row>
    <row r="326" spans="4:4" x14ac:dyDescent="0.2">
      <c r="D326" s="79"/>
    </row>
    <row r="327" spans="4:4" x14ac:dyDescent="0.2">
      <c r="D327" s="79"/>
    </row>
    <row r="328" spans="4:4" x14ac:dyDescent="0.2">
      <c r="D328" s="79"/>
    </row>
    <row r="329" spans="4:4" x14ac:dyDescent="0.2">
      <c r="D329" s="79"/>
    </row>
    <row r="330" spans="4:4" x14ac:dyDescent="0.2">
      <c r="D330" s="79"/>
    </row>
    <row r="331" spans="4:4" x14ac:dyDescent="0.2">
      <c r="D331" s="79"/>
    </row>
    <row r="332" spans="4:4" x14ac:dyDescent="0.2">
      <c r="D332" s="79"/>
    </row>
    <row r="333" spans="4:4" x14ac:dyDescent="0.2">
      <c r="D333" s="79"/>
    </row>
    <row r="334" spans="4:4" x14ac:dyDescent="0.2">
      <c r="D334" s="79"/>
    </row>
    <row r="335" spans="4:4" x14ac:dyDescent="0.2">
      <c r="D335" s="79"/>
    </row>
    <row r="336" spans="4:4" x14ac:dyDescent="0.2">
      <c r="D336" s="79"/>
    </row>
    <row r="337" spans="4:4" x14ac:dyDescent="0.2">
      <c r="D337" s="79"/>
    </row>
    <row r="338" spans="4:4" x14ac:dyDescent="0.2">
      <c r="D338" s="79"/>
    </row>
    <row r="339" spans="4:4" x14ac:dyDescent="0.2">
      <c r="D339" s="79"/>
    </row>
    <row r="340" spans="4:4" x14ac:dyDescent="0.2">
      <c r="D340" s="79"/>
    </row>
    <row r="341" spans="4:4" x14ac:dyDescent="0.2">
      <c r="D341" s="79"/>
    </row>
    <row r="342" spans="4:4" x14ac:dyDescent="0.2">
      <c r="D342" s="79"/>
    </row>
    <row r="343" spans="4:4" x14ac:dyDescent="0.2">
      <c r="D343" s="79"/>
    </row>
    <row r="344" spans="4:4" x14ac:dyDescent="0.2">
      <c r="D344" s="79"/>
    </row>
    <row r="345" spans="4:4" x14ac:dyDescent="0.2">
      <c r="D345" s="79"/>
    </row>
    <row r="346" spans="4:4" x14ac:dyDescent="0.2">
      <c r="D346" s="79"/>
    </row>
    <row r="347" spans="4:4" x14ac:dyDescent="0.2">
      <c r="D347" s="79"/>
    </row>
    <row r="348" spans="4:4" x14ac:dyDescent="0.2">
      <c r="D348" s="79"/>
    </row>
    <row r="349" spans="4:4" x14ac:dyDescent="0.2">
      <c r="D349" s="79"/>
    </row>
    <row r="350" spans="4:4" x14ac:dyDescent="0.2">
      <c r="D350" s="79"/>
    </row>
    <row r="351" spans="4:4" x14ac:dyDescent="0.2">
      <c r="D351" s="79"/>
    </row>
    <row r="352" spans="4:4" x14ac:dyDescent="0.2">
      <c r="D352" s="79"/>
    </row>
    <row r="353" spans="4:4" x14ac:dyDescent="0.2">
      <c r="D353" s="79"/>
    </row>
    <row r="354" spans="4:4" x14ac:dyDescent="0.2">
      <c r="D354" s="79"/>
    </row>
    <row r="355" spans="4:4" x14ac:dyDescent="0.2">
      <c r="D355" s="79"/>
    </row>
    <row r="356" spans="4:4" x14ac:dyDescent="0.2">
      <c r="D356" s="79"/>
    </row>
    <row r="357" spans="4:4" x14ac:dyDescent="0.2">
      <c r="D357" s="79"/>
    </row>
    <row r="358" spans="4:4" x14ac:dyDescent="0.2">
      <c r="D358" s="79"/>
    </row>
    <row r="359" spans="4:4" x14ac:dyDescent="0.2">
      <c r="D359" s="79"/>
    </row>
    <row r="360" spans="4:4" x14ac:dyDescent="0.2">
      <c r="D360" s="79"/>
    </row>
    <row r="361" spans="4:4" x14ac:dyDescent="0.2">
      <c r="D361" s="79"/>
    </row>
    <row r="362" spans="4:4" x14ac:dyDescent="0.2">
      <c r="D362" s="79"/>
    </row>
    <row r="363" spans="4:4" x14ac:dyDescent="0.2">
      <c r="D363" s="79"/>
    </row>
    <row r="364" spans="4:4" x14ac:dyDescent="0.2">
      <c r="D364" s="79"/>
    </row>
    <row r="365" spans="4:4" x14ac:dyDescent="0.2">
      <c r="D365" s="79"/>
    </row>
    <row r="366" spans="4:4" x14ac:dyDescent="0.2">
      <c r="D366" s="79"/>
    </row>
    <row r="367" spans="4:4" x14ac:dyDescent="0.2">
      <c r="D367" s="79"/>
    </row>
    <row r="368" spans="4:4" x14ac:dyDescent="0.2">
      <c r="D368" s="79"/>
    </row>
    <row r="369" spans="4:4" x14ac:dyDescent="0.2">
      <c r="D369" s="79"/>
    </row>
    <row r="370" spans="4:4" x14ac:dyDescent="0.2">
      <c r="D370" s="79"/>
    </row>
    <row r="371" spans="4:4" x14ac:dyDescent="0.2">
      <c r="D371" s="79"/>
    </row>
    <row r="372" spans="4:4" x14ac:dyDescent="0.2">
      <c r="D372" s="79"/>
    </row>
    <row r="373" spans="4:4" x14ac:dyDescent="0.2">
      <c r="D373" s="79"/>
    </row>
    <row r="374" spans="4:4" x14ac:dyDescent="0.2">
      <c r="D374" s="79"/>
    </row>
    <row r="375" spans="4:4" x14ac:dyDescent="0.2">
      <c r="D375" s="79"/>
    </row>
    <row r="376" spans="4:4" x14ac:dyDescent="0.2">
      <c r="D376" s="79"/>
    </row>
    <row r="377" spans="4:4" x14ac:dyDescent="0.2">
      <c r="D377" s="79"/>
    </row>
    <row r="378" spans="4:4" x14ac:dyDescent="0.2">
      <c r="D378" s="79"/>
    </row>
    <row r="379" spans="4:4" x14ac:dyDescent="0.2">
      <c r="D379" s="79"/>
    </row>
    <row r="380" spans="4:4" x14ac:dyDescent="0.2">
      <c r="D380" s="79"/>
    </row>
    <row r="381" spans="4:4" x14ac:dyDescent="0.2">
      <c r="D381" s="79"/>
    </row>
    <row r="382" spans="4:4" x14ac:dyDescent="0.2">
      <c r="D382" s="79"/>
    </row>
    <row r="383" spans="4:4" x14ac:dyDescent="0.2">
      <c r="D383" s="79"/>
    </row>
    <row r="384" spans="4:4" x14ac:dyDescent="0.2">
      <c r="D384" s="79"/>
    </row>
    <row r="385" spans="4:4" x14ac:dyDescent="0.2">
      <c r="D385" s="79"/>
    </row>
    <row r="386" spans="4:4" x14ac:dyDescent="0.2">
      <c r="D386" s="79"/>
    </row>
    <row r="387" spans="4:4" x14ac:dyDescent="0.2">
      <c r="D387" s="79"/>
    </row>
    <row r="388" spans="4:4" x14ac:dyDescent="0.2">
      <c r="D388" s="79"/>
    </row>
    <row r="389" spans="4:4" x14ac:dyDescent="0.2">
      <c r="D389" s="79"/>
    </row>
    <row r="390" spans="4:4" x14ac:dyDescent="0.2">
      <c r="D390" s="79"/>
    </row>
    <row r="391" spans="4:4" x14ac:dyDescent="0.2">
      <c r="D391" s="79"/>
    </row>
    <row r="392" spans="4:4" x14ac:dyDescent="0.2">
      <c r="D392" s="79"/>
    </row>
    <row r="393" spans="4:4" x14ac:dyDescent="0.2">
      <c r="D393" s="79"/>
    </row>
    <row r="394" spans="4:4" x14ac:dyDescent="0.2">
      <c r="D394" s="79"/>
    </row>
    <row r="395" spans="4:4" x14ac:dyDescent="0.2">
      <c r="D395" s="79"/>
    </row>
    <row r="396" spans="4:4" x14ac:dyDescent="0.2">
      <c r="D396" s="79"/>
    </row>
    <row r="397" spans="4:4" x14ac:dyDescent="0.2">
      <c r="D397" s="79"/>
    </row>
    <row r="398" spans="4:4" x14ac:dyDescent="0.2">
      <c r="D398" s="79"/>
    </row>
    <row r="399" spans="4:4" x14ac:dyDescent="0.2">
      <c r="D399" s="79"/>
    </row>
    <row r="400" spans="4:4" x14ac:dyDescent="0.2">
      <c r="D400" s="79"/>
    </row>
    <row r="401" spans="4:4" x14ac:dyDescent="0.2">
      <c r="D401" s="79"/>
    </row>
    <row r="402" spans="4:4" x14ac:dyDescent="0.2">
      <c r="D402" s="79"/>
    </row>
    <row r="403" spans="4:4" x14ac:dyDescent="0.2">
      <c r="D403" s="79"/>
    </row>
    <row r="404" spans="4:4" x14ac:dyDescent="0.2">
      <c r="D404" s="79"/>
    </row>
    <row r="405" spans="4:4" x14ac:dyDescent="0.2">
      <c r="D405" s="79"/>
    </row>
    <row r="406" spans="4:4" x14ac:dyDescent="0.2">
      <c r="D406" s="79"/>
    </row>
    <row r="407" spans="4:4" x14ac:dyDescent="0.2">
      <c r="D407" s="79"/>
    </row>
    <row r="408" spans="4:4" x14ac:dyDescent="0.2">
      <c r="D408" s="79"/>
    </row>
    <row r="409" spans="4:4" x14ac:dyDescent="0.2">
      <c r="D409" s="79"/>
    </row>
    <row r="410" spans="4:4" x14ac:dyDescent="0.2">
      <c r="D410" s="79"/>
    </row>
    <row r="411" spans="4:4" x14ac:dyDescent="0.2">
      <c r="D411" s="79"/>
    </row>
    <row r="412" spans="4:4" x14ac:dyDescent="0.2">
      <c r="D412" s="79"/>
    </row>
    <row r="413" spans="4:4" x14ac:dyDescent="0.2">
      <c r="D413" s="79"/>
    </row>
    <row r="414" spans="4:4" x14ac:dyDescent="0.2">
      <c r="D414" s="79"/>
    </row>
    <row r="415" spans="4:4" x14ac:dyDescent="0.2">
      <c r="D415" s="79"/>
    </row>
    <row r="416" spans="4:4" x14ac:dyDescent="0.2">
      <c r="D416" s="79"/>
    </row>
    <row r="417" spans="4:4" x14ac:dyDescent="0.2">
      <c r="D417" s="79"/>
    </row>
    <row r="418" spans="4:4" x14ac:dyDescent="0.2">
      <c r="D418" s="79"/>
    </row>
    <row r="419" spans="4:4" x14ac:dyDescent="0.2">
      <c r="D419" s="79"/>
    </row>
    <row r="420" spans="4:4" x14ac:dyDescent="0.2">
      <c r="D420" s="79"/>
    </row>
    <row r="421" spans="4:4" x14ac:dyDescent="0.2">
      <c r="D421" s="79"/>
    </row>
    <row r="422" spans="4:4" x14ac:dyDescent="0.2">
      <c r="D422" s="79"/>
    </row>
    <row r="423" spans="4:4" x14ac:dyDescent="0.2">
      <c r="D423" s="79"/>
    </row>
    <row r="424" spans="4:4" x14ac:dyDescent="0.2">
      <c r="D424" s="79"/>
    </row>
    <row r="425" spans="4:4" x14ac:dyDescent="0.2">
      <c r="D425" s="79"/>
    </row>
    <row r="426" spans="4:4" x14ac:dyDescent="0.2">
      <c r="D426" s="79"/>
    </row>
    <row r="427" spans="4:4" x14ac:dyDescent="0.2">
      <c r="D427" s="79"/>
    </row>
    <row r="428" spans="4:4" x14ac:dyDescent="0.2">
      <c r="D428" s="79"/>
    </row>
    <row r="429" spans="4:4" x14ac:dyDescent="0.2">
      <c r="D429" s="79"/>
    </row>
    <row r="430" spans="4:4" x14ac:dyDescent="0.2">
      <c r="D430" s="79"/>
    </row>
    <row r="431" spans="4:4" x14ac:dyDescent="0.2">
      <c r="D431" s="79"/>
    </row>
    <row r="432" spans="4:4" x14ac:dyDescent="0.2">
      <c r="D432" s="79"/>
    </row>
    <row r="433" spans="4:4" x14ac:dyDescent="0.2">
      <c r="D433" s="79"/>
    </row>
    <row r="434" spans="4:4" x14ac:dyDescent="0.2">
      <c r="D434" s="79"/>
    </row>
    <row r="435" spans="4:4" x14ac:dyDescent="0.2">
      <c r="D435" s="79"/>
    </row>
    <row r="436" spans="4:4" x14ac:dyDescent="0.2">
      <c r="D436" s="79"/>
    </row>
    <row r="437" spans="4:4" x14ac:dyDescent="0.2">
      <c r="D437" s="79"/>
    </row>
    <row r="438" spans="4:4" x14ac:dyDescent="0.2">
      <c r="D438" s="79"/>
    </row>
    <row r="439" spans="4:4" x14ac:dyDescent="0.2">
      <c r="D439" s="79"/>
    </row>
    <row r="440" spans="4:4" x14ac:dyDescent="0.2">
      <c r="D440" s="79"/>
    </row>
    <row r="441" spans="4:4" x14ac:dyDescent="0.2">
      <c r="D441" s="79"/>
    </row>
    <row r="442" spans="4:4" x14ac:dyDescent="0.2">
      <c r="D442" s="79"/>
    </row>
    <row r="443" spans="4:4" x14ac:dyDescent="0.2">
      <c r="D443" s="79"/>
    </row>
    <row r="444" spans="4:4" x14ac:dyDescent="0.2">
      <c r="D444" s="79"/>
    </row>
    <row r="445" spans="4:4" x14ac:dyDescent="0.2">
      <c r="D445" s="79"/>
    </row>
    <row r="446" spans="4:4" x14ac:dyDescent="0.2">
      <c r="D446" s="79"/>
    </row>
    <row r="447" spans="4:4" x14ac:dyDescent="0.2">
      <c r="D447" s="79"/>
    </row>
    <row r="448" spans="4:4" x14ac:dyDescent="0.2">
      <c r="D448" s="79"/>
    </row>
    <row r="449" spans="4:4" x14ac:dyDescent="0.2">
      <c r="D449" s="79"/>
    </row>
    <row r="450" spans="4:4" x14ac:dyDescent="0.2">
      <c r="D450" s="79"/>
    </row>
    <row r="451" spans="4:4" x14ac:dyDescent="0.2">
      <c r="D451" s="79"/>
    </row>
    <row r="452" spans="4:4" x14ac:dyDescent="0.2">
      <c r="D452" s="79"/>
    </row>
    <row r="453" spans="4:4" x14ac:dyDescent="0.2">
      <c r="D453" s="79"/>
    </row>
    <row r="454" spans="4:4" x14ac:dyDescent="0.2">
      <c r="D454" s="79"/>
    </row>
    <row r="455" spans="4:4" x14ac:dyDescent="0.2">
      <c r="D455" s="79"/>
    </row>
    <row r="456" spans="4:4" x14ac:dyDescent="0.2">
      <c r="D456" s="79"/>
    </row>
    <row r="457" spans="4:4" x14ac:dyDescent="0.2">
      <c r="D457" s="79"/>
    </row>
    <row r="458" spans="4:4" x14ac:dyDescent="0.2">
      <c r="D458" s="79"/>
    </row>
    <row r="459" spans="4:4" x14ac:dyDescent="0.2">
      <c r="D459" s="79"/>
    </row>
    <row r="460" spans="4:4" x14ac:dyDescent="0.2">
      <c r="D460" s="79"/>
    </row>
    <row r="461" spans="4:4" x14ac:dyDescent="0.2">
      <c r="D461" s="79"/>
    </row>
    <row r="462" spans="4:4" x14ac:dyDescent="0.2">
      <c r="D462" s="79"/>
    </row>
    <row r="463" spans="4:4" x14ac:dyDescent="0.2">
      <c r="D463" s="79"/>
    </row>
    <row r="464" spans="4:4" x14ac:dyDescent="0.2">
      <c r="D464" s="79"/>
    </row>
    <row r="465" spans="4:4" x14ac:dyDescent="0.2">
      <c r="D465" s="79"/>
    </row>
    <row r="466" spans="4:4" x14ac:dyDescent="0.2">
      <c r="D466" s="79"/>
    </row>
    <row r="467" spans="4:4" x14ac:dyDescent="0.2">
      <c r="D467" s="79"/>
    </row>
    <row r="468" spans="4:4" x14ac:dyDescent="0.2">
      <c r="D468" s="79"/>
    </row>
    <row r="469" spans="4:4" x14ac:dyDescent="0.2">
      <c r="D469" s="79"/>
    </row>
    <row r="470" spans="4:4" x14ac:dyDescent="0.2">
      <c r="D470" s="79"/>
    </row>
    <row r="471" spans="4:4" x14ac:dyDescent="0.2">
      <c r="D471" s="79"/>
    </row>
    <row r="472" spans="4:4" x14ac:dyDescent="0.2">
      <c r="D472" s="79"/>
    </row>
    <row r="473" spans="4:4" x14ac:dyDescent="0.2">
      <c r="D473" s="79"/>
    </row>
    <row r="474" spans="4:4" x14ac:dyDescent="0.2">
      <c r="D474" s="79"/>
    </row>
    <row r="475" spans="4:4" x14ac:dyDescent="0.2">
      <c r="D475" s="79"/>
    </row>
    <row r="476" spans="4:4" x14ac:dyDescent="0.2">
      <c r="D476" s="79"/>
    </row>
    <row r="477" spans="4:4" x14ac:dyDescent="0.2">
      <c r="D477" s="79"/>
    </row>
    <row r="478" spans="4:4" x14ac:dyDescent="0.2">
      <c r="D478" s="79"/>
    </row>
    <row r="479" spans="4:4" x14ac:dyDescent="0.2">
      <c r="D479" s="79"/>
    </row>
    <row r="480" spans="4:4" x14ac:dyDescent="0.2">
      <c r="D480" s="79"/>
    </row>
    <row r="481" spans="4:4" x14ac:dyDescent="0.2">
      <c r="D481" s="79"/>
    </row>
    <row r="482" spans="4:4" x14ac:dyDescent="0.2">
      <c r="D482" s="79"/>
    </row>
    <row r="483" spans="4:4" x14ac:dyDescent="0.2">
      <c r="D483" s="79"/>
    </row>
    <row r="484" spans="4:4" x14ac:dyDescent="0.2">
      <c r="D484" s="79"/>
    </row>
    <row r="485" spans="4:4" x14ac:dyDescent="0.2">
      <c r="D485" s="79"/>
    </row>
    <row r="486" spans="4:4" x14ac:dyDescent="0.2">
      <c r="D486" s="79"/>
    </row>
    <row r="487" spans="4:4" x14ac:dyDescent="0.2">
      <c r="D487" s="79"/>
    </row>
    <row r="488" spans="4:4" x14ac:dyDescent="0.2">
      <c r="D488" s="79"/>
    </row>
    <row r="489" spans="4:4" x14ac:dyDescent="0.2">
      <c r="D489" s="79"/>
    </row>
    <row r="490" spans="4:4" x14ac:dyDescent="0.2">
      <c r="D490" s="79"/>
    </row>
    <row r="491" spans="4:4" x14ac:dyDescent="0.2">
      <c r="D491" s="79"/>
    </row>
    <row r="492" spans="4:4" x14ac:dyDescent="0.2">
      <c r="D492" s="79"/>
    </row>
    <row r="493" spans="4:4" x14ac:dyDescent="0.2">
      <c r="D493" s="79"/>
    </row>
    <row r="494" spans="4:4" x14ac:dyDescent="0.2">
      <c r="D494" s="79"/>
    </row>
    <row r="495" spans="4:4" x14ac:dyDescent="0.2">
      <c r="D495" s="79"/>
    </row>
    <row r="496" spans="4:4" x14ac:dyDescent="0.2">
      <c r="D496" s="79"/>
    </row>
    <row r="497" spans="4:4" x14ac:dyDescent="0.2">
      <c r="D497" s="79"/>
    </row>
    <row r="498" spans="4:4" x14ac:dyDescent="0.2">
      <c r="D498" s="79"/>
    </row>
    <row r="499" spans="4:4" x14ac:dyDescent="0.2">
      <c r="D499" s="79"/>
    </row>
    <row r="500" spans="4:4" x14ac:dyDescent="0.2">
      <c r="D500" s="79"/>
    </row>
    <row r="501" spans="4:4" x14ac:dyDescent="0.2">
      <c r="D501" s="79"/>
    </row>
    <row r="502" spans="4:4" x14ac:dyDescent="0.2">
      <c r="D502" s="79"/>
    </row>
    <row r="503" spans="4:4" x14ac:dyDescent="0.2">
      <c r="D503" s="79"/>
    </row>
    <row r="504" spans="4:4" x14ac:dyDescent="0.2">
      <c r="D504" s="79"/>
    </row>
    <row r="505" spans="4:4" x14ac:dyDescent="0.2">
      <c r="D505" s="79"/>
    </row>
    <row r="506" spans="4:4" x14ac:dyDescent="0.2">
      <c r="D506" s="79"/>
    </row>
    <row r="507" spans="4:4" x14ac:dyDescent="0.2">
      <c r="D507" s="79"/>
    </row>
    <row r="508" spans="4:4" x14ac:dyDescent="0.2">
      <c r="D508" s="79"/>
    </row>
    <row r="509" spans="4:4" x14ac:dyDescent="0.2">
      <c r="D509" s="79"/>
    </row>
    <row r="510" spans="4:4" x14ac:dyDescent="0.2">
      <c r="D510" s="79"/>
    </row>
    <row r="511" spans="4:4" x14ac:dyDescent="0.2">
      <c r="D511" s="79"/>
    </row>
    <row r="512" spans="4:4" x14ac:dyDescent="0.2">
      <c r="D512" s="79"/>
    </row>
    <row r="513" spans="4:4" x14ac:dyDescent="0.2">
      <c r="D513" s="79"/>
    </row>
    <row r="514" spans="4:4" x14ac:dyDescent="0.2">
      <c r="D514" s="79"/>
    </row>
    <row r="515" spans="4:4" x14ac:dyDescent="0.2">
      <c r="D515" s="79"/>
    </row>
    <row r="516" spans="4:4" x14ac:dyDescent="0.2">
      <c r="D516" s="79"/>
    </row>
    <row r="517" spans="4:4" x14ac:dyDescent="0.2">
      <c r="D517" s="79"/>
    </row>
    <row r="518" spans="4:4" x14ac:dyDescent="0.2">
      <c r="D518" s="79"/>
    </row>
    <row r="519" spans="4:4" x14ac:dyDescent="0.2">
      <c r="D519" s="79"/>
    </row>
    <row r="520" spans="4:4" x14ac:dyDescent="0.2">
      <c r="D520" s="79"/>
    </row>
    <row r="521" spans="4:4" x14ac:dyDescent="0.2">
      <c r="D521" s="79"/>
    </row>
    <row r="522" spans="4:4" x14ac:dyDescent="0.2">
      <c r="D522" s="79"/>
    </row>
    <row r="523" spans="4:4" x14ac:dyDescent="0.2">
      <c r="D523" s="79"/>
    </row>
    <row r="524" spans="4:4" x14ac:dyDescent="0.2">
      <c r="D524" s="79"/>
    </row>
    <row r="525" spans="4:4" x14ac:dyDescent="0.2">
      <c r="D525" s="79"/>
    </row>
    <row r="526" spans="4:4" x14ac:dyDescent="0.2">
      <c r="D526" s="79"/>
    </row>
    <row r="527" spans="4:4" x14ac:dyDescent="0.2">
      <c r="D527" s="79"/>
    </row>
    <row r="528" spans="4:4" x14ac:dyDescent="0.2">
      <c r="D528" s="79"/>
    </row>
    <row r="529" spans="4:4" x14ac:dyDescent="0.2">
      <c r="D529" s="79"/>
    </row>
    <row r="530" spans="4:4" x14ac:dyDescent="0.2">
      <c r="D530" s="79"/>
    </row>
    <row r="531" spans="4:4" x14ac:dyDescent="0.2">
      <c r="D531" s="79"/>
    </row>
    <row r="532" spans="4:4" x14ac:dyDescent="0.2">
      <c r="D532" s="79"/>
    </row>
    <row r="533" spans="4:4" x14ac:dyDescent="0.2">
      <c r="D533" s="79"/>
    </row>
    <row r="534" spans="4:4" x14ac:dyDescent="0.2">
      <c r="D534" s="79"/>
    </row>
    <row r="535" spans="4:4" x14ac:dyDescent="0.2">
      <c r="D535" s="79"/>
    </row>
    <row r="536" spans="4:4" x14ac:dyDescent="0.2">
      <c r="D536" s="79"/>
    </row>
    <row r="537" spans="4:4" x14ac:dyDescent="0.2">
      <c r="D537" s="79"/>
    </row>
    <row r="538" spans="4:4" x14ac:dyDescent="0.2">
      <c r="D538" s="79"/>
    </row>
    <row r="539" spans="4:4" x14ac:dyDescent="0.2">
      <c r="D539" s="79"/>
    </row>
    <row r="540" spans="4:4" x14ac:dyDescent="0.2">
      <c r="D540" s="79"/>
    </row>
    <row r="541" spans="4:4" x14ac:dyDescent="0.2">
      <c r="D541" s="79"/>
    </row>
    <row r="542" spans="4:4" x14ac:dyDescent="0.2">
      <c r="D542" s="79"/>
    </row>
    <row r="543" spans="4:4" x14ac:dyDescent="0.2">
      <c r="D543" s="79"/>
    </row>
    <row r="544" spans="4:4" x14ac:dyDescent="0.2">
      <c r="D544" s="79"/>
    </row>
    <row r="545" spans="4:4" x14ac:dyDescent="0.2">
      <c r="D545" s="79"/>
    </row>
    <row r="546" spans="4:4" x14ac:dyDescent="0.2">
      <c r="D546" s="79"/>
    </row>
    <row r="547" spans="4:4" x14ac:dyDescent="0.2">
      <c r="D547" s="79"/>
    </row>
    <row r="548" spans="4:4" x14ac:dyDescent="0.2">
      <c r="D548" s="79"/>
    </row>
    <row r="549" spans="4:4" x14ac:dyDescent="0.2">
      <c r="D549" s="79"/>
    </row>
    <row r="550" spans="4:4" x14ac:dyDescent="0.2">
      <c r="D550" s="79"/>
    </row>
    <row r="551" spans="4:4" x14ac:dyDescent="0.2">
      <c r="D551" s="79"/>
    </row>
    <row r="552" spans="4:4" x14ac:dyDescent="0.2">
      <c r="D552" s="79"/>
    </row>
    <row r="553" spans="4:4" x14ac:dyDescent="0.2">
      <c r="D553" s="79"/>
    </row>
    <row r="554" spans="4:4" x14ac:dyDescent="0.2">
      <c r="D554" s="79"/>
    </row>
    <row r="555" spans="4:4" x14ac:dyDescent="0.2">
      <c r="D555" s="79"/>
    </row>
    <row r="556" spans="4:4" x14ac:dyDescent="0.2">
      <c r="D556" s="79"/>
    </row>
    <row r="557" spans="4:4" x14ac:dyDescent="0.2">
      <c r="D557" s="79"/>
    </row>
    <row r="558" spans="4:4" x14ac:dyDescent="0.2">
      <c r="D558" s="79"/>
    </row>
    <row r="559" spans="4:4" x14ac:dyDescent="0.2">
      <c r="D559" s="79"/>
    </row>
    <row r="560" spans="4:4" x14ac:dyDescent="0.2">
      <c r="D560" s="79"/>
    </row>
    <row r="561" spans="4:4" x14ac:dyDescent="0.2">
      <c r="D561" s="79"/>
    </row>
    <row r="562" spans="4:4" x14ac:dyDescent="0.2">
      <c r="D562" s="79"/>
    </row>
    <row r="563" spans="4:4" x14ac:dyDescent="0.2">
      <c r="D563" s="79"/>
    </row>
    <row r="564" spans="4:4" x14ac:dyDescent="0.2">
      <c r="D564" s="79"/>
    </row>
    <row r="565" spans="4:4" x14ac:dyDescent="0.2">
      <c r="D565" s="79"/>
    </row>
    <row r="566" spans="4:4" x14ac:dyDescent="0.2">
      <c r="D566" s="79"/>
    </row>
    <row r="567" spans="4:4" x14ac:dyDescent="0.2">
      <c r="D567" s="79"/>
    </row>
    <row r="568" spans="4:4" x14ac:dyDescent="0.2">
      <c r="D568" s="79"/>
    </row>
    <row r="569" spans="4:4" x14ac:dyDescent="0.2">
      <c r="D569" s="79"/>
    </row>
    <row r="570" spans="4:4" x14ac:dyDescent="0.2">
      <c r="D570" s="79"/>
    </row>
    <row r="571" spans="4:4" x14ac:dyDescent="0.2">
      <c r="D571" s="79"/>
    </row>
    <row r="572" spans="4:4" x14ac:dyDescent="0.2">
      <c r="D572" s="79"/>
    </row>
    <row r="573" spans="4:4" x14ac:dyDescent="0.2">
      <c r="D573" s="79"/>
    </row>
    <row r="574" spans="4:4" x14ac:dyDescent="0.2">
      <c r="D574" s="79"/>
    </row>
    <row r="575" spans="4:4" x14ac:dyDescent="0.2">
      <c r="D575" s="79"/>
    </row>
    <row r="576" spans="4:4" x14ac:dyDescent="0.2">
      <c r="D576" s="79"/>
    </row>
    <row r="577" spans="4:4" x14ac:dyDescent="0.2">
      <c r="D577" s="79"/>
    </row>
    <row r="578" spans="4:4" x14ac:dyDescent="0.2">
      <c r="D578" s="79"/>
    </row>
    <row r="579" spans="4:4" x14ac:dyDescent="0.2">
      <c r="D579" s="79"/>
    </row>
    <row r="580" spans="4:4" x14ac:dyDescent="0.2">
      <c r="D580" s="79"/>
    </row>
    <row r="581" spans="4:4" x14ac:dyDescent="0.2">
      <c r="D581" s="79"/>
    </row>
    <row r="582" spans="4:4" x14ac:dyDescent="0.2">
      <c r="D582" s="79"/>
    </row>
    <row r="583" spans="4:4" x14ac:dyDescent="0.2">
      <c r="D583" s="79"/>
    </row>
    <row r="584" spans="4:4" x14ac:dyDescent="0.2">
      <c r="D584" s="79"/>
    </row>
    <row r="585" spans="4:4" x14ac:dyDescent="0.2">
      <c r="D585" s="79"/>
    </row>
    <row r="586" spans="4:4" x14ac:dyDescent="0.2">
      <c r="D586" s="79"/>
    </row>
    <row r="587" spans="4:4" x14ac:dyDescent="0.2">
      <c r="D587" s="79"/>
    </row>
    <row r="588" spans="4:4" x14ac:dyDescent="0.2">
      <c r="D588" s="79"/>
    </row>
    <row r="589" spans="4:4" x14ac:dyDescent="0.2">
      <c r="D589" s="79"/>
    </row>
    <row r="590" spans="4:4" x14ac:dyDescent="0.2">
      <c r="D590" s="79"/>
    </row>
    <row r="591" spans="4:4" x14ac:dyDescent="0.2">
      <c r="D591" s="79"/>
    </row>
    <row r="592" spans="4:4" x14ac:dyDescent="0.2">
      <c r="D592" s="79"/>
    </row>
    <row r="593" spans="4:4" x14ac:dyDescent="0.2">
      <c r="D593" s="79"/>
    </row>
    <row r="594" spans="4:4" x14ac:dyDescent="0.2">
      <c r="D594" s="79"/>
    </row>
    <row r="595" spans="4:4" x14ac:dyDescent="0.2">
      <c r="D595" s="79"/>
    </row>
    <row r="596" spans="4:4" x14ac:dyDescent="0.2">
      <c r="D596" s="79"/>
    </row>
    <row r="597" spans="4:4" x14ac:dyDescent="0.2">
      <c r="D597" s="79"/>
    </row>
    <row r="598" spans="4:4" x14ac:dyDescent="0.2">
      <c r="D598" s="79"/>
    </row>
    <row r="599" spans="4:4" x14ac:dyDescent="0.2">
      <c r="D599" s="79"/>
    </row>
    <row r="600" spans="4:4" x14ac:dyDescent="0.2">
      <c r="D600" s="79"/>
    </row>
    <row r="601" spans="4:4" x14ac:dyDescent="0.2">
      <c r="D601" s="79"/>
    </row>
    <row r="602" spans="4:4" x14ac:dyDescent="0.2">
      <c r="D602" s="79"/>
    </row>
    <row r="603" spans="4:4" x14ac:dyDescent="0.2">
      <c r="D603" s="79"/>
    </row>
    <row r="604" spans="4:4" x14ac:dyDescent="0.2">
      <c r="D604" s="79"/>
    </row>
    <row r="605" spans="4:4" x14ac:dyDescent="0.2">
      <c r="D605" s="79"/>
    </row>
    <row r="606" spans="4:4" x14ac:dyDescent="0.2">
      <c r="D606" s="79"/>
    </row>
    <row r="607" spans="4:4" x14ac:dyDescent="0.2">
      <c r="D607" s="79"/>
    </row>
    <row r="608" spans="4:4" x14ac:dyDescent="0.2">
      <c r="D608" s="79"/>
    </row>
    <row r="609" spans="4:4" x14ac:dyDescent="0.2">
      <c r="D609" s="79"/>
    </row>
    <row r="610" spans="4:4" x14ac:dyDescent="0.2">
      <c r="D610" s="79"/>
    </row>
    <row r="611" spans="4:4" x14ac:dyDescent="0.2">
      <c r="D611" s="79"/>
    </row>
    <row r="612" spans="4:4" x14ac:dyDescent="0.2">
      <c r="D612" s="79"/>
    </row>
    <row r="613" spans="4:4" x14ac:dyDescent="0.2">
      <c r="D613" s="79"/>
    </row>
    <row r="614" spans="4:4" x14ac:dyDescent="0.2">
      <c r="D614" s="79"/>
    </row>
    <row r="615" spans="4:4" x14ac:dyDescent="0.2">
      <c r="D615" s="79"/>
    </row>
    <row r="616" spans="4:4" x14ac:dyDescent="0.2">
      <c r="D616" s="79"/>
    </row>
    <row r="617" spans="4:4" x14ac:dyDescent="0.2">
      <c r="D617" s="79"/>
    </row>
    <row r="618" spans="4:4" x14ac:dyDescent="0.2">
      <c r="D618" s="79"/>
    </row>
    <row r="619" spans="4:4" x14ac:dyDescent="0.2">
      <c r="D619" s="79"/>
    </row>
    <row r="620" spans="4:4" x14ac:dyDescent="0.2">
      <c r="D620" s="79"/>
    </row>
    <row r="621" spans="4:4" x14ac:dyDescent="0.2">
      <c r="D621" s="79"/>
    </row>
    <row r="622" spans="4:4" x14ac:dyDescent="0.2">
      <c r="D622" s="79"/>
    </row>
    <row r="623" spans="4:4" x14ac:dyDescent="0.2">
      <c r="D623" s="79"/>
    </row>
    <row r="624" spans="4:4" x14ac:dyDescent="0.2">
      <c r="D624" s="79"/>
    </row>
    <row r="625" spans="4:4" x14ac:dyDescent="0.2">
      <c r="D625" s="79"/>
    </row>
    <row r="626" spans="4:4" x14ac:dyDescent="0.2">
      <c r="D626" s="79"/>
    </row>
    <row r="627" spans="4:4" x14ac:dyDescent="0.2">
      <c r="D627" s="79"/>
    </row>
    <row r="628" spans="4:4" x14ac:dyDescent="0.2">
      <c r="D628" s="79"/>
    </row>
    <row r="629" spans="4:4" x14ac:dyDescent="0.2">
      <c r="D629" s="79"/>
    </row>
    <row r="630" spans="4:4" x14ac:dyDescent="0.2">
      <c r="D630" s="79"/>
    </row>
    <row r="631" spans="4:4" x14ac:dyDescent="0.2">
      <c r="D631" s="79"/>
    </row>
    <row r="632" spans="4:4" x14ac:dyDescent="0.2">
      <c r="D632" s="79"/>
    </row>
    <row r="633" spans="4:4" x14ac:dyDescent="0.2">
      <c r="D633" s="79"/>
    </row>
    <row r="634" spans="4:4" x14ac:dyDescent="0.2">
      <c r="D634" s="79"/>
    </row>
    <row r="635" spans="4:4" x14ac:dyDescent="0.2">
      <c r="D635" s="79"/>
    </row>
    <row r="636" spans="4:4" x14ac:dyDescent="0.2">
      <c r="D636" s="79"/>
    </row>
    <row r="637" spans="4:4" x14ac:dyDescent="0.2">
      <c r="D637" s="79"/>
    </row>
    <row r="638" spans="4:4" x14ac:dyDescent="0.2">
      <c r="D638" s="79"/>
    </row>
    <row r="639" spans="4:4" x14ac:dyDescent="0.2">
      <c r="D639" s="79"/>
    </row>
    <row r="640" spans="4:4" x14ac:dyDescent="0.2">
      <c r="D640" s="79"/>
    </row>
    <row r="641" spans="4:4" x14ac:dyDescent="0.2">
      <c r="D641" s="79"/>
    </row>
    <row r="642" spans="4:4" x14ac:dyDescent="0.2">
      <c r="D642" s="79"/>
    </row>
    <row r="643" spans="4:4" x14ac:dyDescent="0.2">
      <c r="D643" s="79"/>
    </row>
    <row r="644" spans="4:4" x14ac:dyDescent="0.2">
      <c r="D644" s="79"/>
    </row>
    <row r="645" spans="4:4" x14ac:dyDescent="0.2">
      <c r="D645" s="79"/>
    </row>
    <row r="646" spans="4:4" x14ac:dyDescent="0.2">
      <c r="D646" s="79"/>
    </row>
    <row r="647" spans="4:4" x14ac:dyDescent="0.2">
      <c r="D647" s="79"/>
    </row>
    <row r="648" spans="4:4" x14ac:dyDescent="0.2">
      <c r="D648" s="79"/>
    </row>
    <row r="649" spans="4:4" x14ac:dyDescent="0.2">
      <c r="D649" s="79"/>
    </row>
    <row r="650" spans="4:4" x14ac:dyDescent="0.2">
      <c r="D650" s="79"/>
    </row>
    <row r="651" spans="4:4" x14ac:dyDescent="0.2">
      <c r="D651" s="79"/>
    </row>
    <row r="652" spans="4:4" x14ac:dyDescent="0.2">
      <c r="D652" s="79"/>
    </row>
    <row r="653" spans="4:4" x14ac:dyDescent="0.2">
      <c r="D653" s="79"/>
    </row>
    <row r="654" spans="4:4" x14ac:dyDescent="0.2">
      <c r="D654" s="79"/>
    </row>
    <row r="655" spans="4:4" x14ac:dyDescent="0.2">
      <c r="D655" s="79"/>
    </row>
    <row r="656" spans="4:4" x14ac:dyDescent="0.2">
      <c r="D656" s="79"/>
    </row>
    <row r="657" spans="4:4" x14ac:dyDescent="0.2">
      <c r="D657" s="79"/>
    </row>
    <row r="658" spans="4:4" x14ac:dyDescent="0.2">
      <c r="D658" s="79"/>
    </row>
    <row r="659" spans="4:4" x14ac:dyDescent="0.2">
      <c r="D659" s="79"/>
    </row>
    <row r="660" spans="4:4" x14ac:dyDescent="0.2">
      <c r="D660" s="79"/>
    </row>
    <row r="661" spans="4:4" x14ac:dyDescent="0.2">
      <c r="D661" s="79"/>
    </row>
    <row r="662" spans="4:4" x14ac:dyDescent="0.2">
      <c r="D662" s="79"/>
    </row>
    <row r="663" spans="4:4" x14ac:dyDescent="0.2">
      <c r="D663" s="79"/>
    </row>
    <row r="664" spans="4:4" x14ac:dyDescent="0.2">
      <c r="D664" s="79"/>
    </row>
    <row r="665" spans="4:4" x14ac:dyDescent="0.2">
      <c r="D665" s="79"/>
    </row>
    <row r="666" spans="4:4" x14ac:dyDescent="0.2">
      <c r="D666" s="79"/>
    </row>
    <row r="667" spans="4:4" x14ac:dyDescent="0.2">
      <c r="D667" s="79"/>
    </row>
    <row r="668" spans="4:4" x14ac:dyDescent="0.2">
      <c r="D668" s="79"/>
    </row>
    <row r="669" spans="4:4" x14ac:dyDescent="0.2">
      <c r="D669" s="79"/>
    </row>
    <row r="670" spans="4:4" x14ac:dyDescent="0.2">
      <c r="D670" s="79"/>
    </row>
    <row r="671" spans="4:4" x14ac:dyDescent="0.2">
      <c r="D671" s="79"/>
    </row>
    <row r="672" spans="4:4" x14ac:dyDescent="0.2">
      <c r="D672" s="79"/>
    </row>
    <row r="673" spans="4:4" x14ac:dyDescent="0.2">
      <c r="D673" s="79"/>
    </row>
    <row r="674" spans="4:4" x14ac:dyDescent="0.2">
      <c r="D674" s="79"/>
    </row>
    <row r="675" spans="4:4" x14ac:dyDescent="0.2">
      <c r="D675" s="79"/>
    </row>
    <row r="676" spans="4:4" x14ac:dyDescent="0.2">
      <c r="D676" s="79"/>
    </row>
    <row r="677" spans="4:4" x14ac:dyDescent="0.2">
      <c r="D677" s="79"/>
    </row>
    <row r="678" spans="4:4" x14ac:dyDescent="0.2">
      <c r="D678" s="79"/>
    </row>
    <row r="679" spans="4:4" x14ac:dyDescent="0.2">
      <c r="D679" s="79"/>
    </row>
    <row r="680" spans="4:4" x14ac:dyDescent="0.2">
      <c r="D680" s="79"/>
    </row>
    <row r="681" spans="4:4" x14ac:dyDescent="0.2">
      <c r="D681" s="79"/>
    </row>
    <row r="682" spans="4:4" x14ac:dyDescent="0.2">
      <c r="D682" s="79"/>
    </row>
    <row r="683" spans="4:4" x14ac:dyDescent="0.2">
      <c r="D683" s="79"/>
    </row>
    <row r="684" spans="4:4" x14ac:dyDescent="0.2">
      <c r="D684" s="79"/>
    </row>
    <row r="685" spans="4:4" x14ac:dyDescent="0.2">
      <c r="D685" s="79"/>
    </row>
    <row r="686" spans="4:4" x14ac:dyDescent="0.2">
      <c r="D686" s="79"/>
    </row>
    <row r="687" spans="4:4" x14ac:dyDescent="0.2">
      <c r="D687" s="79"/>
    </row>
    <row r="688" spans="4:4" x14ac:dyDescent="0.2">
      <c r="D688" s="79"/>
    </row>
    <row r="689" spans="4:4" x14ac:dyDescent="0.2">
      <c r="D689" s="79"/>
    </row>
    <row r="690" spans="4:4" x14ac:dyDescent="0.2">
      <c r="D690" s="79"/>
    </row>
    <row r="691" spans="4:4" x14ac:dyDescent="0.2">
      <c r="D691" s="79"/>
    </row>
    <row r="692" spans="4:4" x14ac:dyDescent="0.2">
      <c r="D692" s="79"/>
    </row>
    <row r="693" spans="4:4" x14ac:dyDescent="0.2">
      <c r="D693" s="79"/>
    </row>
    <row r="694" spans="4:4" x14ac:dyDescent="0.2">
      <c r="D694" s="79"/>
    </row>
    <row r="695" spans="4:4" x14ac:dyDescent="0.2">
      <c r="D695" s="79"/>
    </row>
    <row r="696" spans="4:4" x14ac:dyDescent="0.2">
      <c r="D696" s="79"/>
    </row>
    <row r="697" spans="4:4" x14ac:dyDescent="0.2">
      <c r="D697" s="79"/>
    </row>
    <row r="698" spans="4:4" x14ac:dyDescent="0.2">
      <c r="D698" s="79"/>
    </row>
    <row r="699" spans="4:4" x14ac:dyDescent="0.2">
      <c r="D699" s="79"/>
    </row>
    <row r="700" spans="4:4" x14ac:dyDescent="0.2">
      <c r="D700" s="79"/>
    </row>
    <row r="701" spans="4:4" x14ac:dyDescent="0.2">
      <c r="D701" s="79"/>
    </row>
    <row r="702" spans="4:4" x14ac:dyDescent="0.2">
      <c r="D702" s="79"/>
    </row>
    <row r="703" spans="4:4" x14ac:dyDescent="0.2">
      <c r="D703" s="79"/>
    </row>
    <row r="704" spans="4:4" x14ac:dyDescent="0.2">
      <c r="D704" s="79"/>
    </row>
    <row r="705" spans="4:4" x14ac:dyDescent="0.2">
      <c r="D705" s="79"/>
    </row>
    <row r="706" spans="4:4" x14ac:dyDescent="0.2">
      <c r="D706" s="79"/>
    </row>
    <row r="707" spans="4:4" x14ac:dyDescent="0.2">
      <c r="D707" s="79"/>
    </row>
    <row r="708" spans="4:4" x14ac:dyDescent="0.2">
      <c r="D708" s="79"/>
    </row>
    <row r="709" spans="4:4" x14ac:dyDescent="0.2">
      <c r="D709" s="79"/>
    </row>
    <row r="710" spans="4:4" x14ac:dyDescent="0.2">
      <c r="D710" s="79"/>
    </row>
    <row r="711" spans="4:4" x14ac:dyDescent="0.2">
      <c r="D711" s="79"/>
    </row>
    <row r="712" spans="4:4" x14ac:dyDescent="0.2">
      <c r="D712" s="79"/>
    </row>
    <row r="713" spans="4:4" x14ac:dyDescent="0.2">
      <c r="D713" s="79"/>
    </row>
    <row r="714" spans="4:4" x14ac:dyDescent="0.2">
      <c r="D714" s="79"/>
    </row>
    <row r="715" spans="4:4" x14ac:dyDescent="0.2">
      <c r="D715" s="79"/>
    </row>
    <row r="716" spans="4:4" x14ac:dyDescent="0.2">
      <c r="D716" s="79"/>
    </row>
    <row r="717" spans="4:4" x14ac:dyDescent="0.2">
      <c r="D717" s="79"/>
    </row>
    <row r="718" spans="4:4" x14ac:dyDescent="0.2">
      <c r="D718" s="79"/>
    </row>
    <row r="719" spans="4:4" x14ac:dyDescent="0.2">
      <c r="D719" s="79"/>
    </row>
    <row r="720" spans="4:4" x14ac:dyDescent="0.2">
      <c r="D720" s="79"/>
    </row>
    <row r="721" spans="4:4" x14ac:dyDescent="0.2">
      <c r="D721" s="79"/>
    </row>
    <row r="722" spans="4:4" x14ac:dyDescent="0.2">
      <c r="D722" s="79"/>
    </row>
    <row r="723" spans="4:4" x14ac:dyDescent="0.2">
      <c r="D723" s="79"/>
    </row>
    <row r="724" spans="4:4" x14ac:dyDescent="0.2">
      <c r="D724" s="79"/>
    </row>
    <row r="725" spans="4:4" x14ac:dyDescent="0.2">
      <c r="D725" s="79"/>
    </row>
    <row r="726" spans="4:4" x14ac:dyDescent="0.2">
      <c r="D726" s="79"/>
    </row>
    <row r="727" spans="4:4" x14ac:dyDescent="0.2">
      <c r="D727" s="79"/>
    </row>
    <row r="728" spans="4:4" x14ac:dyDescent="0.2">
      <c r="D728" s="79"/>
    </row>
    <row r="729" spans="4:4" x14ac:dyDescent="0.2">
      <c r="D729" s="79"/>
    </row>
    <row r="730" spans="4:4" x14ac:dyDescent="0.2">
      <c r="D730" s="79"/>
    </row>
    <row r="731" spans="4:4" x14ac:dyDescent="0.2">
      <c r="D731" s="79"/>
    </row>
    <row r="732" spans="4:4" x14ac:dyDescent="0.2">
      <c r="D732" s="79"/>
    </row>
    <row r="733" spans="4:4" x14ac:dyDescent="0.2">
      <c r="D733" s="79"/>
    </row>
    <row r="734" spans="4:4" x14ac:dyDescent="0.2">
      <c r="D734" s="79"/>
    </row>
    <row r="735" spans="4:4" x14ac:dyDescent="0.2">
      <c r="D735" s="79"/>
    </row>
    <row r="736" spans="4:4" x14ac:dyDescent="0.2">
      <c r="D736" s="79"/>
    </row>
    <row r="737" spans="4:4" x14ac:dyDescent="0.2">
      <c r="D737" s="79"/>
    </row>
    <row r="738" spans="4:4" x14ac:dyDescent="0.2">
      <c r="D738" s="79"/>
    </row>
    <row r="739" spans="4:4" x14ac:dyDescent="0.2">
      <c r="D739" s="79"/>
    </row>
    <row r="740" spans="4:4" x14ac:dyDescent="0.2">
      <c r="D740" s="79"/>
    </row>
    <row r="741" spans="4:4" x14ac:dyDescent="0.2">
      <c r="D741" s="79"/>
    </row>
    <row r="742" spans="4:4" x14ac:dyDescent="0.2">
      <c r="D742" s="79"/>
    </row>
    <row r="743" spans="4:4" x14ac:dyDescent="0.2">
      <c r="D743" s="79"/>
    </row>
    <row r="744" spans="4:4" x14ac:dyDescent="0.2">
      <c r="D744" s="79"/>
    </row>
    <row r="745" spans="4:4" x14ac:dyDescent="0.2">
      <c r="D745" s="79"/>
    </row>
    <row r="746" spans="4:4" x14ac:dyDescent="0.2">
      <c r="D746" s="79"/>
    </row>
    <row r="747" spans="4:4" x14ac:dyDescent="0.2">
      <c r="D747" s="79"/>
    </row>
    <row r="748" spans="4:4" x14ac:dyDescent="0.2">
      <c r="D748" s="79"/>
    </row>
    <row r="749" spans="4:4" x14ac:dyDescent="0.2">
      <c r="D749" s="79"/>
    </row>
    <row r="750" spans="4:4" x14ac:dyDescent="0.2">
      <c r="D750" s="79"/>
    </row>
    <row r="751" spans="4:4" x14ac:dyDescent="0.2">
      <c r="D751" s="79"/>
    </row>
    <row r="752" spans="4:4" x14ac:dyDescent="0.2">
      <c r="D752" s="79"/>
    </row>
    <row r="753" spans="4:4" x14ac:dyDescent="0.2">
      <c r="D753" s="79"/>
    </row>
    <row r="754" spans="4:4" x14ac:dyDescent="0.2">
      <c r="D754" s="79"/>
    </row>
    <row r="755" spans="4:4" x14ac:dyDescent="0.2">
      <c r="D755" s="79"/>
    </row>
    <row r="756" spans="4:4" x14ac:dyDescent="0.2">
      <c r="D756" s="79"/>
    </row>
    <row r="757" spans="4:4" x14ac:dyDescent="0.2">
      <c r="D757" s="79"/>
    </row>
    <row r="758" spans="4:4" x14ac:dyDescent="0.2">
      <c r="D758" s="79"/>
    </row>
    <row r="759" spans="4:4" x14ac:dyDescent="0.2">
      <c r="D759" s="79"/>
    </row>
    <row r="760" spans="4:4" x14ac:dyDescent="0.2">
      <c r="D760" s="79"/>
    </row>
    <row r="761" spans="4:4" x14ac:dyDescent="0.2">
      <c r="D761" s="79"/>
    </row>
    <row r="762" spans="4:4" x14ac:dyDescent="0.2">
      <c r="D762" s="79"/>
    </row>
    <row r="763" spans="4:4" x14ac:dyDescent="0.2">
      <c r="D763" s="79"/>
    </row>
    <row r="764" spans="4:4" x14ac:dyDescent="0.2">
      <c r="D764" s="79"/>
    </row>
    <row r="765" spans="4:4" x14ac:dyDescent="0.2">
      <c r="D765" s="79"/>
    </row>
    <row r="766" spans="4:4" x14ac:dyDescent="0.2">
      <c r="D766" s="79"/>
    </row>
    <row r="767" spans="4:4" x14ac:dyDescent="0.2">
      <c r="D767" s="79"/>
    </row>
    <row r="768" spans="4:4" x14ac:dyDescent="0.2">
      <c r="D768" s="79"/>
    </row>
    <row r="769" spans="4:4" x14ac:dyDescent="0.2">
      <c r="D769" s="79"/>
    </row>
    <row r="770" spans="4:4" x14ac:dyDescent="0.2">
      <c r="D770" s="79"/>
    </row>
    <row r="771" spans="4:4" x14ac:dyDescent="0.2">
      <c r="D771" s="79"/>
    </row>
    <row r="772" spans="4:4" x14ac:dyDescent="0.2">
      <c r="D772" s="79"/>
    </row>
    <row r="773" spans="4:4" x14ac:dyDescent="0.2">
      <c r="D773" s="79"/>
    </row>
    <row r="774" spans="4:4" x14ac:dyDescent="0.2">
      <c r="D774" s="79"/>
    </row>
    <row r="775" spans="4:4" x14ac:dyDescent="0.2">
      <c r="D775" s="79"/>
    </row>
    <row r="776" spans="4:4" x14ac:dyDescent="0.2">
      <c r="D776" s="79"/>
    </row>
    <row r="777" spans="4:4" x14ac:dyDescent="0.2">
      <c r="D777" s="79"/>
    </row>
    <row r="778" spans="4:4" x14ac:dyDescent="0.2">
      <c r="D778" s="79"/>
    </row>
    <row r="779" spans="4:4" x14ac:dyDescent="0.2">
      <c r="D779" s="79"/>
    </row>
    <row r="780" spans="4:4" x14ac:dyDescent="0.2">
      <c r="D780" s="79"/>
    </row>
    <row r="781" spans="4:4" x14ac:dyDescent="0.2">
      <c r="D781" s="79"/>
    </row>
    <row r="782" spans="4:4" x14ac:dyDescent="0.2">
      <c r="D782" s="79"/>
    </row>
    <row r="783" spans="4:4" x14ac:dyDescent="0.2">
      <c r="D783" s="79"/>
    </row>
    <row r="784" spans="4:4" x14ac:dyDescent="0.2">
      <c r="D784" s="79"/>
    </row>
    <row r="785" spans="4:4" x14ac:dyDescent="0.2">
      <c r="D785" s="79"/>
    </row>
    <row r="786" spans="4:4" x14ac:dyDescent="0.2">
      <c r="D786" s="79"/>
    </row>
    <row r="787" spans="4:4" x14ac:dyDescent="0.2">
      <c r="D787" s="79"/>
    </row>
    <row r="788" spans="4:4" x14ac:dyDescent="0.2">
      <c r="D788" s="79"/>
    </row>
    <row r="789" spans="4:4" x14ac:dyDescent="0.2">
      <c r="D789" s="79"/>
    </row>
    <row r="790" spans="4:4" x14ac:dyDescent="0.2">
      <c r="D790" s="79"/>
    </row>
    <row r="791" spans="4:4" x14ac:dyDescent="0.2">
      <c r="D791" s="79"/>
    </row>
    <row r="792" spans="4:4" x14ac:dyDescent="0.2">
      <c r="D792" s="79"/>
    </row>
    <row r="793" spans="4:4" x14ac:dyDescent="0.2">
      <c r="D793" s="79"/>
    </row>
    <row r="794" spans="4:4" x14ac:dyDescent="0.2">
      <c r="D794" s="79"/>
    </row>
    <row r="795" spans="4:4" x14ac:dyDescent="0.2">
      <c r="D795" s="79"/>
    </row>
    <row r="796" spans="4:4" x14ac:dyDescent="0.2">
      <c r="D796" s="79"/>
    </row>
    <row r="797" spans="4:4" x14ac:dyDescent="0.2">
      <c r="D797" s="79"/>
    </row>
    <row r="798" spans="4:4" x14ac:dyDescent="0.2">
      <c r="D798" s="79"/>
    </row>
    <row r="799" spans="4:4" x14ac:dyDescent="0.2">
      <c r="D799" s="79"/>
    </row>
    <row r="800" spans="4:4" x14ac:dyDescent="0.2">
      <c r="D800" s="79"/>
    </row>
    <row r="801" spans="4:4" x14ac:dyDescent="0.2">
      <c r="D801" s="79"/>
    </row>
    <row r="802" spans="4:4" x14ac:dyDescent="0.2">
      <c r="D802" s="79"/>
    </row>
    <row r="803" spans="4:4" x14ac:dyDescent="0.2">
      <c r="D803" s="79"/>
    </row>
    <row r="804" spans="4:4" x14ac:dyDescent="0.2">
      <c r="D804" s="79"/>
    </row>
    <row r="805" spans="4:4" x14ac:dyDescent="0.2">
      <c r="D805" s="79"/>
    </row>
    <row r="806" spans="4:4" x14ac:dyDescent="0.2">
      <c r="D806" s="79"/>
    </row>
    <row r="807" spans="4:4" x14ac:dyDescent="0.2">
      <c r="D807" s="79"/>
    </row>
    <row r="808" spans="4:4" x14ac:dyDescent="0.2">
      <c r="D808" s="79"/>
    </row>
    <row r="809" spans="4:4" x14ac:dyDescent="0.2">
      <c r="D809" s="79"/>
    </row>
    <row r="810" spans="4:4" x14ac:dyDescent="0.2">
      <c r="D810" s="79"/>
    </row>
    <row r="811" spans="4:4" x14ac:dyDescent="0.2">
      <c r="D811" s="79"/>
    </row>
    <row r="812" spans="4:4" x14ac:dyDescent="0.2">
      <c r="D812" s="79"/>
    </row>
    <row r="813" spans="4:4" x14ac:dyDescent="0.2">
      <c r="D813" s="79"/>
    </row>
    <row r="814" spans="4:4" x14ac:dyDescent="0.2">
      <c r="D814" s="79"/>
    </row>
    <row r="815" spans="4:4" x14ac:dyDescent="0.2">
      <c r="D815" s="79"/>
    </row>
    <row r="816" spans="4:4" x14ac:dyDescent="0.2">
      <c r="D816" s="79"/>
    </row>
    <row r="817" spans="4:4" x14ac:dyDescent="0.2">
      <c r="D817" s="79"/>
    </row>
    <row r="818" spans="4:4" x14ac:dyDescent="0.2">
      <c r="D818" s="79"/>
    </row>
    <row r="819" spans="4:4" x14ac:dyDescent="0.2">
      <c r="D819" s="79"/>
    </row>
    <row r="820" spans="4:4" x14ac:dyDescent="0.2">
      <c r="D820" s="79"/>
    </row>
    <row r="821" spans="4:4" x14ac:dyDescent="0.2">
      <c r="D821" s="79"/>
    </row>
    <row r="822" spans="4:4" x14ac:dyDescent="0.2">
      <c r="D822" s="79"/>
    </row>
    <row r="823" spans="4:4" x14ac:dyDescent="0.2">
      <c r="D823" s="79"/>
    </row>
    <row r="824" spans="4:4" x14ac:dyDescent="0.2">
      <c r="D824" s="79"/>
    </row>
    <row r="825" spans="4:4" x14ac:dyDescent="0.2">
      <c r="D825" s="79"/>
    </row>
    <row r="826" spans="4:4" x14ac:dyDescent="0.2">
      <c r="D826" s="79"/>
    </row>
    <row r="827" spans="4:4" x14ac:dyDescent="0.2">
      <c r="D827" s="79"/>
    </row>
    <row r="828" spans="4:4" x14ac:dyDescent="0.2">
      <c r="D828" s="79"/>
    </row>
    <row r="829" spans="4:4" x14ac:dyDescent="0.2">
      <c r="D829" s="79"/>
    </row>
    <row r="830" spans="4:4" x14ac:dyDescent="0.2">
      <c r="D830" s="79"/>
    </row>
    <row r="831" spans="4:4" x14ac:dyDescent="0.2">
      <c r="D831" s="79"/>
    </row>
    <row r="832" spans="4:4" x14ac:dyDescent="0.2">
      <c r="D832" s="79"/>
    </row>
    <row r="833" spans="4:4" x14ac:dyDescent="0.2">
      <c r="D833" s="79"/>
    </row>
    <row r="834" spans="4:4" x14ac:dyDescent="0.2">
      <c r="D834" s="79"/>
    </row>
    <row r="835" spans="4:4" x14ac:dyDescent="0.2">
      <c r="D835" s="79"/>
    </row>
    <row r="836" spans="4:4" x14ac:dyDescent="0.2">
      <c r="D836" s="79"/>
    </row>
    <row r="837" spans="4:4" x14ac:dyDescent="0.2">
      <c r="D837" s="79"/>
    </row>
    <row r="838" spans="4:4" x14ac:dyDescent="0.2">
      <c r="D838" s="79"/>
    </row>
    <row r="839" spans="4:4" x14ac:dyDescent="0.2">
      <c r="D839" s="79"/>
    </row>
    <row r="840" spans="4:4" x14ac:dyDescent="0.2">
      <c r="D840" s="79"/>
    </row>
    <row r="841" spans="4:4" x14ac:dyDescent="0.2">
      <c r="D841" s="79"/>
    </row>
    <row r="842" spans="4:4" x14ac:dyDescent="0.2">
      <c r="D842" s="79"/>
    </row>
    <row r="843" spans="4:4" x14ac:dyDescent="0.2">
      <c r="D843" s="79"/>
    </row>
    <row r="844" spans="4:4" x14ac:dyDescent="0.2">
      <c r="D844" s="79"/>
    </row>
    <row r="845" spans="4:4" x14ac:dyDescent="0.2">
      <c r="D845" s="79"/>
    </row>
    <row r="846" spans="4:4" x14ac:dyDescent="0.2">
      <c r="D846" s="79"/>
    </row>
    <row r="847" spans="4:4" x14ac:dyDescent="0.2">
      <c r="D847" s="79"/>
    </row>
    <row r="848" spans="4:4" x14ac:dyDescent="0.2">
      <c r="D848" s="79"/>
    </row>
    <row r="849" spans="4:4" x14ac:dyDescent="0.2">
      <c r="D849" s="79"/>
    </row>
    <row r="850" spans="4:4" x14ac:dyDescent="0.2">
      <c r="D850" s="79"/>
    </row>
    <row r="851" spans="4:4" x14ac:dyDescent="0.2">
      <c r="D851" s="79"/>
    </row>
    <row r="852" spans="4:4" x14ac:dyDescent="0.2">
      <c r="D852" s="79"/>
    </row>
    <row r="853" spans="4:4" x14ac:dyDescent="0.2">
      <c r="D853" s="79"/>
    </row>
    <row r="854" spans="4:4" x14ac:dyDescent="0.2">
      <c r="D854" s="79"/>
    </row>
    <row r="855" spans="4:4" x14ac:dyDescent="0.2">
      <c r="D855" s="79"/>
    </row>
    <row r="856" spans="4:4" x14ac:dyDescent="0.2">
      <c r="D856" s="79"/>
    </row>
    <row r="857" spans="4:4" x14ac:dyDescent="0.2">
      <c r="D857" s="79"/>
    </row>
    <row r="858" spans="4:4" x14ac:dyDescent="0.2">
      <c r="D858" s="79"/>
    </row>
    <row r="859" spans="4:4" x14ac:dyDescent="0.2">
      <c r="D859" s="79"/>
    </row>
    <row r="860" spans="4:4" x14ac:dyDescent="0.2">
      <c r="D860" s="79"/>
    </row>
    <row r="861" spans="4:4" x14ac:dyDescent="0.2">
      <c r="D861" s="79"/>
    </row>
    <row r="862" spans="4:4" x14ac:dyDescent="0.2">
      <c r="D862" s="79"/>
    </row>
    <row r="863" spans="4:4" x14ac:dyDescent="0.2">
      <c r="D863" s="79"/>
    </row>
    <row r="864" spans="4:4" x14ac:dyDescent="0.2">
      <c r="D864" s="79"/>
    </row>
    <row r="865" spans="4:4" x14ac:dyDescent="0.2">
      <c r="D865" s="79"/>
    </row>
    <row r="866" spans="4:4" x14ac:dyDescent="0.2">
      <c r="D866" s="79"/>
    </row>
    <row r="867" spans="4:4" x14ac:dyDescent="0.2">
      <c r="D867" s="79"/>
    </row>
    <row r="868" spans="4:4" x14ac:dyDescent="0.2">
      <c r="D868" s="79"/>
    </row>
    <row r="869" spans="4:4" x14ac:dyDescent="0.2">
      <c r="D869" s="79"/>
    </row>
    <row r="870" spans="4:4" x14ac:dyDescent="0.2">
      <c r="D870" s="79"/>
    </row>
    <row r="871" spans="4:4" x14ac:dyDescent="0.2">
      <c r="D871" s="79"/>
    </row>
    <row r="872" spans="4:4" x14ac:dyDescent="0.2">
      <c r="D872" s="79"/>
    </row>
    <row r="873" spans="4:4" x14ac:dyDescent="0.2">
      <c r="D873" s="79"/>
    </row>
    <row r="874" spans="4:4" x14ac:dyDescent="0.2">
      <c r="D874" s="79"/>
    </row>
    <row r="875" spans="4:4" x14ac:dyDescent="0.2">
      <c r="D875" s="79"/>
    </row>
    <row r="876" spans="4:4" x14ac:dyDescent="0.2">
      <c r="D876" s="79"/>
    </row>
    <row r="877" spans="4:4" x14ac:dyDescent="0.2">
      <c r="D877" s="79"/>
    </row>
    <row r="878" spans="4:4" x14ac:dyDescent="0.2">
      <c r="D878" s="79"/>
    </row>
    <row r="879" spans="4:4" x14ac:dyDescent="0.2">
      <c r="D879" s="79"/>
    </row>
    <row r="880" spans="4:4" x14ac:dyDescent="0.2">
      <c r="D880" s="79"/>
    </row>
    <row r="881" spans="4:4" x14ac:dyDescent="0.2">
      <c r="D881" s="79"/>
    </row>
    <row r="882" spans="4:4" x14ac:dyDescent="0.2">
      <c r="D882" s="79"/>
    </row>
    <row r="883" spans="4:4" x14ac:dyDescent="0.2">
      <c r="D883" s="79"/>
    </row>
    <row r="884" spans="4:4" x14ac:dyDescent="0.2">
      <c r="D884" s="79"/>
    </row>
    <row r="885" spans="4:4" x14ac:dyDescent="0.2">
      <c r="D885" s="79"/>
    </row>
    <row r="886" spans="4:4" x14ac:dyDescent="0.2">
      <c r="D886" s="79"/>
    </row>
    <row r="887" spans="4:4" x14ac:dyDescent="0.2">
      <c r="D887" s="79"/>
    </row>
    <row r="888" spans="4:4" x14ac:dyDescent="0.2">
      <c r="D888" s="79"/>
    </row>
    <row r="889" spans="4:4" x14ac:dyDescent="0.2">
      <c r="D889" s="79"/>
    </row>
    <row r="890" spans="4:4" x14ac:dyDescent="0.2">
      <c r="D890" s="79"/>
    </row>
    <row r="891" spans="4:4" x14ac:dyDescent="0.2">
      <c r="D891" s="79"/>
    </row>
    <row r="892" spans="4:4" x14ac:dyDescent="0.2">
      <c r="D892" s="79"/>
    </row>
    <row r="893" spans="4:4" x14ac:dyDescent="0.2">
      <c r="D893" s="79"/>
    </row>
    <row r="894" spans="4:4" x14ac:dyDescent="0.2">
      <c r="D894" s="79"/>
    </row>
    <row r="895" spans="4:4" x14ac:dyDescent="0.2">
      <c r="D895" s="79"/>
    </row>
    <row r="896" spans="4:4" x14ac:dyDescent="0.2">
      <c r="D896" s="79"/>
    </row>
    <row r="897" spans="4:4" x14ac:dyDescent="0.2">
      <c r="D897" s="79"/>
    </row>
    <row r="898" spans="4:4" x14ac:dyDescent="0.2">
      <c r="D898" s="79"/>
    </row>
    <row r="899" spans="4:4" x14ac:dyDescent="0.2">
      <c r="D899" s="79"/>
    </row>
    <row r="900" spans="4:4" x14ac:dyDescent="0.2">
      <c r="D900" s="79"/>
    </row>
    <row r="901" spans="4:4" x14ac:dyDescent="0.2">
      <c r="D901" s="79"/>
    </row>
    <row r="902" spans="4:4" x14ac:dyDescent="0.2">
      <c r="D902" s="79"/>
    </row>
    <row r="903" spans="4:4" x14ac:dyDescent="0.2">
      <c r="D903" s="79"/>
    </row>
    <row r="904" spans="4:4" x14ac:dyDescent="0.2">
      <c r="D904" s="79"/>
    </row>
    <row r="905" spans="4:4" x14ac:dyDescent="0.2">
      <c r="D905" s="79"/>
    </row>
    <row r="906" spans="4:4" x14ac:dyDescent="0.2">
      <c r="D906" s="79"/>
    </row>
    <row r="907" spans="4:4" x14ac:dyDescent="0.2">
      <c r="D907" s="79"/>
    </row>
    <row r="908" spans="4:4" x14ac:dyDescent="0.2">
      <c r="D908" s="79"/>
    </row>
    <row r="909" spans="4:4" x14ac:dyDescent="0.2">
      <c r="D909" s="79"/>
    </row>
    <row r="910" spans="4:4" x14ac:dyDescent="0.2">
      <c r="D910" s="79"/>
    </row>
    <row r="911" spans="4:4" x14ac:dyDescent="0.2">
      <c r="D911" s="79"/>
    </row>
    <row r="912" spans="4:4" x14ac:dyDescent="0.2">
      <c r="D912" s="79"/>
    </row>
    <row r="913" spans="4:4" x14ac:dyDescent="0.2">
      <c r="D913" s="79"/>
    </row>
    <row r="914" spans="4:4" x14ac:dyDescent="0.2">
      <c r="D914" s="79"/>
    </row>
    <row r="915" spans="4:4" x14ac:dyDescent="0.2">
      <c r="D915" s="79"/>
    </row>
    <row r="916" spans="4:4" x14ac:dyDescent="0.2">
      <c r="D916" s="79"/>
    </row>
    <row r="917" spans="4:4" x14ac:dyDescent="0.2">
      <c r="D917" s="79"/>
    </row>
    <row r="918" spans="4:4" x14ac:dyDescent="0.2">
      <c r="D918" s="79"/>
    </row>
    <row r="919" spans="4:4" x14ac:dyDescent="0.2">
      <c r="D919" s="79"/>
    </row>
    <row r="920" spans="4:4" x14ac:dyDescent="0.2">
      <c r="D920" s="79"/>
    </row>
    <row r="921" spans="4:4" x14ac:dyDescent="0.2">
      <c r="D921" s="79"/>
    </row>
    <row r="922" spans="4:4" x14ac:dyDescent="0.2">
      <c r="D922" s="79"/>
    </row>
    <row r="923" spans="4:4" x14ac:dyDescent="0.2">
      <c r="D923" s="79"/>
    </row>
    <row r="924" spans="4:4" x14ac:dyDescent="0.2">
      <c r="D924" s="79"/>
    </row>
    <row r="925" spans="4:4" x14ac:dyDescent="0.2">
      <c r="D925" s="79"/>
    </row>
    <row r="926" spans="4:4" x14ac:dyDescent="0.2">
      <c r="D926" s="79"/>
    </row>
    <row r="927" spans="4:4" x14ac:dyDescent="0.2">
      <c r="D927" s="79"/>
    </row>
    <row r="928" spans="4:4" x14ac:dyDescent="0.2">
      <c r="D928" s="79"/>
    </row>
    <row r="929" spans="4:4" x14ac:dyDescent="0.2">
      <c r="D929" s="79"/>
    </row>
    <row r="930" spans="4:4" x14ac:dyDescent="0.2">
      <c r="D930" s="79"/>
    </row>
    <row r="931" spans="4:4" x14ac:dyDescent="0.2">
      <c r="D931" s="79"/>
    </row>
    <row r="932" spans="4:4" x14ac:dyDescent="0.2">
      <c r="D932" s="79"/>
    </row>
    <row r="933" spans="4:4" x14ac:dyDescent="0.2">
      <c r="D933" s="79"/>
    </row>
    <row r="934" spans="4:4" x14ac:dyDescent="0.2">
      <c r="D934" s="79"/>
    </row>
    <row r="935" spans="4:4" x14ac:dyDescent="0.2">
      <c r="D935" s="79"/>
    </row>
    <row r="936" spans="4:4" x14ac:dyDescent="0.2">
      <c r="D936" s="79"/>
    </row>
    <row r="937" spans="4:4" x14ac:dyDescent="0.2">
      <c r="D937" s="79"/>
    </row>
    <row r="938" spans="4:4" x14ac:dyDescent="0.2">
      <c r="D938" s="79"/>
    </row>
    <row r="939" spans="4:4" x14ac:dyDescent="0.2">
      <c r="D939" s="79"/>
    </row>
    <row r="940" spans="4:4" x14ac:dyDescent="0.2">
      <c r="D940" s="79"/>
    </row>
    <row r="941" spans="4:4" x14ac:dyDescent="0.2">
      <c r="D941" s="79"/>
    </row>
    <row r="942" spans="4:4" x14ac:dyDescent="0.2">
      <c r="D942" s="79"/>
    </row>
    <row r="943" spans="4:4" x14ac:dyDescent="0.2">
      <c r="D943" s="79"/>
    </row>
    <row r="944" spans="4:4" x14ac:dyDescent="0.2">
      <c r="D944" s="79"/>
    </row>
    <row r="945" spans="4:4" x14ac:dyDescent="0.2">
      <c r="D945" s="79"/>
    </row>
    <row r="946" spans="4:4" x14ac:dyDescent="0.2">
      <c r="D946" s="79"/>
    </row>
    <row r="947" spans="4:4" x14ac:dyDescent="0.2">
      <c r="D947" s="79"/>
    </row>
    <row r="948" spans="4:4" x14ac:dyDescent="0.2">
      <c r="D948" s="79"/>
    </row>
    <row r="949" spans="4:4" x14ac:dyDescent="0.2">
      <c r="D949" s="79"/>
    </row>
    <row r="950" spans="4:4" x14ac:dyDescent="0.2">
      <c r="D950" s="79"/>
    </row>
    <row r="951" spans="4:4" x14ac:dyDescent="0.2">
      <c r="D951" s="79"/>
    </row>
    <row r="952" spans="4:4" x14ac:dyDescent="0.2">
      <c r="D952" s="79"/>
    </row>
    <row r="953" spans="4:4" x14ac:dyDescent="0.2">
      <c r="D953" s="79"/>
    </row>
    <row r="954" spans="4:4" x14ac:dyDescent="0.2">
      <c r="D954" s="79"/>
    </row>
    <row r="955" spans="4:4" x14ac:dyDescent="0.2">
      <c r="D955" s="79"/>
    </row>
    <row r="956" spans="4:4" x14ac:dyDescent="0.2">
      <c r="D956" s="79"/>
    </row>
    <row r="957" spans="4:4" x14ac:dyDescent="0.2">
      <c r="D957" s="79"/>
    </row>
    <row r="958" spans="4:4" x14ac:dyDescent="0.2">
      <c r="D958" s="79"/>
    </row>
    <row r="959" spans="4:4" x14ac:dyDescent="0.2">
      <c r="D959" s="79"/>
    </row>
    <row r="960" spans="4:4" x14ac:dyDescent="0.2">
      <c r="D960" s="79"/>
    </row>
    <row r="961" spans="4:4" x14ac:dyDescent="0.2">
      <c r="D961" s="79"/>
    </row>
    <row r="962" spans="4:4" x14ac:dyDescent="0.2">
      <c r="D962" s="79"/>
    </row>
    <row r="963" spans="4:4" x14ac:dyDescent="0.2">
      <c r="D963" s="79"/>
    </row>
    <row r="964" spans="4:4" x14ac:dyDescent="0.2">
      <c r="D964" s="79"/>
    </row>
    <row r="965" spans="4:4" x14ac:dyDescent="0.2">
      <c r="D965" s="79"/>
    </row>
    <row r="966" spans="4:4" x14ac:dyDescent="0.2">
      <c r="D966" s="79"/>
    </row>
    <row r="967" spans="4:4" x14ac:dyDescent="0.2">
      <c r="D967" s="79"/>
    </row>
    <row r="968" spans="4:4" x14ac:dyDescent="0.2">
      <c r="D968" s="79"/>
    </row>
    <row r="969" spans="4:4" x14ac:dyDescent="0.2">
      <c r="D969" s="79"/>
    </row>
    <row r="970" spans="4:4" x14ac:dyDescent="0.2">
      <c r="D970" s="79"/>
    </row>
    <row r="971" spans="4:4" x14ac:dyDescent="0.2">
      <c r="D971" s="79"/>
    </row>
    <row r="972" spans="4:4" x14ac:dyDescent="0.2">
      <c r="D972" s="79"/>
    </row>
    <row r="973" spans="4:4" x14ac:dyDescent="0.2">
      <c r="D973" s="79"/>
    </row>
    <row r="974" spans="4:4" x14ac:dyDescent="0.2">
      <c r="D974" s="79"/>
    </row>
    <row r="975" spans="4:4" x14ac:dyDescent="0.2">
      <c r="D975" s="79"/>
    </row>
    <row r="976" spans="4:4" x14ac:dyDescent="0.2">
      <c r="D976" s="79"/>
    </row>
    <row r="977" spans="4:4" x14ac:dyDescent="0.2">
      <c r="D977" s="79"/>
    </row>
    <row r="978" spans="4:4" x14ac:dyDescent="0.2">
      <c r="D978" s="79"/>
    </row>
    <row r="979" spans="4:4" x14ac:dyDescent="0.2">
      <c r="D979" s="79"/>
    </row>
    <row r="980" spans="4:4" x14ac:dyDescent="0.2">
      <c r="D980" s="79"/>
    </row>
    <row r="981" spans="4:4" x14ac:dyDescent="0.2">
      <c r="D981" s="79"/>
    </row>
    <row r="982" spans="4:4" x14ac:dyDescent="0.2">
      <c r="D982" s="79"/>
    </row>
    <row r="983" spans="4:4" x14ac:dyDescent="0.2">
      <c r="D983" s="79"/>
    </row>
    <row r="984" spans="4:4" x14ac:dyDescent="0.2">
      <c r="D984" s="79"/>
    </row>
    <row r="985" spans="4:4" x14ac:dyDescent="0.2">
      <c r="D985" s="79"/>
    </row>
    <row r="986" spans="4:4" x14ac:dyDescent="0.2">
      <c r="D986" s="79"/>
    </row>
    <row r="987" spans="4:4" x14ac:dyDescent="0.2">
      <c r="D987" s="79"/>
    </row>
    <row r="988" spans="4:4" x14ac:dyDescent="0.2">
      <c r="D988" s="79"/>
    </row>
    <row r="989" spans="4:4" x14ac:dyDescent="0.2">
      <c r="D989" s="79"/>
    </row>
    <row r="990" spans="4:4" x14ac:dyDescent="0.2">
      <c r="D990" s="79"/>
    </row>
    <row r="991" spans="4:4" x14ac:dyDescent="0.2">
      <c r="D991" s="79"/>
    </row>
    <row r="992" spans="4:4" x14ac:dyDescent="0.2">
      <c r="D992" s="79"/>
    </row>
    <row r="993" spans="4:4" x14ac:dyDescent="0.2">
      <c r="D993" s="79"/>
    </row>
    <row r="994" spans="4:4" x14ac:dyDescent="0.2">
      <c r="D994" s="79"/>
    </row>
    <row r="995" spans="4:4" x14ac:dyDescent="0.2">
      <c r="D995" s="79"/>
    </row>
    <row r="996" spans="4:4" x14ac:dyDescent="0.2">
      <c r="D996" s="79"/>
    </row>
    <row r="997" spans="4:4" x14ac:dyDescent="0.2">
      <c r="D997" s="79"/>
    </row>
    <row r="998" spans="4:4" x14ac:dyDescent="0.2">
      <c r="D998" s="79"/>
    </row>
    <row r="999" spans="4:4" x14ac:dyDescent="0.2">
      <c r="D999" s="79"/>
    </row>
    <row r="1000" spans="4:4" x14ac:dyDescent="0.2">
      <c r="D1000" s="79"/>
    </row>
    <row r="1001" spans="4:4" x14ac:dyDescent="0.2">
      <c r="D1001" s="79"/>
    </row>
    <row r="1002" spans="4:4" x14ac:dyDescent="0.2">
      <c r="D1002" s="79"/>
    </row>
    <row r="1003" spans="4:4" x14ac:dyDescent="0.2">
      <c r="D1003" s="79"/>
    </row>
    <row r="1004" spans="4:4" x14ac:dyDescent="0.2">
      <c r="D1004" s="79"/>
    </row>
    <row r="1005" spans="4:4" x14ac:dyDescent="0.2">
      <c r="D1005" s="79"/>
    </row>
    <row r="1006" spans="4:4" x14ac:dyDescent="0.2">
      <c r="D1006" s="79"/>
    </row>
    <row r="1007" spans="4:4" x14ac:dyDescent="0.2">
      <c r="D1007" s="79"/>
    </row>
    <row r="1008" spans="4:4" x14ac:dyDescent="0.2">
      <c r="D1008" s="79"/>
    </row>
    <row r="1009" spans="4:4" x14ac:dyDescent="0.2">
      <c r="D1009" s="79"/>
    </row>
    <row r="1010" spans="4:4" x14ac:dyDescent="0.2">
      <c r="D1010" s="79"/>
    </row>
    <row r="1011" spans="4:4" x14ac:dyDescent="0.2">
      <c r="D1011" s="79"/>
    </row>
    <row r="1012" spans="4:4" x14ac:dyDescent="0.2">
      <c r="D1012" s="79"/>
    </row>
    <row r="1013" spans="4:4" x14ac:dyDescent="0.2">
      <c r="D1013" s="79"/>
    </row>
    <row r="1014" spans="4:4" x14ac:dyDescent="0.2">
      <c r="D1014" s="79"/>
    </row>
    <row r="1015" spans="4:4" x14ac:dyDescent="0.2">
      <c r="D1015" s="79"/>
    </row>
    <row r="1016" spans="4:4" x14ac:dyDescent="0.2">
      <c r="D1016" s="79"/>
    </row>
    <row r="1017" spans="4:4" x14ac:dyDescent="0.2">
      <c r="D1017" s="79"/>
    </row>
    <row r="1018" spans="4:4" x14ac:dyDescent="0.2">
      <c r="D1018" s="79"/>
    </row>
    <row r="1019" spans="4:4" x14ac:dyDescent="0.2">
      <c r="D1019" s="79"/>
    </row>
    <row r="1020" spans="4:4" x14ac:dyDescent="0.2">
      <c r="D1020" s="79"/>
    </row>
    <row r="1021" spans="4:4" x14ac:dyDescent="0.2">
      <c r="D1021" s="79"/>
    </row>
    <row r="1022" spans="4:4" x14ac:dyDescent="0.2">
      <c r="D1022" s="79"/>
    </row>
    <row r="1023" spans="4:4" x14ac:dyDescent="0.2">
      <c r="D1023" s="79"/>
    </row>
    <row r="1024" spans="4:4" x14ac:dyDescent="0.2">
      <c r="D1024" s="79"/>
    </row>
    <row r="1025" spans="4:4" x14ac:dyDescent="0.2">
      <c r="D1025" s="79"/>
    </row>
    <row r="1026" spans="4:4" x14ac:dyDescent="0.2">
      <c r="D1026" s="79"/>
    </row>
    <row r="1027" spans="4:4" x14ac:dyDescent="0.2">
      <c r="D1027" s="79"/>
    </row>
    <row r="1028" spans="4:4" x14ac:dyDescent="0.2">
      <c r="D1028" s="79"/>
    </row>
    <row r="1029" spans="4:4" x14ac:dyDescent="0.2">
      <c r="D1029" s="79"/>
    </row>
    <row r="1030" spans="4:4" x14ac:dyDescent="0.2">
      <c r="D1030" s="79"/>
    </row>
    <row r="1031" spans="4:4" x14ac:dyDescent="0.2">
      <c r="D1031" s="79"/>
    </row>
    <row r="1032" spans="4:4" x14ac:dyDescent="0.2">
      <c r="D1032" s="79"/>
    </row>
    <row r="1033" spans="4:4" x14ac:dyDescent="0.2">
      <c r="D1033" s="79"/>
    </row>
    <row r="1034" spans="4:4" x14ac:dyDescent="0.2">
      <c r="D1034" s="79"/>
    </row>
    <row r="1035" spans="4:4" x14ac:dyDescent="0.2">
      <c r="D1035" s="79"/>
    </row>
    <row r="1036" spans="4:4" x14ac:dyDescent="0.2">
      <c r="D1036" s="79"/>
    </row>
    <row r="1037" spans="4:4" x14ac:dyDescent="0.2">
      <c r="D1037" s="79"/>
    </row>
    <row r="1038" spans="4:4" x14ac:dyDescent="0.2">
      <c r="D1038" s="79"/>
    </row>
    <row r="1039" spans="4:4" x14ac:dyDescent="0.2">
      <c r="D1039" s="79"/>
    </row>
    <row r="1040" spans="4:4" x14ac:dyDescent="0.2">
      <c r="D1040" s="79"/>
    </row>
    <row r="1041" spans="4:4" x14ac:dyDescent="0.2">
      <c r="D1041" s="79"/>
    </row>
    <row r="1042" spans="4:4" x14ac:dyDescent="0.2">
      <c r="D1042" s="79"/>
    </row>
    <row r="1043" spans="4:4" x14ac:dyDescent="0.2">
      <c r="D1043" s="79"/>
    </row>
    <row r="1044" spans="4:4" x14ac:dyDescent="0.2">
      <c r="D1044" s="79"/>
    </row>
    <row r="1045" spans="4:4" x14ac:dyDescent="0.2">
      <c r="D1045" s="79"/>
    </row>
    <row r="1046" spans="4:4" x14ac:dyDescent="0.2">
      <c r="D1046" s="79"/>
    </row>
    <row r="1047" spans="4:4" x14ac:dyDescent="0.2">
      <c r="D1047" s="79"/>
    </row>
    <row r="1048" spans="4:4" x14ac:dyDescent="0.2">
      <c r="D1048" s="79"/>
    </row>
    <row r="1049" spans="4:4" x14ac:dyDescent="0.2">
      <c r="D1049" s="79"/>
    </row>
    <row r="1050" spans="4:4" x14ac:dyDescent="0.2">
      <c r="D1050" s="79"/>
    </row>
    <row r="1051" spans="4:4" x14ac:dyDescent="0.2">
      <c r="D1051" s="79"/>
    </row>
    <row r="1052" spans="4:4" x14ac:dyDescent="0.2">
      <c r="D1052" s="79"/>
    </row>
    <row r="1053" spans="4:4" x14ac:dyDescent="0.2">
      <c r="D1053" s="79"/>
    </row>
    <row r="1054" spans="4:4" x14ac:dyDescent="0.2">
      <c r="D1054" s="79"/>
    </row>
    <row r="1055" spans="4:4" x14ac:dyDescent="0.2">
      <c r="D1055" s="79"/>
    </row>
    <row r="1056" spans="4:4" x14ac:dyDescent="0.2">
      <c r="D1056" s="79"/>
    </row>
    <row r="1057" spans="4:4" x14ac:dyDescent="0.2">
      <c r="D1057" s="79"/>
    </row>
    <row r="1058" spans="4:4" x14ac:dyDescent="0.2">
      <c r="D1058" s="79"/>
    </row>
    <row r="1059" spans="4:4" x14ac:dyDescent="0.2">
      <c r="D1059" s="79"/>
    </row>
    <row r="1060" spans="4:4" x14ac:dyDescent="0.2">
      <c r="D1060" s="79"/>
    </row>
    <row r="1061" spans="4:4" x14ac:dyDescent="0.2">
      <c r="D1061" s="79"/>
    </row>
    <row r="1062" spans="4:4" x14ac:dyDescent="0.2">
      <c r="D1062" s="79"/>
    </row>
    <row r="1063" spans="4:4" x14ac:dyDescent="0.2">
      <c r="D1063" s="79"/>
    </row>
    <row r="1064" spans="4:4" x14ac:dyDescent="0.2">
      <c r="D1064" s="79"/>
    </row>
    <row r="1065" spans="4:4" x14ac:dyDescent="0.2">
      <c r="D1065" s="79"/>
    </row>
    <row r="1066" spans="4:4" x14ac:dyDescent="0.2">
      <c r="D1066" s="79"/>
    </row>
    <row r="1067" spans="4:4" x14ac:dyDescent="0.2">
      <c r="D1067" s="79"/>
    </row>
    <row r="1068" spans="4:4" x14ac:dyDescent="0.2">
      <c r="D1068" s="79"/>
    </row>
    <row r="1069" spans="4:4" x14ac:dyDescent="0.2">
      <c r="D1069" s="79"/>
    </row>
    <row r="1070" spans="4:4" x14ac:dyDescent="0.2">
      <c r="D1070" s="79"/>
    </row>
    <row r="1071" spans="4:4" x14ac:dyDescent="0.2">
      <c r="D1071" s="79"/>
    </row>
    <row r="1072" spans="4:4" x14ac:dyDescent="0.2">
      <c r="D1072" s="79"/>
    </row>
    <row r="1073" spans="4:4" x14ac:dyDescent="0.2">
      <c r="D1073" s="79"/>
    </row>
    <row r="1074" spans="4:4" x14ac:dyDescent="0.2">
      <c r="D1074" s="79"/>
    </row>
    <row r="1075" spans="4:4" x14ac:dyDescent="0.2">
      <c r="D1075" s="79"/>
    </row>
    <row r="1076" spans="4:4" x14ac:dyDescent="0.2">
      <c r="D1076" s="79"/>
    </row>
    <row r="1077" spans="4:4" x14ac:dyDescent="0.2">
      <c r="D1077" s="79"/>
    </row>
    <row r="1078" spans="4:4" x14ac:dyDescent="0.2">
      <c r="D1078" s="79"/>
    </row>
    <row r="1079" spans="4:4" x14ac:dyDescent="0.2">
      <c r="D1079" s="79"/>
    </row>
    <row r="1080" spans="4:4" x14ac:dyDescent="0.2">
      <c r="D1080" s="79"/>
    </row>
    <row r="1081" spans="4:4" x14ac:dyDescent="0.2">
      <c r="D1081" s="79"/>
    </row>
    <row r="1082" spans="4:4" x14ac:dyDescent="0.2">
      <c r="D1082" s="79"/>
    </row>
    <row r="1083" spans="4:4" x14ac:dyDescent="0.2">
      <c r="D1083" s="79"/>
    </row>
    <row r="1084" spans="4:4" x14ac:dyDescent="0.2">
      <c r="D1084" s="79"/>
    </row>
    <row r="1085" spans="4:4" x14ac:dyDescent="0.2">
      <c r="D1085" s="79"/>
    </row>
    <row r="1086" spans="4:4" x14ac:dyDescent="0.2">
      <c r="D1086" s="79"/>
    </row>
    <row r="1087" spans="4:4" x14ac:dyDescent="0.2">
      <c r="D1087" s="79"/>
    </row>
    <row r="1088" spans="4:4" x14ac:dyDescent="0.2">
      <c r="D1088" s="79"/>
    </row>
    <row r="1089" spans="4:4" x14ac:dyDescent="0.2">
      <c r="D1089" s="79"/>
    </row>
    <row r="1090" spans="4:4" x14ac:dyDescent="0.2">
      <c r="D1090" s="79"/>
    </row>
    <row r="1091" spans="4:4" x14ac:dyDescent="0.2">
      <c r="D1091" s="79"/>
    </row>
    <row r="1092" spans="4:4" x14ac:dyDescent="0.2">
      <c r="D1092" s="79"/>
    </row>
    <row r="1093" spans="4:4" x14ac:dyDescent="0.2">
      <c r="D1093" s="79"/>
    </row>
    <row r="1094" spans="4:4" x14ac:dyDescent="0.2">
      <c r="D1094" s="79"/>
    </row>
    <row r="1095" spans="4:4" x14ac:dyDescent="0.2">
      <c r="D1095" s="79"/>
    </row>
    <row r="1096" spans="4:4" x14ac:dyDescent="0.2">
      <c r="D1096" s="79"/>
    </row>
    <row r="1097" spans="4:4" x14ac:dyDescent="0.2">
      <c r="D1097" s="79"/>
    </row>
    <row r="1098" spans="4:4" x14ac:dyDescent="0.2">
      <c r="D1098" s="79"/>
    </row>
    <row r="1099" spans="4:4" x14ac:dyDescent="0.2">
      <c r="D1099" s="79"/>
    </row>
    <row r="1100" spans="4:4" x14ac:dyDescent="0.2">
      <c r="D1100" s="79"/>
    </row>
    <row r="1101" spans="4:4" x14ac:dyDescent="0.2">
      <c r="D1101" s="79"/>
    </row>
    <row r="1102" spans="4:4" x14ac:dyDescent="0.2">
      <c r="D1102" s="79"/>
    </row>
    <row r="1103" spans="4:4" x14ac:dyDescent="0.2">
      <c r="D1103" s="79"/>
    </row>
    <row r="1104" spans="4:4" x14ac:dyDescent="0.2">
      <c r="D1104" s="79"/>
    </row>
    <row r="1105" spans="4:4" x14ac:dyDescent="0.2">
      <c r="D1105" s="79"/>
    </row>
    <row r="1106" spans="4:4" x14ac:dyDescent="0.2">
      <c r="D1106" s="79"/>
    </row>
    <row r="1107" spans="4:4" x14ac:dyDescent="0.2">
      <c r="D1107" s="79"/>
    </row>
    <row r="1108" spans="4:4" x14ac:dyDescent="0.2">
      <c r="D1108" s="79"/>
    </row>
    <row r="1109" spans="4:4" x14ac:dyDescent="0.2">
      <c r="D1109" s="79"/>
    </row>
    <row r="1110" spans="4:4" x14ac:dyDescent="0.2">
      <c r="D1110" s="79"/>
    </row>
    <row r="1111" spans="4:4" x14ac:dyDescent="0.2">
      <c r="D1111" s="79"/>
    </row>
    <row r="1112" spans="4:4" x14ac:dyDescent="0.2">
      <c r="D1112" s="79"/>
    </row>
    <row r="1113" spans="4:4" x14ac:dyDescent="0.2">
      <c r="D1113" s="79"/>
    </row>
    <row r="1114" spans="4:4" x14ac:dyDescent="0.2">
      <c r="D1114" s="79"/>
    </row>
    <row r="1115" spans="4:4" x14ac:dyDescent="0.2">
      <c r="D1115" s="79"/>
    </row>
    <row r="1116" spans="4:4" x14ac:dyDescent="0.2">
      <c r="D1116" s="79"/>
    </row>
    <row r="1117" spans="4:4" x14ac:dyDescent="0.2">
      <c r="D1117" s="79"/>
    </row>
    <row r="1118" spans="4:4" x14ac:dyDescent="0.2">
      <c r="D1118" s="79"/>
    </row>
    <row r="1119" spans="4:4" x14ac:dyDescent="0.2">
      <c r="D1119" s="79"/>
    </row>
    <row r="1120" spans="4:4" x14ac:dyDescent="0.2">
      <c r="D1120" s="79"/>
    </row>
    <row r="1121" spans="4:4" x14ac:dyDescent="0.2">
      <c r="D1121" s="79"/>
    </row>
    <row r="1122" spans="4:4" x14ac:dyDescent="0.2">
      <c r="D1122" s="79"/>
    </row>
    <row r="1123" spans="4:4" x14ac:dyDescent="0.2">
      <c r="D1123" s="79"/>
    </row>
    <row r="1124" spans="4:4" x14ac:dyDescent="0.2">
      <c r="D1124" s="79"/>
    </row>
    <row r="1125" spans="4:4" x14ac:dyDescent="0.2">
      <c r="D1125" s="79"/>
    </row>
    <row r="1126" spans="4:4" x14ac:dyDescent="0.2">
      <c r="D1126" s="79"/>
    </row>
    <row r="1127" spans="4:4" x14ac:dyDescent="0.2">
      <c r="D1127" s="79"/>
    </row>
    <row r="1128" spans="4:4" x14ac:dyDescent="0.2">
      <c r="D1128" s="79"/>
    </row>
    <row r="1129" spans="4:4" x14ac:dyDescent="0.2">
      <c r="D1129" s="79"/>
    </row>
    <row r="1130" spans="4:4" x14ac:dyDescent="0.2">
      <c r="D1130" s="79"/>
    </row>
    <row r="1131" spans="4:4" x14ac:dyDescent="0.2">
      <c r="D1131" s="79"/>
    </row>
    <row r="1132" spans="4:4" x14ac:dyDescent="0.2">
      <c r="D1132" s="79"/>
    </row>
    <row r="1133" spans="4:4" x14ac:dyDescent="0.2">
      <c r="D1133" s="79"/>
    </row>
    <row r="1134" spans="4:4" x14ac:dyDescent="0.2">
      <c r="D1134" s="79"/>
    </row>
    <row r="1135" spans="4:4" x14ac:dyDescent="0.2">
      <c r="D1135" s="79"/>
    </row>
    <row r="1136" spans="4:4" x14ac:dyDescent="0.2">
      <c r="D1136" s="79"/>
    </row>
    <row r="1137" spans="4:4" x14ac:dyDescent="0.2">
      <c r="D1137" s="79"/>
    </row>
    <row r="1138" spans="4:4" x14ac:dyDescent="0.2">
      <c r="D1138" s="79"/>
    </row>
    <row r="1139" spans="4:4" x14ac:dyDescent="0.2">
      <c r="D1139" s="79"/>
    </row>
    <row r="1140" spans="4:4" x14ac:dyDescent="0.2">
      <c r="D1140" s="79"/>
    </row>
    <row r="1141" spans="4:4" x14ac:dyDescent="0.2">
      <c r="D1141" s="79"/>
    </row>
    <row r="1142" spans="4:4" x14ac:dyDescent="0.2">
      <c r="D1142" s="79"/>
    </row>
    <row r="1143" spans="4:4" x14ac:dyDescent="0.2">
      <c r="D1143" s="79"/>
    </row>
    <row r="1144" spans="4:4" x14ac:dyDescent="0.2">
      <c r="D1144" s="79"/>
    </row>
    <row r="1145" spans="4:4" x14ac:dyDescent="0.2">
      <c r="D1145" s="79"/>
    </row>
    <row r="1146" spans="4:4" x14ac:dyDescent="0.2">
      <c r="D1146" s="79"/>
    </row>
    <row r="1147" spans="4:4" x14ac:dyDescent="0.2">
      <c r="D1147" s="79"/>
    </row>
    <row r="1148" spans="4:4" x14ac:dyDescent="0.2">
      <c r="D1148" s="79"/>
    </row>
    <row r="1149" spans="4:4" x14ac:dyDescent="0.2">
      <c r="D1149" s="79"/>
    </row>
    <row r="1150" spans="4:4" x14ac:dyDescent="0.2">
      <c r="D1150" s="79"/>
    </row>
    <row r="1151" spans="4:4" x14ac:dyDescent="0.2">
      <c r="D1151" s="79"/>
    </row>
    <row r="1152" spans="4:4" x14ac:dyDescent="0.2">
      <c r="D1152" s="79"/>
    </row>
    <row r="1153" spans="4:4" x14ac:dyDescent="0.2">
      <c r="D1153" s="79"/>
    </row>
    <row r="1154" spans="4:4" x14ac:dyDescent="0.2">
      <c r="D1154" s="79"/>
    </row>
    <row r="1155" spans="4:4" x14ac:dyDescent="0.2">
      <c r="D1155" s="79"/>
    </row>
    <row r="1156" spans="4:4" x14ac:dyDescent="0.2">
      <c r="D1156" s="79"/>
    </row>
    <row r="1157" spans="4:4" x14ac:dyDescent="0.2">
      <c r="D1157" s="79"/>
    </row>
    <row r="1158" spans="4:4" x14ac:dyDescent="0.2">
      <c r="D1158" s="79"/>
    </row>
    <row r="1159" spans="4:4" x14ac:dyDescent="0.2">
      <c r="D1159" s="79"/>
    </row>
    <row r="1160" spans="4:4" x14ac:dyDescent="0.2">
      <c r="D1160" s="79"/>
    </row>
    <row r="1161" spans="4:4" x14ac:dyDescent="0.2">
      <c r="D1161" s="79"/>
    </row>
    <row r="1162" spans="4:4" x14ac:dyDescent="0.2">
      <c r="D1162" s="79"/>
    </row>
    <row r="1163" spans="4:4" x14ac:dyDescent="0.2">
      <c r="D1163" s="79"/>
    </row>
    <row r="1164" spans="4:4" x14ac:dyDescent="0.2">
      <c r="D1164" s="79"/>
    </row>
    <row r="1165" spans="4:4" x14ac:dyDescent="0.2">
      <c r="D1165" s="79"/>
    </row>
    <row r="1166" spans="4:4" x14ac:dyDescent="0.2">
      <c r="D1166" s="79"/>
    </row>
    <row r="1167" spans="4:4" x14ac:dyDescent="0.2">
      <c r="D1167" s="79"/>
    </row>
    <row r="1168" spans="4:4" x14ac:dyDescent="0.2">
      <c r="D1168" s="79"/>
    </row>
    <row r="1169" spans="4:4" x14ac:dyDescent="0.2">
      <c r="D1169" s="79"/>
    </row>
    <row r="1170" spans="4:4" x14ac:dyDescent="0.2">
      <c r="D1170" s="79"/>
    </row>
    <row r="1171" spans="4:4" x14ac:dyDescent="0.2">
      <c r="D1171" s="79"/>
    </row>
    <row r="1172" spans="4:4" x14ac:dyDescent="0.2">
      <c r="D1172" s="79"/>
    </row>
    <row r="1173" spans="4:4" x14ac:dyDescent="0.2">
      <c r="D1173" s="79"/>
    </row>
    <row r="1174" spans="4:4" x14ac:dyDescent="0.2">
      <c r="D1174" s="79"/>
    </row>
    <row r="1175" spans="4:4" x14ac:dyDescent="0.2">
      <c r="D1175" s="79"/>
    </row>
    <row r="1176" spans="4:4" x14ac:dyDescent="0.2">
      <c r="D1176" s="79"/>
    </row>
    <row r="1177" spans="4:4" x14ac:dyDescent="0.2">
      <c r="D1177" s="79"/>
    </row>
    <row r="1178" spans="4:4" x14ac:dyDescent="0.2">
      <c r="D1178" s="79"/>
    </row>
    <row r="1179" spans="4:4" x14ac:dyDescent="0.2">
      <c r="D1179" s="79"/>
    </row>
    <row r="1180" spans="4:4" x14ac:dyDescent="0.2">
      <c r="D1180" s="79"/>
    </row>
    <row r="1181" spans="4:4" x14ac:dyDescent="0.2">
      <c r="D1181" s="79"/>
    </row>
    <row r="1182" spans="4:4" x14ac:dyDescent="0.2">
      <c r="D1182" s="79"/>
    </row>
    <row r="1183" spans="4:4" x14ac:dyDescent="0.2">
      <c r="D1183" s="79"/>
    </row>
    <row r="1184" spans="4:4" x14ac:dyDescent="0.2">
      <c r="D1184" s="79"/>
    </row>
    <row r="1185" spans="4:4" x14ac:dyDescent="0.2">
      <c r="D1185" s="79"/>
    </row>
    <row r="1186" spans="4:4" x14ac:dyDescent="0.2">
      <c r="D1186" s="79"/>
    </row>
    <row r="1187" spans="4:4" x14ac:dyDescent="0.2">
      <c r="D1187" s="79"/>
    </row>
    <row r="1188" spans="4:4" x14ac:dyDescent="0.2">
      <c r="D1188" s="79"/>
    </row>
    <row r="1189" spans="4:4" x14ac:dyDescent="0.2">
      <c r="D1189" s="79"/>
    </row>
    <row r="1190" spans="4:4" x14ac:dyDescent="0.2">
      <c r="D1190" s="79"/>
    </row>
    <row r="1191" spans="4:4" x14ac:dyDescent="0.2">
      <c r="D1191" s="79"/>
    </row>
    <row r="1192" spans="4:4" x14ac:dyDescent="0.2">
      <c r="D1192" s="79"/>
    </row>
    <row r="1193" spans="4:4" x14ac:dyDescent="0.2">
      <c r="D1193" s="79"/>
    </row>
    <row r="1194" spans="4:4" x14ac:dyDescent="0.2">
      <c r="D1194" s="79"/>
    </row>
    <row r="1195" spans="4:4" x14ac:dyDescent="0.2">
      <c r="D1195" s="79"/>
    </row>
    <row r="1196" spans="4:4" x14ac:dyDescent="0.2">
      <c r="D1196" s="79"/>
    </row>
    <row r="1197" spans="4:4" x14ac:dyDescent="0.2">
      <c r="D1197" s="79"/>
    </row>
    <row r="1198" spans="4:4" x14ac:dyDescent="0.2">
      <c r="D1198" s="79"/>
    </row>
    <row r="1199" spans="4:4" x14ac:dyDescent="0.2">
      <c r="D1199" s="79"/>
    </row>
    <row r="1200" spans="4:4" x14ac:dyDescent="0.2">
      <c r="D1200" s="79"/>
    </row>
    <row r="1201" spans="4:4" x14ac:dyDescent="0.2">
      <c r="D1201" s="79"/>
    </row>
    <row r="1202" spans="4:4" x14ac:dyDescent="0.2">
      <c r="D1202" s="79"/>
    </row>
    <row r="1203" spans="4:4" x14ac:dyDescent="0.2">
      <c r="D1203" s="79"/>
    </row>
    <row r="1204" spans="4:4" x14ac:dyDescent="0.2">
      <c r="D1204" s="79"/>
    </row>
    <row r="1205" spans="4:4" x14ac:dyDescent="0.2">
      <c r="D1205" s="79"/>
    </row>
    <row r="1206" spans="4:4" x14ac:dyDescent="0.2">
      <c r="D1206" s="79"/>
    </row>
    <row r="1207" spans="4:4" x14ac:dyDescent="0.2">
      <c r="D1207" s="79"/>
    </row>
    <row r="1208" spans="4:4" x14ac:dyDescent="0.2">
      <c r="D1208" s="79"/>
    </row>
    <row r="1209" spans="4:4" x14ac:dyDescent="0.2">
      <c r="D1209" s="79"/>
    </row>
    <row r="1210" spans="4:4" x14ac:dyDescent="0.2">
      <c r="D1210" s="79"/>
    </row>
    <row r="1211" spans="4:4" x14ac:dyDescent="0.2">
      <c r="D1211" s="79"/>
    </row>
    <row r="1212" spans="4:4" x14ac:dyDescent="0.2">
      <c r="D1212" s="79"/>
    </row>
    <row r="1213" spans="4:4" x14ac:dyDescent="0.2">
      <c r="D1213" s="79"/>
    </row>
    <row r="1214" spans="4:4" x14ac:dyDescent="0.2">
      <c r="D1214" s="79"/>
    </row>
    <row r="1215" spans="4:4" x14ac:dyDescent="0.2">
      <c r="D1215" s="79"/>
    </row>
    <row r="1216" spans="4:4" x14ac:dyDescent="0.2">
      <c r="D1216" s="79"/>
    </row>
    <row r="1217" spans="4:4" x14ac:dyDescent="0.2">
      <c r="D1217" s="79"/>
    </row>
    <row r="1218" spans="4:4" x14ac:dyDescent="0.2">
      <c r="D1218" s="79"/>
    </row>
    <row r="1219" spans="4:4" x14ac:dyDescent="0.2">
      <c r="D1219" s="79"/>
    </row>
    <row r="1220" spans="4:4" x14ac:dyDescent="0.2">
      <c r="D1220" s="79"/>
    </row>
    <row r="1221" spans="4:4" x14ac:dyDescent="0.2">
      <c r="D1221" s="79"/>
    </row>
    <row r="1222" spans="4:4" x14ac:dyDescent="0.2">
      <c r="D1222" s="79"/>
    </row>
    <row r="1223" spans="4:4" x14ac:dyDescent="0.2">
      <c r="D1223" s="79"/>
    </row>
    <row r="1224" spans="4:4" x14ac:dyDescent="0.2">
      <c r="D1224" s="79"/>
    </row>
    <row r="1225" spans="4:4" x14ac:dyDescent="0.2">
      <c r="D1225" s="79"/>
    </row>
    <row r="1226" spans="4:4" x14ac:dyDescent="0.2">
      <c r="D1226" s="79"/>
    </row>
    <row r="1227" spans="4:4" x14ac:dyDescent="0.2">
      <c r="D1227" s="79"/>
    </row>
    <row r="1228" spans="4:4" x14ac:dyDescent="0.2">
      <c r="D1228" s="79"/>
    </row>
    <row r="1229" spans="4:4" x14ac:dyDescent="0.2">
      <c r="D1229" s="79"/>
    </row>
    <row r="1230" spans="4:4" x14ac:dyDescent="0.2">
      <c r="D1230" s="79"/>
    </row>
    <row r="1231" spans="4:4" x14ac:dyDescent="0.2">
      <c r="D1231" s="79"/>
    </row>
    <row r="1232" spans="4:4" x14ac:dyDescent="0.2">
      <c r="D1232" s="79"/>
    </row>
    <row r="1233" spans="4:4" x14ac:dyDescent="0.2">
      <c r="D1233" s="79"/>
    </row>
    <row r="1234" spans="4:4" x14ac:dyDescent="0.2">
      <c r="D1234" s="79"/>
    </row>
    <row r="1235" spans="4:4" x14ac:dyDescent="0.2">
      <c r="D1235" s="79"/>
    </row>
    <row r="1236" spans="4:4" x14ac:dyDescent="0.2">
      <c r="D1236" s="79"/>
    </row>
    <row r="1237" spans="4:4" x14ac:dyDescent="0.2">
      <c r="D1237" s="79"/>
    </row>
    <row r="1238" spans="4:4" x14ac:dyDescent="0.2">
      <c r="D1238" s="79"/>
    </row>
    <row r="1239" spans="4:4" x14ac:dyDescent="0.2">
      <c r="D1239" s="79"/>
    </row>
    <row r="1240" spans="4:4" x14ac:dyDescent="0.2">
      <c r="D1240" s="79"/>
    </row>
    <row r="1241" spans="4:4" x14ac:dyDescent="0.2">
      <c r="D1241" s="79"/>
    </row>
    <row r="1242" spans="4:4" x14ac:dyDescent="0.2">
      <c r="D1242" s="79"/>
    </row>
    <row r="1243" spans="4:4" x14ac:dyDescent="0.2">
      <c r="D1243" s="79"/>
    </row>
    <row r="1244" spans="4:4" x14ac:dyDescent="0.2">
      <c r="D1244" s="79"/>
    </row>
    <row r="1245" spans="4:4" x14ac:dyDescent="0.2">
      <c r="D1245" s="79"/>
    </row>
    <row r="1246" spans="4:4" x14ac:dyDescent="0.2">
      <c r="D1246" s="79"/>
    </row>
    <row r="1247" spans="4:4" x14ac:dyDescent="0.2">
      <c r="D1247" s="79"/>
    </row>
    <row r="1248" spans="4:4" x14ac:dyDescent="0.2">
      <c r="D1248" s="79"/>
    </row>
    <row r="1249" spans="4:4" x14ac:dyDescent="0.2">
      <c r="D1249" s="79"/>
    </row>
    <row r="1250" spans="4:4" x14ac:dyDescent="0.2">
      <c r="D1250" s="79"/>
    </row>
    <row r="1251" spans="4:4" x14ac:dyDescent="0.2">
      <c r="D1251" s="79"/>
    </row>
    <row r="1252" spans="4:4" x14ac:dyDescent="0.2">
      <c r="D1252" s="79"/>
    </row>
    <row r="1253" spans="4:4" x14ac:dyDescent="0.2">
      <c r="D1253" s="79"/>
    </row>
    <row r="1254" spans="4:4" x14ac:dyDescent="0.2">
      <c r="D1254" s="79"/>
    </row>
    <row r="1255" spans="4:4" x14ac:dyDescent="0.2">
      <c r="D1255" s="79"/>
    </row>
    <row r="1256" spans="4:4" x14ac:dyDescent="0.2">
      <c r="D1256" s="79"/>
    </row>
    <row r="1257" spans="4:4" x14ac:dyDescent="0.2">
      <c r="D1257" s="79"/>
    </row>
    <row r="1258" spans="4:4" x14ac:dyDescent="0.2">
      <c r="D1258" s="79"/>
    </row>
    <row r="1259" spans="4:4" x14ac:dyDescent="0.2">
      <c r="D1259" s="79"/>
    </row>
    <row r="1260" spans="4:4" x14ac:dyDescent="0.2">
      <c r="D1260" s="79"/>
    </row>
    <row r="1261" spans="4:4" x14ac:dyDescent="0.2">
      <c r="D1261" s="79"/>
    </row>
    <row r="1262" spans="4:4" x14ac:dyDescent="0.2">
      <c r="D1262" s="79"/>
    </row>
    <row r="1263" spans="4:4" x14ac:dyDescent="0.2">
      <c r="D1263" s="79"/>
    </row>
    <row r="1264" spans="4:4" x14ac:dyDescent="0.2">
      <c r="D1264" s="79"/>
    </row>
    <row r="1265" spans="4:4" x14ac:dyDescent="0.2">
      <c r="D1265" s="79"/>
    </row>
    <row r="1266" spans="4:4" x14ac:dyDescent="0.2">
      <c r="D1266" s="79"/>
    </row>
    <row r="1267" spans="4:4" x14ac:dyDescent="0.2">
      <c r="D1267" s="79"/>
    </row>
    <row r="1268" spans="4:4" x14ac:dyDescent="0.2">
      <c r="D1268" s="79"/>
    </row>
    <row r="1269" spans="4:4" x14ac:dyDescent="0.2">
      <c r="D1269" s="79"/>
    </row>
    <row r="1270" spans="4:4" x14ac:dyDescent="0.2">
      <c r="D1270" s="79"/>
    </row>
    <row r="1271" spans="4:4" x14ac:dyDescent="0.2">
      <c r="D1271" s="79"/>
    </row>
    <row r="1272" spans="4:4" x14ac:dyDescent="0.2">
      <c r="D1272" s="79"/>
    </row>
    <row r="1273" spans="4:4" x14ac:dyDescent="0.2">
      <c r="D1273" s="79"/>
    </row>
    <row r="1274" spans="4:4" x14ac:dyDescent="0.2">
      <c r="D1274" s="79"/>
    </row>
    <row r="1275" spans="4:4" x14ac:dyDescent="0.2">
      <c r="D1275" s="79"/>
    </row>
    <row r="1276" spans="4:4" x14ac:dyDescent="0.2">
      <c r="D1276" s="79"/>
    </row>
    <row r="1277" spans="4:4" x14ac:dyDescent="0.2">
      <c r="D1277" s="79"/>
    </row>
    <row r="1278" spans="4:4" x14ac:dyDescent="0.2">
      <c r="D1278" s="79"/>
    </row>
    <row r="1279" spans="4:4" x14ac:dyDescent="0.2">
      <c r="D1279" s="79"/>
    </row>
    <row r="1280" spans="4:4" x14ac:dyDescent="0.2">
      <c r="D1280" s="79"/>
    </row>
    <row r="1281" spans="4:4" x14ac:dyDescent="0.2">
      <c r="D1281" s="79"/>
    </row>
    <row r="1282" spans="4:4" x14ac:dyDescent="0.2">
      <c r="D1282" s="79"/>
    </row>
    <row r="1283" spans="4:4" x14ac:dyDescent="0.2">
      <c r="D1283" s="79"/>
    </row>
    <row r="1284" spans="4:4" x14ac:dyDescent="0.2">
      <c r="D1284" s="79"/>
    </row>
    <row r="1285" spans="4:4" x14ac:dyDescent="0.2">
      <c r="D1285" s="79"/>
    </row>
    <row r="1286" spans="4:4" x14ac:dyDescent="0.2">
      <c r="D1286" s="79"/>
    </row>
    <row r="1287" spans="4:4" x14ac:dyDescent="0.2">
      <c r="D1287" s="79"/>
    </row>
    <row r="1288" spans="4:4" x14ac:dyDescent="0.2">
      <c r="D1288" s="79"/>
    </row>
    <row r="1289" spans="4:4" x14ac:dyDescent="0.2">
      <c r="D1289" s="79"/>
    </row>
    <row r="1290" spans="4:4" x14ac:dyDescent="0.2">
      <c r="D1290" s="79"/>
    </row>
    <row r="1291" spans="4:4" x14ac:dyDescent="0.2">
      <c r="D1291" s="79"/>
    </row>
    <row r="1292" spans="4:4" x14ac:dyDescent="0.2">
      <c r="D1292" s="79"/>
    </row>
    <row r="1293" spans="4:4" x14ac:dyDescent="0.2">
      <c r="D1293" s="79"/>
    </row>
    <row r="1294" spans="4:4" x14ac:dyDescent="0.2">
      <c r="D1294" s="79"/>
    </row>
    <row r="1295" spans="4:4" x14ac:dyDescent="0.2">
      <c r="D1295" s="79"/>
    </row>
    <row r="1296" spans="4:4" x14ac:dyDescent="0.2">
      <c r="D1296" s="79"/>
    </row>
    <row r="1297" spans="4:4" x14ac:dyDescent="0.2">
      <c r="D1297" s="79"/>
    </row>
    <row r="1298" spans="4:4" x14ac:dyDescent="0.2">
      <c r="D1298" s="79"/>
    </row>
    <row r="1299" spans="4:4" x14ac:dyDescent="0.2">
      <c r="D1299" s="79"/>
    </row>
    <row r="1300" spans="4:4" x14ac:dyDescent="0.2">
      <c r="D1300" s="79"/>
    </row>
    <row r="1301" spans="4:4" x14ac:dyDescent="0.2">
      <c r="D1301" s="79"/>
    </row>
    <row r="1302" spans="4:4" x14ac:dyDescent="0.2">
      <c r="D1302" s="79"/>
    </row>
    <row r="1303" spans="4:4" x14ac:dyDescent="0.2">
      <c r="D1303" s="79"/>
    </row>
    <row r="1304" spans="4:4" x14ac:dyDescent="0.2">
      <c r="D1304" s="79"/>
    </row>
    <row r="1305" spans="4:4" x14ac:dyDescent="0.2">
      <c r="D1305" s="79"/>
    </row>
    <row r="1306" spans="4:4" x14ac:dyDescent="0.2">
      <c r="D1306" s="79"/>
    </row>
    <row r="1307" spans="4:4" x14ac:dyDescent="0.2">
      <c r="D1307" s="79"/>
    </row>
    <row r="1308" spans="4:4" x14ac:dyDescent="0.2">
      <c r="D1308" s="79"/>
    </row>
    <row r="1309" spans="4:4" x14ac:dyDescent="0.2">
      <c r="D1309" s="79"/>
    </row>
    <row r="1310" spans="4:4" x14ac:dyDescent="0.2">
      <c r="D1310" s="79"/>
    </row>
    <row r="1311" spans="4:4" x14ac:dyDescent="0.2">
      <c r="D1311" s="79"/>
    </row>
    <row r="1312" spans="4:4" x14ac:dyDescent="0.2">
      <c r="D1312" s="79"/>
    </row>
    <row r="1313" spans="4:4" x14ac:dyDescent="0.2">
      <c r="D1313" s="79"/>
    </row>
    <row r="1314" spans="4:4" x14ac:dyDescent="0.2">
      <c r="D1314" s="79"/>
    </row>
    <row r="1315" spans="4:4" x14ac:dyDescent="0.2">
      <c r="D1315" s="79"/>
    </row>
    <row r="1316" spans="4:4" x14ac:dyDescent="0.2">
      <c r="D1316" s="79"/>
    </row>
    <row r="1317" spans="4:4" x14ac:dyDescent="0.2">
      <c r="D1317" s="79"/>
    </row>
    <row r="1318" spans="4:4" x14ac:dyDescent="0.2">
      <c r="D1318" s="79"/>
    </row>
    <row r="1319" spans="4:4" x14ac:dyDescent="0.2">
      <c r="D1319" s="79"/>
    </row>
    <row r="1320" spans="4:4" x14ac:dyDescent="0.2">
      <c r="D1320" s="79"/>
    </row>
    <row r="1321" spans="4:4" x14ac:dyDescent="0.2">
      <c r="D1321" s="79"/>
    </row>
    <row r="1322" spans="4:4" x14ac:dyDescent="0.2">
      <c r="D1322" s="79"/>
    </row>
    <row r="1323" spans="4:4" x14ac:dyDescent="0.2">
      <c r="D1323" s="79"/>
    </row>
    <row r="1324" spans="4:4" x14ac:dyDescent="0.2">
      <c r="D1324" s="79"/>
    </row>
    <row r="1325" spans="4:4" x14ac:dyDescent="0.2">
      <c r="D1325" s="79"/>
    </row>
    <row r="1326" spans="4:4" x14ac:dyDescent="0.2">
      <c r="D1326" s="79"/>
    </row>
    <row r="1327" spans="4:4" x14ac:dyDescent="0.2">
      <c r="D1327" s="79"/>
    </row>
    <row r="1328" spans="4:4" x14ac:dyDescent="0.2">
      <c r="D1328" s="79"/>
    </row>
    <row r="1329" spans="4:4" x14ac:dyDescent="0.2">
      <c r="D1329" s="79"/>
    </row>
    <row r="1330" spans="4:4" x14ac:dyDescent="0.2">
      <c r="D1330" s="79"/>
    </row>
    <row r="1331" spans="4:4" x14ac:dyDescent="0.2">
      <c r="D1331" s="79"/>
    </row>
    <row r="1332" spans="4:4" x14ac:dyDescent="0.2">
      <c r="D1332" s="79"/>
    </row>
    <row r="1333" spans="4:4" x14ac:dyDescent="0.2">
      <c r="D1333" s="79"/>
    </row>
    <row r="1334" spans="4:4" x14ac:dyDescent="0.2">
      <c r="D1334" s="79"/>
    </row>
    <row r="1335" spans="4:4" x14ac:dyDescent="0.2">
      <c r="D1335" s="79"/>
    </row>
    <row r="1336" spans="4:4" x14ac:dyDescent="0.2">
      <c r="D1336" s="79"/>
    </row>
    <row r="1337" spans="4:4" x14ac:dyDescent="0.2">
      <c r="D1337" s="79"/>
    </row>
    <row r="1338" spans="4:4" x14ac:dyDescent="0.2">
      <c r="D1338" s="79"/>
    </row>
    <row r="1339" spans="4:4" x14ac:dyDescent="0.2">
      <c r="D1339" s="79"/>
    </row>
    <row r="1340" spans="4:4" x14ac:dyDescent="0.2">
      <c r="D1340" s="79"/>
    </row>
    <row r="1341" spans="4:4" x14ac:dyDescent="0.2">
      <c r="D1341" s="79"/>
    </row>
    <row r="1342" spans="4:4" x14ac:dyDescent="0.2">
      <c r="D1342" s="79"/>
    </row>
    <row r="1343" spans="4:4" x14ac:dyDescent="0.2">
      <c r="D1343" s="79"/>
    </row>
    <row r="1344" spans="4:4" x14ac:dyDescent="0.2">
      <c r="D1344" s="79"/>
    </row>
    <row r="1345" spans="4:4" x14ac:dyDescent="0.2">
      <c r="D1345" s="79"/>
    </row>
    <row r="1346" spans="4:4" x14ac:dyDescent="0.2">
      <c r="D1346" s="79"/>
    </row>
    <row r="1347" spans="4:4" x14ac:dyDescent="0.2">
      <c r="D1347" s="79"/>
    </row>
    <row r="1348" spans="4:4" x14ac:dyDescent="0.2">
      <c r="D1348" s="79"/>
    </row>
    <row r="1349" spans="4:4" x14ac:dyDescent="0.2">
      <c r="D1349" s="79"/>
    </row>
    <row r="1350" spans="4:4" x14ac:dyDescent="0.2">
      <c r="D1350" s="79"/>
    </row>
    <row r="1351" spans="4:4" x14ac:dyDescent="0.2">
      <c r="D1351" s="79"/>
    </row>
    <row r="1352" spans="4:4" x14ac:dyDescent="0.2">
      <c r="D1352" s="79"/>
    </row>
    <row r="1353" spans="4:4" x14ac:dyDescent="0.2">
      <c r="D1353" s="79"/>
    </row>
    <row r="1354" spans="4:4" x14ac:dyDescent="0.2">
      <c r="D1354" s="79"/>
    </row>
    <row r="1355" spans="4:4" x14ac:dyDescent="0.2">
      <c r="D1355" s="79"/>
    </row>
    <row r="1356" spans="4:4" x14ac:dyDescent="0.2">
      <c r="D1356" s="79"/>
    </row>
    <row r="1357" spans="4:4" x14ac:dyDescent="0.2">
      <c r="D1357" s="79"/>
    </row>
    <row r="1358" spans="4:4" x14ac:dyDescent="0.2">
      <c r="D1358" s="79"/>
    </row>
    <row r="1359" spans="4:4" x14ac:dyDescent="0.2">
      <c r="D1359" s="79"/>
    </row>
    <row r="1360" spans="4:4" x14ac:dyDescent="0.2">
      <c r="D1360" s="79"/>
    </row>
    <row r="1361" spans="4:4" x14ac:dyDescent="0.2">
      <c r="D1361" s="79"/>
    </row>
    <row r="1362" spans="4:4" x14ac:dyDescent="0.2">
      <c r="D1362" s="79"/>
    </row>
    <row r="1363" spans="4:4" x14ac:dyDescent="0.2">
      <c r="D1363" s="79"/>
    </row>
    <row r="1364" spans="4:4" x14ac:dyDescent="0.2">
      <c r="D1364" s="79"/>
    </row>
    <row r="1365" spans="4:4" x14ac:dyDescent="0.2">
      <c r="D1365" s="79"/>
    </row>
    <row r="1366" spans="4:4" x14ac:dyDescent="0.2">
      <c r="D1366" s="79"/>
    </row>
    <row r="1367" spans="4:4" x14ac:dyDescent="0.2">
      <c r="D1367" s="79"/>
    </row>
    <row r="1368" spans="4:4" x14ac:dyDescent="0.2">
      <c r="D1368" s="79"/>
    </row>
    <row r="1369" spans="4:4" x14ac:dyDescent="0.2">
      <c r="D1369" s="79"/>
    </row>
    <row r="1370" spans="4:4" x14ac:dyDescent="0.2">
      <c r="D1370" s="79"/>
    </row>
    <row r="1371" spans="4:4" x14ac:dyDescent="0.2">
      <c r="D1371" s="79"/>
    </row>
    <row r="1372" spans="4:4" x14ac:dyDescent="0.2">
      <c r="D1372" s="79"/>
    </row>
    <row r="1373" spans="4:4" x14ac:dyDescent="0.2">
      <c r="D1373" s="79"/>
    </row>
    <row r="1374" spans="4:4" x14ac:dyDescent="0.2">
      <c r="D1374" s="79"/>
    </row>
    <row r="1375" spans="4:4" x14ac:dyDescent="0.2">
      <c r="D1375" s="79"/>
    </row>
    <row r="1376" spans="4:4" x14ac:dyDescent="0.2">
      <c r="D1376" s="79"/>
    </row>
    <row r="1377" spans="4:4" x14ac:dyDescent="0.2">
      <c r="D1377" s="79"/>
    </row>
    <row r="1378" spans="4:4" x14ac:dyDescent="0.2">
      <c r="D1378" s="79"/>
    </row>
    <row r="1379" spans="4:4" x14ac:dyDescent="0.2">
      <c r="D1379" s="79"/>
    </row>
    <row r="1380" spans="4:4" x14ac:dyDescent="0.2">
      <c r="D1380" s="79"/>
    </row>
    <row r="1381" spans="4:4" x14ac:dyDescent="0.2">
      <c r="D1381" s="79"/>
    </row>
    <row r="1382" spans="4:4" x14ac:dyDescent="0.2">
      <c r="D1382" s="79"/>
    </row>
    <row r="1383" spans="4:4" x14ac:dyDescent="0.2">
      <c r="D1383" s="79"/>
    </row>
    <row r="1384" spans="4:4" x14ac:dyDescent="0.2">
      <c r="D1384" s="79"/>
    </row>
    <row r="1385" spans="4:4" x14ac:dyDescent="0.2">
      <c r="D1385" s="79"/>
    </row>
    <row r="1386" spans="4:4" x14ac:dyDescent="0.2">
      <c r="D1386" s="79"/>
    </row>
    <row r="1387" spans="4:4" x14ac:dyDescent="0.2">
      <c r="D1387" s="79"/>
    </row>
    <row r="1388" spans="4:4" x14ac:dyDescent="0.2">
      <c r="D1388" s="79"/>
    </row>
    <row r="1389" spans="4:4" x14ac:dyDescent="0.2">
      <c r="D1389" s="79"/>
    </row>
    <row r="1390" spans="4:4" x14ac:dyDescent="0.2">
      <c r="D1390" s="79"/>
    </row>
    <row r="1391" spans="4:4" x14ac:dyDescent="0.2">
      <c r="D1391" s="79"/>
    </row>
    <row r="1392" spans="4:4" x14ac:dyDescent="0.2">
      <c r="D1392" s="79"/>
    </row>
    <row r="1393" spans="4:4" x14ac:dyDescent="0.2">
      <c r="D1393" s="79"/>
    </row>
    <row r="1394" spans="4:4" x14ac:dyDescent="0.2">
      <c r="D1394" s="79"/>
    </row>
    <row r="1395" spans="4:4" x14ac:dyDescent="0.2">
      <c r="D1395" s="79"/>
    </row>
    <row r="1396" spans="4:4" x14ac:dyDescent="0.2">
      <c r="D1396" s="79"/>
    </row>
    <row r="1397" spans="4:4" x14ac:dyDescent="0.2">
      <c r="D1397" s="79"/>
    </row>
    <row r="1398" spans="4:4" x14ac:dyDescent="0.2">
      <c r="D1398" s="79"/>
    </row>
    <row r="1399" spans="4:4" x14ac:dyDescent="0.2">
      <c r="D1399" s="79"/>
    </row>
    <row r="1400" spans="4:4" x14ac:dyDescent="0.2">
      <c r="D1400" s="79"/>
    </row>
    <row r="1401" spans="4:4" x14ac:dyDescent="0.2">
      <c r="D1401" s="79"/>
    </row>
    <row r="1402" spans="4:4" x14ac:dyDescent="0.2">
      <c r="D1402" s="79"/>
    </row>
    <row r="1403" spans="4:4" x14ac:dyDescent="0.2">
      <c r="D1403" s="79"/>
    </row>
    <row r="1404" spans="4:4" x14ac:dyDescent="0.2">
      <c r="D1404" s="79"/>
    </row>
    <row r="1405" spans="4:4" x14ac:dyDescent="0.2">
      <c r="D1405" s="79"/>
    </row>
    <row r="1406" spans="4:4" x14ac:dyDescent="0.2">
      <c r="D1406" s="79"/>
    </row>
    <row r="1407" spans="4:4" x14ac:dyDescent="0.2">
      <c r="D1407" s="79"/>
    </row>
    <row r="1408" spans="4:4" x14ac:dyDescent="0.2">
      <c r="D1408" s="79"/>
    </row>
    <row r="1409" spans="4:4" x14ac:dyDescent="0.2">
      <c r="D1409" s="79"/>
    </row>
    <row r="1410" spans="4:4" x14ac:dyDescent="0.2">
      <c r="D1410" s="79"/>
    </row>
    <row r="1411" spans="4:4" x14ac:dyDescent="0.2">
      <c r="D1411" s="79"/>
    </row>
    <row r="1412" spans="4:4" x14ac:dyDescent="0.2">
      <c r="D1412" s="79"/>
    </row>
    <row r="1413" spans="4:4" x14ac:dyDescent="0.2">
      <c r="D1413" s="79"/>
    </row>
    <row r="1414" spans="4:4" x14ac:dyDescent="0.2">
      <c r="D1414" s="79"/>
    </row>
    <row r="1415" spans="4:4" x14ac:dyDescent="0.2">
      <c r="D1415" s="79"/>
    </row>
    <row r="1416" spans="4:4" x14ac:dyDescent="0.2">
      <c r="D1416" s="79"/>
    </row>
    <row r="1417" spans="4:4" x14ac:dyDescent="0.2">
      <c r="D1417" s="79"/>
    </row>
    <row r="1418" spans="4:4" x14ac:dyDescent="0.2">
      <c r="D1418" s="79"/>
    </row>
    <row r="1419" spans="4:4" x14ac:dyDescent="0.2">
      <c r="D1419" s="79"/>
    </row>
    <row r="1420" spans="4:4" x14ac:dyDescent="0.2">
      <c r="D1420" s="79"/>
    </row>
    <row r="1421" spans="4:4" x14ac:dyDescent="0.2">
      <c r="D1421" s="79"/>
    </row>
    <row r="1422" spans="4:4" x14ac:dyDescent="0.2">
      <c r="D1422" s="79"/>
    </row>
    <row r="1423" spans="4:4" x14ac:dyDescent="0.2">
      <c r="D1423" s="79"/>
    </row>
    <row r="1424" spans="4:4" x14ac:dyDescent="0.2">
      <c r="D1424" s="79"/>
    </row>
    <row r="1425" spans="4:4" x14ac:dyDescent="0.2">
      <c r="D1425" s="79"/>
    </row>
    <row r="1426" spans="4:4" x14ac:dyDescent="0.2">
      <c r="D1426" s="79"/>
    </row>
    <row r="1427" spans="4:4" x14ac:dyDescent="0.2">
      <c r="D1427" s="79"/>
    </row>
    <row r="1428" spans="4:4" x14ac:dyDescent="0.2">
      <c r="D1428" s="79"/>
    </row>
    <row r="1429" spans="4:4" x14ac:dyDescent="0.2">
      <c r="D1429" s="79"/>
    </row>
    <row r="1430" spans="4:4" x14ac:dyDescent="0.2">
      <c r="D1430" s="79"/>
    </row>
    <row r="1431" spans="4:4" x14ac:dyDescent="0.2">
      <c r="D1431" s="79"/>
    </row>
    <row r="1432" spans="4:4" x14ac:dyDescent="0.2">
      <c r="D1432" s="79"/>
    </row>
    <row r="1433" spans="4:4" x14ac:dyDescent="0.2">
      <c r="D1433" s="79"/>
    </row>
    <row r="1434" spans="4:4" x14ac:dyDescent="0.2">
      <c r="D1434" s="79"/>
    </row>
    <row r="1435" spans="4:4" x14ac:dyDescent="0.2">
      <c r="D1435" s="79"/>
    </row>
    <row r="1436" spans="4:4" x14ac:dyDescent="0.2">
      <c r="D1436" s="79"/>
    </row>
    <row r="1437" spans="4:4" x14ac:dyDescent="0.2">
      <c r="D1437" s="79"/>
    </row>
    <row r="1438" spans="4:4" x14ac:dyDescent="0.2">
      <c r="D1438" s="79"/>
    </row>
    <row r="1439" spans="4:4" x14ac:dyDescent="0.2">
      <c r="D1439" s="79"/>
    </row>
    <row r="1440" spans="4:4" x14ac:dyDescent="0.2">
      <c r="D1440" s="79"/>
    </row>
    <row r="1441" spans="4:4" x14ac:dyDescent="0.2">
      <c r="D1441" s="79"/>
    </row>
    <row r="1442" spans="4:4" x14ac:dyDescent="0.2">
      <c r="D1442" s="79"/>
    </row>
    <row r="1443" spans="4:4" x14ac:dyDescent="0.2">
      <c r="D1443" s="79"/>
    </row>
    <row r="1444" spans="4:4" x14ac:dyDescent="0.2">
      <c r="D1444" s="79"/>
    </row>
    <row r="1445" spans="4:4" x14ac:dyDescent="0.2">
      <c r="D1445" s="79"/>
    </row>
    <row r="1446" spans="4:4" x14ac:dyDescent="0.2">
      <c r="D1446" s="79"/>
    </row>
    <row r="1447" spans="4:4" x14ac:dyDescent="0.2">
      <c r="D1447" s="79"/>
    </row>
    <row r="1448" spans="4:4" x14ac:dyDescent="0.2">
      <c r="D1448" s="79"/>
    </row>
    <row r="1449" spans="4:4" x14ac:dyDescent="0.2">
      <c r="D1449" s="79"/>
    </row>
    <row r="1450" spans="4:4" x14ac:dyDescent="0.2">
      <c r="D1450" s="79"/>
    </row>
    <row r="1451" spans="4:4" x14ac:dyDescent="0.2">
      <c r="D1451" s="79"/>
    </row>
    <row r="1452" spans="4:4" x14ac:dyDescent="0.2">
      <c r="D1452" s="79"/>
    </row>
    <row r="1453" spans="4:4" x14ac:dyDescent="0.2">
      <c r="D1453" s="79"/>
    </row>
    <row r="1454" spans="4:4" x14ac:dyDescent="0.2">
      <c r="D1454" s="79"/>
    </row>
    <row r="1455" spans="4:4" x14ac:dyDescent="0.2">
      <c r="D1455" s="79"/>
    </row>
    <row r="1456" spans="4:4" x14ac:dyDescent="0.2">
      <c r="D1456" s="79"/>
    </row>
    <row r="1457" spans="4:4" x14ac:dyDescent="0.2">
      <c r="D1457" s="79"/>
    </row>
    <row r="1458" spans="4:4" x14ac:dyDescent="0.2">
      <c r="D1458" s="79"/>
    </row>
    <row r="1459" spans="4:4" x14ac:dyDescent="0.2">
      <c r="D1459" s="79"/>
    </row>
    <row r="1460" spans="4:4" x14ac:dyDescent="0.2">
      <c r="D1460" s="79"/>
    </row>
    <row r="1461" spans="4:4" x14ac:dyDescent="0.2">
      <c r="D1461" s="79"/>
    </row>
    <row r="1462" spans="4:4" x14ac:dyDescent="0.2">
      <c r="D1462" s="79"/>
    </row>
    <row r="1463" spans="4:4" x14ac:dyDescent="0.2">
      <c r="D1463" s="79"/>
    </row>
    <row r="1464" spans="4:4" x14ac:dyDescent="0.2">
      <c r="D1464" s="79"/>
    </row>
    <row r="1465" spans="4:4" x14ac:dyDescent="0.2">
      <c r="D1465" s="79"/>
    </row>
    <row r="1466" spans="4:4" x14ac:dyDescent="0.2">
      <c r="D1466" s="79"/>
    </row>
    <row r="1467" spans="4:4" x14ac:dyDescent="0.2">
      <c r="D1467" s="79"/>
    </row>
    <row r="1468" spans="4:4" x14ac:dyDescent="0.2">
      <c r="D1468" s="79"/>
    </row>
    <row r="1469" spans="4:4" x14ac:dyDescent="0.2">
      <c r="D1469" s="79"/>
    </row>
    <row r="1470" spans="4:4" x14ac:dyDescent="0.2">
      <c r="D1470" s="79"/>
    </row>
    <row r="1471" spans="4:4" x14ac:dyDescent="0.2">
      <c r="D1471" s="79"/>
    </row>
    <row r="1472" spans="4:4" x14ac:dyDescent="0.2">
      <c r="D1472" s="79"/>
    </row>
    <row r="1473" spans="4:4" x14ac:dyDescent="0.2">
      <c r="D1473" s="79"/>
    </row>
    <row r="1474" spans="4:4" x14ac:dyDescent="0.2">
      <c r="D1474" s="79"/>
    </row>
    <row r="1475" spans="4:4" x14ac:dyDescent="0.2">
      <c r="D1475" s="79"/>
    </row>
    <row r="1476" spans="4:4" x14ac:dyDescent="0.2">
      <c r="D1476" s="79"/>
    </row>
    <row r="1477" spans="4:4" x14ac:dyDescent="0.2">
      <c r="D1477" s="79"/>
    </row>
    <row r="1478" spans="4:4" x14ac:dyDescent="0.2">
      <c r="D1478" s="79"/>
    </row>
    <row r="1479" spans="4:4" x14ac:dyDescent="0.2">
      <c r="D1479" s="79"/>
    </row>
    <row r="1480" spans="4:4" x14ac:dyDescent="0.2">
      <c r="D1480" s="79"/>
    </row>
    <row r="1481" spans="4:4" x14ac:dyDescent="0.2">
      <c r="D1481" s="79"/>
    </row>
    <row r="1482" spans="4:4" x14ac:dyDescent="0.2">
      <c r="D1482" s="79"/>
    </row>
    <row r="1483" spans="4:4" x14ac:dyDescent="0.2">
      <c r="D1483" s="79"/>
    </row>
    <row r="1484" spans="4:4" x14ac:dyDescent="0.2">
      <c r="D1484" s="79"/>
    </row>
    <row r="1485" spans="4:4" x14ac:dyDescent="0.2">
      <c r="D1485" s="79"/>
    </row>
    <row r="1486" spans="4:4" x14ac:dyDescent="0.2">
      <c r="D1486" s="79"/>
    </row>
    <row r="1487" spans="4:4" x14ac:dyDescent="0.2">
      <c r="D1487" s="79"/>
    </row>
    <row r="1488" spans="4:4" x14ac:dyDescent="0.2">
      <c r="D1488" s="79"/>
    </row>
    <row r="1489" spans="4:4" x14ac:dyDescent="0.2">
      <c r="D1489" s="79"/>
    </row>
    <row r="1490" spans="4:4" x14ac:dyDescent="0.2">
      <c r="D1490" s="79"/>
    </row>
    <row r="1491" spans="4:4" x14ac:dyDescent="0.2">
      <c r="D1491" s="79"/>
    </row>
    <row r="1492" spans="4:4" x14ac:dyDescent="0.2">
      <c r="D1492" s="79"/>
    </row>
    <row r="1493" spans="4:4" x14ac:dyDescent="0.2">
      <c r="D1493" s="79"/>
    </row>
    <row r="1494" spans="4:4" x14ac:dyDescent="0.2">
      <c r="D1494" s="79"/>
    </row>
    <row r="1495" spans="4:4" x14ac:dyDescent="0.2">
      <c r="D1495" s="79"/>
    </row>
    <row r="1496" spans="4:4" x14ac:dyDescent="0.2">
      <c r="D1496" s="79"/>
    </row>
    <row r="1497" spans="4:4" x14ac:dyDescent="0.2">
      <c r="D1497" s="79"/>
    </row>
    <row r="1498" spans="4:4" x14ac:dyDescent="0.2">
      <c r="D1498" s="79"/>
    </row>
    <row r="1499" spans="4:4" x14ac:dyDescent="0.2">
      <c r="D1499" s="79"/>
    </row>
    <row r="1500" spans="4:4" x14ac:dyDescent="0.2">
      <c r="D1500" s="79"/>
    </row>
    <row r="1501" spans="4:4" x14ac:dyDescent="0.2">
      <c r="D1501" s="79"/>
    </row>
    <row r="1502" spans="4:4" x14ac:dyDescent="0.2">
      <c r="D1502" s="79"/>
    </row>
    <row r="1503" spans="4:4" x14ac:dyDescent="0.2">
      <c r="D1503" s="79"/>
    </row>
    <row r="1504" spans="4:4" x14ac:dyDescent="0.2">
      <c r="D1504" s="79"/>
    </row>
    <row r="1505" spans="4:4" x14ac:dyDescent="0.2">
      <c r="D1505" s="79"/>
    </row>
    <row r="1506" spans="4:4" x14ac:dyDescent="0.2">
      <c r="D1506" s="79"/>
    </row>
    <row r="1507" spans="4:4" x14ac:dyDescent="0.2">
      <c r="D1507" s="79"/>
    </row>
    <row r="1508" spans="4:4" x14ac:dyDescent="0.2">
      <c r="D1508" s="79"/>
    </row>
    <row r="1509" spans="4:4" x14ac:dyDescent="0.2">
      <c r="D1509" s="79"/>
    </row>
    <row r="1510" spans="4:4" x14ac:dyDescent="0.2">
      <c r="D1510" s="79"/>
    </row>
    <row r="1511" spans="4:4" x14ac:dyDescent="0.2">
      <c r="D1511" s="79"/>
    </row>
    <row r="1512" spans="4:4" x14ac:dyDescent="0.2">
      <c r="D1512" s="79"/>
    </row>
    <row r="1513" spans="4:4" x14ac:dyDescent="0.2">
      <c r="D1513" s="79"/>
    </row>
    <row r="1514" spans="4:4" x14ac:dyDescent="0.2">
      <c r="D1514" s="79"/>
    </row>
    <row r="1515" spans="4:4" x14ac:dyDescent="0.2">
      <c r="D1515" s="79"/>
    </row>
    <row r="1516" spans="4:4" x14ac:dyDescent="0.2">
      <c r="D1516" s="79"/>
    </row>
    <row r="1517" spans="4:4" x14ac:dyDescent="0.2">
      <c r="D1517" s="79"/>
    </row>
    <row r="1518" spans="4:4" x14ac:dyDescent="0.2">
      <c r="D1518" s="79"/>
    </row>
    <row r="1519" spans="4:4" x14ac:dyDescent="0.2">
      <c r="D1519" s="79"/>
    </row>
    <row r="1520" spans="4:4" x14ac:dyDescent="0.2">
      <c r="D1520" s="79"/>
    </row>
    <row r="1521" spans="4:4" x14ac:dyDescent="0.2">
      <c r="D1521" s="79"/>
    </row>
    <row r="1522" spans="4:4" x14ac:dyDescent="0.2">
      <c r="D1522" s="79"/>
    </row>
    <row r="1523" spans="4:4" x14ac:dyDescent="0.2">
      <c r="D1523" s="79"/>
    </row>
    <row r="1524" spans="4:4" x14ac:dyDescent="0.2">
      <c r="D1524" s="79"/>
    </row>
    <row r="1525" spans="4:4" x14ac:dyDescent="0.2">
      <c r="D1525" s="79"/>
    </row>
    <row r="1526" spans="4:4" x14ac:dyDescent="0.2">
      <c r="D1526" s="79"/>
    </row>
    <row r="1527" spans="4:4" x14ac:dyDescent="0.2">
      <c r="D1527" s="79"/>
    </row>
    <row r="1528" spans="4:4" x14ac:dyDescent="0.2">
      <c r="D1528" s="79"/>
    </row>
    <row r="1529" spans="4:4" x14ac:dyDescent="0.2">
      <c r="D1529" s="79"/>
    </row>
    <row r="1530" spans="4:4" x14ac:dyDescent="0.2">
      <c r="D1530" s="79"/>
    </row>
    <row r="1531" spans="4:4" x14ac:dyDescent="0.2">
      <c r="D1531" s="79"/>
    </row>
    <row r="1532" spans="4:4" x14ac:dyDescent="0.2">
      <c r="D1532" s="79"/>
    </row>
    <row r="1533" spans="4:4" x14ac:dyDescent="0.2">
      <c r="D1533" s="79"/>
    </row>
    <row r="1534" spans="4:4" x14ac:dyDescent="0.2">
      <c r="D1534" s="79"/>
    </row>
    <row r="1535" spans="4:4" x14ac:dyDescent="0.2">
      <c r="D1535" s="79"/>
    </row>
    <row r="1536" spans="4:4" x14ac:dyDescent="0.2">
      <c r="D1536" s="79"/>
    </row>
    <row r="1537" spans="4:4" x14ac:dyDescent="0.2">
      <c r="D1537" s="79"/>
    </row>
    <row r="1538" spans="4:4" x14ac:dyDescent="0.2">
      <c r="D1538" s="79"/>
    </row>
    <row r="1539" spans="4:4" x14ac:dyDescent="0.2">
      <c r="D1539" s="79"/>
    </row>
    <row r="1540" spans="4:4" x14ac:dyDescent="0.2">
      <c r="D1540" s="79"/>
    </row>
    <row r="1541" spans="4:4" x14ac:dyDescent="0.2">
      <c r="D1541" s="79"/>
    </row>
    <row r="1542" spans="4:4" x14ac:dyDescent="0.2">
      <c r="D1542" s="79"/>
    </row>
    <row r="1543" spans="4:4" x14ac:dyDescent="0.2">
      <c r="D1543" s="79"/>
    </row>
    <row r="1544" spans="4:4" x14ac:dyDescent="0.2">
      <c r="D1544" s="79"/>
    </row>
    <row r="1545" spans="4:4" x14ac:dyDescent="0.2">
      <c r="D1545" s="79"/>
    </row>
    <row r="1546" spans="4:4" x14ac:dyDescent="0.2">
      <c r="D1546" s="79"/>
    </row>
    <row r="1547" spans="4:4" x14ac:dyDescent="0.2">
      <c r="D1547" s="79"/>
    </row>
    <row r="1548" spans="4:4" x14ac:dyDescent="0.2">
      <c r="D1548" s="79"/>
    </row>
    <row r="1549" spans="4:4" x14ac:dyDescent="0.2">
      <c r="D1549" s="79"/>
    </row>
    <row r="1550" spans="4:4" x14ac:dyDescent="0.2">
      <c r="D1550" s="79"/>
    </row>
    <row r="1551" spans="4:4" x14ac:dyDescent="0.2">
      <c r="D1551" s="79"/>
    </row>
    <row r="1552" spans="4:4" x14ac:dyDescent="0.2">
      <c r="D1552" s="79"/>
    </row>
    <row r="1553" spans="4:4" x14ac:dyDescent="0.2">
      <c r="D1553" s="79"/>
    </row>
    <row r="1554" spans="4:4" x14ac:dyDescent="0.2">
      <c r="D1554" s="79"/>
    </row>
    <row r="1555" spans="4:4" x14ac:dyDescent="0.2">
      <c r="D1555" s="79"/>
    </row>
    <row r="1556" spans="4:4" x14ac:dyDescent="0.2">
      <c r="D1556" s="79"/>
    </row>
    <row r="1557" spans="4:4" x14ac:dyDescent="0.2">
      <c r="D1557" s="79"/>
    </row>
    <row r="1558" spans="4:4" x14ac:dyDescent="0.2">
      <c r="D1558" s="79"/>
    </row>
    <row r="1559" spans="4:4" x14ac:dyDescent="0.2">
      <c r="D1559" s="79"/>
    </row>
    <row r="1560" spans="4:4" x14ac:dyDescent="0.2">
      <c r="D1560" s="79"/>
    </row>
    <row r="1561" spans="4:4" x14ac:dyDescent="0.2">
      <c r="D1561" s="79"/>
    </row>
    <row r="1562" spans="4:4" x14ac:dyDescent="0.2">
      <c r="D1562" s="79"/>
    </row>
    <row r="1563" spans="4:4" x14ac:dyDescent="0.2">
      <c r="D1563" s="79"/>
    </row>
    <row r="1564" spans="4:4" x14ac:dyDescent="0.2">
      <c r="D1564" s="79"/>
    </row>
    <row r="1565" spans="4:4" x14ac:dyDescent="0.2">
      <c r="D1565" s="79"/>
    </row>
    <row r="1566" spans="4:4" x14ac:dyDescent="0.2">
      <c r="D1566" s="79"/>
    </row>
    <row r="1567" spans="4:4" x14ac:dyDescent="0.2">
      <c r="D1567" s="79"/>
    </row>
    <row r="1568" spans="4:4" x14ac:dyDescent="0.2">
      <c r="D1568" s="79"/>
    </row>
    <row r="1569" spans="4:4" x14ac:dyDescent="0.2">
      <c r="D1569" s="79"/>
    </row>
    <row r="1570" spans="4:4" x14ac:dyDescent="0.2">
      <c r="D1570" s="79"/>
    </row>
    <row r="1571" spans="4:4" x14ac:dyDescent="0.2">
      <c r="D1571" s="79"/>
    </row>
    <row r="1572" spans="4:4" x14ac:dyDescent="0.2">
      <c r="D1572" s="79"/>
    </row>
    <row r="1573" spans="4:4" x14ac:dyDescent="0.2">
      <c r="D1573" s="79"/>
    </row>
    <row r="1574" spans="4:4" x14ac:dyDescent="0.2">
      <c r="D1574" s="79"/>
    </row>
    <row r="1575" spans="4:4" x14ac:dyDescent="0.2">
      <c r="D1575" s="79"/>
    </row>
    <row r="1576" spans="4:4" x14ac:dyDescent="0.2">
      <c r="D1576" s="79"/>
    </row>
    <row r="1577" spans="4:4" x14ac:dyDescent="0.2">
      <c r="D1577" s="79"/>
    </row>
    <row r="1578" spans="4:4" x14ac:dyDescent="0.2">
      <c r="D1578" s="79"/>
    </row>
    <row r="1579" spans="4:4" x14ac:dyDescent="0.2">
      <c r="D1579" s="79"/>
    </row>
    <row r="1580" spans="4:4" x14ac:dyDescent="0.2">
      <c r="D1580" s="79"/>
    </row>
    <row r="1581" spans="4:4" x14ac:dyDescent="0.2">
      <c r="D1581" s="79"/>
    </row>
    <row r="1582" spans="4:4" x14ac:dyDescent="0.2">
      <c r="D1582" s="79"/>
    </row>
    <row r="1583" spans="4:4" x14ac:dyDescent="0.2">
      <c r="D1583" s="79"/>
    </row>
    <row r="1584" spans="4:4" x14ac:dyDescent="0.2">
      <c r="D1584" s="79"/>
    </row>
    <row r="1585" spans="4:4" x14ac:dyDescent="0.2">
      <c r="D1585" s="79"/>
    </row>
    <row r="1586" spans="4:4" x14ac:dyDescent="0.2">
      <c r="D1586" s="79"/>
    </row>
    <row r="1587" spans="4:4" x14ac:dyDescent="0.2">
      <c r="D1587" s="79"/>
    </row>
    <row r="1588" spans="4:4" x14ac:dyDescent="0.2">
      <c r="D1588" s="79"/>
    </row>
    <row r="1589" spans="4:4" x14ac:dyDescent="0.2">
      <c r="D1589" s="79"/>
    </row>
    <row r="1590" spans="4:4" x14ac:dyDescent="0.2">
      <c r="D1590" s="79"/>
    </row>
    <row r="1591" spans="4:4" x14ac:dyDescent="0.2">
      <c r="D1591" s="79"/>
    </row>
    <row r="1592" spans="4:4" x14ac:dyDescent="0.2">
      <c r="D1592" s="79"/>
    </row>
    <row r="1593" spans="4:4" x14ac:dyDescent="0.2">
      <c r="D1593" s="79"/>
    </row>
    <row r="1594" spans="4:4" x14ac:dyDescent="0.2">
      <c r="D1594" s="79"/>
    </row>
    <row r="1595" spans="4:4" x14ac:dyDescent="0.2">
      <c r="D1595" s="79"/>
    </row>
    <row r="1596" spans="4:4" x14ac:dyDescent="0.2">
      <c r="D1596" s="79"/>
    </row>
    <row r="1597" spans="4:4" x14ac:dyDescent="0.2">
      <c r="D1597" s="79"/>
    </row>
    <row r="1598" spans="4:4" x14ac:dyDescent="0.2">
      <c r="D1598" s="79"/>
    </row>
    <row r="1599" spans="4:4" x14ac:dyDescent="0.2">
      <c r="D1599" s="79"/>
    </row>
    <row r="1600" spans="4:4" x14ac:dyDescent="0.2">
      <c r="D1600" s="79"/>
    </row>
    <row r="1601" spans="4:4" x14ac:dyDescent="0.2">
      <c r="D1601" s="79"/>
    </row>
    <row r="1602" spans="4:4" x14ac:dyDescent="0.2">
      <c r="D1602" s="79"/>
    </row>
    <row r="1603" spans="4:4" x14ac:dyDescent="0.2">
      <c r="D1603" s="79"/>
    </row>
    <row r="1604" spans="4:4" x14ac:dyDescent="0.2">
      <c r="D1604" s="79"/>
    </row>
    <row r="1605" spans="4:4" x14ac:dyDescent="0.2">
      <c r="D1605" s="79"/>
    </row>
    <row r="1606" spans="4:4" x14ac:dyDescent="0.2">
      <c r="D1606" s="79"/>
    </row>
    <row r="1607" spans="4:4" x14ac:dyDescent="0.2">
      <c r="D1607" s="79"/>
    </row>
    <row r="1608" spans="4:4" x14ac:dyDescent="0.2">
      <c r="D1608" s="79"/>
    </row>
    <row r="1609" spans="4:4" x14ac:dyDescent="0.2">
      <c r="D1609" s="79"/>
    </row>
    <row r="1610" spans="4:4" x14ac:dyDescent="0.2">
      <c r="D1610" s="79"/>
    </row>
    <row r="1611" spans="4:4" x14ac:dyDescent="0.2">
      <c r="D1611" s="79"/>
    </row>
    <row r="1612" spans="4:4" x14ac:dyDescent="0.2">
      <c r="D1612" s="79"/>
    </row>
    <row r="1613" spans="4:4" x14ac:dyDescent="0.2">
      <c r="D1613" s="79"/>
    </row>
    <row r="1614" spans="4:4" x14ac:dyDescent="0.2">
      <c r="D1614" s="79"/>
    </row>
    <row r="1615" spans="4:4" x14ac:dyDescent="0.2">
      <c r="D1615" s="79"/>
    </row>
    <row r="1616" spans="4:4" x14ac:dyDescent="0.2">
      <c r="D1616" s="79"/>
    </row>
    <row r="1617" spans="4:4" x14ac:dyDescent="0.2">
      <c r="D1617" s="79"/>
    </row>
    <row r="1618" spans="4:4" x14ac:dyDescent="0.2">
      <c r="D1618" s="79"/>
    </row>
    <row r="1619" spans="4:4" x14ac:dyDescent="0.2">
      <c r="D1619" s="79"/>
    </row>
    <row r="1620" spans="4:4" x14ac:dyDescent="0.2">
      <c r="D1620" s="79"/>
    </row>
    <row r="1621" spans="4:4" x14ac:dyDescent="0.2">
      <c r="D1621" s="79"/>
    </row>
    <row r="1622" spans="4:4" x14ac:dyDescent="0.2">
      <c r="D1622" s="79"/>
    </row>
    <row r="1623" spans="4:4" x14ac:dyDescent="0.2">
      <c r="D1623" s="79"/>
    </row>
    <row r="1624" spans="4:4" x14ac:dyDescent="0.2">
      <c r="D1624" s="79"/>
    </row>
    <row r="1625" spans="4:4" x14ac:dyDescent="0.2">
      <c r="D1625" s="79"/>
    </row>
    <row r="1626" spans="4:4" x14ac:dyDescent="0.2">
      <c r="D1626" s="79"/>
    </row>
    <row r="1627" spans="4:4" x14ac:dyDescent="0.2">
      <c r="D1627" s="79"/>
    </row>
    <row r="1628" spans="4:4" x14ac:dyDescent="0.2">
      <c r="D1628" s="79"/>
    </row>
    <row r="1629" spans="4:4" x14ac:dyDescent="0.2">
      <c r="D1629" s="79"/>
    </row>
    <row r="1630" spans="4:4" x14ac:dyDescent="0.2">
      <c r="D1630" s="79"/>
    </row>
    <row r="1631" spans="4:4" x14ac:dyDescent="0.2">
      <c r="D1631" s="79"/>
    </row>
    <row r="1632" spans="4:4" x14ac:dyDescent="0.2">
      <c r="D1632" s="79"/>
    </row>
    <row r="1633" spans="4:4" x14ac:dyDescent="0.2">
      <c r="D1633" s="79"/>
    </row>
    <row r="1634" spans="4:4" x14ac:dyDescent="0.2">
      <c r="D1634" s="79"/>
    </row>
    <row r="1635" spans="4:4" x14ac:dyDescent="0.2">
      <c r="D1635" s="79"/>
    </row>
    <row r="1636" spans="4:4" x14ac:dyDescent="0.2">
      <c r="D1636" s="79"/>
    </row>
    <row r="1637" spans="4:4" x14ac:dyDescent="0.2">
      <c r="D1637" s="79"/>
    </row>
    <row r="1638" spans="4:4" x14ac:dyDescent="0.2">
      <c r="D1638" s="79"/>
    </row>
    <row r="1639" spans="4:4" x14ac:dyDescent="0.2">
      <c r="D1639" s="79"/>
    </row>
    <row r="1640" spans="4:4" x14ac:dyDescent="0.2">
      <c r="D1640" s="79"/>
    </row>
    <row r="1641" spans="4:4" x14ac:dyDescent="0.2">
      <c r="D1641" s="79"/>
    </row>
    <row r="1642" spans="4:4" x14ac:dyDescent="0.2">
      <c r="D1642" s="79"/>
    </row>
    <row r="1643" spans="4:4" x14ac:dyDescent="0.2">
      <c r="D1643" s="79"/>
    </row>
    <row r="1644" spans="4:4" x14ac:dyDescent="0.2">
      <c r="D1644" s="79"/>
    </row>
    <row r="1645" spans="4:4" x14ac:dyDescent="0.2">
      <c r="D1645" s="79"/>
    </row>
    <row r="1646" spans="4:4" x14ac:dyDescent="0.2">
      <c r="D1646" s="79"/>
    </row>
    <row r="1647" spans="4:4" x14ac:dyDescent="0.2">
      <c r="D1647" s="79"/>
    </row>
    <row r="1648" spans="4:4" x14ac:dyDescent="0.2">
      <c r="D1648" s="79"/>
    </row>
    <row r="1649" spans="4:4" x14ac:dyDescent="0.2">
      <c r="D1649" s="79"/>
    </row>
    <row r="1650" spans="4:4" x14ac:dyDescent="0.2">
      <c r="D1650" s="79"/>
    </row>
    <row r="1651" spans="4:4" x14ac:dyDescent="0.2">
      <c r="D1651" s="79"/>
    </row>
    <row r="1652" spans="4:4" x14ac:dyDescent="0.2">
      <c r="D1652" s="79"/>
    </row>
    <row r="1653" spans="4:4" x14ac:dyDescent="0.2">
      <c r="D1653" s="79"/>
    </row>
    <row r="1654" spans="4:4" x14ac:dyDescent="0.2">
      <c r="D1654" s="79"/>
    </row>
    <row r="1655" spans="4:4" x14ac:dyDescent="0.2">
      <c r="D1655" s="79"/>
    </row>
    <row r="1656" spans="4:4" x14ac:dyDescent="0.2">
      <c r="D1656" s="79"/>
    </row>
    <row r="1657" spans="4:4" x14ac:dyDescent="0.2">
      <c r="D1657" s="79"/>
    </row>
    <row r="1658" spans="4:4" x14ac:dyDescent="0.2">
      <c r="D1658" s="79"/>
    </row>
    <row r="1659" spans="4:4" x14ac:dyDescent="0.2">
      <c r="D1659" s="79"/>
    </row>
    <row r="1660" spans="4:4" x14ac:dyDescent="0.2">
      <c r="D1660" s="79"/>
    </row>
    <row r="1661" spans="4:4" x14ac:dyDescent="0.2">
      <c r="D1661" s="79"/>
    </row>
    <row r="1662" spans="4:4" x14ac:dyDescent="0.2">
      <c r="D1662" s="79"/>
    </row>
    <row r="1663" spans="4:4" x14ac:dyDescent="0.2">
      <c r="D1663" s="79"/>
    </row>
    <row r="1664" spans="4:4" x14ac:dyDescent="0.2">
      <c r="D1664" s="79"/>
    </row>
    <row r="1665" spans="4:4" x14ac:dyDescent="0.2">
      <c r="D1665" s="79"/>
    </row>
    <row r="1666" spans="4:4" x14ac:dyDescent="0.2">
      <c r="D1666" s="79"/>
    </row>
    <row r="1667" spans="4:4" x14ac:dyDescent="0.2">
      <c r="D1667" s="79"/>
    </row>
    <row r="1668" spans="4:4" x14ac:dyDescent="0.2">
      <c r="D1668" s="79"/>
    </row>
    <row r="1669" spans="4:4" x14ac:dyDescent="0.2">
      <c r="D1669" s="79"/>
    </row>
    <row r="1670" spans="4:4" x14ac:dyDescent="0.2">
      <c r="D1670" s="79"/>
    </row>
    <row r="1671" spans="4:4" x14ac:dyDescent="0.2">
      <c r="D1671" s="79"/>
    </row>
    <row r="1672" spans="4:4" x14ac:dyDescent="0.2">
      <c r="D1672" s="79"/>
    </row>
    <row r="1673" spans="4:4" x14ac:dyDescent="0.2">
      <c r="D1673" s="79"/>
    </row>
    <row r="1674" spans="4:4" x14ac:dyDescent="0.2">
      <c r="D1674" s="79"/>
    </row>
    <row r="1675" spans="4:4" x14ac:dyDescent="0.2">
      <c r="D1675" s="79"/>
    </row>
    <row r="1676" spans="4:4" x14ac:dyDescent="0.2">
      <c r="D1676" s="79"/>
    </row>
    <row r="1677" spans="4:4" x14ac:dyDescent="0.2">
      <c r="D1677" s="79"/>
    </row>
    <row r="1678" spans="4:4" x14ac:dyDescent="0.2">
      <c r="D1678" s="79"/>
    </row>
    <row r="1679" spans="4:4" x14ac:dyDescent="0.2">
      <c r="D1679" s="79"/>
    </row>
    <row r="1680" spans="4:4" x14ac:dyDescent="0.2">
      <c r="D1680" s="79"/>
    </row>
    <row r="1681" spans="4:4" x14ac:dyDescent="0.2">
      <c r="D1681" s="79"/>
    </row>
    <row r="1682" spans="4:4" x14ac:dyDescent="0.2">
      <c r="D1682" s="79"/>
    </row>
    <row r="1683" spans="4:4" x14ac:dyDescent="0.2">
      <c r="D1683" s="79"/>
    </row>
    <row r="1684" spans="4:4" x14ac:dyDescent="0.2">
      <c r="D1684" s="79"/>
    </row>
    <row r="1685" spans="4:4" x14ac:dyDescent="0.2">
      <c r="D1685" s="79"/>
    </row>
    <row r="1686" spans="4:4" x14ac:dyDescent="0.2">
      <c r="D1686" s="79"/>
    </row>
    <row r="1687" spans="4:4" x14ac:dyDescent="0.2">
      <c r="D1687" s="79"/>
    </row>
    <row r="1688" spans="4:4" x14ac:dyDescent="0.2">
      <c r="D1688" s="79"/>
    </row>
    <row r="1689" spans="4:4" x14ac:dyDescent="0.2">
      <c r="D1689" s="79"/>
    </row>
    <row r="1690" spans="4:4" x14ac:dyDescent="0.2">
      <c r="D1690" s="79"/>
    </row>
    <row r="1691" spans="4:4" x14ac:dyDescent="0.2">
      <c r="D1691" s="79"/>
    </row>
    <row r="1692" spans="4:4" x14ac:dyDescent="0.2">
      <c r="D1692" s="79"/>
    </row>
    <row r="1693" spans="4:4" x14ac:dyDescent="0.2">
      <c r="D1693" s="79"/>
    </row>
    <row r="1694" spans="4:4" x14ac:dyDescent="0.2">
      <c r="D1694" s="79"/>
    </row>
    <row r="1695" spans="4:4" x14ac:dyDescent="0.2">
      <c r="D1695" s="79"/>
    </row>
    <row r="1696" spans="4:4" x14ac:dyDescent="0.2">
      <c r="D1696" s="79"/>
    </row>
    <row r="1697" spans="4:4" x14ac:dyDescent="0.2">
      <c r="D1697" s="79"/>
    </row>
    <row r="1698" spans="4:4" x14ac:dyDescent="0.2">
      <c r="D1698" s="79"/>
    </row>
    <row r="1699" spans="4:4" x14ac:dyDescent="0.2">
      <c r="D1699" s="79"/>
    </row>
    <row r="1700" spans="4:4" x14ac:dyDescent="0.2">
      <c r="D1700" s="79"/>
    </row>
    <row r="1701" spans="4:4" x14ac:dyDescent="0.2">
      <c r="D1701" s="79"/>
    </row>
    <row r="1702" spans="4:4" x14ac:dyDescent="0.2">
      <c r="D1702" s="79"/>
    </row>
    <row r="1703" spans="4:4" x14ac:dyDescent="0.2">
      <c r="D1703" s="79"/>
    </row>
    <row r="1704" spans="4:4" x14ac:dyDescent="0.2">
      <c r="D1704" s="79"/>
    </row>
    <row r="1705" spans="4:4" x14ac:dyDescent="0.2">
      <c r="D1705" s="79"/>
    </row>
    <row r="1706" spans="4:4" x14ac:dyDescent="0.2">
      <c r="D1706" s="79"/>
    </row>
    <row r="1707" spans="4:4" x14ac:dyDescent="0.2">
      <c r="D1707" s="79"/>
    </row>
    <row r="1708" spans="4:4" x14ac:dyDescent="0.2">
      <c r="D1708" s="79"/>
    </row>
    <row r="1709" spans="4:4" x14ac:dyDescent="0.2">
      <c r="D1709" s="79"/>
    </row>
    <row r="1710" spans="4:4" x14ac:dyDescent="0.2">
      <c r="D1710" s="79"/>
    </row>
    <row r="1711" spans="4:4" x14ac:dyDescent="0.2">
      <c r="D1711" s="79"/>
    </row>
    <row r="1712" spans="4:4" x14ac:dyDescent="0.2">
      <c r="D1712" s="79"/>
    </row>
    <row r="1713" spans="4:4" x14ac:dyDescent="0.2">
      <c r="D1713" s="79"/>
    </row>
    <row r="1714" spans="4:4" x14ac:dyDescent="0.2">
      <c r="D1714" s="79"/>
    </row>
    <row r="1715" spans="4:4" x14ac:dyDescent="0.2">
      <c r="D1715" s="79"/>
    </row>
    <row r="1716" spans="4:4" x14ac:dyDescent="0.2">
      <c r="D1716" s="79"/>
    </row>
    <row r="1717" spans="4:4" x14ac:dyDescent="0.2">
      <c r="D1717" s="79"/>
    </row>
    <row r="1718" spans="4:4" x14ac:dyDescent="0.2">
      <c r="D1718" s="79"/>
    </row>
    <row r="1719" spans="4:4" x14ac:dyDescent="0.2">
      <c r="D1719" s="79"/>
    </row>
    <row r="1720" spans="4:4" x14ac:dyDescent="0.2">
      <c r="D1720" s="79"/>
    </row>
    <row r="1721" spans="4:4" x14ac:dyDescent="0.2">
      <c r="D1721" s="79"/>
    </row>
    <row r="1722" spans="4:4" x14ac:dyDescent="0.2">
      <c r="D1722" s="79"/>
    </row>
    <row r="1723" spans="4:4" x14ac:dyDescent="0.2">
      <c r="D1723" s="79"/>
    </row>
    <row r="1724" spans="4:4" x14ac:dyDescent="0.2">
      <c r="D1724" s="79"/>
    </row>
    <row r="1725" spans="4:4" x14ac:dyDescent="0.2">
      <c r="D1725" s="79"/>
    </row>
    <row r="1726" spans="4:4" x14ac:dyDescent="0.2">
      <c r="D1726" s="79"/>
    </row>
    <row r="1727" spans="4:4" x14ac:dyDescent="0.2">
      <c r="D1727" s="79"/>
    </row>
    <row r="1728" spans="4:4" x14ac:dyDescent="0.2">
      <c r="D1728" s="79"/>
    </row>
    <row r="1729" spans="4:4" x14ac:dyDescent="0.2">
      <c r="D1729" s="79"/>
    </row>
    <row r="1730" spans="4:4" x14ac:dyDescent="0.2">
      <c r="D1730" s="79"/>
    </row>
    <row r="1731" spans="4:4" x14ac:dyDescent="0.2">
      <c r="D1731" s="79"/>
    </row>
    <row r="1732" spans="4:4" x14ac:dyDescent="0.2">
      <c r="D1732" s="79"/>
    </row>
    <row r="1733" spans="4:4" x14ac:dyDescent="0.2">
      <c r="D1733" s="79"/>
    </row>
    <row r="1734" spans="4:4" x14ac:dyDescent="0.2">
      <c r="D1734" s="79"/>
    </row>
    <row r="1735" spans="4:4" x14ac:dyDescent="0.2">
      <c r="D1735" s="79"/>
    </row>
    <row r="1736" spans="4:4" x14ac:dyDescent="0.2">
      <c r="D1736" s="79"/>
    </row>
    <row r="1737" spans="4:4" x14ac:dyDescent="0.2">
      <c r="D1737" s="79"/>
    </row>
    <row r="1738" spans="4:4" x14ac:dyDescent="0.2">
      <c r="D1738" s="79"/>
    </row>
    <row r="1739" spans="4:4" x14ac:dyDescent="0.2">
      <c r="D1739" s="79"/>
    </row>
    <row r="1740" spans="4:4" x14ac:dyDescent="0.2">
      <c r="D1740" s="79"/>
    </row>
    <row r="1741" spans="4:4" x14ac:dyDescent="0.2">
      <c r="D1741" s="79"/>
    </row>
    <row r="1742" spans="4:4" x14ac:dyDescent="0.2">
      <c r="D1742" s="79"/>
    </row>
    <row r="1743" spans="4:4" x14ac:dyDescent="0.2">
      <c r="D1743" s="79"/>
    </row>
    <row r="1744" spans="4:4" x14ac:dyDescent="0.2">
      <c r="D1744" s="79"/>
    </row>
    <row r="1745" spans="4:4" x14ac:dyDescent="0.2">
      <c r="D1745" s="79"/>
    </row>
    <row r="1746" spans="4:4" x14ac:dyDescent="0.2">
      <c r="D1746" s="79"/>
    </row>
    <row r="1747" spans="4:4" x14ac:dyDescent="0.2">
      <c r="D1747" s="79"/>
    </row>
    <row r="1748" spans="4:4" x14ac:dyDescent="0.2">
      <c r="D1748" s="79"/>
    </row>
    <row r="1749" spans="4:4" x14ac:dyDescent="0.2">
      <c r="D1749" s="79"/>
    </row>
    <row r="1750" spans="4:4" x14ac:dyDescent="0.2">
      <c r="D1750" s="79"/>
    </row>
    <row r="1751" spans="4:4" x14ac:dyDescent="0.2">
      <c r="D1751" s="79"/>
    </row>
    <row r="1752" spans="4:4" x14ac:dyDescent="0.2">
      <c r="D1752" s="79"/>
    </row>
    <row r="1753" spans="4:4" x14ac:dyDescent="0.2">
      <c r="D1753" s="79"/>
    </row>
    <row r="1754" spans="4:4" x14ac:dyDescent="0.2">
      <c r="D1754" s="79"/>
    </row>
    <row r="1755" spans="4:4" x14ac:dyDescent="0.2">
      <c r="D1755" s="79"/>
    </row>
    <row r="1756" spans="4:4" x14ac:dyDescent="0.2">
      <c r="D1756" s="79"/>
    </row>
    <row r="1757" spans="4:4" x14ac:dyDescent="0.2">
      <c r="D1757" s="79"/>
    </row>
    <row r="1758" spans="4:4" x14ac:dyDescent="0.2">
      <c r="D1758" s="79"/>
    </row>
    <row r="1759" spans="4:4" x14ac:dyDescent="0.2">
      <c r="D1759" s="79"/>
    </row>
    <row r="1760" spans="4:4" x14ac:dyDescent="0.2">
      <c r="D1760" s="79"/>
    </row>
    <row r="1761" spans="4:4" x14ac:dyDescent="0.2">
      <c r="D1761" s="79"/>
    </row>
    <row r="1762" spans="4:4" x14ac:dyDescent="0.2">
      <c r="D1762" s="79"/>
    </row>
    <row r="1763" spans="4:4" x14ac:dyDescent="0.2">
      <c r="D1763" s="79"/>
    </row>
    <row r="1764" spans="4:4" x14ac:dyDescent="0.2">
      <c r="D1764" s="79"/>
    </row>
    <row r="1765" spans="4:4" x14ac:dyDescent="0.2">
      <c r="D1765" s="79"/>
    </row>
    <row r="1766" spans="4:4" x14ac:dyDescent="0.2">
      <c r="D1766" s="79"/>
    </row>
    <row r="1767" spans="4:4" x14ac:dyDescent="0.2">
      <c r="D1767" s="79"/>
    </row>
    <row r="1768" spans="4:4" x14ac:dyDescent="0.2">
      <c r="D1768" s="79"/>
    </row>
    <row r="1769" spans="4:4" x14ac:dyDescent="0.2">
      <c r="D1769" s="79"/>
    </row>
    <row r="1770" spans="4:4" x14ac:dyDescent="0.2">
      <c r="D1770" s="79"/>
    </row>
    <row r="1771" spans="4:4" x14ac:dyDescent="0.2">
      <c r="D1771" s="79"/>
    </row>
    <row r="1772" spans="4:4" x14ac:dyDescent="0.2">
      <c r="D1772" s="79"/>
    </row>
    <row r="1773" spans="4:4" x14ac:dyDescent="0.2">
      <c r="D1773" s="79"/>
    </row>
    <row r="1774" spans="4:4" x14ac:dyDescent="0.2">
      <c r="D1774" s="79"/>
    </row>
    <row r="1775" spans="4:4" x14ac:dyDescent="0.2">
      <c r="D1775" s="79"/>
    </row>
    <row r="1776" spans="4:4" x14ac:dyDescent="0.2">
      <c r="D1776" s="79"/>
    </row>
    <row r="1777" spans="4:4" x14ac:dyDescent="0.2">
      <c r="D1777" s="79"/>
    </row>
    <row r="1778" spans="4:4" x14ac:dyDescent="0.2">
      <c r="D1778" s="79"/>
    </row>
    <row r="1779" spans="4:4" x14ac:dyDescent="0.2">
      <c r="D1779" s="79"/>
    </row>
    <row r="1780" spans="4:4" x14ac:dyDescent="0.2">
      <c r="D1780" s="79"/>
    </row>
    <row r="1781" spans="4:4" x14ac:dyDescent="0.2">
      <c r="D1781" s="79"/>
    </row>
    <row r="1782" spans="4:4" x14ac:dyDescent="0.2">
      <c r="D1782" s="79"/>
    </row>
    <row r="1783" spans="4:4" x14ac:dyDescent="0.2">
      <c r="D1783" s="79"/>
    </row>
    <row r="1784" spans="4:4" x14ac:dyDescent="0.2">
      <c r="D1784" s="79"/>
    </row>
    <row r="1785" spans="4:4" x14ac:dyDescent="0.2">
      <c r="D1785" s="79"/>
    </row>
    <row r="1786" spans="4:4" x14ac:dyDescent="0.2">
      <c r="D1786" s="79"/>
    </row>
    <row r="1787" spans="4:4" x14ac:dyDescent="0.2">
      <c r="D1787" s="79"/>
    </row>
    <row r="1788" spans="4:4" x14ac:dyDescent="0.2">
      <c r="D1788" s="79"/>
    </row>
    <row r="1789" spans="4:4" x14ac:dyDescent="0.2">
      <c r="D1789" s="79"/>
    </row>
    <row r="1790" spans="4:4" x14ac:dyDescent="0.2">
      <c r="D1790" s="79"/>
    </row>
    <row r="1791" spans="4:4" x14ac:dyDescent="0.2">
      <c r="D1791" s="79"/>
    </row>
    <row r="1792" spans="4:4" x14ac:dyDescent="0.2">
      <c r="D1792" s="79"/>
    </row>
    <row r="1793" spans="4:4" x14ac:dyDescent="0.2">
      <c r="D1793" s="79"/>
    </row>
    <row r="1794" spans="4:4" x14ac:dyDescent="0.2">
      <c r="D1794" s="79"/>
    </row>
    <row r="1795" spans="4:4" x14ac:dyDescent="0.2">
      <c r="D1795" s="79"/>
    </row>
    <row r="1796" spans="4:4" x14ac:dyDescent="0.2">
      <c r="D1796" s="79"/>
    </row>
    <row r="1797" spans="4:4" x14ac:dyDescent="0.2">
      <c r="D1797" s="79"/>
    </row>
    <row r="1798" spans="4:4" x14ac:dyDescent="0.2">
      <c r="D1798" s="79"/>
    </row>
    <row r="1799" spans="4:4" x14ac:dyDescent="0.2">
      <c r="D1799" s="79"/>
    </row>
    <row r="1800" spans="4:4" x14ac:dyDescent="0.2">
      <c r="D1800" s="79"/>
    </row>
    <row r="1801" spans="4:4" x14ac:dyDescent="0.2">
      <c r="D1801" s="79"/>
    </row>
    <row r="1802" spans="4:4" x14ac:dyDescent="0.2">
      <c r="D1802" s="79"/>
    </row>
    <row r="1803" spans="4:4" x14ac:dyDescent="0.2">
      <c r="D1803" s="79"/>
    </row>
    <row r="1804" spans="4:4" x14ac:dyDescent="0.2">
      <c r="D1804" s="79"/>
    </row>
    <row r="1805" spans="4:4" x14ac:dyDescent="0.2">
      <c r="D1805" s="79"/>
    </row>
    <row r="1806" spans="4:4" x14ac:dyDescent="0.2">
      <c r="D1806" s="79"/>
    </row>
    <row r="1807" spans="4:4" x14ac:dyDescent="0.2">
      <c r="D1807" s="79"/>
    </row>
    <row r="1808" spans="4:4" x14ac:dyDescent="0.2">
      <c r="D1808" s="79"/>
    </row>
    <row r="1809" spans="4:4" x14ac:dyDescent="0.2">
      <c r="D1809" s="79"/>
    </row>
    <row r="1810" spans="4:4" x14ac:dyDescent="0.2">
      <c r="D1810" s="79"/>
    </row>
    <row r="1811" spans="4:4" x14ac:dyDescent="0.2">
      <c r="D1811" s="79"/>
    </row>
    <row r="1812" spans="4:4" x14ac:dyDescent="0.2">
      <c r="D1812" s="79"/>
    </row>
    <row r="1813" spans="4:4" x14ac:dyDescent="0.2">
      <c r="D1813" s="79"/>
    </row>
    <row r="1814" spans="4:4" x14ac:dyDescent="0.2">
      <c r="D1814" s="79"/>
    </row>
    <row r="1815" spans="4:4" x14ac:dyDescent="0.2">
      <c r="D1815" s="79"/>
    </row>
    <row r="1816" spans="4:4" x14ac:dyDescent="0.2">
      <c r="D1816" s="79"/>
    </row>
    <row r="1817" spans="4:4" x14ac:dyDescent="0.2">
      <c r="D1817" s="79"/>
    </row>
    <row r="1818" spans="4:4" x14ac:dyDescent="0.2">
      <c r="D1818" s="79"/>
    </row>
    <row r="1819" spans="4:4" x14ac:dyDescent="0.2">
      <c r="D1819" s="79"/>
    </row>
    <row r="1820" spans="4:4" x14ac:dyDescent="0.2">
      <c r="D1820" s="79"/>
    </row>
    <row r="1821" spans="4:4" x14ac:dyDescent="0.2">
      <c r="D1821" s="79"/>
    </row>
    <row r="1822" spans="4:4" x14ac:dyDescent="0.2">
      <c r="D1822" s="79"/>
    </row>
    <row r="1823" spans="4:4" x14ac:dyDescent="0.2">
      <c r="D1823" s="79"/>
    </row>
    <row r="1824" spans="4:4" x14ac:dyDescent="0.2">
      <c r="D1824" s="79"/>
    </row>
    <row r="1825" spans="4:4" x14ac:dyDescent="0.2">
      <c r="D1825" s="79"/>
    </row>
    <row r="1826" spans="4:4" x14ac:dyDescent="0.2">
      <c r="D1826" s="79"/>
    </row>
    <row r="1827" spans="4:4" x14ac:dyDescent="0.2">
      <c r="D1827" s="79"/>
    </row>
    <row r="1828" spans="4:4" x14ac:dyDescent="0.2">
      <c r="D1828" s="79"/>
    </row>
    <row r="1829" spans="4:4" x14ac:dyDescent="0.2">
      <c r="D1829" s="79"/>
    </row>
    <row r="1830" spans="4:4" x14ac:dyDescent="0.2">
      <c r="D1830" s="79"/>
    </row>
    <row r="1831" spans="4:4" x14ac:dyDescent="0.2">
      <c r="D1831" s="79"/>
    </row>
    <row r="1832" spans="4:4" x14ac:dyDescent="0.2">
      <c r="D1832" s="79"/>
    </row>
    <row r="1833" spans="4:4" x14ac:dyDescent="0.2">
      <c r="D1833" s="79"/>
    </row>
    <row r="1834" spans="4:4" x14ac:dyDescent="0.2">
      <c r="D1834" s="79"/>
    </row>
    <row r="1835" spans="4:4" x14ac:dyDescent="0.2">
      <c r="D1835" s="79"/>
    </row>
    <row r="1836" spans="4:4" x14ac:dyDescent="0.2">
      <c r="D1836" s="79"/>
    </row>
    <row r="1837" spans="4:4" x14ac:dyDescent="0.2">
      <c r="D1837" s="79"/>
    </row>
    <row r="1838" spans="4:4" x14ac:dyDescent="0.2">
      <c r="D1838" s="79"/>
    </row>
    <row r="1839" spans="4:4" x14ac:dyDescent="0.2">
      <c r="D1839" s="79"/>
    </row>
    <row r="1840" spans="4:4" x14ac:dyDescent="0.2">
      <c r="D1840" s="79"/>
    </row>
    <row r="1841" spans="4:4" x14ac:dyDescent="0.2">
      <c r="D1841" s="79"/>
    </row>
    <row r="1842" spans="4:4" x14ac:dyDescent="0.2">
      <c r="D1842" s="79"/>
    </row>
    <row r="1843" spans="4:4" x14ac:dyDescent="0.2">
      <c r="D1843" s="79"/>
    </row>
    <row r="1844" spans="4:4" x14ac:dyDescent="0.2">
      <c r="D1844" s="79"/>
    </row>
    <row r="1845" spans="4:4" x14ac:dyDescent="0.2">
      <c r="D1845" s="79"/>
    </row>
    <row r="1846" spans="4:4" x14ac:dyDescent="0.2">
      <c r="D1846" s="79"/>
    </row>
    <row r="1847" spans="4:4" x14ac:dyDescent="0.2">
      <c r="D1847" s="79"/>
    </row>
    <row r="1848" spans="4:4" x14ac:dyDescent="0.2">
      <c r="D1848" s="79"/>
    </row>
    <row r="1849" spans="4:4" x14ac:dyDescent="0.2">
      <c r="D1849" s="79"/>
    </row>
    <row r="1850" spans="4:4" x14ac:dyDescent="0.2">
      <c r="D1850" s="79"/>
    </row>
    <row r="1851" spans="4:4" x14ac:dyDescent="0.2">
      <c r="D1851" s="79"/>
    </row>
    <row r="1852" spans="4:4" x14ac:dyDescent="0.2">
      <c r="D1852" s="79"/>
    </row>
    <row r="1853" spans="4:4" x14ac:dyDescent="0.2">
      <c r="D1853" s="79"/>
    </row>
    <row r="1854" spans="4:4" x14ac:dyDescent="0.2">
      <c r="D1854" s="79"/>
    </row>
    <row r="1855" spans="4:4" x14ac:dyDescent="0.2">
      <c r="D1855" s="79"/>
    </row>
    <row r="1856" spans="4:4" x14ac:dyDescent="0.2">
      <c r="D1856" s="79"/>
    </row>
    <row r="1857" spans="4:4" x14ac:dyDescent="0.2">
      <c r="D1857" s="79"/>
    </row>
    <row r="1858" spans="4:4" x14ac:dyDescent="0.2">
      <c r="D1858" s="79"/>
    </row>
    <row r="1859" spans="4:4" x14ac:dyDescent="0.2">
      <c r="D1859" s="79"/>
    </row>
    <row r="1860" spans="4:4" x14ac:dyDescent="0.2">
      <c r="D1860" s="79"/>
    </row>
    <row r="1861" spans="4:4" x14ac:dyDescent="0.2">
      <c r="D1861" s="79"/>
    </row>
    <row r="1862" spans="4:4" x14ac:dyDescent="0.2">
      <c r="D1862" s="79"/>
    </row>
    <row r="1863" spans="4:4" x14ac:dyDescent="0.2">
      <c r="D1863" s="79"/>
    </row>
    <row r="1864" spans="4:4" x14ac:dyDescent="0.2">
      <c r="D1864" s="79"/>
    </row>
    <row r="1865" spans="4:4" x14ac:dyDescent="0.2">
      <c r="D1865" s="79"/>
    </row>
    <row r="1866" spans="4:4" x14ac:dyDescent="0.2">
      <c r="D1866" s="79"/>
    </row>
    <row r="1867" spans="4:4" x14ac:dyDescent="0.2">
      <c r="D1867" s="79"/>
    </row>
    <row r="1868" spans="4:4" x14ac:dyDescent="0.2">
      <c r="D1868" s="79"/>
    </row>
    <row r="1869" spans="4:4" x14ac:dyDescent="0.2">
      <c r="D1869" s="79"/>
    </row>
    <row r="1870" spans="4:4" x14ac:dyDescent="0.2">
      <c r="D1870" s="79"/>
    </row>
    <row r="1871" spans="4:4" x14ac:dyDescent="0.2">
      <c r="D1871" s="79"/>
    </row>
    <row r="1872" spans="4:4" x14ac:dyDescent="0.2">
      <c r="D1872" s="79"/>
    </row>
    <row r="1873" spans="4:4" x14ac:dyDescent="0.2">
      <c r="D1873" s="79"/>
    </row>
    <row r="1874" spans="4:4" x14ac:dyDescent="0.2">
      <c r="D1874" s="79"/>
    </row>
    <row r="1875" spans="4:4" x14ac:dyDescent="0.2">
      <c r="D1875" s="79"/>
    </row>
    <row r="1876" spans="4:4" x14ac:dyDescent="0.2">
      <c r="D1876" s="79"/>
    </row>
    <row r="1877" spans="4:4" x14ac:dyDescent="0.2">
      <c r="D1877" s="79"/>
    </row>
    <row r="1878" spans="4:4" x14ac:dyDescent="0.2">
      <c r="D1878" s="79"/>
    </row>
    <row r="1879" spans="4:4" x14ac:dyDescent="0.2">
      <c r="D1879" s="79"/>
    </row>
    <row r="1880" spans="4:4" x14ac:dyDescent="0.2">
      <c r="D1880" s="79"/>
    </row>
    <row r="1881" spans="4:4" x14ac:dyDescent="0.2">
      <c r="D1881" s="79"/>
    </row>
    <row r="1882" spans="4:4" x14ac:dyDescent="0.2">
      <c r="D1882" s="79"/>
    </row>
    <row r="1883" spans="4:4" x14ac:dyDescent="0.2">
      <c r="D1883" s="79"/>
    </row>
    <row r="1884" spans="4:4" x14ac:dyDescent="0.2">
      <c r="D1884" s="79"/>
    </row>
    <row r="1885" spans="4:4" x14ac:dyDescent="0.2">
      <c r="D1885" s="79"/>
    </row>
    <row r="1886" spans="4:4" x14ac:dyDescent="0.2">
      <c r="D1886" s="79"/>
    </row>
    <row r="1887" spans="4:4" x14ac:dyDescent="0.2">
      <c r="D1887" s="79"/>
    </row>
    <row r="1888" spans="4:4" x14ac:dyDescent="0.2">
      <c r="D1888" s="79"/>
    </row>
    <row r="1889" spans="4:4" x14ac:dyDescent="0.2">
      <c r="D1889" s="79"/>
    </row>
    <row r="1890" spans="4:4" x14ac:dyDescent="0.2">
      <c r="D1890" s="79"/>
    </row>
    <row r="1891" spans="4:4" x14ac:dyDescent="0.2">
      <c r="D1891" s="79"/>
    </row>
    <row r="1892" spans="4:4" x14ac:dyDescent="0.2">
      <c r="D1892" s="79"/>
    </row>
    <row r="1893" spans="4:4" x14ac:dyDescent="0.2">
      <c r="D1893" s="79"/>
    </row>
    <row r="1894" spans="4:4" x14ac:dyDescent="0.2">
      <c r="D1894" s="79"/>
    </row>
    <row r="1895" spans="4:4" x14ac:dyDescent="0.2">
      <c r="D1895" s="79"/>
    </row>
    <row r="1896" spans="4:4" x14ac:dyDescent="0.2">
      <c r="D1896" s="79"/>
    </row>
    <row r="1897" spans="4:4" x14ac:dyDescent="0.2">
      <c r="D1897" s="79"/>
    </row>
    <row r="1898" spans="4:4" x14ac:dyDescent="0.2">
      <c r="D1898" s="79"/>
    </row>
    <row r="1899" spans="4:4" x14ac:dyDescent="0.2">
      <c r="D1899" s="79"/>
    </row>
    <row r="1900" spans="4:4" x14ac:dyDescent="0.2">
      <c r="D1900" s="79"/>
    </row>
    <row r="1901" spans="4:4" x14ac:dyDescent="0.2">
      <c r="D1901" s="79"/>
    </row>
    <row r="1902" spans="4:4" x14ac:dyDescent="0.2">
      <c r="D1902" s="79"/>
    </row>
    <row r="1903" spans="4:4" x14ac:dyDescent="0.2">
      <c r="D1903" s="79"/>
    </row>
    <row r="1904" spans="4:4" x14ac:dyDescent="0.2">
      <c r="D1904" s="79"/>
    </row>
    <row r="1905" spans="4:4" x14ac:dyDescent="0.2">
      <c r="D1905" s="79"/>
    </row>
    <row r="1906" spans="4:4" x14ac:dyDescent="0.2">
      <c r="D1906" s="79"/>
    </row>
    <row r="1907" spans="4:4" x14ac:dyDescent="0.2">
      <c r="D1907" s="79"/>
    </row>
    <row r="1908" spans="4:4" x14ac:dyDescent="0.2">
      <c r="D1908" s="79"/>
    </row>
    <row r="1909" spans="4:4" x14ac:dyDescent="0.2">
      <c r="D1909" s="79"/>
    </row>
    <row r="1910" spans="4:4" x14ac:dyDescent="0.2">
      <c r="D1910" s="79"/>
    </row>
    <row r="1911" spans="4:4" x14ac:dyDescent="0.2">
      <c r="D1911" s="79"/>
    </row>
    <row r="1912" spans="4:4" x14ac:dyDescent="0.2">
      <c r="D1912" s="79"/>
    </row>
    <row r="1913" spans="4:4" x14ac:dyDescent="0.2">
      <c r="D1913" s="79"/>
    </row>
    <row r="1914" spans="4:4" x14ac:dyDescent="0.2">
      <c r="D1914" s="79"/>
    </row>
    <row r="1915" spans="4:4" x14ac:dyDescent="0.2">
      <c r="D1915" s="79"/>
    </row>
    <row r="1916" spans="4:4" x14ac:dyDescent="0.2">
      <c r="D1916" s="79"/>
    </row>
    <row r="1917" spans="4:4" x14ac:dyDescent="0.2">
      <c r="D1917" s="79"/>
    </row>
    <row r="1918" spans="4:4" x14ac:dyDescent="0.2">
      <c r="D1918" s="79"/>
    </row>
    <row r="1919" spans="4:4" x14ac:dyDescent="0.2">
      <c r="D1919" s="79"/>
    </row>
    <row r="1920" spans="4:4" x14ac:dyDescent="0.2">
      <c r="D1920" s="79"/>
    </row>
    <row r="1921" spans="4:4" x14ac:dyDescent="0.2">
      <c r="D1921" s="79"/>
    </row>
    <row r="1922" spans="4:4" x14ac:dyDescent="0.2">
      <c r="D1922" s="79"/>
    </row>
    <row r="1923" spans="4:4" x14ac:dyDescent="0.2">
      <c r="D1923" s="79"/>
    </row>
    <row r="1924" spans="4:4" x14ac:dyDescent="0.2">
      <c r="D1924" s="79"/>
    </row>
    <row r="1925" spans="4:4" x14ac:dyDescent="0.2">
      <c r="D1925" s="79"/>
    </row>
    <row r="1926" spans="4:4" x14ac:dyDescent="0.2">
      <c r="D1926" s="79"/>
    </row>
    <row r="1927" spans="4:4" x14ac:dyDescent="0.2">
      <c r="D1927" s="79"/>
    </row>
    <row r="1928" spans="4:4" x14ac:dyDescent="0.2">
      <c r="D1928" s="79"/>
    </row>
    <row r="1929" spans="4:4" x14ac:dyDescent="0.2">
      <c r="D1929" s="79"/>
    </row>
    <row r="1930" spans="4:4" x14ac:dyDescent="0.2">
      <c r="D1930" s="79"/>
    </row>
    <row r="1931" spans="4:4" x14ac:dyDescent="0.2">
      <c r="D1931" s="79"/>
    </row>
    <row r="1932" spans="4:4" x14ac:dyDescent="0.2">
      <c r="D1932" s="79"/>
    </row>
    <row r="1933" spans="4:4" x14ac:dyDescent="0.2">
      <c r="D1933" s="79"/>
    </row>
    <row r="1934" spans="4:4" x14ac:dyDescent="0.2">
      <c r="D1934" s="79"/>
    </row>
    <row r="1935" spans="4:4" x14ac:dyDescent="0.2">
      <c r="D1935" s="79"/>
    </row>
    <row r="1936" spans="4:4" x14ac:dyDescent="0.2">
      <c r="D1936" s="79"/>
    </row>
    <row r="1937" spans="4:4" x14ac:dyDescent="0.2">
      <c r="D1937" s="79"/>
    </row>
    <row r="1938" spans="4:4" x14ac:dyDescent="0.2">
      <c r="D1938" s="79"/>
    </row>
    <row r="1939" spans="4:4" x14ac:dyDescent="0.2">
      <c r="D1939" s="79"/>
    </row>
    <row r="1940" spans="4:4" x14ac:dyDescent="0.2">
      <c r="D1940" s="79"/>
    </row>
    <row r="1941" spans="4:4" x14ac:dyDescent="0.2">
      <c r="D1941" s="79"/>
    </row>
    <row r="1942" spans="4:4" x14ac:dyDescent="0.2">
      <c r="D1942" s="79"/>
    </row>
    <row r="1943" spans="4:4" x14ac:dyDescent="0.2">
      <c r="D1943" s="79"/>
    </row>
    <row r="1944" spans="4:4" x14ac:dyDescent="0.2">
      <c r="D1944" s="79"/>
    </row>
    <row r="1945" spans="4:4" x14ac:dyDescent="0.2">
      <c r="D1945" s="79"/>
    </row>
    <row r="1946" spans="4:4" x14ac:dyDescent="0.2">
      <c r="D1946" s="79"/>
    </row>
    <row r="1947" spans="4:4" x14ac:dyDescent="0.2">
      <c r="D1947" s="79"/>
    </row>
    <row r="1948" spans="4:4" x14ac:dyDescent="0.2">
      <c r="D1948" s="79"/>
    </row>
    <row r="1949" spans="4:4" x14ac:dyDescent="0.2">
      <c r="D1949" s="79"/>
    </row>
    <row r="1950" spans="4:4" x14ac:dyDescent="0.2">
      <c r="D1950" s="79"/>
    </row>
    <row r="1951" spans="4:4" x14ac:dyDescent="0.2">
      <c r="D1951" s="79"/>
    </row>
    <row r="1952" spans="4:4" x14ac:dyDescent="0.2">
      <c r="D1952" s="79"/>
    </row>
    <row r="1953" spans="4:4" x14ac:dyDescent="0.2">
      <c r="D1953" s="79"/>
    </row>
    <row r="1954" spans="4:4" x14ac:dyDescent="0.2">
      <c r="D1954" s="79"/>
    </row>
    <row r="1955" spans="4:4" x14ac:dyDescent="0.2">
      <c r="D1955" s="79"/>
    </row>
    <row r="1956" spans="4:4" x14ac:dyDescent="0.2">
      <c r="D1956" s="79"/>
    </row>
    <row r="1957" spans="4:4" x14ac:dyDescent="0.2">
      <c r="D1957" s="79"/>
    </row>
    <row r="1958" spans="4:4" x14ac:dyDescent="0.2">
      <c r="D1958" s="79"/>
    </row>
    <row r="1959" spans="4:4" x14ac:dyDescent="0.2">
      <c r="D1959" s="79"/>
    </row>
    <row r="1960" spans="4:4" x14ac:dyDescent="0.2">
      <c r="D1960" s="79"/>
    </row>
    <row r="1961" spans="4:4" x14ac:dyDescent="0.2">
      <c r="D1961" s="79"/>
    </row>
    <row r="1962" spans="4:4" x14ac:dyDescent="0.2">
      <c r="D1962" s="79"/>
    </row>
    <row r="1963" spans="4:4" x14ac:dyDescent="0.2">
      <c r="D1963" s="79"/>
    </row>
    <row r="1964" spans="4:4" x14ac:dyDescent="0.2">
      <c r="D1964" s="79"/>
    </row>
    <row r="1965" spans="4:4" x14ac:dyDescent="0.2">
      <c r="D1965" s="79"/>
    </row>
    <row r="1966" spans="4:4" x14ac:dyDescent="0.2">
      <c r="D1966" s="79"/>
    </row>
    <row r="1967" spans="4:4" x14ac:dyDescent="0.2">
      <c r="D1967" s="79"/>
    </row>
    <row r="1968" spans="4:4" x14ac:dyDescent="0.2">
      <c r="D1968" s="79"/>
    </row>
    <row r="1969" spans="4:4" x14ac:dyDescent="0.2">
      <c r="D1969" s="79"/>
    </row>
    <row r="1970" spans="4:4" x14ac:dyDescent="0.2">
      <c r="D1970" s="79"/>
    </row>
    <row r="1971" spans="4:4" x14ac:dyDescent="0.2">
      <c r="D1971" s="79"/>
    </row>
    <row r="1972" spans="4:4" x14ac:dyDescent="0.2">
      <c r="D1972" s="79"/>
    </row>
    <row r="1973" spans="4:4" x14ac:dyDescent="0.2">
      <c r="D1973" s="79"/>
    </row>
    <row r="1974" spans="4:4" x14ac:dyDescent="0.2">
      <c r="D1974" s="79"/>
    </row>
    <row r="1975" spans="4:4" x14ac:dyDescent="0.2">
      <c r="D1975" s="79"/>
    </row>
    <row r="1976" spans="4:4" x14ac:dyDescent="0.2">
      <c r="D1976" s="79"/>
    </row>
    <row r="1977" spans="4:4" x14ac:dyDescent="0.2">
      <c r="D1977" s="79"/>
    </row>
    <row r="1978" spans="4:4" x14ac:dyDescent="0.2">
      <c r="D1978" s="79"/>
    </row>
    <row r="1979" spans="4:4" x14ac:dyDescent="0.2">
      <c r="D1979" s="79"/>
    </row>
    <row r="1980" spans="4:4" x14ac:dyDescent="0.2">
      <c r="D1980" s="79"/>
    </row>
    <row r="1981" spans="4:4" x14ac:dyDescent="0.2">
      <c r="D1981" s="79"/>
    </row>
    <row r="1982" spans="4:4" x14ac:dyDescent="0.2">
      <c r="D1982" s="79"/>
    </row>
    <row r="1983" spans="4:4" x14ac:dyDescent="0.2">
      <c r="D1983" s="79"/>
    </row>
    <row r="1984" spans="4:4" x14ac:dyDescent="0.2">
      <c r="D1984" s="79"/>
    </row>
    <row r="1985" spans="4:4" x14ac:dyDescent="0.2">
      <c r="D1985" s="79"/>
    </row>
    <row r="1986" spans="4:4" x14ac:dyDescent="0.2">
      <c r="D1986" s="79"/>
    </row>
    <row r="1987" spans="4:4" x14ac:dyDescent="0.2">
      <c r="D1987" s="79"/>
    </row>
    <row r="1988" spans="4:4" x14ac:dyDescent="0.2">
      <c r="D1988" s="79"/>
    </row>
    <row r="1989" spans="4:4" x14ac:dyDescent="0.2">
      <c r="D1989" s="79"/>
    </row>
    <row r="1990" spans="4:4" x14ac:dyDescent="0.2">
      <c r="D1990" s="79"/>
    </row>
    <row r="1991" spans="4:4" x14ac:dyDescent="0.2">
      <c r="D1991" s="79"/>
    </row>
    <row r="1992" spans="4:4" x14ac:dyDescent="0.2">
      <c r="D1992" s="79"/>
    </row>
    <row r="1993" spans="4:4" x14ac:dyDescent="0.2">
      <c r="D1993" s="79"/>
    </row>
    <row r="1994" spans="4:4" x14ac:dyDescent="0.2">
      <c r="D1994" s="79"/>
    </row>
    <row r="1995" spans="4:4" x14ac:dyDescent="0.2">
      <c r="D1995" s="79"/>
    </row>
    <row r="1996" spans="4:4" x14ac:dyDescent="0.2">
      <c r="D1996" s="79"/>
    </row>
    <row r="1997" spans="4:4" x14ac:dyDescent="0.2">
      <c r="D1997" s="79"/>
    </row>
    <row r="1998" spans="4:4" x14ac:dyDescent="0.2">
      <c r="D1998" s="79"/>
    </row>
    <row r="1999" spans="4:4" x14ac:dyDescent="0.2">
      <c r="D1999" s="79"/>
    </row>
    <row r="2000" spans="4:4" x14ac:dyDescent="0.2">
      <c r="D2000" s="79"/>
    </row>
    <row r="2001" spans="4:4" x14ac:dyDescent="0.2">
      <c r="D2001" s="79"/>
    </row>
    <row r="2002" spans="4:4" x14ac:dyDescent="0.2">
      <c r="D2002" s="79"/>
    </row>
    <row r="2003" spans="4:4" x14ac:dyDescent="0.2">
      <c r="D2003" s="79"/>
    </row>
    <row r="2004" spans="4:4" x14ac:dyDescent="0.2">
      <c r="D2004" s="79"/>
    </row>
    <row r="2005" spans="4:4" x14ac:dyDescent="0.2">
      <c r="D2005" s="79"/>
    </row>
    <row r="2006" spans="4:4" x14ac:dyDescent="0.2">
      <c r="D2006" s="79"/>
    </row>
    <row r="2007" spans="4:4" x14ac:dyDescent="0.2">
      <c r="D2007" s="79"/>
    </row>
    <row r="2008" spans="4:4" x14ac:dyDescent="0.2">
      <c r="D2008" s="79"/>
    </row>
    <row r="2009" spans="4:4" x14ac:dyDescent="0.2">
      <c r="D2009" s="79"/>
    </row>
    <row r="2010" spans="4:4" x14ac:dyDescent="0.2">
      <c r="D2010" s="79"/>
    </row>
    <row r="2011" spans="4:4" x14ac:dyDescent="0.2">
      <c r="D2011" s="79"/>
    </row>
    <row r="2012" spans="4:4" x14ac:dyDescent="0.2">
      <c r="D2012" s="79"/>
    </row>
    <row r="2013" spans="4:4" x14ac:dyDescent="0.2">
      <c r="D2013" s="79"/>
    </row>
    <row r="2014" spans="4:4" x14ac:dyDescent="0.2">
      <c r="D2014" s="79"/>
    </row>
    <row r="2015" spans="4:4" x14ac:dyDescent="0.2">
      <c r="D2015" s="79"/>
    </row>
    <row r="2016" spans="4:4" x14ac:dyDescent="0.2">
      <c r="D2016" s="79"/>
    </row>
    <row r="2017" spans="4:4" x14ac:dyDescent="0.2">
      <c r="D2017" s="79"/>
    </row>
    <row r="2018" spans="4:4" x14ac:dyDescent="0.2">
      <c r="D2018" s="79"/>
    </row>
    <row r="2019" spans="4:4" x14ac:dyDescent="0.2">
      <c r="D2019" s="79"/>
    </row>
    <row r="2020" spans="4:4" x14ac:dyDescent="0.2">
      <c r="D2020" s="79"/>
    </row>
    <row r="2021" spans="4:4" x14ac:dyDescent="0.2">
      <c r="D2021" s="79"/>
    </row>
    <row r="2022" spans="4:4" x14ac:dyDescent="0.2">
      <c r="D2022" s="79"/>
    </row>
    <row r="2023" spans="4:4" x14ac:dyDescent="0.2">
      <c r="D2023" s="79"/>
    </row>
    <row r="2024" spans="4:4" x14ac:dyDescent="0.2">
      <c r="D2024" s="79"/>
    </row>
    <row r="2025" spans="4:4" x14ac:dyDescent="0.2">
      <c r="D2025" s="79"/>
    </row>
    <row r="2026" spans="4:4" x14ac:dyDescent="0.2">
      <c r="D2026" s="79"/>
    </row>
    <row r="2027" spans="4:4" x14ac:dyDescent="0.2">
      <c r="D2027" s="79"/>
    </row>
    <row r="2028" spans="4:4" x14ac:dyDescent="0.2">
      <c r="D2028" s="79"/>
    </row>
    <row r="2029" spans="4:4" x14ac:dyDescent="0.2">
      <c r="D2029" s="79"/>
    </row>
    <row r="2030" spans="4:4" x14ac:dyDescent="0.2">
      <c r="D2030" s="79"/>
    </row>
    <row r="2031" spans="4:4" x14ac:dyDescent="0.2">
      <c r="D2031" s="79"/>
    </row>
    <row r="2032" spans="4:4" x14ac:dyDescent="0.2">
      <c r="D2032" s="79"/>
    </row>
    <row r="2033" spans="4:4" x14ac:dyDescent="0.2">
      <c r="D2033" s="79"/>
    </row>
    <row r="2034" spans="4:4" x14ac:dyDescent="0.2">
      <c r="D2034" s="79"/>
    </row>
    <row r="2035" spans="4:4" x14ac:dyDescent="0.2">
      <c r="D2035" s="79"/>
    </row>
    <row r="2036" spans="4:4" x14ac:dyDescent="0.2">
      <c r="D2036" s="79"/>
    </row>
    <row r="2037" spans="4:4" x14ac:dyDescent="0.2">
      <c r="D2037" s="79"/>
    </row>
    <row r="2038" spans="4:4" x14ac:dyDescent="0.2">
      <c r="D2038" s="79"/>
    </row>
    <row r="2039" spans="4:4" x14ac:dyDescent="0.2">
      <c r="D2039" s="79"/>
    </row>
    <row r="2040" spans="4:4" x14ac:dyDescent="0.2">
      <c r="D2040" s="79"/>
    </row>
    <row r="2041" spans="4:4" x14ac:dyDescent="0.2">
      <c r="D2041" s="79"/>
    </row>
    <row r="2042" spans="4:4" x14ac:dyDescent="0.2">
      <c r="D2042" s="79"/>
    </row>
    <row r="2043" spans="4:4" x14ac:dyDescent="0.2">
      <c r="D2043" s="79"/>
    </row>
    <row r="2044" spans="4:4" x14ac:dyDescent="0.2">
      <c r="D2044" s="79"/>
    </row>
    <row r="2045" spans="4:4" x14ac:dyDescent="0.2">
      <c r="D2045" s="79"/>
    </row>
    <row r="2046" spans="4:4" x14ac:dyDescent="0.2">
      <c r="D2046" s="79"/>
    </row>
    <row r="2047" spans="4:4" x14ac:dyDescent="0.2">
      <c r="D2047" s="79"/>
    </row>
    <row r="2048" spans="4:4" x14ac:dyDescent="0.2">
      <c r="D2048" s="79"/>
    </row>
    <row r="2049" spans="4:4" x14ac:dyDescent="0.2">
      <c r="D2049" s="79"/>
    </row>
    <row r="2050" spans="4:4" x14ac:dyDescent="0.2">
      <c r="D2050" s="79"/>
    </row>
    <row r="2051" spans="4:4" x14ac:dyDescent="0.2">
      <c r="D2051" s="79"/>
    </row>
    <row r="2052" spans="4:4" x14ac:dyDescent="0.2">
      <c r="D2052" s="79"/>
    </row>
    <row r="2053" spans="4:4" x14ac:dyDescent="0.2">
      <c r="D2053" s="79"/>
    </row>
    <row r="2054" spans="4:4" x14ac:dyDescent="0.2">
      <c r="D2054" s="79"/>
    </row>
    <row r="2055" spans="4:4" x14ac:dyDescent="0.2">
      <c r="D2055" s="79"/>
    </row>
    <row r="2056" spans="4:4" x14ac:dyDescent="0.2">
      <c r="D2056" s="79"/>
    </row>
    <row r="2057" spans="4:4" x14ac:dyDescent="0.2">
      <c r="D2057" s="79"/>
    </row>
    <row r="2058" spans="4:4" x14ac:dyDescent="0.2">
      <c r="D2058" s="79"/>
    </row>
    <row r="2059" spans="4:4" x14ac:dyDescent="0.2">
      <c r="D2059" s="79"/>
    </row>
    <row r="2060" spans="4:4" x14ac:dyDescent="0.2">
      <c r="D2060" s="79"/>
    </row>
    <row r="2061" spans="4:4" x14ac:dyDescent="0.2">
      <c r="D2061" s="79"/>
    </row>
    <row r="2062" spans="4:4" x14ac:dyDescent="0.2">
      <c r="D2062" s="79"/>
    </row>
    <row r="2063" spans="4:4" x14ac:dyDescent="0.2">
      <c r="D2063" s="79"/>
    </row>
    <row r="2064" spans="4:4" x14ac:dyDescent="0.2">
      <c r="D2064" s="79"/>
    </row>
    <row r="2065" spans="4:4" x14ac:dyDescent="0.2">
      <c r="D2065" s="79"/>
    </row>
    <row r="2066" spans="4:4" x14ac:dyDescent="0.2">
      <c r="D2066" s="79"/>
    </row>
    <row r="2067" spans="4:4" x14ac:dyDescent="0.2">
      <c r="D2067" s="79"/>
    </row>
    <row r="2068" spans="4:4" x14ac:dyDescent="0.2">
      <c r="D2068" s="79"/>
    </row>
    <row r="2069" spans="4:4" x14ac:dyDescent="0.2">
      <c r="D2069" s="79"/>
    </row>
    <row r="2070" spans="4:4" x14ac:dyDescent="0.2">
      <c r="D2070" s="79"/>
    </row>
    <row r="2071" spans="4:4" x14ac:dyDescent="0.2">
      <c r="D2071" s="79"/>
    </row>
    <row r="2072" spans="4:4" x14ac:dyDescent="0.2">
      <c r="D2072" s="79"/>
    </row>
    <row r="2073" spans="4:4" x14ac:dyDescent="0.2">
      <c r="D2073" s="79"/>
    </row>
    <row r="2074" spans="4:4" x14ac:dyDescent="0.2">
      <c r="D2074" s="79"/>
    </row>
    <row r="2075" spans="4:4" x14ac:dyDescent="0.2">
      <c r="D2075" s="79"/>
    </row>
    <row r="2076" spans="4:4" x14ac:dyDescent="0.2">
      <c r="D2076" s="79"/>
    </row>
    <row r="2077" spans="4:4" x14ac:dyDescent="0.2">
      <c r="D2077" s="79"/>
    </row>
    <row r="2078" spans="4:4" x14ac:dyDescent="0.2">
      <c r="D2078" s="79"/>
    </row>
    <row r="2079" spans="4:4" x14ac:dyDescent="0.2">
      <c r="D2079" s="79"/>
    </row>
    <row r="2080" spans="4:4" x14ac:dyDescent="0.2">
      <c r="D2080" s="79"/>
    </row>
    <row r="2081" spans="4:4" x14ac:dyDescent="0.2">
      <c r="D2081" s="79"/>
    </row>
    <row r="2082" spans="4:4" x14ac:dyDescent="0.2">
      <c r="D2082" s="79"/>
    </row>
    <row r="2083" spans="4:4" x14ac:dyDescent="0.2">
      <c r="D2083" s="79"/>
    </row>
    <row r="2084" spans="4:4" x14ac:dyDescent="0.2">
      <c r="D2084" s="79"/>
    </row>
    <row r="2085" spans="4:4" x14ac:dyDescent="0.2">
      <c r="D2085" s="79"/>
    </row>
    <row r="2086" spans="4:4" x14ac:dyDescent="0.2">
      <c r="D2086" s="79"/>
    </row>
    <row r="2087" spans="4:4" x14ac:dyDescent="0.2">
      <c r="D2087" s="79"/>
    </row>
    <row r="2088" spans="4:4" x14ac:dyDescent="0.2">
      <c r="D2088" s="79"/>
    </row>
    <row r="2089" spans="4:4" x14ac:dyDescent="0.2">
      <c r="D2089" s="79"/>
    </row>
    <row r="2090" spans="4:4" x14ac:dyDescent="0.2">
      <c r="D2090" s="79"/>
    </row>
    <row r="2091" spans="4:4" x14ac:dyDescent="0.2">
      <c r="D2091" s="79"/>
    </row>
    <row r="2092" spans="4:4" x14ac:dyDescent="0.2">
      <c r="D2092" s="79"/>
    </row>
    <row r="2093" spans="4:4" x14ac:dyDescent="0.2">
      <c r="D2093" s="79"/>
    </row>
    <row r="2094" spans="4:4" x14ac:dyDescent="0.2">
      <c r="D2094" s="79"/>
    </row>
    <row r="2095" spans="4:4" x14ac:dyDescent="0.2">
      <c r="D2095" s="79"/>
    </row>
    <row r="2096" spans="4:4" x14ac:dyDescent="0.2">
      <c r="D2096" s="79"/>
    </row>
    <row r="2097" spans="4:4" x14ac:dyDescent="0.2">
      <c r="D2097" s="79"/>
    </row>
    <row r="2098" spans="4:4" x14ac:dyDescent="0.2">
      <c r="D2098" s="79"/>
    </row>
    <row r="2099" spans="4:4" x14ac:dyDescent="0.2">
      <c r="D2099" s="79"/>
    </row>
    <row r="2100" spans="4:4" x14ac:dyDescent="0.2">
      <c r="D2100" s="79"/>
    </row>
    <row r="2101" spans="4:4" x14ac:dyDescent="0.2">
      <c r="D2101" s="79"/>
    </row>
    <row r="2102" spans="4:4" x14ac:dyDescent="0.2">
      <c r="D2102" s="79"/>
    </row>
    <row r="2103" spans="4:4" x14ac:dyDescent="0.2">
      <c r="D2103" s="79"/>
    </row>
    <row r="2104" spans="4:4" x14ac:dyDescent="0.2">
      <c r="D2104" s="79"/>
    </row>
    <row r="2105" spans="4:4" x14ac:dyDescent="0.2">
      <c r="D2105" s="79"/>
    </row>
    <row r="2106" spans="4:4" x14ac:dyDescent="0.2">
      <c r="D2106" s="79"/>
    </row>
    <row r="2107" spans="4:4" x14ac:dyDescent="0.2">
      <c r="D2107" s="79"/>
    </row>
    <row r="2108" spans="4:4" x14ac:dyDescent="0.2">
      <c r="D2108" s="79"/>
    </row>
    <row r="2109" spans="4:4" x14ac:dyDescent="0.2">
      <c r="D2109" s="79"/>
    </row>
    <row r="2110" spans="4:4" x14ac:dyDescent="0.2">
      <c r="D2110" s="79"/>
    </row>
    <row r="2111" spans="4:4" x14ac:dyDescent="0.2">
      <c r="D2111" s="79"/>
    </row>
    <row r="2112" spans="4:4" x14ac:dyDescent="0.2">
      <c r="D2112" s="79"/>
    </row>
    <row r="2113" spans="4:4" x14ac:dyDescent="0.2">
      <c r="D2113" s="79"/>
    </row>
    <row r="2114" spans="4:4" x14ac:dyDescent="0.2">
      <c r="D2114" s="79"/>
    </row>
    <row r="2115" spans="4:4" x14ac:dyDescent="0.2">
      <c r="D2115" s="79"/>
    </row>
    <row r="2116" spans="4:4" x14ac:dyDescent="0.2">
      <c r="D2116" s="79"/>
    </row>
    <row r="2117" spans="4:4" x14ac:dyDescent="0.2">
      <c r="D2117" s="79"/>
    </row>
    <row r="2118" spans="4:4" x14ac:dyDescent="0.2">
      <c r="D2118" s="79"/>
    </row>
    <row r="2119" spans="4:4" x14ac:dyDescent="0.2">
      <c r="D2119" s="79"/>
    </row>
    <row r="2120" spans="4:4" x14ac:dyDescent="0.2">
      <c r="D2120" s="79"/>
    </row>
    <row r="2121" spans="4:4" x14ac:dyDescent="0.2">
      <c r="D2121" s="79"/>
    </row>
    <row r="2122" spans="4:4" x14ac:dyDescent="0.2">
      <c r="D2122" s="79"/>
    </row>
    <row r="2123" spans="4:4" x14ac:dyDescent="0.2">
      <c r="D2123" s="79"/>
    </row>
    <row r="2124" spans="4:4" x14ac:dyDescent="0.2">
      <c r="D2124" s="79"/>
    </row>
    <row r="2125" spans="4:4" x14ac:dyDescent="0.2">
      <c r="D2125" s="79"/>
    </row>
    <row r="2126" spans="4:4" x14ac:dyDescent="0.2">
      <c r="D2126" s="79"/>
    </row>
    <row r="2127" spans="4:4" x14ac:dyDescent="0.2">
      <c r="D2127" s="79"/>
    </row>
    <row r="2128" spans="4:4" x14ac:dyDescent="0.2">
      <c r="D2128" s="79"/>
    </row>
    <row r="2129" spans="4:4" x14ac:dyDescent="0.2">
      <c r="D2129" s="79"/>
    </row>
    <row r="2130" spans="4:4" x14ac:dyDescent="0.2">
      <c r="D2130" s="79"/>
    </row>
    <row r="2131" spans="4:4" x14ac:dyDescent="0.2">
      <c r="D2131" s="79"/>
    </row>
    <row r="2132" spans="4:4" x14ac:dyDescent="0.2">
      <c r="D2132" s="79"/>
    </row>
    <row r="2133" spans="4:4" x14ac:dyDescent="0.2">
      <c r="D2133" s="79"/>
    </row>
    <row r="2134" spans="4:4" x14ac:dyDescent="0.2">
      <c r="D2134" s="79"/>
    </row>
    <row r="2135" spans="4:4" x14ac:dyDescent="0.2">
      <c r="D2135" s="79"/>
    </row>
    <row r="2136" spans="4:4" x14ac:dyDescent="0.2">
      <c r="D2136" s="79"/>
    </row>
    <row r="2137" spans="4:4" x14ac:dyDescent="0.2">
      <c r="D2137" s="79"/>
    </row>
    <row r="2138" spans="4:4" x14ac:dyDescent="0.2">
      <c r="D2138" s="79"/>
    </row>
    <row r="2139" spans="4:4" x14ac:dyDescent="0.2">
      <c r="D2139" s="79"/>
    </row>
    <row r="2140" spans="4:4" x14ac:dyDescent="0.2">
      <c r="D2140" s="79"/>
    </row>
    <row r="2141" spans="4:4" x14ac:dyDescent="0.2">
      <c r="D2141" s="79"/>
    </row>
    <row r="2142" spans="4:4" x14ac:dyDescent="0.2">
      <c r="D2142" s="79"/>
    </row>
    <row r="2143" spans="4:4" x14ac:dyDescent="0.2">
      <c r="D2143" s="79"/>
    </row>
    <row r="2144" spans="4:4" x14ac:dyDescent="0.2">
      <c r="D2144" s="79"/>
    </row>
    <row r="2145" spans="4:4" x14ac:dyDescent="0.2">
      <c r="D2145" s="79"/>
    </row>
    <row r="2146" spans="4:4" x14ac:dyDescent="0.2">
      <c r="D2146" s="79"/>
    </row>
    <row r="2147" spans="4:4" x14ac:dyDescent="0.2">
      <c r="D2147" s="79"/>
    </row>
    <row r="2148" spans="4:4" x14ac:dyDescent="0.2">
      <c r="D2148" s="79"/>
    </row>
    <row r="2149" spans="4:4" x14ac:dyDescent="0.2">
      <c r="D2149" s="79"/>
    </row>
    <row r="2150" spans="4:4" x14ac:dyDescent="0.2">
      <c r="D2150" s="79"/>
    </row>
    <row r="2151" spans="4:4" x14ac:dyDescent="0.2">
      <c r="D2151" s="79"/>
    </row>
    <row r="2152" spans="4:4" x14ac:dyDescent="0.2">
      <c r="D2152" s="79"/>
    </row>
    <row r="2153" spans="4:4" x14ac:dyDescent="0.2">
      <c r="D2153" s="79"/>
    </row>
    <row r="2154" spans="4:4" x14ac:dyDescent="0.2">
      <c r="D2154" s="79"/>
    </row>
    <row r="2155" spans="4:4" x14ac:dyDescent="0.2">
      <c r="D2155" s="79"/>
    </row>
    <row r="2156" spans="4:4" x14ac:dyDescent="0.2">
      <c r="D2156" s="79"/>
    </row>
    <row r="2157" spans="4:4" x14ac:dyDescent="0.2">
      <c r="D2157" s="79"/>
    </row>
    <row r="2158" spans="4:4" x14ac:dyDescent="0.2">
      <c r="D2158" s="79"/>
    </row>
    <row r="2159" spans="4:4" x14ac:dyDescent="0.2">
      <c r="D2159" s="79"/>
    </row>
    <row r="2160" spans="4:4" x14ac:dyDescent="0.2">
      <c r="D2160" s="79"/>
    </row>
    <row r="2161" spans="4:4" x14ac:dyDescent="0.2">
      <c r="D2161" s="79"/>
    </row>
    <row r="2162" spans="4:4" x14ac:dyDescent="0.2">
      <c r="D2162" s="79"/>
    </row>
    <row r="2163" spans="4:4" x14ac:dyDescent="0.2">
      <c r="D2163" s="79"/>
    </row>
    <row r="2164" spans="4:4" x14ac:dyDescent="0.2">
      <c r="D2164" s="79"/>
    </row>
    <row r="2165" spans="4:4" x14ac:dyDescent="0.2">
      <c r="D2165" s="79"/>
    </row>
    <row r="2166" spans="4:4" x14ac:dyDescent="0.2">
      <c r="D2166" s="79"/>
    </row>
    <row r="2167" spans="4:4" x14ac:dyDescent="0.2">
      <c r="D2167" s="79"/>
    </row>
    <row r="2168" spans="4:4" x14ac:dyDescent="0.2">
      <c r="D2168" s="79"/>
    </row>
    <row r="2169" spans="4:4" x14ac:dyDescent="0.2">
      <c r="D2169" s="79"/>
    </row>
    <row r="2170" spans="4:4" x14ac:dyDescent="0.2">
      <c r="D2170" s="79"/>
    </row>
    <row r="2171" spans="4:4" x14ac:dyDescent="0.2">
      <c r="D2171" s="79"/>
    </row>
    <row r="2172" spans="4:4" x14ac:dyDescent="0.2">
      <c r="D2172" s="79"/>
    </row>
    <row r="2173" spans="4:4" x14ac:dyDescent="0.2">
      <c r="D2173" s="79"/>
    </row>
    <row r="2174" spans="4:4" x14ac:dyDescent="0.2">
      <c r="D2174" s="79"/>
    </row>
    <row r="2175" spans="4:4" x14ac:dyDescent="0.2">
      <c r="D2175" s="79"/>
    </row>
    <row r="2176" spans="4:4" x14ac:dyDescent="0.2">
      <c r="D2176" s="79"/>
    </row>
    <row r="2177" spans="4:4" x14ac:dyDescent="0.2">
      <c r="D2177" s="79"/>
    </row>
    <row r="2178" spans="4:4" x14ac:dyDescent="0.2">
      <c r="D2178" s="79"/>
    </row>
    <row r="2179" spans="4:4" x14ac:dyDescent="0.2">
      <c r="D2179" s="79"/>
    </row>
    <row r="2180" spans="4:4" x14ac:dyDescent="0.2">
      <c r="D2180" s="79"/>
    </row>
    <row r="2181" spans="4:4" x14ac:dyDescent="0.2">
      <c r="D2181" s="79"/>
    </row>
    <row r="2182" spans="4:4" x14ac:dyDescent="0.2">
      <c r="D2182" s="79"/>
    </row>
    <row r="2183" spans="4:4" x14ac:dyDescent="0.2">
      <c r="D2183" s="79"/>
    </row>
    <row r="2184" spans="4:4" x14ac:dyDescent="0.2">
      <c r="D2184" s="79"/>
    </row>
    <row r="2185" spans="4:4" x14ac:dyDescent="0.2">
      <c r="D2185" s="79"/>
    </row>
    <row r="2186" spans="4:4" x14ac:dyDescent="0.2">
      <c r="D2186" s="79"/>
    </row>
    <row r="2187" spans="4:4" x14ac:dyDescent="0.2">
      <c r="D2187" s="79"/>
    </row>
    <row r="2188" spans="4:4" x14ac:dyDescent="0.2">
      <c r="D2188" s="79"/>
    </row>
    <row r="2189" spans="4:4" x14ac:dyDescent="0.2">
      <c r="D2189" s="79"/>
    </row>
    <row r="2190" spans="4:4" x14ac:dyDescent="0.2">
      <c r="D2190" s="79"/>
    </row>
    <row r="2191" spans="4:4" x14ac:dyDescent="0.2">
      <c r="D2191" s="79"/>
    </row>
    <row r="2192" spans="4:4" x14ac:dyDescent="0.2">
      <c r="D2192" s="79"/>
    </row>
    <row r="2193" spans="4:4" x14ac:dyDescent="0.2">
      <c r="D2193" s="79"/>
    </row>
    <row r="2194" spans="4:4" x14ac:dyDescent="0.2">
      <c r="D2194" s="79"/>
    </row>
    <row r="2195" spans="4:4" x14ac:dyDescent="0.2">
      <c r="D2195" s="79"/>
    </row>
    <row r="2196" spans="4:4" x14ac:dyDescent="0.2">
      <c r="D2196" s="79"/>
    </row>
    <row r="2197" spans="4:4" x14ac:dyDescent="0.2">
      <c r="D2197" s="79"/>
    </row>
    <row r="2198" spans="4:4" x14ac:dyDescent="0.2">
      <c r="D2198" s="79"/>
    </row>
    <row r="2199" spans="4:4" x14ac:dyDescent="0.2">
      <c r="D2199" s="79"/>
    </row>
    <row r="2200" spans="4:4" x14ac:dyDescent="0.2">
      <c r="D2200" s="79"/>
    </row>
    <row r="2201" spans="4:4" x14ac:dyDescent="0.2">
      <c r="D2201" s="79"/>
    </row>
    <row r="2202" spans="4:4" x14ac:dyDescent="0.2">
      <c r="D2202" s="79"/>
    </row>
    <row r="2203" spans="4:4" x14ac:dyDescent="0.2">
      <c r="D2203" s="79"/>
    </row>
    <row r="2204" spans="4:4" x14ac:dyDescent="0.2">
      <c r="D2204" s="79"/>
    </row>
    <row r="2205" spans="4:4" x14ac:dyDescent="0.2">
      <c r="D2205" s="79"/>
    </row>
    <row r="2206" spans="4:4" x14ac:dyDescent="0.2">
      <c r="D2206" s="79"/>
    </row>
    <row r="2207" spans="4:4" x14ac:dyDescent="0.2">
      <c r="D2207" s="79"/>
    </row>
    <row r="2208" spans="4:4" x14ac:dyDescent="0.2">
      <c r="D2208" s="79"/>
    </row>
    <row r="2209" spans="4:4" x14ac:dyDescent="0.2">
      <c r="D2209" s="79"/>
    </row>
    <row r="2210" spans="4:4" x14ac:dyDescent="0.2">
      <c r="D2210" s="79"/>
    </row>
    <row r="2211" spans="4:4" x14ac:dyDescent="0.2">
      <c r="D2211" s="79"/>
    </row>
    <row r="2212" spans="4:4" x14ac:dyDescent="0.2">
      <c r="D2212" s="79"/>
    </row>
    <row r="2213" spans="4:4" x14ac:dyDescent="0.2">
      <c r="D2213" s="79"/>
    </row>
    <row r="2214" spans="4:4" x14ac:dyDescent="0.2">
      <c r="D2214" s="79"/>
    </row>
    <row r="2215" spans="4:4" x14ac:dyDescent="0.2">
      <c r="D2215" s="79"/>
    </row>
    <row r="2216" spans="4:4" x14ac:dyDescent="0.2">
      <c r="D2216" s="79"/>
    </row>
    <row r="2217" spans="4:4" x14ac:dyDescent="0.2">
      <c r="D2217" s="79"/>
    </row>
    <row r="2218" spans="4:4" x14ac:dyDescent="0.2">
      <c r="D2218" s="79"/>
    </row>
    <row r="2219" spans="4:4" x14ac:dyDescent="0.2">
      <c r="D2219" s="79"/>
    </row>
    <row r="2220" spans="4:4" x14ac:dyDescent="0.2">
      <c r="D2220" s="79"/>
    </row>
    <row r="2221" spans="4:4" x14ac:dyDescent="0.2">
      <c r="D2221" s="79"/>
    </row>
    <row r="2222" spans="4:4" x14ac:dyDescent="0.2">
      <c r="D2222" s="79"/>
    </row>
    <row r="2223" spans="4:4" x14ac:dyDescent="0.2">
      <c r="D2223" s="79"/>
    </row>
    <row r="2224" spans="4:4" x14ac:dyDescent="0.2">
      <c r="D2224" s="79"/>
    </row>
    <row r="2225" spans="4:4" x14ac:dyDescent="0.2">
      <c r="D2225" s="79"/>
    </row>
    <row r="2226" spans="4:4" x14ac:dyDescent="0.2">
      <c r="D2226" s="79"/>
    </row>
    <row r="2227" spans="4:4" x14ac:dyDescent="0.2">
      <c r="D2227" s="79"/>
    </row>
    <row r="2228" spans="4:4" x14ac:dyDescent="0.2">
      <c r="D2228" s="79"/>
    </row>
    <row r="2229" spans="4:4" x14ac:dyDescent="0.2">
      <c r="D2229" s="79"/>
    </row>
    <row r="2230" spans="4:4" x14ac:dyDescent="0.2">
      <c r="D2230" s="79"/>
    </row>
    <row r="2231" spans="4:4" x14ac:dyDescent="0.2">
      <c r="D2231" s="79"/>
    </row>
    <row r="2232" spans="4:4" x14ac:dyDescent="0.2">
      <c r="D2232" s="79"/>
    </row>
    <row r="2233" spans="4:4" x14ac:dyDescent="0.2">
      <c r="D2233" s="79"/>
    </row>
    <row r="2234" spans="4:4" x14ac:dyDescent="0.2">
      <c r="D2234" s="79"/>
    </row>
    <row r="2235" spans="4:4" x14ac:dyDescent="0.2">
      <c r="D2235" s="79"/>
    </row>
    <row r="2236" spans="4:4" x14ac:dyDescent="0.2">
      <c r="D2236" s="79"/>
    </row>
    <row r="2237" spans="4:4" x14ac:dyDescent="0.2">
      <c r="D2237" s="79"/>
    </row>
    <row r="2238" spans="4:4" x14ac:dyDescent="0.2">
      <c r="D2238" s="79"/>
    </row>
    <row r="2239" spans="4:4" x14ac:dyDescent="0.2">
      <c r="D2239" s="79"/>
    </row>
    <row r="2240" spans="4:4" x14ac:dyDescent="0.2">
      <c r="D2240" s="79"/>
    </row>
    <row r="2241" spans="4:4" x14ac:dyDescent="0.2">
      <c r="D2241" s="79"/>
    </row>
    <row r="2242" spans="4:4" x14ac:dyDescent="0.2">
      <c r="D2242" s="79"/>
    </row>
    <row r="2243" spans="4:4" x14ac:dyDescent="0.2">
      <c r="D2243" s="79"/>
    </row>
    <row r="2244" spans="4:4" x14ac:dyDescent="0.2">
      <c r="D2244" s="79"/>
    </row>
    <row r="2245" spans="4:4" x14ac:dyDescent="0.2">
      <c r="D2245" s="79"/>
    </row>
    <row r="2246" spans="4:4" x14ac:dyDescent="0.2">
      <c r="D2246" s="79"/>
    </row>
    <row r="2247" spans="4:4" x14ac:dyDescent="0.2">
      <c r="D2247" s="79"/>
    </row>
    <row r="2248" spans="4:4" x14ac:dyDescent="0.2">
      <c r="D2248" s="79"/>
    </row>
    <row r="2249" spans="4:4" x14ac:dyDescent="0.2">
      <c r="D2249" s="79"/>
    </row>
    <row r="2250" spans="4:4" x14ac:dyDescent="0.2">
      <c r="D2250" s="79"/>
    </row>
    <row r="2251" spans="4:4" x14ac:dyDescent="0.2">
      <c r="D2251" s="79"/>
    </row>
    <row r="2252" spans="4:4" x14ac:dyDescent="0.2">
      <c r="D2252" s="79"/>
    </row>
    <row r="2253" spans="4:4" x14ac:dyDescent="0.2">
      <c r="D2253" s="79"/>
    </row>
    <row r="2254" spans="4:4" x14ac:dyDescent="0.2">
      <c r="D2254" s="79"/>
    </row>
    <row r="2255" spans="4:4" x14ac:dyDescent="0.2">
      <c r="D2255" s="79"/>
    </row>
    <row r="2256" spans="4:4" x14ac:dyDescent="0.2">
      <c r="D2256" s="79"/>
    </row>
    <row r="2257" spans="4:4" x14ac:dyDescent="0.2">
      <c r="D2257" s="79"/>
    </row>
    <row r="2258" spans="4:4" x14ac:dyDescent="0.2">
      <c r="D2258" s="79"/>
    </row>
    <row r="2259" spans="4:4" x14ac:dyDescent="0.2">
      <c r="D2259" s="79"/>
    </row>
    <row r="2260" spans="4:4" x14ac:dyDescent="0.2">
      <c r="D2260" s="79"/>
    </row>
    <row r="2261" spans="4:4" x14ac:dyDescent="0.2">
      <c r="D2261" s="79"/>
    </row>
    <row r="2262" spans="4:4" x14ac:dyDescent="0.2">
      <c r="D2262" s="79"/>
    </row>
    <row r="2263" spans="4:4" x14ac:dyDescent="0.2">
      <c r="D2263" s="79"/>
    </row>
    <row r="2264" spans="4:4" x14ac:dyDescent="0.2">
      <c r="D2264" s="79"/>
    </row>
    <row r="2265" spans="4:4" x14ac:dyDescent="0.2">
      <c r="D2265" s="79"/>
    </row>
    <row r="2266" spans="4:4" x14ac:dyDescent="0.2">
      <c r="D2266" s="79"/>
    </row>
    <row r="2267" spans="4:4" x14ac:dyDescent="0.2">
      <c r="D2267" s="79"/>
    </row>
    <row r="2268" spans="4:4" x14ac:dyDescent="0.2">
      <c r="D2268" s="79"/>
    </row>
    <row r="2269" spans="4:4" x14ac:dyDescent="0.2">
      <c r="D2269" s="79"/>
    </row>
    <row r="2270" spans="4:4" x14ac:dyDescent="0.2">
      <c r="D2270" s="79"/>
    </row>
    <row r="2271" spans="4:4" x14ac:dyDescent="0.2">
      <c r="D2271" s="79"/>
    </row>
    <row r="2272" spans="4:4" x14ac:dyDescent="0.2">
      <c r="D2272" s="79"/>
    </row>
    <row r="2273" spans="4:4" x14ac:dyDescent="0.2">
      <c r="D2273" s="79"/>
    </row>
    <row r="2274" spans="4:4" x14ac:dyDescent="0.2">
      <c r="D2274" s="79"/>
    </row>
    <row r="2275" spans="4:4" x14ac:dyDescent="0.2">
      <c r="D2275" s="79"/>
    </row>
    <row r="2276" spans="4:4" x14ac:dyDescent="0.2">
      <c r="D2276" s="79"/>
    </row>
    <row r="2277" spans="4:4" x14ac:dyDescent="0.2">
      <c r="D2277" s="79"/>
    </row>
    <row r="2278" spans="4:4" x14ac:dyDescent="0.2">
      <c r="D2278" s="79"/>
    </row>
    <row r="2279" spans="4:4" x14ac:dyDescent="0.2">
      <c r="D2279" s="79"/>
    </row>
    <row r="2280" spans="4:4" x14ac:dyDescent="0.2">
      <c r="D2280" s="79"/>
    </row>
    <row r="2281" spans="4:4" x14ac:dyDescent="0.2">
      <c r="D2281" s="79"/>
    </row>
    <row r="2282" spans="4:4" x14ac:dyDescent="0.2">
      <c r="D2282" s="79"/>
    </row>
    <row r="2283" spans="4:4" x14ac:dyDescent="0.2">
      <c r="D2283" s="79"/>
    </row>
    <row r="2284" spans="4:4" x14ac:dyDescent="0.2">
      <c r="D2284" s="79"/>
    </row>
    <row r="2285" spans="4:4" x14ac:dyDescent="0.2">
      <c r="D2285" s="79"/>
    </row>
    <row r="2286" spans="4:4" x14ac:dyDescent="0.2">
      <c r="D2286" s="79"/>
    </row>
    <row r="2287" spans="4:4" x14ac:dyDescent="0.2">
      <c r="D2287" s="79"/>
    </row>
    <row r="2288" spans="4:4" x14ac:dyDescent="0.2">
      <c r="D2288" s="79"/>
    </row>
    <row r="2289" spans="4:4" x14ac:dyDescent="0.2">
      <c r="D2289" s="79"/>
    </row>
    <row r="2290" spans="4:4" x14ac:dyDescent="0.2">
      <c r="D2290" s="79"/>
    </row>
    <row r="2291" spans="4:4" x14ac:dyDescent="0.2">
      <c r="D2291" s="79"/>
    </row>
    <row r="2292" spans="4:4" x14ac:dyDescent="0.2">
      <c r="D2292" s="79"/>
    </row>
    <row r="2293" spans="4:4" x14ac:dyDescent="0.2">
      <c r="D2293" s="79"/>
    </row>
    <row r="2294" spans="4:4" x14ac:dyDescent="0.2">
      <c r="D2294" s="79"/>
    </row>
    <row r="2295" spans="4:4" x14ac:dyDescent="0.2">
      <c r="D2295" s="79"/>
    </row>
    <row r="2296" spans="4:4" x14ac:dyDescent="0.2">
      <c r="D2296" s="79"/>
    </row>
    <row r="2297" spans="4:4" x14ac:dyDescent="0.2">
      <c r="D2297" s="79"/>
    </row>
    <row r="2298" spans="4:4" x14ac:dyDescent="0.2">
      <c r="D2298" s="79"/>
    </row>
    <row r="2299" spans="4:4" x14ac:dyDescent="0.2">
      <c r="D2299" s="79"/>
    </row>
    <row r="2300" spans="4:4" x14ac:dyDescent="0.2">
      <c r="D2300" s="79"/>
    </row>
    <row r="2301" spans="4:4" x14ac:dyDescent="0.2">
      <c r="D2301" s="79"/>
    </row>
    <row r="2302" spans="4:4" x14ac:dyDescent="0.2">
      <c r="D2302" s="79"/>
    </row>
    <row r="2303" spans="4:4" x14ac:dyDescent="0.2">
      <c r="D2303" s="79"/>
    </row>
    <row r="2304" spans="4:4" x14ac:dyDescent="0.2">
      <c r="D2304" s="79"/>
    </row>
    <row r="2305" spans="4:4" x14ac:dyDescent="0.2">
      <c r="D2305" s="79"/>
    </row>
    <row r="2306" spans="4:4" x14ac:dyDescent="0.2">
      <c r="D2306" s="79"/>
    </row>
    <row r="2307" spans="4:4" x14ac:dyDescent="0.2">
      <c r="D2307" s="79"/>
    </row>
    <row r="2308" spans="4:4" x14ac:dyDescent="0.2">
      <c r="D2308" s="79"/>
    </row>
    <row r="2309" spans="4:4" x14ac:dyDescent="0.2">
      <c r="D2309" s="79"/>
    </row>
    <row r="2310" spans="4:4" x14ac:dyDescent="0.2">
      <c r="D2310" s="79"/>
    </row>
    <row r="2311" spans="4:4" x14ac:dyDescent="0.2">
      <c r="D2311" s="79"/>
    </row>
    <row r="2312" spans="4:4" x14ac:dyDescent="0.2">
      <c r="D2312" s="79"/>
    </row>
    <row r="2313" spans="4:4" x14ac:dyDescent="0.2">
      <c r="D2313" s="79"/>
    </row>
    <row r="2314" spans="4:4" x14ac:dyDescent="0.2">
      <c r="D2314" s="79"/>
    </row>
    <row r="2315" spans="4:4" x14ac:dyDescent="0.2">
      <c r="D2315" s="79"/>
    </row>
    <row r="2316" spans="4:4" x14ac:dyDescent="0.2">
      <c r="D2316" s="79"/>
    </row>
    <row r="2317" spans="4:4" x14ac:dyDescent="0.2">
      <c r="D2317" s="79"/>
    </row>
    <row r="2318" spans="4:4" x14ac:dyDescent="0.2">
      <c r="D2318" s="79"/>
    </row>
    <row r="2319" spans="4:4" x14ac:dyDescent="0.2">
      <c r="D2319" s="79"/>
    </row>
    <row r="2320" spans="4:4" x14ac:dyDescent="0.2">
      <c r="D2320" s="79"/>
    </row>
    <row r="2321" spans="4:4" x14ac:dyDescent="0.2">
      <c r="D2321" s="79"/>
    </row>
    <row r="2322" spans="4:4" x14ac:dyDescent="0.2">
      <c r="D2322" s="79"/>
    </row>
    <row r="2323" spans="4:4" x14ac:dyDescent="0.2">
      <c r="D2323" s="79"/>
    </row>
    <row r="2324" spans="4:4" x14ac:dyDescent="0.2">
      <c r="D2324" s="79"/>
    </row>
    <row r="2325" spans="4:4" x14ac:dyDescent="0.2">
      <c r="D2325" s="79"/>
    </row>
    <row r="2326" spans="4:4" x14ac:dyDescent="0.2">
      <c r="D2326" s="79"/>
    </row>
    <row r="2327" spans="4:4" x14ac:dyDescent="0.2">
      <c r="D2327" s="79"/>
    </row>
    <row r="2328" spans="4:4" x14ac:dyDescent="0.2">
      <c r="D2328" s="79"/>
    </row>
    <row r="2329" spans="4:4" x14ac:dyDescent="0.2">
      <c r="D2329" s="79"/>
    </row>
    <row r="2330" spans="4:4" x14ac:dyDescent="0.2">
      <c r="D2330" s="79"/>
    </row>
    <row r="2331" spans="4:4" x14ac:dyDescent="0.2">
      <c r="D2331" s="79"/>
    </row>
    <row r="2332" spans="4:4" x14ac:dyDescent="0.2">
      <c r="D2332" s="79"/>
    </row>
    <row r="2333" spans="4:4" x14ac:dyDescent="0.2">
      <c r="D2333" s="79"/>
    </row>
    <row r="2334" spans="4:4" x14ac:dyDescent="0.2">
      <c r="D2334" s="79"/>
    </row>
    <row r="2335" spans="4:4" x14ac:dyDescent="0.2">
      <c r="D2335" s="79"/>
    </row>
    <row r="2336" spans="4:4" x14ac:dyDescent="0.2">
      <c r="D2336" s="79"/>
    </row>
    <row r="2337" spans="4:4" x14ac:dyDescent="0.2">
      <c r="D2337" s="79"/>
    </row>
    <row r="2338" spans="4:4" x14ac:dyDescent="0.2">
      <c r="D2338" s="79"/>
    </row>
    <row r="2339" spans="4:4" x14ac:dyDescent="0.2">
      <c r="D2339" s="79"/>
    </row>
    <row r="2340" spans="4:4" x14ac:dyDescent="0.2">
      <c r="D2340" s="79"/>
    </row>
    <row r="2341" spans="4:4" x14ac:dyDescent="0.2">
      <c r="D2341" s="79"/>
    </row>
    <row r="2342" spans="4:4" x14ac:dyDescent="0.2">
      <c r="D2342" s="79"/>
    </row>
    <row r="2343" spans="4:4" x14ac:dyDescent="0.2">
      <c r="D2343" s="79"/>
    </row>
    <row r="2344" spans="4:4" x14ac:dyDescent="0.2">
      <c r="D2344" s="79"/>
    </row>
    <row r="2345" spans="4:4" x14ac:dyDescent="0.2">
      <c r="D2345" s="79"/>
    </row>
    <row r="2346" spans="4:4" x14ac:dyDescent="0.2">
      <c r="D2346" s="79"/>
    </row>
    <row r="2347" spans="4:4" x14ac:dyDescent="0.2">
      <c r="D2347" s="79"/>
    </row>
    <row r="2348" spans="4:4" x14ac:dyDescent="0.2">
      <c r="D2348" s="79"/>
    </row>
    <row r="2349" spans="4:4" x14ac:dyDescent="0.2">
      <c r="D2349" s="79"/>
    </row>
    <row r="2350" spans="4:4" x14ac:dyDescent="0.2">
      <c r="D2350" s="79"/>
    </row>
    <row r="2351" spans="4:4" x14ac:dyDescent="0.2">
      <c r="D2351" s="79"/>
    </row>
    <row r="2352" spans="4:4" x14ac:dyDescent="0.2">
      <c r="D2352" s="79"/>
    </row>
    <row r="2353" spans="4:4" x14ac:dyDescent="0.2">
      <c r="D2353" s="79"/>
    </row>
    <row r="2354" spans="4:4" x14ac:dyDescent="0.2">
      <c r="D2354" s="79"/>
    </row>
    <row r="2355" spans="4:4" x14ac:dyDescent="0.2">
      <c r="D2355" s="79"/>
    </row>
    <row r="2356" spans="4:4" x14ac:dyDescent="0.2">
      <c r="D2356" s="79"/>
    </row>
    <row r="2357" spans="4:4" x14ac:dyDescent="0.2">
      <c r="D2357" s="79"/>
    </row>
    <row r="2358" spans="4:4" x14ac:dyDescent="0.2">
      <c r="D2358" s="79"/>
    </row>
    <row r="2359" spans="4:4" x14ac:dyDescent="0.2">
      <c r="D2359" s="79"/>
    </row>
    <row r="2360" spans="4:4" x14ac:dyDescent="0.2">
      <c r="D2360" s="79"/>
    </row>
    <row r="2361" spans="4:4" x14ac:dyDescent="0.2">
      <c r="D2361" s="79"/>
    </row>
    <row r="2362" spans="4:4" x14ac:dyDescent="0.2">
      <c r="D2362" s="79"/>
    </row>
    <row r="2363" spans="4:4" x14ac:dyDescent="0.2">
      <c r="D2363" s="79"/>
    </row>
    <row r="2364" spans="4:4" x14ac:dyDescent="0.2">
      <c r="D2364" s="79"/>
    </row>
    <row r="2365" spans="4:4" x14ac:dyDescent="0.2">
      <c r="D2365" s="79"/>
    </row>
    <row r="2366" spans="4:4" x14ac:dyDescent="0.2">
      <c r="D2366" s="79"/>
    </row>
    <row r="2367" spans="4:4" x14ac:dyDescent="0.2">
      <c r="D2367" s="79"/>
    </row>
    <row r="2368" spans="4:4" x14ac:dyDescent="0.2">
      <c r="D2368" s="79"/>
    </row>
    <row r="2369" spans="4:4" x14ac:dyDescent="0.2">
      <c r="D2369" s="79"/>
    </row>
    <row r="2370" spans="4:4" x14ac:dyDescent="0.2">
      <c r="D2370" s="79"/>
    </row>
    <row r="2371" spans="4:4" x14ac:dyDescent="0.2">
      <c r="D2371" s="79"/>
    </row>
    <row r="2372" spans="4:4" x14ac:dyDescent="0.2">
      <c r="D2372" s="79"/>
    </row>
    <row r="2373" spans="4:4" x14ac:dyDescent="0.2">
      <c r="D2373" s="79"/>
    </row>
    <row r="2374" spans="4:4" x14ac:dyDescent="0.2">
      <c r="D2374" s="79"/>
    </row>
    <row r="2375" spans="4:4" x14ac:dyDescent="0.2">
      <c r="D2375" s="79"/>
    </row>
    <row r="2376" spans="4:4" x14ac:dyDescent="0.2">
      <c r="D2376" s="79"/>
    </row>
    <row r="2377" spans="4:4" x14ac:dyDescent="0.2">
      <c r="D2377" s="79"/>
    </row>
    <row r="2378" spans="4:4" x14ac:dyDescent="0.2">
      <c r="D2378" s="79"/>
    </row>
    <row r="2379" spans="4:4" x14ac:dyDescent="0.2">
      <c r="D2379" s="79"/>
    </row>
    <row r="2380" spans="4:4" x14ac:dyDescent="0.2">
      <c r="D2380" s="79"/>
    </row>
    <row r="2381" spans="4:4" x14ac:dyDescent="0.2">
      <c r="D2381" s="79"/>
    </row>
    <row r="2382" spans="4:4" x14ac:dyDescent="0.2">
      <c r="D2382" s="79"/>
    </row>
    <row r="2383" spans="4:4" x14ac:dyDescent="0.2">
      <c r="D2383" s="79"/>
    </row>
    <row r="2384" spans="4:4" x14ac:dyDescent="0.2">
      <c r="D2384" s="79"/>
    </row>
    <row r="2385" spans="4:4" x14ac:dyDescent="0.2">
      <c r="D2385" s="79"/>
    </row>
    <row r="2386" spans="4:4" x14ac:dyDescent="0.2">
      <c r="D2386" s="79"/>
    </row>
    <row r="2387" spans="4:4" x14ac:dyDescent="0.2">
      <c r="D2387" s="79"/>
    </row>
    <row r="2388" spans="4:4" x14ac:dyDescent="0.2">
      <c r="D2388" s="79"/>
    </row>
    <row r="2389" spans="4:4" x14ac:dyDescent="0.2">
      <c r="D2389" s="79"/>
    </row>
    <row r="2390" spans="4:4" x14ac:dyDescent="0.2">
      <c r="D2390" s="79"/>
    </row>
    <row r="2391" spans="4:4" x14ac:dyDescent="0.2">
      <c r="D2391" s="79"/>
    </row>
    <row r="2392" spans="4:4" x14ac:dyDescent="0.2">
      <c r="D2392" s="79"/>
    </row>
    <row r="2393" spans="4:4" x14ac:dyDescent="0.2">
      <c r="D2393" s="79"/>
    </row>
    <row r="2394" spans="4:4" x14ac:dyDescent="0.2">
      <c r="D2394" s="79"/>
    </row>
    <row r="2395" spans="4:4" x14ac:dyDescent="0.2">
      <c r="D2395" s="79"/>
    </row>
    <row r="2396" spans="4:4" x14ac:dyDescent="0.2">
      <c r="D2396" s="79"/>
    </row>
    <row r="2397" spans="4:4" x14ac:dyDescent="0.2">
      <c r="D2397" s="79"/>
    </row>
    <row r="2398" spans="4:4" x14ac:dyDescent="0.2">
      <c r="D2398" s="79"/>
    </row>
    <row r="2399" spans="4:4" x14ac:dyDescent="0.2">
      <c r="D2399" s="79"/>
    </row>
    <row r="2400" spans="4:4" x14ac:dyDescent="0.2">
      <c r="D2400" s="79"/>
    </row>
    <row r="2401" spans="4:4" x14ac:dyDescent="0.2">
      <c r="D2401" s="79"/>
    </row>
    <row r="2402" spans="4:4" x14ac:dyDescent="0.2">
      <c r="D2402" s="79"/>
    </row>
    <row r="2403" spans="4:4" x14ac:dyDescent="0.2">
      <c r="D2403" s="79"/>
    </row>
    <row r="2404" spans="4:4" x14ac:dyDescent="0.2">
      <c r="D2404" s="79"/>
    </row>
    <row r="2405" spans="4:4" x14ac:dyDescent="0.2">
      <c r="D2405" s="79"/>
    </row>
    <row r="2406" spans="4:4" x14ac:dyDescent="0.2">
      <c r="D2406" s="79"/>
    </row>
    <row r="2407" spans="4:4" x14ac:dyDescent="0.2">
      <c r="D2407" s="79"/>
    </row>
    <row r="2408" spans="4:4" x14ac:dyDescent="0.2">
      <c r="D2408" s="79"/>
    </row>
    <row r="2409" spans="4:4" x14ac:dyDescent="0.2">
      <c r="D2409" s="79"/>
    </row>
    <row r="2410" spans="4:4" x14ac:dyDescent="0.2">
      <c r="D2410" s="79"/>
    </row>
    <row r="2411" spans="4:4" x14ac:dyDescent="0.2">
      <c r="D2411" s="79"/>
    </row>
    <row r="2412" spans="4:4" x14ac:dyDescent="0.2">
      <c r="D2412" s="79"/>
    </row>
    <row r="2413" spans="4:4" x14ac:dyDescent="0.2">
      <c r="D2413" s="79"/>
    </row>
    <row r="2414" spans="4:4" x14ac:dyDescent="0.2">
      <c r="D2414" s="79"/>
    </row>
    <row r="2415" spans="4:4" x14ac:dyDescent="0.2">
      <c r="D2415" s="79"/>
    </row>
    <row r="2416" spans="4:4" x14ac:dyDescent="0.2">
      <c r="D2416" s="79"/>
    </row>
    <row r="2417" spans="4:4" x14ac:dyDescent="0.2">
      <c r="D2417" s="79"/>
    </row>
    <row r="2418" spans="4:4" x14ac:dyDescent="0.2">
      <c r="D2418" s="79"/>
    </row>
    <row r="2419" spans="4:4" x14ac:dyDescent="0.2">
      <c r="D2419" s="79"/>
    </row>
    <row r="2420" spans="4:4" x14ac:dyDescent="0.2">
      <c r="D2420" s="79"/>
    </row>
    <row r="2421" spans="4:4" x14ac:dyDescent="0.2">
      <c r="D2421" s="79"/>
    </row>
    <row r="2422" spans="4:4" x14ac:dyDescent="0.2">
      <c r="D2422" s="79"/>
    </row>
    <row r="2423" spans="4:4" x14ac:dyDescent="0.2">
      <c r="D2423" s="79"/>
    </row>
    <row r="2424" spans="4:4" x14ac:dyDescent="0.2">
      <c r="D2424" s="79"/>
    </row>
    <row r="2425" spans="4:4" x14ac:dyDescent="0.2">
      <c r="D2425" s="79"/>
    </row>
    <row r="2426" spans="4:4" x14ac:dyDescent="0.2">
      <c r="D2426" s="79"/>
    </row>
    <row r="2427" spans="4:4" x14ac:dyDescent="0.2">
      <c r="D2427" s="79"/>
    </row>
    <row r="2428" spans="4:4" x14ac:dyDescent="0.2">
      <c r="D2428" s="79"/>
    </row>
    <row r="2429" spans="4:4" x14ac:dyDescent="0.2">
      <c r="D2429" s="79"/>
    </row>
    <row r="2430" spans="4:4" x14ac:dyDescent="0.2">
      <c r="D2430" s="79"/>
    </row>
    <row r="2431" spans="4:4" x14ac:dyDescent="0.2">
      <c r="D2431" s="79"/>
    </row>
    <row r="2432" spans="4:4" x14ac:dyDescent="0.2">
      <c r="D2432" s="79"/>
    </row>
    <row r="2433" spans="4:4" x14ac:dyDescent="0.2">
      <c r="D2433" s="79"/>
    </row>
    <row r="2434" spans="4:4" x14ac:dyDescent="0.2">
      <c r="D2434" s="79"/>
    </row>
    <row r="2435" spans="4:4" x14ac:dyDescent="0.2">
      <c r="D2435" s="79"/>
    </row>
    <row r="2436" spans="4:4" x14ac:dyDescent="0.2">
      <c r="D2436" s="79"/>
    </row>
    <row r="2437" spans="4:4" x14ac:dyDescent="0.2">
      <c r="D2437" s="79"/>
    </row>
    <row r="2438" spans="4:4" x14ac:dyDescent="0.2">
      <c r="D2438" s="79"/>
    </row>
    <row r="2439" spans="4:4" x14ac:dyDescent="0.2">
      <c r="D2439" s="79"/>
    </row>
    <row r="2440" spans="4:4" x14ac:dyDescent="0.2">
      <c r="D2440" s="79"/>
    </row>
    <row r="2441" spans="4:4" x14ac:dyDescent="0.2">
      <c r="D2441" s="79"/>
    </row>
    <row r="2442" spans="4:4" x14ac:dyDescent="0.2">
      <c r="D2442" s="79"/>
    </row>
    <row r="2443" spans="4:4" x14ac:dyDescent="0.2">
      <c r="D2443" s="79"/>
    </row>
    <row r="2444" spans="4:4" x14ac:dyDescent="0.2">
      <c r="D2444" s="79"/>
    </row>
    <row r="2445" spans="4:4" x14ac:dyDescent="0.2">
      <c r="D2445" s="79"/>
    </row>
    <row r="2446" spans="4:4" x14ac:dyDescent="0.2">
      <c r="D2446" s="79"/>
    </row>
    <row r="2447" spans="4:4" x14ac:dyDescent="0.2">
      <c r="D2447" s="79"/>
    </row>
    <row r="2448" spans="4:4" x14ac:dyDescent="0.2">
      <c r="D2448" s="79"/>
    </row>
    <row r="2449" spans="4:4" x14ac:dyDescent="0.2">
      <c r="D2449" s="79"/>
    </row>
    <row r="2450" spans="4:4" x14ac:dyDescent="0.2">
      <c r="D2450" s="79"/>
    </row>
    <row r="2451" spans="4:4" x14ac:dyDescent="0.2">
      <c r="D2451" s="79"/>
    </row>
    <row r="2452" spans="4:4" x14ac:dyDescent="0.2">
      <c r="D2452" s="79"/>
    </row>
    <row r="2453" spans="4:4" x14ac:dyDescent="0.2">
      <c r="D2453" s="79"/>
    </row>
    <row r="2454" spans="4:4" x14ac:dyDescent="0.2">
      <c r="D2454" s="79"/>
    </row>
    <row r="2455" spans="4:4" x14ac:dyDescent="0.2">
      <c r="D2455" s="79"/>
    </row>
    <row r="2456" spans="4:4" x14ac:dyDescent="0.2">
      <c r="D2456" s="79"/>
    </row>
    <row r="2457" spans="4:4" x14ac:dyDescent="0.2">
      <c r="D2457" s="79"/>
    </row>
    <row r="2458" spans="4:4" x14ac:dyDescent="0.2">
      <c r="D2458" s="79"/>
    </row>
    <row r="2459" spans="4:4" x14ac:dyDescent="0.2">
      <c r="D2459" s="79"/>
    </row>
    <row r="2460" spans="4:4" x14ac:dyDescent="0.2">
      <c r="D2460" s="79"/>
    </row>
    <row r="2461" spans="4:4" x14ac:dyDescent="0.2">
      <c r="D2461" s="79"/>
    </row>
    <row r="2462" spans="4:4" x14ac:dyDescent="0.2">
      <c r="D2462" s="79"/>
    </row>
    <row r="2463" spans="4:4" x14ac:dyDescent="0.2">
      <c r="D2463" s="79"/>
    </row>
    <row r="2464" spans="4:4" x14ac:dyDescent="0.2">
      <c r="D2464" s="79"/>
    </row>
    <row r="2465" spans="4:4" x14ac:dyDescent="0.2">
      <c r="D2465" s="79"/>
    </row>
    <row r="2466" spans="4:4" x14ac:dyDescent="0.2">
      <c r="D2466" s="79"/>
    </row>
    <row r="2467" spans="4:4" x14ac:dyDescent="0.2">
      <c r="D2467" s="79"/>
    </row>
    <row r="2468" spans="4:4" x14ac:dyDescent="0.2">
      <c r="D2468" s="79"/>
    </row>
    <row r="2469" spans="4:4" x14ac:dyDescent="0.2">
      <c r="D2469" s="79"/>
    </row>
    <row r="2470" spans="4:4" x14ac:dyDescent="0.2">
      <c r="D2470" s="79"/>
    </row>
    <row r="2471" spans="4:4" x14ac:dyDescent="0.2">
      <c r="D2471" s="79"/>
    </row>
    <row r="2472" spans="4:4" x14ac:dyDescent="0.2">
      <c r="D2472" s="79"/>
    </row>
    <row r="2473" spans="4:4" x14ac:dyDescent="0.2">
      <c r="D2473" s="79"/>
    </row>
    <row r="2474" spans="4:4" x14ac:dyDescent="0.2">
      <c r="D2474" s="79"/>
    </row>
    <row r="2475" spans="4:4" x14ac:dyDescent="0.2">
      <c r="D2475" s="79"/>
    </row>
    <row r="2476" spans="4:4" x14ac:dyDescent="0.2">
      <c r="D2476" s="79"/>
    </row>
    <row r="2477" spans="4:4" x14ac:dyDescent="0.2">
      <c r="D2477" s="79"/>
    </row>
    <row r="2478" spans="4:4" x14ac:dyDescent="0.2">
      <c r="D2478" s="79"/>
    </row>
    <row r="2479" spans="4:4" x14ac:dyDescent="0.2">
      <c r="D2479" s="79"/>
    </row>
    <row r="2480" spans="4:4" x14ac:dyDescent="0.2">
      <c r="D2480" s="79"/>
    </row>
    <row r="2481" spans="4:4" x14ac:dyDescent="0.2">
      <c r="D2481" s="79"/>
    </row>
    <row r="2482" spans="4:4" x14ac:dyDescent="0.2">
      <c r="D2482" s="79"/>
    </row>
    <row r="2483" spans="4:4" x14ac:dyDescent="0.2">
      <c r="D2483" s="79"/>
    </row>
    <row r="2484" spans="4:4" x14ac:dyDescent="0.2">
      <c r="D2484" s="79"/>
    </row>
    <row r="2485" spans="4:4" x14ac:dyDescent="0.2">
      <c r="D2485" s="79"/>
    </row>
    <row r="2486" spans="4:4" x14ac:dyDescent="0.2">
      <c r="D2486" s="79"/>
    </row>
    <row r="2487" spans="4:4" x14ac:dyDescent="0.2">
      <c r="D2487" s="79"/>
    </row>
    <row r="2488" spans="4:4" x14ac:dyDescent="0.2">
      <c r="D2488" s="79"/>
    </row>
    <row r="2489" spans="4:4" x14ac:dyDescent="0.2">
      <c r="D2489" s="79"/>
    </row>
    <row r="2490" spans="4:4" x14ac:dyDescent="0.2">
      <c r="D2490" s="79"/>
    </row>
    <row r="2491" spans="4:4" x14ac:dyDescent="0.2">
      <c r="D2491" s="79"/>
    </row>
    <row r="2492" spans="4:4" x14ac:dyDescent="0.2">
      <c r="D2492" s="79"/>
    </row>
    <row r="2493" spans="4:4" x14ac:dyDescent="0.2">
      <c r="D2493" s="79"/>
    </row>
    <row r="2494" spans="4:4" x14ac:dyDescent="0.2">
      <c r="D2494" s="79"/>
    </row>
    <row r="2495" spans="4:4" x14ac:dyDescent="0.2">
      <c r="D2495" s="79"/>
    </row>
    <row r="2496" spans="4:4" x14ac:dyDescent="0.2">
      <c r="D2496" s="79"/>
    </row>
    <row r="2497" spans="4:4" x14ac:dyDescent="0.2">
      <c r="D2497" s="79"/>
    </row>
    <row r="2498" spans="4:4" x14ac:dyDescent="0.2">
      <c r="D2498" s="79"/>
    </row>
    <row r="2499" spans="4:4" x14ac:dyDescent="0.2">
      <c r="D2499" s="79"/>
    </row>
    <row r="2500" spans="4:4" x14ac:dyDescent="0.2">
      <c r="D2500" s="79"/>
    </row>
    <row r="2501" spans="4:4" x14ac:dyDescent="0.2">
      <c r="D2501" s="79"/>
    </row>
    <row r="2502" spans="4:4" x14ac:dyDescent="0.2">
      <c r="D2502" s="79"/>
    </row>
    <row r="2503" spans="4:4" x14ac:dyDescent="0.2">
      <c r="D2503" s="79"/>
    </row>
    <row r="2504" spans="4:4" x14ac:dyDescent="0.2">
      <c r="D2504" s="79"/>
    </row>
    <row r="2505" spans="4:4" x14ac:dyDescent="0.2">
      <c r="D2505" s="79"/>
    </row>
    <row r="2506" spans="4:4" x14ac:dyDescent="0.2">
      <c r="D2506" s="79"/>
    </row>
    <row r="2507" spans="4:4" x14ac:dyDescent="0.2">
      <c r="D2507" s="79"/>
    </row>
    <row r="2508" spans="4:4" x14ac:dyDescent="0.2">
      <c r="D2508" s="79"/>
    </row>
    <row r="2509" spans="4:4" x14ac:dyDescent="0.2">
      <c r="D2509" s="79"/>
    </row>
    <row r="2510" spans="4:4" x14ac:dyDescent="0.2">
      <c r="D2510" s="79"/>
    </row>
    <row r="2511" spans="4:4" x14ac:dyDescent="0.2">
      <c r="D2511" s="79"/>
    </row>
    <row r="2512" spans="4:4" x14ac:dyDescent="0.2">
      <c r="D2512" s="79"/>
    </row>
    <row r="2513" spans="4:4" x14ac:dyDescent="0.2">
      <c r="D2513" s="79"/>
    </row>
    <row r="2514" spans="4:4" x14ac:dyDescent="0.2">
      <c r="D2514" s="79"/>
    </row>
    <row r="2515" spans="4:4" x14ac:dyDescent="0.2">
      <c r="D2515" s="79"/>
    </row>
    <row r="2516" spans="4:4" x14ac:dyDescent="0.2">
      <c r="D2516" s="79"/>
    </row>
    <row r="2517" spans="4:4" x14ac:dyDescent="0.2">
      <c r="D2517" s="79"/>
    </row>
    <row r="2518" spans="4:4" x14ac:dyDescent="0.2">
      <c r="D2518" s="79"/>
    </row>
    <row r="2519" spans="4:4" x14ac:dyDescent="0.2">
      <c r="D2519" s="79"/>
    </row>
    <row r="2520" spans="4:4" x14ac:dyDescent="0.2">
      <c r="D2520" s="79"/>
    </row>
    <row r="2521" spans="4:4" x14ac:dyDescent="0.2">
      <c r="D2521" s="79"/>
    </row>
    <row r="2522" spans="4:4" x14ac:dyDescent="0.2">
      <c r="D2522" s="79"/>
    </row>
    <row r="2523" spans="4:4" x14ac:dyDescent="0.2">
      <c r="D2523" s="79"/>
    </row>
    <row r="2524" spans="4:4" x14ac:dyDescent="0.2">
      <c r="D2524" s="79"/>
    </row>
    <row r="2525" spans="4:4" x14ac:dyDescent="0.2">
      <c r="D2525" s="79"/>
    </row>
    <row r="2526" spans="4:4" x14ac:dyDescent="0.2">
      <c r="D2526" s="79"/>
    </row>
    <row r="2527" spans="4:4" x14ac:dyDescent="0.2">
      <c r="D2527" s="79"/>
    </row>
    <row r="2528" spans="4:4" x14ac:dyDescent="0.2">
      <c r="D2528" s="79"/>
    </row>
    <row r="2529" spans="4:4" x14ac:dyDescent="0.2">
      <c r="D2529" s="79"/>
    </row>
    <row r="2530" spans="4:4" x14ac:dyDescent="0.2">
      <c r="D2530" s="79"/>
    </row>
    <row r="2531" spans="4:4" x14ac:dyDescent="0.2">
      <c r="D2531" s="79"/>
    </row>
    <row r="2532" spans="4:4" x14ac:dyDescent="0.2">
      <c r="D2532" s="79"/>
    </row>
    <row r="2533" spans="4:4" x14ac:dyDescent="0.2">
      <c r="D2533" s="79"/>
    </row>
    <row r="2534" spans="4:4" x14ac:dyDescent="0.2">
      <c r="D2534" s="79"/>
    </row>
    <row r="2535" spans="4:4" x14ac:dyDescent="0.2">
      <c r="D2535" s="79"/>
    </row>
    <row r="2536" spans="4:4" x14ac:dyDescent="0.2">
      <c r="D2536" s="79"/>
    </row>
    <row r="2537" spans="4:4" x14ac:dyDescent="0.2">
      <c r="D2537" s="79"/>
    </row>
    <row r="2538" spans="4:4" x14ac:dyDescent="0.2">
      <c r="D2538" s="79"/>
    </row>
    <row r="2539" spans="4:4" x14ac:dyDescent="0.2">
      <c r="D2539" s="79"/>
    </row>
    <row r="2540" spans="4:4" x14ac:dyDescent="0.2">
      <c r="D2540" s="79"/>
    </row>
    <row r="2541" spans="4:4" x14ac:dyDescent="0.2">
      <c r="D2541" s="79"/>
    </row>
    <row r="2542" spans="4:4" x14ac:dyDescent="0.2">
      <c r="D2542" s="79"/>
    </row>
    <row r="2543" spans="4:4" x14ac:dyDescent="0.2">
      <c r="D2543" s="79"/>
    </row>
    <row r="2544" spans="4:4" x14ac:dyDescent="0.2">
      <c r="D2544" s="79"/>
    </row>
    <row r="2545" spans="4:4" x14ac:dyDescent="0.2">
      <c r="D2545" s="79"/>
    </row>
    <row r="2546" spans="4:4" x14ac:dyDescent="0.2">
      <c r="D2546" s="79"/>
    </row>
    <row r="2547" spans="4:4" x14ac:dyDescent="0.2">
      <c r="D2547" s="79"/>
    </row>
    <row r="2548" spans="4:4" x14ac:dyDescent="0.2">
      <c r="D2548" s="79"/>
    </row>
    <row r="2549" spans="4:4" x14ac:dyDescent="0.2">
      <c r="D2549" s="79"/>
    </row>
    <row r="2550" spans="4:4" x14ac:dyDescent="0.2">
      <c r="D2550" s="79"/>
    </row>
    <row r="2551" spans="4:4" x14ac:dyDescent="0.2">
      <c r="D2551" s="79"/>
    </row>
    <row r="2552" spans="4:4" x14ac:dyDescent="0.2">
      <c r="D2552" s="79"/>
    </row>
    <row r="2553" spans="4:4" x14ac:dyDescent="0.2">
      <c r="D2553" s="79"/>
    </row>
    <row r="2554" spans="4:4" x14ac:dyDescent="0.2">
      <c r="D2554" s="79"/>
    </row>
    <row r="2555" spans="4:4" x14ac:dyDescent="0.2">
      <c r="D2555" s="79"/>
    </row>
    <row r="2556" spans="4:4" x14ac:dyDescent="0.2">
      <c r="D2556" s="79"/>
    </row>
    <row r="2557" spans="4:4" x14ac:dyDescent="0.2">
      <c r="D2557" s="79"/>
    </row>
    <row r="2558" spans="4:4" x14ac:dyDescent="0.2">
      <c r="D2558" s="79"/>
    </row>
    <row r="2559" spans="4:4" x14ac:dyDescent="0.2">
      <c r="D2559" s="79"/>
    </row>
    <row r="2560" spans="4:4" x14ac:dyDescent="0.2">
      <c r="D2560" s="79"/>
    </row>
    <row r="2561" spans="4:4" x14ac:dyDescent="0.2">
      <c r="D2561" s="79"/>
    </row>
    <row r="2562" spans="4:4" x14ac:dyDescent="0.2">
      <c r="D2562" s="79"/>
    </row>
    <row r="2563" spans="4:4" x14ac:dyDescent="0.2">
      <c r="D2563" s="79"/>
    </row>
    <row r="2564" spans="4:4" x14ac:dyDescent="0.2">
      <c r="D2564" s="79"/>
    </row>
    <row r="2565" spans="4:4" x14ac:dyDescent="0.2">
      <c r="D2565" s="79"/>
    </row>
    <row r="2566" spans="4:4" x14ac:dyDescent="0.2">
      <c r="D2566" s="79"/>
    </row>
    <row r="2567" spans="4:4" x14ac:dyDescent="0.2">
      <c r="D2567" s="79"/>
    </row>
    <row r="2568" spans="4:4" x14ac:dyDescent="0.2">
      <c r="D2568" s="79"/>
    </row>
    <row r="2569" spans="4:4" x14ac:dyDescent="0.2">
      <c r="D2569" s="79"/>
    </row>
    <row r="2570" spans="4:4" x14ac:dyDescent="0.2">
      <c r="D2570" s="79"/>
    </row>
    <row r="2571" spans="4:4" x14ac:dyDescent="0.2">
      <c r="D2571" s="79"/>
    </row>
    <row r="2572" spans="4:4" x14ac:dyDescent="0.2">
      <c r="D2572" s="79"/>
    </row>
    <row r="2573" spans="4:4" x14ac:dyDescent="0.2">
      <c r="D2573" s="79"/>
    </row>
    <row r="2574" spans="4:4" x14ac:dyDescent="0.2">
      <c r="D2574" s="79"/>
    </row>
    <row r="2575" spans="4:4" x14ac:dyDescent="0.2">
      <c r="D2575" s="79"/>
    </row>
    <row r="2576" spans="4:4" x14ac:dyDescent="0.2">
      <c r="D2576" s="79"/>
    </row>
    <row r="2577" spans="4:4" x14ac:dyDescent="0.2">
      <c r="D2577" s="79"/>
    </row>
    <row r="2578" spans="4:4" x14ac:dyDescent="0.2">
      <c r="D2578" s="79"/>
    </row>
    <row r="2579" spans="4:4" x14ac:dyDescent="0.2">
      <c r="D2579" s="79"/>
    </row>
    <row r="2580" spans="4:4" x14ac:dyDescent="0.2">
      <c r="D2580" s="79"/>
    </row>
    <row r="2581" spans="4:4" x14ac:dyDescent="0.2">
      <c r="D2581" s="79"/>
    </row>
    <row r="2582" spans="4:4" x14ac:dyDescent="0.2">
      <c r="D2582" s="79"/>
    </row>
    <row r="2583" spans="4:4" x14ac:dyDescent="0.2">
      <c r="D2583" s="79"/>
    </row>
    <row r="2584" spans="4:4" x14ac:dyDescent="0.2">
      <c r="D2584" s="79"/>
    </row>
    <row r="2585" spans="4:4" x14ac:dyDescent="0.2">
      <c r="D2585" s="79"/>
    </row>
    <row r="2586" spans="4:4" x14ac:dyDescent="0.2">
      <c r="D2586" s="79"/>
    </row>
    <row r="2587" spans="4:4" x14ac:dyDescent="0.2">
      <c r="D2587" s="79"/>
    </row>
    <row r="2588" spans="4:4" x14ac:dyDescent="0.2">
      <c r="D2588" s="79"/>
    </row>
    <row r="2589" spans="4:4" x14ac:dyDescent="0.2">
      <c r="D2589" s="79"/>
    </row>
    <row r="2590" spans="4:4" x14ac:dyDescent="0.2">
      <c r="D2590" s="79"/>
    </row>
    <row r="2591" spans="4:4" x14ac:dyDescent="0.2">
      <c r="D2591" s="79"/>
    </row>
    <row r="2592" spans="4:4" x14ac:dyDescent="0.2">
      <c r="D2592" s="79"/>
    </row>
    <row r="2593" spans="4:4" x14ac:dyDescent="0.2">
      <c r="D2593" s="79"/>
    </row>
    <row r="2594" spans="4:4" x14ac:dyDescent="0.2">
      <c r="D2594" s="79"/>
    </row>
    <row r="2595" spans="4:4" x14ac:dyDescent="0.2">
      <c r="D2595" s="79"/>
    </row>
    <row r="2596" spans="4:4" x14ac:dyDescent="0.2">
      <c r="D2596" s="79"/>
    </row>
    <row r="2597" spans="4:4" x14ac:dyDescent="0.2">
      <c r="D2597" s="79"/>
    </row>
    <row r="2598" spans="4:4" x14ac:dyDescent="0.2">
      <c r="D2598" s="79"/>
    </row>
    <row r="2599" spans="4:4" x14ac:dyDescent="0.2">
      <c r="D2599" s="79"/>
    </row>
    <row r="2600" spans="4:4" x14ac:dyDescent="0.2">
      <c r="D2600" s="79"/>
    </row>
    <row r="2601" spans="4:4" x14ac:dyDescent="0.2">
      <c r="D2601" s="79"/>
    </row>
    <row r="2602" spans="4:4" x14ac:dyDescent="0.2">
      <c r="D2602" s="79"/>
    </row>
    <row r="2603" spans="4:4" x14ac:dyDescent="0.2">
      <c r="D2603" s="79"/>
    </row>
    <row r="2604" spans="4:4" x14ac:dyDescent="0.2">
      <c r="D2604" s="79"/>
    </row>
    <row r="2605" spans="4:4" x14ac:dyDescent="0.2">
      <c r="D2605" s="79"/>
    </row>
    <row r="2606" spans="4:4" x14ac:dyDescent="0.2">
      <c r="D2606" s="79"/>
    </row>
    <row r="2607" spans="4:4" x14ac:dyDescent="0.2">
      <c r="D2607" s="79"/>
    </row>
    <row r="2608" spans="4:4" x14ac:dyDescent="0.2">
      <c r="D2608" s="79"/>
    </row>
    <row r="2609" spans="4:4" x14ac:dyDescent="0.2">
      <c r="D2609" s="79"/>
    </row>
    <row r="2610" spans="4:4" x14ac:dyDescent="0.2">
      <c r="D2610" s="79"/>
    </row>
    <row r="2611" spans="4:4" x14ac:dyDescent="0.2">
      <c r="D2611" s="79"/>
    </row>
    <row r="2612" spans="4:4" x14ac:dyDescent="0.2">
      <c r="D2612" s="79"/>
    </row>
    <row r="2613" spans="4:4" x14ac:dyDescent="0.2">
      <c r="D2613" s="79"/>
    </row>
    <row r="2614" spans="4:4" x14ac:dyDescent="0.2">
      <c r="D2614" s="79"/>
    </row>
    <row r="2615" spans="4:4" x14ac:dyDescent="0.2">
      <c r="D2615" s="79"/>
    </row>
    <row r="2616" spans="4:4" x14ac:dyDescent="0.2">
      <c r="D2616" s="79"/>
    </row>
    <row r="2617" spans="4:4" x14ac:dyDescent="0.2">
      <c r="D2617" s="79"/>
    </row>
    <row r="2618" spans="4:4" x14ac:dyDescent="0.2">
      <c r="D2618" s="79"/>
    </row>
    <row r="2619" spans="4:4" x14ac:dyDescent="0.2">
      <c r="D2619" s="79"/>
    </row>
    <row r="2620" spans="4:4" x14ac:dyDescent="0.2">
      <c r="D2620" s="79"/>
    </row>
    <row r="2621" spans="4:4" x14ac:dyDescent="0.2">
      <c r="D2621" s="79"/>
    </row>
    <row r="2622" spans="4:4" x14ac:dyDescent="0.2">
      <c r="D2622" s="79"/>
    </row>
    <row r="2623" spans="4:4" x14ac:dyDescent="0.2">
      <c r="D2623" s="79"/>
    </row>
    <row r="2624" spans="4:4" x14ac:dyDescent="0.2">
      <c r="D2624" s="79"/>
    </row>
    <row r="2625" spans="4:4" x14ac:dyDescent="0.2">
      <c r="D2625" s="79"/>
    </row>
    <row r="2626" spans="4:4" x14ac:dyDescent="0.2">
      <c r="D2626" s="79"/>
    </row>
    <row r="2627" spans="4:4" x14ac:dyDescent="0.2">
      <c r="D2627" s="79"/>
    </row>
    <row r="2628" spans="4:4" x14ac:dyDescent="0.2">
      <c r="D2628" s="79"/>
    </row>
    <row r="2629" spans="4:4" x14ac:dyDescent="0.2">
      <c r="D2629" s="79"/>
    </row>
    <row r="2630" spans="4:4" x14ac:dyDescent="0.2">
      <c r="D2630" s="79"/>
    </row>
    <row r="2631" spans="4:4" x14ac:dyDescent="0.2">
      <c r="D2631" s="79"/>
    </row>
    <row r="2632" spans="4:4" x14ac:dyDescent="0.2">
      <c r="D2632" s="79"/>
    </row>
    <row r="2633" spans="4:4" x14ac:dyDescent="0.2">
      <c r="D2633" s="79"/>
    </row>
    <row r="2634" spans="4:4" x14ac:dyDescent="0.2">
      <c r="D2634" s="79"/>
    </row>
    <row r="2635" spans="4:4" x14ac:dyDescent="0.2">
      <c r="D2635" s="79"/>
    </row>
    <row r="2636" spans="4:4" x14ac:dyDescent="0.2">
      <c r="D2636" s="79"/>
    </row>
    <row r="2637" spans="4:4" x14ac:dyDescent="0.2">
      <c r="D2637" s="79"/>
    </row>
    <row r="2638" spans="4:4" x14ac:dyDescent="0.2">
      <c r="D2638" s="79"/>
    </row>
    <row r="2639" spans="4:4" x14ac:dyDescent="0.2">
      <c r="D2639" s="79"/>
    </row>
    <row r="2640" spans="4:4" x14ac:dyDescent="0.2">
      <c r="D2640" s="79"/>
    </row>
    <row r="2641" spans="4:4" x14ac:dyDescent="0.2">
      <c r="D2641" s="79"/>
    </row>
    <row r="2642" spans="4:4" x14ac:dyDescent="0.2">
      <c r="D2642" s="79"/>
    </row>
    <row r="2643" spans="4:4" x14ac:dyDescent="0.2">
      <c r="D2643" s="79"/>
    </row>
    <row r="2644" spans="4:4" x14ac:dyDescent="0.2">
      <c r="D2644" s="79"/>
    </row>
    <row r="2645" spans="4:4" x14ac:dyDescent="0.2">
      <c r="D2645" s="79"/>
    </row>
    <row r="2646" spans="4:4" x14ac:dyDescent="0.2">
      <c r="D2646" s="79"/>
    </row>
    <row r="2647" spans="4:4" x14ac:dyDescent="0.2">
      <c r="D2647" s="79"/>
    </row>
    <row r="2648" spans="4:4" x14ac:dyDescent="0.2">
      <c r="D2648" s="79"/>
    </row>
    <row r="2649" spans="4:4" x14ac:dyDescent="0.2">
      <c r="D2649" s="79"/>
    </row>
    <row r="2650" spans="4:4" x14ac:dyDescent="0.2">
      <c r="D2650" s="79"/>
    </row>
    <row r="2651" spans="4:4" x14ac:dyDescent="0.2">
      <c r="D2651" s="79"/>
    </row>
    <row r="2652" spans="4:4" x14ac:dyDescent="0.2">
      <c r="D2652" s="79"/>
    </row>
    <row r="2653" spans="4:4" x14ac:dyDescent="0.2">
      <c r="D2653" s="79"/>
    </row>
    <row r="2654" spans="4:4" x14ac:dyDescent="0.2">
      <c r="D2654" s="79"/>
    </row>
    <row r="2655" spans="4:4" x14ac:dyDescent="0.2">
      <c r="D2655" s="79"/>
    </row>
    <row r="2656" spans="4:4" x14ac:dyDescent="0.2">
      <c r="D2656" s="79"/>
    </row>
    <row r="2657" spans="4:4" x14ac:dyDescent="0.2">
      <c r="D2657" s="79"/>
    </row>
    <row r="2658" spans="4:4" x14ac:dyDescent="0.2">
      <c r="D2658" s="79"/>
    </row>
    <row r="2659" spans="4:4" x14ac:dyDescent="0.2">
      <c r="D2659" s="79"/>
    </row>
    <row r="2660" spans="4:4" x14ac:dyDescent="0.2">
      <c r="D2660" s="79"/>
    </row>
    <row r="2661" spans="4:4" x14ac:dyDescent="0.2">
      <c r="D2661" s="79"/>
    </row>
    <row r="2662" spans="4:4" x14ac:dyDescent="0.2">
      <c r="D2662" s="79"/>
    </row>
    <row r="2663" spans="4:4" x14ac:dyDescent="0.2">
      <c r="D2663" s="79"/>
    </row>
    <row r="2664" spans="4:4" x14ac:dyDescent="0.2">
      <c r="D2664" s="79"/>
    </row>
    <row r="2665" spans="4:4" x14ac:dyDescent="0.2">
      <c r="D2665" s="79"/>
    </row>
    <row r="2666" spans="4:4" x14ac:dyDescent="0.2">
      <c r="D2666" s="79"/>
    </row>
    <row r="2667" spans="4:4" x14ac:dyDescent="0.2">
      <c r="D2667" s="79"/>
    </row>
    <row r="2668" spans="4:4" x14ac:dyDescent="0.2">
      <c r="D2668" s="79"/>
    </row>
    <row r="2669" spans="4:4" x14ac:dyDescent="0.2">
      <c r="D2669" s="79"/>
    </row>
    <row r="2670" spans="4:4" x14ac:dyDescent="0.2">
      <c r="D2670" s="79"/>
    </row>
    <row r="2671" spans="4:4" x14ac:dyDescent="0.2">
      <c r="D2671" s="79"/>
    </row>
    <row r="2672" spans="4:4" x14ac:dyDescent="0.2">
      <c r="D2672" s="79"/>
    </row>
    <row r="2673" spans="4:4" x14ac:dyDescent="0.2">
      <c r="D2673" s="79"/>
    </row>
    <row r="2674" spans="4:4" x14ac:dyDescent="0.2">
      <c r="D2674" s="79"/>
    </row>
    <row r="2675" spans="4:4" x14ac:dyDescent="0.2">
      <c r="D2675" s="79"/>
    </row>
    <row r="2676" spans="4:4" x14ac:dyDescent="0.2">
      <c r="D2676" s="79"/>
    </row>
    <row r="2677" spans="4:4" x14ac:dyDescent="0.2">
      <c r="D2677" s="79"/>
    </row>
    <row r="2678" spans="4:4" x14ac:dyDescent="0.2">
      <c r="D2678" s="79"/>
    </row>
    <row r="2679" spans="4:4" x14ac:dyDescent="0.2">
      <c r="D2679" s="79"/>
    </row>
    <row r="2680" spans="4:4" x14ac:dyDescent="0.2">
      <c r="D2680" s="79"/>
    </row>
    <row r="2681" spans="4:4" x14ac:dyDescent="0.2">
      <c r="D2681" s="79"/>
    </row>
    <row r="2682" spans="4:4" x14ac:dyDescent="0.2">
      <c r="D2682" s="79"/>
    </row>
    <row r="2683" spans="4:4" x14ac:dyDescent="0.2">
      <c r="D2683" s="79"/>
    </row>
    <row r="2684" spans="4:4" x14ac:dyDescent="0.2">
      <c r="D2684" s="79"/>
    </row>
    <row r="2685" spans="4:4" x14ac:dyDescent="0.2">
      <c r="D2685" s="79"/>
    </row>
    <row r="2686" spans="4:4" x14ac:dyDescent="0.2">
      <c r="D2686" s="79"/>
    </row>
    <row r="2687" spans="4:4" x14ac:dyDescent="0.2">
      <c r="D2687" s="79"/>
    </row>
    <row r="2688" spans="4:4" x14ac:dyDescent="0.2">
      <c r="D2688" s="79"/>
    </row>
    <row r="2689" spans="4:4" x14ac:dyDescent="0.2">
      <c r="D2689" s="79"/>
    </row>
    <row r="2690" spans="4:4" x14ac:dyDescent="0.2">
      <c r="D2690" s="79"/>
    </row>
    <row r="2691" spans="4:4" x14ac:dyDescent="0.2">
      <c r="D2691" s="79"/>
    </row>
    <row r="2692" spans="4:4" x14ac:dyDescent="0.2">
      <c r="D2692" s="79"/>
    </row>
    <row r="2693" spans="4:4" x14ac:dyDescent="0.2">
      <c r="D2693" s="79"/>
    </row>
    <row r="2694" spans="4:4" x14ac:dyDescent="0.2">
      <c r="D2694" s="79"/>
    </row>
    <row r="2695" spans="4:4" x14ac:dyDescent="0.2">
      <c r="D2695" s="79"/>
    </row>
    <row r="2696" spans="4:4" x14ac:dyDescent="0.2">
      <c r="D2696" s="79"/>
    </row>
    <row r="2697" spans="4:4" x14ac:dyDescent="0.2">
      <c r="D2697" s="79"/>
    </row>
    <row r="2698" spans="4:4" x14ac:dyDescent="0.2">
      <c r="D2698" s="79"/>
    </row>
    <row r="2699" spans="4:4" x14ac:dyDescent="0.2">
      <c r="D2699" s="79"/>
    </row>
    <row r="2700" spans="4:4" x14ac:dyDescent="0.2">
      <c r="D2700" s="79"/>
    </row>
    <row r="2701" spans="4:4" x14ac:dyDescent="0.2">
      <c r="D2701" s="79"/>
    </row>
    <row r="2702" spans="4:4" x14ac:dyDescent="0.2">
      <c r="D2702" s="79"/>
    </row>
    <row r="2703" spans="4:4" x14ac:dyDescent="0.2">
      <c r="D2703" s="79"/>
    </row>
    <row r="2704" spans="4:4" x14ac:dyDescent="0.2">
      <c r="D2704" s="79"/>
    </row>
    <row r="2705" spans="4:4" x14ac:dyDescent="0.2">
      <c r="D2705" s="79"/>
    </row>
    <row r="2706" spans="4:4" x14ac:dyDescent="0.2">
      <c r="D2706" s="79"/>
    </row>
    <row r="2707" spans="4:4" x14ac:dyDescent="0.2">
      <c r="D2707" s="79"/>
    </row>
    <row r="2708" spans="4:4" x14ac:dyDescent="0.2">
      <c r="D2708" s="79"/>
    </row>
    <row r="2709" spans="4:4" x14ac:dyDescent="0.2">
      <c r="D2709" s="79"/>
    </row>
    <row r="2710" spans="4:4" x14ac:dyDescent="0.2">
      <c r="D2710" s="79"/>
    </row>
    <row r="2711" spans="4:4" x14ac:dyDescent="0.2">
      <c r="D2711" s="79"/>
    </row>
    <row r="2712" spans="4:4" x14ac:dyDescent="0.2">
      <c r="D2712" s="79"/>
    </row>
    <row r="2713" spans="4:4" x14ac:dyDescent="0.2">
      <c r="D2713" s="79"/>
    </row>
    <row r="2714" spans="4:4" x14ac:dyDescent="0.2">
      <c r="D2714" s="79"/>
    </row>
    <row r="2715" spans="4:4" x14ac:dyDescent="0.2">
      <c r="D2715" s="79"/>
    </row>
    <row r="2716" spans="4:4" x14ac:dyDescent="0.2">
      <c r="D2716" s="79"/>
    </row>
    <row r="2717" spans="4:4" x14ac:dyDescent="0.2">
      <c r="D2717" s="79"/>
    </row>
    <row r="2718" spans="4:4" x14ac:dyDescent="0.2">
      <c r="D2718" s="79"/>
    </row>
    <row r="2719" spans="4:4" x14ac:dyDescent="0.2">
      <c r="D2719" s="79"/>
    </row>
    <row r="2720" spans="4:4" x14ac:dyDescent="0.2">
      <c r="D2720" s="79"/>
    </row>
    <row r="2721" spans="4:4" x14ac:dyDescent="0.2">
      <c r="D2721" s="79"/>
    </row>
    <row r="2722" spans="4:4" x14ac:dyDescent="0.2">
      <c r="D2722" s="79"/>
    </row>
    <row r="2723" spans="4:4" x14ac:dyDescent="0.2">
      <c r="D2723" s="79"/>
    </row>
    <row r="2724" spans="4:4" x14ac:dyDescent="0.2">
      <c r="D2724" s="79"/>
    </row>
    <row r="2725" spans="4:4" x14ac:dyDescent="0.2">
      <c r="D2725" s="79"/>
    </row>
    <row r="2726" spans="4:4" x14ac:dyDescent="0.2">
      <c r="D2726" s="79"/>
    </row>
    <row r="2727" spans="4:4" x14ac:dyDescent="0.2">
      <c r="D2727" s="79"/>
    </row>
    <row r="2728" spans="4:4" x14ac:dyDescent="0.2">
      <c r="D2728" s="79"/>
    </row>
    <row r="2729" spans="4:4" x14ac:dyDescent="0.2">
      <c r="D2729" s="79"/>
    </row>
    <row r="2730" spans="4:4" x14ac:dyDescent="0.2">
      <c r="D2730" s="79"/>
    </row>
    <row r="2731" spans="4:4" x14ac:dyDescent="0.2">
      <c r="D2731" s="79"/>
    </row>
    <row r="2732" spans="4:4" x14ac:dyDescent="0.2">
      <c r="D2732" s="79"/>
    </row>
    <row r="2733" spans="4:4" x14ac:dyDescent="0.2">
      <c r="D2733" s="79"/>
    </row>
    <row r="2734" spans="4:4" x14ac:dyDescent="0.2">
      <c r="D2734" s="79"/>
    </row>
    <row r="2735" spans="4:4" x14ac:dyDescent="0.2">
      <c r="D2735" s="79"/>
    </row>
    <row r="2736" spans="4:4" x14ac:dyDescent="0.2">
      <c r="D2736" s="79"/>
    </row>
    <row r="2737" spans="4:4" x14ac:dyDescent="0.2">
      <c r="D2737" s="79"/>
    </row>
    <row r="2738" spans="4:4" x14ac:dyDescent="0.2">
      <c r="D2738" s="79"/>
    </row>
    <row r="2739" spans="4:4" x14ac:dyDescent="0.2">
      <c r="D2739" s="79"/>
    </row>
    <row r="2740" spans="4:4" x14ac:dyDescent="0.2">
      <c r="D2740" s="79"/>
    </row>
    <row r="2741" spans="4:4" x14ac:dyDescent="0.2">
      <c r="D2741" s="79"/>
    </row>
    <row r="2742" spans="4:4" x14ac:dyDescent="0.2">
      <c r="D2742" s="79"/>
    </row>
    <row r="2743" spans="4:4" x14ac:dyDescent="0.2">
      <c r="D2743" s="79"/>
    </row>
    <row r="2744" spans="4:4" x14ac:dyDescent="0.2">
      <c r="D2744" s="79"/>
    </row>
    <row r="2745" spans="4:4" x14ac:dyDescent="0.2">
      <c r="D2745" s="79"/>
    </row>
    <row r="2746" spans="4:4" x14ac:dyDescent="0.2">
      <c r="D2746" s="79"/>
    </row>
    <row r="2747" spans="4:4" x14ac:dyDescent="0.2">
      <c r="D2747" s="79"/>
    </row>
    <row r="2748" spans="4:4" x14ac:dyDescent="0.2">
      <c r="D2748" s="79"/>
    </row>
    <row r="2749" spans="4:4" x14ac:dyDescent="0.2">
      <c r="D2749" s="79"/>
    </row>
    <row r="2750" spans="4:4" x14ac:dyDescent="0.2">
      <c r="D2750" s="79"/>
    </row>
    <row r="2751" spans="4:4" x14ac:dyDescent="0.2">
      <c r="D2751" s="79"/>
    </row>
    <row r="2752" spans="4:4" x14ac:dyDescent="0.2">
      <c r="D2752" s="79"/>
    </row>
    <row r="2753" spans="4:4" x14ac:dyDescent="0.2">
      <c r="D2753" s="79"/>
    </row>
    <row r="2754" spans="4:4" x14ac:dyDescent="0.2">
      <c r="D2754" s="79"/>
    </row>
    <row r="2755" spans="4:4" x14ac:dyDescent="0.2">
      <c r="D2755" s="79"/>
    </row>
    <row r="2756" spans="4:4" x14ac:dyDescent="0.2">
      <c r="D2756" s="79"/>
    </row>
    <row r="2757" spans="4:4" x14ac:dyDescent="0.2">
      <c r="D2757" s="79"/>
    </row>
    <row r="2758" spans="4:4" x14ac:dyDescent="0.2">
      <c r="D2758" s="79"/>
    </row>
    <row r="2759" spans="4:4" x14ac:dyDescent="0.2">
      <c r="D2759" s="79"/>
    </row>
    <row r="2760" spans="4:4" x14ac:dyDescent="0.2">
      <c r="D2760" s="79"/>
    </row>
    <row r="2761" spans="4:4" x14ac:dyDescent="0.2">
      <c r="D2761" s="79"/>
    </row>
    <row r="2762" spans="4:4" x14ac:dyDescent="0.2">
      <c r="D2762" s="79"/>
    </row>
    <row r="2763" spans="4:4" x14ac:dyDescent="0.2">
      <c r="D2763" s="79"/>
    </row>
    <row r="2764" spans="4:4" x14ac:dyDescent="0.2">
      <c r="D2764" s="79"/>
    </row>
    <row r="2765" spans="4:4" x14ac:dyDescent="0.2">
      <c r="D2765" s="79"/>
    </row>
    <row r="2766" spans="4:4" x14ac:dyDescent="0.2">
      <c r="D2766" s="79"/>
    </row>
    <row r="2767" spans="4:4" x14ac:dyDescent="0.2">
      <c r="D2767" s="79"/>
    </row>
    <row r="2768" spans="4:4" x14ac:dyDescent="0.2">
      <c r="D2768" s="79"/>
    </row>
    <row r="2769" spans="4:4" x14ac:dyDescent="0.2">
      <c r="D2769" s="79"/>
    </row>
    <row r="2770" spans="4:4" x14ac:dyDescent="0.2">
      <c r="D2770" s="79"/>
    </row>
    <row r="2771" spans="4:4" x14ac:dyDescent="0.2">
      <c r="D2771" s="79"/>
    </row>
    <row r="2772" spans="4:4" x14ac:dyDescent="0.2">
      <c r="D2772" s="79"/>
    </row>
    <row r="2773" spans="4:4" x14ac:dyDescent="0.2">
      <c r="D2773" s="79"/>
    </row>
    <row r="2774" spans="4:4" x14ac:dyDescent="0.2">
      <c r="D2774" s="79"/>
    </row>
    <row r="2775" spans="4:4" x14ac:dyDescent="0.2">
      <c r="D2775" s="79"/>
    </row>
    <row r="2776" spans="4:4" x14ac:dyDescent="0.2">
      <c r="D2776" s="79"/>
    </row>
    <row r="2777" spans="4:4" x14ac:dyDescent="0.2">
      <c r="D2777" s="79"/>
    </row>
    <row r="2778" spans="4:4" x14ac:dyDescent="0.2">
      <c r="D2778" s="79"/>
    </row>
    <row r="2779" spans="4:4" x14ac:dyDescent="0.2">
      <c r="D2779" s="79"/>
    </row>
    <row r="2780" spans="4:4" x14ac:dyDescent="0.2">
      <c r="D2780" s="79"/>
    </row>
    <row r="2781" spans="4:4" x14ac:dyDescent="0.2">
      <c r="D2781" s="79"/>
    </row>
    <row r="2782" spans="4:4" x14ac:dyDescent="0.2">
      <c r="D2782" s="79"/>
    </row>
    <row r="2783" spans="4:4" x14ac:dyDescent="0.2">
      <c r="D2783" s="79"/>
    </row>
    <row r="2784" spans="4:4" x14ac:dyDescent="0.2">
      <c r="D2784" s="79"/>
    </row>
    <row r="2785" spans="4:4" x14ac:dyDescent="0.2">
      <c r="D2785" s="79"/>
    </row>
    <row r="2786" spans="4:4" x14ac:dyDescent="0.2">
      <c r="D2786" s="79"/>
    </row>
    <row r="2787" spans="4:4" x14ac:dyDescent="0.2">
      <c r="D2787" s="79"/>
    </row>
    <row r="2788" spans="4:4" x14ac:dyDescent="0.2">
      <c r="D2788" s="79"/>
    </row>
    <row r="2789" spans="4:4" x14ac:dyDescent="0.2">
      <c r="D2789" s="79"/>
    </row>
    <row r="2790" spans="4:4" x14ac:dyDescent="0.2">
      <c r="D2790" s="79"/>
    </row>
    <row r="2791" spans="4:4" x14ac:dyDescent="0.2">
      <c r="D2791" s="79"/>
    </row>
    <row r="2792" spans="4:4" x14ac:dyDescent="0.2">
      <c r="D2792" s="79"/>
    </row>
    <row r="2793" spans="4:4" x14ac:dyDescent="0.2">
      <c r="D2793" s="79"/>
    </row>
    <row r="2794" spans="4:4" x14ac:dyDescent="0.2">
      <c r="D2794" s="79"/>
    </row>
    <row r="2795" spans="4:4" x14ac:dyDescent="0.2">
      <c r="D2795" s="79"/>
    </row>
    <row r="2796" spans="4:4" x14ac:dyDescent="0.2">
      <c r="D2796" s="79"/>
    </row>
    <row r="2797" spans="4:4" x14ac:dyDescent="0.2">
      <c r="D2797" s="79"/>
    </row>
    <row r="2798" spans="4:4" x14ac:dyDescent="0.2">
      <c r="D2798" s="79"/>
    </row>
    <row r="2799" spans="4:4" x14ac:dyDescent="0.2">
      <c r="D2799" s="79"/>
    </row>
    <row r="2800" spans="4:4" x14ac:dyDescent="0.2">
      <c r="D2800" s="79"/>
    </row>
    <row r="2801" spans="4:4" x14ac:dyDescent="0.2">
      <c r="D2801" s="79"/>
    </row>
    <row r="2802" spans="4:4" x14ac:dyDescent="0.2">
      <c r="D2802" s="79"/>
    </row>
    <row r="2803" spans="4:4" x14ac:dyDescent="0.2">
      <c r="D2803" s="79"/>
    </row>
    <row r="2804" spans="4:4" x14ac:dyDescent="0.2">
      <c r="D2804" s="79"/>
    </row>
    <row r="2805" spans="4:4" x14ac:dyDescent="0.2">
      <c r="D2805" s="79"/>
    </row>
    <row r="2806" spans="4:4" x14ac:dyDescent="0.2">
      <c r="D2806" s="79"/>
    </row>
    <row r="2807" spans="4:4" x14ac:dyDescent="0.2">
      <c r="D2807" s="79"/>
    </row>
    <row r="2808" spans="4:4" x14ac:dyDescent="0.2">
      <c r="D2808" s="79"/>
    </row>
    <row r="2809" spans="4:4" x14ac:dyDescent="0.2">
      <c r="D2809" s="79"/>
    </row>
    <row r="2810" spans="4:4" x14ac:dyDescent="0.2">
      <c r="D2810" s="79"/>
    </row>
    <row r="2811" spans="4:4" x14ac:dyDescent="0.2">
      <c r="D2811" s="79"/>
    </row>
    <row r="2812" spans="4:4" x14ac:dyDescent="0.2">
      <c r="D2812" s="79"/>
    </row>
    <row r="2813" spans="4:4" x14ac:dyDescent="0.2">
      <c r="D2813" s="79"/>
    </row>
    <row r="2814" spans="4:4" x14ac:dyDescent="0.2">
      <c r="D2814" s="79"/>
    </row>
    <row r="2815" spans="4:4" x14ac:dyDescent="0.2">
      <c r="D2815" s="79"/>
    </row>
    <row r="2816" spans="4:4" x14ac:dyDescent="0.2">
      <c r="D2816" s="79"/>
    </row>
    <row r="2817" spans="4:4" x14ac:dyDescent="0.2">
      <c r="D2817" s="79"/>
    </row>
    <row r="2818" spans="4:4" x14ac:dyDescent="0.2">
      <c r="D2818" s="79"/>
    </row>
    <row r="2819" spans="4:4" x14ac:dyDescent="0.2">
      <c r="D2819" s="79"/>
    </row>
    <row r="2820" spans="4:4" x14ac:dyDescent="0.2">
      <c r="D2820" s="79"/>
    </row>
    <row r="2821" spans="4:4" x14ac:dyDescent="0.2">
      <c r="D2821" s="79"/>
    </row>
    <row r="2822" spans="4:4" x14ac:dyDescent="0.2">
      <c r="D2822" s="79"/>
    </row>
    <row r="2823" spans="4:4" x14ac:dyDescent="0.2">
      <c r="D2823" s="79"/>
    </row>
    <row r="2824" spans="4:4" x14ac:dyDescent="0.2">
      <c r="D2824" s="79"/>
    </row>
    <row r="2825" spans="4:4" x14ac:dyDescent="0.2">
      <c r="D2825" s="79"/>
    </row>
    <row r="2826" spans="4:4" x14ac:dyDescent="0.2">
      <c r="D2826" s="79"/>
    </row>
    <row r="2827" spans="4:4" x14ac:dyDescent="0.2">
      <c r="D2827" s="79"/>
    </row>
    <row r="2828" spans="4:4" x14ac:dyDescent="0.2">
      <c r="D2828" s="79"/>
    </row>
    <row r="2829" spans="4:4" x14ac:dyDescent="0.2">
      <c r="D2829" s="79"/>
    </row>
    <row r="2830" spans="4:4" x14ac:dyDescent="0.2">
      <c r="D2830" s="79"/>
    </row>
    <row r="2831" spans="4:4" x14ac:dyDescent="0.2">
      <c r="D2831" s="79"/>
    </row>
    <row r="2832" spans="4:4" x14ac:dyDescent="0.2">
      <c r="D2832" s="79"/>
    </row>
    <row r="2833" spans="4:4" x14ac:dyDescent="0.2">
      <c r="D2833" s="79"/>
    </row>
    <row r="2834" spans="4:4" x14ac:dyDescent="0.2">
      <c r="D2834" s="79"/>
    </row>
    <row r="2835" spans="4:4" x14ac:dyDescent="0.2">
      <c r="D2835" s="79"/>
    </row>
    <row r="2836" spans="4:4" x14ac:dyDescent="0.2">
      <c r="D2836" s="79"/>
    </row>
    <row r="2837" spans="4:4" x14ac:dyDescent="0.2">
      <c r="D2837" s="79"/>
    </row>
    <row r="2838" spans="4:4" x14ac:dyDescent="0.2">
      <c r="D2838" s="79"/>
    </row>
    <row r="2839" spans="4:4" x14ac:dyDescent="0.2">
      <c r="D2839" s="79"/>
    </row>
    <row r="2840" spans="4:4" x14ac:dyDescent="0.2">
      <c r="D2840" s="79"/>
    </row>
    <row r="2841" spans="4:4" x14ac:dyDescent="0.2">
      <c r="D2841" s="79"/>
    </row>
    <row r="2842" spans="4:4" x14ac:dyDescent="0.2">
      <c r="D2842" s="79"/>
    </row>
    <row r="2843" spans="4:4" x14ac:dyDescent="0.2">
      <c r="D2843" s="79"/>
    </row>
    <row r="2844" spans="4:4" x14ac:dyDescent="0.2">
      <c r="D2844" s="79"/>
    </row>
    <row r="2845" spans="4:4" x14ac:dyDescent="0.2">
      <c r="D2845" s="79"/>
    </row>
    <row r="2846" spans="4:4" x14ac:dyDescent="0.2">
      <c r="D2846" s="79"/>
    </row>
    <row r="2847" spans="4:4" x14ac:dyDescent="0.2">
      <c r="D2847" s="79"/>
    </row>
    <row r="2848" spans="4:4" x14ac:dyDescent="0.2">
      <c r="D2848" s="79"/>
    </row>
    <row r="2849" spans="4:4" x14ac:dyDescent="0.2">
      <c r="D2849" s="79"/>
    </row>
    <row r="2850" spans="4:4" x14ac:dyDescent="0.2">
      <c r="D2850" s="79"/>
    </row>
    <row r="2851" spans="4:4" x14ac:dyDescent="0.2">
      <c r="D2851" s="79"/>
    </row>
    <row r="2852" spans="4:4" x14ac:dyDescent="0.2">
      <c r="D2852" s="79"/>
    </row>
    <row r="2853" spans="4:4" x14ac:dyDescent="0.2">
      <c r="D2853" s="79"/>
    </row>
    <row r="2854" spans="4:4" x14ac:dyDescent="0.2">
      <c r="D2854" s="79"/>
    </row>
    <row r="2855" spans="4:4" x14ac:dyDescent="0.2">
      <c r="D2855" s="79"/>
    </row>
    <row r="2856" spans="4:4" x14ac:dyDescent="0.2">
      <c r="D2856" s="79"/>
    </row>
    <row r="2857" spans="4:4" x14ac:dyDescent="0.2">
      <c r="D2857" s="79"/>
    </row>
    <row r="2858" spans="4:4" x14ac:dyDescent="0.2">
      <c r="D2858" s="79"/>
    </row>
    <row r="2859" spans="4:4" x14ac:dyDescent="0.2">
      <c r="D2859" s="79"/>
    </row>
    <row r="2860" spans="4:4" x14ac:dyDescent="0.2">
      <c r="D2860" s="79"/>
    </row>
    <row r="2861" spans="4:4" x14ac:dyDescent="0.2">
      <c r="D2861" s="79"/>
    </row>
    <row r="2862" spans="4:4" x14ac:dyDescent="0.2">
      <c r="D2862" s="79"/>
    </row>
    <row r="2863" spans="4:4" x14ac:dyDescent="0.2">
      <c r="D2863" s="79"/>
    </row>
    <row r="2864" spans="4:4" x14ac:dyDescent="0.2">
      <c r="D2864" s="79"/>
    </row>
    <row r="2865" spans="4:4" x14ac:dyDescent="0.2">
      <c r="D2865" s="79"/>
    </row>
    <row r="2866" spans="4:4" x14ac:dyDescent="0.2">
      <c r="D2866" s="79"/>
    </row>
    <row r="2867" spans="4:4" x14ac:dyDescent="0.2">
      <c r="D2867" s="79"/>
    </row>
    <row r="2868" spans="4:4" x14ac:dyDescent="0.2">
      <c r="D2868" s="79"/>
    </row>
    <row r="2869" spans="4:4" x14ac:dyDescent="0.2">
      <c r="D2869" s="79"/>
    </row>
    <row r="2870" spans="4:4" x14ac:dyDescent="0.2">
      <c r="D2870" s="79"/>
    </row>
    <row r="2871" spans="4:4" x14ac:dyDescent="0.2">
      <c r="D2871" s="79"/>
    </row>
    <row r="2872" spans="4:4" x14ac:dyDescent="0.2">
      <c r="D2872" s="79"/>
    </row>
    <row r="2873" spans="4:4" x14ac:dyDescent="0.2">
      <c r="D2873" s="79"/>
    </row>
    <row r="2874" spans="4:4" x14ac:dyDescent="0.2">
      <c r="D2874" s="79"/>
    </row>
    <row r="2875" spans="4:4" x14ac:dyDescent="0.2">
      <c r="D2875" s="79"/>
    </row>
    <row r="2876" spans="4:4" x14ac:dyDescent="0.2">
      <c r="D2876" s="79"/>
    </row>
    <row r="2877" spans="4:4" x14ac:dyDescent="0.2">
      <c r="D2877" s="79"/>
    </row>
    <row r="2878" spans="4:4" x14ac:dyDescent="0.2">
      <c r="D2878" s="79"/>
    </row>
    <row r="2879" spans="4:4" x14ac:dyDescent="0.2">
      <c r="D2879" s="79"/>
    </row>
    <row r="2880" spans="4:4" x14ac:dyDescent="0.2">
      <c r="D2880" s="79"/>
    </row>
    <row r="2881" spans="4:4" x14ac:dyDescent="0.2">
      <c r="D2881" s="79"/>
    </row>
    <row r="2882" spans="4:4" x14ac:dyDescent="0.2">
      <c r="D2882" s="79"/>
    </row>
    <row r="2883" spans="4:4" x14ac:dyDescent="0.2">
      <c r="D2883" s="79"/>
    </row>
    <row r="2884" spans="4:4" x14ac:dyDescent="0.2">
      <c r="D2884" s="79"/>
    </row>
    <row r="2885" spans="4:4" x14ac:dyDescent="0.2">
      <c r="D2885" s="79"/>
    </row>
    <row r="2886" spans="4:4" x14ac:dyDescent="0.2">
      <c r="D2886" s="79"/>
    </row>
    <row r="2887" spans="4:4" x14ac:dyDescent="0.2">
      <c r="D2887" s="79"/>
    </row>
    <row r="2888" spans="4:4" x14ac:dyDescent="0.2">
      <c r="D2888" s="79"/>
    </row>
    <row r="2889" spans="4:4" x14ac:dyDescent="0.2">
      <c r="D2889" s="79"/>
    </row>
    <row r="2890" spans="4:4" x14ac:dyDescent="0.2">
      <c r="D2890" s="79"/>
    </row>
    <row r="2891" spans="4:4" x14ac:dyDescent="0.2">
      <c r="D2891" s="79"/>
    </row>
    <row r="2892" spans="4:4" x14ac:dyDescent="0.2">
      <c r="D2892" s="79"/>
    </row>
    <row r="2893" spans="4:4" x14ac:dyDescent="0.2">
      <c r="D2893" s="79"/>
    </row>
    <row r="2894" spans="4:4" x14ac:dyDescent="0.2">
      <c r="D2894" s="79"/>
    </row>
    <row r="2895" spans="4:4" x14ac:dyDescent="0.2">
      <c r="D2895" s="79"/>
    </row>
    <row r="2896" spans="4:4" x14ac:dyDescent="0.2">
      <c r="D2896" s="79"/>
    </row>
    <row r="2897" spans="4:4" x14ac:dyDescent="0.2">
      <c r="D2897" s="79"/>
    </row>
    <row r="2898" spans="4:4" x14ac:dyDescent="0.2">
      <c r="D2898" s="79"/>
    </row>
    <row r="2899" spans="4:4" x14ac:dyDescent="0.2">
      <c r="D2899" s="79"/>
    </row>
    <row r="2900" spans="4:4" x14ac:dyDescent="0.2">
      <c r="D2900" s="79"/>
    </row>
    <row r="2901" spans="4:4" x14ac:dyDescent="0.2">
      <c r="D2901" s="79"/>
    </row>
    <row r="2902" spans="4:4" x14ac:dyDescent="0.2">
      <c r="D2902" s="79"/>
    </row>
    <row r="2903" spans="4:4" x14ac:dyDescent="0.2">
      <c r="D2903" s="79"/>
    </row>
    <row r="2904" spans="4:4" x14ac:dyDescent="0.2">
      <c r="D2904" s="79"/>
    </row>
    <row r="2905" spans="4:4" x14ac:dyDescent="0.2">
      <c r="D2905" s="79"/>
    </row>
    <row r="2906" spans="4:4" x14ac:dyDescent="0.2">
      <c r="D2906" s="79"/>
    </row>
    <row r="2907" spans="4:4" x14ac:dyDescent="0.2">
      <c r="D2907" s="79"/>
    </row>
    <row r="2908" spans="4:4" x14ac:dyDescent="0.2">
      <c r="D2908" s="79"/>
    </row>
    <row r="2909" spans="4:4" x14ac:dyDescent="0.2">
      <c r="D2909" s="79"/>
    </row>
    <row r="2910" spans="4:4" x14ac:dyDescent="0.2">
      <c r="D2910" s="79"/>
    </row>
    <row r="2911" spans="4:4" x14ac:dyDescent="0.2">
      <c r="D2911" s="79"/>
    </row>
    <row r="2912" spans="4:4" x14ac:dyDescent="0.2">
      <c r="D2912" s="79"/>
    </row>
    <row r="2913" spans="4:4" x14ac:dyDescent="0.2">
      <c r="D2913" s="79"/>
    </row>
    <row r="2914" spans="4:4" x14ac:dyDescent="0.2">
      <c r="D2914" s="79"/>
    </row>
    <row r="2915" spans="4:4" x14ac:dyDescent="0.2">
      <c r="D2915" s="79"/>
    </row>
    <row r="2916" spans="4:4" x14ac:dyDescent="0.2">
      <c r="D2916" s="79"/>
    </row>
    <row r="2917" spans="4:4" x14ac:dyDescent="0.2">
      <c r="D2917" s="79"/>
    </row>
    <row r="2918" spans="4:4" x14ac:dyDescent="0.2">
      <c r="D2918" s="79"/>
    </row>
    <row r="2919" spans="4:4" x14ac:dyDescent="0.2">
      <c r="D2919" s="79"/>
    </row>
    <row r="2920" spans="4:4" x14ac:dyDescent="0.2">
      <c r="D2920" s="79"/>
    </row>
    <row r="2921" spans="4:4" x14ac:dyDescent="0.2">
      <c r="D2921" s="79"/>
    </row>
    <row r="2922" spans="4:4" x14ac:dyDescent="0.2">
      <c r="D2922" s="79"/>
    </row>
    <row r="2923" spans="4:4" x14ac:dyDescent="0.2">
      <c r="D2923" s="79"/>
    </row>
    <row r="2924" spans="4:4" x14ac:dyDescent="0.2">
      <c r="D2924" s="79"/>
    </row>
    <row r="2925" spans="4:4" x14ac:dyDescent="0.2">
      <c r="D2925" s="79"/>
    </row>
    <row r="2926" spans="4:4" x14ac:dyDescent="0.2">
      <c r="D2926" s="79"/>
    </row>
    <row r="2927" spans="4:4" x14ac:dyDescent="0.2">
      <c r="D2927" s="79"/>
    </row>
    <row r="2928" spans="4:4" x14ac:dyDescent="0.2">
      <c r="D2928" s="79"/>
    </row>
    <row r="2929" spans="4:4" x14ac:dyDescent="0.2">
      <c r="D2929" s="79"/>
    </row>
    <row r="2930" spans="4:4" x14ac:dyDescent="0.2">
      <c r="D2930" s="79"/>
    </row>
    <row r="2931" spans="4:4" x14ac:dyDescent="0.2">
      <c r="D2931" s="79"/>
    </row>
    <row r="2932" spans="4:4" x14ac:dyDescent="0.2">
      <c r="D2932" s="79"/>
    </row>
    <row r="2933" spans="4:4" x14ac:dyDescent="0.2">
      <c r="D2933" s="79"/>
    </row>
    <row r="2934" spans="4:4" x14ac:dyDescent="0.2">
      <c r="D2934" s="79"/>
    </row>
    <row r="2935" spans="4:4" x14ac:dyDescent="0.2">
      <c r="D2935" s="79"/>
    </row>
    <row r="2936" spans="4:4" x14ac:dyDescent="0.2">
      <c r="D2936" s="79"/>
    </row>
    <row r="2937" spans="4:4" x14ac:dyDescent="0.2">
      <c r="D2937" s="79"/>
    </row>
    <row r="2938" spans="4:4" x14ac:dyDescent="0.2">
      <c r="D2938" s="79"/>
    </row>
    <row r="2939" spans="4:4" x14ac:dyDescent="0.2">
      <c r="D2939" s="79"/>
    </row>
    <row r="2940" spans="4:4" x14ac:dyDescent="0.2">
      <c r="D2940" s="79"/>
    </row>
    <row r="2941" spans="4:4" x14ac:dyDescent="0.2">
      <c r="D2941" s="79"/>
    </row>
    <row r="2942" spans="4:4" x14ac:dyDescent="0.2">
      <c r="D2942" s="79"/>
    </row>
    <row r="2943" spans="4:4" x14ac:dyDescent="0.2">
      <c r="D2943" s="79"/>
    </row>
    <row r="2944" spans="4:4" x14ac:dyDescent="0.2">
      <c r="D2944" s="79"/>
    </row>
    <row r="2945" spans="4:4" x14ac:dyDescent="0.2">
      <c r="D2945" s="79"/>
    </row>
    <row r="2946" spans="4:4" x14ac:dyDescent="0.2">
      <c r="D2946" s="79"/>
    </row>
    <row r="2947" spans="4:4" x14ac:dyDescent="0.2">
      <c r="D2947" s="79"/>
    </row>
    <row r="2948" spans="4:4" x14ac:dyDescent="0.2">
      <c r="D2948" s="79"/>
    </row>
    <row r="2949" spans="4:4" x14ac:dyDescent="0.2">
      <c r="D2949" s="79"/>
    </row>
    <row r="2950" spans="4:4" x14ac:dyDescent="0.2">
      <c r="D2950" s="79"/>
    </row>
    <row r="2951" spans="4:4" x14ac:dyDescent="0.2">
      <c r="D2951" s="79"/>
    </row>
    <row r="2952" spans="4:4" x14ac:dyDescent="0.2">
      <c r="D2952" s="79"/>
    </row>
    <row r="2953" spans="4:4" x14ac:dyDescent="0.2">
      <c r="D2953" s="79"/>
    </row>
    <row r="2954" spans="4:4" x14ac:dyDescent="0.2">
      <c r="D2954" s="79"/>
    </row>
    <row r="2955" spans="4:4" x14ac:dyDescent="0.2">
      <c r="D2955" s="79"/>
    </row>
    <row r="2956" spans="4:4" x14ac:dyDescent="0.2">
      <c r="D2956" s="79"/>
    </row>
    <row r="2957" spans="4:4" x14ac:dyDescent="0.2">
      <c r="D2957" s="79"/>
    </row>
    <row r="2958" spans="4:4" x14ac:dyDescent="0.2">
      <c r="D2958" s="79"/>
    </row>
    <row r="2959" spans="4:4" x14ac:dyDescent="0.2">
      <c r="D2959" s="79"/>
    </row>
    <row r="2960" spans="4:4" x14ac:dyDescent="0.2">
      <c r="D2960" s="79"/>
    </row>
    <row r="2961" spans="4:4" x14ac:dyDescent="0.2">
      <c r="D2961" s="79"/>
    </row>
    <row r="2962" spans="4:4" x14ac:dyDescent="0.2">
      <c r="D2962" s="79"/>
    </row>
    <row r="2963" spans="4:4" x14ac:dyDescent="0.2">
      <c r="D2963" s="79"/>
    </row>
    <row r="2964" spans="4:4" x14ac:dyDescent="0.2">
      <c r="D2964" s="79"/>
    </row>
    <row r="2965" spans="4:4" x14ac:dyDescent="0.2">
      <c r="D2965" s="79"/>
    </row>
    <row r="2966" spans="4:4" x14ac:dyDescent="0.2">
      <c r="D2966" s="79"/>
    </row>
    <row r="2967" spans="4:4" x14ac:dyDescent="0.2">
      <c r="D2967" s="79"/>
    </row>
    <row r="2968" spans="4:4" x14ac:dyDescent="0.2">
      <c r="D2968" s="79"/>
    </row>
    <row r="2969" spans="4:4" x14ac:dyDescent="0.2">
      <c r="D2969" s="79"/>
    </row>
    <row r="2970" spans="4:4" x14ac:dyDescent="0.2">
      <c r="D2970" s="79"/>
    </row>
    <row r="2971" spans="4:4" x14ac:dyDescent="0.2">
      <c r="D2971" s="79"/>
    </row>
    <row r="2972" spans="4:4" x14ac:dyDescent="0.2">
      <c r="D2972" s="79"/>
    </row>
    <row r="2973" spans="4:4" x14ac:dyDescent="0.2">
      <c r="D2973" s="79"/>
    </row>
    <row r="2974" spans="4:4" x14ac:dyDescent="0.2">
      <c r="D2974" s="79"/>
    </row>
    <row r="2975" spans="4:4" x14ac:dyDescent="0.2">
      <c r="D2975" s="79"/>
    </row>
    <row r="2976" spans="4:4" x14ac:dyDescent="0.2">
      <c r="D2976" s="79"/>
    </row>
    <row r="2977" spans="4:4" x14ac:dyDescent="0.2">
      <c r="D2977" s="79"/>
    </row>
    <row r="2978" spans="4:4" x14ac:dyDescent="0.2">
      <c r="D2978" s="79"/>
    </row>
    <row r="2979" spans="4:4" x14ac:dyDescent="0.2">
      <c r="D2979" s="79"/>
    </row>
    <row r="2980" spans="4:4" x14ac:dyDescent="0.2">
      <c r="D2980" s="79"/>
    </row>
    <row r="2981" spans="4:4" x14ac:dyDescent="0.2">
      <c r="D2981" s="79"/>
    </row>
    <row r="2982" spans="4:4" x14ac:dyDescent="0.2">
      <c r="D2982" s="79"/>
    </row>
    <row r="2983" spans="4:4" x14ac:dyDescent="0.2">
      <c r="D2983" s="79"/>
    </row>
    <row r="2984" spans="4:4" x14ac:dyDescent="0.2">
      <c r="D2984" s="79"/>
    </row>
    <row r="2985" spans="4:4" x14ac:dyDescent="0.2">
      <c r="D2985" s="79"/>
    </row>
    <row r="2986" spans="4:4" x14ac:dyDescent="0.2">
      <c r="D2986" s="79"/>
    </row>
    <row r="2987" spans="4:4" x14ac:dyDescent="0.2">
      <c r="D2987" s="79"/>
    </row>
    <row r="2988" spans="4:4" x14ac:dyDescent="0.2">
      <c r="D2988" s="79"/>
    </row>
    <row r="2989" spans="4:4" x14ac:dyDescent="0.2">
      <c r="D2989" s="79"/>
    </row>
    <row r="2990" spans="4:4" x14ac:dyDescent="0.2">
      <c r="D2990" s="79"/>
    </row>
    <row r="2991" spans="4:4" x14ac:dyDescent="0.2">
      <c r="D2991" s="79"/>
    </row>
    <row r="2992" spans="4:4" x14ac:dyDescent="0.2">
      <c r="D2992" s="79"/>
    </row>
    <row r="2993" spans="4:4" x14ac:dyDescent="0.2">
      <c r="D2993" s="79"/>
    </row>
    <row r="2994" spans="4:4" x14ac:dyDescent="0.2">
      <c r="D2994" s="79"/>
    </row>
    <row r="2995" spans="4:4" x14ac:dyDescent="0.2">
      <c r="D2995" s="79"/>
    </row>
    <row r="2996" spans="4:4" x14ac:dyDescent="0.2">
      <c r="D2996" s="79"/>
    </row>
    <row r="2997" spans="4:4" x14ac:dyDescent="0.2">
      <c r="D2997" s="79"/>
    </row>
    <row r="2998" spans="4:4" x14ac:dyDescent="0.2">
      <c r="D2998" s="79"/>
    </row>
    <row r="2999" spans="4:4" x14ac:dyDescent="0.2">
      <c r="D2999" s="79"/>
    </row>
    <row r="3000" spans="4:4" x14ac:dyDescent="0.2">
      <c r="D3000" s="79"/>
    </row>
    <row r="3001" spans="4:4" x14ac:dyDescent="0.2">
      <c r="D3001" s="79"/>
    </row>
    <row r="3002" spans="4:4" x14ac:dyDescent="0.2">
      <c r="D3002" s="79"/>
    </row>
    <row r="3003" spans="4:4" x14ac:dyDescent="0.2">
      <c r="D3003" s="79"/>
    </row>
    <row r="3004" spans="4:4" x14ac:dyDescent="0.2">
      <c r="D3004" s="79"/>
    </row>
    <row r="3005" spans="4:4" x14ac:dyDescent="0.2">
      <c r="D3005" s="79"/>
    </row>
    <row r="3006" spans="4:4" x14ac:dyDescent="0.2">
      <c r="D3006" s="79"/>
    </row>
    <row r="3007" spans="4:4" x14ac:dyDescent="0.2">
      <c r="D3007" s="79"/>
    </row>
    <row r="3008" spans="4:4" x14ac:dyDescent="0.2">
      <c r="D3008" s="79"/>
    </row>
    <row r="3009" spans="4:4" x14ac:dyDescent="0.2">
      <c r="D3009" s="79"/>
    </row>
    <row r="3010" spans="4:4" x14ac:dyDescent="0.2">
      <c r="D3010" s="79"/>
    </row>
    <row r="3011" spans="4:4" x14ac:dyDescent="0.2">
      <c r="D3011" s="79"/>
    </row>
    <row r="3012" spans="4:4" x14ac:dyDescent="0.2">
      <c r="D3012" s="79"/>
    </row>
    <row r="3013" spans="4:4" x14ac:dyDescent="0.2">
      <c r="D3013" s="79"/>
    </row>
    <row r="3014" spans="4:4" x14ac:dyDescent="0.2">
      <c r="D3014" s="79"/>
    </row>
    <row r="3015" spans="4:4" x14ac:dyDescent="0.2">
      <c r="D3015" s="79"/>
    </row>
    <row r="3016" spans="4:4" x14ac:dyDescent="0.2">
      <c r="D3016" s="79"/>
    </row>
    <row r="3017" spans="4:4" x14ac:dyDescent="0.2">
      <c r="D3017" s="79"/>
    </row>
    <row r="3018" spans="4:4" x14ac:dyDescent="0.2">
      <c r="D3018" s="79"/>
    </row>
    <row r="3019" spans="4:4" x14ac:dyDescent="0.2">
      <c r="D3019" s="79"/>
    </row>
    <row r="3020" spans="4:4" x14ac:dyDescent="0.2">
      <c r="D3020" s="79"/>
    </row>
    <row r="3021" spans="4:4" x14ac:dyDescent="0.2">
      <c r="D3021" s="79"/>
    </row>
    <row r="3022" spans="4:4" x14ac:dyDescent="0.2">
      <c r="D3022" s="79"/>
    </row>
    <row r="3023" spans="4:4" x14ac:dyDescent="0.2">
      <c r="D3023" s="79"/>
    </row>
    <row r="3024" spans="4:4" x14ac:dyDescent="0.2">
      <c r="D3024" s="79"/>
    </row>
    <row r="3025" spans="4:4" x14ac:dyDescent="0.2">
      <c r="D3025" s="79"/>
    </row>
    <row r="3026" spans="4:4" x14ac:dyDescent="0.2">
      <c r="D3026" s="79"/>
    </row>
    <row r="3027" spans="4:4" x14ac:dyDescent="0.2">
      <c r="D3027" s="79"/>
    </row>
    <row r="3028" spans="4:4" x14ac:dyDescent="0.2">
      <c r="D3028" s="79"/>
    </row>
    <row r="3029" spans="4:4" x14ac:dyDescent="0.2">
      <c r="D3029" s="79"/>
    </row>
    <row r="3030" spans="4:4" x14ac:dyDescent="0.2">
      <c r="D3030" s="79"/>
    </row>
    <row r="3031" spans="4:4" x14ac:dyDescent="0.2">
      <c r="D3031" s="79"/>
    </row>
    <row r="3032" spans="4:4" x14ac:dyDescent="0.2">
      <c r="D3032" s="79"/>
    </row>
    <row r="3033" spans="4:4" x14ac:dyDescent="0.2">
      <c r="D3033" s="79"/>
    </row>
    <row r="3034" spans="4:4" x14ac:dyDescent="0.2">
      <c r="D3034" s="79"/>
    </row>
    <row r="3035" spans="4:4" x14ac:dyDescent="0.2">
      <c r="D3035" s="79"/>
    </row>
    <row r="3036" spans="4:4" x14ac:dyDescent="0.2">
      <c r="D3036" s="79"/>
    </row>
    <row r="3037" spans="4:4" x14ac:dyDescent="0.2">
      <c r="D3037" s="79"/>
    </row>
    <row r="3038" spans="4:4" x14ac:dyDescent="0.2">
      <c r="D3038" s="79"/>
    </row>
    <row r="3039" spans="4:4" x14ac:dyDescent="0.2">
      <c r="D3039" s="79"/>
    </row>
    <row r="3040" spans="4:4" x14ac:dyDescent="0.2">
      <c r="D3040" s="79"/>
    </row>
    <row r="3041" spans="4:4" x14ac:dyDescent="0.2">
      <c r="D3041" s="79"/>
    </row>
    <row r="3042" spans="4:4" x14ac:dyDescent="0.2">
      <c r="D3042" s="79"/>
    </row>
    <row r="3043" spans="4:4" x14ac:dyDescent="0.2">
      <c r="D3043" s="79"/>
    </row>
    <row r="3044" spans="4:4" x14ac:dyDescent="0.2">
      <c r="D3044" s="79"/>
    </row>
    <row r="3045" spans="4:4" x14ac:dyDescent="0.2">
      <c r="D3045" s="79"/>
    </row>
    <row r="3046" spans="4:4" x14ac:dyDescent="0.2">
      <c r="D3046" s="79"/>
    </row>
    <row r="3047" spans="4:4" x14ac:dyDescent="0.2">
      <c r="D3047" s="79"/>
    </row>
    <row r="3048" spans="4:4" x14ac:dyDescent="0.2">
      <c r="D3048" s="79"/>
    </row>
    <row r="3049" spans="4:4" x14ac:dyDescent="0.2">
      <c r="D3049" s="79"/>
    </row>
    <row r="3050" spans="4:4" x14ac:dyDescent="0.2">
      <c r="D3050" s="79"/>
    </row>
    <row r="3051" spans="4:4" x14ac:dyDescent="0.2">
      <c r="D3051" s="79"/>
    </row>
    <row r="3052" spans="4:4" x14ac:dyDescent="0.2">
      <c r="D3052" s="79"/>
    </row>
    <row r="3053" spans="4:4" x14ac:dyDescent="0.2">
      <c r="D3053" s="79"/>
    </row>
    <row r="3054" spans="4:4" x14ac:dyDescent="0.2">
      <c r="D3054" s="79"/>
    </row>
    <row r="3055" spans="4:4" x14ac:dyDescent="0.2">
      <c r="D3055" s="79"/>
    </row>
    <row r="3056" spans="4:4" x14ac:dyDescent="0.2">
      <c r="D3056" s="79"/>
    </row>
    <row r="3057" spans="4:4" x14ac:dyDescent="0.2">
      <c r="D3057" s="79"/>
    </row>
    <row r="3058" spans="4:4" x14ac:dyDescent="0.2">
      <c r="D3058" s="79"/>
    </row>
    <row r="3059" spans="4:4" x14ac:dyDescent="0.2">
      <c r="D3059" s="79"/>
    </row>
    <row r="3060" spans="4:4" x14ac:dyDescent="0.2">
      <c r="D3060" s="79"/>
    </row>
    <row r="3061" spans="4:4" x14ac:dyDescent="0.2">
      <c r="D3061" s="79"/>
    </row>
    <row r="3062" spans="4:4" x14ac:dyDescent="0.2">
      <c r="D3062" s="79"/>
    </row>
    <row r="3063" spans="4:4" x14ac:dyDescent="0.2">
      <c r="D3063" s="79"/>
    </row>
    <row r="3064" spans="4:4" x14ac:dyDescent="0.2">
      <c r="D3064" s="79"/>
    </row>
    <row r="3065" spans="4:4" x14ac:dyDescent="0.2">
      <c r="D3065" s="79"/>
    </row>
    <row r="3066" spans="4:4" x14ac:dyDescent="0.2">
      <c r="D3066" s="79"/>
    </row>
    <row r="3067" spans="4:4" x14ac:dyDescent="0.2">
      <c r="D3067" s="79"/>
    </row>
    <row r="3068" spans="4:4" x14ac:dyDescent="0.2">
      <c r="D3068" s="79"/>
    </row>
    <row r="3069" spans="4:4" x14ac:dyDescent="0.2">
      <c r="D3069" s="79"/>
    </row>
    <row r="3070" spans="4:4" x14ac:dyDescent="0.2">
      <c r="D3070" s="79"/>
    </row>
    <row r="3071" spans="4:4" x14ac:dyDescent="0.2">
      <c r="D3071" s="79"/>
    </row>
    <row r="3072" spans="4:4" x14ac:dyDescent="0.2">
      <c r="D3072" s="79"/>
    </row>
    <row r="3073" spans="4:4" x14ac:dyDescent="0.2">
      <c r="D3073" s="79"/>
    </row>
    <row r="3074" spans="4:4" x14ac:dyDescent="0.2">
      <c r="D3074" s="79"/>
    </row>
    <row r="3075" spans="4:4" x14ac:dyDescent="0.2">
      <c r="D3075" s="79"/>
    </row>
    <row r="3076" spans="4:4" x14ac:dyDescent="0.2">
      <c r="D3076" s="79"/>
    </row>
    <row r="3077" spans="4:4" x14ac:dyDescent="0.2">
      <c r="D3077" s="79"/>
    </row>
    <row r="3078" spans="4:4" x14ac:dyDescent="0.2">
      <c r="D3078" s="79"/>
    </row>
    <row r="3079" spans="4:4" x14ac:dyDescent="0.2">
      <c r="D3079" s="79"/>
    </row>
    <row r="3080" spans="4:4" x14ac:dyDescent="0.2">
      <c r="D3080" s="79"/>
    </row>
    <row r="3081" spans="4:4" x14ac:dyDescent="0.2">
      <c r="D3081" s="79"/>
    </row>
    <row r="3082" spans="4:4" x14ac:dyDescent="0.2">
      <c r="D3082" s="79"/>
    </row>
    <row r="3083" spans="4:4" x14ac:dyDescent="0.2">
      <c r="D3083" s="79"/>
    </row>
    <row r="3084" spans="4:4" x14ac:dyDescent="0.2">
      <c r="D3084" s="79"/>
    </row>
    <row r="3085" spans="4:4" x14ac:dyDescent="0.2">
      <c r="D3085" s="79"/>
    </row>
    <row r="3086" spans="4:4" x14ac:dyDescent="0.2">
      <c r="D3086" s="79"/>
    </row>
    <row r="3087" spans="4:4" x14ac:dyDescent="0.2">
      <c r="D3087" s="79"/>
    </row>
    <row r="3088" spans="4:4" x14ac:dyDescent="0.2">
      <c r="D3088" s="79"/>
    </row>
    <row r="3089" spans="4:4" x14ac:dyDescent="0.2">
      <c r="D3089" s="79"/>
    </row>
    <row r="3090" spans="4:4" x14ac:dyDescent="0.2">
      <c r="D3090" s="79"/>
    </row>
    <row r="3091" spans="4:4" x14ac:dyDescent="0.2">
      <c r="D3091" s="79"/>
    </row>
    <row r="3092" spans="4:4" x14ac:dyDescent="0.2">
      <c r="D3092" s="79"/>
    </row>
    <row r="3093" spans="4:4" x14ac:dyDescent="0.2">
      <c r="D3093" s="79"/>
    </row>
    <row r="3094" spans="4:4" x14ac:dyDescent="0.2">
      <c r="D3094" s="79"/>
    </row>
    <row r="3095" spans="4:4" x14ac:dyDescent="0.2">
      <c r="D3095" s="79"/>
    </row>
    <row r="3096" spans="4:4" x14ac:dyDescent="0.2">
      <c r="D3096" s="79"/>
    </row>
    <row r="3097" spans="4:4" x14ac:dyDescent="0.2">
      <c r="D3097" s="79"/>
    </row>
    <row r="3098" spans="4:4" x14ac:dyDescent="0.2">
      <c r="D3098" s="79"/>
    </row>
    <row r="3099" spans="4:4" x14ac:dyDescent="0.2">
      <c r="D3099" s="79"/>
    </row>
    <row r="3100" spans="4:4" x14ac:dyDescent="0.2">
      <c r="D3100" s="79"/>
    </row>
    <row r="3101" spans="4:4" x14ac:dyDescent="0.2">
      <c r="D3101" s="79"/>
    </row>
    <row r="3102" spans="4:4" x14ac:dyDescent="0.2">
      <c r="D3102" s="79"/>
    </row>
    <row r="3103" spans="4:4" x14ac:dyDescent="0.2">
      <c r="D3103" s="79"/>
    </row>
    <row r="3104" spans="4:4" x14ac:dyDescent="0.2">
      <c r="D3104" s="79"/>
    </row>
    <row r="3105" spans="4:4" x14ac:dyDescent="0.2">
      <c r="D3105" s="79"/>
    </row>
    <row r="3106" spans="4:4" x14ac:dyDescent="0.2">
      <c r="D3106" s="79"/>
    </row>
    <row r="3107" spans="4:4" x14ac:dyDescent="0.2">
      <c r="D3107" s="79"/>
    </row>
    <row r="3108" spans="4:4" x14ac:dyDescent="0.2">
      <c r="D3108" s="79"/>
    </row>
    <row r="3109" spans="4:4" x14ac:dyDescent="0.2">
      <c r="D3109" s="79"/>
    </row>
    <row r="3110" spans="4:4" x14ac:dyDescent="0.2">
      <c r="D3110" s="79"/>
    </row>
    <row r="3111" spans="4:4" x14ac:dyDescent="0.2">
      <c r="D3111" s="79"/>
    </row>
    <row r="3112" spans="4:4" x14ac:dyDescent="0.2">
      <c r="D3112" s="79"/>
    </row>
    <row r="3113" spans="4:4" x14ac:dyDescent="0.2">
      <c r="D3113" s="79"/>
    </row>
    <row r="3114" spans="4:4" x14ac:dyDescent="0.2">
      <c r="D3114" s="79"/>
    </row>
    <row r="3115" spans="4:4" x14ac:dyDescent="0.2">
      <c r="D3115" s="79"/>
    </row>
    <row r="3116" spans="4:4" x14ac:dyDescent="0.2">
      <c r="D3116" s="79"/>
    </row>
    <row r="3117" spans="4:4" x14ac:dyDescent="0.2">
      <c r="D3117" s="79"/>
    </row>
    <row r="3118" spans="4:4" x14ac:dyDescent="0.2">
      <c r="D3118" s="79"/>
    </row>
    <row r="3119" spans="4:4" x14ac:dyDescent="0.2">
      <c r="D3119" s="79"/>
    </row>
    <row r="3120" spans="4:4" x14ac:dyDescent="0.2">
      <c r="D3120" s="79"/>
    </row>
    <row r="3121" spans="4:4" x14ac:dyDescent="0.2">
      <c r="D3121" s="79"/>
    </row>
    <row r="3122" spans="4:4" x14ac:dyDescent="0.2">
      <c r="D3122" s="79"/>
    </row>
    <row r="3123" spans="4:4" x14ac:dyDescent="0.2">
      <c r="D3123" s="79"/>
    </row>
    <row r="3124" spans="4:4" x14ac:dyDescent="0.2">
      <c r="D3124" s="79"/>
    </row>
    <row r="3125" spans="4:4" x14ac:dyDescent="0.2">
      <c r="D3125" s="79"/>
    </row>
    <row r="3126" spans="4:4" x14ac:dyDescent="0.2">
      <c r="D3126" s="79"/>
    </row>
    <row r="3127" spans="4:4" x14ac:dyDescent="0.2">
      <c r="D3127" s="79"/>
    </row>
    <row r="3128" spans="4:4" x14ac:dyDescent="0.2">
      <c r="D3128" s="79"/>
    </row>
    <row r="3129" spans="4:4" x14ac:dyDescent="0.2">
      <c r="D3129" s="79"/>
    </row>
    <row r="3130" spans="4:4" x14ac:dyDescent="0.2">
      <c r="D3130" s="79"/>
    </row>
    <row r="3131" spans="4:4" x14ac:dyDescent="0.2">
      <c r="D3131" s="79"/>
    </row>
    <row r="3132" spans="4:4" x14ac:dyDescent="0.2">
      <c r="D3132" s="79"/>
    </row>
    <row r="3133" spans="4:4" x14ac:dyDescent="0.2">
      <c r="D3133" s="79"/>
    </row>
    <row r="3134" spans="4:4" x14ac:dyDescent="0.2">
      <c r="D3134" s="79"/>
    </row>
    <row r="3135" spans="4:4" x14ac:dyDescent="0.2">
      <c r="D3135" s="79"/>
    </row>
    <row r="3136" spans="4:4" x14ac:dyDescent="0.2">
      <c r="D3136" s="79"/>
    </row>
    <row r="3137" spans="4:4" x14ac:dyDescent="0.2">
      <c r="D3137" s="79"/>
    </row>
    <row r="3138" spans="4:4" x14ac:dyDescent="0.2">
      <c r="D3138" s="79"/>
    </row>
    <row r="3139" spans="4:4" x14ac:dyDescent="0.2">
      <c r="D3139" s="79"/>
    </row>
    <row r="3140" spans="4:4" x14ac:dyDescent="0.2">
      <c r="D3140" s="79"/>
    </row>
    <row r="3141" spans="4:4" x14ac:dyDescent="0.2">
      <c r="D3141" s="79"/>
    </row>
    <row r="3142" spans="4:4" x14ac:dyDescent="0.2">
      <c r="D3142" s="79"/>
    </row>
    <row r="3143" spans="4:4" x14ac:dyDescent="0.2">
      <c r="D3143" s="79"/>
    </row>
    <row r="3144" spans="4:4" x14ac:dyDescent="0.2">
      <c r="D3144" s="79"/>
    </row>
    <row r="3145" spans="4:4" x14ac:dyDescent="0.2">
      <c r="D3145" s="79"/>
    </row>
    <row r="3146" spans="4:4" x14ac:dyDescent="0.2">
      <c r="D3146" s="79"/>
    </row>
    <row r="3147" spans="4:4" x14ac:dyDescent="0.2">
      <c r="D3147" s="79"/>
    </row>
    <row r="3148" spans="4:4" x14ac:dyDescent="0.2">
      <c r="D3148" s="79"/>
    </row>
    <row r="3149" spans="4:4" x14ac:dyDescent="0.2">
      <c r="D3149" s="79"/>
    </row>
    <row r="3150" spans="4:4" x14ac:dyDescent="0.2">
      <c r="D3150" s="79"/>
    </row>
    <row r="3151" spans="4:4" x14ac:dyDescent="0.2">
      <c r="D3151" s="79"/>
    </row>
    <row r="3152" spans="4:4" x14ac:dyDescent="0.2">
      <c r="D3152" s="79"/>
    </row>
    <row r="3153" spans="4:4" x14ac:dyDescent="0.2">
      <c r="D3153" s="79"/>
    </row>
    <row r="3154" spans="4:4" x14ac:dyDescent="0.2">
      <c r="D3154" s="79"/>
    </row>
    <row r="3155" spans="4:4" x14ac:dyDescent="0.2">
      <c r="D3155" s="79"/>
    </row>
    <row r="3156" spans="4:4" x14ac:dyDescent="0.2">
      <c r="D3156" s="79"/>
    </row>
    <row r="3157" spans="4:4" x14ac:dyDescent="0.2">
      <c r="D3157" s="79"/>
    </row>
    <row r="3158" spans="4:4" x14ac:dyDescent="0.2">
      <c r="D3158" s="79"/>
    </row>
    <row r="3159" spans="4:4" x14ac:dyDescent="0.2">
      <c r="D3159" s="79"/>
    </row>
    <row r="3160" spans="4:4" x14ac:dyDescent="0.2">
      <c r="D3160" s="79"/>
    </row>
    <row r="3161" spans="4:4" x14ac:dyDescent="0.2">
      <c r="D3161" s="79"/>
    </row>
    <row r="3162" spans="4:4" x14ac:dyDescent="0.2">
      <c r="D3162" s="79"/>
    </row>
    <row r="3163" spans="4:4" x14ac:dyDescent="0.2">
      <c r="D3163" s="79"/>
    </row>
    <row r="3164" spans="4:4" x14ac:dyDescent="0.2">
      <c r="D3164" s="79"/>
    </row>
    <row r="3165" spans="4:4" x14ac:dyDescent="0.2">
      <c r="D3165" s="79"/>
    </row>
    <row r="3166" spans="4:4" x14ac:dyDescent="0.2">
      <c r="D3166" s="79"/>
    </row>
    <row r="3167" spans="4:4" x14ac:dyDescent="0.2">
      <c r="D3167" s="79"/>
    </row>
    <row r="3168" spans="4:4" x14ac:dyDescent="0.2">
      <c r="D3168" s="79"/>
    </row>
    <row r="3169" spans="4:4" x14ac:dyDescent="0.2">
      <c r="D3169" s="79"/>
    </row>
    <row r="3170" spans="4:4" x14ac:dyDescent="0.2">
      <c r="D3170" s="79"/>
    </row>
    <row r="3171" spans="4:4" x14ac:dyDescent="0.2">
      <c r="D3171" s="79"/>
    </row>
    <row r="3172" spans="4:4" x14ac:dyDescent="0.2">
      <c r="D3172" s="79"/>
    </row>
    <row r="3173" spans="4:4" x14ac:dyDescent="0.2">
      <c r="D3173" s="79"/>
    </row>
    <row r="3174" spans="4:4" x14ac:dyDescent="0.2">
      <c r="D3174" s="79"/>
    </row>
    <row r="3175" spans="4:4" x14ac:dyDescent="0.2">
      <c r="D3175" s="79"/>
    </row>
    <row r="3176" spans="4:4" x14ac:dyDescent="0.2">
      <c r="D3176" s="79"/>
    </row>
    <row r="3177" spans="4:4" x14ac:dyDescent="0.2">
      <c r="D3177" s="79"/>
    </row>
    <row r="3178" spans="4:4" x14ac:dyDescent="0.2">
      <c r="D3178" s="79"/>
    </row>
    <row r="3179" spans="4:4" x14ac:dyDescent="0.2">
      <c r="D3179" s="79"/>
    </row>
    <row r="3180" spans="4:4" x14ac:dyDescent="0.2">
      <c r="D3180" s="79"/>
    </row>
    <row r="3181" spans="4:4" x14ac:dyDescent="0.2">
      <c r="D3181" s="79"/>
    </row>
    <row r="3182" spans="4:4" x14ac:dyDescent="0.2">
      <c r="D3182" s="79"/>
    </row>
    <row r="3183" spans="4:4" x14ac:dyDescent="0.2">
      <c r="D3183" s="79"/>
    </row>
    <row r="3184" spans="4:4" x14ac:dyDescent="0.2">
      <c r="D3184" s="79"/>
    </row>
    <row r="3185" spans="4:4" x14ac:dyDescent="0.2">
      <c r="D3185" s="79"/>
    </row>
    <row r="3186" spans="4:4" x14ac:dyDescent="0.2">
      <c r="D3186" s="79"/>
    </row>
    <row r="3187" spans="4:4" x14ac:dyDescent="0.2">
      <c r="D3187" s="79"/>
    </row>
    <row r="3188" spans="4:4" x14ac:dyDescent="0.2">
      <c r="D3188" s="79"/>
    </row>
    <row r="3189" spans="4:4" x14ac:dyDescent="0.2">
      <c r="D3189" s="79"/>
    </row>
    <row r="3190" spans="4:4" x14ac:dyDescent="0.2">
      <c r="D3190" s="79"/>
    </row>
    <row r="3191" spans="4:4" x14ac:dyDescent="0.2">
      <c r="D3191" s="79"/>
    </row>
    <row r="3192" spans="4:4" x14ac:dyDescent="0.2">
      <c r="D3192" s="79"/>
    </row>
    <row r="3193" spans="4:4" x14ac:dyDescent="0.2">
      <c r="D3193" s="79"/>
    </row>
    <row r="3194" spans="4:4" x14ac:dyDescent="0.2">
      <c r="D3194" s="79"/>
    </row>
    <row r="3195" spans="4:4" x14ac:dyDescent="0.2">
      <c r="D3195" s="79"/>
    </row>
    <row r="3196" spans="4:4" x14ac:dyDescent="0.2">
      <c r="D3196" s="79"/>
    </row>
    <row r="3197" spans="4:4" x14ac:dyDescent="0.2">
      <c r="D3197" s="79"/>
    </row>
    <row r="3198" spans="4:4" x14ac:dyDescent="0.2">
      <c r="D3198" s="79"/>
    </row>
    <row r="3199" spans="4:4" x14ac:dyDescent="0.2">
      <c r="D3199" s="79"/>
    </row>
    <row r="3200" spans="4:4" x14ac:dyDescent="0.2">
      <c r="D3200" s="79"/>
    </row>
    <row r="3201" spans="4:4" x14ac:dyDescent="0.2">
      <c r="D3201" s="79"/>
    </row>
    <row r="3202" spans="4:4" x14ac:dyDescent="0.2">
      <c r="D3202" s="79"/>
    </row>
    <row r="3203" spans="4:4" x14ac:dyDescent="0.2">
      <c r="D3203" s="79"/>
    </row>
    <row r="3204" spans="4:4" x14ac:dyDescent="0.2">
      <c r="D3204" s="79"/>
    </row>
    <row r="3205" spans="4:4" x14ac:dyDescent="0.2">
      <c r="D3205" s="79"/>
    </row>
    <row r="3206" spans="4:4" x14ac:dyDescent="0.2">
      <c r="D3206" s="79"/>
    </row>
    <row r="3207" spans="4:4" x14ac:dyDescent="0.2">
      <c r="D3207" s="79"/>
    </row>
    <row r="3208" spans="4:4" x14ac:dyDescent="0.2">
      <c r="D3208" s="79"/>
    </row>
    <row r="3209" spans="4:4" x14ac:dyDescent="0.2">
      <c r="D3209" s="79"/>
    </row>
    <row r="3210" spans="4:4" x14ac:dyDescent="0.2">
      <c r="D3210" s="79"/>
    </row>
    <row r="3211" spans="4:4" x14ac:dyDescent="0.2">
      <c r="D3211" s="79"/>
    </row>
    <row r="3212" spans="4:4" x14ac:dyDescent="0.2">
      <c r="D3212" s="79"/>
    </row>
    <row r="3213" spans="4:4" x14ac:dyDescent="0.2">
      <c r="D3213" s="79"/>
    </row>
    <row r="3214" spans="4:4" x14ac:dyDescent="0.2">
      <c r="D3214" s="79"/>
    </row>
    <row r="3215" spans="4:4" x14ac:dyDescent="0.2">
      <c r="D3215" s="79"/>
    </row>
    <row r="3216" spans="4:4" x14ac:dyDescent="0.2">
      <c r="D3216" s="79"/>
    </row>
    <row r="3217" spans="4:4" x14ac:dyDescent="0.2">
      <c r="D3217" s="79"/>
    </row>
    <row r="3218" spans="4:4" x14ac:dyDescent="0.2">
      <c r="D3218" s="79"/>
    </row>
    <row r="3219" spans="4:4" x14ac:dyDescent="0.2">
      <c r="D3219" s="79"/>
    </row>
    <row r="3220" spans="4:4" x14ac:dyDescent="0.2">
      <c r="D3220" s="79"/>
    </row>
    <row r="3221" spans="4:4" x14ac:dyDescent="0.2">
      <c r="D3221" s="79"/>
    </row>
    <row r="3222" spans="4:4" x14ac:dyDescent="0.2">
      <c r="D3222" s="79"/>
    </row>
    <row r="3223" spans="4:4" x14ac:dyDescent="0.2">
      <c r="D3223" s="79"/>
    </row>
    <row r="3224" spans="4:4" x14ac:dyDescent="0.2">
      <c r="D3224" s="79"/>
    </row>
    <row r="3225" spans="4:4" x14ac:dyDescent="0.2">
      <c r="D3225" s="79"/>
    </row>
    <row r="3226" spans="4:4" x14ac:dyDescent="0.2">
      <c r="D3226" s="79"/>
    </row>
    <row r="3227" spans="4:4" x14ac:dyDescent="0.2">
      <c r="D3227" s="79"/>
    </row>
    <row r="3228" spans="4:4" x14ac:dyDescent="0.2">
      <c r="D3228" s="79"/>
    </row>
    <row r="3229" spans="4:4" x14ac:dyDescent="0.2">
      <c r="D3229" s="79"/>
    </row>
    <row r="3230" spans="4:4" x14ac:dyDescent="0.2">
      <c r="D3230" s="79"/>
    </row>
    <row r="3231" spans="4:4" x14ac:dyDescent="0.2">
      <c r="D3231" s="79"/>
    </row>
    <row r="3232" spans="4:4" x14ac:dyDescent="0.2">
      <c r="D3232" s="79"/>
    </row>
    <row r="3233" spans="4:4" x14ac:dyDescent="0.2">
      <c r="D3233" s="79"/>
    </row>
    <row r="3234" spans="4:4" x14ac:dyDescent="0.2">
      <c r="D3234" s="79"/>
    </row>
    <row r="3235" spans="4:4" x14ac:dyDescent="0.2">
      <c r="D3235" s="79"/>
    </row>
    <row r="3236" spans="4:4" x14ac:dyDescent="0.2">
      <c r="D3236" s="79"/>
    </row>
    <row r="3237" spans="4:4" x14ac:dyDescent="0.2">
      <c r="D3237" s="79"/>
    </row>
    <row r="3238" spans="4:4" x14ac:dyDescent="0.2">
      <c r="D3238" s="79"/>
    </row>
    <row r="3239" spans="4:4" x14ac:dyDescent="0.2">
      <c r="D3239" s="79"/>
    </row>
    <row r="3240" spans="4:4" x14ac:dyDescent="0.2">
      <c r="D3240" s="79"/>
    </row>
    <row r="3241" spans="4:4" x14ac:dyDescent="0.2">
      <c r="D3241" s="79"/>
    </row>
    <row r="3242" spans="4:4" x14ac:dyDescent="0.2">
      <c r="D3242" s="79"/>
    </row>
    <row r="3243" spans="4:4" x14ac:dyDescent="0.2">
      <c r="D3243" s="79"/>
    </row>
    <row r="3244" spans="4:4" x14ac:dyDescent="0.2">
      <c r="D3244" s="79"/>
    </row>
    <row r="3245" spans="4:4" x14ac:dyDescent="0.2">
      <c r="D3245" s="79"/>
    </row>
    <row r="3246" spans="4:4" x14ac:dyDescent="0.2">
      <c r="D3246" s="79"/>
    </row>
    <row r="3247" spans="4:4" x14ac:dyDescent="0.2">
      <c r="D3247" s="79"/>
    </row>
    <row r="3248" spans="4:4" x14ac:dyDescent="0.2">
      <c r="D3248" s="79"/>
    </row>
    <row r="3249" spans="4:4" x14ac:dyDescent="0.2">
      <c r="D3249" s="79"/>
    </row>
    <row r="3250" spans="4:4" x14ac:dyDescent="0.2">
      <c r="D3250" s="79"/>
    </row>
    <row r="3251" spans="4:4" x14ac:dyDescent="0.2">
      <c r="D3251" s="79"/>
    </row>
    <row r="3252" spans="4:4" x14ac:dyDescent="0.2">
      <c r="D3252" s="79"/>
    </row>
    <row r="3253" spans="4:4" x14ac:dyDescent="0.2">
      <c r="D3253" s="79"/>
    </row>
    <row r="3254" spans="4:4" x14ac:dyDescent="0.2">
      <c r="D3254" s="79"/>
    </row>
    <row r="3255" spans="4:4" x14ac:dyDescent="0.2">
      <c r="D3255" s="79"/>
    </row>
    <row r="3256" spans="4:4" x14ac:dyDescent="0.2">
      <c r="D3256" s="79"/>
    </row>
    <row r="3257" spans="4:4" x14ac:dyDescent="0.2">
      <c r="D3257" s="79"/>
    </row>
    <row r="3258" spans="4:4" x14ac:dyDescent="0.2">
      <c r="D3258" s="79"/>
    </row>
    <row r="3259" spans="4:4" x14ac:dyDescent="0.2">
      <c r="D3259" s="79"/>
    </row>
    <row r="3260" spans="4:4" x14ac:dyDescent="0.2">
      <c r="D3260" s="79"/>
    </row>
    <row r="3261" spans="4:4" x14ac:dyDescent="0.2">
      <c r="D3261" s="79"/>
    </row>
    <row r="3262" spans="4:4" x14ac:dyDescent="0.2">
      <c r="D3262" s="79"/>
    </row>
    <row r="3263" spans="4:4" x14ac:dyDescent="0.2">
      <c r="D3263" s="79"/>
    </row>
    <row r="3264" spans="4:4" x14ac:dyDescent="0.2">
      <c r="D3264" s="79"/>
    </row>
    <row r="3265" spans="4:4" x14ac:dyDescent="0.2">
      <c r="D3265" s="79"/>
    </row>
    <row r="3266" spans="4:4" x14ac:dyDescent="0.2">
      <c r="D3266" s="79"/>
    </row>
    <row r="3267" spans="4:4" x14ac:dyDescent="0.2">
      <c r="D3267" s="79"/>
    </row>
    <row r="3268" spans="4:4" x14ac:dyDescent="0.2">
      <c r="D3268" s="79"/>
    </row>
    <row r="3269" spans="4:4" x14ac:dyDescent="0.2">
      <c r="D3269" s="79"/>
    </row>
    <row r="3270" spans="4:4" x14ac:dyDescent="0.2">
      <c r="D3270" s="79"/>
    </row>
    <row r="3271" spans="4:4" x14ac:dyDescent="0.2">
      <c r="D3271" s="79"/>
    </row>
    <row r="3272" spans="4:4" x14ac:dyDescent="0.2">
      <c r="D3272" s="79"/>
    </row>
    <row r="3273" spans="4:4" x14ac:dyDescent="0.2">
      <c r="D3273" s="79"/>
    </row>
    <row r="3274" spans="4:4" x14ac:dyDescent="0.2">
      <c r="D3274" s="79"/>
    </row>
    <row r="3275" spans="4:4" x14ac:dyDescent="0.2">
      <c r="D3275" s="79"/>
    </row>
    <row r="3276" spans="4:4" x14ac:dyDescent="0.2">
      <c r="D3276" s="79"/>
    </row>
    <row r="3277" spans="4:4" x14ac:dyDescent="0.2">
      <c r="D3277" s="79"/>
    </row>
    <row r="3278" spans="4:4" x14ac:dyDescent="0.2">
      <c r="D3278" s="79"/>
    </row>
    <row r="3279" spans="4:4" x14ac:dyDescent="0.2">
      <c r="D3279" s="79"/>
    </row>
    <row r="3280" spans="4:4" x14ac:dyDescent="0.2">
      <c r="D3280" s="79"/>
    </row>
    <row r="3281" spans="4:4" x14ac:dyDescent="0.2">
      <c r="D3281" s="79"/>
    </row>
    <row r="3282" spans="4:4" x14ac:dyDescent="0.2">
      <c r="D3282" s="79"/>
    </row>
    <row r="3283" spans="4:4" x14ac:dyDescent="0.2">
      <c r="D3283" s="79"/>
    </row>
    <row r="3284" spans="4:4" x14ac:dyDescent="0.2">
      <c r="D3284" s="79"/>
    </row>
    <row r="3285" spans="4:4" x14ac:dyDescent="0.2">
      <c r="D3285" s="79"/>
    </row>
    <row r="3286" spans="4:4" x14ac:dyDescent="0.2">
      <c r="D3286" s="79"/>
    </row>
    <row r="3287" spans="4:4" x14ac:dyDescent="0.2">
      <c r="D3287" s="79"/>
    </row>
    <row r="3288" spans="4:4" x14ac:dyDescent="0.2">
      <c r="D3288" s="79"/>
    </row>
    <row r="3289" spans="4:4" x14ac:dyDescent="0.2">
      <c r="D3289" s="79"/>
    </row>
    <row r="3290" spans="4:4" x14ac:dyDescent="0.2">
      <c r="D3290" s="79"/>
    </row>
    <row r="3291" spans="4:4" x14ac:dyDescent="0.2">
      <c r="D3291" s="79"/>
    </row>
    <row r="3292" spans="4:4" x14ac:dyDescent="0.2">
      <c r="D3292" s="79"/>
    </row>
    <row r="3293" spans="4:4" x14ac:dyDescent="0.2">
      <c r="D3293" s="79"/>
    </row>
    <row r="3294" spans="4:4" x14ac:dyDescent="0.2">
      <c r="D3294" s="79"/>
    </row>
    <row r="3295" spans="4:4" x14ac:dyDescent="0.2">
      <c r="D3295" s="79"/>
    </row>
    <row r="3296" spans="4:4" x14ac:dyDescent="0.2">
      <c r="D3296" s="79"/>
    </row>
    <row r="3297" spans="4:4" x14ac:dyDescent="0.2">
      <c r="D3297" s="79"/>
    </row>
    <row r="3298" spans="4:4" x14ac:dyDescent="0.2">
      <c r="D3298" s="79"/>
    </row>
    <row r="3299" spans="4:4" x14ac:dyDescent="0.2">
      <c r="D3299" s="79"/>
    </row>
    <row r="3300" spans="4:4" x14ac:dyDescent="0.2">
      <c r="D3300" s="79"/>
    </row>
    <row r="3301" spans="4:4" x14ac:dyDescent="0.2">
      <c r="D3301" s="79"/>
    </row>
    <row r="3302" spans="4:4" x14ac:dyDescent="0.2">
      <c r="D3302" s="79"/>
    </row>
    <row r="3303" spans="4:4" x14ac:dyDescent="0.2">
      <c r="D3303" s="79"/>
    </row>
    <row r="3304" spans="4:4" x14ac:dyDescent="0.2">
      <c r="D3304" s="79"/>
    </row>
    <row r="3305" spans="4:4" x14ac:dyDescent="0.2">
      <c r="D3305" s="79"/>
    </row>
    <row r="3306" spans="4:4" x14ac:dyDescent="0.2">
      <c r="D3306" s="79"/>
    </row>
    <row r="3307" spans="4:4" x14ac:dyDescent="0.2">
      <c r="D3307" s="79"/>
    </row>
    <row r="3308" spans="4:4" x14ac:dyDescent="0.2">
      <c r="D3308" s="79"/>
    </row>
    <row r="3309" spans="4:4" x14ac:dyDescent="0.2">
      <c r="D3309" s="79"/>
    </row>
    <row r="3310" spans="4:4" x14ac:dyDescent="0.2">
      <c r="D3310" s="79"/>
    </row>
    <row r="3311" spans="4:4" x14ac:dyDescent="0.2">
      <c r="D3311" s="79"/>
    </row>
    <row r="3312" spans="4:4" x14ac:dyDescent="0.2">
      <c r="D3312" s="79"/>
    </row>
    <row r="3313" spans="4:4" x14ac:dyDescent="0.2">
      <c r="D3313" s="79"/>
    </row>
    <row r="3314" spans="4:4" x14ac:dyDescent="0.2">
      <c r="D3314" s="79"/>
    </row>
    <row r="3315" spans="4:4" x14ac:dyDescent="0.2">
      <c r="D3315" s="79"/>
    </row>
    <row r="3316" spans="4:4" x14ac:dyDescent="0.2">
      <c r="D3316" s="79"/>
    </row>
    <row r="3317" spans="4:4" x14ac:dyDescent="0.2">
      <c r="D3317" s="79"/>
    </row>
    <row r="3318" spans="4:4" x14ac:dyDescent="0.2">
      <c r="D3318" s="79"/>
    </row>
    <row r="3319" spans="4:4" x14ac:dyDescent="0.2">
      <c r="D3319" s="79"/>
    </row>
    <row r="3320" spans="4:4" x14ac:dyDescent="0.2">
      <c r="D3320" s="79"/>
    </row>
    <row r="3321" spans="4:4" x14ac:dyDescent="0.2">
      <c r="D3321" s="79"/>
    </row>
    <row r="3322" spans="4:4" x14ac:dyDescent="0.2">
      <c r="D3322" s="79"/>
    </row>
    <row r="3323" spans="4:4" x14ac:dyDescent="0.2">
      <c r="D3323" s="79"/>
    </row>
    <row r="3324" spans="4:4" x14ac:dyDescent="0.2">
      <c r="D3324" s="79"/>
    </row>
    <row r="3325" spans="4:4" x14ac:dyDescent="0.2">
      <c r="D3325" s="79"/>
    </row>
    <row r="3326" spans="4:4" x14ac:dyDescent="0.2">
      <c r="D3326" s="79"/>
    </row>
    <row r="3327" spans="4:4" x14ac:dyDescent="0.2">
      <c r="D3327" s="79"/>
    </row>
    <row r="3328" spans="4:4" x14ac:dyDescent="0.2">
      <c r="D3328" s="79"/>
    </row>
    <row r="3329" spans="4:4" x14ac:dyDescent="0.2">
      <c r="D3329" s="79"/>
    </row>
    <row r="3330" spans="4:4" x14ac:dyDescent="0.2">
      <c r="D3330" s="79"/>
    </row>
    <row r="3331" spans="4:4" x14ac:dyDescent="0.2">
      <c r="D3331" s="79"/>
    </row>
    <row r="3332" spans="4:4" x14ac:dyDescent="0.2">
      <c r="D3332" s="79"/>
    </row>
    <row r="3333" spans="4:4" x14ac:dyDescent="0.2">
      <c r="D3333" s="79"/>
    </row>
    <row r="3334" spans="4:4" x14ac:dyDescent="0.2">
      <c r="D3334" s="79"/>
    </row>
    <row r="3335" spans="4:4" x14ac:dyDescent="0.2">
      <c r="D3335" s="79"/>
    </row>
    <row r="3336" spans="4:4" x14ac:dyDescent="0.2">
      <c r="D3336" s="79"/>
    </row>
    <row r="3337" spans="4:4" x14ac:dyDescent="0.2">
      <c r="D3337" s="79"/>
    </row>
    <row r="3338" spans="4:4" x14ac:dyDescent="0.2">
      <c r="D3338" s="79"/>
    </row>
    <row r="3339" spans="4:4" x14ac:dyDescent="0.2">
      <c r="D3339" s="79"/>
    </row>
    <row r="3340" spans="4:4" x14ac:dyDescent="0.2">
      <c r="D3340" s="79"/>
    </row>
    <row r="3341" spans="4:4" x14ac:dyDescent="0.2">
      <c r="D3341" s="79"/>
    </row>
    <row r="3342" spans="4:4" x14ac:dyDescent="0.2">
      <c r="D3342" s="79"/>
    </row>
    <row r="3343" spans="4:4" x14ac:dyDescent="0.2">
      <c r="D3343" s="79"/>
    </row>
    <row r="3344" spans="4:4" x14ac:dyDescent="0.2">
      <c r="D3344" s="79"/>
    </row>
    <row r="3345" spans="4:4" x14ac:dyDescent="0.2">
      <c r="D3345" s="79"/>
    </row>
    <row r="3346" spans="4:4" x14ac:dyDescent="0.2">
      <c r="D3346" s="79"/>
    </row>
    <row r="3347" spans="4:4" x14ac:dyDescent="0.2">
      <c r="D3347" s="79"/>
    </row>
    <row r="3348" spans="4:4" x14ac:dyDescent="0.2">
      <c r="D3348" s="79"/>
    </row>
    <row r="3349" spans="4:4" x14ac:dyDescent="0.2">
      <c r="D3349" s="79"/>
    </row>
    <row r="3350" spans="4:4" x14ac:dyDescent="0.2">
      <c r="D3350" s="79"/>
    </row>
    <row r="3351" spans="4:4" x14ac:dyDescent="0.2">
      <c r="D3351" s="79"/>
    </row>
    <row r="3352" spans="4:4" x14ac:dyDescent="0.2">
      <c r="D3352" s="79"/>
    </row>
    <row r="3353" spans="4:4" x14ac:dyDescent="0.2">
      <c r="D3353" s="79"/>
    </row>
    <row r="3354" spans="4:4" x14ac:dyDescent="0.2">
      <c r="D3354" s="79"/>
    </row>
    <row r="3355" spans="4:4" x14ac:dyDescent="0.2">
      <c r="D3355" s="79"/>
    </row>
    <row r="3356" spans="4:4" x14ac:dyDescent="0.2">
      <c r="D3356" s="79"/>
    </row>
    <row r="3357" spans="4:4" x14ac:dyDescent="0.2">
      <c r="D3357" s="79"/>
    </row>
    <row r="3358" spans="4:4" x14ac:dyDescent="0.2">
      <c r="D3358" s="79"/>
    </row>
    <row r="3359" spans="4:4" x14ac:dyDescent="0.2">
      <c r="D3359" s="79"/>
    </row>
    <row r="3360" spans="4:4" x14ac:dyDescent="0.2">
      <c r="D3360" s="79"/>
    </row>
    <row r="3361" spans="4:4" x14ac:dyDescent="0.2">
      <c r="D3361" s="79"/>
    </row>
    <row r="3362" spans="4:4" x14ac:dyDescent="0.2">
      <c r="D3362" s="79"/>
    </row>
    <row r="3363" spans="4:4" x14ac:dyDescent="0.2">
      <c r="D3363" s="79"/>
    </row>
    <row r="3364" spans="4:4" x14ac:dyDescent="0.2">
      <c r="D3364" s="79"/>
    </row>
    <row r="3365" spans="4:4" x14ac:dyDescent="0.2">
      <c r="D3365" s="79"/>
    </row>
    <row r="3366" spans="4:4" x14ac:dyDescent="0.2">
      <c r="D3366" s="79"/>
    </row>
    <row r="3367" spans="4:4" x14ac:dyDescent="0.2">
      <c r="D3367" s="79"/>
    </row>
    <row r="3368" spans="4:4" x14ac:dyDescent="0.2">
      <c r="D3368" s="79"/>
    </row>
    <row r="3369" spans="4:4" x14ac:dyDescent="0.2">
      <c r="D3369" s="79"/>
    </row>
    <row r="3370" spans="4:4" x14ac:dyDescent="0.2">
      <c r="D3370" s="79"/>
    </row>
    <row r="3371" spans="4:4" x14ac:dyDescent="0.2">
      <c r="D3371" s="79"/>
    </row>
    <row r="3372" spans="4:4" x14ac:dyDescent="0.2">
      <c r="D3372" s="79"/>
    </row>
    <row r="3373" spans="4:4" x14ac:dyDescent="0.2">
      <c r="D3373" s="79"/>
    </row>
    <row r="3374" spans="4:4" x14ac:dyDescent="0.2">
      <c r="D3374" s="79"/>
    </row>
    <row r="3375" spans="4:4" x14ac:dyDescent="0.2">
      <c r="D3375" s="79"/>
    </row>
    <row r="3376" spans="4:4" x14ac:dyDescent="0.2">
      <c r="D3376" s="79"/>
    </row>
    <row r="3377" spans="4:4" x14ac:dyDescent="0.2">
      <c r="D3377" s="79"/>
    </row>
    <row r="3378" spans="4:4" x14ac:dyDescent="0.2">
      <c r="D3378" s="79"/>
    </row>
    <row r="3379" spans="4:4" x14ac:dyDescent="0.2">
      <c r="D3379" s="79"/>
    </row>
    <row r="3380" spans="4:4" x14ac:dyDescent="0.2">
      <c r="D3380" s="79"/>
    </row>
    <row r="3381" spans="4:4" x14ac:dyDescent="0.2">
      <c r="D3381" s="79"/>
    </row>
    <row r="3382" spans="4:4" x14ac:dyDescent="0.2">
      <c r="D3382" s="79"/>
    </row>
    <row r="3383" spans="4:4" x14ac:dyDescent="0.2">
      <c r="D3383" s="79"/>
    </row>
    <row r="3384" spans="4:4" x14ac:dyDescent="0.2">
      <c r="D3384" s="79"/>
    </row>
    <row r="3385" spans="4:4" x14ac:dyDescent="0.2">
      <c r="D3385" s="79"/>
    </row>
    <row r="3386" spans="4:4" x14ac:dyDescent="0.2">
      <c r="D3386" s="79"/>
    </row>
    <row r="3387" spans="4:4" x14ac:dyDescent="0.2">
      <c r="D3387" s="79"/>
    </row>
    <row r="3388" spans="4:4" x14ac:dyDescent="0.2">
      <c r="D3388" s="79"/>
    </row>
    <row r="3389" spans="4:4" x14ac:dyDescent="0.2">
      <c r="D3389" s="79"/>
    </row>
    <row r="3390" spans="4:4" x14ac:dyDescent="0.2">
      <c r="D3390" s="79"/>
    </row>
    <row r="3391" spans="4:4" x14ac:dyDescent="0.2">
      <c r="D3391" s="79"/>
    </row>
    <row r="3392" spans="4:4" x14ac:dyDescent="0.2">
      <c r="D3392" s="79"/>
    </row>
    <row r="3393" spans="4:4" x14ac:dyDescent="0.2">
      <c r="D3393" s="79"/>
    </row>
    <row r="3394" spans="4:4" x14ac:dyDescent="0.2">
      <c r="D3394" s="79"/>
    </row>
    <row r="3395" spans="4:4" x14ac:dyDescent="0.2">
      <c r="D3395" s="79"/>
    </row>
    <row r="3396" spans="4:4" x14ac:dyDescent="0.2">
      <c r="D3396" s="79"/>
    </row>
    <row r="3397" spans="4:4" x14ac:dyDescent="0.2">
      <c r="D3397" s="79"/>
    </row>
    <row r="3398" spans="4:4" x14ac:dyDescent="0.2">
      <c r="D3398" s="79"/>
    </row>
    <row r="3399" spans="4:4" x14ac:dyDescent="0.2">
      <c r="D3399" s="79"/>
    </row>
    <row r="3400" spans="4:4" x14ac:dyDescent="0.2">
      <c r="D3400" s="79"/>
    </row>
    <row r="3401" spans="4:4" x14ac:dyDescent="0.2">
      <c r="D3401" s="79"/>
    </row>
    <row r="3402" spans="4:4" x14ac:dyDescent="0.2">
      <c r="D3402" s="79"/>
    </row>
    <row r="3403" spans="4:4" x14ac:dyDescent="0.2">
      <c r="D3403" s="79"/>
    </row>
    <row r="3404" spans="4:4" x14ac:dyDescent="0.2">
      <c r="D3404" s="79"/>
    </row>
    <row r="3405" spans="4:4" x14ac:dyDescent="0.2">
      <c r="D3405" s="79"/>
    </row>
    <row r="3406" spans="4:4" x14ac:dyDescent="0.2">
      <c r="D3406" s="79"/>
    </row>
    <row r="3407" spans="4:4" x14ac:dyDescent="0.2">
      <c r="D3407" s="79"/>
    </row>
    <row r="3408" spans="4:4" x14ac:dyDescent="0.2">
      <c r="D3408" s="79"/>
    </row>
    <row r="3409" spans="4:4" x14ac:dyDescent="0.2">
      <c r="D3409" s="79"/>
    </row>
    <row r="3410" spans="4:4" x14ac:dyDescent="0.2">
      <c r="D3410" s="79"/>
    </row>
    <row r="3411" spans="4:4" x14ac:dyDescent="0.2">
      <c r="D3411" s="79"/>
    </row>
    <row r="3412" spans="4:4" x14ac:dyDescent="0.2">
      <c r="D3412" s="79"/>
    </row>
    <row r="3413" spans="4:4" x14ac:dyDescent="0.2">
      <c r="D3413" s="79"/>
    </row>
    <row r="3414" spans="4:4" x14ac:dyDescent="0.2">
      <c r="D3414" s="79"/>
    </row>
    <row r="3415" spans="4:4" x14ac:dyDescent="0.2">
      <c r="D3415" s="79"/>
    </row>
    <row r="3416" spans="4:4" x14ac:dyDescent="0.2">
      <c r="D3416" s="79"/>
    </row>
    <row r="3417" spans="4:4" x14ac:dyDescent="0.2">
      <c r="D3417" s="79"/>
    </row>
    <row r="3418" spans="4:4" x14ac:dyDescent="0.2">
      <c r="D3418" s="79"/>
    </row>
    <row r="3419" spans="4:4" x14ac:dyDescent="0.2">
      <c r="D3419" s="79"/>
    </row>
    <row r="3420" spans="4:4" x14ac:dyDescent="0.2">
      <c r="D3420" s="79"/>
    </row>
    <row r="3421" spans="4:4" x14ac:dyDescent="0.2">
      <c r="D3421" s="79"/>
    </row>
    <row r="3422" spans="4:4" x14ac:dyDescent="0.2">
      <c r="D3422" s="79"/>
    </row>
    <row r="3423" spans="4:4" x14ac:dyDescent="0.2">
      <c r="D3423" s="79"/>
    </row>
    <row r="3424" spans="4:4" x14ac:dyDescent="0.2">
      <c r="D3424" s="79"/>
    </row>
    <row r="3425" spans="4:4" x14ac:dyDescent="0.2">
      <c r="D3425" s="79"/>
    </row>
    <row r="3426" spans="4:4" x14ac:dyDescent="0.2">
      <c r="D3426" s="79"/>
    </row>
    <row r="3427" spans="4:4" x14ac:dyDescent="0.2">
      <c r="D3427" s="79"/>
    </row>
    <row r="3428" spans="4:4" x14ac:dyDescent="0.2">
      <c r="D3428" s="79"/>
    </row>
    <row r="3429" spans="4:4" x14ac:dyDescent="0.2">
      <c r="D3429" s="79"/>
    </row>
    <row r="3430" spans="4:4" x14ac:dyDescent="0.2">
      <c r="D3430" s="79"/>
    </row>
    <row r="3431" spans="4:4" x14ac:dyDescent="0.2">
      <c r="D3431" s="79"/>
    </row>
    <row r="3432" spans="4:4" x14ac:dyDescent="0.2">
      <c r="D3432" s="79"/>
    </row>
    <row r="3433" spans="4:4" x14ac:dyDescent="0.2">
      <c r="D3433" s="79"/>
    </row>
    <row r="3434" spans="4:4" x14ac:dyDescent="0.2">
      <c r="D3434" s="79"/>
    </row>
    <row r="3435" spans="4:4" x14ac:dyDescent="0.2">
      <c r="D3435" s="79"/>
    </row>
    <row r="3436" spans="4:4" x14ac:dyDescent="0.2">
      <c r="D3436" s="79"/>
    </row>
    <row r="3437" spans="4:4" x14ac:dyDescent="0.2">
      <c r="D3437" s="79"/>
    </row>
    <row r="3438" spans="4:4" x14ac:dyDescent="0.2">
      <c r="D3438" s="79"/>
    </row>
    <row r="3439" spans="4:4" x14ac:dyDescent="0.2">
      <c r="D3439" s="79"/>
    </row>
    <row r="3440" spans="4:4" x14ac:dyDescent="0.2">
      <c r="D3440" s="79"/>
    </row>
    <row r="3441" spans="4:4" x14ac:dyDescent="0.2">
      <c r="D3441" s="79"/>
    </row>
    <row r="3442" spans="4:4" x14ac:dyDescent="0.2">
      <c r="D3442" s="79"/>
    </row>
    <row r="3443" spans="4:4" x14ac:dyDescent="0.2">
      <c r="D3443" s="79"/>
    </row>
    <row r="3444" spans="4:4" x14ac:dyDescent="0.2">
      <c r="D3444" s="79"/>
    </row>
    <row r="3445" spans="4:4" x14ac:dyDescent="0.2">
      <c r="D3445" s="79"/>
    </row>
    <row r="3446" spans="4:4" x14ac:dyDescent="0.2">
      <c r="D3446" s="79"/>
    </row>
    <row r="3447" spans="4:4" x14ac:dyDescent="0.2">
      <c r="D3447" s="79"/>
    </row>
    <row r="3448" spans="4:4" x14ac:dyDescent="0.2">
      <c r="D3448" s="79"/>
    </row>
    <row r="3449" spans="4:4" x14ac:dyDescent="0.2">
      <c r="D3449" s="79"/>
    </row>
    <row r="3450" spans="4:4" x14ac:dyDescent="0.2">
      <c r="D3450" s="79"/>
    </row>
    <row r="3451" spans="4:4" x14ac:dyDescent="0.2">
      <c r="D3451" s="79"/>
    </row>
    <row r="3452" spans="4:4" x14ac:dyDescent="0.2">
      <c r="D3452" s="79"/>
    </row>
    <row r="3453" spans="4:4" x14ac:dyDescent="0.2">
      <c r="D3453" s="79"/>
    </row>
    <row r="3454" spans="4:4" x14ac:dyDescent="0.2">
      <c r="D3454" s="79"/>
    </row>
    <row r="3455" spans="4:4" x14ac:dyDescent="0.2">
      <c r="D3455" s="79"/>
    </row>
    <row r="3456" spans="4:4" x14ac:dyDescent="0.2">
      <c r="D3456" s="79"/>
    </row>
    <row r="3457" spans="4:4" x14ac:dyDescent="0.2">
      <c r="D3457" s="79"/>
    </row>
    <row r="3458" spans="4:4" x14ac:dyDescent="0.2">
      <c r="D3458" s="79"/>
    </row>
    <row r="3459" spans="4:4" x14ac:dyDescent="0.2">
      <c r="D3459" s="79"/>
    </row>
    <row r="3460" spans="4:4" x14ac:dyDescent="0.2">
      <c r="D3460" s="79"/>
    </row>
    <row r="3461" spans="4:4" x14ac:dyDescent="0.2">
      <c r="D3461" s="79"/>
    </row>
    <row r="3462" spans="4:4" x14ac:dyDescent="0.2">
      <c r="D3462" s="79"/>
    </row>
    <row r="3463" spans="4:4" x14ac:dyDescent="0.2">
      <c r="D3463" s="79"/>
    </row>
    <row r="3464" spans="4:4" x14ac:dyDescent="0.2">
      <c r="D3464" s="79"/>
    </row>
    <row r="3465" spans="4:4" x14ac:dyDescent="0.2">
      <c r="D3465" s="79"/>
    </row>
    <row r="3466" spans="4:4" x14ac:dyDescent="0.2">
      <c r="D3466" s="79"/>
    </row>
    <row r="3467" spans="4:4" x14ac:dyDescent="0.2">
      <c r="D3467" s="79"/>
    </row>
    <row r="3468" spans="4:4" x14ac:dyDescent="0.2">
      <c r="D3468" s="79"/>
    </row>
    <row r="3469" spans="4:4" x14ac:dyDescent="0.2">
      <c r="D3469" s="79"/>
    </row>
    <row r="3470" spans="4:4" x14ac:dyDescent="0.2">
      <c r="D3470" s="79"/>
    </row>
    <row r="3471" spans="4:4" x14ac:dyDescent="0.2">
      <c r="D3471" s="79"/>
    </row>
    <row r="3472" spans="4:4" x14ac:dyDescent="0.2">
      <c r="D3472" s="79"/>
    </row>
    <row r="3473" spans="4:4" x14ac:dyDescent="0.2">
      <c r="D3473" s="79"/>
    </row>
    <row r="3474" spans="4:4" x14ac:dyDescent="0.2">
      <c r="D3474" s="79"/>
    </row>
    <row r="3475" spans="4:4" x14ac:dyDescent="0.2">
      <c r="D3475" s="79"/>
    </row>
    <row r="3476" spans="4:4" x14ac:dyDescent="0.2">
      <c r="D3476" s="79"/>
    </row>
    <row r="3477" spans="4:4" x14ac:dyDescent="0.2">
      <c r="D3477" s="79"/>
    </row>
    <row r="3478" spans="4:4" x14ac:dyDescent="0.2">
      <c r="D3478" s="79"/>
    </row>
    <row r="3479" spans="4:4" x14ac:dyDescent="0.2">
      <c r="D3479" s="79"/>
    </row>
    <row r="3480" spans="4:4" x14ac:dyDescent="0.2">
      <c r="D3480" s="79"/>
    </row>
    <row r="3481" spans="4:4" x14ac:dyDescent="0.2">
      <c r="D3481" s="79"/>
    </row>
    <row r="3482" spans="4:4" x14ac:dyDescent="0.2">
      <c r="D3482" s="79"/>
    </row>
    <row r="3483" spans="4:4" x14ac:dyDescent="0.2">
      <c r="D3483" s="79"/>
    </row>
    <row r="3484" spans="4:4" x14ac:dyDescent="0.2">
      <c r="D3484" s="79"/>
    </row>
    <row r="3485" spans="4:4" x14ac:dyDescent="0.2">
      <c r="D3485" s="79"/>
    </row>
    <row r="3486" spans="4:4" x14ac:dyDescent="0.2">
      <c r="D3486" s="79"/>
    </row>
    <row r="3487" spans="4:4" x14ac:dyDescent="0.2">
      <c r="D3487" s="79"/>
    </row>
    <row r="3488" spans="4:4" x14ac:dyDescent="0.2">
      <c r="D3488" s="79"/>
    </row>
    <row r="3489" spans="4:4" x14ac:dyDescent="0.2">
      <c r="D3489" s="79"/>
    </row>
    <row r="3490" spans="4:4" x14ac:dyDescent="0.2">
      <c r="D3490" s="79"/>
    </row>
    <row r="3491" spans="4:4" x14ac:dyDescent="0.2">
      <c r="D3491" s="79"/>
    </row>
    <row r="3492" spans="4:4" x14ac:dyDescent="0.2">
      <c r="D3492" s="79"/>
    </row>
    <row r="3493" spans="4:4" x14ac:dyDescent="0.2">
      <c r="D3493" s="79"/>
    </row>
    <row r="3494" spans="4:4" x14ac:dyDescent="0.2">
      <c r="D3494" s="79"/>
    </row>
    <row r="3495" spans="4:4" x14ac:dyDescent="0.2">
      <c r="D3495" s="79"/>
    </row>
    <row r="3496" spans="4:4" x14ac:dyDescent="0.2">
      <c r="D3496" s="79"/>
    </row>
    <row r="3497" spans="4:4" x14ac:dyDescent="0.2">
      <c r="D3497" s="79"/>
    </row>
    <row r="3498" spans="4:4" x14ac:dyDescent="0.2">
      <c r="D3498" s="79"/>
    </row>
    <row r="3499" spans="4:4" x14ac:dyDescent="0.2">
      <c r="D3499" s="79"/>
    </row>
    <row r="3500" spans="4:4" x14ac:dyDescent="0.2">
      <c r="D3500" s="79"/>
    </row>
    <row r="3501" spans="4:4" x14ac:dyDescent="0.2">
      <c r="D3501" s="79"/>
    </row>
    <row r="3502" spans="4:4" x14ac:dyDescent="0.2">
      <c r="D3502" s="79"/>
    </row>
    <row r="3503" spans="4:4" x14ac:dyDescent="0.2">
      <c r="D3503" s="79"/>
    </row>
    <row r="3504" spans="4:4" x14ac:dyDescent="0.2">
      <c r="D3504" s="79"/>
    </row>
    <row r="3505" spans="4:4" x14ac:dyDescent="0.2">
      <c r="D3505" s="79"/>
    </row>
    <row r="3506" spans="4:4" x14ac:dyDescent="0.2">
      <c r="D3506" s="79"/>
    </row>
    <row r="3507" spans="4:4" x14ac:dyDescent="0.2">
      <c r="D3507" s="79"/>
    </row>
    <row r="3508" spans="4:4" x14ac:dyDescent="0.2">
      <c r="D3508" s="79"/>
    </row>
    <row r="3509" spans="4:4" x14ac:dyDescent="0.2">
      <c r="D3509" s="79"/>
    </row>
    <row r="3510" spans="4:4" x14ac:dyDescent="0.2">
      <c r="D3510" s="79"/>
    </row>
    <row r="3511" spans="4:4" x14ac:dyDescent="0.2">
      <c r="D3511" s="79"/>
    </row>
    <row r="3512" spans="4:4" x14ac:dyDescent="0.2">
      <c r="D3512" s="79"/>
    </row>
    <row r="3513" spans="4:4" x14ac:dyDescent="0.2">
      <c r="D3513" s="79"/>
    </row>
    <row r="3514" spans="4:4" x14ac:dyDescent="0.2">
      <c r="D3514" s="79"/>
    </row>
    <row r="3515" spans="4:4" x14ac:dyDescent="0.2">
      <c r="D3515" s="79"/>
    </row>
    <row r="3516" spans="4:4" x14ac:dyDescent="0.2">
      <c r="D3516" s="79"/>
    </row>
    <row r="3517" spans="4:4" x14ac:dyDescent="0.2">
      <c r="D3517" s="79"/>
    </row>
    <row r="3518" spans="4:4" x14ac:dyDescent="0.2">
      <c r="D3518" s="79"/>
    </row>
    <row r="3519" spans="4:4" x14ac:dyDescent="0.2">
      <c r="D3519" s="79"/>
    </row>
    <row r="3520" spans="4:4" x14ac:dyDescent="0.2">
      <c r="D3520" s="79"/>
    </row>
    <row r="3521" spans="4:4" x14ac:dyDescent="0.2">
      <c r="D3521" s="79"/>
    </row>
    <row r="3522" spans="4:4" x14ac:dyDescent="0.2">
      <c r="D3522" s="79"/>
    </row>
    <row r="3523" spans="4:4" x14ac:dyDescent="0.2">
      <c r="D3523" s="79"/>
    </row>
    <row r="3524" spans="4:4" x14ac:dyDescent="0.2">
      <c r="D3524" s="79"/>
    </row>
    <row r="3525" spans="4:4" x14ac:dyDescent="0.2">
      <c r="D3525" s="79"/>
    </row>
    <row r="3526" spans="4:4" x14ac:dyDescent="0.2">
      <c r="D3526" s="79"/>
    </row>
    <row r="3527" spans="4:4" x14ac:dyDescent="0.2">
      <c r="D3527" s="79"/>
    </row>
    <row r="3528" spans="4:4" x14ac:dyDescent="0.2">
      <c r="D3528" s="79"/>
    </row>
    <row r="3529" spans="4:4" x14ac:dyDescent="0.2">
      <c r="D3529" s="79"/>
    </row>
    <row r="3530" spans="4:4" x14ac:dyDescent="0.2">
      <c r="D3530" s="79"/>
    </row>
    <row r="3531" spans="4:4" x14ac:dyDescent="0.2">
      <c r="D3531" s="79"/>
    </row>
    <row r="3532" spans="4:4" x14ac:dyDescent="0.2">
      <c r="D3532" s="79"/>
    </row>
    <row r="3533" spans="4:4" x14ac:dyDescent="0.2">
      <c r="D3533" s="79"/>
    </row>
    <row r="3534" spans="4:4" x14ac:dyDescent="0.2">
      <c r="D3534" s="79"/>
    </row>
    <row r="3535" spans="4:4" x14ac:dyDescent="0.2">
      <c r="D3535" s="79"/>
    </row>
    <row r="3536" spans="4:4" x14ac:dyDescent="0.2">
      <c r="D3536" s="79"/>
    </row>
    <row r="3537" spans="4:4" x14ac:dyDescent="0.2">
      <c r="D3537" s="79"/>
    </row>
    <row r="3538" spans="4:4" x14ac:dyDescent="0.2">
      <c r="D3538" s="79"/>
    </row>
    <row r="3539" spans="4:4" x14ac:dyDescent="0.2">
      <c r="D3539" s="79"/>
    </row>
    <row r="3540" spans="4:4" x14ac:dyDescent="0.2">
      <c r="D3540" s="79"/>
    </row>
    <row r="3541" spans="4:4" x14ac:dyDescent="0.2">
      <c r="D3541" s="79"/>
    </row>
    <row r="3542" spans="4:4" x14ac:dyDescent="0.2">
      <c r="D3542" s="79"/>
    </row>
    <row r="3543" spans="4:4" x14ac:dyDescent="0.2">
      <c r="D3543" s="79"/>
    </row>
    <row r="3544" spans="4:4" x14ac:dyDescent="0.2">
      <c r="D3544" s="79"/>
    </row>
    <row r="3545" spans="4:4" x14ac:dyDescent="0.2">
      <c r="D3545" s="79"/>
    </row>
    <row r="3546" spans="4:4" x14ac:dyDescent="0.2">
      <c r="D3546" s="79"/>
    </row>
    <row r="3547" spans="4:4" x14ac:dyDescent="0.2">
      <c r="D3547" s="79"/>
    </row>
    <row r="3548" spans="4:4" x14ac:dyDescent="0.2">
      <c r="D3548" s="79"/>
    </row>
    <row r="3549" spans="4:4" x14ac:dyDescent="0.2">
      <c r="D3549" s="79"/>
    </row>
    <row r="3550" spans="4:4" x14ac:dyDescent="0.2">
      <c r="D3550" s="79"/>
    </row>
    <row r="3551" spans="4:4" x14ac:dyDescent="0.2">
      <c r="D3551" s="79"/>
    </row>
    <row r="3552" spans="4:4" x14ac:dyDescent="0.2">
      <c r="D3552" s="79"/>
    </row>
    <row r="3553" spans="4:4" x14ac:dyDescent="0.2">
      <c r="D3553" s="79"/>
    </row>
    <row r="3554" spans="4:4" x14ac:dyDescent="0.2">
      <c r="D3554" s="79"/>
    </row>
    <row r="3555" spans="4:4" x14ac:dyDescent="0.2">
      <c r="D3555" s="79"/>
    </row>
    <row r="3556" spans="4:4" x14ac:dyDescent="0.2">
      <c r="D3556" s="79"/>
    </row>
    <row r="3557" spans="4:4" x14ac:dyDescent="0.2">
      <c r="D3557" s="79"/>
    </row>
    <row r="3558" spans="4:4" x14ac:dyDescent="0.2">
      <c r="D3558" s="79"/>
    </row>
    <row r="3559" spans="4:4" x14ac:dyDescent="0.2">
      <c r="D3559" s="79"/>
    </row>
    <row r="3560" spans="4:4" x14ac:dyDescent="0.2">
      <c r="D3560" s="79"/>
    </row>
    <row r="3561" spans="4:4" x14ac:dyDescent="0.2">
      <c r="D3561" s="79"/>
    </row>
    <row r="3562" spans="4:4" x14ac:dyDescent="0.2">
      <c r="D3562" s="79"/>
    </row>
    <row r="3563" spans="4:4" x14ac:dyDescent="0.2">
      <c r="D3563" s="79"/>
    </row>
    <row r="3564" spans="4:4" x14ac:dyDescent="0.2">
      <c r="D3564" s="79"/>
    </row>
    <row r="3565" spans="4:4" x14ac:dyDescent="0.2">
      <c r="D3565" s="79"/>
    </row>
    <row r="3566" spans="4:4" x14ac:dyDescent="0.2">
      <c r="D3566" s="79"/>
    </row>
    <row r="3567" spans="4:4" x14ac:dyDescent="0.2">
      <c r="D3567" s="79"/>
    </row>
    <row r="3568" spans="4:4" x14ac:dyDescent="0.2">
      <c r="D3568" s="79"/>
    </row>
    <row r="3569" spans="4:4" x14ac:dyDescent="0.2">
      <c r="D3569" s="79"/>
    </row>
    <row r="3570" spans="4:4" x14ac:dyDescent="0.2">
      <c r="D3570" s="79"/>
    </row>
    <row r="3571" spans="4:4" x14ac:dyDescent="0.2">
      <c r="D3571" s="79"/>
    </row>
    <row r="3572" spans="4:4" x14ac:dyDescent="0.2">
      <c r="D3572" s="79"/>
    </row>
    <row r="3573" spans="4:4" x14ac:dyDescent="0.2">
      <c r="D3573" s="79"/>
    </row>
    <row r="3574" spans="4:4" x14ac:dyDescent="0.2">
      <c r="D3574" s="79"/>
    </row>
    <row r="3575" spans="4:4" x14ac:dyDescent="0.2">
      <c r="D3575" s="79"/>
    </row>
    <row r="3576" spans="4:4" x14ac:dyDescent="0.2">
      <c r="D3576" s="79"/>
    </row>
    <row r="3577" spans="4:4" x14ac:dyDescent="0.2">
      <c r="D3577" s="79"/>
    </row>
    <row r="3578" spans="4:4" x14ac:dyDescent="0.2">
      <c r="D3578" s="79"/>
    </row>
    <row r="3579" spans="4:4" x14ac:dyDescent="0.2">
      <c r="D3579" s="79"/>
    </row>
    <row r="3580" spans="4:4" x14ac:dyDescent="0.2">
      <c r="D3580" s="79"/>
    </row>
    <row r="3581" spans="4:4" x14ac:dyDescent="0.2">
      <c r="D3581" s="79"/>
    </row>
    <row r="3582" spans="4:4" x14ac:dyDescent="0.2">
      <c r="D3582" s="79"/>
    </row>
    <row r="3583" spans="4:4" x14ac:dyDescent="0.2">
      <c r="D3583" s="79"/>
    </row>
    <row r="3584" spans="4:4" x14ac:dyDescent="0.2">
      <c r="D3584" s="79"/>
    </row>
    <row r="3585" spans="4:4" x14ac:dyDescent="0.2">
      <c r="D3585" s="79"/>
    </row>
    <row r="3586" spans="4:4" x14ac:dyDescent="0.2">
      <c r="D3586" s="79"/>
    </row>
    <row r="3587" spans="4:4" x14ac:dyDescent="0.2">
      <c r="D3587" s="79"/>
    </row>
    <row r="3588" spans="4:4" x14ac:dyDescent="0.2">
      <c r="D3588" s="79"/>
    </row>
    <row r="3589" spans="4:4" x14ac:dyDescent="0.2">
      <c r="D3589" s="79"/>
    </row>
    <row r="3590" spans="4:4" x14ac:dyDescent="0.2">
      <c r="D3590" s="79"/>
    </row>
    <row r="3591" spans="4:4" x14ac:dyDescent="0.2">
      <c r="D3591" s="79"/>
    </row>
    <row r="3592" spans="4:4" x14ac:dyDescent="0.2">
      <c r="D3592" s="79"/>
    </row>
    <row r="3593" spans="4:4" x14ac:dyDescent="0.2">
      <c r="D3593" s="79"/>
    </row>
    <row r="3594" spans="4:4" x14ac:dyDescent="0.2">
      <c r="D3594" s="79"/>
    </row>
    <row r="3595" spans="4:4" x14ac:dyDescent="0.2">
      <c r="D3595" s="79"/>
    </row>
    <row r="3596" spans="4:4" x14ac:dyDescent="0.2">
      <c r="D3596" s="79"/>
    </row>
    <row r="3597" spans="4:4" x14ac:dyDescent="0.2">
      <c r="D3597" s="79"/>
    </row>
    <row r="3598" spans="4:4" x14ac:dyDescent="0.2">
      <c r="D3598" s="79"/>
    </row>
    <row r="3599" spans="4:4" x14ac:dyDescent="0.2">
      <c r="D3599" s="79"/>
    </row>
    <row r="3600" spans="4:4" x14ac:dyDescent="0.2">
      <c r="D3600" s="79"/>
    </row>
    <row r="3601" spans="4:4" x14ac:dyDescent="0.2">
      <c r="D3601" s="79"/>
    </row>
    <row r="3602" spans="4:4" x14ac:dyDescent="0.2">
      <c r="D3602" s="79"/>
    </row>
    <row r="3603" spans="4:4" x14ac:dyDescent="0.2">
      <c r="D3603" s="79"/>
    </row>
    <row r="3604" spans="4:4" x14ac:dyDescent="0.2">
      <c r="D3604" s="79"/>
    </row>
    <row r="3605" spans="4:4" x14ac:dyDescent="0.2">
      <c r="D3605" s="79"/>
    </row>
    <row r="3606" spans="4:4" x14ac:dyDescent="0.2">
      <c r="D3606" s="79"/>
    </row>
    <row r="3607" spans="4:4" x14ac:dyDescent="0.2">
      <c r="D3607" s="79"/>
    </row>
    <row r="3608" spans="4:4" x14ac:dyDescent="0.2">
      <c r="D3608" s="79"/>
    </row>
    <row r="3609" spans="4:4" x14ac:dyDescent="0.2">
      <c r="D3609" s="79"/>
    </row>
    <row r="3610" spans="4:4" x14ac:dyDescent="0.2">
      <c r="D3610" s="79"/>
    </row>
    <row r="3611" spans="4:4" x14ac:dyDescent="0.2">
      <c r="D3611" s="79"/>
    </row>
    <row r="3612" spans="4:4" x14ac:dyDescent="0.2">
      <c r="D3612" s="79"/>
    </row>
    <row r="3613" spans="4:4" x14ac:dyDescent="0.2">
      <c r="D3613" s="79"/>
    </row>
    <row r="3614" spans="4:4" x14ac:dyDescent="0.2">
      <c r="D3614" s="79"/>
    </row>
    <row r="3615" spans="4:4" x14ac:dyDescent="0.2">
      <c r="D3615" s="79"/>
    </row>
    <row r="3616" spans="4:4" x14ac:dyDescent="0.2">
      <c r="D3616" s="79"/>
    </row>
    <row r="3617" spans="4:4" x14ac:dyDescent="0.2">
      <c r="D3617" s="79"/>
    </row>
    <row r="3618" spans="4:4" x14ac:dyDescent="0.2">
      <c r="D3618" s="79"/>
    </row>
    <row r="3619" spans="4:4" x14ac:dyDescent="0.2">
      <c r="D3619" s="79"/>
    </row>
    <row r="3620" spans="4:4" x14ac:dyDescent="0.2">
      <c r="D3620" s="79"/>
    </row>
    <row r="3621" spans="4:4" x14ac:dyDescent="0.2">
      <c r="D3621" s="79"/>
    </row>
    <row r="3622" spans="4:4" x14ac:dyDescent="0.2">
      <c r="D3622" s="79"/>
    </row>
    <row r="3623" spans="4:4" x14ac:dyDescent="0.2">
      <c r="D3623" s="79"/>
    </row>
    <row r="3624" spans="4:4" x14ac:dyDescent="0.2">
      <c r="D3624" s="79"/>
    </row>
    <row r="3625" spans="4:4" x14ac:dyDescent="0.2">
      <c r="D3625" s="79"/>
    </row>
    <row r="3626" spans="4:4" x14ac:dyDescent="0.2">
      <c r="D3626" s="79"/>
    </row>
    <row r="3627" spans="4:4" x14ac:dyDescent="0.2">
      <c r="D3627" s="79"/>
    </row>
    <row r="3628" spans="4:4" x14ac:dyDescent="0.2">
      <c r="D3628" s="79"/>
    </row>
    <row r="3629" spans="4:4" x14ac:dyDescent="0.2">
      <c r="D3629" s="79"/>
    </row>
    <row r="3630" spans="4:4" x14ac:dyDescent="0.2">
      <c r="D3630" s="79"/>
    </row>
    <row r="3631" spans="4:4" x14ac:dyDescent="0.2">
      <c r="D3631" s="79"/>
    </row>
    <row r="3632" spans="4:4" x14ac:dyDescent="0.2">
      <c r="D3632" s="79"/>
    </row>
    <row r="3633" spans="4:4" x14ac:dyDescent="0.2">
      <c r="D3633" s="79"/>
    </row>
    <row r="3634" spans="4:4" x14ac:dyDescent="0.2">
      <c r="D3634" s="79"/>
    </row>
    <row r="3635" spans="4:4" x14ac:dyDescent="0.2">
      <c r="D3635" s="79"/>
    </row>
    <row r="3636" spans="4:4" x14ac:dyDescent="0.2">
      <c r="D3636" s="79"/>
    </row>
    <row r="3637" spans="4:4" x14ac:dyDescent="0.2">
      <c r="D3637" s="79"/>
    </row>
    <row r="3638" spans="4:4" x14ac:dyDescent="0.2">
      <c r="D3638" s="79"/>
    </row>
    <row r="3639" spans="4:4" x14ac:dyDescent="0.2">
      <c r="D3639" s="79"/>
    </row>
    <row r="3640" spans="4:4" x14ac:dyDescent="0.2">
      <c r="D3640" s="79"/>
    </row>
    <row r="3641" spans="4:4" x14ac:dyDescent="0.2">
      <c r="D3641" s="79"/>
    </row>
    <row r="3642" spans="4:4" x14ac:dyDescent="0.2">
      <c r="D3642" s="79"/>
    </row>
    <row r="3643" spans="4:4" x14ac:dyDescent="0.2">
      <c r="D3643" s="79"/>
    </row>
    <row r="3644" spans="4:4" x14ac:dyDescent="0.2">
      <c r="D3644" s="79"/>
    </row>
    <row r="3645" spans="4:4" x14ac:dyDescent="0.2">
      <c r="D3645" s="79"/>
    </row>
    <row r="3646" spans="4:4" x14ac:dyDescent="0.2">
      <c r="D3646" s="79"/>
    </row>
    <row r="3647" spans="4:4" x14ac:dyDescent="0.2">
      <c r="D3647" s="79"/>
    </row>
    <row r="3648" spans="4:4" x14ac:dyDescent="0.2">
      <c r="D3648" s="79"/>
    </row>
    <row r="3649" spans="4:4" x14ac:dyDescent="0.2">
      <c r="D3649" s="79"/>
    </row>
    <row r="3650" spans="4:4" x14ac:dyDescent="0.2">
      <c r="D3650" s="79"/>
    </row>
    <row r="3651" spans="4:4" x14ac:dyDescent="0.2">
      <c r="D3651" s="79"/>
    </row>
    <row r="3652" spans="4:4" x14ac:dyDescent="0.2">
      <c r="D3652" s="79"/>
    </row>
    <row r="3653" spans="4:4" x14ac:dyDescent="0.2">
      <c r="D3653" s="79"/>
    </row>
    <row r="3654" spans="4:4" x14ac:dyDescent="0.2">
      <c r="D3654" s="79"/>
    </row>
    <row r="3655" spans="4:4" x14ac:dyDescent="0.2">
      <c r="D3655" s="79"/>
    </row>
    <row r="3656" spans="4:4" x14ac:dyDescent="0.2">
      <c r="D3656" s="79"/>
    </row>
    <row r="3657" spans="4:4" x14ac:dyDescent="0.2">
      <c r="D3657" s="79"/>
    </row>
    <row r="3658" spans="4:4" x14ac:dyDescent="0.2">
      <c r="D3658" s="79"/>
    </row>
    <row r="3659" spans="4:4" x14ac:dyDescent="0.2">
      <c r="D3659" s="79"/>
    </row>
    <row r="3660" spans="4:4" x14ac:dyDescent="0.2">
      <c r="D3660" s="79"/>
    </row>
    <row r="3661" spans="4:4" x14ac:dyDescent="0.2">
      <c r="D3661" s="79"/>
    </row>
    <row r="3662" spans="4:4" x14ac:dyDescent="0.2">
      <c r="D3662" s="79"/>
    </row>
    <row r="3663" spans="4:4" x14ac:dyDescent="0.2">
      <c r="D3663" s="79"/>
    </row>
    <row r="3664" spans="4:4" x14ac:dyDescent="0.2">
      <c r="D3664" s="79"/>
    </row>
    <row r="3665" spans="4:4" x14ac:dyDescent="0.2">
      <c r="D3665" s="79"/>
    </row>
    <row r="3666" spans="4:4" x14ac:dyDescent="0.2">
      <c r="D3666" s="79"/>
    </row>
    <row r="3667" spans="4:4" x14ac:dyDescent="0.2">
      <c r="D3667" s="79"/>
    </row>
    <row r="3668" spans="4:4" x14ac:dyDescent="0.2">
      <c r="D3668" s="79"/>
    </row>
    <row r="3669" spans="4:4" x14ac:dyDescent="0.2">
      <c r="D3669" s="79"/>
    </row>
    <row r="3670" spans="4:4" x14ac:dyDescent="0.2">
      <c r="D3670" s="79"/>
    </row>
    <row r="3671" spans="4:4" x14ac:dyDescent="0.2">
      <c r="D3671" s="79"/>
    </row>
    <row r="3672" spans="4:4" x14ac:dyDescent="0.2">
      <c r="D3672" s="79"/>
    </row>
    <row r="3673" spans="4:4" x14ac:dyDescent="0.2">
      <c r="D3673" s="79"/>
    </row>
    <row r="3674" spans="4:4" x14ac:dyDescent="0.2">
      <c r="D3674" s="79"/>
    </row>
    <row r="3675" spans="4:4" x14ac:dyDescent="0.2">
      <c r="D3675" s="79"/>
    </row>
    <row r="3676" spans="4:4" x14ac:dyDescent="0.2">
      <c r="D3676" s="79"/>
    </row>
    <row r="3677" spans="4:4" x14ac:dyDescent="0.2">
      <c r="D3677" s="79"/>
    </row>
    <row r="3678" spans="4:4" x14ac:dyDescent="0.2">
      <c r="D3678" s="79"/>
    </row>
    <row r="3679" spans="4:4" x14ac:dyDescent="0.2">
      <c r="D3679" s="79"/>
    </row>
    <row r="3680" spans="4:4" x14ac:dyDescent="0.2">
      <c r="D3680" s="79"/>
    </row>
    <row r="3681" spans="4:4" x14ac:dyDescent="0.2">
      <c r="D3681" s="79"/>
    </row>
    <row r="3682" spans="4:4" x14ac:dyDescent="0.2">
      <c r="D3682" s="79"/>
    </row>
    <row r="3683" spans="4:4" x14ac:dyDescent="0.2">
      <c r="D3683" s="79"/>
    </row>
    <row r="3684" spans="4:4" x14ac:dyDescent="0.2">
      <c r="D3684" s="79"/>
    </row>
    <row r="3685" spans="4:4" x14ac:dyDescent="0.2">
      <c r="D3685" s="79"/>
    </row>
    <row r="3686" spans="4:4" x14ac:dyDescent="0.2">
      <c r="D3686" s="79"/>
    </row>
    <row r="3687" spans="4:4" x14ac:dyDescent="0.2">
      <c r="D3687" s="79"/>
    </row>
    <row r="3688" spans="4:4" x14ac:dyDescent="0.2">
      <c r="D3688" s="79"/>
    </row>
    <row r="3689" spans="4:4" x14ac:dyDescent="0.2">
      <c r="D3689" s="79"/>
    </row>
    <row r="3690" spans="4:4" x14ac:dyDescent="0.2">
      <c r="D3690" s="79"/>
    </row>
    <row r="3691" spans="4:4" x14ac:dyDescent="0.2">
      <c r="D3691" s="79"/>
    </row>
    <row r="3692" spans="4:4" x14ac:dyDescent="0.2">
      <c r="D3692" s="79"/>
    </row>
    <row r="3693" spans="4:4" x14ac:dyDescent="0.2">
      <c r="D3693" s="79"/>
    </row>
    <row r="3694" spans="4:4" x14ac:dyDescent="0.2">
      <c r="D3694" s="79"/>
    </row>
    <row r="3695" spans="4:4" x14ac:dyDescent="0.2">
      <c r="D3695" s="79"/>
    </row>
    <row r="3696" spans="4:4" x14ac:dyDescent="0.2">
      <c r="D3696" s="79"/>
    </row>
    <row r="3697" spans="4:4" x14ac:dyDescent="0.2">
      <c r="D3697" s="79"/>
    </row>
    <row r="3698" spans="4:4" x14ac:dyDescent="0.2">
      <c r="D3698" s="79"/>
    </row>
    <row r="3699" spans="4:4" x14ac:dyDescent="0.2">
      <c r="D3699" s="79"/>
    </row>
    <row r="3700" spans="4:4" x14ac:dyDescent="0.2">
      <c r="D3700" s="79"/>
    </row>
    <row r="3701" spans="4:4" x14ac:dyDescent="0.2">
      <c r="D3701" s="79"/>
    </row>
    <row r="3702" spans="4:4" x14ac:dyDescent="0.2">
      <c r="D3702" s="79"/>
    </row>
    <row r="3703" spans="4:4" x14ac:dyDescent="0.2">
      <c r="D3703" s="79"/>
    </row>
    <row r="3704" spans="4:4" x14ac:dyDescent="0.2">
      <c r="D3704" s="79"/>
    </row>
    <row r="3705" spans="4:4" x14ac:dyDescent="0.2">
      <c r="D3705" s="79"/>
    </row>
    <row r="3706" spans="4:4" x14ac:dyDescent="0.2">
      <c r="D3706" s="79"/>
    </row>
    <row r="3707" spans="4:4" x14ac:dyDescent="0.2">
      <c r="D3707" s="79"/>
    </row>
    <row r="3708" spans="4:4" x14ac:dyDescent="0.2">
      <c r="D3708" s="79"/>
    </row>
    <row r="3709" spans="4:4" x14ac:dyDescent="0.2">
      <c r="D3709" s="79"/>
    </row>
    <row r="3710" spans="4:4" x14ac:dyDescent="0.2">
      <c r="D3710" s="79"/>
    </row>
    <row r="3711" spans="4:4" x14ac:dyDescent="0.2">
      <c r="D3711" s="79"/>
    </row>
    <row r="3712" spans="4:4" x14ac:dyDescent="0.2">
      <c r="D3712" s="79"/>
    </row>
    <row r="3713" spans="4:4" x14ac:dyDescent="0.2">
      <c r="D3713" s="79"/>
    </row>
    <row r="3714" spans="4:4" x14ac:dyDescent="0.2">
      <c r="D3714" s="79"/>
    </row>
    <row r="3715" spans="4:4" x14ac:dyDescent="0.2">
      <c r="D3715" s="79"/>
    </row>
    <row r="3716" spans="4:4" x14ac:dyDescent="0.2">
      <c r="D3716" s="79"/>
    </row>
    <row r="3717" spans="4:4" x14ac:dyDescent="0.2">
      <c r="D3717" s="79"/>
    </row>
    <row r="3718" spans="4:4" x14ac:dyDescent="0.2">
      <c r="D3718" s="79"/>
    </row>
    <row r="3719" spans="4:4" x14ac:dyDescent="0.2">
      <c r="D3719" s="79"/>
    </row>
    <row r="3720" spans="4:4" x14ac:dyDescent="0.2">
      <c r="D3720" s="79"/>
    </row>
    <row r="3721" spans="4:4" x14ac:dyDescent="0.2">
      <c r="D3721" s="79"/>
    </row>
    <row r="3722" spans="4:4" x14ac:dyDescent="0.2">
      <c r="D3722" s="79"/>
    </row>
    <row r="3723" spans="4:4" x14ac:dyDescent="0.2">
      <c r="D3723" s="79"/>
    </row>
    <row r="3724" spans="4:4" x14ac:dyDescent="0.2">
      <c r="D3724" s="79"/>
    </row>
    <row r="3725" spans="4:4" x14ac:dyDescent="0.2">
      <c r="D3725" s="79"/>
    </row>
    <row r="3726" spans="4:4" x14ac:dyDescent="0.2">
      <c r="D3726" s="79"/>
    </row>
    <row r="3727" spans="4:4" x14ac:dyDescent="0.2">
      <c r="D3727" s="79"/>
    </row>
    <row r="3728" spans="4:4" x14ac:dyDescent="0.2">
      <c r="D3728" s="79"/>
    </row>
    <row r="3729" spans="4:4" x14ac:dyDescent="0.2">
      <c r="D3729" s="79"/>
    </row>
    <row r="3730" spans="4:4" x14ac:dyDescent="0.2">
      <c r="D3730" s="79"/>
    </row>
    <row r="3731" spans="4:4" x14ac:dyDescent="0.2">
      <c r="D3731" s="79"/>
    </row>
    <row r="3732" spans="4:4" x14ac:dyDescent="0.2">
      <c r="D3732" s="79"/>
    </row>
    <row r="3733" spans="4:4" x14ac:dyDescent="0.2">
      <c r="D3733" s="79"/>
    </row>
    <row r="3734" spans="4:4" x14ac:dyDescent="0.2">
      <c r="D3734" s="79"/>
    </row>
    <row r="3735" spans="4:4" x14ac:dyDescent="0.2">
      <c r="D3735" s="79"/>
    </row>
    <row r="3736" spans="4:4" x14ac:dyDescent="0.2">
      <c r="D3736" s="79"/>
    </row>
    <row r="3737" spans="4:4" x14ac:dyDescent="0.2">
      <c r="D3737" s="79"/>
    </row>
    <row r="3738" spans="4:4" x14ac:dyDescent="0.2">
      <c r="D3738" s="79"/>
    </row>
    <row r="3739" spans="4:4" x14ac:dyDescent="0.2">
      <c r="D3739" s="79"/>
    </row>
    <row r="3740" spans="4:4" x14ac:dyDescent="0.2">
      <c r="D3740" s="79"/>
    </row>
    <row r="3741" spans="4:4" x14ac:dyDescent="0.2">
      <c r="D3741" s="79"/>
    </row>
    <row r="3742" spans="4:4" x14ac:dyDescent="0.2">
      <c r="D3742" s="79"/>
    </row>
    <row r="3743" spans="4:4" x14ac:dyDescent="0.2">
      <c r="D3743" s="79"/>
    </row>
    <row r="3744" spans="4:4" x14ac:dyDescent="0.2">
      <c r="D3744" s="79"/>
    </row>
    <row r="3745" spans="4:4" x14ac:dyDescent="0.2">
      <c r="D3745" s="79"/>
    </row>
    <row r="3746" spans="4:4" x14ac:dyDescent="0.2">
      <c r="D3746" s="79"/>
    </row>
    <row r="3747" spans="4:4" x14ac:dyDescent="0.2">
      <c r="D3747" s="79"/>
    </row>
    <row r="3748" spans="4:4" x14ac:dyDescent="0.2">
      <c r="D3748" s="79"/>
    </row>
    <row r="3749" spans="4:4" x14ac:dyDescent="0.2">
      <c r="D3749" s="79"/>
    </row>
    <row r="3750" spans="4:4" x14ac:dyDescent="0.2">
      <c r="D3750" s="79"/>
    </row>
    <row r="3751" spans="4:4" x14ac:dyDescent="0.2">
      <c r="D3751" s="79"/>
    </row>
    <row r="3752" spans="4:4" x14ac:dyDescent="0.2">
      <c r="D3752" s="79"/>
    </row>
    <row r="3753" spans="4:4" x14ac:dyDescent="0.2">
      <c r="D3753" s="79"/>
    </row>
    <row r="3754" spans="4:4" x14ac:dyDescent="0.2">
      <c r="D3754" s="79"/>
    </row>
    <row r="3755" spans="4:4" x14ac:dyDescent="0.2">
      <c r="D3755" s="79"/>
    </row>
    <row r="3756" spans="4:4" x14ac:dyDescent="0.2">
      <c r="D3756" s="79"/>
    </row>
    <row r="3757" spans="4:4" x14ac:dyDescent="0.2">
      <c r="D3757" s="79"/>
    </row>
    <row r="3758" spans="4:4" x14ac:dyDescent="0.2">
      <c r="D3758" s="79"/>
    </row>
    <row r="3759" spans="4:4" x14ac:dyDescent="0.2">
      <c r="D3759" s="79"/>
    </row>
    <row r="3760" spans="4:4" x14ac:dyDescent="0.2">
      <c r="D3760" s="79"/>
    </row>
    <row r="3761" spans="4:4" x14ac:dyDescent="0.2">
      <c r="D3761" s="79"/>
    </row>
    <row r="3762" spans="4:4" x14ac:dyDescent="0.2">
      <c r="D3762" s="79"/>
    </row>
    <row r="3763" spans="4:4" x14ac:dyDescent="0.2">
      <c r="D3763" s="79"/>
    </row>
    <row r="3764" spans="4:4" x14ac:dyDescent="0.2">
      <c r="D3764" s="79"/>
    </row>
    <row r="3765" spans="4:4" x14ac:dyDescent="0.2">
      <c r="D3765" s="79"/>
    </row>
    <row r="3766" spans="4:4" x14ac:dyDescent="0.2">
      <c r="D3766" s="79"/>
    </row>
    <row r="3767" spans="4:4" x14ac:dyDescent="0.2">
      <c r="D3767" s="79"/>
    </row>
    <row r="3768" spans="4:4" x14ac:dyDescent="0.2">
      <c r="D3768" s="79"/>
    </row>
    <row r="3769" spans="4:4" x14ac:dyDescent="0.2">
      <c r="D3769" s="79"/>
    </row>
    <row r="3770" spans="4:4" x14ac:dyDescent="0.2">
      <c r="D3770" s="79"/>
    </row>
    <row r="3771" spans="4:4" x14ac:dyDescent="0.2">
      <c r="D3771" s="79"/>
    </row>
    <row r="3772" spans="4:4" x14ac:dyDescent="0.2">
      <c r="D3772" s="79"/>
    </row>
    <row r="3773" spans="4:4" x14ac:dyDescent="0.2">
      <c r="D3773" s="79"/>
    </row>
    <row r="3774" spans="4:4" x14ac:dyDescent="0.2">
      <c r="D3774" s="79"/>
    </row>
    <row r="3775" spans="4:4" x14ac:dyDescent="0.2">
      <c r="D3775" s="79"/>
    </row>
    <row r="3776" spans="4:4" x14ac:dyDescent="0.2">
      <c r="D3776" s="79"/>
    </row>
    <row r="3777" spans="4:4" x14ac:dyDescent="0.2">
      <c r="D3777" s="79"/>
    </row>
    <row r="3778" spans="4:4" x14ac:dyDescent="0.2">
      <c r="D3778" s="79"/>
    </row>
    <row r="3779" spans="4:4" x14ac:dyDescent="0.2">
      <c r="D3779" s="79"/>
    </row>
    <row r="3780" spans="4:4" x14ac:dyDescent="0.2">
      <c r="D3780" s="79"/>
    </row>
    <row r="3781" spans="4:4" x14ac:dyDescent="0.2">
      <c r="D3781" s="79"/>
    </row>
    <row r="3782" spans="4:4" x14ac:dyDescent="0.2">
      <c r="D3782" s="79"/>
    </row>
    <row r="3783" spans="4:4" x14ac:dyDescent="0.2">
      <c r="D3783" s="79"/>
    </row>
    <row r="3784" spans="4:4" x14ac:dyDescent="0.2">
      <c r="D3784" s="79"/>
    </row>
    <row r="3785" spans="4:4" x14ac:dyDescent="0.2">
      <c r="D3785" s="79"/>
    </row>
    <row r="3786" spans="4:4" x14ac:dyDescent="0.2">
      <c r="D3786" s="79"/>
    </row>
    <row r="3787" spans="4:4" x14ac:dyDescent="0.2">
      <c r="D3787" s="79"/>
    </row>
    <row r="3788" spans="4:4" x14ac:dyDescent="0.2">
      <c r="D3788" s="79"/>
    </row>
    <row r="3789" spans="4:4" x14ac:dyDescent="0.2">
      <c r="D3789" s="79"/>
    </row>
    <row r="3790" spans="4:4" x14ac:dyDescent="0.2">
      <c r="D3790" s="79"/>
    </row>
    <row r="3791" spans="4:4" x14ac:dyDescent="0.2">
      <c r="D3791" s="79"/>
    </row>
    <row r="3792" spans="4:4" x14ac:dyDescent="0.2">
      <c r="D3792" s="79"/>
    </row>
    <row r="3793" spans="4:4" x14ac:dyDescent="0.2">
      <c r="D3793" s="79"/>
    </row>
    <row r="3794" spans="4:4" x14ac:dyDescent="0.2">
      <c r="D3794" s="79"/>
    </row>
    <row r="3795" spans="4:4" x14ac:dyDescent="0.2">
      <c r="D3795" s="79"/>
    </row>
    <row r="3796" spans="4:4" x14ac:dyDescent="0.2">
      <c r="D3796" s="79"/>
    </row>
    <row r="3797" spans="4:4" x14ac:dyDescent="0.2">
      <c r="D3797" s="79"/>
    </row>
    <row r="3798" spans="4:4" x14ac:dyDescent="0.2">
      <c r="D3798" s="79"/>
    </row>
    <row r="3799" spans="4:4" x14ac:dyDescent="0.2">
      <c r="D3799" s="79"/>
    </row>
    <row r="3800" spans="4:4" x14ac:dyDescent="0.2">
      <c r="D3800" s="79"/>
    </row>
    <row r="3801" spans="4:4" x14ac:dyDescent="0.2">
      <c r="D3801" s="79"/>
    </row>
    <row r="3802" spans="4:4" x14ac:dyDescent="0.2">
      <c r="D3802" s="79"/>
    </row>
    <row r="3803" spans="4:4" x14ac:dyDescent="0.2">
      <c r="D3803" s="79"/>
    </row>
    <row r="3804" spans="4:4" x14ac:dyDescent="0.2">
      <c r="D3804" s="79"/>
    </row>
    <row r="3805" spans="4:4" x14ac:dyDescent="0.2">
      <c r="D3805" s="79"/>
    </row>
    <row r="3806" spans="4:4" x14ac:dyDescent="0.2">
      <c r="D3806" s="79"/>
    </row>
    <row r="3807" spans="4:4" x14ac:dyDescent="0.2">
      <c r="D3807" s="79"/>
    </row>
    <row r="3808" spans="4:4" x14ac:dyDescent="0.2">
      <c r="D3808" s="79"/>
    </row>
    <row r="3809" spans="4:4" x14ac:dyDescent="0.2">
      <c r="D3809" s="79"/>
    </row>
    <row r="3810" spans="4:4" x14ac:dyDescent="0.2">
      <c r="D3810" s="79"/>
    </row>
    <row r="3811" spans="4:4" x14ac:dyDescent="0.2">
      <c r="D3811" s="79"/>
    </row>
    <row r="3812" spans="4:4" x14ac:dyDescent="0.2">
      <c r="D3812" s="79"/>
    </row>
    <row r="3813" spans="4:4" x14ac:dyDescent="0.2">
      <c r="D3813" s="79"/>
    </row>
    <row r="3814" spans="4:4" x14ac:dyDescent="0.2">
      <c r="D3814" s="79"/>
    </row>
    <row r="3815" spans="4:4" x14ac:dyDescent="0.2">
      <c r="D3815" s="79"/>
    </row>
    <row r="3816" spans="4:4" x14ac:dyDescent="0.2">
      <c r="D3816" s="79"/>
    </row>
    <row r="3817" spans="4:4" x14ac:dyDescent="0.2">
      <c r="D3817" s="79"/>
    </row>
    <row r="3818" spans="4:4" x14ac:dyDescent="0.2">
      <c r="D3818" s="79"/>
    </row>
    <row r="3819" spans="4:4" x14ac:dyDescent="0.2">
      <c r="D3819" s="79"/>
    </row>
    <row r="3820" spans="4:4" x14ac:dyDescent="0.2">
      <c r="D3820" s="79"/>
    </row>
    <row r="3821" spans="4:4" x14ac:dyDescent="0.2">
      <c r="D3821" s="79"/>
    </row>
    <row r="3822" spans="4:4" x14ac:dyDescent="0.2">
      <c r="D3822" s="79"/>
    </row>
    <row r="3823" spans="4:4" x14ac:dyDescent="0.2">
      <c r="D3823" s="79"/>
    </row>
    <row r="3824" spans="4:4" x14ac:dyDescent="0.2">
      <c r="D3824" s="79"/>
    </row>
    <row r="3825" spans="4:4" x14ac:dyDescent="0.2">
      <c r="D3825" s="79"/>
    </row>
    <row r="3826" spans="4:4" x14ac:dyDescent="0.2">
      <c r="D3826" s="79"/>
    </row>
    <row r="3827" spans="4:4" x14ac:dyDescent="0.2">
      <c r="D3827" s="79"/>
    </row>
    <row r="3828" spans="4:4" x14ac:dyDescent="0.2">
      <c r="D3828" s="79"/>
    </row>
    <row r="3829" spans="4:4" x14ac:dyDescent="0.2">
      <c r="D3829" s="79"/>
    </row>
    <row r="3830" spans="4:4" x14ac:dyDescent="0.2">
      <c r="D3830" s="79"/>
    </row>
    <row r="3831" spans="4:4" x14ac:dyDescent="0.2">
      <c r="D3831" s="79"/>
    </row>
    <row r="3832" spans="4:4" x14ac:dyDescent="0.2">
      <c r="D3832" s="79"/>
    </row>
    <row r="3833" spans="4:4" x14ac:dyDescent="0.2">
      <c r="D3833" s="79"/>
    </row>
    <row r="3834" spans="4:4" x14ac:dyDescent="0.2">
      <c r="D3834" s="79"/>
    </row>
    <row r="3835" spans="4:4" x14ac:dyDescent="0.2">
      <c r="D3835" s="79"/>
    </row>
    <row r="3836" spans="4:4" x14ac:dyDescent="0.2">
      <c r="D3836" s="79"/>
    </row>
    <row r="3837" spans="4:4" x14ac:dyDescent="0.2">
      <c r="D3837" s="79"/>
    </row>
    <row r="3838" spans="4:4" x14ac:dyDescent="0.2">
      <c r="D3838" s="79"/>
    </row>
    <row r="3839" spans="4:4" x14ac:dyDescent="0.2">
      <c r="D3839" s="79"/>
    </row>
    <row r="3840" spans="4:4" x14ac:dyDescent="0.2">
      <c r="D3840" s="79"/>
    </row>
    <row r="3841" spans="4:4" x14ac:dyDescent="0.2">
      <c r="D3841" s="79"/>
    </row>
    <row r="3842" spans="4:4" x14ac:dyDescent="0.2">
      <c r="D3842" s="79"/>
    </row>
    <row r="3843" spans="4:4" x14ac:dyDescent="0.2">
      <c r="D3843" s="79"/>
    </row>
    <row r="3844" spans="4:4" x14ac:dyDescent="0.2">
      <c r="D3844" s="79"/>
    </row>
    <row r="3845" spans="4:4" x14ac:dyDescent="0.2">
      <c r="D3845" s="79"/>
    </row>
    <row r="3846" spans="4:4" x14ac:dyDescent="0.2">
      <c r="D3846" s="79"/>
    </row>
    <row r="3847" spans="4:4" x14ac:dyDescent="0.2">
      <c r="D3847" s="79"/>
    </row>
    <row r="3848" spans="4:4" x14ac:dyDescent="0.2">
      <c r="D3848" s="79"/>
    </row>
    <row r="3849" spans="4:4" x14ac:dyDescent="0.2">
      <c r="D3849" s="79"/>
    </row>
    <row r="3850" spans="4:4" x14ac:dyDescent="0.2">
      <c r="D3850" s="79"/>
    </row>
    <row r="3851" spans="4:4" x14ac:dyDescent="0.2">
      <c r="D3851" s="79"/>
    </row>
    <row r="3852" spans="4:4" x14ac:dyDescent="0.2">
      <c r="D3852" s="79"/>
    </row>
    <row r="3853" spans="4:4" x14ac:dyDescent="0.2">
      <c r="D3853" s="79"/>
    </row>
    <row r="3854" spans="4:4" x14ac:dyDescent="0.2">
      <c r="D3854" s="79"/>
    </row>
    <row r="3855" spans="4:4" x14ac:dyDescent="0.2">
      <c r="D3855" s="79"/>
    </row>
    <row r="3856" spans="4:4" x14ac:dyDescent="0.2">
      <c r="D3856" s="79"/>
    </row>
    <row r="3857" spans="4:4" x14ac:dyDescent="0.2">
      <c r="D3857" s="79"/>
    </row>
    <row r="3858" spans="4:4" x14ac:dyDescent="0.2">
      <c r="D3858" s="79"/>
    </row>
    <row r="3859" spans="4:4" x14ac:dyDescent="0.2">
      <c r="D3859" s="79"/>
    </row>
    <row r="3860" spans="4:4" x14ac:dyDescent="0.2">
      <c r="D3860" s="79"/>
    </row>
    <row r="3861" spans="4:4" x14ac:dyDescent="0.2">
      <c r="D3861" s="79"/>
    </row>
    <row r="3862" spans="4:4" x14ac:dyDescent="0.2">
      <c r="D3862" s="79"/>
    </row>
    <row r="3863" spans="4:4" x14ac:dyDescent="0.2">
      <c r="D3863" s="79"/>
    </row>
    <row r="3864" spans="4:4" x14ac:dyDescent="0.2">
      <c r="D3864" s="79"/>
    </row>
    <row r="3865" spans="4:4" x14ac:dyDescent="0.2">
      <c r="D3865" s="79"/>
    </row>
    <row r="3866" spans="4:4" x14ac:dyDescent="0.2">
      <c r="D3866" s="79"/>
    </row>
    <row r="3867" spans="4:4" x14ac:dyDescent="0.2">
      <c r="D3867" s="79"/>
    </row>
    <row r="3868" spans="4:4" x14ac:dyDescent="0.2">
      <c r="D3868" s="79"/>
    </row>
    <row r="3869" spans="4:4" x14ac:dyDescent="0.2">
      <c r="D3869" s="79"/>
    </row>
    <row r="3870" spans="4:4" x14ac:dyDescent="0.2">
      <c r="D3870" s="79"/>
    </row>
    <row r="3871" spans="4:4" x14ac:dyDescent="0.2">
      <c r="D3871" s="79"/>
    </row>
    <row r="3872" spans="4:4" x14ac:dyDescent="0.2">
      <c r="D3872" s="79"/>
    </row>
    <row r="3873" spans="4:4" x14ac:dyDescent="0.2">
      <c r="D3873" s="79"/>
    </row>
    <row r="3874" spans="4:4" x14ac:dyDescent="0.2">
      <c r="D3874" s="79"/>
    </row>
    <row r="3875" spans="4:4" x14ac:dyDescent="0.2">
      <c r="D3875" s="79"/>
    </row>
    <row r="3876" spans="4:4" x14ac:dyDescent="0.2">
      <c r="D3876" s="79"/>
    </row>
    <row r="3877" spans="4:4" x14ac:dyDescent="0.2">
      <c r="D3877" s="79"/>
    </row>
    <row r="3878" spans="4:4" x14ac:dyDescent="0.2">
      <c r="D3878" s="79"/>
    </row>
    <row r="3879" spans="4:4" x14ac:dyDescent="0.2">
      <c r="D3879" s="79"/>
    </row>
    <row r="3880" spans="4:4" x14ac:dyDescent="0.2">
      <c r="D3880" s="79"/>
    </row>
    <row r="3881" spans="4:4" x14ac:dyDescent="0.2">
      <c r="D3881" s="79"/>
    </row>
    <row r="3882" spans="4:4" x14ac:dyDescent="0.2">
      <c r="D3882" s="79"/>
    </row>
    <row r="3883" spans="4:4" x14ac:dyDescent="0.2">
      <c r="D3883" s="79"/>
    </row>
    <row r="3884" spans="4:4" x14ac:dyDescent="0.2">
      <c r="D3884" s="79"/>
    </row>
    <row r="3885" spans="4:4" x14ac:dyDescent="0.2">
      <c r="D3885" s="79"/>
    </row>
    <row r="3886" spans="4:4" x14ac:dyDescent="0.2">
      <c r="D3886" s="79"/>
    </row>
    <row r="3887" spans="4:4" x14ac:dyDescent="0.2">
      <c r="D3887" s="79"/>
    </row>
    <row r="3888" spans="4:4" x14ac:dyDescent="0.2">
      <c r="D3888" s="79"/>
    </row>
    <row r="3889" spans="4:4" x14ac:dyDescent="0.2">
      <c r="D3889" s="79"/>
    </row>
    <row r="3890" spans="4:4" x14ac:dyDescent="0.2">
      <c r="D3890" s="79"/>
    </row>
    <row r="3891" spans="4:4" x14ac:dyDescent="0.2">
      <c r="D3891" s="79"/>
    </row>
    <row r="3892" spans="4:4" x14ac:dyDescent="0.2">
      <c r="D3892" s="79"/>
    </row>
    <row r="3893" spans="4:4" x14ac:dyDescent="0.2">
      <c r="D3893" s="79"/>
    </row>
    <row r="3894" spans="4:4" x14ac:dyDescent="0.2">
      <c r="D3894" s="79"/>
    </row>
    <row r="3895" spans="4:4" x14ac:dyDescent="0.2">
      <c r="D3895" s="79"/>
    </row>
    <row r="3896" spans="4:4" x14ac:dyDescent="0.2">
      <c r="D3896" s="79"/>
    </row>
    <row r="3897" spans="4:4" x14ac:dyDescent="0.2">
      <c r="D3897" s="79"/>
    </row>
    <row r="3898" spans="4:4" x14ac:dyDescent="0.2">
      <c r="D3898" s="79"/>
    </row>
    <row r="3899" spans="4:4" x14ac:dyDescent="0.2">
      <c r="D3899" s="79"/>
    </row>
    <row r="3900" spans="4:4" x14ac:dyDescent="0.2">
      <c r="D3900" s="79"/>
    </row>
    <row r="3901" spans="4:4" x14ac:dyDescent="0.2">
      <c r="D3901" s="79"/>
    </row>
    <row r="3902" spans="4:4" x14ac:dyDescent="0.2">
      <c r="D3902" s="79"/>
    </row>
    <row r="3903" spans="4:4" x14ac:dyDescent="0.2">
      <c r="D3903" s="79"/>
    </row>
    <row r="3904" spans="4:4" x14ac:dyDescent="0.2">
      <c r="D3904" s="79"/>
    </row>
    <row r="3905" spans="4:4" x14ac:dyDescent="0.2">
      <c r="D3905" s="79"/>
    </row>
    <row r="3906" spans="4:4" x14ac:dyDescent="0.2">
      <c r="D3906" s="79"/>
    </row>
    <row r="3907" spans="4:4" x14ac:dyDescent="0.2">
      <c r="D3907" s="79"/>
    </row>
    <row r="3908" spans="4:4" x14ac:dyDescent="0.2">
      <c r="D3908" s="79"/>
    </row>
    <row r="3909" spans="4:4" x14ac:dyDescent="0.2">
      <c r="D3909" s="79"/>
    </row>
    <row r="3910" spans="4:4" x14ac:dyDescent="0.2">
      <c r="D3910" s="79"/>
    </row>
    <row r="3911" spans="4:4" x14ac:dyDescent="0.2">
      <c r="D3911" s="79"/>
    </row>
    <row r="3912" spans="4:4" x14ac:dyDescent="0.2">
      <c r="D3912" s="79"/>
    </row>
    <row r="3913" spans="4:4" x14ac:dyDescent="0.2">
      <c r="D3913" s="79"/>
    </row>
    <row r="3914" spans="4:4" x14ac:dyDescent="0.2">
      <c r="D3914" s="79"/>
    </row>
    <row r="3915" spans="4:4" x14ac:dyDescent="0.2">
      <c r="D3915" s="79"/>
    </row>
    <row r="3916" spans="4:4" x14ac:dyDescent="0.2">
      <c r="D3916" s="79"/>
    </row>
    <row r="3917" spans="4:4" x14ac:dyDescent="0.2">
      <c r="D3917" s="79"/>
    </row>
    <row r="3918" spans="4:4" x14ac:dyDescent="0.2">
      <c r="D3918" s="79"/>
    </row>
    <row r="3919" spans="4:4" x14ac:dyDescent="0.2">
      <c r="D3919" s="79"/>
    </row>
    <row r="3920" spans="4:4" x14ac:dyDescent="0.2">
      <c r="D3920" s="79"/>
    </row>
    <row r="3921" spans="4:4" x14ac:dyDescent="0.2">
      <c r="D3921" s="79"/>
    </row>
    <row r="3922" spans="4:4" x14ac:dyDescent="0.2">
      <c r="D3922" s="79"/>
    </row>
    <row r="3923" spans="4:4" x14ac:dyDescent="0.2">
      <c r="D3923" s="79"/>
    </row>
    <row r="3924" spans="4:4" x14ac:dyDescent="0.2">
      <c r="D3924" s="79"/>
    </row>
    <row r="3925" spans="4:4" x14ac:dyDescent="0.2">
      <c r="D3925" s="79"/>
    </row>
    <row r="3926" spans="4:4" x14ac:dyDescent="0.2">
      <c r="D3926" s="79"/>
    </row>
    <row r="3927" spans="4:4" x14ac:dyDescent="0.2">
      <c r="D3927" s="79"/>
    </row>
    <row r="3928" spans="4:4" x14ac:dyDescent="0.2">
      <c r="D3928" s="79"/>
    </row>
    <row r="3929" spans="4:4" x14ac:dyDescent="0.2">
      <c r="D3929" s="79"/>
    </row>
    <row r="3930" spans="4:4" x14ac:dyDescent="0.2">
      <c r="D3930" s="79"/>
    </row>
    <row r="3931" spans="4:4" x14ac:dyDescent="0.2">
      <c r="D3931" s="79"/>
    </row>
    <row r="3932" spans="4:4" x14ac:dyDescent="0.2">
      <c r="D3932" s="79"/>
    </row>
    <row r="3933" spans="4:4" x14ac:dyDescent="0.2">
      <c r="D3933" s="79"/>
    </row>
    <row r="3934" spans="4:4" x14ac:dyDescent="0.2">
      <c r="D3934" s="79"/>
    </row>
    <row r="3935" spans="4:4" x14ac:dyDescent="0.2">
      <c r="D3935" s="79"/>
    </row>
    <row r="3936" spans="4:4" x14ac:dyDescent="0.2">
      <c r="D3936" s="79"/>
    </row>
    <row r="3937" spans="4:4" x14ac:dyDescent="0.2">
      <c r="D3937" s="79"/>
    </row>
    <row r="3938" spans="4:4" x14ac:dyDescent="0.2">
      <c r="D3938" s="79"/>
    </row>
    <row r="3939" spans="4:4" x14ac:dyDescent="0.2">
      <c r="D3939" s="79"/>
    </row>
    <row r="3940" spans="4:4" x14ac:dyDescent="0.2">
      <c r="D3940" s="79"/>
    </row>
    <row r="3941" spans="4:4" x14ac:dyDescent="0.2">
      <c r="D3941" s="79"/>
    </row>
    <row r="3942" spans="4:4" x14ac:dyDescent="0.2">
      <c r="D3942" s="79"/>
    </row>
    <row r="3943" spans="4:4" x14ac:dyDescent="0.2">
      <c r="D3943" s="79"/>
    </row>
    <row r="3944" spans="4:4" x14ac:dyDescent="0.2">
      <c r="D3944" s="79"/>
    </row>
    <row r="3945" spans="4:4" x14ac:dyDescent="0.2">
      <c r="D3945" s="79"/>
    </row>
    <row r="3946" spans="4:4" x14ac:dyDescent="0.2">
      <c r="D3946" s="79"/>
    </row>
    <row r="3947" spans="4:4" x14ac:dyDescent="0.2">
      <c r="D3947" s="79"/>
    </row>
    <row r="3948" spans="4:4" x14ac:dyDescent="0.2">
      <c r="D3948" s="79"/>
    </row>
    <row r="3949" spans="4:4" x14ac:dyDescent="0.2">
      <c r="D3949" s="79"/>
    </row>
    <row r="3950" spans="4:4" x14ac:dyDescent="0.2">
      <c r="D3950" s="79"/>
    </row>
    <row r="3951" spans="4:4" x14ac:dyDescent="0.2">
      <c r="D3951" s="79"/>
    </row>
    <row r="3952" spans="4:4" x14ac:dyDescent="0.2">
      <c r="D3952" s="79"/>
    </row>
    <row r="3953" spans="4:4" x14ac:dyDescent="0.2">
      <c r="D3953" s="79"/>
    </row>
    <row r="3954" spans="4:4" x14ac:dyDescent="0.2">
      <c r="D3954" s="79"/>
    </row>
    <row r="3955" spans="4:4" x14ac:dyDescent="0.2">
      <c r="D3955" s="79"/>
    </row>
    <row r="3956" spans="4:4" x14ac:dyDescent="0.2">
      <c r="D3956" s="79"/>
    </row>
    <row r="3957" spans="4:4" x14ac:dyDescent="0.2">
      <c r="D3957" s="79"/>
    </row>
    <row r="3958" spans="4:4" x14ac:dyDescent="0.2">
      <c r="D3958" s="79"/>
    </row>
    <row r="3959" spans="4:4" x14ac:dyDescent="0.2">
      <c r="D3959" s="79"/>
    </row>
    <row r="3960" spans="4:4" x14ac:dyDescent="0.2">
      <c r="D3960" s="79"/>
    </row>
    <row r="3961" spans="4:4" x14ac:dyDescent="0.2">
      <c r="D3961" s="79"/>
    </row>
    <row r="3962" spans="4:4" x14ac:dyDescent="0.2">
      <c r="D3962" s="79"/>
    </row>
    <row r="3963" spans="4:4" x14ac:dyDescent="0.2">
      <c r="D3963" s="79"/>
    </row>
    <row r="3964" spans="4:4" x14ac:dyDescent="0.2">
      <c r="D3964" s="79"/>
    </row>
    <row r="3965" spans="4:4" x14ac:dyDescent="0.2">
      <c r="D3965" s="79"/>
    </row>
    <row r="3966" spans="4:4" x14ac:dyDescent="0.2">
      <c r="D3966" s="79"/>
    </row>
    <row r="3967" spans="4:4" x14ac:dyDescent="0.2">
      <c r="D3967" s="79"/>
    </row>
    <row r="3968" spans="4:4" x14ac:dyDescent="0.2">
      <c r="D3968" s="79"/>
    </row>
    <row r="3969" spans="4:4" x14ac:dyDescent="0.2">
      <c r="D3969" s="79"/>
    </row>
    <row r="3970" spans="4:4" x14ac:dyDescent="0.2">
      <c r="D3970" s="79"/>
    </row>
    <row r="3971" spans="4:4" x14ac:dyDescent="0.2">
      <c r="D3971" s="79"/>
    </row>
    <row r="3972" spans="4:4" x14ac:dyDescent="0.2">
      <c r="D3972" s="79"/>
    </row>
    <row r="3973" spans="4:4" x14ac:dyDescent="0.2">
      <c r="D3973" s="79"/>
    </row>
    <row r="3974" spans="4:4" x14ac:dyDescent="0.2">
      <c r="D3974" s="79"/>
    </row>
    <row r="3975" spans="4:4" x14ac:dyDescent="0.2">
      <c r="D3975" s="79"/>
    </row>
    <row r="3976" spans="4:4" x14ac:dyDescent="0.2">
      <c r="D3976" s="79"/>
    </row>
    <row r="3977" spans="4:4" x14ac:dyDescent="0.2">
      <c r="D3977" s="79"/>
    </row>
    <row r="3978" spans="4:4" x14ac:dyDescent="0.2">
      <c r="D3978" s="79"/>
    </row>
    <row r="3979" spans="4:4" x14ac:dyDescent="0.2">
      <c r="D3979" s="79"/>
    </row>
    <row r="3980" spans="4:4" x14ac:dyDescent="0.2">
      <c r="D3980" s="79"/>
    </row>
    <row r="3981" spans="4:4" x14ac:dyDescent="0.2">
      <c r="D3981" s="79"/>
    </row>
    <row r="3982" spans="4:4" x14ac:dyDescent="0.2">
      <c r="D3982" s="79"/>
    </row>
    <row r="3983" spans="4:4" x14ac:dyDescent="0.2">
      <c r="D3983" s="79"/>
    </row>
    <row r="3984" spans="4:4" x14ac:dyDescent="0.2">
      <c r="D3984" s="79"/>
    </row>
    <row r="3985" spans="4:4" x14ac:dyDescent="0.2">
      <c r="D3985" s="79"/>
    </row>
    <row r="3986" spans="4:4" x14ac:dyDescent="0.2">
      <c r="D3986" s="79"/>
    </row>
    <row r="3987" spans="4:4" x14ac:dyDescent="0.2">
      <c r="D3987" s="79"/>
    </row>
    <row r="3988" spans="4:4" x14ac:dyDescent="0.2">
      <c r="D3988" s="79"/>
    </row>
    <row r="3989" spans="4:4" x14ac:dyDescent="0.2">
      <c r="D3989" s="79"/>
    </row>
    <row r="3990" spans="4:4" x14ac:dyDescent="0.2">
      <c r="D3990" s="79"/>
    </row>
    <row r="3991" spans="4:4" x14ac:dyDescent="0.2">
      <c r="D3991" s="79"/>
    </row>
    <row r="3992" spans="4:4" x14ac:dyDescent="0.2">
      <c r="D3992" s="79"/>
    </row>
    <row r="3993" spans="4:4" x14ac:dyDescent="0.2">
      <c r="D3993" s="79"/>
    </row>
    <row r="3994" spans="4:4" x14ac:dyDescent="0.2">
      <c r="D3994" s="79"/>
    </row>
    <row r="3995" spans="4:4" x14ac:dyDescent="0.2">
      <c r="D3995" s="79"/>
    </row>
    <row r="3996" spans="4:4" x14ac:dyDescent="0.2">
      <c r="D3996" s="79"/>
    </row>
    <row r="3997" spans="4:4" x14ac:dyDescent="0.2">
      <c r="D3997" s="79"/>
    </row>
    <row r="3998" spans="4:4" x14ac:dyDescent="0.2">
      <c r="D3998" s="79"/>
    </row>
    <row r="3999" spans="4:4" x14ac:dyDescent="0.2">
      <c r="D3999" s="79"/>
    </row>
    <row r="4000" spans="4:4" x14ac:dyDescent="0.2">
      <c r="D4000" s="79"/>
    </row>
    <row r="4001" spans="4:4" x14ac:dyDescent="0.2">
      <c r="D4001" s="79"/>
    </row>
    <row r="4002" spans="4:4" x14ac:dyDescent="0.2">
      <c r="D4002" s="79"/>
    </row>
    <row r="4003" spans="4:4" x14ac:dyDescent="0.2">
      <c r="D4003" s="79"/>
    </row>
    <row r="4004" spans="4:4" x14ac:dyDescent="0.2">
      <c r="D4004" s="79"/>
    </row>
    <row r="4005" spans="4:4" x14ac:dyDescent="0.2">
      <c r="D4005" s="79"/>
    </row>
    <row r="4006" spans="4:4" x14ac:dyDescent="0.2">
      <c r="D4006" s="79"/>
    </row>
    <row r="4007" spans="4:4" x14ac:dyDescent="0.2">
      <c r="D4007" s="79"/>
    </row>
    <row r="4008" spans="4:4" x14ac:dyDescent="0.2">
      <c r="D4008" s="79"/>
    </row>
    <row r="4009" spans="4:4" x14ac:dyDescent="0.2">
      <c r="D4009" s="79"/>
    </row>
    <row r="4010" spans="4:4" x14ac:dyDescent="0.2">
      <c r="D4010" s="79"/>
    </row>
    <row r="4011" spans="4:4" x14ac:dyDescent="0.2">
      <c r="D4011" s="79"/>
    </row>
    <row r="4012" spans="4:4" x14ac:dyDescent="0.2">
      <c r="D4012" s="79"/>
    </row>
    <row r="4013" spans="4:4" x14ac:dyDescent="0.2">
      <c r="D4013" s="79"/>
    </row>
    <row r="4014" spans="4:4" x14ac:dyDescent="0.2">
      <c r="D4014" s="79"/>
    </row>
    <row r="4015" spans="4:4" x14ac:dyDescent="0.2">
      <c r="D4015" s="79"/>
    </row>
    <row r="4016" spans="4:4" x14ac:dyDescent="0.2">
      <c r="D4016" s="79"/>
    </row>
    <row r="4017" spans="4:4" x14ac:dyDescent="0.2">
      <c r="D4017" s="79"/>
    </row>
    <row r="4018" spans="4:4" x14ac:dyDescent="0.2">
      <c r="D4018" s="79"/>
    </row>
    <row r="4019" spans="4:4" x14ac:dyDescent="0.2">
      <c r="D4019" s="79"/>
    </row>
    <row r="4020" spans="4:4" x14ac:dyDescent="0.2">
      <c r="D4020" s="79"/>
    </row>
    <row r="4021" spans="4:4" x14ac:dyDescent="0.2">
      <c r="D4021" s="79"/>
    </row>
    <row r="4022" spans="4:4" x14ac:dyDescent="0.2">
      <c r="D4022" s="79"/>
    </row>
    <row r="4023" spans="4:4" x14ac:dyDescent="0.2">
      <c r="D4023" s="79"/>
    </row>
    <row r="4024" spans="4:4" x14ac:dyDescent="0.2">
      <c r="D4024" s="79"/>
    </row>
    <row r="4025" spans="4:4" x14ac:dyDescent="0.2">
      <c r="D4025" s="79"/>
    </row>
    <row r="4026" spans="4:4" x14ac:dyDescent="0.2">
      <c r="D4026" s="79"/>
    </row>
    <row r="4027" spans="4:4" x14ac:dyDescent="0.2">
      <c r="D4027" s="79"/>
    </row>
    <row r="4028" spans="4:4" x14ac:dyDescent="0.2">
      <c r="D4028" s="79"/>
    </row>
    <row r="4029" spans="4:4" x14ac:dyDescent="0.2">
      <c r="D4029" s="79"/>
    </row>
    <row r="4030" spans="4:4" x14ac:dyDescent="0.2">
      <c r="D4030" s="79"/>
    </row>
    <row r="4031" spans="4:4" x14ac:dyDescent="0.2">
      <c r="D4031" s="79"/>
    </row>
    <row r="4032" spans="4:4" x14ac:dyDescent="0.2">
      <c r="D4032" s="79"/>
    </row>
    <row r="4033" spans="4:4" x14ac:dyDescent="0.2">
      <c r="D4033" s="79"/>
    </row>
    <row r="4034" spans="4:4" x14ac:dyDescent="0.2">
      <c r="D4034" s="79"/>
    </row>
    <row r="4035" spans="4:4" x14ac:dyDescent="0.2">
      <c r="D4035" s="79"/>
    </row>
    <row r="4036" spans="4:4" x14ac:dyDescent="0.2">
      <c r="D4036" s="79"/>
    </row>
    <row r="4037" spans="4:4" x14ac:dyDescent="0.2">
      <c r="D4037" s="79"/>
    </row>
    <row r="4038" spans="4:4" x14ac:dyDescent="0.2">
      <c r="D4038" s="79"/>
    </row>
    <row r="4039" spans="4:4" x14ac:dyDescent="0.2">
      <c r="D4039" s="79"/>
    </row>
    <row r="4040" spans="4:4" x14ac:dyDescent="0.2">
      <c r="D4040" s="79"/>
    </row>
    <row r="4041" spans="4:4" x14ac:dyDescent="0.2">
      <c r="D4041" s="79"/>
    </row>
    <row r="4042" spans="4:4" x14ac:dyDescent="0.2">
      <c r="D4042" s="79"/>
    </row>
    <row r="4043" spans="4:4" x14ac:dyDescent="0.2">
      <c r="D4043" s="79"/>
    </row>
    <row r="4044" spans="4:4" x14ac:dyDescent="0.2">
      <c r="D4044" s="79"/>
    </row>
    <row r="4045" spans="4:4" x14ac:dyDescent="0.2">
      <c r="D4045" s="79"/>
    </row>
    <row r="4046" spans="4:4" x14ac:dyDescent="0.2">
      <c r="D4046" s="79"/>
    </row>
    <row r="4047" spans="4:4" x14ac:dyDescent="0.2">
      <c r="D4047" s="79"/>
    </row>
    <row r="4048" spans="4:4" x14ac:dyDescent="0.2">
      <c r="D4048" s="79"/>
    </row>
    <row r="4049" spans="4:4" x14ac:dyDescent="0.2">
      <c r="D4049" s="79"/>
    </row>
    <row r="4050" spans="4:4" x14ac:dyDescent="0.2">
      <c r="D4050" s="79"/>
    </row>
    <row r="4051" spans="4:4" x14ac:dyDescent="0.2">
      <c r="D4051" s="79"/>
    </row>
    <row r="4052" spans="4:4" x14ac:dyDescent="0.2">
      <c r="D4052" s="79"/>
    </row>
    <row r="4053" spans="4:4" x14ac:dyDescent="0.2">
      <c r="D4053" s="79"/>
    </row>
    <row r="4054" spans="4:4" x14ac:dyDescent="0.2">
      <c r="D4054" s="79"/>
    </row>
    <row r="4055" spans="4:4" x14ac:dyDescent="0.2">
      <c r="D4055" s="79"/>
    </row>
    <row r="4056" spans="4:4" x14ac:dyDescent="0.2">
      <c r="D4056" s="79"/>
    </row>
    <row r="4057" spans="4:4" x14ac:dyDescent="0.2">
      <c r="D4057" s="79"/>
    </row>
    <row r="4058" spans="4:4" x14ac:dyDescent="0.2">
      <c r="D4058" s="79"/>
    </row>
    <row r="4059" spans="4:4" x14ac:dyDescent="0.2">
      <c r="D4059" s="79"/>
    </row>
    <row r="4060" spans="4:4" x14ac:dyDescent="0.2">
      <c r="D4060" s="79"/>
    </row>
    <row r="4061" spans="4:4" x14ac:dyDescent="0.2">
      <c r="D4061" s="79"/>
    </row>
    <row r="4062" spans="4:4" x14ac:dyDescent="0.2">
      <c r="D4062" s="79"/>
    </row>
    <row r="4063" spans="4:4" x14ac:dyDescent="0.2">
      <c r="D4063" s="79"/>
    </row>
    <row r="4064" spans="4:4" x14ac:dyDescent="0.2">
      <c r="D4064" s="79"/>
    </row>
    <row r="4065" spans="4:4" x14ac:dyDescent="0.2">
      <c r="D4065" s="79"/>
    </row>
    <row r="4066" spans="4:4" x14ac:dyDescent="0.2">
      <c r="D4066" s="79"/>
    </row>
    <row r="4067" spans="4:4" x14ac:dyDescent="0.2">
      <c r="D4067" s="79"/>
    </row>
    <row r="4068" spans="4:4" x14ac:dyDescent="0.2">
      <c r="D4068" s="79"/>
    </row>
    <row r="4069" spans="4:4" x14ac:dyDescent="0.2">
      <c r="D4069" s="79"/>
    </row>
    <row r="4070" spans="4:4" x14ac:dyDescent="0.2">
      <c r="D4070" s="79"/>
    </row>
    <row r="4071" spans="4:4" x14ac:dyDescent="0.2">
      <c r="D4071" s="79"/>
    </row>
    <row r="4072" spans="4:4" x14ac:dyDescent="0.2">
      <c r="D4072" s="79"/>
    </row>
    <row r="4073" spans="4:4" x14ac:dyDescent="0.2">
      <c r="D4073" s="79"/>
    </row>
    <row r="4074" spans="4:4" x14ac:dyDescent="0.2">
      <c r="D4074" s="79"/>
    </row>
    <row r="4075" spans="4:4" x14ac:dyDescent="0.2">
      <c r="D4075" s="79"/>
    </row>
    <row r="4076" spans="4:4" x14ac:dyDescent="0.2">
      <c r="D4076" s="79"/>
    </row>
    <row r="4077" spans="4:4" x14ac:dyDescent="0.2">
      <c r="D4077" s="79"/>
    </row>
    <row r="4078" spans="4:4" x14ac:dyDescent="0.2">
      <c r="D4078" s="79"/>
    </row>
    <row r="4079" spans="4:4" x14ac:dyDescent="0.2">
      <c r="D4079" s="79"/>
    </row>
    <row r="4080" spans="4:4" x14ac:dyDescent="0.2">
      <c r="D4080" s="79"/>
    </row>
    <row r="4081" spans="4:4" x14ac:dyDescent="0.2">
      <c r="D4081" s="79"/>
    </row>
    <row r="4082" spans="4:4" x14ac:dyDescent="0.2">
      <c r="D4082" s="79"/>
    </row>
    <row r="4083" spans="4:4" x14ac:dyDescent="0.2">
      <c r="D4083" s="79"/>
    </row>
    <row r="4084" spans="4:4" x14ac:dyDescent="0.2">
      <c r="D4084" s="79"/>
    </row>
    <row r="4085" spans="4:4" x14ac:dyDescent="0.2">
      <c r="D4085" s="79"/>
    </row>
    <row r="4086" spans="4:4" x14ac:dyDescent="0.2">
      <c r="D4086" s="79"/>
    </row>
    <row r="4087" spans="4:4" x14ac:dyDescent="0.2">
      <c r="D4087" s="79"/>
    </row>
    <row r="4088" spans="4:4" x14ac:dyDescent="0.2">
      <c r="D4088" s="79"/>
    </row>
    <row r="4089" spans="4:4" x14ac:dyDescent="0.2">
      <c r="D4089" s="79"/>
    </row>
    <row r="4090" spans="4:4" x14ac:dyDescent="0.2">
      <c r="D4090" s="79"/>
    </row>
    <row r="4091" spans="4:4" x14ac:dyDescent="0.2">
      <c r="D4091" s="79"/>
    </row>
    <row r="4092" spans="4:4" x14ac:dyDescent="0.2">
      <c r="D4092" s="79"/>
    </row>
    <row r="4093" spans="4:4" x14ac:dyDescent="0.2">
      <c r="D4093" s="79"/>
    </row>
    <row r="4094" spans="4:4" x14ac:dyDescent="0.2">
      <c r="D4094" s="79"/>
    </row>
    <row r="4095" spans="4:4" x14ac:dyDescent="0.2">
      <c r="D4095" s="79"/>
    </row>
    <row r="4096" spans="4:4" x14ac:dyDescent="0.2">
      <c r="D4096" s="79"/>
    </row>
    <row r="4097" spans="4:4" x14ac:dyDescent="0.2">
      <c r="D4097" s="79"/>
    </row>
    <row r="4098" spans="4:4" x14ac:dyDescent="0.2">
      <c r="D4098" s="79"/>
    </row>
    <row r="4099" spans="4:4" x14ac:dyDescent="0.2">
      <c r="D4099" s="79"/>
    </row>
    <row r="4100" spans="4:4" x14ac:dyDescent="0.2">
      <c r="D4100" s="79"/>
    </row>
    <row r="4101" spans="4:4" x14ac:dyDescent="0.2">
      <c r="D4101" s="79"/>
    </row>
    <row r="4102" spans="4:4" x14ac:dyDescent="0.2">
      <c r="D4102" s="79"/>
    </row>
    <row r="4103" spans="4:4" x14ac:dyDescent="0.2">
      <c r="D4103" s="79"/>
    </row>
    <row r="4104" spans="4:4" x14ac:dyDescent="0.2">
      <c r="D4104" s="79"/>
    </row>
    <row r="4105" spans="4:4" x14ac:dyDescent="0.2">
      <c r="D4105" s="79"/>
    </row>
    <row r="4106" spans="4:4" x14ac:dyDescent="0.2">
      <c r="D4106" s="79"/>
    </row>
    <row r="4107" spans="4:4" x14ac:dyDescent="0.2">
      <c r="D4107" s="79"/>
    </row>
    <row r="4108" spans="4:4" x14ac:dyDescent="0.2">
      <c r="D4108" s="79"/>
    </row>
    <row r="4109" spans="4:4" x14ac:dyDescent="0.2">
      <c r="D4109" s="79"/>
    </row>
    <row r="4110" spans="4:4" x14ac:dyDescent="0.2">
      <c r="D4110" s="79"/>
    </row>
    <row r="4111" spans="4:4" x14ac:dyDescent="0.2">
      <c r="D4111" s="79"/>
    </row>
    <row r="4112" spans="4:4" x14ac:dyDescent="0.2">
      <c r="D4112" s="79"/>
    </row>
    <row r="4113" spans="4:4" x14ac:dyDescent="0.2">
      <c r="D4113" s="79"/>
    </row>
    <row r="4114" spans="4:4" x14ac:dyDescent="0.2">
      <c r="D4114" s="79"/>
    </row>
    <row r="4115" spans="4:4" x14ac:dyDescent="0.2">
      <c r="D4115" s="79"/>
    </row>
    <row r="4116" spans="4:4" x14ac:dyDescent="0.2">
      <c r="D4116" s="79"/>
    </row>
    <row r="4117" spans="4:4" x14ac:dyDescent="0.2">
      <c r="D4117" s="79"/>
    </row>
    <row r="4118" spans="4:4" x14ac:dyDescent="0.2">
      <c r="D4118" s="79"/>
    </row>
    <row r="4119" spans="4:4" x14ac:dyDescent="0.2">
      <c r="D4119" s="79"/>
    </row>
    <row r="4120" spans="4:4" x14ac:dyDescent="0.2">
      <c r="D4120" s="79"/>
    </row>
    <row r="4121" spans="4:4" x14ac:dyDescent="0.2">
      <c r="D4121" s="79"/>
    </row>
    <row r="4122" spans="4:4" x14ac:dyDescent="0.2">
      <c r="D4122" s="79"/>
    </row>
    <row r="4123" spans="4:4" x14ac:dyDescent="0.2">
      <c r="D4123" s="79"/>
    </row>
    <row r="4124" spans="4:4" x14ac:dyDescent="0.2">
      <c r="D4124" s="79"/>
    </row>
    <row r="4125" spans="4:4" x14ac:dyDescent="0.2">
      <c r="D4125" s="79"/>
    </row>
    <row r="4126" spans="4:4" x14ac:dyDescent="0.2">
      <c r="D4126" s="79"/>
    </row>
    <row r="4127" spans="4:4" x14ac:dyDescent="0.2">
      <c r="D4127" s="79"/>
    </row>
    <row r="4128" spans="4:4" x14ac:dyDescent="0.2">
      <c r="D4128" s="79"/>
    </row>
    <row r="4129" spans="4:4" x14ac:dyDescent="0.2">
      <c r="D4129" s="79"/>
    </row>
    <row r="4130" spans="4:4" x14ac:dyDescent="0.2">
      <c r="D4130" s="79"/>
    </row>
    <row r="4131" spans="4:4" x14ac:dyDescent="0.2">
      <c r="D4131" s="79"/>
    </row>
    <row r="4132" spans="4:4" x14ac:dyDescent="0.2">
      <c r="D4132" s="79"/>
    </row>
    <row r="4133" spans="4:4" x14ac:dyDescent="0.2">
      <c r="D4133" s="79"/>
    </row>
    <row r="4134" spans="4:4" x14ac:dyDescent="0.2">
      <c r="D4134" s="79"/>
    </row>
    <row r="4135" spans="4:4" x14ac:dyDescent="0.2">
      <c r="D4135" s="79"/>
    </row>
    <row r="4136" spans="4:4" x14ac:dyDescent="0.2">
      <c r="D4136" s="79"/>
    </row>
    <row r="4137" spans="4:4" x14ac:dyDescent="0.2">
      <c r="D4137" s="79"/>
    </row>
    <row r="4138" spans="4:4" x14ac:dyDescent="0.2">
      <c r="D4138" s="79"/>
    </row>
    <row r="4139" spans="4:4" x14ac:dyDescent="0.2">
      <c r="D4139" s="79"/>
    </row>
    <row r="4140" spans="4:4" x14ac:dyDescent="0.2">
      <c r="D4140" s="79"/>
    </row>
    <row r="4141" spans="4:4" x14ac:dyDescent="0.2">
      <c r="D4141" s="79"/>
    </row>
    <row r="4142" spans="4:4" x14ac:dyDescent="0.2">
      <c r="D4142" s="79"/>
    </row>
    <row r="4143" spans="4:4" x14ac:dyDescent="0.2">
      <c r="D4143" s="79"/>
    </row>
    <row r="4144" spans="4:4" x14ac:dyDescent="0.2">
      <c r="D4144" s="79"/>
    </row>
    <row r="4145" spans="4:4" x14ac:dyDescent="0.2">
      <c r="D4145" s="79"/>
    </row>
    <row r="4146" spans="4:4" x14ac:dyDescent="0.2">
      <c r="D4146" s="79"/>
    </row>
    <row r="4147" spans="4:4" x14ac:dyDescent="0.2">
      <c r="D4147" s="79"/>
    </row>
    <row r="4148" spans="4:4" x14ac:dyDescent="0.2">
      <c r="D4148" s="79"/>
    </row>
    <row r="4149" spans="4:4" x14ac:dyDescent="0.2">
      <c r="D4149" s="79"/>
    </row>
    <row r="4150" spans="4:4" x14ac:dyDescent="0.2">
      <c r="D4150" s="79"/>
    </row>
    <row r="4151" spans="4:4" x14ac:dyDescent="0.2">
      <c r="D4151" s="79"/>
    </row>
    <row r="4152" spans="4:4" x14ac:dyDescent="0.2">
      <c r="D4152" s="79"/>
    </row>
    <row r="4153" spans="4:4" x14ac:dyDescent="0.2">
      <c r="D4153" s="79"/>
    </row>
    <row r="4154" spans="4:4" x14ac:dyDescent="0.2">
      <c r="D4154" s="79"/>
    </row>
    <row r="4155" spans="4:4" x14ac:dyDescent="0.2">
      <c r="D4155" s="79"/>
    </row>
    <row r="4156" spans="4:4" x14ac:dyDescent="0.2">
      <c r="D4156" s="79"/>
    </row>
    <row r="4157" spans="4:4" x14ac:dyDescent="0.2">
      <c r="D4157" s="79"/>
    </row>
    <row r="4158" spans="4:4" x14ac:dyDescent="0.2">
      <c r="D4158" s="79"/>
    </row>
    <row r="4159" spans="4:4" x14ac:dyDescent="0.2">
      <c r="D4159" s="79"/>
    </row>
    <row r="4160" spans="4:4" x14ac:dyDescent="0.2">
      <c r="D4160" s="79"/>
    </row>
    <row r="4161" spans="4:4" x14ac:dyDescent="0.2">
      <c r="D4161" s="79"/>
    </row>
    <row r="4162" spans="4:4" x14ac:dyDescent="0.2">
      <c r="D4162" s="79"/>
    </row>
    <row r="4163" spans="4:4" x14ac:dyDescent="0.2">
      <c r="D4163" s="79"/>
    </row>
    <row r="4164" spans="4:4" x14ac:dyDescent="0.2">
      <c r="D4164" s="79"/>
    </row>
    <row r="4165" spans="4:4" x14ac:dyDescent="0.2">
      <c r="D4165" s="79"/>
    </row>
    <row r="4166" spans="4:4" x14ac:dyDescent="0.2">
      <c r="D4166" s="79"/>
    </row>
    <row r="4167" spans="4:4" x14ac:dyDescent="0.2">
      <c r="D4167" s="79"/>
    </row>
    <row r="4168" spans="4:4" x14ac:dyDescent="0.2">
      <c r="D4168" s="79"/>
    </row>
    <row r="4169" spans="4:4" x14ac:dyDescent="0.2">
      <c r="D4169" s="79"/>
    </row>
    <row r="4170" spans="4:4" x14ac:dyDescent="0.2">
      <c r="D4170" s="79"/>
    </row>
    <row r="4171" spans="4:4" x14ac:dyDescent="0.2">
      <c r="D4171" s="79"/>
    </row>
    <row r="4172" spans="4:4" x14ac:dyDescent="0.2">
      <c r="D4172" s="79"/>
    </row>
    <row r="4173" spans="4:4" x14ac:dyDescent="0.2">
      <c r="D4173" s="79"/>
    </row>
    <row r="4174" spans="4:4" x14ac:dyDescent="0.2">
      <c r="D4174" s="79"/>
    </row>
    <row r="4175" spans="4:4" x14ac:dyDescent="0.2">
      <c r="D4175" s="79"/>
    </row>
    <row r="4176" spans="4:4" x14ac:dyDescent="0.2">
      <c r="D4176" s="79"/>
    </row>
    <row r="4177" spans="4:4" x14ac:dyDescent="0.2">
      <c r="D4177" s="79"/>
    </row>
    <row r="4178" spans="4:4" x14ac:dyDescent="0.2">
      <c r="D4178" s="79"/>
    </row>
    <row r="4179" spans="4:4" x14ac:dyDescent="0.2">
      <c r="D4179" s="79"/>
    </row>
    <row r="4180" spans="4:4" x14ac:dyDescent="0.2">
      <c r="D4180" s="79"/>
    </row>
    <row r="4181" spans="4:4" x14ac:dyDescent="0.2">
      <c r="D4181" s="79"/>
    </row>
    <row r="4182" spans="4:4" x14ac:dyDescent="0.2">
      <c r="D4182" s="79"/>
    </row>
    <row r="4183" spans="4:4" x14ac:dyDescent="0.2">
      <c r="D4183" s="79"/>
    </row>
    <row r="4184" spans="4:4" x14ac:dyDescent="0.2">
      <c r="D4184" s="79"/>
    </row>
    <row r="4185" spans="4:4" x14ac:dyDescent="0.2">
      <c r="D4185" s="79"/>
    </row>
    <row r="4186" spans="4:4" x14ac:dyDescent="0.2">
      <c r="D4186" s="79"/>
    </row>
    <row r="4187" spans="4:4" x14ac:dyDescent="0.2">
      <c r="D4187" s="79"/>
    </row>
    <row r="4188" spans="4:4" x14ac:dyDescent="0.2">
      <c r="D4188" s="79"/>
    </row>
    <row r="4189" spans="4:4" x14ac:dyDescent="0.2">
      <c r="D4189" s="79"/>
    </row>
    <row r="4190" spans="4:4" x14ac:dyDescent="0.2">
      <c r="D4190" s="79"/>
    </row>
    <row r="4191" spans="4:4" x14ac:dyDescent="0.2">
      <c r="D4191" s="79"/>
    </row>
    <row r="4192" spans="4:4" x14ac:dyDescent="0.2">
      <c r="D4192" s="79"/>
    </row>
    <row r="4193" spans="4:4" x14ac:dyDescent="0.2">
      <c r="D4193" s="79"/>
    </row>
    <row r="4194" spans="4:4" x14ac:dyDescent="0.2">
      <c r="D4194" s="79"/>
    </row>
    <row r="4195" spans="4:4" x14ac:dyDescent="0.2">
      <c r="D4195" s="79"/>
    </row>
    <row r="4196" spans="4:4" x14ac:dyDescent="0.2">
      <c r="D4196" s="79"/>
    </row>
    <row r="4197" spans="4:4" x14ac:dyDescent="0.2">
      <c r="D4197" s="79"/>
    </row>
    <row r="4198" spans="4:4" x14ac:dyDescent="0.2">
      <c r="D4198" s="79"/>
    </row>
    <row r="4199" spans="4:4" x14ac:dyDescent="0.2">
      <c r="D4199" s="79"/>
    </row>
    <row r="4200" spans="4:4" x14ac:dyDescent="0.2">
      <c r="D4200" s="79"/>
    </row>
    <row r="4201" spans="4:4" x14ac:dyDescent="0.2">
      <c r="D4201" s="79"/>
    </row>
    <row r="4202" spans="4:4" x14ac:dyDescent="0.2">
      <c r="D4202" s="79"/>
    </row>
    <row r="4203" spans="4:4" x14ac:dyDescent="0.2">
      <c r="D4203" s="79"/>
    </row>
    <row r="4204" spans="4:4" x14ac:dyDescent="0.2">
      <c r="D4204" s="79"/>
    </row>
    <row r="4205" spans="4:4" x14ac:dyDescent="0.2">
      <c r="D4205" s="79"/>
    </row>
    <row r="4206" spans="4:4" x14ac:dyDescent="0.2">
      <c r="D4206" s="79"/>
    </row>
    <row r="4207" spans="4:4" x14ac:dyDescent="0.2">
      <c r="D4207" s="79"/>
    </row>
    <row r="4208" spans="4:4" x14ac:dyDescent="0.2">
      <c r="D4208" s="79"/>
    </row>
    <row r="4209" spans="4:4" x14ac:dyDescent="0.2">
      <c r="D4209" s="79"/>
    </row>
    <row r="4210" spans="4:4" x14ac:dyDescent="0.2">
      <c r="D4210" s="79"/>
    </row>
    <row r="4211" spans="4:4" x14ac:dyDescent="0.2">
      <c r="D4211" s="79"/>
    </row>
    <row r="4212" spans="4:4" x14ac:dyDescent="0.2">
      <c r="D4212" s="79"/>
    </row>
    <row r="4213" spans="4:4" x14ac:dyDescent="0.2">
      <c r="D4213" s="79"/>
    </row>
    <row r="4214" spans="4:4" x14ac:dyDescent="0.2">
      <c r="D4214" s="79"/>
    </row>
    <row r="4215" spans="4:4" x14ac:dyDescent="0.2">
      <c r="D4215" s="79"/>
    </row>
    <row r="4216" spans="4:4" x14ac:dyDescent="0.2">
      <c r="D4216" s="79"/>
    </row>
    <row r="4217" spans="4:4" x14ac:dyDescent="0.2">
      <c r="D4217" s="79"/>
    </row>
    <row r="4218" spans="4:4" x14ac:dyDescent="0.2">
      <c r="D4218" s="79"/>
    </row>
    <row r="4219" spans="4:4" x14ac:dyDescent="0.2">
      <c r="D4219" s="79"/>
    </row>
    <row r="4220" spans="4:4" x14ac:dyDescent="0.2">
      <c r="D4220" s="79"/>
    </row>
    <row r="4221" spans="4:4" x14ac:dyDescent="0.2">
      <c r="D4221" s="79"/>
    </row>
    <row r="4222" spans="4:4" x14ac:dyDescent="0.2">
      <c r="D4222" s="79"/>
    </row>
    <row r="4223" spans="4:4" x14ac:dyDescent="0.2">
      <c r="D4223" s="79"/>
    </row>
    <row r="4224" spans="4:4" x14ac:dyDescent="0.2">
      <c r="D4224" s="79"/>
    </row>
    <row r="4225" spans="4:4" x14ac:dyDescent="0.2">
      <c r="D4225" s="79"/>
    </row>
    <row r="4226" spans="4:4" x14ac:dyDescent="0.2">
      <c r="D4226" s="79"/>
    </row>
    <row r="4227" spans="4:4" x14ac:dyDescent="0.2">
      <c r="D4227" s="79"/>
    </row>
    <row r="4228" spans="4:4" x14ac:dyDescent="0.2">
      <c r="D4228" s="79"/>
    </row>
    <row r="4229" spans="4:4" x14ac:dyDescent="0.2">
      <c r="D4229" s="79"/>
    </row>
    <row r="4230" spans="4:4" x14ac:dyDescent="0.2">
      <c r="D4230" s="79"/>
    </row>
    <row r="4231" spans="4:4" x14ac:dyDescent="0.2">
      <c r="D4231" s="79"/>
    </row>
    <row r="4232" spans="4:4" x14ac:dyDescent="0.2">
      <c r="D4232" s="79"/>
    </row>
    <row r="4233" spans="4:4" x14ac:dyDescent="0.2">
      <c r="D4233" s="79"/>
    </row>
    <row r="4234" spans="4:4" x14ac:dyDescent="0.2">
      <c r="D4234" s="79"/>
    </row>
    <row r="4235" spans="4:4" x14ac:dyDescent="0.2">
      <c r="D4235" s="79"/>
    </row>
    <row r="4236" spans="4:4" x14ac:dyDescent="0.2">
      <c r="D4236" s="79"/>
    </row>
    <row r="4237" spans="4:4" x14ac:dyDescent="0.2">
      <c r="D4237" s="79"/>
    </row>
    <row r="4238" spans="4:4" x14ac:dyDescent="0.2">
      <c r="D4238" s="79"/>
    </row>
    <row r="4239" spans="4:4" x14ac:dyDescent="0.2">
      <c r="D4239" s="79"/>
    </row>
    <row r="4240" spans="4:4" x14ac:dyDescent="0.2">
      <c r="D4240" s="79"/>
    </row>
    <row r="4241" spans="4:4" x14ac:dyDescent="0.2">
      <c r="D4241" s="79"/>
    </row>
    <row r="4242" spans="4:4" x14ac:dyDescent="0.2">
      <c r="D4242" s="79"/>
    </row>
    <row r="4243" spans="4:4" x14ac:dyDescent="0.2">
      <c r="D4243" s="79"/>
    </row>
    <row r="4244" spans="4:4" x14ac:dyDescent="0.2">
      <c r="D4244" s="79"/>
    </row>
    <row r="4245" spans="4:4" x14ac:dyDescent="0.2">
      <c r="D4245" s="79"/>
    </row>
    <row r="4246" spans="4:4" x14ac:dyDescent="0.2">
      <c r="D4246" s="79"/>
    </row>
    <row r="4247" spans="4:4" x14ac:dyDescent="0.2">
      <c r="D4247" s="79"/>
    </row>
    <row r="4248" spans="4:4" x14ac:dyDescent="0.2">
      <c r="D4248" s="79"/>
    </row>
    <row r="4249" spans="4:4" x14ac:dyDescent="0.2">
      <c r="D4249" s="79"/>
    </row>
    <row r="4250" spans="4:4" x14ac:dyDescent="0.2">
      <c r="D4250" s="79"/>
    </row>
    <row r="4251" spans="4:4" x14ac:dyDescent="0.2">
      <c r="D4251" s="79"/>
    </row>
    <row r="4252" spans="4:4" x14ac:dyDescent="0.2">
      <c r="D4252" s="79"/>
    </row>
    <row r="4253" spans="4:4" x14ac:dyDescent="0.2">
      <c r="D4253" s="79"/>
    </row>
    <row r="4254" spans="4:4" x14ac:dyDescent="0.2">
      <c r="D4254" s="79"/>
    </row>
    <row r="4255" spans="4:4" x14ac:dyDescent="0.2">
      <c r="D4255" s="79"/>
    </row>
    <row r="4256" spans="4:4" x14ac:dyDescent="0.2">
      <c r="D4256" s="79"/>
    </row>
    <row r="4257" spans="4:4" x14ac:dyDescent="0.2">
      <c r="D4257" s="79"/>
    </row>
    <row r="4258" spans="4:4" x14ac:dyDescent="0.2">
      <c r="D4258" s="79"/>
    </row>
    <row r="4259" spans="4:4" x14ac:dyDescent="0.2">
      <c r="D4259" s="79"/>
    </row>
    <row r="4260" spans="4:4" x14ac:dyDescent="0.2">
      <c r="D4260" s="79"/>
    </row>
    <row r="4261" spans="4:4" x14ac:dyDescent="0.2">
      <c r="D4261" s="79"/>
    </row>
    <row r="4262" spans="4:4" x14ac:dyDescent="0.2">
      <c r="D4262" s="79"/>
    </row>
    <row r="4263" spans="4:4" x14ac:dyDescent="0.2">
      <c r="D4263" s="79"/>
    </row>
    <row r="4264" spans="4:4" x14ac:dyDescent="0.2">
      <c r="D4264" s="79"/>
    </row>
    <row r="4265" spans="4:4" x14ac:dyDescent="0.2">
      <c r="D4265" s="79"/>
    </row>
    <row r="4266" spans="4:4" x14ac:dyDescent="0.2">
      <c r="D4266" s="79"/>
    </row>
    <row r="4267" spans="4:4" x14ac:dyDescent="0.2">
      <c r="D4267" s="79"/>
    </row>
    <row r="4268" spans="4:4" x14ac:dyDescent="0.2">
      <c r="D4268" s="79"/>
    </row>
    <row r="4269" spans="4:4" x14ac:dyDescent="0.2">
      <c r="D4269" s="79"/>
    </row>
    <row r="4270" spans="4:4" x14ac:dyDescent="0.2">
      <c r="D4270" s="79"/>
    </row>
    <row r="4271" spans="4:4" x14ac:dyDescent="0.2">
      <c r="D4271" s="79"/>
    </row>
    <row r="4272" spans="4:4" x14ac:dyDescent="0.2">
      <c r="D4272" s="79"/>
    </row>
    <row r="4273" spans="4:4" x14ac:dyDescent="0.2">
      <c r="D4273" s="79"/>
    </row>
    <row r="4274" spans="4:4" x14ac:dyDescent="0.2">
      <c r="D4274" s="79"/>
    </row>
    <row r="4275" spans="4:4" x14ac:dyDescent="0.2">
      <c r="D4275" s="79"/>
    </row>
    <row r="4276" spans="4:4" x14ac:dyDescent="0.2">
      <c r="D4276" s="79"/>
    </row>
    <row r="4277" spans="4:4" x14ac:dyDescent="0.2">
      <c r="D4277" s="79"/>
    </row>
    <row r="4278" spans="4:4" x14ac:dyDescent="0.2">
      <c r="D4278" s="79"/>
    </row>
    <row r="4279" spans="4:4" x14ac:dyDescent="0.2">
      <c r="D4279" s="79"/>
    </row>
    <row r="4280" spans="4:4" x14ac:dyDescent="0.2">
      <c r="D4280" s="79"/>
    </row>
    <row r="4281" spans="4:4" x14ac:dyDescent="0.2">
      <c r="D4281" s="79"/>
    </row>
    <row r="4282" spans="4:4" x14ac:dyDescent="0.2">
      <c r="D4282" s="79"/>
    </row>
    <row r="4283" spans="4:4" x14ac:dyDescent="0.2">
      <c r="D4283" s="79"/>
    </row>
    <row r="4284" spans="4:4" x14ac:dyDescent="0.2">
      <c r="D4284" s="79"/>
    </row>
    <row r="4285" spans="4:4" x14ac:dyDescent="0.2">
      <c r="D4285" s="79"/>
    </row>
    <row r="4286" spans="4:4" x14ac:dyDescent="0.2">
      <c r="D4286" s="79"/>
    </row>
    <row r="4287" spans="4:4" x14ac:dyDescent="0.2">
      <c r="D4287" s="79"/>
    </row>
    <row r="4288" spans="4:4" x14ac:dyDescent="0.2">
      <c r="D4288" s="79"/>
    </row>
    <row r="4289" spans="4:4" x14ac:dyDescent="0.2">
      <c r="D4289" s="79"/>
    </row>
    <row r="4290" spans="4:4" x14ac:dyDescent="0.2">
      <c r="D4290" s="79"/>
    </row>
    <row r="4291" spans="4:4" x14ac:dyDescent="0.2">
      <c r="D4291" s="79"/>
    </row>
    <row r="4292" spans="4:4" x14ac:dyDescent="0.2">
      <c r="D4292" s="79"/>
    </row>
    <row r="4293" spans="4:4" x14ac:dyDescent="0.2">
      <c r="D4293" s="79"/>
    </row>
    <row r="4294" spans="4:4" x14ac:dyDescent="0.2">
      <c r="D4294" s="79"/>
    </row>
    <row r="4295" spans="4:4" x14ac:dyDescent="0.2">
      <c r="D4295" s="79"/>
    </row>
    <row r="4296" spans="4:4" x14ac:dyDescent="0.2">
      <c r="D4296" s="79"/>
    </row>
    <row r="4297" spans="4:4" x14ac:dyDescent="0.2">
      <c r="D4297" s="79"/>
    </row>
    <row r="4298" spans="4:4" x14ac:dyDescent="0.2">
      <c r="D4298" s="79"/>
    </row>
    <row r="4299" spans="4:4" x14ac:dyDescent="0.2">
      <c r="D4299" s="79"/>
    </row>
    <row r="4300" spans="4:4" x14ac:dyDescent="0.2">
      <c r="D4300" s="79"/>
    </row>
    <row r="4301" spans="4:4" x14ac:dyDescent="0.2">
      <c r="D4301" s="79"/>
    </row>
    <row r="4302" spans="4:4" x14ac:dyDescent="0.2">
      <c r="D4302" s="79"/>
    </row>
    <row r="4303" spans="4:4" x14ac:dyDescent="0.2">
      <c r="D4303" s="79"/>
    </row>
    <row r="4304" spans="4:4" x14ac:dyDescent="0.2">
      <c r="D4304" s="79"/>
    </row>
    <row r="4305" spans="4:4" x14ac:dyDescent="0.2">
      <c r="D4305" s="79"/>
    </row>
    <row r="4306" spans="4:4" x14ac:dyDescent="0.2">
      <c r="D4306" s="79"/>
    </row>
    <row r="4307" spans="4:4" x14ac:dyDescent="0.2">
      <c r="D4307" s="79"/>
    </row>
    <row r="4308" spans="4:4" x14ac:dyDescent="0.2">
      <c r="D4308" s="79"/>
    </row>
    <row r="4309" spans="4:4" x14ac:dyDescent="0.2">
      <c r="D4309" s="79"/>
    </row>
    <row r="4310" spans="4:4" x14ac:dyDescent="0.2">
      <c r="D4310" s="79"/>
    </row>
    <row r="4311" spans="4:4" x14ac:dyDescent="0.2">
      <c r="D4311" s="79"/>
    </row>
    <row r="4312" spans="4:4" x14ac:dyDescent="0.2">
      <c r="D4312" s="79"/>
    </row>
    <row r="4313" spans="4:4" x14ac:dyDescent="0.2">
      <c r="D4313" s="79"/>
    </row>
    <row r="4314" spans="4:4" x14ac:dyDescent="0.2">
      <c r="D4314" s="79"/>
    </row>
    <row r="4315" spans="4:4" x14ac:dyDescent="0.2">
      <c r="D4315" s="79"/>
    </row>
    <row r="4316" spans="4:4" x14ac:dyDescent="0.2">
      <c r="D4316" s="79"/>
    </row>
    <row r="4317" spans="4:4" x14ac:dyDescent="0.2">
      <c r="D4317" s="79"/>
    </row>
    <row r="4318" spans="4:4" x14ac:dyDescent="0.2">
      <c r="D4318" s="79"/>
    </row>
    <row r="4319" spans="4:4" x14ac:dyDescent="0.2">
      <c r="D4319" s="79"/>
    </row>
    <row r="4320" spans="4:4" x14ac:dyDescent="0.2">
      <c r="D4320" s="79"/>
    </row>
    <row r="4321" spans="4:4" x14ac:dyDescent="0.2">
      <c r="D4321" s="79"/>
    </row>
    <row r="4322" spans="4:4" x14ac:dyDescent="0.2">
      <c r="D4322" s="79"/>
    </row>
    <row r="4323" spans="4:4" x14ac:dyDescent="0.2">
      <c r="D4323" s="79"/>
    </row>
    <row r="4324" spans="4:4" x14ac:dyDescent="0.2">
      <c r="D4324" s="79"/>
    </row>
    <row r="4325" spans="4:4" x14ac:dyDescent="0.2">
      <c r="D4325" s="79"/>
    </row>
    <row r="4326" spans="4:4" x14ac:dyDescent="0.2">
      <c r="D4326" s="79"/>
    </row>
    <row r="4327" spans="4:4" x14ac:dyDescent="0.2">
      <c r="D4327" s="79"/>
    </row>
    <row r="4328" spans="4:4" x14ac:dyDescent="0.2">
      <c r="D4328" s="79"/>
    </row>
    <row r="4329" spans="4:4" x14ac:dyDescent="0.2">
      <c r="D4329" s="79"/>
    </row>
    <row r="4330" spans="4:4" x14ac:dyDescent="0.2">
      <c r="D4330" s="79"/>
    </row>
    <row r="4331" spans="4:4" x14ac:dyDescent="0.2">
      <c r="D4331" s="79"/>
    </row>
    <row r="4332" spans="4:4" x14ac:dyDescent="0.2">
      <c r="D4332" s="79"/>
    </row>
    <row r="4333" spans="4:4" x14ac:dyDescent="0.2">
      <c r="D4333" s="79"/>
    </row>
    <row r="4334" spans="4:4" x14ac:dyDescent="0.2">
      <c r="D4334" s="79"/>
    </row>
    <row r="4335" spans="4:4" x14ac:dyDescent="0.2">
      <c r="D4335" s="79"/>
    </row>
    <row r="4336" spans="4:4" x14ac:dyDescent="0.2">
      <c r="D4336" s="79"/>
    </row>
    <row r="4337" spans="4:4" x14ac:dyDescent="0.2">
      <c r="D4337" s="79"/>
    </row>
    <row r="4338" spans="4:4" x14ac:dyDescent="0.2">
      <c r="D4338" s="79"/>
    </row>
    <row r="4339" spans="4:4" x14ac:dyDescent="0.2">
      <c r="D4339" s="79"/>
    </row>
    <row r="4340" spans="4:4" x14ac:dyDescent="0.2">
      <c r="D4340" s="79"/>
    </row>
    <row r="4341" spans="4:4" x14ac:dyDescent="0.2">
      <c r="D4341" s="79"/>
    </row>
    <row r="4342" spans="4:4" x14ac:dyDescent="0.2">
      <c r="D4342" s="79"/>
    </row>
    <row r="4343" spans="4:4" x14ac:dyDescent="0.2">
      <c r="D4343" s="79"/>
    </row>
    <row r="4344" spans="4:4" x14ac:dyDescent="0.2">
      <c r="D4344" s="79"/>
    </row>
    <row r="4345" spans="4:4" x14ac:dyDescent="0.2">
      <c r="D4345" s="79"/>
    </row>
    <row r="4346" spans="4:4" x14ac:dyDescent="0.2">
      <c r="D4346" s="79"/>
    </row>
    <row r="4347" spans="4:4" x14ac:dyDescent="0.2">
      <c r="D4347" s="79"/>
    </row>
    <row r="4348" spans="4:4" x14ac:dyDescent="0.2">
      <c r="D4348" s="79"/>
    </row>
    <row r="4349" spans="4:4" x14ac:dyDescent="0.2">
      <c r="D4349" s="79"/>
    </row>
    <row r="4350" spans="4:4" x14ac:dyDescent="0.2">
      <c r="D4350" s="79"/>
    </row>
    <row r="4351" spans="4:4" x14ac:dyDescent="0.2">
      <c r="D4351" s="79"/>
    </row>
    <row r="4352" spans="4:4" x14ac:dyDescent="0.2">
      <c r="D4352" s="79"/>
    </row>
    <row r="4353" spans="4:4" x14ac:dyDescent="0.2">
      <c r="D4353" s="79"/>
    </row>
    <row r="4354" spans="4:4" x14ac:dyDescent="0.2">
      <c r="D4354" s="79"/>
    </row>
    <row r="4355" spans="4:4" x14ac:dyDescent="0.2">
      <c r="D4355" s="79"/>
    </row>
    <row r="4356" spans="4:4" x14ac:dyDescent="0.2">
      <c r="D4356" s="79"/>
    </row>
    <row r="4357" spans="4:4" x14ac:dyDescent="0.2">
      <c r="D4357" s="79"/>
    </row>
    <row r="4358" spans="4:4" x14ac:dyDescent="0.2">
      <c r="D4358" s="79"/>
    </row>
    <row r="4359" spans="4:4" x14ac:dyDescent="0.2">
      <c r="D4359" s="79"/>
    </row>
    <row r="4360" spans="4:4" x14ac:dyDescent="0.2">
      <c r="D4360" s="79"/>
    </row>
    <row r="4361" spans="4:4" x14ac:dyDescent="0.2">
      <c r="D4361" s="79"/>
    </row>
    <row r="4362" spans="4:4" x14ac:dyDescent="0.2">
      <c r="D4362" s="79"/>
    </row>
    <row r="4363" spans="4:4" x14ac:dyDescent="0.2">
      <c r="D4363" s="79"/>
    </row>
    <row r="4364" spans="4:4" x14ac:dyDescent="0.2">
      <c r="D4364" s="79"/>
    </row>
    <row r="4365" spans="4:4" x14ac:dyDescent="0.2">
      <c r="D4365" s="79"/>
    </row>
    <row r="4366" spans="4:4" x14ac:dyDescent="0.2">
      <c r="D4366" s="79"/>
    </row>
    <row r="4367" spans="4:4" x14ac:dyDescent="0.2">
      <c r="D4367" s="79"/>
    </row>
    <row r="4368" spans="4:4" x14ac:dyDescent="0.2">
      <c r="D4368" s="79"/>
    </row>
    <row r="4369" spans="4:4" x14ac:dyDescent="0.2">
      <c r="D4369" s="79"/>
    </row>
    <row r="4370" spans="4:4" x14ac:dyDescent="0.2">
      <c r="D4370" s="79"/>
    </row>
    <row r="4371" spans="4:4" x14ac:dyDescent="0.2">
      <c r="D4371" s="79"/>
    </row>
    <row r="4372" spans="4:4" x14ac:dyDescent="0.2">
      <c r="D4372" s="79"/>
    </row>
    <row r="4373" spans="4:4" x14ac:dyDescent="0.2">
      <c r="D4373" s="79"/>
    </row>
    <row r="4374" spans="4:4" x14ac:dyDescent="0.2">
      <c r="D4374" s="79"/>
    </row>
    <row r="4375" spans="4:4" x14ac:dyDescent="0.2">
      <c r="D4375" s="79"/>
    </row>
    <row r="4376" spans="4:4" x14ac:dyDescent="0.2">
      <c r="D4376" s="79"/>
    </row>
    <row r="4377" spans="4:4" x14ac:dyDescent="0.2">
      <c r="D4377" s="79"/>
    </row>
    <row r="4378" spans="4:4" x14ac:dyDescent="0.2">
      <c r="D4378" s="79"/>
    </row>
    <row r="4379" spans="4:4" x14ac:dyDescent="0.2">
      <c r="D4379" s="79"/>
    </row>
    <row r="4380" spans="4:4" x14ac:dyDescent="0.2">
      <c r="D4380" s="79"/>
    </row>
    <row r="4381" spans="4:4" x14ac:dyDescent="0.2">
      <c r="D4381" s="79"/>
    </row>
    <row r="4382" spans="4:4" x14ac:dyDescent="0.2">
      <c r="D4382" s="79"/>
    </row>
    <row r="4383" spans="4:4" x14ac:dyDescent="0.2">
      <c r="D4383" s="79"/>
    </row>
    <row r="4384" spans="4:4" x14ac:dyDescent="0.2">
      <c r="D4384" s="79"/>
    </row>
    <row r="4385" spans="4:4" x14ac:dyDescent="0.2">
      <c r="D4385" s="79"/>
    </row>
    <row r="4386" spans="4:4" x14ac:dyDescent="0.2">
      <c r="D4386" s="79"/>
    </row>
    <row r="4387" spans="4:4" x14ac:dyDescent="0.2">
      <c r="D4387" s="79"/>
    </row>
    <row r="4388" spans="4:4" x14ac:dyDescent="0.2">
      <c r="D4388" s="79"/>
    </row>
    <row r="4389" spans="4:4" x14ac:dyDescent="0.2">
      <c r="D4389" s="79"/>
    </row>
    <row r="4390" spans="4:4" x14ac:dyDescent="0.2">
      <c r="D4390" s="79"/>
    </row>
    <row r="4391" spans="4:4" x14ac:dyDescent="0.2">
      <c r="D4391" s="79"/>
    </row>
    <row r="4392" spans="4:4" x14ac:dyDescent="0.2">
      <c r="D4392" s="79"/>
    </row>
    <row r="4393" spans="4:4" x14ac:dyDescent="0.2">
      <c r="D4393" s="79"/>
    </row>
    <row r="4394" spans="4:4" x14ac:dyDescent="0.2">
      <c r="D4394" s="79"/>
    </row>
    <row r="4395" spans="4:4" x14ac:dyDescent="0.2">
      <c r="D4395" s="79"/>
    </row>
    <row r="4396" spans="4:4" x14ac:dyDescent="0.2">
      <c r="D4396" s="79"/>
    </row>
    <row r="4397" spans="4:4" x14ac:dyDescent="0.2">
      <c r="D4397" s="79"/>
    </row>
    <row r="4398" spans="4:4" x14ac:dyDescent="0.2">
      <c r="D4398" s="79"/>
    </row>
    <row r="4399" spans="4:4" x14ac:dyDescent="0.2">
      <c r="D4399" s="79"/>
    </row>
    <row r="4400" spans="4:4" x14ac:dyDescent="0.2">
      <c r="D4400" s="79"/>
    </row>
    <row r="4401" spans="4:4" x14ac:dyDescent="0.2">
      <c r="D4401" s="79"/>
    </row>
    <row r="4402" spans="4:4" x14ac:dyDescent="0.2">
      <c r="D4402" s="79"/>
    </row>
    <row r="4403" spans="4:4" x14ac:dyDescent="0.2">
      <c r="D4403" s="79"/>
    </row>
    <row r="4404" spans="4:4" x14ac:dyDescent="0.2">
      <c r="D4404" s="79"/>
    </row>
    <row r="4405" spans="4:4" x14ac:dyDescent="0.2">
      <c r="D4405" s="79"/>
    </row>
    <row r="4406" spans="4:4" x14ac:dyDescent="0.2">
      <c r="D4406" s="79"/>
    </row>
    <row r="4407" spans="4:4" x14ac:dyDescent="0.2">
      <c r="D4407" s="79"/>
    </row>
    <row r="4408" spans="4:4" x14ac:dyDescent="0.2">
      <c r="D4408" s="79"/>
    </row>
    <row r="4409" spans="4:4" x14ac:dyDescent="0.2">
      <c r="D4409" s="79"/>
    </row>
    <row r="4410" spans="4:4" x14ac:dyDescent="0.2">
      <c r="D4410" s="79"/>
    </row>
    <row r="4411" spans="4:4" x14ac:dyDescent="0.2">
      <c r="D4411" s="79"/>
    </row>
    <row r="4412" spans="4:4" x14ac:dyDescent="0.2">
      <c r="D4412" s="79"/>
    </row>
    <row r="4413" spans="4:4" x14ac:dyDescent="0.2">
      <c r="D4413" s="79"/>
    </row>
    <row r="4414" spans="4:4" x14ac:dyDescent="0.2">
      <c r="D4414" s="79"/>
    </row>
    <row r="4415" spans="4:4" x14ac:dyDescent="0.2">
      <c r="D4415" s="79"/>
    </row>
    <row r="4416" spans="4:4" x14ac:dyDescent="0.2">
      <c r="D4416" s="79"/>
    </row>
    <row r="4417" spans="4:4" x14ac:dyDescent="0.2">
      <c r="D4417" s="79"/>
    </row>
    <row r="4418" spans="4:4" x14ac:dyDescent="0.2">
      <c r="D4418" s="79"/>
    </row>
    <row r="4419" spans="4:4" x14ac:dyDescent="0.2">
      <c r="D4419" s="79"/>
    </row>
    <row r="4420" spans="4:4" x14ac:dyDescent="0.2">
      <c r="D4420" s="79"/>
    </row>
    <row r="4421" spans="4:4" x14ac:dyDescent="0.2">
      <c r="D4421" s="79"/>
    </row>
    <row r="4422" spans="4:4" x14ac:dyDescent="0.2">
      <c r="D4422" s="79"/>
    </row>
    <row r="4423" spans="4:4" x14ac:dyDescent="0.2">
      <c r="D4423" s="79"/>
    </row>
    <row r="4424" spans="4:4" x14ac:dyDescent="0.2">
      <c r="D4424" s="79"/>
    </row>
    <row r="4425" spans="4:4" x14ac:dyDescent="0.2">
      <c r="D4425" s="79"/>
    </row>
    <row r="4426" spans="4:4" x14ac:dyDescent="0.2">
      <c r="D4426" s="79"/>
    </row>
    <row r="4427" spans="4:4" x14ac:dyDescent="0.2">
      <c r="D4427" s="79"/>
    </row>
    <row r="4428" spans="4:4" x14ac:dyDescent="0.2">
      <c r="D4428" s="79"/>
    </row>
    <row r="4429" spans="4:4" x14ac:dyDescent="0.2">
      <c r="D4429" s="79"/>
    </row>
    <row r="4430" spans="4:4" x14ac:dyDescent="0.2">
      <c r="D4430" s="79"/>
    </row>
    <row r="4431" spans="4:4" x14ac:dyDescent="0.2">
      <c r="D4431" s="79"/>
    </row>
    <row r="4432" spans="4:4" x14ac:dyDescent="0.2">
      <c r="D4432" s="79"/>
    </row>
    <row r="4433" spans="4:4" x14ac:dyDescent="0.2">
      <c r="D4433" s="79"/>
    </row>
    <row r="4434" spans="4:4" x14ac:dyDescent="0.2">
      <c r="D4434" s="79"/>
    </row>
    <row r="4435" spans="4:4" x14ac:dyDescent="0.2">
      <c r="D4435" s="79"/>
    </row>
    <row r="4436" spans="4:4" x14ac:dyDescent="0.2">
      <c r="D4436" s="79"/>
    </row>
    <row r="4437" spans="4:4" x14ac:dyDescent="0.2">
      <c r="D4437" s="79"/>
    </row>
    <row r="4438" spans="4:4" x14ac:dyDescent="0.2">
      <c r="D4438" s="79"/>
    </row>
    <row r="4439" spans="4:4" x14ac:dyDescent="0.2">
      <c r="D4439" s="79"/>
    </row>
    <row r="4440" spans="4:4" x14ac:dyDescent="0.2">
      <c r="D4440" s="79"/>
    </row>
    <row r="4441" spans="4:4" x14ac:dyDescent="0.2">
      <c r="D4441" s="79"/>
    </row>
    <row r="4442" spans="4:4" x14ac:dyDescent="0.2">
      <c r="D4442" s="79"/>
    </row>
    <row r="4443" spans="4:4" x14ac:dyDescent="0.2">
      <c r="D4443" s="79"/>
    </row>
    <row r="4444" spans="4:4" x14ac:dyDescent="0.2">
      <c r="D4444" s="79"/>
    </row>
    <row r="4445" spans="4:4" x14ac:dyDescent="0.2">
      <c r="D4445" s="79"/>
    </row>
    <row r="4446" spans="4:4" x14ac:dyDescent="0.2">
      <c r="D4446" s="79"/>
    </row>
    <row r="4447" spans="4:4" x14ac:dyDescent="0.2">
      <c r="D4447" s="79"/>
    </row>
    <row r="4448" spans="4:4" x14ac:dyDescent="0.2">
      <c r="D4448" s="79"/>
    </row>
    <row r="4449" spans="4:4" x14ac:dyDescent="0.2">
      <c r="D4449" s="79"/>
    </row>
    <row r="4450" spans="4:4" x14ac:dyDescent="0.2">
      <c r="D4450" s="79"/>
    </row>
    <row r="4451" spans="4:4" x14ac:dyDescent="0.2">
      <c r="D4451" s="79"/>
    </row>
    <row r="4452" spans="4:4" x14ac:dyDescent="0.2">
      <c r="D4452" s="79"/>
    </row>
    <row r="4453" spans="4:4" x14ac:dyDescent="0.2">
      <c r="D4453" s="79"/>
    </row>
    <row r="4454" spans="4:4" x14ac:dyDescent="0.2">
      <c r="D4454" s="79"/>
    </row>
    <row r="4455" spans="4:4" x14ac:dyDescent="0.2">
      <c r="D4455" s="79"/>
    </row>
    <row r="4456" spans="4:4" x14ac:dyDescent="0.2">
      <c r="D4456" s="79"/>
    </row>
    <row r="4457" spans="4:4" x14ac:dyDescent="0.2">
      <c r="D4457" s="79"/>
    </row>
    <row r="4458" spans="4:4" x14ac:dyDescent="0.2">
      <c r="D4458" s="79"/>
    </row>
    <row r="4459" spans="4:4" x14ac:dyDescent="0.2">
      <c r="D4459" s="79"/>
    </row>
    <row r="4460" spans="4:4" x14ac:dyDescent="0.2">
      <c r="D4460" s="79"/>
    </row>
    <row r="4461" spans="4:4" x14ac:dyDescent="0.2">
      <c r="D4461" s="79"/>
    </row>
    <row r="4462" spans="4:4" x14ac:dyDescent="0.2">
      <c r="D4462" s="79"/>
    </row>
    <row r="4463" spans="4:4" x14ac:dyDescent="0.2">
      <c r="D4463" s="79"/>
    </row>
    <row r="4464" spans="4:4" x14ac:dyDescent="0.2">
      <c r="D4464" s="79"/>
    </row>
    <row r="4465" spans="4:4" x14ac:dyDescent="0.2">
      <c r="D4465" s="79"/>
    </row>
    <row r="4466" spans="4:4" x14ac:dyDescent="0.2">
      <c r="D4466" s="79"/>
    </row>
    <row r="4467" spans="4:4" x14ac:dyDescent="0.2">
      <c r="D4467" s="79"/>
    </row>
    <row r="4468" spans="4:4" x14ac:dyDescent="0.2">
      <c r="D4468" s="79"/>
    </row>
    <row r="4469" spans="4:4" x14ac:dyDescent="0.2">
      <c r="D4469" s="79"/>
    </row>
    <row r="4470" spans="4:4" x14ac:dyDescent="0.2">
      <c r="D4470" s="79"/>
    </row>
    <row r="4471" spans="4:4" x14ac:dyDescent="0.2">
      <c r="D4471" s="79"/>
    </row>
    <row r="4472" spans="4:4" x14ac:dyDescent="0.2">
      <c r="D4472" s="79"/>
    </row>
    <row r="4473" spans="4:4" x14ac:dyDescent="0.2">
      <c r="D4473" s="79"/>
    </row>
    <row r="4474" spans="4:4" x14ac:dyDescent="0.2">
      <c r="D4474" s="79"/>
    </row>
    <row r="4475" spans="4:4" x14ac:dyDescent="0.2">
      <c r="D4475" s="79"/>
    </row>
    <row r="4476" spans="4:4" x14ac:dyDescent="0.2">
      <c r="D4476" s="79"/>
    </row>
    <row r="4477" spans="4:4" x14ac:dyDescent="0.2">
      <c r="D4477" s="79"/>
    </row>
    <row r="4478" spans="4:4" x14ac:dyDescent="0.2">
      <c r="D4478" s="79"/>
    </row>
    <row r="4479" spans="4:4" x14ac:dyDescent="0.2">
      <c r="D4479" s="79"/>
    </row>
    <row r="4480" spans="4:4" x14ac:dyDescent="0.2">
      <c r="D4480" s="79"/>
    </row>
    <row r="4481" spans="4:4" x14ac:dyDescent="0.2">
      <c r="D4481" s="79"/>
    </row>
    <row r="4482" spans="4:4" x14ac:dyDescent="0.2">
      <c r="D4482" s="79"/>
    </row>
    <row r="4483" spans="4:4" x14ac:dyDescent="0.2">
      <c r="D4483" s="79"/>
    </row>
    <row r="4484" spans="4:4" x14ac:dyDescent="0.2">
      <c r="D4484" s="79"/>
    </row>
    <row r="4485" spans="4:4" x14ac:dyDescent="0.2">
      <c r="D4485" s="79"/>
    </row>
    <row r="4486" spans="4:4" x14ac:dyDescent="0.2">
      <c r="D4486" s="79"/>
    </row>
    <row r="4487" spans="4:4" x14ac:dyDescent="0.2">
      <c r="D4487" s="79"/>
    </row>
    <row r="4488" spans="4:4" x14ac:dyDescent="0.2">
      <c r="D4488" s="79"/>
    </row>
    <row r="4489" spans="4:4" x14ac:dyDescent="0.2">
      <c r="D4489" s="79"/>
    </row>
    <row r="4490" spans="4:4" x14ac:dyDescent="0.2">
      <c r="D4490" s="79"/>
    </row>
    <row r="4491" spans="4:4" x14ac:dyDescent="0.2">
      <c r="D4491" s="79"/>
    </row>
    <row r="4492" spans="4:4" x14ac:dyDescent="0.2">
      <c r="D4492" s="79"/>
    </row>
    <row r="4493" spans="4:4" x14ac:dyDescent="0.2">
      <c r="D4493" s="79"/>
    </row>
    <row r="4494" spans="4:4" x14ac:dyDescent="0.2">
      <c r="D4494" s="79"/>
    </row>
    <row r="4495" spans="4:4" x14ac:dyDescent="0.2">
      <c r="D4495" s="79"/>
    </row>
    <row r="4496" spans="4:4" x14ac:dyDescent="0.2">
      <c r="D4496" s="79"/>
    </row>
    <row r="4497" spans="4:4" x14ac:dyDescent="0.2">
      <c r="D4497" s="79"/>
    </row>
    <row r="4498" spans="4:4" x14ac:dyDescent="0.2">
      <c r="D4498" s="79"/>
    </row>
    <row r="4499" spans="4:4" x14ac:dyDescent="0.2">
      <c r="D4499" s="79"/>
    </row>
    <row r="4500" spans="4:4" x14ac:dyDescent="0.2">
      <c r="D4500" s="79"/>
    </row>
    <row r="4501" spans="4:4" x14ac:dyDescent="0.2">
      <c r="D4501" s="79"/>
    </row>
    <row r="4502" spans="4:4" x14ac:dyDescent="0.2">
      <c r="D4502" s="79"/>
    </row>
    <row r="4503" spans="4:4" x14ac:dyDescent="0.2">
      <c r="D4503" s="79"/>
    </row>
    <row r="4504" spans="4:4" x14ac:dyDescent="0.2">
      <c r="D4504" s="79"/>
    </row>
    <row r="4505" spans="4:4" x14ac:dyDescent="0.2">
      <c r="D4505" s="79"/>
    </row>
    <row r="4506" spans="4:4" x14ac:dyDescent="0.2">
      <c r="D4506" s="79"/>
    </row>
    <row r="4507" spans="4:4" x14ac:dyDescent="0.2">
      <c r="D4507" s="79"/>
    </row>
    <row r="4508" spans="4:4" x14ac:dyDescent="0.2">
      <c r="D4508" s="79"/>
    </row>
    <row r="4509" spans="4:4" x14ac:dyDescent="0.2">
      <c r="D4509" s="79"/>
    </row>
    <row r="4510" spans="4:4" x14ac:dyDescent="0.2">
      <c r="D4510" s="79"/>
    </row>
    <row r="4511" spans="4:4" x14ac:dyDescent="0.2">
      <c r="D4511" s="79"/>
    </row>
    <row r="4512" spans="4:4" x14ac:dyDescent="0.2">
      <c r="D4512" s="79"/>
    </row>
    <row r="4513" spans="4:4" x14ac:dyDescent="0.2">
      <c r="D4513" s="79"/>
    </row>
    <row r="4514" spans="4:4" x14ac:dyDescent="0.2">
      <c r="D4514" s="79"/>
    </row>
    <row r="4515" spans="4:4" x14ac:dyDescent="0.2">
      <c r="D4515" s="79"/>
    </row>
    <row r="4516" spans="4:4" x14ac:dyDescent="0.2">
      <c r="D4516" s="79"/>
    </row>
    <row r="4517" spans="4:4" x14ac:dyDescent="0.2">
      <c r="D4517" s="79"/>
    </row>
    <row r="4518" spans="4:4" x14ac:dyDescent="0.2">
      <c r="D4518" s="79"/>
    </row>
    <row r="4519" spans="4:4" x14ac:dyDescent="0.2">
      <c r="D4519" s="79"/>
    </row>
    <row r="4520" spans="4:4" x14ac:dyDescent="0.2">
      <c r="D4520" s="79"/>
    </row>
    <row r="4521" spans="4:4" x14ac:dyDescent="0.2">
      <c r="D4521" s="79"/>
    </row>
    <row r="4522" spans="4:4" x14ac:dyDescent="0.2">
      <c r="D4522" s="79"/>
    </row>
    <row r="4523" spans="4:4" x14ac:dyDescent="0.2">
      <c r="D4523" s="79"/>
    </row>
    <row r="4524" spans="4:4" x14ac:dyDescent="0.2">
      <c r="D4524" s="79"/>
    </row>
    <row r="4525" spans="4:4" x14ac:dyDescent="0.2">
      <c r="D4525" s="79"/>
    </row>
    <row r="4526" spans="4:4" x14ac:dyDescent="0.2">
      <c r="D4526" s="79"/>
    </row>
    <row r="4527" spans="4:4" x14ac:dyDescent="0.2">
      <c r="D4527" s="79"/>
    </row>
    <row r="4528" spans="4:4" x14ac:dyDescent="0.2">
      <c r="D4528" s="79"/>
    </row>
    <row r="4529" spans="4:4" x14ac:dyDescent="0.2">
      <c r="D4529" s="79"/>
    </row>
    <row r="4530" spans="4:4" x14ac:dyDescent="0.2">
      <c r="D4530" s="79"/>
    </row>
    <row r="4531" spans="4:4" x14ac:dyDescent="0.2">
      <c r="D4531" s="79"/>
    </row>
    <row r="4532" spans="4:4" x14ac:dyDescent="0.2">
      <c r="D4532" s="79"/>
    </row>
    <row r="4533" spans="4:4" x14ac:dyDescent="0.2">
      <c r="D4533" s="79"/>
    </row>
    <row r="4534" spans="4:4" x14ac:dyDescent="0.2">
      <c r="D4534" s="79"/>
    </row>
    <row r="4535" spans="4:4" x14ac:dyDescent="0.2">
      <c r="D4535" s="79"/>
    </row>
    <row r="4536" spans="4:4" x14ac:dyDescent="0.2">
      <c r="D4536" s="79"/>
    </row>
    <row r="4537" spans="4:4" x14ac:dyDescent="0.2">
      <c r="D4537" s="79"/>
    </row>
    <row r="4538" spans="4:4" x14ac:dyDescent="0.2">
      <c r="D4538" s="79"/>
    </row>
    <row r="4539" spans="4:4" x14ac:dyDescent="0.2">
      <c r="D4539" s="79"/>
    </row>
    <row r="4540" spans="4:4" x14ac:dyDescent="0.2">
      <c r="D4540" s="79"/>
    </row>
    <row r="4541" spans="4:4" x14ac:dyDescent="0.2">
      <c r="D4541" s="79"/>
    </row>
    <row r="4542" spans="4:4" x14ac:dyDescent="0.2">
      <c r="D4542" s="79"/>
    </row>
    <row r="4543" spans="4:4" x14ac:dyDescent="0.2">
      <c r="D4543" s="79"/>
    </row>
    <row r="4544" spans="4:4" x14ac:dyDescent="0.2">
      <c r="D4544" s="79"/>
    </row>
    <row r="4545" spans="4:4" x14ac:dyDescent="0.2">
      <c r="D4545" s="79"/>
    </row>
    <row r="4546" spans="4:4" x14ac:dyDescent="0.2">
      <c r="D4546" s="79"/>
    </row>
    <row r="4547" spans="4:4" x14ac:dyDescent="0.2">
      <c r="D4547" s="79"/>
    </row>
    <row r="4548" spans="4:4" x14ac:dyDescent="0.2">
      <c r="D4548" s="79"/>
    </row>
    <row r="4549" spans="4:4" x14ac:dyDescent="0.2">
      <c r="D4549" s="79"/>
    </row>
    <row r="4550" spans="4:4" x14ac:dyDescent="0.2">
      <c r="D4550" s="79"/>
    </row>
    <row r="4551" spans="4:4" x14ac:dyDescent="0.2">
      <c r="D4551" s="79"/>
    </row>
    <row r="4552" spans="4:4" x14ac:dyDescent="0.2">
      <c r="D4552" s="79"/>
    </row>
    <row r="4553" spans="4:4" x14ac:dyDescent="0.2">
      <c r="D4553" s="79"/>
    </row>
    <row r="4554" spans="4:4" x14ac:dyDescent="0.2">
      <c r="D4554" s="79"/>
    </row>
    <row r="4555" spans="4:4" x14ac:dyDescent="0.2">
      <c r="D4555" s="79"/>
    </row>
    <row r="4556" spans="4:4" x14ac:dyDescent="0.2">
      <c r="D4556" s="79"/>
    </row>
    <row r="4557" spans="4:4" x14ac:dyDescent="0.2">
      <c r="D4557" s="79"/>
    </row>
    <row r="4558" spans="4:4" x14ac:dyDescent="0.2">
      <c r="D4558" s="79"/>
    </row>
    <row r="4559" spans="4:4" x14ac:dyDescent="0.2">
      <c r="D4559" s="79"/>
    </row>
    <row r="4560" spans="4:4" x14ac:dyDescent="0.2">
      <c r="D4560" s="79"/>
    </row>
    <row r="4561" spans="4:4" x14ac:dyDescent="0.2">
      <c r="D4561" s="79"/>
    </row>
    <row r="4562" spans="4:4" x14ac:dyDescent="0.2">
      <c r="D4562" s="79"/>
    </row>
    <row r="4563" spans="4:4" x14ac:dyDescent="0.2">
      <c r="D4563" s="79"/>
    </row>
    <row r="4564" spans="4:4" x14ac:dyDescent="0.2">
      <c r="D4564" s="79"/>
    </row>
    <row r="4565" spans="4:4" x14ac:dyDescent="0.2">
      <c r="D4565" s="79"/>
    </row>
    <row r="4566" spans="4:4" x14ac:dyDescent="0.2">
      <c r="D4566" s="79"/>
    </row>
    <row r="4567" spans="4:4" x14ac:dyDescent="0.2">
      <c r="D4567" s="79"/>
    </row>
    <row r="4568" spans="4:4" x14ac:dyDescent="0.2">
      <c r="D4568" s="79"/>
    </row>
    <row r="4569" spans="4:4" x14ac:dyDescent="0.2">
      <c r="D4569" s="79"/>
    </row>
    <row r="4570" spans="4:4" x14ac:dyDescent="0.2">
      <c r="D4570" s="79"/>
    </row>
    <row r="4571" spans="4:4" x14ac:dyDescent="0.2">
      <c r="D4571" s="79"/>
    </row>
    <row r="4572" spans="4:4" x14ac:dyDescent="0.2">
      <c r="D4572" s="79"/>
    </row>
    <row r="4573" spans="4:4" x14ac:dyDescent="0.2">
      <c r="D4573" s="79"/>
    </row>
    <row r="4574" spans="4:4" x14ac:dyDescent="0.2">
      <c r="D4574" s="79"/>
    </row>
    <row r="4575" spans="4:4" x14ac:dyDescent="0.2">
      <c r="D4575" s="79"/>
    </row>
    <row r="4576" spans="4:4" x14ac:dyDescent="0.2">
      <c r="D4576" s="79"/>
    </row>
    <row r="4577" spans="4:4" x14ac:dyDescent="0.2">
      <c r="D4577" s="79"/>
    </row>
    <row r="4578" spans="4:4" x14ac:dyDescent="0.2">
      <c r="D4578" s="79"/>
    </row>
    <row r="4579" spans="4:4" x14ac:dyDescent="0.2">
      <c r="D4579" s="79"/>
    </row>
    <row r="4580" spans="4:4" x14ac:dyDescent="0.2">
      <c r="D4580" s="79"/>
    </row>
    <row r="4581" spans="4:4" x14ac:dyDescent="0.2">
      <c r="D4581" s="79"/>
    </row>
    <row r="4582" spans="4:4" x14ac:dyDescent="0.2">
      <c r="D4582" s="79"/>
    </row>
    <row r="4583" spans="4:4" x14ac:dyDescent="0.2">
      <c r="D4583" s="79"/>
    </row>
    <row r="4584" spans="4:4" x14ac:dyDescent="0.2">
      <c r="D4584" s="79"/>
    </row>
    <row r="4585" spans="4:4" x14ac:dyDescent="0.2">
      <c r="D4585" s="79"/>
    </row>
    <row r="4586" spans="4:4" x14ac:dyDescent="0.2">
      <c r="D4586" s="79"/>
    </row>
    <row r="4587" spans="4:4" x14ac:dyDescent="0.2">
      <c r="D4587" s="79"/>
    </row>
    <row r="4588" spans="4:4" x14ac:dyDescent="0.2">
      <c r="D4588" s="79"/>
    </row>
    <row r="4589" spans="4:4" x14ac:dyDescent="0.2">
      <c r="D4589" s="79"/>
    </row>
    <row r="4590" spans="4:4" x14ac:dyDescent="0.2">
      <c r="D4590" s="79"/>
    </row>
    <row r="4591" spans="4:4" x14ac:dyDescent="0.2">
      <c r="D4591" s="79"/>
    </row>
    <row r="4592" spans="4:4" x14ac:dyDescent="0.2">
      <c r="D4592" s="79"/>
    </row>
    <row r="4593" spans="4:4" x14ac:dyDescent="0.2">
      <c r="D4593" s="79"/>
    </row>
    <row r="4594" spans="4:4" x14ac:dyDescent="0.2">
      <c r="D4594" s="79"/>
    </row>
    <row r="4595" spans="4:4" x14ac:dyDescent="0.2">
      <c r="D4595" s="79"/>
    </row>
    <row r="4596" spans="4:4" x14ac:dyDescent="0.2">
      <c r="D4596" s="79"/>
    </row>
    <row r="4597" spans="4:4" x14ac:dyDescent="0.2">
      <c r="D4597" s="79"/>
    </row>
    <row r="4598" spans="4:4" x14ac:dyDescent="0.2">
      <c r="D4598" s="79"/>
    </row>
    <row r="4599" spans="4:4" x14ac:dyDescent="0.2">
      <c r="D4599" s="79"/>
    </row>
    <row r="4600" spans="4:4" x14ac:dyDescent="0.2">
      <c r="D4600" s="79"/>
    </row>
    <row r="4601" spans="4:4" x14ac:dyDescent="0.2">
      <c r="D4601" s="79"/>
    </row>
    <row r="4602" spans="4:4" x14ac:dyDescent="0.2">
      <c r="D4602" s="79"/>
    </row>
    <row r="4603" spans="4:4" x14ac:dyDescent="0.2">
      <c r="D4603" s="79"/>
    </row>
    <row r="4604" spans="4:4" x14ac:dyDescent="0.2">
      <c r="D4604" s="79"/>
    </row>
    <row r="4605" spans="4:4" x14ac:dyDescent="0.2">
      <c r="D4605" s="79"/>
    </row>
    <row r="4606" spans="4:4" x14ac:dyDescent="0.2">
      <c r="D4606" s="79"/>
    </row>
    <row r="4607" spans="4:4" x14ac:dyDescent="0.2">
      <c r="D4607" s="79"/>
    </row>
    <row r="4608" spans="4:4" x14ac:dyDescent="0.2">
      <c r="D4608" s="79"/>
    </row>
    <row r="4609" spans="4:4" x14ac:dyDescent="0.2">
      <c r="D4609" s="79"/>
    </row>
    <row r="4610" spans="4:4" x14ac:dyDescent="0.2">
      <c r="D4610" s="79"/>
    </row>
    <row r="4611" spans="4:4" x14ac:dyDescent="0.2">
      <c r="D4611" s="79"/>
    </row>
    <row r="4612" spans="4:4" x14ac:dyDescent="0.2">
      <c r="D4612" s="79"/>
    </row>
    <row r="4613" spans="4:4" x14ac:dyDescent="0.2">
      <c r="D4613" s="79"/>
    </row>
    <row r="4614" spans="4:4" x14ac:dyDescent="0.2">
      <c r="D4614" s="79"/>
    </row>
    <row r="4615" spans="4:4" x14ac:dyDescent="0.2">
      <c r="D4615" s="79"/>
    </row>
    <row r="4616" spans="4:4" x14ac:dyDescent="0.2">
      <c r="D4616" s="79"/>
    </row>
    <row r="4617" spans="4:4" x14ac:dyDescent="0.2">
      <c r="D4617" s="79"/>
    </row>
    <row r="4618" spans="4:4" x14ac:dyDescent="0.2">
      <c r="D4618" s="79"/>
    </row>
    <row r="4619" spans="4:4" x14ac:dyDescent="0.2">
      <c r="D4619" s="79"/>
    </row>
    <row r="4620" spans="4:4" x14ac:dyDescent="0.2">
      <c r="D4620" s="79"/>
    </row>
    <row r="4621" spans="4:4" x14ac:dyDescent="0.2">
      <c r="D4621" s="79"/>
    </row>
    <row r="4622" spans="4:4" x14ac:dyDescent="0.2">
      <c r="D4622" s="79"/>
    </row>
    <row r="4623" spans="4:4" x14ac:dyDescent="0.2">
      <c r="D4623" s="79"/>
    </row>
    <row r="4624" spans="4:4" x14ac:dyDescent="0.2">
      <c r="D4624" s="79"/>
    </row>
    <row r="4625" spans="4:4" x14ac:dyDescent="0.2">
      <c r="D4625" s="79"/>
    </row>
    <row r="4626" spans="4:4" x14ac:dyDescent="0.2">
      <c r="D4626" s="79"/>
    </row>
    <row r="4627" spans="4:4" x14ac:dyDescent="0.2">
      <c r="D4627" s="79"/>
    </row>
    <row r="4628" spans="4:4" x14ac:dyDescent="0.2">
      <c r="D4628" s="79"/>
    </row>
    <row r="4629" spans="4:4" x14ac:dyDescent="0.2">
      <c r="D4629" s="79"/>
    </row>
    <row r="4630" spans="4:4" x14ac:dyDescent="0.2">
      <c r="D4630" s="79"/>
    </row>
    <row r="4631" spans="4:4" x14ac:dyDescent="0.2">
      <c r="D4631" s="79"/>
    </row>
    <row r="4632" spans="4:4" x14ac:dyDescent="0.2">
      <c r="D4632" s="79"/>
    </row>
    <row r="4633" spans="4:4" x14ac:dyDescent="0.2">
      <c r="D4633" s="79"/>
    </row>
    <row r="4634" spans="4:4" x14ac:dyDescent="0.2">
      <c r="D4634" s="79"/>
    </row>
    <row r="4635" spans="4:4" x14ac:dyDescent="0.2">
      <c r="D4635" s="79"/>
    </row>
    <row r="4636" spans="4:4" x14ac:dyDescent="0.2">
      <c r="D4636" s="79"/>
    </row>
    <row r="4637" spans="4:4" x14ac:dyDescent="0.2">
      <c r="D4637" s="79"/>
    </row>
    <row r="4638" spans="4:4" x14ac:dyDescent="0.2">
      <c r="D4638" s="79"/>
    </row>
    <row r="4639" spans="4:4" x14ac:dyDescent="0.2">
      <c r="D4639" s="79"/>
    </row>
    <row r="4640" spans="4:4" x14ac:dyDescent="0.2">
      <c r="D4640" s="79"/>
    </row>
    <row r="4641" spans="4:4" x14ac:dyDescent="0.2">
      <c r="D4641" s="79"/>
    </row>
    <row r="4642" spans="4:4" x14ac:dyDescent="0.2">
      <c r="D4642" s="79"/>
    </row>
    <row r="4643" spans="4:4" x14ac:dyDescent="0.2">
      <c r="D4643" s="79"/>
    </row>
    <row r="4644" spans="4:4" x14ac:dyDescent="0.2">
      <c r="D4644" s="79"/>
    </row>
    <row r="4645" spans="4:4" x14ac:dyDescent="0.2">
      <c r="D4645" s="79"/>
    </row>
    <row r="4646" spans="4:4" x14ac:dyDescent="0.2">
      <c r="D4646" s="79"/>
    </row>
    <row r="4647" spans="4:4" x14ac:dyDescent="0.2">
      <c r="D4647" s="79"/>
    </row>
    <row r="4648" spans="4:4" x14ac:dyDescent="0.2">
      <c r="D4648" s="79"/>
    </row>
    <row r="4649" spans="4:4" x14ac:dyDescent="0.2">
      <c r="D4649" s="79"/>
    </row>
    <row r="4650" spans="4:4" x14ac:dyDescent="0.2">
      <c r="D4650" s="79"/>
    </row>
    <row r="4651" spans="4:4" x14ac:dyDescent="0.2">
      <c r="D4651" s="79"/>
    </row>
    <row r="4652" spans="4:4" x14ac:dyDescent="0.2">
      <c r="D4652" s="79"/>
    </row>
    <row r="4653" spans="4:4" x14ac:dyDescent="0.2">
      <c r="D4653" s="79"/>
    </row>
    <row r="4654" spans="4:4" x14ac:dyDescent="0.2">
      <c r="D4654" s="79"/>
    </row>
    <row r="4655" spans="4:4" x14ac:dyDescent="0.2">
      <c r="D4655" s="79"/>
    </row>
    <row r="4656" spans="4:4" x14ac:dyDescent="0.2">
      <c r="D4656" s="79"/>
    </row>
    <row r="4657" spans="4:4" x14ac:dyDescent="0.2">
      <c r="D4657" s="79"/>
    </row>
    <row r="4658" spans="4:4" x14ac:dyDescent="0.2">
      <c r="D4658" s="79"/>
    </row>
    <row r="4659" spans="4:4" x14ac:dyDescent="0.2">
      <c r="D4659" s="79"/>
    </row>
    <row r="4660" spans="4:4" x14ac:dyDescent="0.2">
      <c r="D4660" s="79"/>
    </row>
    <row r="4661" spans="4:4" x14ac:dyDescent="0.2">
      <c r="D4661" s="79"/>
    </row>
    <row r="4662" spans="4:4" x14ac:dyDescent="0.2">
      <c r="D4662" s="79"/>
    </row>
    <row r="4663" spans="4:4" x14ac:dyDescent="0.2">
      <c r="D4663" s="79"/>
    </row>
    <row r="4664" spans="4:4" x14ac:dyDescent="0.2">
      <c r="D4664" s="79"/>
    </row>
    <row r="4665" spans="4:4" x14ac:dyDescent="0.2">
      <c r="D4665" s="79"/>
    </row>
    <row r="4666" spans="4:4" x14ac:dyDescent="0.2">
      <c r="D4666" s="79"/>
    </row>
    <row r="4667" spans="4:4" x14ac:dyDescent="0.2">
      <c r="D4667" s="79"/>
    </row>
    <row r="4668" spans="4:4" x14ac:dyDescent="0.2">
      <c r="D4668" s="79"/>
    </row>
    <row r="4669" spans="4:4" x14ac:dyDescent="0.2">
      <c r="D4669" s="79"/>
    </row>
    <row r="4670" spans="4:4" x14ac:dyDescent="0.2">
      <c r="D4670" s="79"/>
    </row>
    <row r="4671" spans="4:4" x14ac:dyDescent="0.2">
      <c r="D4671" s="79"/>
    </row>
    <row r="4672" spans="4:4" x14ac:dyDescent="0.2">
      <c r="D4672" s="79"/>
    </row>
    <row r="4673" spans="4:4" x14ac:dyDescent="0.2">
      <c r="D4673" s="79"/>
    </row>
    <row r="4674" spans="4:4" x14ac:dyDescent="0.2">
      <c r="D4674" s="79"/>
    </row>
    <row r="4675" spans="4:4" x14ac:dyDescent="0.2">
      <c r="D4675" s="79"/>
    </row>
    <row r="4676" spans="4:4" x14ac:dyDescent="0.2">
      <c r="D4676" s="79"/>
    </row>
    <row r="4677" spans="4:4" x14ac:dyDescent="0.2">
      <c r="D4677" s="79"/>
    </row>
    <row r="4678" spans="4:4" x14ac:dyDescent="0.2">
      <c r="D4678" s="79"/>
    </row>
    <row r="4679" spans="4:4" x14ac:dyDescent="0.2">
      <c r="D4679" s="79"/>
    </row>
    <row r="4680" spans="4:4" x14ac:dyDescent="0.2">
      <c r="D4680" s="79"/>
    </row>
    <row r="4681" spans="4:4" x14ac:dyDescent="0.2">
      <c r="D4681" s="79"/>
    </row>
    <row r="4682" spans="4:4" x14ac:dyDescent="0.2">
      <c r="D4682" s="79"/>
    </row>
    <row r="4683" spans="4:4" x14ac:dyDescent="0.2">
      <c r="D4683" s="79"/>
    </row>
    <row r="4684" spans="4:4" x14ac:dyDescent="0.2">
      <c r="D4684" s="79"/>
    </row>
    <row r="4685" spans="4:4" x14ac:dyDescent="0.2">
      <c r="D4685" s="79"/>
    </row>
    <row r="4686" spans="4:4" x14ac:dyDescent="0.2">
      <c r="D4686" s="79"/>
    </row>
    <row r="4687" spans="4:4" x14ac:dyDescent="0.2">
      <c r="D4687" s="79"/>
    </row>
    <row r="4688" spans="4:4" x14ac:dyDescent="0.2">
      <c r="D4688" s="79"/>
    </row>
    <row r="4689" spans="4:4" x14ac:dyDescent="0.2">
      <c r="D4689" s="79"/>
    </row>
    <row r="4690" spans="4:4" x14ac:dyDescent="0.2">
      <c r="D4690" s="79"/>
    </row>
    <row r="4691" spans="4:4" x14ac:dyDescent="0.2">
      <c r="D4691" s="79"/>
    </row>
    <row r="4692" spans="4:4" x14ac:dyDescent="0.2">
      <c r="D4692" s="79"/>
    </row>
    <row r="4693" spans="4:4" x14ac:dyDescent="0.2">
      <c r="D4693" s="79"/>
    </row>
    <row r="4694" spans="4:4" x14ac:dyDescent="0.2">
      <c r="D4694" s="79"/>
    </row>
    <row r="4695" spans="4:4" x14ac:dyDescent="0.2">
      <c r="D4695" s="79"/>
    </row>
    <row r="4696" spans="4:4" x14ac:dyDescent="0.2">
      <c r="D4696" s="79"/>
    </row>
    <row r="4697" spans="4:4" x14ac:dyDescent="0.2">
      <c r="D4697" s="79"/>
    </row>
    <row r="4698" spans="4:4" x14ac:dyDescent="0.2">
      <c r="D4698" s="79"/>
    </row>
    <row r="4699" spans="4:4" x14ac:dyDescent="0.2">
      <c r="D4699" s="79"/>
    </row>
    <row r="4700" spans="4:4" x14ac:dyDescent="0.2">
      <c r="D4700" s="79"/>
    </row>
    <row r="4701" spans="4:4" x14ac:dyDescent="0.2">
      <c r="D4701" s="79"/>
    </row>
    <row r="4702" spans="4:4" x14ac:dyDescent="0.2">
      <c r="D4702" s="79"/>
    </row>
    <row r="4703" spans="4:4" x14ac:dyDescent="0.2">
      <c r="D4703" s="79"/>
    </row>
    <row r="4704" spans="4:4" x14ac:dyDescent="0.2">
      <c r="D4704" s="79"/>
    </row>
    <row r="4705" spans="4:4" x14ac:dyDescent="0.2">
      <c r="D4705" s="79"/>
    </row>
    <row r="4706" spans="4:4" x14ac:dyDescent="0.2">
      <c r="D4706" s="79"/>
    </row>
    <row r="4707" spans="4:4" x14ac:dyDescent="0.2">
      <c r="D4707" s="79"/>
    </row>
    <row r="4708" spans="4:4" x14ac:dyDescent="0.2">
      <c r="D4708" s="79"/>
    </row>
    <row r="4709" spans="4:4" x14ac:dyDescent="0.2">
      <c r="D4709" s="79"/>
    </row>
    <row r="4710" spans="4:4" x14ac:dyDescent="0.2">
      <c r="D4710" s="79"/>
    </row>
    <row r="4711" spans="4:4" x14ac:dyDescent="0.2">
      <c r="D4711" s="79"/>
    </row>
    <row r="4712" spans="4:4" x14ac:dyDescent="0.2">
      <c r="D4712" s="79"/>
    </row>
    <row r="4713" spans="4:4" x14ac:dyDescent="0.2">
      <c r="D4713" s="79"/>
    </row>
    <row r="4714" spans="4:4" x14ac:dyDescent="0.2">
      <c r="D4714" s="79"/>
    </row>
    <row r="4715" spans="4:4" x14ac:dyDescent="0.2">
      <c r="D4715" s="79"/>
    </row>
    <row r="4716" spans="4:4" x14ac:dyDescent="0.2">
      <c r="D4716" s="79"/>
    </row>
    <row r="4717" spans="4:4" x14ac:dyDescent="0.2">
      <c r="D4717" s="79"/>
    </row>
    <row r="4718" spans="4:4" x14ac:dyDescent="0.2">
      <c r="D4718" s="79"/>
    </row>
    <row r="4719" spans="4:4" x14ac:dyDescent="0.2">
      <c r="D4719" s="79"/>
    </row>
    <row r="4720" spans="4:4" x14ac:dyDescent="0.2">
      <c r="D4720" s="79"/>
    </row>
    <row r="4721" spans="4:4" x14ac:dyDescent="0.2">
      <c r="D4721" s="79"/>
    </row>
    <row r="4722" spans="4:4" x14ac:dyDescent="0.2">
      <c r="D4722" s="79"/>
    </row>
    <row r="4723" spans="4:4" x14ac:dyDescent="0.2">
      <c r="D4723" s="79"/>
    </row>
    <row r="4724" spans="4:4" x14ac:dyDescent="0.2">
      <c r="D4724" s="79"/>
    </row>
    <row r="4725" spans="4:4" x14ac:dyDescent="0.2">
      <c r="D4725" s="79"/>
    </row>
    <row r="4726" spans="4:4" x14ac:dyDescent="0.2">
      <c r="D4726" s="79"/>
    </row>
    <row r="4727" spans="4:4" x14ac:dyDescent="0.2">
      <c r="D4727" s="79"/>
    </row>
    <row r="4728" spans="4:4" x14ac:dyDescent="0.2">
      <c r="D4728" s="79"/>
    </row>
    <row r="4729" spans="4:4" x14ac:dyDescent="0.2">
      <c r="D4729" s="79"/>
    </row>
    <row r="4730" spans="4:4" x14ac:dyDescent="0.2">
      <c r="D4730" s="79"/>
    </row>
    <row r="4731" spans="4:4" x14ac:dyDescent="0.2">
      <c r="D4731" s="79"/>
    </row>
    <row r="4732" spans="4:4" x14ac:dyDescent="0.2">
      <c r="D4732" s="79"/>
    </row>
    <row r="4733" spans="4:4" x14ac:dyDescent="0.2">
      <c r="D4733" s="79"/>
    </row>
    <row r="4734" spans="4:4" x14ac:dyDescent="0.2">
      <c r="D4734" s="79"/>
    </row>
    <row r="4735" spans="4:4" x14ac:dyDescent="0.2">
      <c r="D4735" s="79"/>
    </row>
    <row r="4736" spans="4:4" x14ac:dyDescent="0.2">
      <c r="D4736" s="79"/>
    </row>
    <row r="4737" spans="4:4" x14ac:dyDescent="0.2">
      <c r="D4737" s="79"/>
    </row>
    <row r="4738" spans="4:4" x14ac:dyDescent="0.2">
      <c r="D4738" s="79"/>
    </row>
    <row r="4739" spans="4:4" x14ac:dyDescent="0.2">
      <c r="D4739" s="79"/>
    </row>
    <row r="4740" spans="4:4" x14ac:dyDescent="0.2">
      <c r="D4740" s="79"/>
    </row>
    <row r="4741" spans="4:4" x14ac:dyDescent="0.2">
      <c r="D4741" s="79"/>
    </row>
    <row r="4742" spans="4:4" x14ac:dyDescent="0.2">
      <c r="D4742" s="79"/>
    </row>
    <row r="4743" spans="4:4" x14ac:dyDescent="0.2">
      <c r="D4743" s="79"/>
    </row>
    <row r="4744" spans="4:4" x14ac:dyDescent="0.2">
      <c r="D4744" s="79"/>
    </row>
    <row r="4745" spans="4:4" x14ac:dyDescent="0.2">
      <c r="D4745" s="79"/>
    </row>
    <row r="4746" spans="4:4" x14ac:dyDescent="0.2">
      <c r="D4746" s="79"/>
    </row>
    <row r="4747" spans="4:4" x14ac:dyDescent="0.2">
      <c r="D4747" s="79"/>
    </row>
    <row r="4748" spans="4:4" x14ac:dyDescent="0.2">
      <c r="D4748" s="79"/>
    </row>
    <row r="4749" spans="4:4" x14ac:dyDescent="0.2">
      <c r="D4749" s="79"/>
    </row>
    <row r="4750" spans="4:4" x14ac:dyDescent="0.2">
      <c r="D4750" s="79"/>
    </row>
    <row r="4751" spans="4:4" x14ac:dyDescent="0.2">
      <c r="D4751" s="79"/>
    </row>
    <row r="4752" spans="4:4" x14ac:dyDescent="0.2">
      <c r="D4752" s="79"/>
    </row>
    <row r="4753" spans="4:4" x14ac:dyDescent="0.2">
      <c r="D4753" s="79"/>
    </row>
    <row r="4754" spans="4:4" x14ac:dyDescent="0.2">
      <c r="D4754" s="79"/>
    </row>
    <row r="4755" spans="4:4" x14ac:dyDescent="0.2">
      <c r="D4755" s="79"/>
    </row>
    <row r="4756" spans="4:4" x14ac:dyDescent="0.2">
      <c r="D4756" s="79"/>
    </row>
    <row r="4757" spans="4:4" x14ac:dyDescent="0.2">
      <c r="D4757" s="79"/>
    </row>
    <row r="4758" spans="4:4" x14ac:dyDescent="0.2">
      <c r="D4758" s="79"/>
    </row>
    <row r="4759" spans="4:4" x14ac:dyDescent="0.2">
      <c r="D4759" s="79"/>
    </row>
    <row r="4760" spans="4:4" x14ac:dyDescent="0.2">
      <c r="D4760" s="79"/>
    </row>
    <row r="4761" spans="4:4" x14ac:dyDescent="0.2">
      <c r="D4761" s="79"/>
    </row>
    <row r="4762" spans="4:4" x14ac:dyDescent="0.2">
      <c r="D4762" s="79"/>
    </row>
    <row r="4763" spans="4:4" x14ac:dyDescent="0.2">
      <c r="D4763" s="79"/>
    </row>
    <row r="4764" spans="4:4" x14ac:dyDescent="0.2">
      <c r="D4764" s="79"/>
    </row>
    <row r="4765" spans="4:4" x14ac:dyDescent="0.2">
      <c r="D4765" s="79"/>
    </row>
    <row r="4766" spans="4:4" x14ac:dyDescent="0.2">
      <c r="D4766" s="79"/>
    </row>
    <row r="4767" spans="4:4" x14ac:dyDescent="0.2">
      <c r="D4767" s="79"/>
    </row>
    <row r="4768" spans="4:4" x14ac:dyDescent="0.2">
      <c r="D4768" s="79"/>
    </row>
    <row r="4769" spans="4:4" x14ac:dyDescent="0.2">
      <c r="D4769" s="79"/>
    </row>
    <row r="4770" spans="4:4" x14ac:dyDescent="0.2">
      <c r="D4770" s="79"/>
    </row>
    <row r="4771" spans="4:4" x14ac:dyDescent="0.2">
      <c r="D4771" s="79"/>
    </row>
    <row r="4772" spans="4:4" x14ac:dyDescent="0.2">
      <c r="D4772" s="79"/>
    </row>
    <row r="4773" spans="4:4" x14ac:dyDescent="0.2">
      <c r="D4773" s="79"/>
    </row>
    <row r="4774" spans="4:4" x14ac:dyDescent="0.2">
      <c r="D4774" s="79"/>
    </row>
    <row r="4775" spans="4:4" x14ac:dyDescent="0.2">
      <c r="D4775" s="79"/>
    </row>
    <row r="4776" spans="4:4" x14ac:dyDescent="0.2">
      <c r="D4776" s="79"/>
    </row>
    <row r="4777" spans="4:4" x14ac:dyDescent="0.2">
      <c r="D4777" s="79"/>
    </row>
    <row r="4778" spans="4:4" x14ac:dyDescent="0.2">
      <c r="D4778" s="79"/>
    </row>
    <row r="4779" spans="4:4" x14ac:dyDescent="0.2">
      <c r="D4779" s="79"/>
    </row>
    <row r="4780" spans="4:4" x14ac:dyDescent="0.2">
      <c r="D4780" s="79"/>
    </row>
    <row r="4781" spans="4:4" x14ac:dyDescent="0.2">
      <c r="D4781" s="79"/>
    </row>
    <row r="4782" spans="4:4" x14ac:dyDescent="0.2">
      <c r="D4782" s="79"/>
    </row>
    <row r="4783" spans="4:4" x14ac:dyDescent="0.2">
      <c r="D4783" s="79"/>
    </row>
    <row r="4784" spans="4:4" x14ac:dyDescent="0.2">
      <c r="D4784" s="79"/>
    </row>
    <row r="4785" spans="4:4" x14ac:dyDescent="0.2">
      <c r="D4785" s="79"/>
    </row>
    <row r="4786" spans="4:4" x14ac:dyDescent="0.2">
      <c r="D4786" s="79"/>
    </row>
    <row r="4787" spans="4:4" x14ac:dyDescent="0.2">
      <c r="D4787" s="79"/>
    </row>
    <row r="4788" spans="4:4" x14ac:dyDescent="0.2">
      <c r="D4788" s="79"/>
    </row>
    <row r="4789" spans="4:4" x14ac:dyDescent="0.2">
      <c r="D4789" s="79"/>
    </row>
    <row r="4790" spans="4:4" x14ac:dyDescent="0.2">
      <c r="D4790" s="79"/>
    </row>
    <row r="4791" spans="4:4" x14ac:dyDescent="0.2">
      <c r="D4791" s="79"/>
    </row>
    <row r="4792" spans="4:4" x14ac:dyDescent="0.2">
      <c r="D4792" s="79"/>
    </row>
    <row r="4793" spans="4:4" x14ac:dyDescent="0.2">
      <c r="D4793" s="79"/>
    </row>
    <row r="4794" spans="4:4" x14ac:dyDescent="0.2">
      <c r="D4794" s="79"/>
    </row>
    <row r="4795" spans="4:4" x14ac:dyDescent="0.2">
      <c r="D4795" s="79"/>
    </row>
    <row r="4796" spans="4:4" x14ac:dyDescent="0.2">
      <c r="D4796" s="79"/>
    </row>
    <row r="4797" spans="4:4" x14ac:dyDescent="0.2">
      <c r="D4797" s="79"/>
    </row>
    <row r="4798" spans="4:4" x14ac:dyDescent="0.2">
      <c r="D4798" s="79"/>
    </row>
    <row r="4799" spans="4:4" x14ac:dyDescent="0.2">
      <c r="D4799" s="79"/>
    </row>
    <row r="4800" spans="4:4" x14ac:dyDescent="0.2">
      <c r="D4800" s="79"/>
    </row>
    <row r="4801" spans="4:4" x14ac:dyDescent="0.2">
      <c r="D4801" s="79"/>
    </row>
    <row r="4802" spans="4:4" x14ac:dyDescent="0.2">
      <c r="D4802" s="79"/>
    </row>
    <row r="4803" spans="4:4" x14ac:dyDescent="0.2">
      <c r="D4803" s="79"/>
    </row>
    <row r="4804" spans="4:4" x14ac:dyDescent="0.2">
      <c r="D4804" s="79"/>
    </row>
    <row r="4805" spans="4:4" x14ac:dyDescent="0.2">
      <c r="D4805" s="79"/>
    </row>
    <row r="4806" spans="4:4" x14ac:dyDescent="0.2">
      <c r="D4806" s="79"/>
    </row>
    <row r="4807" spans="4:4" x14ac:dyDescent="0.2">
      <c r="D4807" s="79"/>
    </row>
    <row r="4808" spans="4:4" x14ac:dyDescent="0.2">
      <c r="D4808" s="79"/>
    </row>
    <row r="4809" spans="4:4" x14ac:dyDescent="0.2">
      <c r="D4809" s="79"/>
    </row>
    <row r="4810" spans="4:4" x14ac:dyDescent="0.2">
      <c r="D4810" s="79"/>
    </row>
    <row r="4811" spans="4:4" x14ac:dyDescent="0.2">
      <c r="D4811" s="79"/>
    </row>
    <row r="4812" spans="4:4" x14ac:dyDescent="0.2">
      <c r="D4812" s="79"/>
    </row>
    <row r="4813" spans="4:4" x14ac:dyDescent="0.2">
      <c r="D4813" s="79"/>
    </row>
    <row r="4814" spans="4:4" x14ac:dyDescent="0.2">
      <c r="D4814" s="79"/>
    </row>
    <row r="4815" spans="4:4" x14ac:dyDescent="0.2">
      <c r="D4815" s="79"/>
    </row>
    <row r="4816" spans="4:4" x14ac:dyDescent="0.2">
      <c r="D4816" s="79"/>
    </row>
    <row r="4817" spans="4:4" x14ac:dyDescent="0.2">
      <c r="D4817" s="79"/>
    </row>
    <row r="4818" spans="4:4" x14ac:dyDescent="0.2">
      <c r="D4818" s="79"/>
    </row>
    <row r="4819" spans="4:4" x14ac:dyDescent="0.2">
      <c r="D4819" s="79"/>
    </row>
    <row r="4820" spans="4:4" x14ac:dyDescent="0.2">
      <c r="D4820" s="79"/>
    </row>
    <row r="4821" spans="4:4" x14ac:dyDescent="0.2">
      <c r="D4821" s="79"/>
    </row>
    <row r="4822" spans="4:4" x14ac:dyDescent="0.2">
      <c r="D4822" s="79"/>
    </row>
    <row r="4823" spans="4:4" x14ac:dyDescent="0.2">
      <c r="D4823" s="79"/>
    </row>
    <row r="4824" spans="4:4" x14ac:dyDescent="0.2">
      <c r="D4824" s="79"/>
    </row>
    <row r="4825" spans="4:4" x14ac:dyDescent="0.2">
      <c r="D4825" s="79"/>
    </row>
    <row r="4826" spans="4:4" x14ac:dyDescent="0.2">
      <c r="D4826" s="79"/>
    </row>
    <row r="4827" spans="4:4" x14ac:dyDescent="0.2">
      <c r="D4827" s="79"/>
    </row>
    <row r="4828" spans="4:4" x14ac:dyDescent="0.2">
      <c r="D4828" s="79"/>
    </row>
    <row r="4829" spans="4:4" x14ac:dyDescent="0.2">
      <c r="D4829" s="79"/>
    </row>
    <row r="4830" spans="4:4" x14ac:dyDescent="0.2">
      <c r="D4830" s="79"/>
    </row>
    <row r="4831" spans="4:4" x14ac:dyDescent="0.2">
      <c r="D4831" s="79"/>
    </row>
    <row r="4832" spans="4:4" x14ac:dyDescent="0.2">
      <c r="D4832" s="79"/>
    </row>
    <row r="4833" spans="4:4" x14ac:dyDescent="0.2">
      <c r="D4833" s="79"/>
    </row>
    <row r="4834" spans="4:4" x14ac:dyDescent="0.2">
      <c r="D4834" s="79"/>
    </row>
    <row r="4835" spans="4:4" x14ac:dyDescent="0.2">
      <c r="D4835" s="79"/>
    </row>
    <row r="4836" spans="4:4" x14ac:dyDescent="0.2">
      <c r="D4836" s="79"/>
    </row>
    <row r="4837" spans="4:4" x14ac:dyDescent="0.2">
      <c r="D4837" s="79"/>
    </row>
    <row r="4838" spans="4:4" x14ac:dyDescent="0.2">
      <c r="D4838" s="79"/>
    </row>
    <row r="4839" spans="4:4" x14ac:dyDescent="0.2">
      <c r="D4839" s="79"/>
    </row>
    <row r="4840" spans="4:4" x14ac:dyDescent="0.2">
      <c r="D4840" s="79"/>
    </row>
    <row r="4841" spans="4:4" x14ac:dyDescent="0.2">
      <c r="D4841" s="79"/>
    </row>
    <row r="4842" spans="4:4" x14ac:dyDescent="0.2">
      <c r="D4842" s="79"/>
    </row>
    <row r="4843" spans="4:4" x14ac:dyDescent="0.2">
      <c r="D4843" s="79"/>
    </row>
    <row r="4844" spans="4:4" x14ac:dyDescent="0.2">
      <c r="D4844" s="79"/>
    </row>
    <row r="4845" spans="4:4" x14ac:dyDescent="0.2">
      <c r="D4845" s="79"/>
    </row>
    <row r="4846" spans="4:4" x14ac:dyDescent="0.2">
      <c r="D4846" s="79"/>
    </row>
    <row r="4847" spans="4:4" x14ac:dyDescent="0.2">
      <c r="D4847" s="79"/>
    </row>
    <row r="4848" spans="4:4" x14ac:dyDescent="0.2">
      <c r="D4848" s="79"/>
    </row>
    <row r="4849" spans="4:4" x14ac:dyDescent="0.2">
      <c r="D4849" s="79"/>
    </row>
    <row r="4850" spans="4:4" x14ac:dyDescent="0.2">
      <c r="D4850" s="79"/>
    </row>
    <row r="4851" spans="4:4" x14ac:dyDescent="0.2">
      <c r="D4851" s="79"/>
    </row>
    <row r="4852" spans="4:4" x14ac:dyDescent="0.2">
      <c r="D4852" s="79"/>
    </row>
    <row r="4853" spans="4:4" x14ac:dyDescent="0.2">
      <c r="D4853" s="79"/>
    </row>
    <row r="4854" spans="4:4" x14ac:dyDescent="0.2">
      <c r="D4854" s="79"/>
    </row>
    <row r="4855" spans="4:4" x14ac:dyDescent="0.2">
      <c r="D4855" s="79"/>
    </row>
    <row r="4856" spans="4:4" x14ac:dyDescent="0.2">
      <c r="D4856" s="79"/>
    </row>
    <row r="4857" spans="4:4" x14ac:dyDescent="0.2">
      <c r="D4857" s="79"/>
    </row>
    <row r="4858" spans="4:4" x14ac:dyDescent="0.2">
      <c r="D4858" s="79"/>
    </row>
    <row r="4859" spans="4:4" x14ac:dyDescent="0.2">
      <c r="D4859" s="79"/>
    </row>
    <row r="4860" spans="4:4" x14ac:dyDescent="0.2">
      <c r="D4860" s="79"/>
    </row>
    <row r="4861" spans="4:4" x14ac:dyDescent="0.2">
      <c r="D4861" s="79"/>
    </row>
    <row r="4862" spans="4:4" x14ac:dyDescent="0.2">
      <c r="D4862" s="79"/>
    </row>
    <row r="4863" spans="4:4" x14ac:dyDescent="0.2">
      <c r="D4863" s="79"/>
    </row>
    <row r="4864" spans="4:4" x14ac:dyDescent="0.2">
      <c r="D4864" s="79"/>
    </row>
    <row r="4865" spans="4:4" x14ac:dyDescent="0.2">
      <c r="D4865" s="79"/>
    </row>
    <row r="4866" spans="4:4" x14ac:dyDescent="0.2">
      <c r="D4866" s="79"/>
    </row>
    <row r="4867" spans="4:4" x14ac:dyDescent="0.2">
      <c r="D4867" s="79"/>
    </row>
    <row r="4868" spans="4:4" x14ac:dyDescent="0.2">
      <c r="D4868" s="79"/>
    </row>
    <row r="4869" spans="4:4" x14ac:dyDescent="0.2">
      <c r="D4869" s="79"/>
    </row>
    <row r="4870" spans="4:4" x14ac:dyDescent="0.2">
      <c r="D4870" s="79"/>
    </row>
    <row r="4871" spans="4:4" x14ac:dyDescent="0.2">
      <c r="D4871" s="79"/>
    </row>
    <row r="4872" spans="4:4" x14ac:dyDescent="0.2">
      <c r="D4872" s="79"/>
    </row>
    <row r="4873" spans="4:4" x14ac:dyDescent="0.2">
      <c r="D4873" s="79"/>
    </row>
    <row r="4874" spans="4:4" x14ac:dyDescent="0.2">
      <c r="D4874" s="79"/>
    </row>
    <row r="4875" spans="4:4" x14ac:dyDescent="0.2">
      <c r="D4875" s="79"/>
    </row>
    <row r="4876" spans="4:4" x14ac:dyDescent="0.2">
      <c r="D4876" s="79"/>
    </row>
    <row r="4877" spans="4:4" x14ac:dyDescent="0.2">
      <c r="D4877" s="79"/>
    </row>
    <row r="4878" spans="4:4" x14ac:dyDescent="0.2">
      <c r="D4878" s="79"/>
    </row>
    <row r="4879" spans="4:4" x14ac:dyDescent="0.2">
      <c r="D4879" s="79"/>
    </row>
    <row r="4880" spans="4:4" x14ac:dyDescent="0.2">
      <c r="D4880" s="79"/>
    </row>
    <row r="4881" spans="4:4" x14ac:dyDescent="0.2">
      <c r="D4881" s="79"/>
    </row>
    <row r="4882" spans="4:4" x14ac:dyDescent="0.2">
      <c r="D4882" s="79"/>
    </row>
    <row r="4883" spans="4:4" x14ac:dyDescent="0.2">
      <c r="D4883" s="79"/>
    </row>
    <row r="4884" spans="4:4" x14ac:dyDescent="0.2">
      <c r="D4884" s="79"/>
    </row>
    <row r="4885" spans="4:4" x14ac:dyDescent="0.2">
      <c r="D4885" s="79"/>
    </row>
    <row r="4886" spans="4:4" x14ac:dyDescent="0.2">
      <c r="D4886" s="79"/>
    </row>
    <row r="4887" spans="4:4" x14ac:dyDescent="0.2">
      <c r="D4887" s="79"/>
    </row>
    <row r="4888" spans="4:4" x14ac:dyDescent="0.2">
      <c r="D4888" s="79"/>
    </row>
    <row r="4889" spans="4:4" x14ac:dyDescent="0.2">
      <c r="D4889" s="79"/>
    </row>
    <row r="4890" spans="4:4" x14ac:dyDescent="0.2">
      <c r="D4890" s="79"/>
    </row>
    <row r="4891" spans="4:4" x14ac:dyDescent="0.2">
      <c r="D4891" s="79"/>
    </row>
    <row r="4892" spans="4:4" x14ac:dyDescent="0.2">
      <c r="D4892" s="79"/>
    </row>
    <row r="4893" spans="4:4" x14ac:dyDescent="0.2">
      <c r="D4893" s="79"/>
    </row>
    <row r="4894" spans="4:4" x14ac:dyDescent="0.2">
      <c r="D4894" s="79"/>
    </row>
    <row r="4895" spans="4:4" x14ac:dyDescent="0.2">
      <c r="D4895" s="79"/>
    </row>
    <row r="4896" spans="4:4" x14ac:dyDescent="0.2">
      <c r="D4896" s="79"/>
    </row>
    <row r="4897" spans="4:4" x14ac:dyDescent="0.2">
      <c r="D4897" s="79"/>
    </row>
    <row r="4898" spans="4:4" x14ac:dyDescent="0.2">
      <c r="D4898" s="79"/>
    </row>
    <row r="4899" spans="4:4" x14ac:dyDescent="0.2">
      <c r="D4899" s="79"/>
    </row>
    <row r="4900" spans="4:4" x14ac:dyDescent="0.2">
      <c r="D4900" s="79"/>
    </row>
    <row r="4901" spans="4:4" x14ac:dyDescent="0.2">
      <c r="D4901" s="79"/>
    </row>
    <row r="4902" spans="4:4" x14ac:dyDescent="0.2">
      <c r="D4902" s="79"/>
    </row>
    <row r="4903" spans="4:4" x14ac:dyDescent="0.2">
      <c r="D4903" s="79"/>
    </row>
    <row r="4904" spans="4:4" x14ac:dyDescent="0.2">
      <c r="D4904" s="79"/>
    </row>
    <row r="4905" spans="4:4" x14ac:dyDescent="0.2">
      <c r="D4905" s="79"/>
    </row>
    <row r="4906" spans="4:4" x14ac:dyDescent="0.2">
      <c r="D4906" s="79"/>
    </row>
    <row r="4907" spans="4:4" x14ac:dyDescent="0.2">
      <c r="D4907" s="79"/>
    </row>
    <row r="4908" spans="4:4" x14ac:dyDescent="0.2">
      <c r="D4908" s="79"/>
    </row>
    <row r="4909" spans="4:4" x14ac:dyDescent="0.2">
      <c r="D4909" s="79"/>
    </row>
    <row r="4910" spans="4:4" x14ac:dyDescent="0.2">
      <c r="D4910" s="79"/>
    </row>
    <row r="4911" spans="4:4" x14ac:dyDescent="0.2">
      <c r="D4911" s="79"/>
    </row>
    <row r="4912" spans="4:4" x14ac:dyDescent="0.2">
      <c r="D4912" s="79"/>
    </row>
    <row r="4913" spans="4:4" x14ac:dyDescent="0.2">
      <c r="D4913" s="79"/>
    </row>
    <row r="4914" spans="4:4" x14ac:dyDescent="0.2">
      <c r="D4914" s="79"/>
    </row>
    <row r="4915" spans="4:4" x14ac:dyDescent="0.2">
      <c r="D4915" s="79"/>
    </row>
    <row r="4916" spans="4:4" x14ac:dyDescent="0.2">
      <c r="D4916" s="79"/>
    </row>
    <row r="4917" spans="4:4" x14ac:dyDescent="0.2">
      <c r="D4917" s="79"/>
    </row>
    <row r="4918" spans="4:4" x14ac:dyDescent="0.2">
      <c r="D4918" s="79"/>
    </row>
    <row r="4919" spans="4:4" x14ac:dyDescent="0.2">
      <c r="D4919" s="79"/>
    </row>
    <row r="4920" spans="4:4" x14ac:dyDescent="0.2">
      <c r="D4920" s="79"/>
    </row>
    <row r="4921" spans="4:4" x14ac:dyDescent="0.2">
      <c r="D4921" s="79"/>
    </row>
    <row r="4922" spans="4:4" x14ac:dyDescent="0.2">
      <c r="D4922" s="79"/>
    </row>
    <row r="4923" spans="4:4" x14ac:dyDescent="0.2">
      <c r="D4923" s="79"/>
    </row>
    <row r="4924" spans="4:4" x14ac:dyDescent="0.2">
      <c r="D4924" s="79"/>
    </row>
    <row r="4925" spans="4:4" x14ac:dyDescent="0.2">
      <c r="D4925" s="79"/>
    </row>
    <row r="4926" spans="4:4" x14ac:dyDescent="0.2">
      <c r="D4926" s="79"/>
    </row>
    <row r="4927" spans="4:4" x14ac:dyDescent="0.2">
      <c r="D4927" s="79"/>
    </row>
    <row r="4928" spans="4:4" x14ac:dyDescent="0.2">
      <c r="D4928" s="79"/>
    </row>
    <row r="4929" spans="4:4" x14ac:dyDescent="0.2">
      <c r="D4929" s="79"/>
    </row>
    <row r="4930" spans="4:4" x14ac:dyDescent="0.2">
      <c r="D4930" s="79"/>
    </row>
    <row r="4931" spans="4:4" x14ac:dyDescent="0.2">
      <c r="D4931" s="79"/>
    </row>
    <row r="4932" spans="4:4" x14ac:dyDescent="0.2">
      <c r="D4932" s="79"/>
    </row>
    <row r="4933" spans="4:4" x14ac:dyDescent="0.2">
      <c r="D4933" s="79"/>
    </row>
    <row r="4934" spans="4:4" x14ac:dyDescent="0.2">
      <c r="D4934" s="79"/>
    </row>
    <row r="4935" spans="4:4" x14ac:dyDescent="0.2">
      <c r="D4935" s="79"/>
    </row>
    <row r="4936" spans="4:4" x14ac:dyDescent="0.2">
      <c r="D4936" s="79"/>
    </row>
    <row r="4937" spans="4:4" x14ac:dyDescent="0.2">
      <c r="D4937" s="79"/>
    </row>
    <row r="4938" spans="4:4" x14ac:dyDescent="0.2">
      <c r="D4938" s="79"/>
    </row>
    <row r="4939" spans="4:4" x14ac:dyDescent="0.2">
      <c r="D4939" s="79"/>
    </row>
    <row r="4940" spans="4:4" x14ac:dyDescent="0.2">
      <c r="D4940" s="79"/>
    </row>
    <row r="4941" spans="4:4" x14ac:dyDescent="0.2">
      <c r="D4941" s="79"/>
    </row>
    <row r="4942" spans="4:4" x14ac:dyDescent="0.2">
      <c r="D4942" s="79"/>
    </row>
    <row r="4943" spans="4:4" x14ac:dyDescent="0.2">
      <c r="D4943" s="79"/>
    </row>
    <row r="4944" spans="4:4" x14ac:dyDescent="0.2">
      <c r="D4944" s="79"/>
    </row>
    <row r="4945" spans="4:4" x14ac:dyDescent="0.2">
      <c r="D4945" s="79"/>
    </row>
    <row r="4946" spans="4:4" x14ac:dyDescent="0.2">
      <c r="D4946" s="79"/>
    </row>
    <row r="4947" spans="4:4" x14ac:dyDescent="0.2">
      <c r="D4947" s="79"/>
    </row>
    <row r="4948" spans="4:4" x14ac:dyDescent="0.2">
      <c r="D4948" s="79"/>
    </row>
    <row r="4949" spans="4:4" x14ac:dyDescent="0.2">
      <c r="D4949" s="79"/>
    </row>
    <row r="4950" spans="4:4" x14ac:dyDescent="0.2">
      <c r="D4950" s="79"/>
    </row>
    <row r="4951" spans="4:4" x14ac:dyDescent="0.2">
      <c r="D4951" s="79"/>
    </row>
    <row r="4952" spans="4:4" x14ac:dyDescent="0.2">
      <c r="D4952" s="79"/>
    </row>
    <row r="4953" spans="4:4" x14ac:dyDescent="0.2">
      <c r="D4953" s="79"/>
    </row>
    <row r="4954" spans="4:4" x14ac:dyDescent="0.2">
      <c r="D4954" s="79"/>
    </row>
    <row r="4955" spans="4:4" x14ac:dyDescent="0.2">
      <c r="D4955" s="79"/>
    </row>
    <row r="4956" spans="4:4" x14ac:dyDescent="0.2">
      <c r="D4956" s="79"/>
    </row>
    <row r="4957" spans="4:4" x14ac:dyDescent="0.2">
      <c r="D4957" s="79"/>
    </row>
    <row r="4958" spans="4:4" x14ac:dyDescent="0.2">
      <c r="D4958" s="79"/>
    </row>
    <row r="4959" spans="4:4" x14ac:dyDescent="0.2">
      <c r="D4959" s="79"/>
    </row>
    <row r="4960" spans="4:4" x14ac:dyDescent="0.2">
      <c r="D4960" s="79"/>
    </row>
    <row r="4961" spans="4:4" x14ac:dyDescent="0.2">
      <c r="D4961" s="79"/>
    </row>
    <row r="4962" spans="4:4" x14ac:dyDescent="0.2">
      <c r="D4962" s="79"/>
    </row>
    <row r="4963" spans="4:4" x14ac:dyDescent="0.2">
      <c r="D4963" s="79"/>
    </row>
    <row r="4964" spans="4:4" x14ac:dyDescent="0.2">
      <c r="D4964" s="79"/>
    </row>
    <row r="4965" spans="4:4" x14ac:dyDescent="0.2">
      <c r="D4965" s="79"/>
    </row>
    <row r="4966" spans="4:4" x14ac:dyDescent="0.2">
      <c r="D4966" s="79"/>
    </row>
    <row r="4967" spans="4:4" x14ac:dyDescent="0.2">
      <c r="D4967" s="79"/>
    </row>
    <row r="4968" spans="4:4" x14ac:dyDescent="0.2">
      <c r="D4968" s="79"/>
    </row>
    <row r="4969" spans="4:4" x14ac:dyDescent="0.2">
      <c r="D4969" s="79"/>
    </row>
    <row r="4970" spans="4:4" x14ac:dyDescent="0.2">
      <c r="D4970" s="79"/>
    </row>
    <row r="4971" spans="4:4" x14ac:dyDescent="0.2">
      <c r="D4971" s="79"/>
    </row>
    <row r="4972" spans="4:4" x14ac:dyDescent="0.2">
      <c r="D4972" s="79"/>
    </row>
  </sheetData>
  <mergeCells count="27">
    <mergeCell ref="B9:G9"/>
    <mergeCell ref="A1:G1"/>
    <mergeCell ref="C2:G2"/>
    <mergeCell ref="C3:G3"/>
    <mergeCell ref="C4:G4"/>
    <mergeCell ref="C7:G7"/>
    <mergeCell ref="B28:G28"/>
    <mergeCell ref="B10:G10"/>
    <mergeCell ref="B13:G13"/>
    <mergeCell ref="C15:G15"/>
    <mergeCell ref="B16:G16"/>
    <mergeCell ref="C18:G18"/>
    <mergeCell ref="B19:G19"/>
    <mergeCell ref="C21:G21"/>
    <mergeCell ref="B22:G22"/>
    <mergeCell ref="B24:G24"/>
    <mergeCell ref="B25:G25"/>
    <mergeCell ref="C27:G27"/>
    <mergeCell ref="B37:G37"/>
    <mergeCell ref="C39:G39"/>
    <mergeCell ref="C66:G66"/>
    <mergeCell ref="B29:G29"/>
    <mergeCell ref="C31:G31"/>
    <mergeCell ref="B32:G32"/>
    <mergeCell ref="B33:G33"/>
    <mergeCell ref="C35:G35"/>
    <mergeCell ref="B36:G36"/>
  </mergeCells>
  <pageMargins left="0.70866141732283472" right="0.70866141732283472" top="0.78740157480314965" bottom="0.78740157480314965" header="0.31496062992125984" footer="0.31496062992125984"/>
  <pageSetup paperSize="9" scale="65" orientation="portrait" r:id="rId1"/>
  <headerFooter>
    <oddFooter>Stránka &amp;P z &amp;N</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B7CA-6FBB-4C38-B063-D579B10E2832}">
  <sheetPr>
    <tabColor rgb="FF66FF66"/>
  </sheetPr>
  <dimension ref="A2:E59"/>
  <sheetViews>
    <sheetView showGridLines="0" topLeftCell="B28" zoomScaleNormal="100" zoomScaleSheetLayoutView="75" workbookViewId="0">
      <selection activeCell="J46" sqref="J46"/>
    </sheetView>
  </sheetViews>
  <sheetFormatPr defaultColWidth="9" defaultRowHeight="12.75" x14ac:dyDescent="0.2"/>
  <cols>
    <col min="1" max="1" width="8.42578125" hidden="1" customWidth="1"/>
    <col min="2" max="2" width="13.42578125" customWidth="1"/>
    <col min="3" max="3" width="46.7109375" style="9" customWidth="1"/>
    <col min="4" max="4" width="11.7109375" customWidth="1"/>
    <col min="5" max="5" width="16.42578125" customWidth="1"/>
    <col min="6" max="14" width="12.7109375" customWidth="1"/>
    <col min="47" max="47" width="94.5703125" customWidth="1"/>
  </cols>
  <sheetData>
    <row r="2" spans="1:5" ht="15.75" x14ac:dyDescent="0.25">
      <c r="B2" s="11" t="s">
        <v>9769</v>
      </c>
    </row>
    <row r="3" spans="1:5" ht="15.75" x14ac:dyDescent="0.25">
      <c r="B3" s="11"/>
    </row>
    <row r="4" spans="1:5" x14ac:dyDescent="0.2">
      <c r="B4" t="s">
        <v>21</v>
      </c>
    </row>
    <row r="5" spans="1:5" ht="25.5" customHeight="1" x14ac:dyDescent="0.2">
      <c r="A5" s="13"/>
      <c r="B5" s="121" t="s">
        <v>5</v>
      </c>
      <c r="C5" s="121" t="s">
        <v>0</v>
      </c>
      <c r="D5" s="122" t="s">
        <v>31</v>
      </c>
      <c r="E5" s="122" t="s">
        <v>11</v>
      </c>
    </row>
    <row r="6" spans="1:5" ht="15" customHeight="1" x14ac:dyDescent="0.2">
      <c r="A6" s="14"/>
      <c r="B6" s="123" t="s">
        <v>32</v>
      </c>
      <c r="C6" s="124" t="s">
        <v>33</v>
      </c>
      <c r="D6" s="125" t="s">
        <v>6</v>
      </c>
      <c r="E6" s="126">
        <f>'SO 01 01 Pol'!$G$8</f>
        <v>0</v>
      </c>
    </row>
    <row r="7" spans="1:5" ht="15" customHeight="1" x14ac:dyDescent="0.2">
      <c r="A7" s="14"/>
      <c r="B7" s="123" t="s">
        <v>34</v>
      </c>
      <c r="C7" s="124" t="s">
        <v>35</v>
      </c>
      <c r="D7" s="125" t="s">
        <v>6</v>
      </c>
      <c r="E7" s="126">
        <f>'SO 01 01 Pol'!$G$111</f>
        <v>0</v>
      </c>
    </row>
    <row r="8" spans="1:5" ht="15" customHeight="1" x14ac:dyDescent="0.2">
      <c r="A8" s="14"/>
      <c r="B8" s="123" t="s">
        <v>36</v>
      </c>
      <c r="C8" s="124" t="s">
        <v>37</v>
      </c>
      <c r="D8" s="125" t="s">
        <v>6</v>
      </c>
      <c r="E8" s="126">
        <f>'SO 01 01 Pol'!$G$236</f>
        <v>0</v>
      </c>
    </row>
    <row r="9" spans="1:5" ht="15" customHeight="1" x14ac:dyDescent="0.2">
      <c r="A9" s="14"/>
      <c r="B9" s="123" t="s">
        <v>38</v>
      </c>
      <c r="C9" s="124" t="s">
        <v>39</v>
      </c>
      <c r="D9" s="125" t="s">
        <v>6</v>
      </c>
      <c r="E9" s="126">
        <f>'SO 01 01 Pol'!$G$853</f>
        <v>0</v>
      </c>
    </row>
    <row r="10" spans="1:5" ht="15" customHeight="1" x14ac:dyDescent="0.2">
      <c r="A10" s="14"/>
      <c r="B10" s="123" t="s">
        <v>40</v>
      </c>
      <c r="C10" s="124" t="s">
        <v>41</v>
      </c>
      <c r="D10" s="125" t="s">
        <v>6</v>
      </c>
      <c r="E10" s="126">
        <f>'SO 01 01 Pol'!$G$1107</f>
        <v>0</v>
      </c>
    </row>
    <row r="11" spans="1:5" ht="15" customHeight="1" x14ac:dyDescent="0.2">
      <c r="A11" s="14"/>
      <c r="B11" s="123" t="s">
        <v>42</v>
      </c>
      <c r="C11" s="124" t="s">
        <v>43</v>
      </c>
      <c r="D11" s="125" t="s">
        <v>6</v>
      </c>
      <c r="E11" s="126">
        <f>'SO 01 01 Pol'!$G$1117</f>
        <v>0</v>
      </c>
    </row>
    <row r="12" spans="1:5" ht="15" customHeight="1" x14ac:dyDescent="0.2">
      <c r="A12" s="14"/>
      <c r="B12" s="123" t="s">
        <v>44</v>
      </c>
      <c r="C12" s="124" t="s">
        <v>45</v>
      </c>
      <c r="D12" s="125" t="s">
        <v>6</v>
      </c>
      <c r="E12" s="126">
        <f>'SO 01 01 Pol'!$G$2133</f>
        <v>0</v>
      </c>
    </row>
    <row r="13" spans="1:5" ht="15" customHeight="1" x14ac:dyDescent="0.2">
      <c r="A13" s="14"/>
      <c r="B13" s="123" t="s">
        <v>46</v>
      </c>
      <c r="C13" s="124" t="s">
        <v>47</v>
      </c>
      <c r="D13" s="125" t="s">
        <v>6</v>
      </c>
      <c r="E13" s="126">
        <f>'SO 01 01 Pol'!$G$2438</f>
        <v>0</v>
      </c>
    </row>
    <row r="14" spans="1:5" ht="15" customHeight="1" x14ac:dyDescent="0.2">
      <c r="A14" s="14"/>
      <c r="B14" s="123" t="s">
        <v>48</v>
      </c>
      <c r="C14" s="124" t="s">
        <v>49</v>
      </c>
      <c r="D14" s="125" t="s">
        <v>6</v>
      </c>
      <c r="E14" s="126">
        <f>'SO 01 01 Pol'!$G$2792</f>
        <v>0</v>
      </c>
    </row>
    <row r="15" spans="1:5" ht="15" customHeight="1" x14ac:dyDescent="0.2">
      <c r="A15" s="14"/>
      <c r="B15" s="123" t="s">
        <v>50</v>
      </c>
      <c r="C15" s="124" t="s">
        <v>51</v>
      </c>
      <c r="D15" s="125" t="s">
        <v>6</v>
      </c>
      <c r="E15" s="126">
        <f>'SO 01 01 Pol'!$G$2909</f>
        <v>0</v>
      </c>
    </row>
    <row r="16" spans="1:5" ht="15" customHeight="1" x14ac:dyDescent="0.2">
      <c r="A16" s="14"/>
      <c r="B16" s="123" t="s">
        <v>52</v>
      </c>
      <c r="C16" s="124" t="s">
        <v>53</v>
      </c>
      <c r="D16" s="125" t="s">
        <v>6</v>
      </c>
      <c r="E16" s="126">
        <f>'SO 01 01 Pol'!$G$2960</f>
        <v>0</v>
      </c>
    </row>
    <row r="17" spans="1:5" ht="15" customHeight="1" x14ac:dyDescent="0.2">
      <c r="A17" s="14"/>
      <c r="B17" s="123" t="s">
        <v>54</v>
      </c>
      <c r="C17" s="124" t="s">
        <v>55</v>
      </c>
      <c r="D17" s="125" t="s">
        <v>6</v>
      </c>
      <c r="E17" s="126">
        <f>'SO 01 01 Pol'!$G$2979</f>
        <v>0</v>
      </c>
    </row>
    <row r="18" spans="1:5" ht="15" customHeight="1" x14ac:dyDescent="0.2">
      <c r="A18" s="14"/>
      <c r="B18" s="123" t="s">
        <v>56</v>
      </c>
      <c r="C18" s="124" t="s">
        <v>57</v>
      </c>
      <c r="D18" s="125" t="s">
        <v>6</v>
      </c>
      <c r="E18" s="126">
        <f>'SO 01 01 Pol'!$G$2988</f>
        <v>0</v>
      </c>
    </row>
    <row r="19" spans="1:5" ht="15" customHeight="1" x14ac:dyDescent="0.2">
      <c r="A19" s="14"/>
      <c r="B19" s="123" t="s">
        <v>58</v>
      </c>
      <c r="C19" s="124" t="s">
        <v>59</v>
      </c>
      <c r="D19" s="125" t="s">
        <v>6</v>
      </c>
      <c r="E19" s="126">
        <f>'SO 01 01 Pol'!$G$3163</f>
        <v>0</v>
      </c>
    </row>
    <row r="20" spans="1:5" ht="15" customHeight="1" x14ac:dyDescent="0.2">
      <c r="A20" s="14"/>
      <c r="B20" s="123" t="s">
        <v>60</v>
      </c>
      <c r="C20" s="124" t="s">
        <v>61</v>
      </c>
      <c r="D20" s="125" t="s">
        <v>6</v>
      </c>
      <c r="E20" s="126">
        <f>'SO 01 01 Pol'!$G$3310</f>
        <v>0</v>
      </c>
    </row>
    <row r="21" spans="1:5" ht="15" customHeight="1" x14ac:dyDescent="0.2">
      <c r="A21" s="14"/>
      <c r="B21" s="123" t="s">
        <v>62</v>
      </c>
      <c r="C21" s="162" t="s">
        <v>63</v>
      </c>
      <c r="D21" s="125" t="s">
        <v>6</v>
      </c>
      <c r="E21" s="126">
        <f>'SO 01 01 Pol'!$G$4453</f>
        <v>0</v>
      </c>
    </row>
    <row r="22" spans="1:5" ht="15" customHeight="1" x14ac:dyDescent="0.2">
      <c r="A22" s="14"/>
      <c r="B22" s="123" t="s">
        <v>64</v>
      </c>
      <c r="C22" s="124" t="s">
        <v>65</v>
      </c>
      <c r="D22" s="125" t="s">
        <v>6</v>
      </c>
      <c r="E22" s="126">
        <f>'SO 01 01 Pol'!$G$4475</f>
        <v>0</v>
      </c>
    </row>
    <row r="23" spans="1:5" ht="15" customHeight="1" x14ac:dyDescent="0.2">
      <c r="A23" s="14"/>
      <c r="B23" s="123" t="s">
        <v>66</v>
      </c>
      <c r="C23" s="124" t="s">
        <v>67</v>
      </c>
      <c r="D23" s="125" t="s">
        <v>7</v>
      </c>
      <c r="E23" s="126">
        <f>'SO 01 01 Pol'!$G$4490</f>
        <v>0</v>
      </c>
    </row>
    <row r="24" spans="1:5" ht="15" customHeight="1" x14ac:dyDescent="0.2">
      <c r="A24" s="14"/>
      <c r="B24" s="123" t="s">
        <v>68</v>
      </c>
      <c r="C24" s="124" t="s">
        <v>69</v>
      </c>
      <c r="D24" s="125" t="s">
        <v>7</v>
      </c>
      <c r="E24" s="126">
        <f>'SO 01 01 Pol'!$G$4853</f>
        <v>0</v>
      </c>
    </row>
    <row r="25" spans="1:5" ht="15" customHeight="1" x14ac:dyDescent="0.2">
      <c r="A25" s="14"/>
      <c r="B25" s="123" t="s">
        <v>70</v>
      </c>
      <c r="C25" s="124" t="s">
        <v>71</v>
      </c>
      <c r="D25" s="125" t="s">
        <v>7</v>
      </c>
      <c r="E25" s="126">
        <f>'SO 01 01 Pol'!$G$4970</f>
        <v>0</v>
      </c>
    </row>
    <row r="26" spans="1:5" ht="15" customHeight="1" x14ac:dyDescent="0.2">
      <c r="A26" s="14"/>
      <c r="B26" s="123" t="s">
        <v>9744</v>
      </c>
      <c r="C26" s="124" t="s">
        <v>9745</v>
      </c>
      <c r="D26" s="125" t="s">
        <v>7</v>
      </c>
      <c r="E26" s="314">
        <f>'SO 01 01 Pol'!$G$5381</f>
        <v>0</v>
      </c>
    </row>
    <row r="27" spans="1:5" ht="15" customHeight="1" x14ac:dyDescent="0.2">
      <c r="A27" s="14"/>
      <c r="B27" s="123" t="s">
        <v>72</v>
      </c>
      <c r="C27" s="124" t="s">
        <v>73</v>
      </c>
      <c r="D27" s="125" t="s">
        <v>7</v>
      </c>
      <c r="E27" s="126">
        <f>'SO 01 01 Pol'!$G$5385</f>
        <v>0</v>
      </c>
    </row>
    <row r="28" spans="1:5" ht="15" customHeight="1" x14ac:dyDescent="0.2">
      <c r="A28" s="14"/>
      <c r="B28" s="123" t="s">
        <v>74</v>
      </c>
      <c r="C28" s="124" t="s">
        <v>75</v>
      </c>
      <c r="D28" s="125" t="s">
        <v>7</v>
      </c>
      <c r="E28" s="126">
        <f>'SO 01 01 Pol'!$G$5401</f>
        <v>0</v>
      </c>
    </row>
    <row r="29" spans="1:5" ht="15" customHeight="1" x14ac:dyDescent="0.2">
      <c r="A29" s="14"/>
      <c r="B29" s="123" t="s">
        <v>76</v>
      </c>
      <c r="C29" s="124" t="s">
        <v>77</v>
      </c>
      <c r="D29" s="125" t="s">
        <v>7</v>
      </c>
      <c r="E29" s="126">
        <f>'SO 01 01 Pol'!$G$5403</f>
        <v>0</v>
      </c>
    </row>
    <row r="30" spans="1:5" ht="15" customHeight="1" x14ac:dyDescent="0.2">
      <c r="A30" s="14"/>
      <c r="B30" s="123" t="s">
        <v>78</v>
      </c>
      <c r="C30" s="151" t="s">
        <v>79</v>
      </c>
      <c r="D30" s="125" t="s">
        <v>7</v>
      </c>
      <c r="E30" s="126">
        <f>'SO 01 01 Pol'!$G$5431</f>
        <v>0</v>
      </c>
    </row>
    <row r="31" spans="1:5" ht="15" customHeight="1" x14ac:dyDescent="0.2">
      <c r="A31" s="14"/>
      <c r="B31" s="123" t="s">
        <v>9746</v>
      </c>
      <c r="C31" s="124" t="s">
        <v>9747</v>
      </c>
      <c r="D31" s="125" t="s">
        <v>7</v>
      </c>
      <c r="E31" s="314">
        <f>'SO 01 01 Pol'!$G$5434</f>
        <v>0</v>
      </c>
    </row>
    <row r="32" spans="1:5" ht="15" customHeight="1" x14ac:dyDescent="0.2">
      <c r="A32" s="14"/>
      <c r="B32" s="123" t="s">
        <v>80</v>
      </c>
      <c r="C32" s="124" t="s">
        <v>81</v>
      </c>
      <c r="D32" s="125" t="s">
        <v>7</v>
      </c>
      <c r="E32" s="126">
        <f>'SO 01 01 Pol'!$G$5441</f>
        <v>0</v>
      </c>
    </row>
    <row r="33" spans="1:5" ht="15" customHeight="1" x14ac:dyDescent="0.2">
      <c r="A33" s="14"/>
      <c r="B33" s="123" t="s">
        <v>82</v>
      </c>
      <c r="C33" s="124" t="s">
        <v>83</v>
      </c>
      <c r="D33" s="125" t="s">
        <v>7</v>
      </c>
      <c r="E33" s="126">
        <f>'SO 01 01 Pol'!$G$5696</f>
        <v>0</v>
      </c>
    </row>
    <row r="34" spans="1:5" ht="15" customHeight="1" x14ac:dyDescent="0.2">
      <c r="A34" s="14"/>
      <c r="B34" s="123" t="s">
        <v>84</v>
      </c>
      <c r="C34" s="124" t="s">
        <v>85</v>
      </c>
      <c r="D34" s="125" t="s">
        <v>7</v>
      </c>
      <c r="E34" s="126">
        <f>'SO 01 01 Pol'!$G$5714</f>
        <v>0</v>
      </c>
    </row>
    <row r="35" spans="1:5" ht="15" customHeight="1" x14ac:dyDescent="0.2">
      <c r="A35" s="14"/>
      <c r="B35" s="123" t="s">
        <v>86</v>
      </c>
      <c r="C35" s="124" t="s">
        <v>87</v>
      </c>
      <c r="D35" s="125" t="s">
        <v>7</v>
      </c>
      <c r="E35" s="126">
        <f>'SO 01 01 Pol'!$G$5877</f>
        <v>0</v>
      </c>
    </row>
    <row r="36" spans="1:5" ht="15" customHeight="1" x14ac:dyDescent="0.2">
      <c r="A36" s="14"/>
      <c r="B36" s="123" t="s">
        <v>88</v>
      </c>
      <c r="C36" s="124" t="s">
        <v>89</v>
      </c>
      <c r="D36" s="125" t="s">
        <v>7</v>
      </c>
      <c r="E36" s="126">
        <f>'SO 01 01 Pol'!$G$5992</f>
        <v>0</v>
      </c>
    </row>
    <row r="37" spans="1:5" ht="15" customHeight="1" x14ac:dyDescent="0.2">
      <c r="A37" s="14"/>
      <c r="B37" s="123" t="s">
        <v>90</v>
      </c>
      <c r="C37" s="124" t="s">
        <v>91</v>
      </c>
      <c r="D37" s="125" t="s">
        <v>7</v>
      </c>
      <c r="E37" s="126">
        <f>'SO 01 01 Pol'!$G$6045</f>
        <v>0</v>
      </c>
    </row>
    <row r="38" spans="1:5" ht="15" customHeight="1" x14ac:dyDescent="0.2">
      <c r="A38" s="14"/>
      <c r="B38" s="123" t="s">
        <v>92</v>
      </c>
      <c r="C38" s="124" t="s">
        <v>93</v>
      </c>
      <c r="D38" s="125" t="s">
        <v>7</v>
      </c>
      <c r="E38" s="126">
        <f>'SO 01 01 Pol'!$G$6125</f>
        <v>0</v>
      </c>
    </row>
    <row r="39" spans="1:5" ht="15" customHeight="1" x14ac:dyDescent="0.2">
      <c r="A39" s="14"/>
      <c r="B39" s="123" t="s">
        <v>94</v>
      </c>
      <c r="C39" s="124" t="s">
        <v>95</v>
      </c>
      <c r="D39" s="125" t="s">
        <v>7</v>
      </c>
      <c r="E39" s="126">
        <f>'SO 01 01 Pol'!$G$6141</f>
        <v>0</v>
      </c>
    </row>
    <row r="40" spans="1:5" ht="15" customHeight="1" x14ac:dyDescent="0.2">
      <c r="A40" s="14"/>
      <c r="B40" s="123" t="s">
        <v>96</v>
      </c>
      <c r="C40" s="124" t="s">
        <v>97</v>
      </c>
      <c r="D40" s="125" t="s">
        <v>7</v>
      </c>
      <c r="E40" s="126">
        <f>'SO 01 01 Pol'!$G$6230</f>
        <v>0</v>
      </c>
    </row>
    <row r="41" spans="1:5" ht="15" customHeight="1" x14ac:dyDescent="0.2">
      <c r="A41" s="14"/>
      <c r="B41" s="123" t="s">
        <v>100</v>
      </c>
      <c r="C41" s="124" t="s">
        <v>101</v>
      </c>
      <c r="D41" s="125" t="s">
        <v>7</v>
      </c>
      <c r="E41" s="126">
        <f>'SO 01 01 Pol'!$G$6626</f>
        <v>0</v>
      </c>
    </row>
    <row r="42" spans="1:5" ht="15" customHeight="1" x14ac:dyDescent="0.2">
      <c r="A42" s="14"/>
      <c r="B42" s="123" t="s">
        <v>102</v>
      </c>
      <c r="C42" s="124" t="s">
        <v>103</v>
      </c>
      <c r="D42" s="125" t="s">
        <v>7</v>
      </c>
      <c r="E42" s="126">
        <f>'SO 01 01 Pol'!$G$6685</f>
        <v>0</v>
      </c>
    </row>
    <row r="43" spans="1:5" ht="15" customHeight="1" x14ac:dyDescent="0.2">
      <c r="A43" s="14"/>
      <c r="B43" s="123" t="s">
        <v>106</v>
      </c>
      <c r="C43" s="124" t="s">
        <v>107</v>
      </c>
      <c r="D43" s="125" t="s">
        <v>7</v>
      </c>
      <c r="E43" s="126">
        <f>'SO 01 01 Pol'!$G$7006</f>
        <v>0</v>
      </c>
    </row>
    <row r="44" spans="1:5" ht="15" customHeight="1" x14ac:dyDescent="0.2">
      <c r="A44" s="14"/>
      <c r="B44" s="123" t="s">
        <v>108</v>
      </c>
      <c r="C44" s="124" t="s">
        <v>109</v>
      </c>
      <c r="D44" s="125" t="s">
        <v>7</v>
      </c>
      <c r="E44" s="126">
        <f>'SO 01 01 Pol'!$G$7280</f>
        <v>0</v>
      </c>
    </row>
    <row r="45" spans="1:5" ht="15" customHeight="1" x14ac:dyDescent="0.2">
      <c r="A45" s="14"/>
      <c r="B45" s="123" t="s">
        <v>110</v>
      </c>
      <c r="C45" s="124" t="s">
        <v>111</v>
      </c>
      <c r="D45" s="125" t="s">
        <v>7</v>
      </c>
      <c r="E45" s="126">
        <f>'SO 01 01 Pol'!$G$7306</f>
        <v>0</v>
      </c>
    </row>
    <row r="46" spans="1:5" ht="15" customHeight="1" x14ac:dyDescent="0.2">
      <c r="A46" s="14"/>
      <c r="B46" s="123" t="s">
        <v>112</v>
      </c>
      <c r="C46" s="124" t="s">
        <v>113</v>
      </c>
      <c r="D46" s="125" t="s">
        <v>7</v>
      </c>
      <c r="E46" s="126">
        <f>'SO 01 01 Pol'!$G$7636</f>
        <v>0</v>
      </c>
    </row>
    <row r="47" spans="1:5" ht="15" customHeight="1" x14ac:dyDescent="0.2">
      <c r="A47" s="14"/>
      <c r="B47" s="123" t="s">
        <v>9748</v>
      </c>
      <c r="C47" s="124" t="s">
        <v>9749</v>
      </c>
      <c r="D47" s="125" t="s">
        <v>8</v>
      </c>
      <c r="E47" s="126">
        <f>'SO 01 01 Pol'!$G$7625</f>
        <v>0</v>
      </c>
    </row>
    <row r="48" spans="1:5" ht="15" customHeight="1" x14ac:dyDescent="0.2">
      <c r="A48" s="14"/>
      <c r="B48" s="123" t="s">
        <v>9750</v>
      </c>
      <c r="C48" s="124" t="s">
        <v>9751</v>
      </c>
      <c r="D48" s="125" t="s">
        <v>8</v>
      </c>
      <c r="E48" s="126">
        <f>'SO 01 01 Pol'!$G$7630</f>
        <v>0</v>
      </c>
    </row>
    <row r="49" spans="1:5" ht="15" customHeight="1" x14ac:dyDescent="0.2">
      <c r="A49" s="14"/>
      <c r="B49" s="123" t="s">
        <v>9752</v>
      </c>
      <c r="C49" s="124" t="s">
        <v>9753</v>
      </c>
      <c r="D49" s="125" t="s">
        <v>8</v>
      </c>
      <c r="E49" s="126">
        <f>'SO 01 01 Pol'!$G$7634</f>
        <v>0</v>
      </c>
    </row>
    <row r="50" spans="1:5" ht="15" customHeight="1" x14ac:dyDescent="0.2">
      <c r="A50" s="14"/>
      <c r="B50" s="123" t="s">
        <v>114</v>
      </c>
      <c r="C50" s="124" t="s">
        <v>115</v>
      </c>
      <c r="D50" s="125" t="s">
        <v>8</v>
      </c>
      <c r="E50" s="126">
        <f>'SO 01 01 Pol'!$G$7637</f>
        <v>0</v>
      </c>
    </row>
    <row r="51" spans="1:5" ht="15" customHeight="1" x14ac:dyDescent="0.2">
      <c r="A51" s="14"/>
      <c r="B51" s="123" t="s">
        <v>9754</v>
      </c>
      <c r="C51" s="124" t="s">
        <v>9755</v>
      </c>
      <c r="D51" s="125" t="s">
        <v>8</v>
      </c>
      <c r="E51" s="126">
        <f>'SO 01 01 Pol'!$G$7638</f>
        <v>0</v>
      </c>
    </row>
    <row r="52" spans="1:5" ht="15" customHeight="1" x14ac:dyDescent="0.2">
      <c r="A52" s="14"/>
      <c r="B52" s="123" t="s">
        <v>116</v>
      </c>
      <c r="C52" s="124" t="s">
        <v>117</v>
      </c>
      <c r="D52" s="125" t="s">
        <v>118</v>
      </c>
      <c r="E52" s="126">
        <f>'SO 01 01 Pol'!$G$7640</f>
        <v>0</v>
      </c>
    </row>
    <row r="53" spans="1:5" ht="25.5" customHeight="1" x14ac:dyDescent="0.2">
      <c r="A53" s="15"/>
      <c r="B53" s="353" t="s">
        <v>9773</v>
      </c>
      <c r="C53" s="354"/>
      <c r="D53" s="355"/>
      <c r="E53" s="163">
        <f>SUM(E6:E52)</f>
        <v>0</v>
      </c>
    </row>
    <row r="54" spans="1:5" ht="15" customHeight="1" x14ac:dyDescent="0.2">
      <c r="A54" s="14"/>
      <c r="B54" s="123" t="s">
        <v>34</v>
      </c>
      <c r="C54" s="151" t="s">
        <v>35</v>
      </c>
      <c r="D54" s="125" t="s">
        <v>6</v>
      </c>
      <c r="E54" s="126">
        <f>'SO 01 02 Pol'!$G$8</f>
        <v>0</v>
      </c>
    </row>
    <row r="55" spans="1:5" ht="15" customHeight="1" x14ac:dyDescent="0.2">
      <c r="A55" s="14"/>
      <c r="B55" s="123" t="s">
        <v>42</v>
      </c>
      <c r="C55" s="151" t="s">
        <v>43</v>
      </c>
      <c r="D55" s="125" t="s">
        <v>6</v>
      </c>
      <c r="E55" s="126">
        <f>'SO 01 02 Pol'!$G$24</f>
        <v>0</v>
      </c>
    </row>
    <row r="56" spans="1:5" ht="15" customHeight="1" x14ac:dyDescent="0.2">
      <c r="A56" s="14"/>
      <c r="B56" s="123" t="s">
        <v>66</v>
      </c>
      <c r="C56" s="151" t="s">
        <v>67</v>
      </c>
      <c r="D56" s="125" t="s">
        <v>7</v>
      </c>
      <c r="E56" s="126">
        <f>'SO 01 02 Pol'!$G$53</f>
        <v>0</v>
      </c>
    </row>
    <row r="57" spans="1:5" ht="15" customHeight="1" x14ac:dyDescent="0.2">
      <c r="A57" s="14"/>
      <c r="B57" s="123" t="s">
        <v>110</v>
      </c>
      <c r="C57" s="151" t="s">
        <v>111</v>
      </c>
      <c r="D57" s="125" t="s">
        <v>7</v>
      </c>
      <c r="E57" s="126">
        <f>'SO 01 02 Pol'!$G$119</f>
        <v>0</v>
      </c>
    </row>
    <row r="58" spans="1:5" ht="25.5" customHeight="1" x14ac:dyDescent="0.2">
      <c r="A58" s="15"/>
      <c r="B58" s="353" t="s">
        <v>9775</v>
      </c>
      <c r="C58" s="354"/>
      <c r="D58" s="355"/>
      <c r="E58" s="163">
        <f>SUM(E54:E57)</f>
        <v>0</v>
      </c>
    </row>
    <row r="59" spans="1:5" ht="31.5" customHeight="1" x14ac:dyDescent="0.2">
      <c r="B59" s="356" t="s">
        <v>9774</v>
      </c>
      <c r="C59" s="357"/>
      <c r="D59" s="358"/>
      <c r="E59" s="166">
        <f>E53+E58</f>
        <v>0</v>
      </c>
    </row>
  </sheetData>
  <mergeCells count="3">
    <mergeCell ref="B53:D53"/>
    <mergeCell ref="B58:D58"/>
    <mergeCell ref="B59:D59"/>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202A-4AA3-4AC8-B7DC-A0689ED5D8D1}">
  <sheetPr>
    <tabColor theme="6" tint="0.39997558519241921"/>
    <outlinePr summaryBelow="0"/>
  </sheetPr>
  <dimension ref="A1:K7756"/>
  <sheetViews>
    <sheetView workbookViewId="0">
      <pane ySplit="7" topLeftCell="A8" activePane="bottomLeft" state="frozen"/>
      <selection pane="bottomLeft" activeCell="F10" sqref="F10"/>
    </sheetView>
  </sheetViews>
  <sheetFormatPr defaultRowHeight="12.75" outlineLevelRow="1" x14ac:dyDescent="0.2"/>
  <cols>
    <col min="1" max="1" width="4.5703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169</v>
      </c>
      <c r="B1" s="343"/>
      <c r="C1" s="343"/>
      <c r="D1" s="343"/>
      <c r="E1" s="343"/>
      <c r="F1" s="343"/>
      <c r="G1" s="343"/>
    </row>
    <row r="2" spans="1:11" ht="24.95" customHeight="1" x14ac:dyDescent="0.2">
      <c r="A2" s="127" t="s">
        <v>2</v>
      </c>
      <c r="B2" s="119" t="s">
        <v>14</v>
      </c>
      <c r="C2" s="344" t="s">
        <v>15</v>
      </c>
      <c r="D2" s="345"/>
      <c r="E2" s="345"/>
      <c r="F2" s="345"/>
      <c r="G2" s="346"/>
    </row>
    <row r="3" spans="1:11" ht="24.95" customHeight="1" x14ac:dyDescent="0.2">
      <c r="A3" s="127" t="s">
        <v>3</v>
      </c>
      <c r="B3" s="119" t="s">
        <v>19</v>
      </c>
      <c r="C3" s="344" t="s">
        <v>20</v>
      </c>
      <c r="D3" s="345"/>
      <c r="E3" s="345"/>
      <c r="F3" s="345"/>
      <c r="G3" s="346"/>
    </row>
    <row r="4" spans="1:11" ht="24.95" customHeight="1" x14ac:dyDescent="0.2">
      <c r="A4" s="128" t="s">
        <v>4</v>
      </c>
      <c r="B4" s="120" t="s">
        <v>17</v>
      </c>
      <c r="C4" s="347" t="s">
        <v>21</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32</v>
      </c>
      <c r="C8" s="58" t="s">
        <v>33</v>
      </c>
      <c r="D8" s="38"/>
      <c r="E8" s="39"/>
      <c r="F8" s="40"/>
      <c r="G8" s="40">
        <f>SUM(G9:G109)</f>
        <v>0</v>
      </c>
      <c r="H8" s="39"/>
      <c r="I8" s="39">
        <f>SUM(I9:I110)</f>
        <v>1.54</v>
      </c>
      <c r="J8" s="39"/>
      <c r="K8" s="39">
        <f>SUM(K9:K110)</f>
        <v>32.57</v>
      </c>
    </row>
    <row r="9" spans="1:11" ht="22.5" outlineLevel="1" x14ac:dyDescent="0.2">
      <c r="A9" s="43">
        <v>1</v>
      </c>
      <c r="B9" s="44" t="s">
        <v>170</v>
      </c>
      <c r="C9" s="59" t="s">
        <v>171</v>
      </c>
      <c r="D9" s="45" t="s">
        <v>172</v>
      </c>
      <c r="E9" s="46">
        <v>98.7</v>
      </c>
      <c r="F9" s="47">
        <v>0</v>
      </c>
      <c r="G9" s="48">
        <f>ROUND(E9*F9,2)</f>
        <v>0</v>
      </c>
      <c r="H9" s="46">
        <v>0</v>
      </c>
      <c r="I9" s="46">
        <f>ROUND(E9*H9,2)</f>
        <v>0</v>
      </c>
      <c r="J9" s="46">
        <v>0.33</v>
      </c>
      <c r="K9" s="46">
        <f>ROUND(E9*J9,2)</f>
        <v>32.57</v>
      </c>
    </row>
    <row r="10" spans="1:11" outlineLevel="1" x14ac:dyDescent="0.2">
      <c r="A10" s="135"/>
      <c r="B10" s="136"/>
      <c r="C10" s="137" t="s">
        <v>175</v>
      </c>
      <c r="D10" s="138"/>
      <c r="E10" s="139">
        <v>98.7</v>
      </c>
      <c r="F10" s="134"/>
      <c r="G10" s="134"/>
      <c r="H10" s="140"/>
      <c r="I10" s="140"/>
      <c r="J10" s="140"/>
      <c r="K10" s="140"/>
    </row>
    <row r="11" spans="1:11" outlineLevel="1" x14ac:dyDescent="0.2">
      <c r="A11" s="43">
        <v>2</v>
      </c>
      <c r="B11" s="44" t="s">
        <v>177</v>
      </c>
      <c r="C11" s="59" t="s">
        <v>178</v>
      </c>
      <c r="D11" s="45" t="s">
        <v>179</v>
      </c>
      <c r="E11" s="46">
        <v>467.10770000000002</v>
      </c>
      <c r="F11" s="47">
        <v>0</v>
      </c>
      <c r="G11" s="48">
        <f>ROUND(E11*F11,2)</f>
        <v>0</v>
      </c>
      <c r="H11" s="46">
        <v>0</v>
      </c>
      <c r="I11" s="46">
        <f>ROUND(E11*H11,2)</f>
        <v>0</v>
      </c>
      <c r="J11" s="46">
        <v>0</v>
      </c>
      <c r="K11" s="46">
        <f>ROUND(E11*J11,2)</f>
        <v>0</v>
      </c>
    </row>
    <row r="12" spans="1:11" outlineLevel="1" x14ac:dyDescent="0.2">
      <c r="A12" s="135"/>
      <c r="B12" s="136"/>
      <c r="C12" s="137" t="s">
        <v>180</v>
      </c>
      <c r="D12" s="138"/>
      <c r="E12" s="139"/>
      <c r="F12" s="134"/>
      <c r="G12" s="134"/>
      <c r="H12" s="140"/>
      <c r="I12" s="140"/>
      <c r="J12" s="140"/>
      <c r="K12" s="140"/>
    </row>
    <row r="13" spans="1:11" outlineLevel="1" x14ac:dyDescent="0.2">
      <c r="A13" s="135"/>
      <c r="B13" s="136"/>
      <c r="C13" s="137" t="s">
        <v>181</v>
      </c>
      <c r="D13" s="138"/>
      <c r="E13" s="139">
        <v>89.307500000000005</v>
      </c>
      <c r="F13" s="134"/>
      <c r="G13" s="134"/>
      <c r="H13" s="140"/>
      <c r="I13" s="140"/>
      <c r="J13" s="140"/>
      <c r="K13" s="140"/>
    </row>
    <row r="14" spans="1:11" outlineLevel="1" x14ac:dyDescent="0.2">
      <c r="A14" s="135"/>
      <c r="B14" s="136"/>
      <c r="C14" s="137" t="s">
        <v>182</v>
      </c>
      <c r="D14" s="138"/>
      <c r="E14" s="139">
        <v>9.5370000000000008</v>
      </c>
      <c r="F14" s="134"/>
      <c r="G14" s="134"/>
      <c r="H14" s="140"/>
      <c r="I14" s="140"/>
      <c r="J14" s="140"/>
      <c r="K14" s="140"/>
    </row>
    <row r="15" spans="1:11" outlineLevel="1" x14ac:dyDescent="0.2">
      <c r="A15" s="135"/>
      <c r="B15" s="136"/>
      <c r="C15" s="137" t="s">
        <v>183</v>
      </c>
      <c r="D15" s="138"/>
      <c r="E15" s="139">
        <v>44.230800000000002</v>
      </c>
      <c r="F15" s="134"/>
      <c r="G15" s="134"/>
      <c r="H15" s="140"/>
      <c r="I15" s="140"/>
      <c r="J15" s="140"/>
      <c r="K15" s="140"/>
    </row>
    <row r="16" spans="1:11" outlineLevel="1" x14ac:dyDescent="0.2">
      <c r="A16" s="135"/>
      <c r="B16" s="136"/>
      <c r="C16" s="137" t="s">
        <v>184</v>
      </c>
      <c r="D16" s="138"/>
      <c r="E16" s="139">
        <v>21.8</v>
      </c>
      <c r="F16" s="134"/>
      <c r="G16" s="134"/>
      <c r="H16" s="140"/>
      <c r="I16" s="140"/>
      <c r="J16" s="140"/>
      <c r="K16" s="140"/>
    </row>
    <row r="17" spans="1:11" outlineLevel="1" x14ac:dyDescent="0.2">
      <c r="A17" s="135"/>
      <c r="B17" s="136"/>
      <c r="C17" s="137" t="s">
        <v>185</v>
      </c>
      <c r="D17" s="138"/>
      <c r="E17" s="139">
        <v>32.83</v>
      </c>
      <c r="F17" s="134"/>
      <c r="G17" s="134"/>
      <c r="H17" s="140"/>
      <c r="I17" s="140"/>
      <c r="J17" s="140"/>
      <c r="K17" s="140"/>
    </row>
    <row r="18" spans="1:11" outlineLevel="1" x14ac:dyDescent="0.2">
      <c r="A18" s="135"/>
      <c r="B18" s="136"/>
      <c r="C18" s="137" t="s">
        <v>186</v>
      </c>
      <c r="D18" s="138"/>
      <c r="E18" s="139">
        <v>11.385</v>
      </c>
      <c r="F18" s="134"/>
      <c r="G18" s="134"/>
      <c r="H18" s="140"/>
      <c r="I18" s="140"/>
      <c r="J18" s="140"/>
      <c r="K18" s="140"/>
    </row>
    <row r="19" spans="1:11" outlineLevel="1" x14ac:dyDescent="0.2">
      <c r="A19" s="135"/>
      <c r="B19" s="136"/>
      <c r="C19" s="137" t="s">
        <v>187</v>
      </c>
      <c r="D19" s="138"/>
      <c r="E19" s="139">
        <v>60.381599999999999</v>
      </c>
      <c r="F19" s="134"/>
      <c r="G19" s="134"/>
      <c r="H19" s="140"/>
      <c r="I19" s="140"/>
      <c r="J19" s="140"/>
      <c r="K19" s="140"/>
    </row>
    <row r="20" spans="1:11" outlineLevel="1" x14ac:dyDescent="0.2">
      <c r="A20" s="135"/>
      <c r="B20" s="136"/>
      <c r="C20" s="137" t="s">
        <v>188</v>
      </c>
      <c r="D20" s="138"/>
      <c r="E20" s="139">
        <v>8.0739999999999998</v>
      </c>
      <c r="F20" s="134"/>
      <c r="G20" s="134"/>
      <c r="H20" s="140"/>
      <c r="I20" s="140"/>
      <c r="J20" s="140"/>
      <c r="K20" s="140"/>
    </row>
    <row r="21" spans="1:11" outlineLevel="1" x14ac:dyDescent="0.2">
      <c r="A21" s="135"/>
      <c r="B21" s="136"/>
      <c r="C21" s="137" t="s">
        <v>189</v>
      </c>
      <c r="D21" s="138"/>
      <c r="E21" s="139">
        <v>6.38</v>
      </c>
      <c r="F21" s="134"/>
      <c r="G21" s="134"/>
      <c r="H21" s="140"/>
      <c r="I21" s="140"/>
      <c r="J21" s="140"/>
      <c r="K21" s="140"/>
    </row>
    <row r="22" spans="1:11" outlineLevel="1" x14ac:dyDescent="0.2">
      <c r="A22" s="135"/>
      <c r="B22" s="136"/>
      <c r="C22" s="137" t="s">
        <v>190</v>
      </c>
      <c r="D22" s="138"/>
      <c r="E22" s="139">
        <v>7.6806000000000001</v>
      </c>
      <c r="F22" s="134"/>
      <c r="G22" s="134"/>
      <c r="H22" s="140"/>
      <c r="I22" s="140"/>
      <c r="J22" s="140"/>
      <c r="K22" s="140"/>
    </row>
    <row r="23" spans="1:11" outlineLevel="1" x14ac:dyDescent="0.2">
      <c r="A23" s="135"/>
      <c r="B23" s="136"/>
      <c r="C23" s="137" t="s">
        <v>191</v>
      </c>
      <c r="D23" s="138"/>
      <c r="E23" s="139">
        <v>62.2104</v>
      </c>
      <c r="F23" s="134"/>
      <c r="G23" s="134"/>
      <c r="H23" s="140"/>
      <c r="I23" s="140"/>
      <c r="J23" s="140"/>
      <c r="K23" s="140"/>
    </row>
    <row r="24" spans="1:11" outlineLevel="1" x14ac:dyDescent="0.2">
      <c r="A24" s="135"/>
      <c r="B24" s="136"/>
      <c r="C24" s="137" t="s">
        <v>192</v>
      </c>
      <c r="D24" s="138"/>
      <c r="E24" s="139">
        <v>1.9039999999999999</v>
      </c>
      <c r="F24" s="134"/>
      <c r="G24" s="134"/>
      <c r="H24" s="140"/>
      <c r="I24" s="140"/>
      <c r="J24" s="140"/>
      <c r="K24" s="140"/>
    </row>
    <row r="25" spans="1:11" outlineLevel="1" x14ac:dyDescent="0.2">
      <c r="A25" s="135"/>
      <c r="B25" s="136"/>
      <c r="C25" s="137" t="s">
        <v>193</v>
      </c>
      <c r="D25" s="138"/>
      <c r="E25" s="139">
        <v>6.6642000000000001</v>
      </c>
      <c r="F25" s="134"/>
      <c r="G25" s="134"/>
      <c r="H25" s="140"/>
      <c r="I25" s="140"/>
      <c r="J25" s="140"/>
      <c r="K25" s="140"/>
    </row>
    <row r="26" spans="1:11" outlineLevel="1" x14ac:dyDescent="0.2">
      <c r="A26" s="135"/>
      <c r="B26" s="136"/>
      <c r="C26" s="137" t="s">
        <v>194</v>
      </c>
      <c r="D26" s="138"/>
      <c r="E26" s="139">
        <v>4.4400000000000004</v>
      </c>
      <c r="F26" s="134"/>
      <c r="G26" s="134"/>
      <c r="H26" s="140"/>
      <c r="I26" s="140"/>
      <c r="J26" s="140"/>
      <c r="K26" s="140"/>
    </row>
    <row r="27" spans="1:11" outlineLevel="1" x14ac:dyDescent="0.2">
      <c r="A27" s="135"/>
      <c r="B27" s="136"/>
      <c r="C27" s="137" t="s">
        <v>195</v>
      </c>
      <c r="D27" s="138"/>
      <c r="E27" s="139">
        <v>23.94</v>
      </c>
      <c r="F27" s="134"/>
      <c r="G27" s="134"/>
      <c r="H27" s="140"/>
      <c r="I27" s="140"/>
      <c r="J27" s="140"/>
      <c r="K27" s="140"/>
    </row>
    <row r="28" spans="1:11" outlineLevel="1" x14ac:dyDescent="0.2">
      <c r="A28" s="135"/>
      <c r="B28" s="136"/>
      <c r="C28" s="137" t="s">
        <v>196</v>
      </c>
      <c r="D28" s="138"/>
      <c r="E28" s="139">
        <v>29.5306</v>
      </c>
      <c r="F28" s="134"/>
      <c r="G28" s="134"/>
      <c r="H28" s="140"/>
      <c r="I28" s="140"/>
      <c r="J28" s="140"/>
      <c r="K28" s="140"/>
    </row>
    <row r="29" spans="1:11" outlineLevel="1" x14ac:dyDescent="0.2">
      <c r="A29" s="135"/>
      <c r="B29" s="136"/>
      <c r="C29" s="137" t="s">
        <v>197</v>
      </c>
      <c r="D29" s="138"/>
      <c r="E29" s="139">
        <v>33.840000000000003</v>
      </c>
      <c r="F29" s="134"/>
      <c r="G29" s="134"/>
      <c r="H29" s="140"/>
      <c r="I29" s="140"/>
      <c r="J29" s="140"/>
      <c r="K29" s="140"/>
    </row>
    <row r="30" spans="1:11" outlineLevel="1" x14ac:dyDescent="0.2">
      <c r="A30" s="135"/>
      <c r="B30" s="136"/>
      <c r="C30" s="137" t="s">
        <v>198</v>
      </c>
      <c r="D30" s="138"/>
      <c r="E30" s="139">
        <v>12.972</v>
      </c>
      <c r="F30" s="134"/>
      <c r="G30" s="134"/>
      <c r="H30" s="140"/>
      <c r="I30" s="140"/>
      <c r="J30" s="140"/>
      <c r="K30" s="140"/>
    </row>
    <row r="31" spans="1:11" outlineLevel="1" x14ac:dyDescent="0.2">
      <c r="A31" s="43">
        <v>3</v>
      </c>
      <c r="B31" s="44" t="s">
        <v>199</v>
      </c>
      <c r="C31" s="59" t="s">
        <v>200</v>
      </c>
      <c r="D31" s="45" t="s">
        <v>179</v>
      </c>
      <c r="E31" s="46">
        <v>647.5575</v>
      </c>
      <c r="F31" s="47">
        <v>0</v>
      </c>
      <c r="G31" s="48">
        <f>ROUND(E31*F31,2)</f>
        <v>0</v>
      </c>
      <c r="H31" s="46">
        <v>0</v>
      </c>
      <c r="I31" s="46">
        <f>ROUND(E31*H31,2)</f>
        <v>0</v>
      </c>
      <c r="J31" s="46">
        <v>0</v>
      </c>
      <c r="K31" s="46">
        <f>ROUND(E31*J31,2)</f>
        <v>0</v>
      </c>
    </row>
    <row r="32" spans="1:11" outlineLevel="1" x14ac:dyDescent="0.2">
      <c r="A32" s="135"/>
      <c r="B32" s="136"/>
      <c r="C32" s="137" t="s">
        <v>201</v>
      </c>
      <c r="D32" s="138"/>
      <c r="E32" s="139"/>
      <c r="F32" s="134"/>
      <c r="G32" s="134"/>
      <c r="H32" s="140"/>
      <c r="I32" s="140"/>
      <c r="J32" s="140"/>
      <c r="K32" s="140"/>
    </row>
    <row r="33" spans="1:11" outlineLevel="1" x14ac:dyDescent="0.2">
      <c r="A33" s="135"/>
      <c r="B33" s="136"/>
      <c r="C33" s="137" t="s">
        <v>202</v>
      </c>
      <c r="D33" s="138"/>
      <c r="E33" s="139">
        <v>1.47</v>
      </c>
      <c r="F33" s="134"/>
      <c r="G33" s="134"/>
      <c r="H33" s="140"/>
      <c r="I33" s="140"/>
      <c r="J33" s="140"/>
      <c r="K33" s="140"/>
    </row>
    <row r="34" spans="1:11" outlineLevel="1" x14ac:dyDescent="0.2">
      <c r="A34" s="135"/>
      <c r="B34" s="136"/>
      <c r="C34" s="137" t="s">
        <v>203</v>
      </c>
      <c r="D34" s="138"/>
      <c r="E34" s="139">
        <v>0.54</v>
      </c>
      <c r="F34" s="134"/>
      <c r="G34" s="134"/>
      <c r="H34" s="140"/>
      <c r="I34" s="140"/>
      <c r="J34" s="140"/>
      <c r="K34" s="140"/>
    </row>
    <row r="35" spans="1:11" outlineLevel="1" x14ac:dyDescent="0.2">
      <c r="A35" s="135"/>
      <c r="B35" s="136"/>
      <c r="C35" s="137" t="s">
        <v>204</v>
      </c>
      <c r="D35" s="138"/>
      <c r="E35" s="139">
        <v>1.0687500000000001</v>
      </c>
      <c r="F35" s="134"/>
      <c r="G35" s="134"/>
      <c r="H35" s="140"/>
      <c r="I35" s="140"/>
      <c r="J35" s="140"/>
      <c r="K35" s="140"/>
    </row>
    <row r="36" spans="1:11" outlineLevel="1" x14ac:dyDescent="0.2">
      <c r="A36" s="135"/>
      <c r="B36" s="136"/>
      <c r="C36" s="137" t="s">
        <v>205</v>
      </c>
      <c r="D36" s="138"/>
      <c r="E36" s="139">
        <v>1.7786999999999999</v>
      </c>
      <c r="F36" s="134"/>
      <c r="G36" s="134"/>
      <c r="H36" s="140"/>
      <c r="I36" s="140"/>
      <c r="J36" s="140"/>
      <c r="K36" s="140"/>
    </row>
    <row r="37" spans="1:11" outlineLevel="1" x14ac:dyDescent="0.2">
      <c r="A37" s="135"/>
      <c r="B37" s="136"/>
      <c r="C37" s="137" t="s">
        <v>180</v>
      </c>
      <c r="D37" s="138"/>
      <c r="E37" s="139"/>
      <c r="F37" s="134"/>
      <c r="G37" s="134"/>
      <c r="H37" s="140"/>
      <c r="I37" s="140"/>
      <c r="J37" s="140"/>
      <c r="K37" s="140"/>
    </row>
    <row r="38" spans="1:11" outlineLevel="1" x14ac:dyDescent="0.2">
      <c r="A38" s="135"/>
      <c r="B38" s="136"/>
      <c r="C38" s="137" t="s">
        <v>206</v>
      </c>
      <c r="D38" s="138"/>
      <c r="E38" s="139">
        <v>57.6965</v>
      </c>
      <c r="F38" s="134"/>
      <c r="G38" s="134"/>
      <c r="H38" s="140"/>
      <c r="I38" s="140"/>
      <c r="J38" s="140"/>
      <c r="K38" s="140"/>
    </row>
    <row r="39" spans="1:11" outlineLevel="1" x14ac:dyDescent="0.2">
      <c r="A39" s="135"/>
      <c r="B39" s="136"/>
      <c r="C39" s="137" t="s">
        <v>207</v>
      </c>
      <c r="D39" s="138"/>
      <c r="E39" s="139">
        <v>6.069</v>
      </c>
      <c r="F39" s="134"/>
      <c r="G39" s="134"/>
      <c r="H39" s="140"/>
      <c r="I39" s="140"/>
      <c r="J39" s="140"/>
      <c r="K39" s="140"/>
    </row>
    <row r="40" spans="1:11" outlineLevel="1" x14ac:dyDescent="0.2">
      <c r="A40" s="135"/>
      <c r="B40" s="136"/>
      <c r="C40" s="137" t="s">
        <v>208</v>
      </c>
      <c r="D40" s="138"/>
      <c r="E40" s="139">
        <v>28.677</v>
      </c>
      <c r="F40" s="134"/>
      <c r="G40" s="134"/>
      <c r="H40" s="140"/>
      <c r="I40" s="140"/>
      <c r="J40" s="140"/>
      <c r="K40" s="140"/>
    </row>
    <row r="41" spans="1:11" outlineLevel="1" x14ac:dyDescent="0.2">
      <c r="A41" s="135"/>
      <c r="B41" s="136"/>
      <c r="C41" s="137" t="s">
        <v>209</v>
      </c>
      <c r="D41" s="138"/>
      <c r="E41" s="139">
        <v>30.573</v>
      </c>
      <c r="F41" s="134"/>
      <c r="G41" s="134"/>
      <c r="H41" s="140"/>
      <c r="I41" s="140"/>
      <c r="J41" s="140"/>
      <c r="K41" s="140"/>
    </row>
    <row r="42" spans="1:11" outlineLevel="1" x14ac:dyDescent="0.2">
      <c r="A42" s="135"/>
      <c r="B42" s="136"/>
      <c r="C42" s="137" t="s">
        <v>210</v>
      </c>
      <c r="D42" s="138"/>
      <c r="E42" s="139">
        <v>29.9222</v>
      </c>
      <c r="F42" s="134"/>
      <c r="G42" s="134"/>
      <c r="H42" s="140"/>
      <c r="I42" s="140"/>
      <c r="J42" s="140"/>
      <c r="K42" s="140"/>
    </row>
    <row r="43" spans="1:11" outlineLevel="1" x14ac:dyDescent="0.2">
      <c r="A43" s="135"/>
      <c r="B43" s="136"/>
      <c r="C43" s="137" t="s">
        <v>186</v>
      </c>
      <c r="D43" s="138"/>
      <c r="E43" s="139">
        <v>11.385</v>
      </c>
      <c r="F43" s="134"/>
      <c r="G43" s="134"/>
      <c r="H43" s="140"/>
      <c r="I43" s="140"/>
      <c r="J43" s="140"/>
      <c r="K43" s="140"/>
    </row>
    <row r="44" spans="1:11" outlineLevel="1" x14ac:dyDescent="0.2">
      <c r="A44" s="135"/>
      <c r="B44" s="136"/>
      <c r="C44" s="137" t="s">
        <v>187</v>
      </c>
      <c r="D44" s="138"/>
      <c r="E44" s="139">
        <v>60.381599999999999</v>
      </c>
      <c r="F44" s="134"/>
      <c r="G44" s="134"/>
      <c r="H44" s="140"/>
      <c r="I44" s="140"/>
      <c r="J44" s="140"/>
      <c r="K44" s="140"/>
    </row>
    <row r="45" spans="1:11" outlineLevel="1" x14ac:dyDescent="0.2">
      <c r="A45" s="135"/>
      <c r="B45" s="136"/>
      <c r="C45" s="137" t="s">
        <v>188</v>
      </c>
      <c r="D45" s="138"/>
      <c r="E45" s="139">
        <v>8.0739999999999998</v>
      </c>
      <c r="F45" s="134"/>
      <c r="G45" s="134"/>
      <c r="H45" s="140"/>
      <c r="I45" s="140"/>
      <c r="J45" s="140"/>
      <c r="K45" s="140"/>
    </row>
    <row r="46" spans="1:11" outlineLevel="1" x14ac:dyDescent="0.2">
      <c r="A46" s="135"/>
      <c r="B46" s="136"/>
      <c r="C46" s="137" t="s">
        <v>189</v>
      </c>
      <c r="D46" s="138"/>
      <c r="E46" s="139">
        <v>6.38</v>
      </c>
      <c r="F46" s="134"/>
      <c r="G46" s="134"/>
      <c r="H46" s="140"/>
      <c r="I46" s="140"/>
      <c r="J46" s="140"/>
      <c r="K46" s="140"/>
    </row>
    <row r="47" spans="1:11" outlineLevel="1" x14ac:dyDescent="0.2">
      <c r="A47" s="135"/>
      <c r="B47" s="136"/>
      <c r="C47" s="137" t="s">
        <v>211</v>
      </c>
      <c r="D47" s="138"/>
      <c r="E47" s="139">
        <v>4.8959999999999999</v>
      </c>
      <c r="F47" s="134"/>
      <c r="G47" s="134"/>
      <c r="H47" s="140"/>
      <c r="I47" s="140"/>
      <c r="J47" s="140"/>
      <c r="K47" s="140"/>
    </row>
    <row r="48" spans="1:11" outlineLevel="1" x14ac:dyDescent="0.2">
      <c r="A48" s="135"/>
      <c r="B48" s="136"/>
      <c r="C48" s="137" t="s">
        <v>212</v>
      </c>
      <c r="D48" s="138"/>
      <c r="E48" s="139">
        <v>21.945</v>
      </c>
      <c r="F48" s="134"/>
      <c r="G48" s="134"/>
      <c r="H48" s="140"/>
      <c r="I48" s="140"/>
      <c r="J48" s="140"/>
      <c r="K48" s="140"/>
    </row>
    <row r="49" spans="1:11" outlineLevel="1" x14ac:dyDescent="0.2">
      <c r="A49" s="135"/>
      <c r="B49" s="136"/>
      <c r="C49" s="137" t="s">
        <v>194</v>
      </c>
      <c r="D49" s="138"/>
      <c r="E49" s="139">
        <v>4.4400000000000004</v>
      </c>
      <c r="F49" s="134"/>
      <c r="G49" s="134"/>
      <c r="H49" s="140"/>
      <c r="I49" s="140"/>
      <c r="J49" s="140"/>
      <c r="K49" s="140"/>
    </row>
    <row r="50" spans="1:11" outlineLevel="1" x14ac:dyDescent="0.2">
      <c r="A50" s="135"/>
      <c r="B50" s="136"/>
      <c r="C50" s="137" t="s">
        <v>213</v>
      </c>
      <c r="D50" s="138"/>
      <c r="E50" s="139">
        <v>27.265000000000001</v>
      </c>
      <c r="F50" s="134"/>
      <c r="G50" s="134"/>
      <c r="H50" s="140"/>
      <c r="I50" s="140"/>
      <c r="J50" s="140"/>
      <c r="K50" s="140"/>
    </row>
    <row r="51" spans="1:11" outlineLevel="1" x14ac:dyDescent="0.2">
      <c r="A51" s="135"/>
      <c r="B51" s="136"/>
      <c r="C51" s="137" t="s">
        <v>214</v>
      </c>
      <c r="D51" s="138"/>
      <c r="E51" s="139">
        <v>21.216999999999999</v>
      </c>
      <c r="F51" s="134"/>
      <c r="G51" s="134"/>
      <c r="H51" s="140"/>
      <c r="I51" s="140"/>
      <c r="J51" s="140"/>
      <c r="K51" s="140"/>
    </row>
    <row r="52" spans="1:11" outlineLevel="1" x14ac:dyDescent="0.2">
      <c r="A52" s="135"/>
      <c r="B52" s="136"/>
      <c r="C52" s="141" t="s">
        <v>215</v>
      </c>
      <c r="D52" s="142"/>
      <c r="E52" s="143">
        <v>323.77875</v>
      </c>
      <c r="F52" s="134"/>
      <c r="G52" s="134"/>
      <c r="H52" s="140"/>
      <c r="I52" s="140"/>
      <c r="J52" s="140"/>
      <c r="K52" s="140"/>
    </row>
    <row r="53" spans="1:11" ht="22.5" outlineLevel="1" x14ac:dyDescent="0.2">
      <c r="A53" s="43">
        <v>4</v>
      </c>
      <c r="B53" s="44" t="s">
        <v>216</v>
      </c>
      <c r="C53" s="59" t="s">
        <v>217</v>
      </c>
      <c r="D53" s="45" t="s">
        <v>179</v>
      </c>
      <c r="E53" s="46">
        <v>101.51357</v>
      </c>
      <c r="F53" s="47">
        <v>0</v>
      </c>
      <c r="G53" s="48">
        <f>ROUND(E53*F53,2)</f>
        <v>0</v>
      </c>
      <c r="H53" s="46">
        <v>0</v>
      </c>
      <c r="I53" s="46">
        <f>ROUND(E53*H53,2)</f>
        <v>0</v>
      </c>
      <c r="J53" s="46">
        <v>0</v>
      </c>
      <c r="K53" s="46">
        <f>ROUND(E53*J53,2)</f>
        <v>0</v>
      </c>
    </row>
    <row r="54" spans="1:11" outlineLevel="1" x14ac:dyDescent="0.2">
      <c r="A54" s="135"/>
      <c r="B54" s="136"/>
      <c r="C54" s="137" t="s">
        <v>180</v>
      </c>
      <c r="D54" s="138"/>
      <c r="E54" s="139"/>
      <c r="F54" s="134"/>
      <c r="G54" s="134"/>
      <c r="H54" s="140"/>
      <c r="I54" s="140"/>
      <c r="J54" s="140"/>
      <c r="K54" s="140"/>
    </row>
    <row r="55" spans="1:11" outlineLevel="1" x14ac:dyDescent="0.2">
      <c r="A55" s="135"/>
      <c r="B55" s="136"/>
      <c r="C55" s="137" t="s">
        <v>181</v>
      </c>
      <c r="D55" s="138"/>
      <c r="E55" s="139">
        <v>89.307500000000005</v>
      </c>
      <c r="F55" s="134"/>
      <c r="G55" s="134"/>
      <c r="H55" s="140"/>
      <c r="I55" s="140"/>
      <c r="J55" s="140"/>
      <c r="K55" s="140"/>
    </row>
    <row r="56" spans="1:11" outlineLevel="1" x14ac:dyDescent="0.2">
      <c r="A56" s="135"/>
      <c r="B56" s="136"/>
      <c r="C56" s="137" t="s">
        <v>182</v>
      </c>
      <c r="D56" s="138"/>
      <c r="E56" s="139">
        <v>9.5370000000000008</v>
      </c>
      <c r="F56" s="134"/>
      <c r="G56" s="134"/>
      <c r="H56" s="140"/>
      <c r="I56" s="140"/>
      <c r="J56" s="140"/>
      <c r="K56" s="140"/>
    </row>
    <row r="57" spans="1:11" outlineLevel="1" x14ac:dyDescent="0.2">
      <c r="A57" s="135"/>
      <c r="B57" s="136"/>
      <c r="C57" s="137" t="s">
        <v>183</v>
      </c>
      <c r="D57" s="138"/>
      <c r="E57" s="139">
        <v>44.230800000000002</v>
      </c>
      <c r="F57" s="134"/>
      <c r="G57" s="134"/>
      <c r="H57" s="140"/>
      <c r="I57" s="140"/>
      <c r="J57" s="140"/>
      <c r="K57" s="140"/>
    </row>
    <row r="58" spans="1:11" outlineLevel="1" x14ac:dyDescent="0.2">
      <c r="A58" s="135"/>
      <c r="B58" s="136"/>
      <c r="C58" s="137" t="s">
        <v>184</v>
      </c>
      <c r="D58" s="138"/>
      <c r="E58" s="139">
        <v>21.8</v>
      </c>
      <c r="F58" s="134"/>
      <c r="G58" s="134"/>
      <c r="H58" s="140"/>
      <c r="I58" s="140"/>
      <c r="J58" s="140"/>
      <c r="K58" s="140"/>
    </row>
    <row r="59" spans="1:11" outlineLevel="1" x14ac:dyDescent="0.2">
      <c r="A59" s="135"/>
      <c r="B59" s="136"/>
      <c r="C59" s="137" t="s">
        <v>185</v>
      </c>
      <c r="D59" s="138"/>
      <c r="E59" s="139">
        <v>32.83</v>
      </c>
      <c r="F59" s="134"/>
      <c r="G59" s="134"/>
      <c r="H59" s="140"/>
      <c r="I59" s="140"/>
      <c r="J59" s="140"/>
      <c r="K59" s="140"/>
    </row>
    <row r="60" spans="1:11" outlineLevel="1" x14ac:dyDescent="0.2">
      <c r="A60" s="135"/>
      <c r="B60" s="136"/>
      <c r="C60" s="137" t="s">
        <v>186</v>
      </c>
      <c r="D60" s="138"/>
      <c r="E60" s="139">
        <v>11.385</v>
      </c>
      <c r="F60" s="134"/>
      <c r="G60" s="134"/>
      <c r="H60" s="140"/>
      <c r="I60" s="140"/>
      <c r="J60" s="140"/>
      <c r="K60" s="140"/>
    </row>
    <row r="61" spans="1:11" outlineLevel="1" x14ac:dyDescent="0.2">
      <c r="A61" s="135"/>
      <c r="B61" s="136"/>
      <c r="C61" s="137" t="s">
        <v>187</v>
      </c>
      <c r="D61" s="138"/>
      <c r="E61" s="139">
        <v>60.381599999999999</v>
      </c>
      <c r="F61" s="134"/>
      <c r="G61" s="134"/>
      <c r="H61" s="140"/>
      <c r="I61" s="140"/>
      <c r="J61" s="140"/>
      <c r="K61" s="140"/>
    </row>
    <row r="62" spans="1:11" outlineLevel="1" x14ac:dyDescent="0.2">
      <c r="A62" s="135"/>
      <c r="B62" s="136"/>
      <c r="C62" s="137" t="s">
        <v>188</v>
      </c>
      <c r="D62" s="138"/>
      <c r="E62" s="139">
        <v>8.0739999999999998</v>
      </c>
      <c r="F62" s="134"/>
      <c r="G62" s="134"/>
      <c r="H62" s="140"/>
      <c r="I62" s="140"/>
      <c r="J62" s="140"/>
      <c r="K62" s="140"/>
    </row>
    <row r="63" spans="1:11" outlineLevel="1" x14ac:dyDescent="0.2">
      <c r="A63" s="135"/>
      <c r="B63" s="136"/>
      <c r="C63" s="137" t="s">
        <v>189</v>
      </c>
      <c r="D63" s="138"/>
      <c r="E63" s="139">
        <v>6.38</v>
      </c>
      <c r="F63" s="134"/>
      <c r="G63" s="134"/>
      <c r="H63" s="140"/>
      <c r="I63" s="140"/>
      <c r="J63" s="140"/>
      <c r="K63" s="140"/>
    </row>
    <row r="64" spans="1:11" outlineLevel="1" x14ac:dyDescent="0.2">
      <c r="A64" s="135"/>
      <c r="B64" s="136"/>
      <c r="C64" s="137" t="s">
        <v>190</v>
      </c>
      <c r="D64" s="138"/>
      <c r="E64" s="139">
        <v>7.6806000000000001</v>
      </c>
      <c r="F64" s="134"/>
      <c r="G64" s="134"/>
      <c r="H64" s="140"/>
      <c r="I64" s="140"/>
      <c r="J64" s="140"/>
      <c r="K64" s="140"/>
    </row>
    <row r="65" spans="1:11" outlineLevel="1" x14ac:dyDescent="0.2">
      <c r="A65" s="135"/>
      <c r="B65" s="136"/>
      <c r="C65" s="137" t="s">
        <v>191</v>
      </c>
      <c r="D65" s="138"/>
      <c r="E65" s="139">
        <v>62.2104</v>
      </c>
      <c r="F65" s="134"/>
      <c r="G65" s="134"/>
      <c r="H65" s="140"/>
      <c r="I65" s="140"/>
      <c r="J65" s="140"/>
      <c r="K65" s="140"/>
    </row>
    <row r="66" spans="1:11" outlineLevel="1" x14ac:dyDescent="0.2">
      <c r="A66" s="135"/>
      <c r="B66" s="136"/>
      <c r="C66" s="137" t="s">
        <v>192</v>
      </c>
      <c r="D66" s="138"/>
      <c r="E66" s="139">
        <v>1.9039999999999999</v>
      </c>
      <c r="F66" s="134"/>
      <c r="G66" s="134"/>
      <c r="H66" s="140"/>
      <c r="I66" s="140"/>
      <c r="J66" s="140"/>
      <c r="K66" s="140"/>
    </row>
    <row r="67" spans="1:11" outlineLevel="1" x14ac:dyDescent="0.2">
      <c r="A67" s="135"/>
      <c r="B67" s="136"/>
      <c r="C67" s="137" t="s">
        <v>193</v>
      </c>
      <c r="D67" s="138"/>
      <c r="E67" s="139">
        <v>6.6642000000000001</v>
      </c>
      <c r="F67" s="134"/>
      <c r="G67" s="134"/>
      <c r="H67" s="140"/>
      <c r="I67" s="140"/>
      <c r="J67" s="140"/>
      <c r="K67" s="140"/>
    </row>
    <row r="68" spans="1:11" outlineLevel="1" x14ac:dyDescent="0.2">
      <c r="A68" s="135"/>
      <c r="B68" s="136"/>
      <c r="C68" s="137" t="s">
        <v>194</v>
      </c>
      <c r="D68" s="138"/>
      <c r="E68" s="139">
        <v>4.4400000000000004</v>
      </c>
      <c r="F68" s="134"/>
      <c r="G68" s="134"/>
      <c r="H68" s="140"/>
      <c r="I68" s="140"/>
      <c r="J68" s="140"/>
      <c r="K68" s="140"/>
    </row>
    <row r="69" spans="1:11" outlineLevel="1" x14ac:dyDescent="0.2">
      <c r="A69" s="135"/>
      <c r="B69" s="136"/>
      <c r="C69" s="137" t="s">
        <v>195</v>
      </c>
      <c r="D69" s="138"/>
      <c r="E69" s="139">
        <v>23.94</v>
      </c>
      <c r="F69" s="134"/>
      <c r="G69" s="134"/>
      <c r="H69" s="140"/>
      <c r="I69" s="140"/>
      <c r="J69" s="140"/>
      <c r="K69" s="140"/>
    </row>
    <row r="70" spans="1:11" outlineLevel="1" x14ac:dyDescent="0.2">
      <c r="A70" s="135"/>
      <c r="B70" s="136"/>
      <c r="C70" s="137" t="s">
        <v>196</v>
      </c>
      <c r="D70" s="138"/>
      <c r="E70" s="139">
        <v>29.5306</v>
      </c>
      <c r="F70" s="134"/>
      <c r="G70" s="134"/>
      <c r="H70" s="140"/>
      <c r="I70" s="140"/>
      <c r="J70" s="140"/>
      <c r="K70" s="140"/>
    </row>
    <row r="71" spans="1:11" outlineLevel="1" x14ac:dyDescent="0.2">
      <c r="A71" s="135"/>
      <c r="B71" s="136"/>
      <c r="C71" s="137" t="s">
        <v>197</v>
      </c>
      <c r="D71" s="138"/>
      <c r="E71" s="139">
        <v>33.840000000000003</v>
      </c>
      <c r="F71" s="134"/>
      <c r="G71" s="134"/>
      <c r="H71" s="140"/>
      <c r="I71" s="140"/>
      <c r="J71" s="140"/>
      <c r="K71" s="140"/>
    </row>
    <row r="72" spans="1:11" outlineLevel="1" x14ac:dyDescent="0.2">
      <c r="A72" s="135"/>
      <c r="B72" s="136"/>
      <c r="C72" s="137" t="s">
        <v>218</v>
      </c>
      <c r="D72" s="138"/>
      <c r="E72" s="139"/>
      <c r="F72" s="134"/>
      <c r="G72" s="134"/>
      <c r="H72" s="140"/>
      <c r="I72" s="140"/>
      <c r="J72" s="140"/>
      <c r="K72" s="140"/>
    </row>
    <row r="73" spans="1:11" outlineLevel="1" x14ac:dyDescent="0.2">
      <c r="A73" s="135"/>
      <c r="B73" s="136"/>
      <c r="C73" s="137" t="s">
        <v>219</v>
      </c>
      <c r="D73" s="138"/>
      <c r="E73" s="139">
        <v>-352.62213000000003</v>
      </c>
      <c r="F73" s="134"/>
      <c r="G73" s="134"/>
      <c r="H73" s="140"/>
      <c r="I73" s="140"/>
      <c r="J73" s="140"/>
      <c r="K73" s="140"/>
    </row>
    <row r="74" spans="1:11" outlineLevel="1" x14ac:dyDescent="0.2">
      <c r="A74" s="43">
        <v>5</v>
      </c>
      <c r="B74" s="44" t="s">
        <v>220</v>
      </c>
      <c r="C74" s="59" t="s">
        <v>221</v>
      </c>
      <c r="D74" s="45" t="s">
        <v>179</v>
      </c>
      <c r="E74" s="46">
        <v>24.043379999999999</v>
      </c>
      <c r="F74" s="47">
        <v>0</v>
      </c>
      <c r="G74" s="48">
        <f>ROUND(E74*F74,2)</f>
        <v>0</v>
      </c>
      <c r="H74" s="46">
        <v>0</v>
      </c>
      <c r="I74" s="46">
        <f>ROUND(E74*H74,2)</f>
        <v>0</v>
      </c>
      <c r="J74" s="46">
        <v>0</v>
      </c>
      <c r="K74" s="46">
        <f>ROUND(E74*J74,2)</f>
        <v>0</v>
      </c>
    </row>
    <row r="75" spans="1:11" outlineLevel="1" x14ac:dyDescent="0.2">
      <c r="A75" s="135"/>
      <c r="B75" s="136"/>
      <c r="C75" s="137" t="s">
        <v>197</v>
      </c>
      <c r="D75" s="138"/>
      <c r="E75" s="139">
        <v>33.840000000000003</v>
      </c>
      <c r="F75" s="134"/>
      <c r="G75" s="134"/>
      <c r="H75" s="140"/>
      <c r="I75" s="140"/>
      <c r="J75" s="140"/>
      <c r="K75" s="140"/>
    </row>
    <row r="76" spans="1:11" outlineLevel="1" x14ac:dyDescent="0.2">
      <c r="A76" s="135"/>
      <c r="B76" s="136"/>
      <c r="C76" s="137" t="s">
        <v>222</v>
      </c>
      <c r="D76" s="138"/>
      <c r="E76" s="139">
        <v>-19.32</v>
      </c>
      <c r="F76" s="134"/>
      <c r="G76" s="134"/>
      <c r="H76" s="140"/>
      <c r="I76" s="140"/>
      <c r="J76" s="140"/>
      <c r="K76" s="140"/>
    </row>
    <row r="77" spans="1:11" outlineLevel="1" x14ac:dyDescent="0.2">
      <c r="A77" s="135"/>
      <c r="B77" s="136"/>
      <c r="C77" s="137" t="s">
        <v>198</v>
      </c>
      <c r="D77" s="138"/>
      <c r="E77" s="139">
        <v>12.972</v>
      </c>
      <c r="F77" s="134"/>
      <c r="G77" s="134"/>
      <c r="H77" s="140"/>
      <c r="I77" s="140"/>
      <c r="J77" s="140"/>
      <c r="K77" s="140"/>
    </row>
    <row r="78" spans="1:11" outlineLevel="1" x14ac:dyDescent="0.2">
      <c r="A78" s="135"/>
      <c r="B78" s="136"/>
      <c r="C78" s="137" t="s">
        <v>223</v>
      </c>
      <c r="D78" s="138"/>
      <c r="E78" s="139">
        <v>-3.44862</v>
      </c>
      <c r="F78" s="134"/>
      <c r="G78" s="134"/>
      <c r="H78" s="140"/>
      <c r="I78" s="140"/>
      <c r="J78" s="140"/>
      <c r="K78" s="140"/>
    </row>
    <row r="79" spans="1:11" ht="22.5" outlineLevel="1" x14ac:dyDescent="0.2">
      <c r="A79" s="43">
        <v>6</v>
      </c>
      <c r="B79" s="44" t="s">
        <v>224</v>
      </c>
      <c r="C79" s="59" t="s">
        <v>225</v>
      </c>
      <c r="D79" s="45" t="s">
        <v>179</v>
      </c>
      <c r="E79" s="46">
        <v>24.043379999999999</v>
      </c>
      <c r="F79" s="47">
        <v>0</v>
      </c>
      <c r="G79" s="48">
        <f>ROUND(E79*F79,2)</f>
        <v>0</v>
      </c>
      <c r="H79" s="46">
        <v>0</v>
      </c>
      <c r="I79" s="46">
        <f>ROUND(E79*H79,2)</f>
        <v>0</v>
      </c>
      <c r="J79" s="46">
        <v>0</v>
      </c>
      <c r="K79" s="46">
        <f>ROUND(E79*J79,2)</f>
        <v>0</v>
      </c>
    </row>
    <row r="80" spans="1:11" outlineLevel="1" x14ac:dyDescent="0.2">
      <c r="A80" s="135"/>
      <c r="B80" s="136"/>
      <c r="C80" s="137" t="s">
        <v>226</v>
      </c>
      <c r="D80" s="138"/>
      <c r="E80" s="139">
        <v>24.043379999999999</v>
      </c>
      <c r="F80" s="134"/>
      <c r="G80" s="134"/>
      <c r="H80" s="140"/>
      <c r="I80" s="140"/>
      <c r="J80" s="140"/>
      <c r="K80" s="140"/>
    </row>
    <row r="81" spans="1:11" ht="22.5" outlineLevel="1" x14ac:dyDescent="0.2">
      <c r="A81" s="43">
        <v>7</v>
      </c>
      <c r="B81" s="44" t="s">
        <v>227</v>
      </c>
      <c r="C81" s="59" t="s">
        <v>228</v>
      </c>
      <c r="D81" s="45" t="s">
        <v>179</v>
      </c>
      <c r="E81" s="46">
        <v>323.77875</v>
      </c>
      <c r="F81" s="47">
        <v>0</v>
      </c>
      <c r="G81" s="48">
        <f>ROUND(E81*F81,2)</f>
        <v>0</v>
      </c>
      <c r="H81" s="46">
        <v>0</v>
      </c>
      <c r="I81" s="46">
        <f>ROUND(E81*H81,2)</f>
        <v>0</v>
      </c>
      <c r="J81" s="46">
        <v>0</v>
      </c>
      <c r="K81" s="46">
        <f>ROUND(E81*J81,2)</f>
        <v>0</v>
      </c>
    </row>
    <row r="82" spans="1:11" outlineLevel="1" x14ac:dyDescent="0.2">
      <c r="A82" s="135"/>
      <c r="B82" s="136"/>
      <c r="C82" s="137" t="s">
        <v>229</v>
      </c>
      <c r="D82" s="138"/>
      <c r="E82" s="139">
        <v>323.77875</v>
      </c>
      <c r="F82" s="134"/>
      <c r="G82" s="134"/>
      <c r="H82" s="140"/>
      <c r="I82" s="140"/>
      <c r="J82" s="140"/>
      <c r="K82" s="140"/>
    </row>
    <row r="83" spans="1:11" ht="22.5" outlineLevel="1" x14ac:dyDescent="0.2">
      <c r="A83" s="43">
        <v>8</v>
      </c>
      <c r="B83" s="44" t="s">
        <v>230</v>
      </c>
      <c r="C83" s="59" t="s">
        <v>231</v>
      </c>
      <c r="D83" s="45" t="s">
        <v>179</v>
      </c>
      <c r="E83" s="46">
        <v>352.62213000000003</v>
      </c>
      <c r="F83" s="47">
        <v>0</v>
      </c>
      <c r="G83" s="48">
        <f>ROUND(E83*F83,2)</f>
        <v>0</v>
      </c>
      <c r="H83" s="46">
        <v>0</v>
      </c>
      <c r="I83" s="46">
        <f>ROUND(E83*H83,2)</f>
        <v>0</v>
      </c>
      <c r="J83" s="46">
        <v>0</v>
      </c>
      <c r="K83" s="46">
        <f>ROUND(E83*J83,2)</f>
        <v>0</v>
      </c>
    </row>
    <row r="84" spans="1:11" outlineLevel="1" x14ac:dyDescent="0.2">
      <c r="A84" s="135"/>
      <c r="B84" s="136"/>
      <c r="C84" s="137" t="s">
        <v>202</v>
      </c>
      <c r="D84" s="138"/>
      <c r="E84" s="139">
        <v>1.47</v>
      </c>
      <c r="F84" s="134"/>
      <c r="G84" s="134"/>
      <c r="H84" s="140"/>
      <c r="I84" s="140"/>
      <c r="J84" s="140"/>
      <c r="K84" s="140"/>
    </row>
    <row r="85" spans="1:11" outlineLevel="1" x14ac:dyDescent="0.2">
      <c r="A85" s="135"/>
      <c r="B85" s="136"/>
      <c r="C85" s="137" t="s">
        <v>203</v>
      </c>
      <c r="D85" s="138"/>
      <c r="E85" s="139">
        <v>0.54</v>
      </c>
      <c r="F85" s="134"/>
      <c r="G85" s="134"/>
      <c r="H85" s="140"/>
      <c r="I85" s="140"/>
      <c r="J85" s="140"/>
      <c r="K85" s="140"/>
    </row>
    <row r="86" spans="1:11" outlineLevel="1" x14ac:dyDescent="0.2">
      <c r="A86" s="135"/>
      <c r="B86" s="136"/>
      <c r="C86" s="137" t="s">
        <v>204</v>
      </c>
      <c r="D86" s="138"/>
      <c r="E86" s="139">
        <v>1.0687500000000001</v>
      </c>
      <c r="F86" s="134"/>
      <c r="G86" s="134"/>
      <c r="H86" s="140"/>
      <c r="I86" s="140"/>
      <c r="J86" s="140"/>
      <c r="K86" s="140"/>
    </row>
    <row r="87" spans="1:11" outlineLevel="1" x14ac:dyDescent="0.2">
      <c r="A87" s="135"/>
      <c r="B87" s="136"/>
      <c r="C87" s="137" t="s">
        <v>205</v>
      </c>
      <c r="D87" s="138"/>
      <c r="E87" s="139">
        <v>1.7786999999999999</v>
      </c>
      <c r="F87" s="134"/>
      <c r="G87" s="134"/>
      <c r="H87" s="140"/>
      <c r="I87" s="140"/>
      <c r="J87" s="140"/>
      <c r="K87" s="140"/>
    </row>
    <row r="88" spans="1:11" outlineLevel="1" x14ac:dyDescent="0.2">
      <c r="A88" s="135"/>
      <c r="B88" s="136"/>
      <c r="C88" s="137" t="s">
        <v>180</v>
      </c>
      <c r="D88" s="138"/>
      <c r="E88" s="139"/>
      <c r="F88" s="134"/>
      <c r="G88" s="134"/>
      <c r="H88" s="140"/>
      <c r="I88" s="140"/>
      <c r="J88" s="140"/>
      <c r="K88" s="140"/>
    </row>
    <row r="89" spans="1:11" outlineLevel="1" x14ac:dyDescent="0.2">
      <c r="A89" s="135"/>
      <c r="B89" s="136"/>
      <c r="C89" s="137" t="s">
        <v>206</v>
      </c>
      <c r="D89" s="138"/>
      <c r="E89" s="139">
        <v>57.6965</v>
      </c>
      <c r="F89" s="134"/>
      <c r="G89" s="134"/>
      <c r="H89" s="140"/>
      <c r="I89" s="140"/>
      <c r="J89" s="140"/>
      <c r="K89" s="140"/>
    </row>
    <row r="90" spans="1:11" outlineLevel="1" x14ac:dyDescent="0.2">
      <c r="A90" s="135"/>
      <c r="B90" s="136"/>
      <c r="C90" s="137" t="s">
        <v>207</v>
      </c>
      <c r="D90" s="138"/>
      <c r="E90" s="139">
        <v>6.069</v>
      </c>
      <c r="F90" s="134"/>
      <c r="G90" s="134"/>
      <c r="H90" s="140"/>
      <c r="I90" s="140"/>
      <c r="J90" s="140"/>
      <c r="K90" s="140"/>
    </row>
    <row r="91" spans="1:11" outlineLevel="1" x14ac:dyDescent="0.2">
      <c r="A91" s="135"/>
      <c r="B91" s="136"/>
      <c r="C91" s="137" t="s">
        <v>208</v>
      </c>
      <c r="D91" s="138"/>
      <c r="E91" s="139">
        <v>28.677</v>
      </c>
      <c r="F91" s="134"/>
      <c r="G91" s="134"/>
      <c r="H91" s="140"/>
      <c r="I91" s="140"/>
      <c r="J91" s="140"/>
      <c r="K91" s="140"/>
    </row>
    <row r="92" spans="1:11" outlineLevel="1" x14ac:dyDescent="0.2">
      <c r="A92" s="135"/>
      <c r="B92" s="136"/>
      <c r="C92" s="137" t="s">
        <v>209</v>
      </c>
      <c r="D92" s="138"/>
      <c r="E92" s="139">
        <v>30.573</v>
      </c>
      <c r="F92" s="134"/>
      <c r="G92" s="134"/>
      <c r="H92" s="140"/>
      <c r="I92" s="140"/>
      <c r="J92" s="140"/>
      <c r="K92" s="140"/>
    </row>
    <row r="93" spans="1:11" outlineLevel="1" x14ac:dyDescent="0.2">
      <c r="A93" s="135"/>
      <c r="B93" s="136"/>
      <c r="C93" s="137" t="s">
        <v>210</v>
      </c>
      <c r="D93" s="138"/>
      <c r="E93" s="139">
        <v>29.9222</v>
      </c>
      <c r="F93" s="134"/>
      <c r="G93" s="134"/>
      <c r="H93" s="140"/>
      <c r="I93" s="140"/>
      <c r="J93" s="140"/>
      <c r="K93" s="140"/>
    </row>
    <row r="94" spans="1:11" outlineLevel="1" x14ac:dyDescent="0.2">
      <c r="A94" s="135"/>
      <c r="B94" s="136"/>
      <c r="C94" s="137" t="s">
        <v>186</v>
      </c>
      <c r="D94" s="138"/>
      <c r="E94" s="139">
        <v>11.385</v>
      </c>
      <c r="F94" s="134"/>
      <c r="G94" s="134"/>
      <c r="H94" s="140"/>
      <c r="I94" s="140"/>
      <c r="J94" s="140"/>
      <c r="K94" s="140"/>
    </row>
    <row r="95" spans="1:11" outlineLevel="1" x14ac:dyDescent="0.2">
      <c r="A95" s="135"/>
      <c r="B95" s="136"/>
      <c r="C95" s="137" t="s">
        <v>187</v>
      </c>
      <c r="D95" s="138"/>
      <c r="E95" s="139">
        <v>60.381599999999999</v>
      </c>
      <c r="F95" s="134"/>
      <c r="G95" s="134"/>
      <c r="H95" s="140"/>
      <c r="I95" s="140"/>
      <c r="J95" s="140"/>
      <c r="K95" s="140"/>
    </row>
    <row r="96" spans="1:11" outlineLevel="1" x14ac:dyDescent="0.2">
      <c r="A96" s="135"/>
      <c r="B96" s="136"/>
      <c r="C96" s="137" t="s">
        <v>188</v>
      </c>
      <c r="D96" s="138"/>
      <c r="E96" s="139">
        <v>8.0739999999999998</v>
      </c>
      <c r="F96" s="134"/>
      <c r="G96" s="134"/>
      <c r="H96" s="140"/>
      <c r="I96" s="140"/>
      <c r="J96" s="140"/>
      <c r="K96" s="140"/>
    </row>
    <row r="97" spans="1:11" outlineLevel="1" x14ac:dyDescent="0.2">
      <c r="A97" s="135"/>
      <c r="B97" s="136"/>
      <c r="C97" s="137" t="s">
        <v>189</v>
      </c>
      <c r="D97" s="138"/>
      <c r="E97" s="139">
        <v>6.38</v>
      </c>
      <c r="F97" s="134"/>
      <c r="G97" s="134"/>
      <c r="H97" s="140"/>
      <c r="I97" s="140"/>
      <c r="J97" s="140"/>
      <c r="K97" s="140"/>
    </row>
    <row r="98" spans="1:11" outlineLevel="1" x14ac:dyDescent="0.2">
      <c r="A98" s="135"/>
      <c r="B98" s="136"/>
      <c r="C98" s="137" t="s">
        <v>211</v>
      </c>
      <c r="D98" s="138"/>
      <c r="E98" s="139">
        <v>4.8959999999999999</v>
      </c>
      <c r="F98" s="134"/>
      <c r="G98" s="134"/>
      <c r="H98" s="140"/>
      <c r="I98" s="140"/>
      <c r="J98" s="140"/>
      <c r="K98" s="140"/>
    </row>
    <row r="99" spans="1:11" outlineLevel="1" x14ac:dyDescent="0.2">
      <c r="A99" s="135"/>
      <c r="B99" s="136"/>
      <c r="C99" s="137" t="s">
        <v>212</v>
      </c>
      <c r="D99" s="138"/>
      <c r="E99" s="139">
        <v>21.945</v>
      </c>
      <c r="F99" s="134"/>
      <c r="G99" s="134"/>
      <c r="H99" s="140"/>
      <c r="I99" s="140"/>
      <c r="J99" s="140"/>
      <c r="K99" s="140"/>
    </row>
    <row r="100" spans="1:11" outlineLevel="1" x14ac:dyDescent="0.2">
      <c r="A100" s="135"/>
      <c r="B100" s="136"/>
      <c r="C100" s="137" t="s">
        <v>194</v>
      </c>
      <c r="D100" s="138"/>
      <c r="E100" s="139">
        <v>4.4400000000000004</v>
      </c>
      <c r="F100" s="134"/>
      <c r="G100" s="134"/>
      <c r="H100" s="140"/>
      <c r="I100" s="140"/>
      <c r="J100" s="140"/>
      <c r="K100" s="140"/>
    </row>
    <row r="101" spans="1:11" outlineLevel="1" x14ac:dyDescent="0.2">
      <c r="A101" s="135"/>
      <c r="B101" s="136"/>
      <c r="C101" s="137" t="s">
        <v>213</v>
      </c>
      <c r="D101" s="138"/>
      <c r="E101" s="139">
        <v>27.265000000000001</v>
      </c>
      <c r="F101" s="134"/>
      <c r="G101" s="134"/>
      <c r="H101" s="140"/>
      <c r="I101" s="140"/>
      <c r="J101" s="140"/>
      <c r="K101" s="140"/>
    </row>
    <row r="102" spans="1:11" outlineLevel="1" x14ac:dyDescent="0.2">
      <c r="A102" s="135"/>
      <c r="B102" s="136"/>
      <c r="C102" s="137" t="s">
        <v>214</v>
      </c>
      <c r="D102" s="138"/>
      <c r="E102" s="139">
        <v>21.216999999999999</v>
      </c>
      <c r="F102" s="134"/>
      <c r="G102" s="134"/>
      <c r="H102" s="140"/>
      <c r="I102" s="140"/>
      <c r="J102" s="140"/>
      <c r="K102" s="140"/>
    </row>
    <row r="103" spans="1:11" outlineLevel="1" x14ac:dyDescent="0.2">
      <c r="A103" s="135"/>
      <c r="B103" s="136"/>
      <c r="C103" s="137" t="s">
        <v>232</v>
      </c>
      <c r="D103" s="138"/>
      <c r="E103" s="139">
        <v>27.6</v>
      </c>
      <c r="F103" s="134"/>
      <c r="G103" s="134"/>
      <c r="H103" s="140"/>
      <c r="I103" s="140"/>
      <c r="J103" s="140"/>
      <c r="K103" s="140"/>
    </row>
    <row r="104" spans="1:11" outlineLevel="1" x14ac:dyDescent="0.2">
      <c r="A104" s="135"/>
      <c r="B104" s="136"/>
      <c r="C104" s="137" t="s">
        <v>233</v>
      </c>
      <c r="D104" s="138"/>
      <c r="E104" s="139">
        <v>-8.2799999999999994</v>
      </c>
      <c r="F104" s="134"/>
      <c r="G104" s="134"/>
      <c r="H104" s="140"/>
      <c r="I104" s="140"/>
      <c r="J104" s="140"/>
      <c r="K104" s="140"/>
    </row>
    <row r="105" spans="1:11" outlineLevel="1" x14ac:dyDescent="0.2">
      <c r="A105" s="135"/>
      <c r="B105" s="136"/>
      <c r="C105" s="137" t="s">
        <v>198</v>
      </c>
      <c r="D105" s="138"/>
      <c r="E105" s="139">
        <v>12.972</v>
      </c>
      <c r="F105" s="134"/>
      <c r="G105" s="134"/>
      <c r="H105" s="140"/>
      <c r="I105" s="140"/>
      <c r="J105" s="140"/>
      <c r="K105" s="140"/>
    </row>
    <row r="106" spans="1:11" outlineLevel="1" x14ac:dyDescent="0.2">
      <c r="A106" s="135"/>
      <c r="B106" s="136"/>
      <c r="C106" s="137" t="s">
        <v>234</v>
      </c>
      <c r="D106" s="138"/>
      <c r="E106" s="139">
        <v>-3.44862</v>
      </c>
      <c r="F106" s="134"/>
      <c r="G106" s="134"/>
      <c r="H106" s="140"/>
      <c r="I106" s="140"/>
      <c r="J106" s="140"/>
      <c r="K106" s="140"/>
    </row>
    <row r="107" spans="1:11" outlineLevel="1" x14ac:dyDescent="0.2">
      <c r="A107" s="43">
        <v>9</v>
      </c>
      <c r="B107" s="44" t="s">
        <v>235</v>
      </c>
      <c r="C107" s="59" t="s">
        <v>236</v>
      </c>
      <c r="D107" s="45" t="s">
        <v>179</v>
      </c>
      <c r="E107" s="46">
        <v>101.51357</v>
      </c>
      <c r="F107" s="47">
        <v>0</v>
      </c>
      <c r="G107" s="48">
        <f>ROUND(E107*F107,2)</f>
        <v>0</v>
      </c>
      <c r="H107" s="46">
        <v>0</v>
      </c>
      <c r="I107" s="46">
        <f>ROUND(E107*H107,2)</f>
        <v>0</v>
      </c>
      <c r="J107" s="46">
        <v>0</v>
      </c>
      <c r="K107" s="46">
        <f>ROUND(E107*J107,2)</f>
        <v>0</v>
      </c>
    </row>
    <row r="108" spans="1:11" outlineLevel="1" x14ac:dyDescent="0.2">
      <c r="A108" s="135"/>
      <c r="B108" s="136"/>
      <c r="C108" s="137" t="s">
        <v>237</v>
      </c>
      <c r="D108" s="138"/>
      <c r="E108" s="139">
        <v>101.51357</v>
      </c>
      <c r="F108" s="134"/>
      <c r="G108" s="134"/>
      <c r="H108" s="140"/>
      <c r="I108" s="140"/>
      <c r="J108" s="140"/>
      <c r="K108" s="140"/>
    </row>
    <row r="109" spans="1:11" ht="22.5" outlineLevel="1" x14ac:dyDescent="0.2">
      <c r="A109" s="43">
        <v>10</v>
      </c>
      <c r="B109" s="44" t="s">
        <v>238</v>
      </c>
      <c r="C109" s="59" t="s">
        <v>239</v>
      </c>
      <c r="D109" s="45" t="s">
        <v>172</v>
      </c>
      <c r="E109" s="46">
        <v>16</v>
      </c>
      <c r="F109" s="47">
        <v>0</v>
      </c>
      <c r="G109" s="48">
        <f>ROUND(E109*F109,2)</f>
        <v>0</v>
      </c>
      <c r="H109" s="46">
        <v>9.6030000000000004E-2</v>
      </c>
      <c r="I109" s="46">
        <f>ROUND(E109*H109,2)</f>
        <v>1.54</v>
      </c>
      <c r="J109" s="46">
        <v>0</v>
      </c>
      <c r="K109" s="46">
        <f>ROUND(E109*J109,2)</f>
        <v>0</v>
      </c>
    </row>
    <row r="110" spans="1:11" outlineLevel="1" x14ac:dyDescent="0.2">
      <c r="A110" s="135"/>
      <c r="B110" s="136"/>
      <c r="C110" s="137" t="s">
        <v>242</v>
      </c>
      <c r="D110" s="138"/>
      <c r="E110" s="139">
        <v>16</v>
      </c>
      <c r="F110" s="134"/>
      <c r="G110" s="134"/>
      <c r="H110" s="140"/>
      <c r="I110" s="140"/>
      <c r="J110" s="140"/>
      <c r="K110" s="140"/>
    </row>
    <row r="111" spans="1:11" x14ac:dyDescent="0.2">
      <c r="A111" s="36" t="s">
        <v>148</v>
      </c>
      <c r="B111" s="37" t="s">
        <v>34</v>
      </c>
      <c r="C111" s="58" t="s">
        <v>35</v>
      </c>
      <c r="D111" s="38"/>
      <c r="E111" s="39"/>
      <c r="F111" s="40"/>
      <c r="G111" s="40">
        <f>SUM(G112:G233)</f>
        <v>0</v>
      </c>
      <c r="H111" s="39"/>
      <c r="I111" s="39">
        <f>SUM(I112:I235)</f>
        <v>303.96999999999991</v>
      </c>
      <c r="J111" s="39"/>
      <c r="K111" s="39">
        <f>SUM(K112:K235)</f>
        <v>0</v>
      </c>
    </row>
    <row r="112" spans="1:11" outlineLevel="1" x14ac:dyDescent="0.2">
      <c r="A112" s="43">
        <v>11</v>
      </c>
      <c r="B112" s="44" t="s">
        <v>243</v>
      </c>
      <c r="C112" s="59" t="s">
        <v>244</v>
      </c>
      <c r="D112" s="45" t="s">
        <v>179</v>
      </c>
      <c r="E112" s="46">
        <v>64.562780000000004</v>
      </c>
      <c r="F112" s="47">
        <v>0</v>
      </c>
      <c r="G112" s="48">
        <f>ROUND(E112*F112,2)</f>
        <v>0</v>
      </c>
      <c r="H112" s="46">
        <v>1.63</v>
      </c>
      <c r="I112" s="46">
        <f>ROUND(E112*H112,2)</f>
        <v>105.24</v>
      </c>
      <c r="J112" s="46">
        <v>0</v>
      </c>
      <c r="K112" s="46">
        <f>ROUND(E112*J112,2)</f>
        <v>0</v>
      </c>
    </row>
    <row r="113" spans="1:11" outlineLevel="1" x14ac:dyDescent="0.2">
      <c r="A113" s="135"/>
      <c r="B113" s="136"/>
      <c r="C113" s="137" t="s">
        <v>245</v>
      </c>
      <c r="D113" s="138"/>
      <c r="E113" s="139">
        <v>5.4993800000000004</v>
      </c>
      <c r="F113" s="134"/>
      <c r="G113" s="134"/>
      <c r="H113" s="140"/>
      <c r="I113" s="140"/>
      <c r="J113" s="140"/>
      <c r="K113" s="140"/>
    </row>
    <row r="114" spans="1:11" outlineLevel="1" x14ac:dyDescent="0.2">
      <c r="A114" s="135"/>
      <c r="B114" s="136"/>
      <c r="C114" s="137" t="s">
        <v>246</v>
      </c>
      <c r="D114" s="138"/>
      <c r="E114" s="139">
        <v>31.943999999999999</v>
      </c>
      <c r="F114" s="134"/>
      <c r="G114" s="134"/>
      <c r="H114" s="140"/>
      <c r="I114" s="140"/>
      <c r="J114" s="140"/>
      <c r="K114" s="140"/>
    </row>
    <row r="115" spans="1:11" outlineLevel="1" x14ac:dyDescent="0.2">
      <c r="A115" s="135"/>
      <c r="B115" s="136"/>
      <c r="C115" s="137" t="s">
        <v>247</v>
      </c>
      <c r="D115" s="138"/>
      <c r="E115" s="139">
        <v>11.616</v>
      </c>
      <c r="F115" s="134"/>
      <c r="G115" s="134"/>
      <c r="H115" s="140"/>
      <c r="I115" s="140"/>
      <c r="J115" s="140"/>
      <c r="K115" s="140"/>
    </row>
    <row r="116" spans="1:11" outlineLevel="1" x14ac:dyDescent="0.2">
      <c r="A116" s="135"/>
      <c r="B116" s="136"/>
      <c r="C116" s="137" t="s">
        <v>248</v>
      </c>
      <c r="D116" s="138"/>
      <c r="E116" s="139">
        <v>15.503399999999999</v>
      </c>
      <c r="F116" s="134"/>
      <c r="G116" s="134"/>
      <c r="H116" s="140"/>
      <c r="I116" s="140"/>
      <c r="J116" s="140"/>
      <c r="K116" s="140"/>
    </row>
    <row r="117" spans="1:11" outlineLevel="1" x14ac:dyDescent="0.2">
      <c r="A117" s="43">
        <v>12</v>
      </c>
      <c r="B117" s="44" t="s">
        <v>249</v>
      </c>
      <c r="C117" s="59" t="s">
        <v>250</v>
      </c>
      <c r="D117" s="45" t="s">
        <v>172</v>
      </c>
      <c r="E117" s="46">
        <v>401.404</v>
      </c>
      <c r="F117" s="47">
        <v>0</v>
      </c>
      <c r="G117" s="48">
        <f>ROUND(E117*F117,2)</f>
        <v>0</v>
      </c>
      <c r="H117" s="46">
        <v>1.8000000000000001E-4</v>
      </c>
      <c r="I117" s="46">
        <f>ROUND(E117*H117,2)</f>
        <v>7.0000000000000007E-2</v>
      </c>
      <c r="J117" s="46">
        <v>0</v>
      </c>
      <c r="K117" s="46">
        <f>ROUND(E117*J117,2)</f>
        <v>0</v>
      </c>
    </row>
    <row r="118" spans="1:11" outlineLevel="1" x14ac:dyDescent="0.2">
      <c r="A118" s="135"/>
      <c r="B118" s="136"/>
      <c r="C118" s="137" t="s">
        <v>251</v>
      </c>
      <c r="D118" s="138"/>
      <c r="E118" s="139">
        <v>58.66</v>
      </c>
      <c r="F118" s="134"/>
      <c r="G118" s="134"/>
      <c r="H118" s="140"/>
      <c r="I118" s="140"/>
      <c r="J118" s="140"/>
      <c r="K118" s="140"/>
    </row>
    <row r="119" spans="1:11" outlineLevel="1" x14ac:dyDescent="0.2">
      <c r="A119" s="135"/>
      <c r="B119" s="136"/>
      <c r="C119" s="137" t="s">
        <v>252</v>
      </c>
      <c r="D119" s="138"/>
      <c r="E119" s="139">
        <v>154.88</v>
      </c>
      <c r="F119" s="134"/>
      <c r="G119" s="134"/>
      <c r="H119" s="140"/>
      <c r="I119" s="140"/>
      <c r="J119" s="140"/>
      <c r="K119" s="140"/>
    </row>
    <row r="120" spans="1:11" outlineLevel="1" x14ac:dyDescent="0.2">
      <c r="A120" s="135"/>
      <c r="B120" s="136"/>
      <c r="C120" s="137" t="s">
        <v>253</v>
      </c>
      <c r="D120" s="138"/>
      <c r="E120" s="139">
        <v>56.32</v>
      </c>
      <c r="F120" s="134"/>
      <c r="G120" s="134"/>
      <c r="H120" s="140"/>
      <c r="I120" s="140"/>
      <c r="J120" s="140"/>
      <c r="K120" s="140"/>
    </row>
    <row r="121" spans="1:11" outlineLevel="1" x14ac:dyDescent="0.2">
      <c r="A121" s="135"/>
      <c r="B121" s="136"/>
      <c r="C121" s="137" t="s">
        <v>254</v>
      </c>
      <c r="D121" s="138"/>
      <c r="E121" s="139">
        <v>131.54400000000001</v>
      </c>
      <c r="F121" s="134"/>
      <c r="G121" s="134"/>
      <c r="H121" s="140"/>
      <c r="I121" s="140"/>
      <c r="J121" s="140"/>
      <c r="K121" s="140"/>
    </row>
    <row r="122" spans="1:11" outlineLevel="1" x14ac:dyDescent="0.2">
      <c r="A122" s="43">
        <v>13</v>
      </c>
      <c r="B122" s="44" t="s">
        <v>255</v>
      </c>
      <c r="C122" s="59" t="s">
        <v>256</v>
      </c>
      <c r="D122" s="45" t="s">
        <v>179</v>
      </c>
      <c r="E122" s="46">
        <v>3.18512</v>
      </c>
      <c r="F122" s="47">
        <v>0</v>
      </c>
      <c r="G122" s="48">
        <f>ROUND(E122*F122,2)</f>
        <v>0</v>
      </c>
      <c r="H122" s="46">
        <v>2.16</v>
      </c>
      <c r="I122" s="46">
        <f>ROUND(E122*H122,2)</f>
        <v>6.88</v>
      </c>
      <c r="J122" s="46">
        <v>0</v>
      </c>
      <c r="K122" s="46">
        <f>ROUND(E122*J122,2)</f>
        <v>0</v>
      </c>
    </row>
    <row r="123" spans="1:11" outlineLevel="1" x14ac:dyDescent="0.2">
      <c r="A123" s="135"/>
      <c r="B123" s="136"/>
      <c r="C123" s="137" t="s">
        <v>257</v>
      </c>
      <c r="D123" s="138"/>
      <c r="E123" s="139">
        <v>0.88500000000000001</v>
      </c>
      <c r="F123" s="134"/>
      <c r="G123" s="134"/>
      <c r="H123" s="140"/>
      <c r="I123" s="140"/>
      <c r="J123" s="140"/>
      <c r="K123" s="140"/>
    </row>
    <row r="124" spans="1:11" outlineLevel="1" x14ac:dyDescent="0.2">
      <c r="A124" s="135"/>
      <c r="B124" s="136"/>
      <c r="C124" s="137" t="s">
        <v>258</v>
      </c>
      <c r="D124" s="138"/>
      <c r="E124" s="139">
        <v>2.4</v>
      </c>
      <c r="F124" s="134"/>
      <c r="G124" s="134"/>
      <c r="H124" s="140"/>
      <c r="I124" s="140"/>
      <c r="J124" s="140"/>
      <c r="K124" s="140"/>
    </row>
    <row r="125" spans="1:11" outlineLevel="1" x14ac:dyDescent="0.2">
      <c r="A125" s="135"/>
      <c r="B125" s="136"/>
      <c r="C125" s="137" t="s">
        <v>259</v>
      </c>
      <c r="D125" s="138"/>
      <c r="E125" s="139">
        <v>-0.72</v>
      </c>
      <c r="F125" s="134"/>
      <c r="G125" s="134"/>
      <c r="H125" s="140"/>
      <c r="I125" s="140"/>
      <c r="J125" s="140"/>
      <c r="K125" s="140"/>
    </row>
    <row r="126" spans="1:11" outlineLevel="1" x14ac:dyDescent="0.2">
      <c r="A126" s="135"/>
      <c r="B126" s="136"/>
      <c r="C126" s="137" t="s">
        <v>260</v>
      </c>
      <c r="D126" s="138"/>
      <c r="E126" s="139">
        <v>0.92</v>
      </c>
      <c r="F126" s="134"/>
      <c r="G126" s="134"/>
      <c r="H126" s="140"/>
      <c r="I126" s="140"/>
      <c r="J126" s="140"/>
      <c r="K126" s="140"/>
    </row>
    <row r="127" spans="1:11" outlineLevel="1" x14ac:dyDescent="0.2">
      <c r="A127" s="135"/>
      <c r="B127" s="136"/>
      <c r="C127" s="137" t="s">
        <v>261</v>
      </c>
      <c r="D127" s="138"/>
      <c r="E127" s="139">
        <v>-0.29987999999999998</v>
      </c>
      <c r="F127" s="134"/>
      <c r="G127" s="134"/>
      <c r="H127" s="140"/>
      <c r="I127" s="140"/>
      <c r="J127" s="140"/>
      <c r="K127" s="140"/>
    </row>
    <row r="128" spans="1:11" outlineLevel="1" x14ac:dyDescent="0.2">
      <c r="A128" s="43">
        <v>14</v>
      </c>
      <c r="B128" s="44" t="s">
        <v>262</v>
      </c>
      <c r="C128" s="59" t="s">
        <v>263</v>
      </c>
      <c r="D128" s="45" t="s">
        <v>179</v>
      </c>
      <c r="E128" s="46">
        <v>0.80100000000000005</v>
      </c>
      <c r="F128" s="47">
        <v>0</v>
      </c>
      <c r="G128" s="48">
        <f>ROUND(E128*F128,2)</f>
        <v>0</v>
      </c>
      <c r="H128" s="46">
        <v>2.5249999999999999</v>
      </c>
      <c r="I128" s="46">
        <f>ROUND(E128*H128,2)</f>
        <v>2.02</v>
      </c>
      <c r="J128" s="46">
        <v>0</v>
      </c>
      <c r="K128" s="46">
        <f>ROUND(E128*J128,2)</f>
        <v>0</v>
      </c>
    </row>
    <row r="129" spans="1:11" outlineLevel="1" x14ac:dyDescent="0.2">
      <c r="A129" s="135"/>
      <c r="B129" s="136"/>
      <c r="C129" s="137" t="s">
        <v>264</v>
      </c>
      <c r="D129" s="138"/>
      <c r="E129" s="139">
        <v>0.80100000000000005</v>
      </c>
      <c r="F129" s="134"/>
      <c r="G129" s="134"/>
      <c r="H129" s="140"/>
      <c r="I129" s="140"/>
      <c r="J129" s="140"/>
      <c r="K129" s="140"/>
    </row>
    <row r="130" spans="1:11" outlineLevel="1" x14ac:dyDescent="0.2">
      <c r="A130" s="43">
        <v>15</v>
      </c>
      <c r="B130" s="44" t="s">
        <v>265</v>
      </c>
      <c r="C130" s="59" t="s">
        <v>266</v>
      </c>
      <c r="D130" s="45" t="s">
        <v>179</v>
      </c>
      <c r="E130" s="46">
        <v>2.3470200000000001</v>
      </c>
      <c r="F130" s="47">
        <v>0</v>
      </c>
      <c r="G130" s="48">
        <f>ROUND(E130*F130,2)</f>
        <v>0</v>
      </c>
      <c r="H130" s="46">
        <v>2.5249999999999999</v>
      </c>
      <c r="I130" s="46">
        <f>ROUND(E130*H130,2)</f>
        <v>5.93</v>
      </c>
      <c r="J130" s="46">
        <v>0</v>
      </c>
      <c r="K130" s="46">
        <f>ROUND(E130*J130,2)</f>
        <v>0</v>
      </c>
    </row>
    <row r="131" spans="1:11" outlineLevel="1" x14ac:dyDescent="0.2">
      <c r="A131" s="135"/>
      <c r="B131" s="136"/>
      <c r="C131" s="137" t="s">
        <v>267</v>
      </c>
      <c r="D131" s="138"/>
      <c r="E131" s="139">
        <v>1.7549999999999999</v>
      </c>
      <c r="F131" s="134"/>
      <c r="G131" s="134"/>
      <c r="H131" s="140"/>
      <c r="I131" s="140"/>
      <c r="J131" s="140"/>
      <c r="K131" s="140"/>
    </row>
    <row r="132" spans="1:11" outlineLevel="1" x14ac:dyDescent="0.2">
      <c r="A132" s="135"/>
      <c r="B132" s="136"/>
      <c r="C132" s="137" t="s">
        <v>268</v>
      </c>
      <c r="D132" s="138"/>
      <c r="E132" s="139">
        <v>0.59201999999999999</v>
      </c>
      <c r="F132" s="134"/>
      <c r="G132" s="134"/>
      <c r="H132" s="140"/>
      <c r="I132" s="140"/>
      <c r="J132" s="140"/>
      <c r="K132" s="140"/>
    </row>
    <row r="133" spans="1:11" outlineLevel="1" x14ac:dyDescent="0.2">
      <c r="A133" s="43">
        <v>16</v>
      </c>
      <c r="B133" s="44" t="s">
        <v>269</v>
      </c>
      <c r="C133" s="59" t="s">
        <v>270</v>
      </c>
      <c r="D133" s="45" t="s">
        <v>179</v>
      </c>
      <c r="E133" s="46">
        <v>8.2570999999999994</v>
      </c>
      <c r="F133" s="47">
        <v>0</v>
      </c>
      <c r="G133" s="48">
        <f>ROUND(E133*F133,2)</f>
        <v>0</v>
      </c>
      <c r="H133" s="46">
        <v>2.5249999999999999</v>
      </c>
      <c r="I133" s="46">
        <f>ROUND(E133*H133,2)</f>
        <v>20.85</v>
      </c>
      <c r="J133" s="46">
        <v>0</v>
      </c>
      <c r="K133" s="46">
        <f>ROUND(E133*J133,2)</f>
        <v>0</v>
      </c>
    </row>
    <row r="134" spans="1:11" outlineLevel="1" x14ac:dyDescent="0.2">
      <c r="A134" s="135"/>
      <c r="B134" s="136"/>
      <c r="C134" s="137" t="s">
        <v>271</v>
      </c>
      <c r="D134" s="138"/>
      <c r="E134" s="139"/>
      <c r="F134" s="134"/>
      <c r="G134" s="134"/>
      <c r="H134" s="140"/>
      <c r="I134" s="140"/>
      <c r="J134" s="140"/>
      <c r="K134" s="140"/>
    </row>
    <row r="135" spans="1:11" outlineLevel="1" x14ac:dyDescent="0.2">
      <c r="A135" s="135"/>
      <c r="B135" s="136"/>
      <c r="C135" s="137" t="s">
        <v>272</v>
      </c>
      <c r="D135" s="138"/>
      <c r="E135" s="139">
        <v>1.0566800000000001</v>
      </c>
      <c r="F135" s="134"/>
      <c r="G135" s="134"/>
      <c r="H135" s="140"/>
      <c r="I135" s="140"/>
      <c r="J135" s="140"/>
      <c r="K135" s="140"/>
    </row>
    <row r="136" spans="1:11" outlineLevel="1" x14ac:dyDescent="0.2">
      <c r="A136" s="135"/>
      <c r="B136" s="136"/>
      <c r="C136" s="137" t="s">
        <v>273</v>
      </c>
      <c r="D136" s="138"/>
      <c r="E136" s="139">
        <v>1.0943099999999999</v>
      </c>
      <c r="F136" s="134"/>
      <c r="G136" s="134"/>
      <c r="H136" s="140"/>
      <c r="I136" s="140"/>
      <c r="J136" s="140"/>
      <c r="K136" s="140"/>
    </row>
    <row r="137" spans="1:11" outlineLevel="1" x14ac:dyDescent="0.2">
      <c r="A137" s="135"/>
      <c r="B137" s="136"/>
      <c r="C137" s="137" t="s">
        <v>274</v>
      </c>
      <c r="D137" s="138"/>
      <c r="E137" s="139">
        <v>1.16103</v>
      </c>
      <c r="F137" s="134"/>
      <c r="G137" s="134"/>
      <c r="H137" s="140"/>
      <c r="I137" s="140"/>
      <c r="J137" s="140"/>
      <c r="K137" s="140"/>
    </row>
    <row r="138" spans="1:11" outlineLevel="1" x14ac:dyDescent="0.2">
      <c r="A138" s="135"/>
      <c r="B138" s="136"/>
      <c r="C138" s="137" t="s">
        <v>275</v>
      </c>
      <c r="D138" s="138"/>
      <c r="E138" s="139">
        <v>0.90652999999999995</v>
      </c>
      <c r="F138" s="134"/>
      <c r="G138" s="134"/>
      <c r="H138" s="140"/>
      <c r="I138" s="140"/>
      <c r="J138" s="140"/>
      <c r="K138" s="140"/>
    </row>
    <row r="139" spans="1:11" outlineLevel="1" x14ac:dyDescent="0.2">
      <c r="A139" s="135"/>
      <c r="B139" s="136"/>
      <c r="C139" s="137" t="s">
        <v>276</v>
      </c>
      <c r="D139" s="138"/>
      <c r="E139" s="139">
        <v>2.7141600000000001</v>
      </c>
      <c r="F139" s="134"/>
      <c r="G139" s="134"/>
      <c r="H139" s="140"/>
      <c r="I139" s="140"/>
      <c r="J139" s="140"/>
      <c r="K139" s="140"/>
    </row>
    <row r="140" spans="1:11" outlineLevel="1" x14ac:dyDescent="0.2">
      <c r="A140" s="135"/>
      <c r="B140" s="136"/>
      <c r="C140" s="137" t="s">
        <v>277</v>
      </c>
      <c r="D140" s="138"/>
      <c r="E140" s="139">
        <v>0.47339999999999999</v>
      </c>
      <c r="F140" s="134"/>
      <c r="G140" s="134"/>
      <c r="H140" s="140"/>
      <c r="I140" s="140"/>
      <c r="J140" s="140"/>
      <c r="K140" s="140"/>
    </row>
    <row r="141" spans="1:11" outlineLevel="1" x14ac:dyDescent="0.2">
      <c r="A141" s="135"/>
      <c r="B141" s="136"/>
      <c r="C141" s="137" t="s">
        <v>278</v>
      </c>
      <c r="D141" s="138"/>
      <c r="E141" s="139">
        <v>0.17460000000000001</v>
      </c>
      <c r="F141" s="134"/>
      <c r="G141" s="134"/>
      <c r="H141" s="140"/>
      <c r="I141" s="140"/>
      <c r="J141" s="140"/>
      <c r="K141" s="140"/>
    </row>
    <row r="142" spans="1:11" outlineLevel="1" x14ac:dyDescent="0.2">
      <c r="A142" s="135"/>
      <c r="B142" s="136"/>
      <c r="C142" s="137" t="s">
        <v>279</v>
      </c>
      <c r="D142" s="138"/>
      <c r="E142" s="139">
        <v>0.6764</v>
      </c>
      <c r="F142" s="134"/>
      <c r="G142" s="134"/>
      <c r="H142" s="140"/>
      <c r="I142" s="140"/>
      <c r="J142" s="140"/>
      <c r="K142" s="140"/>
    </row>
    <row r="143" spans="1:11" outlineLevel="1" x14ac:dyDescent="0.2">
      <c r="A143" s="43">
        <v>17</v>
      </c>
      <c r="B143" s="44" t="s">
        <v>280</v>
      </c>
      <c r="C143" s="59" t="s">
        <v>281</v>
      </c>
      <c r="D143" s="45" t="s">
        <v>172</v>
      </c>
      <c r="E143" s="46">
        <v>19.157</v>
      </c>
      <c r="F143" s="47">
        <v>0</v>
      </c>
      <c r="G143" s="48">
        <f>ROUND(E143*F143,2)</f>
        <v>0</v>
      </c>
      <c r="H143" s="46">
        <v>3.9199999999999999E-2</v>
      </c>
      <c r="I143" s="46">
        <f>ROUND(E143*H143,2)</f>
        <v>0.75</v>
      </c>
      <c r="J143" s="46">
        <v>0</v>
      </c>
      <c r="K143" s="46">
        <f>ROUND(E143*J143,2)</f>
        <v>0</v>
      </c>
    </row>
    <row r="144" spans="1:11" outlineLevel="1" x14ac:dyDescent="0.2">
      <c r="A144" s="135"/>
      <c r="B144" s="136"/>
      <c r="C144" s="137" t="s">
        <v>271</v>
      </c>
      <c r="D144" s="138"/>
      <c r="E144" s="139"/>
      <c r="F144" s="134"/>
      <c r="G144" s="134"/>
      <c r="H144" s="140"/>
      <c r="I144" s="140"/>
      <c r="J144" s="140"/>
      <c r="K144" s="140"/>
    </row>
    <row r="145" spans="1:11" outlineLevel="1" x14ac:dyDescent="0.2">
      <c r="A145" s="135"/>
      <c r="B145" s="136"/>
      <c r="C145" s="137" t="s">
        <v>282</v>
      </c>
      <c r="D145" s="138"/>
      <c r="E145" s="139">
        <v>2.2530000000000001</v>
      </c>
      <c r="F145" s="134"/>
      <c r="G145" s="134"/>
      <c r="H145" s="140"/>
      <c r="I145" s="140"/>
      <c r="J145" s="140"/>
      <c r="K145" s="140"/>
    </row>
    <row r="146" spans="1:11" outlineLevel="1" x14ac:dyDescent="0.2">
      <c r="A146" s="135"/>
      <c r="B146" s="136"/>
      <c r="C146" s="137" t="s">
        <v>283</v>
      </c>
      <c r="D146" s="138"/>
      <c r="E146" s="139">
        <v>2.2919999999999998</v>
      </c>
      <c r="F146" s="134"/>
      <c r="G146" s="134"/>
      <c r="H146" s="140"/>
      <c r="I146" s="140"/>
      <c r="J146" s="140"/>
      <c r="K146" s="140"/>
    </row>
    <row r="147" spans="1:11" outlineLevel="1" x14ac:dyDescent="0.2">
      <c r="A147" s="135"/>
      <c r="B147" s="136"/>
      <c r="C147" s="137" t="s">
        <v>284</v>
      </c>
      <c r="D147" s="138"/>
      <c r="E147" s="139">
        <v>2.3879999999999999</v>
      </c>
      <c r="F147" s="134"/>
      <c r="G147" s="134"/>
      <c r="H147" s="140"/>
      <c r="I147" s="140"/>
      <c r="J147" s="140"/>
      <c r="K147" s="140"/>
    </row>
    <row r="148" spans="1:11" outlineLevel="1" x14ac:dyDescent="0.2">
      <c r="A148" s="135"/>
      <c r="B148" s="136"/>
      <c r="C148" s="137" t="s">
        <v>285</v>
      </c>
      <c r="D148" s="138"/>
      <c r="E148" s="139">
        <v>2.1030000000000002</v>
      </c>
      <c r="F148" s="134"/>
      <c r="G148" s="134"/>
      <c r="H148" s="140"/>
      <c r="I148" s="140"/>
      <c r="J148" s="140"/>
      <c r="K148" s="140"/>
    </row>
    <row r="149" spans="1:11" outlineLevel="1" x14ac:dyDescent="0.2">
      <c r="A149" s="135"/>
      <c r="B149" s="136"/>
      <c r="C149" s="137" t="s">
        <v>286</v>
      </c>
      <c r="D149" s="138"/>
      <c r="E149" s="139">
        <v>3.895</v>
      </c>
      <c r="F149" s="134"/>
      <c r="G149" s="134"/>
      <c r="H149" s="140"/>
      <c r="I149" s="140"/>
      <c r="J149" s="140"/>
      <c r="K149" s="140"/>
    </row>
    <row r="150" spans="1:11" outlineLevel="1" x14ac:dyDescent="0.2">
      <c r="A150" s="135"/>
      <c r="B150" s="136"/>
      <c r="C150" s="137" t="s">
        <v>287</v>
      </c>
      <c r="D150" s="138"/>
      <c r="E150" s="139">
        <v>0.434</v>
      </c>
      <c r="F150" s="134"/>
      <c r="G150" s="134"/>
      <c r="H150" s="140"/>
      <c r="I150" s="140"/>
      <c r="J150" s="140"/>
      <c r="K150" s="140"/>
    </row>
    <row r="151" spans="1:11" outlineLevel="1" x14ac:dyDescent="0.2">
      <c r="A151" s="135"/>
      <c r="B151" s="136"/>
      <c r="C151" s="137" t="s">
        <v>288</v>
      </c>
      <c r="D151" s="138"/>
      <c r="E151" s="139">
        <v>0.73599999999999999</v>
      </c>
      <c r="F151" s="134"/>
      <c r="G151" s="134"/>
      <c r="H151" s="140"/>
      <c r="I151" s="140"/>
      <c r="J151" s="140"/>
      <c r="K151" s="140"/>
    </row>
    <row r="152" spans="1:11" outlineLevel="1" x14ac:dyDescent="0.2">
      <c r="A152" s="135"/>
      <c r="B152" s="136"/>
      <c r="C152" s="137" t="s">
        <v>289</v>
      </c>
      <c r="D152" s="138"/>
      <c r="E152" s="139">
        <v>3.84</v>
      </c>
      <c r="F152" s="134"/>
      <c r="G152" s="134"/>
      <c r="H152" s="140"/>
      <c r="I152" s="140"/>
      <c r="J152" s="140"/>
      <c r="K152" s="140"/>
    </row>
    <row r="153" spans="1:11" outlineLevel="1" x14ac:dyDescent="0.2">
      <c r="A153" s="135"/>
      <c r="B153" s="136"/>
      <c r="C153" s="137" t="s">
        <v>290</v>
      </c>
      <c r="D153" s="138"/>
      <c r="E153" s="139">
        <v>1.216</v>
      </c>
      <c r="F153" s="134"/>
      <c r="G153" s="134"/>
      <c r="H153" s="140"/>
      <c r="I153" s="140"/>
      <c r="J153" s="140"/>
      <c r="K153" s="140"/>
    </row>
    <row r="154" spans="1:11" outlineLevel="1" x14ac:dyDescent="0.2">
      <c r="A154" s="43">
        <v>18</v>
      </c>
      <c r="B154" s="44" t="s">
        <v>291</v>
      </c>
      <c r="C154" s="59" t="s">
        <v>292</v>
      </c>
      <c r="D154" s="45" t="s">
        <v>172</v>
      </c>
      <c r="E154" s="46">
        <v>19.157</v>
      </c>
      <c r="F154" s="47">
        <v>0</v>
      </c>
      <c r="G154" s="48">
        <f>ROUND(E154*F154,2)</f>
        <v>0</v>
      </c>
      <c r="H154" s="46">
        <v>0</v>
      </c>
      <c r="I154" s="46">
        <f>ROUND(E154*H154,2)</f>
        <v>0</v>
      </c>
      <c r="J154" s="46">
        <v>0</v>
      </c>
      <c r="K154" s="46">
        <f>ROUND(E154*J154,2)</f>
        <v>0</v>
      </c>
    </row>
    <row r="155" spans="1:11" outlineLevel="1" x14ac:dyDescent="0.2">
      <c r="A155" s="135"/>
      <c r="B155" s="136"/>
      <c r="C155" s="144" t="s">
        <v>293</v>
      </c>
      <c r="D155" s="144"/>
      <c r="E155" s="144"/>
      <c r="F155" s="144"/>
      <c r="G155" s="144"/>
      <c r="H155" s="140"/>
      <c r="I155" s="140"/>
      <c r="J155" s="140"/>
      <c r="K155" s="140"/>
    </row>
    <row r="156" spans="1:11" outlineLevel="1" x14ac:dyDescent="0.2">
      <c r="A156" s="135"/>
      <c r="B156" s="136"/>
      <c r="C156" s="137" t="s">
        <v>294</v>
      </c>
      <c r="D156" s="138"/>
      <c r="E156" s="139">
        <v>19.157</v>
      </c>
      <c r="F156" s="134"/>
      <c r="G156" s="134"/>
      <c r="H156" s="140"/>
      <c r="I156" s="140"/>
      <c r="J156" s="140"/>
      <c r="K156" s="140"/>
    </row>
    <row r="157" spans="1:11" ht="22.5" outlineLevel="1" x14ac:dyDescent="0.2">
      <c r="A157" s="43">
        <v>19</v>
      </c>
      <c r="B157" s="44" t="s">
        <v>295</v>
      </c>
      <c r="C157" s="59" t="s">
        <v>296</v>
      </c>
      <c r="D157" s="45" t="s">
        <v>297</v>
      </c>
      <c r="E157" s="46">
        <v>8.9120000000000005E-2</v>
      </c>
      <c r="F157" s="47">
        <v>0</v>
      </c>
      <c r="G157" s="48">
        <f>ROUND(E157*F157,2)</f>
        <v>0</v>
      </c>
      <c r="H157" s="46">
        <v>1.04548</v>
      </c>
      <c r="I157" s="46">
        <f>ROUND(E157*H157,2)</f>
        <v>0.09</v>
      </c>
      <c r="J157" s="46">
        <v>0</v>
      </c>
      <c r="K157" s="46">
        <f>ROUND(E157*J157,2)</f>
        <v>0</v>
      </c>
    </row>
    <row r="158" spans="1:11" outlineLevel="1" x14ac:dyDescent="0.2">
      <c r="A158" s="135"/>
      <c r="B158" s="136"/>
      <c r="C158" s="137" t="s">
        <v>298</v>
      </c>
      <c r="D158" s="138"/>
      <c r="E158" s="139">
        <v>7.2309999999999999E-2</v>
      </c>
      <c r="F158" s="134"/>
      <c r="G158" s="134"/>
      <c r="H158" s="140"/>
      <c r="I158" s="140"/>
      <c r="J158" s="140"/>
      <c r="K158" s="140"/>
    </row>
    <row r="159" spans="1:11" outlineLevel="1" x14ac:dyDescent="0.2">
      <c r="A159" s="135"/>
      <c r="B159" s="136"/>
      <c r="C159" s="137" t="s">
        <v>299</v>
      </c>
      <c r="D159" s="138"/>
      <c r="E159" s="139">
        <v>1.6820000000000002E-2</v>
      </c>
      <c r="F159" s="134"/>
      <c r="G159" s="134"/>
      <c r="H159" s="140"/>
      <c r="I159" s="140"/>
      <c r="J159" s="140"/>
      <c r="K159" s="140"/>
    </row>
    <row r="160" spans="1:11" ht="22.5" outlineLevel="1" x14ac:dyDescent="0.2">
      <c r="A160" s="43">
        <v>20</v>
      </c>
      <c r="B160" s="44" t="s">
        <v>300</v>
      </c>
      <c r="C160" s="59" t="s">
        <v>301</v>
      </c>
      <c r="D160" s="45" t="s">
        <v>297</v>
      </c>
      <c r="E160" s="46">
        <v>0.11378000000000001</v>
      </c>
      <c r="F160" s="47">
        <v>0</v>
      </c>
      <c r="G160" s="48">
        <f>ROUND(E160*F160,2)</f>
        <v>0</v>
      </c>
      <c r="H160" s="46">
        <v>1.0554399999999999</v>
      </c>
      <c r="I160" s="46">
        <f>ROUND(E160*H160,2)</f>
        <v>0.12</v>
      </c>
      <c r="J160" s="46">
        <v>0</v>
      </c>
      <c r="K160" s="46">
        <f>ROUND(E160*J160,2)</f>
        <v>0</v>
      </c>
    </row>
    <row r="161" spans="1:11" outlineLevel="1" x14ac:dyDescent="0.2">
      <c r="A161" s="135"/>
      <c r="B161" s="136"/>
      <c r="C161" s="137" t="s">
        <v>302</v>
      </c>
      <c r="D161" s="138"/>
      <c r="E161" s="139">
        <v>8.5080000000000003E-2</v>
      </c>
      <c r="F161" s="134"/>
      <c r="G161" s="134"/>
      <c r="H161" s="140"/>
      <c r="I161" s="140"/>
      <c r="J161" s="140"/>
      <c r="K161" s="140"/>
    </row>
    <row r="162" spans="1:11" outlineLevel="1" x14ac:dyDescent="0.2">
      <c r="A162" s="135"/>
      <c r="B162" s="136"/>
      <c r="C162" s="137" t="s">
        <v>303</v>
      </c>
      <c r="D162" s="138"/>
      <c r="E162" s="139">
        <v>2.87E-2</v>
      </c>
      <c r="F162" s="134"/>
      <c r="G162" s="134"/>
      <c r="H162" s="140"/>
      <c r="I162" s="140"/>
      <c r="J162" s="140"/>
      <c r="K162" s="140"/>
    </row>
    <row r="163" spans="1:11" ht="22.5" outlineLevel="1" x14ac:dyDescent="0.2">
      <c r="A163" s="43">
        <v>21</v>
      </c>
      <c r="B163" s="44" t="s">
        <v>304</v>
      </c>
      <c r="C163" s="59" t="s">
        <v>305</v>
      </c>
      <c r="D163" s="45" t="s">
        <v>297</v>
      </c>
      <c r="E163" s="46">
        <v>0.61941999999999997</v>
      </c>
      <c r="F163" s="47">
        <v>0</v>
      </c>
      <c r="G163" s="48">
        <f>ROUND(E163*F163,2)</f>
        <v>0</v>
      </c>
      <c r="H163" s="46">
        <v>1.0543899999999999</v>
      </c>
      <c r="I163" s="46">
        <f>ROUND(E163*H163,2)</f>
        <v>0.65</v>
      </c>
      <c r="J163" s="46">
        <v>0</v>
      </c>
      <c r="K163" s="46">
        <f>ROUND(E163*J163,2)</f>
        <v>0</v>
      </c>
    </row>
    <row r="164" spans="1:11" outlineLevel="1" x14ac:dyDescent="0.2">
      <c r="A164" s="135"/>
      <c r="B164" s="136"/>
      <c r="C164" s="137" t="s">
        <v>306</v>
      </c>
      <c r="D164" s="138"/>
      <c r="E164" s="139"/>
      <c r="F164" s="134"/>
      <c r="G164" s="134"/>
      <c r="H164" s="140"/>
      <c r="I164" s="140"/>
      <c r="J164" s="140"/>
      <c r="K164" s="140"/>
    </row>
    <row r="165" spans="1:11" outlineLevel="1" x14ac:dyDescent="0.2">
      <c r="A165" s="135"/>
      <c r="B165" s="136"/>
      <c r="C165" s="137" t="s">
        <v>307</v>
      </c>
      <c r="D165" s="138"/>
      <c r="E165" s="139">
        <v>0.13356000000000001</v>
      </c>
      <c r="F165" s="134"/>
      <c r="G165" s="134"/>
      <c r="H165" s="140"/>
      <c r="I165" s="140"/>
      <c r="J165" s="140"/>
      <c r="K165" s="140"/>
    </row>
    <row r="166" spans="1:11" outlineLevel="1" x14ac:dyDescent="0.2">
      <c r="A166" s="135"/>
      <c r="B166" s="136"/>
      <c r="C166" s="137" t="s">
        <v>308</v>
      </c>
      <c r="D166" s="138"/>
      <c r="E166" s="139">
        <v>0.13832</v>
      </c>
      <c r="F166" s="134"/>
      <c r="G166" s="134"/>
      <c r="H166" s="140"/>
      <c r="I166" s="140"/>
      <c r="J166" s="140"/>
      <c r="K166" s="140"/>
    </row>
    <row r="167" spans="1:11" outlineLevel="1" x14ac:dyDescent="0.2">
      <c r="A167" s="135"/>
      <c r="B167" s="136"/>
      <c r="C167" s="137" t="s">
        <v>309</v>
      </c>
      <c r="D167" s="138"/>
      <c r="E167" s="139">
        <v>0.14674999999999999</v>
      </c>
      <c r="F167" s="134"/>
      <c r="G167" s="134"/>
      <c r="H167" s="140"/>
      <c r="I167" s="140"/>
      <c r="J167" s="140"/>
      <c r="K167" s="140"/>
    </row>
    <row r="168" spans="1:11" outlineLevel="1" x14ac:dyDescent="0.2">
      <c r="A168" s="135"/>
      <c r="B168" s="136"/>
      <c r="C168" s="137" t="s">
        <v>310</v>
      </c>
      <c r="D168" s="138"/>
      <c r="E168" s="139">
        <v>0.11458</v>
      </c>
      <c r="F168" s="134"/>
      <c r="G168" s="134"/>
      <c r="H168" s="140"/>
      <c r="I168" s="140"/>
      <c r="J168" s="140"/>
      <c r="K168" s="140"/>
    </row>
    <row r="169" spans="1:11" outlineLevel="1" x14ac:dyDescent="0.2">
      <c r="A169" s="135"/>
      <c r="B169" s="136"/>
      <c r="C169" s="137" t="s">
        <v>311</v>
      </c>
      <c r="D169" s="138"/>
      <c r="E169" s="139">
        <v>2.2069999999999999E-2</v>
      </c>
      <c r="F169" s="134"/>
      <c r="G169" s="134"/>
      <c r="H169" s="140"/>
      <c r="I169" s="140"/>
      <c r="J169" s="140"/>
      <c r="K169" s="140"/>
    </row>
    <row r="170" spans="1:11" outlineLevel="1" x14ac:dyDescent="0.2">
      <c r="A170" s="135"/>
      <c r="B170" s="136"/>
      <c r="C170" s="137" t="s">
        <v>312</v>
      </c>
      <c r="D170" s="138"/>
      <c r="E170" s="139">
        <v>6.4119999999999996E-2</v>
      </c>
      <c r="F170" s="134"/>
      <c r="G170" s="134"/>
      <c r="H170" s="140"/>
      <c r="I170" s="140"/>
      <c r="J170" s="140"/>
      <c r="K170" s="140"/>
    </row>
    <row r="171" spans="1:11" outlineLevel="1" x14ac:dyDescent="0.2">
      <c r="A171" s="43">
        <v>22</v>
      </c>
      <c r="B171" s="44" t="s">
        <v>313</v>
      </c>
      <c r="C171" s="59" t="s">
        <v>314</v>
      </c>
      <c r="D171" s="45" t="s">
        <v>172</v>
      </c>
      <c r="E171" s="46">
        <v>42.1</v>
      </c>
      <c r="F171" s="47">
        <v>0</v>
      </c>
      <c r="G171" s="48">
        <f>ROUND(E171*F171,2)</f>
        <v>0</v>
      </c>
      <c r="H171" s="46">
        <v>0.38500000000000001</v>
      </c>
      <c r="I171" s="46">
        <f>ROUND(E171*H171,2)</f>
        <v>16.21</v>
      </c>
      <c r="J171" s="46">
        <v>0</v>
      </c>
      <c r="K171" s="46">
        <f>ROUND(E171*J171,2)</f>
        <v>0</v>
      </c>
    </row>
    <row r="172" spans="1:11" outlineLevel="1" x14ac:dyDescent="0.2">
      <c r="A172" s="135"/>
      <c r="B172" s="136"/>
      <c r="C172" s="137" t="s">
        <v>315</v>
      </c>
      <c r="D172" s="138"/>
      <c r="E172" s="139">
        <v>33</v>
      </c>
      <c r="F172" s="134"/>
      <c r="G172" s="134"/>
      <c r="H172" s="140"/>
      <c r="I172" s="140"/>
      <c r="J172" s="140"/>
      <c r="K172" s="140"/>
    </row>
    <row r="173" spans="1:11" outlineLevel="1" x14ac:dyDescent="0.2">
      <c r="A173" s="135"/>
      <c r="B173" s="136"/>
      <c r="C173" s="137" t="s">
        <v>316</v>
      </c>
      <c r="D173" s="138"/>
      <c r="E173" s="139">
        <v>9.1</v>
      </c>
      <c r="F173" s="134"/>
      <c r="G173" s="134"/>
      <c r="H173" s="140"/>
      <c r="I173" s="140"/>
      <c r="J173" s="140"/>
      <c r="K173" s="140"/>
    </row>
    <row r="174" spans="1:11" outlineLevel="1" x14ac:dyDescent="0.2">
      <c r="A174" s="43">
        <v>23</v>
      </c>
      <c r="B174" s="44" t="s">
        <v>317</v>
      </c>
      <c r="C174" s="59" t="s">
        <v>318</v>
      </c>
      <c r="D174" s="45" t="s">
        <v>172</v>
      </c>
      <c r="E174" s="46">
        <v>63.414499999999997</v>
      </c>
      <c r="F174" s="47">
        <v>0</v>
      </c>
      <c r="G174" s="48">
        <f>ROUND(E174*F174,2)</f>
        <v>0</v>
      </c>
      <c r="H174" s="46">
        <v>0.6</v>
      </c>
      <c r="I174" s="46">
        <f>ROUND(E174*H174,2)</f>
        <v>38.049999999999997</v>
      </c>
      <c r="J174" s="46">
        <v>0</v>
      </c>
      <c r="K174" s="46">
        <f>ROUND(E174*J174,2)</f>
        <v>0</v>
      </c>
    </row>
    <row r="175" spans="1:11" outlineLevel="1" x14ac:dyDescent="0.2">
      <c r="A175" s="135"/>
      <c r="B175" s="136"/>
      <c r="C175" s="137" t="s">
        <v>319</v>
      </c>
      <c r="D175" s="138"/>
      <c r="E175" s="139"/>
      <c r="F175" s="134"/>
      <c r="G175" s="134"/>
      <c r="H175" s="140"/>
      <c r="I175" s="140"/>
      <c r="J175" s="140"/>
      <c r="K175" s="140"/>
    </row>
    <row r="176" spans="1:11" outlineLevel="1" x14ac:dyDescent="0.2">
      <c r="A176" s="135"/>
      <c r="B176" s="136"/>
      <c r="C176" s="137" t="s">
        <v>320</v>
      </c>
      <c r="D176" s="138"/>
      <c r="E176" s="139">
        <v>16.897500000000001</v>
      </c>
      <c r="F176" s="134"/>
      <c r="G176" s="134"/>
      <c r="H176" s="140"/>
      <c r="I176" s="140"/>
      <c r="J176" s="140"/>
      <c r="K176" s="140"/>
    </row>
    <row r="177" spans="1:11" outlineLevel="1" x14ac:dyDescent="0.2">
      <c r="A177" s="135"/>
      <c r="B177" s="136"/>
      <c r="C177" s="137" t="s">
        <v>321</v>
      </c>
      <c r="D177" s="138"/>
      <c r="E177" s="139">
        <v>17.190000000000001</v>
      </c>
      <c r="F177" s="134"/>
      <c r="G177" s="134"/>
      <c r="H177" s="140"/>
      <c r="I177" s="140"/>
      <c r="J177" s="140"/>
      <c r="K177" s="140"/>
    </row>
    <row r="178" spans="1:11" outlineLevel="1" x14ac:dyDescent="0.2">
      <c r="A178" s="135"/>
      <c r="B178" s="136"/>
      <c r="C178" s="137" t="s">
        <v>322</v>
      </c>
      <c r="D178" s="138"/>
      <c r="E178" s="139">
        <v>26.28</v>
      </c>
      <c r="F178" s="134"/>
      <c r="G178" s="134"/>
      <c r="H178" s="140"/>
      <c r="I178" s="140"/>
      <c r="J178" s="140"/>
      <c r="K178" s="140"/>
    </row>
    <row r="179" spans="1:11" outlineLevel="1" x14ac:dyDescent="0.2">
      <c r="A179" s="135"/>
      <c r="B179" s="136"/>
      <c r="C179" s="137" t="s">
        <v>323</v>
      </c>
      <c r="D179" s="138"/>
      <c r="E179" s="139">
        <v>3.0470000000000002</v>
      </c>
      <c r="F179" s="134"/>
      <c r="G179" s="134"/>
      <c r="H179" s="140"/>
      <c r="I179" s="140"/>
      <c r="J179" s="140"/>
      <c r="K179" s="140"/>
    </row>
    <row r="180" spans="1:11" outlineLevel="1" x14ac:dyDescent="0.2">
      <c r="A180" s="43">
        <v>24</v>
      </c>
      <c r="B180" s="44" t="s">
        <v>324</v>
      </c>
      <c r="C180" s="59" t="s">
        <v>325</v>
      </c>
      <c r="D180" s="45" t="s">
        <v>172</v>
      </c>
      <c r="E180" s="46">
        <v>84.09</v>
      </c>
      <c r="F180" s="47">
        <v>0</v>
      </c>
      <c r="G180" s="48">
        <f>ROUND(E180*F180,2)</f>
        <v>0</v>
      </c>
      <c r="H180" s="46">
        <v>0.74</v>
      </c>
      <c r="I180" s="46">
        <f>ROUND(E180*H180,2)</f>
        <v>62.23</v>
      </c>
      <c r="J180" s="46">
        <v>0</v>
      </c>
      <c r="K180" s="46">
        <f>ROUND(E180*J180,2)</f>
        <v>0</v>
      </c>
    </row>
    <row r="181" spans="1:11" outlineLevel="1" x14ac:dyDescent="0.2">
      <c r="A181" s="135"/>
      <c r="B181" s="136"/>
      <c r="C181" s="137" t="s">
        <v>326</v>
      </c>
      <c r="D181" s="138"/>
      <c r="E181" s="139">
        <v>20.94</v>
      </c>
      <c r="F181" s="134"/>
      <c r="G181" s="134"/>
      <c r="H181" s="140"/>
      <c r="I181" s="140"/>
      <c r="J181" s="140"/>
      <c r="K181" s="140"/>
    </row>
    <row r="182" spans="1:11" outlineLevel="1" x14ac:dyDescent="0.2">
      <c r="A182" s="135"/>
      <c r="B182" s="136"/>
      <c r="C182" s="137" t="s">
        <v>327</v>
      </c>
      <c r="D182" s="138"/>
      <c r="E182" s="139">
        <v>20.94</v>
      </c>
      <c r="F182" s="134"/>
      <c r="G182" s="134"/>
      <c r="H182" s="140"/>
      <c r="I182" s="140"/>
      <c r="J182" s="140"/>
      <c r="K182" s="140"/>
    </row>
    <row r="183" spans="1:11" outlineLevel="1" x14ac:dyDescent="0.2">
      <c r="A183" s="135"/>
      <c r="B183" s="136"/>
      <c r="C183" s="137" t="s">
        <v>328</v>
      </c>
      <c r="D183" s="138"/>
      <c r="E183" s="139">
        <v>7.12</v>
      </c>
      <c r="F183" s="134"/>
      <c r="G183" s="134"/>
      <c r="H183" s="140"/>
      <c r="I183" s="140"/>
      <c r="J183" s="140"/>
      <c r="K183" s="140"/>
    </row>
    <row r="184" spans="1:11" outlineLevel="1" x14ac:dyDescent="0.2">
      <c r="A184" s="135"/>
      <c r="B184" s="136"/>
      <c r="C184" s="137" t="s">
        <v>329</v>
      </c>
      <c r="D184" s="138"/>
      <c r="E184" s="139">
        <v>5.97</v>
      </c>
      <c r="F184" s="134"/>
      <c r="G184" s="134"/>
      <c r="H184" s="140"/>
      <c r="I184" s="140"/>
      <c r="J184" s="140"/>
      <c r="K184" s="140"/>
    </row>
    <row r="185" spans="1:11" outlineLevel="1" x14ac:dyDescent="0.2">
      <c r="A185" s="135"/>
      <c r="B185" s="136"/>
      <c r="C185" s="137" t="s">
        <v>330</v>
      </c>
      <c r="D185" s="138"/>
      <c r="E185" s="139">
        <v>8.4120000000000008</v>
      </c>
      <c r="F185" s="134"/>
      <c r="G185" s="134"/>
      <c r="H185" s="140"/>
      <c r="I185" s="140"/>
      <c r="J185" s="140"/>
      <c r="K185" s="140"/>
    </row>
    <row r="186" spans="1:11" outlineLevel="1" x14ac:dyDescent="0.2">
      <c r="A186" s="135"/>
      <c r="B186" s="136"/>
      <c r="C186" s="137" t="s">
        <v>331</v>
      </c>
      <c r="D186" s="138"/>
      <c r="E186" s="139">
        <v>20.707999999999998</v>
      </c>
      <c r="F186" s="134"/>
      <c r="G186" s="134"/>
      <c r="H186" s="140"/>
      <c r="I186" s="140"/>
      <c r="J186" s="140"/>
      <c r="K186" s="140"/>
    </row>
    <row r="187" spans="1:11" outlineLevel="1" x14ac:dyDescent="0.2">
      <c r="A187" s="43">
        <v>25</v>
      </c>
      <c r="B187" s="44" t="s">
        <v>332</v>
      </c>
      <c r="C187" s="59" t="s">
        <v>333</v>
      </c>
      <c r="D187" s="45" t="s">
        <v>179</v>
      </c>
      <c r="E187" s="46">
        <v>12.63458</v>
      </c>
      <c r="F187" s="47">
        <v>0</v>
      </c>
      <c r="G187" s="48">
        <f>ROUND(E187*F187,2)</f>
        <v>0</v>
      </c>
      <c r="H187" s="46">
        <v>2.5249999999999999</v>
      </c>
      <c r="I187" s="46">
        <f>ROUND(E187*H187,2)</f>
        <v>31.9</v>
      </c>
      <c r="J187" s="46">
        <v>0</v>
      </c>
      <c r="K187" s="46">
        <f>ROUND(E187*J187,2)</f>
        <v>0</v>
      </c>
    </row>
    <row r="188" spans="1:11" outlineLevel="1" x14ac:dyDescent="0.2">
      <c r="A188" s="135"/>
      <c r="B188" s="136"/>
      <c r="C188" s="137" t="s">
        <v>334</v>
      </c>
      <c r="D188" s="138"/>
      <c r="E188" s="139">
        <v>7.5384000000000002</v>
      </c>
      <c r="F188" s="134"/>
      <c r="G188" s="134"/>
      <c r="H188" s="140"/>
      <c r="I188" s="140"/>
      <c r="J188" s="140"/>
      <c r="K188" s="140"/>
    </row>
    <row r="189" spans="1:11" outlineLevel="1" x14ac:dyDescent="0.2">
      <c r="A189" s="135"/>
      <c r="B189" s="136"/>
      <c r="C189" s="137" t="s">
        <v>335</v>
      </c>
      <c r="D189" s="138"/>
      <c r="E189" s="139">
        <v>0.64080000000000004</v>
      </c>
      <c r="F189" s="134"/>
      <c r="G189" s="134"/>
      <c r="H189" s="140"/>
      <c r="I189" s="140"/>
      <c r="J189" s="140"/>
      <c r="K189" s="140"/>
    </row>
    <row r="190" spans="1:11" outlineLevel="1" x14ac:dyDescent="0.2">
      <c r="A190" s="135"/>
      <c r="B190" s="136"/>
      <c r="C190" s="137" t="s">
        <v>336</v>
      </c>
      <c r="D190" s="138"/>
      <c r="E190" s="139">
        <v>2.0895000000000001</v>
      </c>
      <c r="F190" s="134"/>
      <c r="G190" s="134"/>
      <c r="H190" s="140"/>
      <c r="I190" s="140"/>
      <c r="J190" s="140"/>
      <c r="K190" s="140"/>
    </row>
    <row r="191" spans="1:11" outlineLevel="1" x14ac:dyDescent="0.2">
      <c r="A191" s="135"/>
      <c r="B191" s="136"/>
      <c r="C191" s="137" t="s">
        <v>337</v>
      </c>
      <c r="D191" s="138"/>
      <c r="E191" s="139">
        <v>2.3658800000000002</v>
      </c>
      <c r="F191" s="134"/>
      <c r="G191" s="134"/>
      <c r="H191" s="140"/>
      <c r="I191" s="140"/>
      <c r="J191" s="140"/>
      <c r="K191" s="140"/>
    </row>
    <row r="192" spans="1:11" outlineLevel="1" x14ac:dyDescent="0.2">
      <c r="A192" s="43">
        <v>26</v>
      </c>
      <c r="B192" s="44" t="s">
        <v>338</v>
      </c>
      <c r="C192" s="59" t="s">
        <v>339</v>
      </c>
      <c r="D192" s="45" t="s">
        <v>172</v>
      </c>
      <c r="E192" s="46">
        <v>72.986000000000004</v>
      </c>
      <c r="F192" s="47">
        <v>0</v>
      </c>
      <c r="G192" s="48">
        <f>ROUND(E192*F192,2)</f>
        <v>0</v>
      </c>
      <c r="H192" s="46">
        <v>3.916E-2</v>
      </c>
      <c r="I192" s="46">
        <f>ROUND(E192*H192,2)</f>
        <v>2.86</v>
      </c>
      <c r="J192" s="46">
        <v>0</v>
      </c>
      <c r="K192" s="46">
        <f>ROUND(E192*J192,2)</f>
        <v>0</v>
      </c>
    </row>
    <row r="193" spans="1:11" outlineLevel="1" x14ac:dyDescent="0.2">
      <c r="A193" s="135"/>
      <c r="B193" s="136"/>
      <c r="C193" s="137" t="s">
        <v>340</v>
      </c>
      <c r="D193" s="138"/>
      <c r="E193" s="139">
        <v>42.48</v>
      </c>
      <c r="F193" s="134"/>
      <c r="G193" s="134"/>
      <c r="H193" s="140"/>
      <c r="I193" s="140"/>
      <c r="J193" s="140"/>
      <c r="K193" s="140"/>
    </row>
    <row r="194" spans="1:11" outlineLevel="1" x14ac:dyDescent="0.2">
      <c r="A194" s="135"/>
      <c r="B194" s="136"/>
      <c r="C194" s="137" t="s">
        <v>341</v>
      </c>
      <c r="D194" s="138"/>
      <c r="E194" s="139">
        <v>3.56</v>
      </c>
      <c r="F194" s="134"/>
      <c r="G194" s="134"/>
      <c r="H194" s="140"/>
      <c r="I194" s="140"/>
      <c r="J194" s="140"/>
      <c r="K194" s="140"/>
    </row>
    <row r="195" spans="1:11" outlineLevel="1" x14ac:dyDescent="0.2">
      <c r="A195" s="135"/>
      <c r="B195" s="136"/>
      <c r="C195" s="137" t="s">
        <v>342</v>
      </c>
      <c r="D195" s="138"/>
      <c r="E195" s="139">
        <v>14.327999999999999</v>
      </c>
      <c r="F195" s="134"/>
      <c r="G195" s="134"/>
      <c r="H195" s="140"/>
      <c r="I195" s="140"/>
      <c r="J195" s="140"/>
      <c r="K195" s="140"/>
    </row>
    <row r="196" spans="1:11" outlineLevel="1" x14ac:dyDescent="0.2">
      <c r="A196" s="135"/>
      <c r="B196" s="136"/>
      <c r="C196" s="137" t="s">
        <v>343</v>
      </c>
      <c r="D196" s="138"/>
      <c r="E196" s="139">
        <v>12.618</v>
      </c>
      <c r="F196" s="134"/>
      <c r="G196" s="134"/>
      <c r="H196" s="140"/>
      <c r="I196" s="140"/>
      <c r="J196" s="140"/>
      <c r="K196" s="140"/>
    </row>
    <row r="197" spans="1:11" outlineLevel="1" x14ac:dyDescent="0.2">
      <c r="A197" s="43">
        <v>27</v>
      </c>
      <c r="B197" s="44" t="s">
        <v>344</v>
      </c>
      <c r="C197" s="59" t="s">
        <v>345</v>
      </c>
      <c r="D197" s="45" t="s">
        <v>172</v>
      </c>
      <c r="E197" s="46">
        <v>72.986000000000004</v>
      </c>
      <c r="F197" s="47">
        <v>0</v>
      </c>
      <c r="G197" s="48">
        <f>ROUND(E197*F197,2)</f>
        <v>0</v>
      </c>
      <c r="H197" s="46">
        <v>0</v>
      </c>
      <c r="I197" s="46">
        <f>ROUND(E197*H197,2)</f>
        <v>0</v>
      </c>
      <c r="J197" s="46">
        <v>0</v>
      </c>
      <c r="K197" s="46">
        <f>ROUND(E197*J197,2)</f>
        <v>0</v>
      </c>
    </row>
    <row r="198" spans="1:11" outlineLevel="1" x14ac:dyDescent="0.2">
      <c r="A198" s="135"/>
      <c r="B198" s="136"/>
      <c r="C198" s="144" t="s">
        <v>293</v>
      </c>
      <c r="D198" s="144"/>
      <c r="E198" s="144"/>
      <c r="F198" s="144"/>
      <c r="G198" s="144"/>
      <c r="H198" s="140"/>
      <c r="I198" s="140"/>
      <c r="J198" s="140"/>
      <c r="K198" s="140"/>
    </row>
    <row r="199" spans="1:11" outlineLevel="1" x14ac:dyDescent="0.2">
      <c r="A199" s="135"/>
      <c r="B199" s="136"/>
      <c r="C199" s="137" t="s">
        <v>346</v>
      </c>
      <c r="D199" s="138"/>
      <c r="E199" s="139">
        <v>72.986000000000004</v>
      </c>
      <c r="F199" s="134"/>
      <c r="G199" s="134"/>
      <c r="H199" s="140"/>
      <c r="I199" s="140"/>
      <c r="J199" s="140"/>
      <c r="K199" s="140"/>
    </row>
    <row r="200" spans="1:11" outlineLevel="1" x14ac:dyDescent="0.2">
      <c r="A200" s="43">
        <v>28</v>
      </c>
      <c r="B200" s="44" t="s">
        <v>347</v>
      </c>
      <c r="C200" s="59" t="s">
        <v>348</v>
      </c>
      <c r="D200" s="45" t="s">
        <v>297</v>
      </c>
      <c r="E200" s="46">
        <v>1.0107699999999999</v>
      </c>
      <c r="F200" s="47">
        <v>0</v>
      </c>
      <c r="G200" s="48">
        <f>ROUND(E200*F200,2)</f>
        <v>0</v>
      </c>
      <c r="H200" s="46">
        <v>1.0211600000000001</v>
      </c>
      <c r="I200" s="46">
        <f>ROUND(E200*H200,2)</f>
        <v>1.03</v>
      </c>
      <c r="J200" s="46">
        <v>0</v>
      </c>
      <c r="K200" s="46">
        <f>ROUND(E200*J200,2)</f>
        <v>0</v>
      </c>
    </row>
    <row r="201" spans="1:11" outlineLevel="1" x14ac:dyDescent="0.2">
      <c r="A201" s="135"/>
      <c r="B201" s="136"/>
      <c r="C201" s="137" t="s">
        <v>349</v>
      </c>
      <c r="D201" s="138"/>
      <c r="E201" s="139">
        <v>0.60306999999999999</v>
      </c>
      <c r="F201" s="134"/>
      <c r="G201" s="134"/>
      <c r="H201" s="140"/>
      <c r="I201" s="140"/>
      <c r="J201" s="140"/>
      <c r="K201" s="140"/>
    </row>
    <row r="202" spans="1:11" outlineLevel="1" x14ac:dyDescent="0.2">
      <c r="A202" s="135"/>
      <c r="B202" s="136"/>
      <c r="C202" s="137" t="s">
        <v>350</v>
      </c>
      <c r="D202" s="138"/>
      <c r="E202" s="139">
        <v>5.126E-2</v>
      </c>
      <c r="F202" s="134"/>
      <c r="G202" s="134"/>
      <c r="H202" s="140"/>
      <c r="I202" s="140"/>
      <c r="J202" s="140"/>
      <c r="K202" s="140"/>
    </row>
    <row r="203" spans="1:11" outlineLevel="1" x14ac:dyDescent="0.2">
      <c r="A203" s="135"/>
      <c r="B203" s="136"/>
      <c r="C203" s="137" t="s">
        <v>351</v>
      </c>
      <c r="D203" s="138"/>
      <c r="E203" s="139">
        <v>0.16716</v>
      </c>
      <c r="F203" s="134"/>
      <c r="G203" s="134"/>
      <c r="H203" s="140"/>
      <c r="I203" s="140"/>
      <c r="J203" s="140"/>
      <c r="K203" s="140"/>
    </row>
    <row r="204" spans="1:11" outlineLevel="1" x14ac:dyDescent="0.2">
      <c r="A204" s="135"/>
      <c r="B204" s="136"/>
      <c r="C204" s="137" t="s">
        <v>352</v>
      </c>
      <c r="D204" s="138"/>
      <c r="E204" s="139">
        <v>0.18926999999999999</v>
      </c>
      <c r="F204" s="134"/>
      <c r="G204" s="134"/>
      <c r="H204" s="140"/>
      <c r="I204" s="140"/>
      <c r="J204" s="140"/>
      <c r="K204" s="140"/>
    </row>
    <row r="205" spans="1:11" outlineLevel="1" x14ac:dyDescent="0.2">
      <c r="A205" s="43">
        <v>29</v>
      </c>
      <c r="B205" s="44" t="s">
        <v>353</v>
      </c>
      <c r="C205" s="59" t="s">
        <v>354</v>
      </c>
      <c r="D205" s="45" t="s">
        <v>179</v>
      </c>
      <c r="E205" s="46">
        <v>0.84630000000000005</v>
      </c>
      <c r="F205" s="47">
        <v>0</v>
      </c>
      <c r="G205" s="48">
        <f>ROUND(E205*F205,2)</f>
        <v>0</v>
      </c>
      <c r="H205" s="46">
        <v>2.52766</v>
      </c>
      <c r="I205" s="46">
        <f>ROUND(E205*H205,2)</f>
        <v>2.14</v>
      </c>
      <c r="J205" s="46">
        <v>0</v>
      </c>
      <c r="K205" s="46">
        <f>ROUND(E205*J205,2)</f>
        <v>0</v>
      </c>
    </row>
    <row r="206" spans="1:11" outlineLevel="1" x14ac:dyDescent="0.2">
      <c r="A206" s="135"/>
      <c r="B206" s="136"/>
      <c r="C206" s="137" t="s">
        <v>355</v>
      </c>
      <c r="D206" s="138"/>
      <c r="E206" s="139">
        <v>0.84630000000000005</v>
      </c>
      <c r="F206" s="134"/>
      <c r="G206" s="134"/>
      <c r="H206" s="140"/>
      <c r="I206" s="140"/>
      <c r="J206" s="140"/>
      <c r="K206" s="140"/>
    </row>
    <row r="207" spans="1:11" outlineLevel="1" x14ac:dyDescent="0.2">
      <c r="A207" s="43">
        <v>30</v>
      </c>
      <c r="B207" s="44" t="s">
        <v>356</v>
      </c>
      <c r="C207" s="59" t="s">
        <v>357</v>
      </c>
      <c r="D207" s="45" t="s">
        <v>297</v>
      </c>
      <c r="E207" s="46">
        <v>1.42187</v>
      </c>
      <c r="F207" s="47">
        <v>0</v>
      </c>
      <c r="G207" s="48">
        <f>ROUND(E207*F207,2)</f>
        <v>0</v>
      </c>
      <c r="H207" s="46">
        <v>1.0210999999999999</v>
      </c>
      <c r="I207" s="46">
        <f>ROUND(E207*H207,2)</f>
        <v>1.45</v>
      </c>
      <c r="J207" s="46">
        <v>0</v>
      </c>
      <c r="K207" s="46">
        <f>ROUND(E207*J207,2)</f>
        <v>0</v>
      </c>
    </row>
    <row r="208" spans="1:11" outlineLevel="1" x14ac:dyDescent="0.2">
      <c r="A208" s="135"/>
      <c r="B208" s="136"/>
      <c r="C208" s="137" t="s">
        <v>358</v>
      </c>
      <c r="D208" s="138"/>
      <c r="E208" s="139"/>
      <c r="F208" s="134"/>
      <c r="G208" s="134"/>
      <c r="H208" s="140"/>
      <c r="I208" s="140"/>
      <c r="J208" s="140"/>
      <c r="K208" s="140"/>
    </row>
    <row r="209" spans="1:11" outlineLevel="1" x14ac:dyDescent="0.2">
      <c r="A209" s="135"/>
      <c r="B209" s="136"/>
      <c r="C209" s="137" t="s">
        <v>359</v>
      </c>
      <c r="D209" s="138"/>
      <c r="E209" s="139">
        <v>0.12673000000000001</v>
      </c>
      <c r="F209" s="134"/>
      <c r="G209" s="134"/>
      <c r="H209" s="140"/>
      <c r="I209" s="140"/>
      <c r="J209" s="140"/>
      <c r="K209" s="140"/>
    </row>
    <row r="210" spans="1:11" outlineLevel="1" x14ac:dyDescent="0.2">
      <c r="A210" s="135"/>
      <c r="B210" s="136"/>
      <c r="C210" s="137" t="s">
        <v>360</v>
      </c>
      <c r="D210" s="138"/>
      <c r="E210" s="139">
        <v>0.12892999999999999</v>
      </c>
      <c r="F210" s="134"/>
      <c r="G210" s="134"/>
      <c r="H210" s="140"/>
      <c r="I210" s="140"/>
      <c r="J210" s="140"/>
      <c r="K210" s="140"/>
    </row>
    <row r="211" spans="1:11" outlineLevel="1" x14ac:dyDescent="0.2">
      <c r="A211" s="135"/>
      <c r="B211" s="136"/>
      <c r="C211" s="137" t="s">
        <v>361</v>
      </c>
      <c r="D211" s="138"/>
      <c r="E211" s="139">
        <v>0.18845999999999999</v>
      </c>
      <c r="F211" s="134"/>
      <c r="G211" s="134"/>
      <c r="H211" s="140"/>
      <c r="I211" s="140"/>
      <c r="J211" s="140"/>
      <c r="K211" s="140"/>
    </row>
    <row r="212" spans="1:11" outlineLevel="1" x14ac:dyDescent="0.2">
      <c r="A212" s="135"/>
      <c r="B212" s="136"/>
      <c r="C212" s="137" t="s">
        <v>362</v>
      </c>
      <c r="D212" s="138"/>
      <c r="E212" s="139">
        <v>0.18845999999999999</v>
      </c>
      <c r="F212" s="134"/>
      <c r="G212" s="134"/>
      <c r="H212" s="140"/>
      <c r="I212" s="140"/>
      <c r="J212" s="140"/>
      <c r="K212" s="140"/>
    </row>
    <row r="213" spans="1:11" outlineLevel="1" x14ac:dyDescent="0.2">
      <c r="A213" s="135"/>
      <c r="B213" s="136"/>
      <c r="C213" s="137" t="s">
        <v>363</v>
      </c>
      <c r="D213" s="138"/>
      <c r="E213" s="139">
        <v>6.4079999999999998E-2</v>
      </c>
      <c r="F213" s="134"/>
      <c r="G213" s="134"/>
      <c r="H213" s="140"/>
      <c r="I213" s="140"/>
      <c r="J213" s="140"/>
      <c r="K213" s="140"/>
    </row>
    <row r="214" spans="1:11" outlineLevel="1" x14ac:dyDescent="0.2">
      <c r="A214" s="135"/>
      <c r="B214" s="136"/>
      <c r="C214" s="137" t="s">
        <v>364</v>
      </c>
      <c r="D214" s="138"/>
      <c r="E214" s="139">
        <v>5.373E-2</v>
      </c>
      <c r="F214" s="134"/>
      <c r="G214" s="134"/>
      <c r="H214" s="140"/>
      <c r="I214" s="140"/>
      <c r="J214" s="140"/>
      <c r="K214" s="140"/>
    </row>
    <row r="215" spans="1:11" outlineLevel="1" x14ac:dyDescent="0.2">
      <c r="A215" s="135"/>
      <c r="B215" s="136"/>
      <c r="C215" s="137" t="s">
        <v>365</v>
      </c>
      <c r="D215" s="138"/>
      <c r="E215" s="139">
        <v>7.571E-2</v>
      </c>
      <c r="F215" s="134"/>
      <c r="G215" s="134"/>
      <c r="H215" s="140"/>
      <c r="I215" s="140"/>
      <c r="J215" s="140"/>
      <c r="K215" s="140"/>
    </row>
    <row r="216" spans="1:11" outlineLevel="1" x14ac:dyDescent="0.2">
      <c r="A216" s="135"/>
      <c r="B216" s="136"/>
      <c r="C216" s="137" t="s">
        <v>366</v>
      </c>
      <c r="D216" s="138"/>
      <c r="E216" s="139">
        <v>0.1971</v>
      </c>
      <c r="F216" s="134"/>
      <c r="G216" s="134"/>
      <c r="H216" s="140"/>
      <c r="I216" s="140"/>
      <c r="J216" s="140"/>
      <c r="K216" s="140"/>
    </row>
    <row r="217" spans="1:11" outlineLevel="1" x14ac:dyDescent="0.2">
      <c r="A217" s="135"/>
      <c r="B217" s="136"/>
      <c r="C217" s="137" t="s">
        <v>367</v>
      </c>
      <c r="D217" s="138"/>
      <c r="E217" s="139">
        <v>2.2849999999999999E-2</v>
      </c>
      <c r="F217" s="134"/>
      <c r="G217" s="134"/>
      <c r="H217" s="140"/>
      <c r="I217" s="140"/>
      <c r="J217" s="140"/>
      <c r="K217" s="140"/>
    </row>
    <row r="218" spans="1:11" outlineLevel="1" x14ac:dyDescent="0.2">
      <c r="A218" s="135"/>
      <c r="B218" s="136"/>
      <c r="C218" s="137" t="s">
        <v>368</v>
      </c>
      <c r="D218" s="138"/>
      <c r="E218" s="139">
        <v>0.18637000000000001</v>
      </c>
      <c r="F218" s="134"/>
      <c r="G218" s="134"/>
      <c r="H218" s="140"/>
      <c r="I218" s="140"/>
      <c r="J218" s="140"/>
      <c r="K218" s="140"/>
    </row>
    <row r="219" spans="1:11" outlineLevel="1" x14ac:dyDescent="0.2">
      <c r="A219" s="135"/>
      <c r="B219" s="136"/>
      <c r="C219" s="137" t="s">
        <v>369</v>
      </c>
      <c r="D219" s="138"/>
      <c r="E219" s="139">
        <v>0.14849999999999999</v>
      </c>
      <c r="F219" s="134"/>
      <c r="G219" s="134"/>
      <c r="H219" s="140"/>
      <c r="I219" s="140"/>
      <c r="J219" s="140"/>
      <c r="K219" s="140"/>
    </row>
    <row r="220" spans="1:11" outlineLevel="1" x14ac:dyDescent="0.2">
      <c r="A220" s="135"/>
      <c r="B220" s="136"/>
      <c r="C220" s="137" t="s">
        <v>370</v>
      </c>
      <c r="D220" s="138"/>
      <c r="E220" s="139">
        <v>4.095E-2</v>
      </c>
      <c r="F220" s="134"/>
      <c r="G220" s="134"/>
      <c r="H220" s="140"/>
      <c r="I220" s="140"/>
      <c r="J220" s="140"/>
      <c r="K220" s="140"/>
    </row>
    <row r="221" spans="1:11" ht="22.5" outlineLevel="1" x14ac:dyDescent="0.2">
      <c r="A221" s="43">
        <v>31</v>
      </c>
      <c r="B221" s="44" t="s">
        <v>371</v>
      </c>
      <c r="C221" s="59" t="s">
        <v>372</v>
      </c>
      <c r="D221" s="45" t="s">
        <v>373</v>
      </c>
      <c r="E221" s="46">
        <v>17.920000000000002</v>
      </c>
      <c r="F221" s="47">
        <v>0</v>
      </c>
      <c r="G221" s="48">
        <f>ROUND(E221*F221,2)</f>
        <v>0</v>
      </c>
      <c r="H221" s="46">
        <v>5.3670000000000002E-2</v>
      </c>
      <c r="I221" s="46">
        <f>ROUND(E221*H221,2)</f>
        <v>0.96</v>
      </c>
      <c r="J221" s="46">
        <v>0</v>
      </c>
      <c r="K221" s="46">
        <f>ROUND(E221*J221,2)</f>
        <v>0</v>
      </c>
    </row>
    <row r="222" spans="1:11" outlineLevel="1" x14ac:dyDescent="0.2">
      <c r="A222" s="135"/>
      <c r="B222" s="136"/>
      <c r="C222" s="137" t="s">
        <v>374</v>
      </c>
      <c r="D222" s="138"/>
      <c r="E222" s="139"/>
      <c r="F222" s="134"/>
      <c r="G222" s="134"/>
      <c r="H222" s="140"/>
      <c r="I222" s="140"/>
      <c r="J222" s="140"/>
      <c r="K222" s="140"/>
    </row>
    <row r="223" spans="1:11" outlineLevel="1" x14ac:dyDescent="0.2">
      <c r="A223" s="135"/>
      <c r="B223" s="136"/>
      <c r="C223" s="137" t="s">
        <v>375</v>
      </c>
      <c r="D223" s="138"/>
      <c r="E223" s="139">
        <v>7.51</v>
      </c>
      <c r="F223" s="134"/>
      <c r="G223" s="134"/>
      <c r="H223" s="140"/>
      <c r="I223" s="140"/>
      <c r="J223" s="140"/>
      <c r="K223" s="140"/>
    </row>
    <row r="224" spans="1:11" outlineLevel="1" x14ac:dyDescent="0.2">
      <c r="A224" s="135"/>
      <c r="B224" s="136"/>
      <c r="C224" s="137" t="s">
        <v>376</v>
      </c>
      <c r="D224" s="138"/>
      <c r="E224" s="139">
        <v>7.64</v>
      </c>
      <c r="F224" s="134"/>
      <c r="G224" s="134"/>
      <c r="H224" s="140"/>
      <c r="I224" s="140"/>
      <c r="J224" s="140"/>
      <c r="K224" s="140"/>
    </row>
    <row r="225" spans="1:11" outlineLevel="1" x14ac:dyDescent="0.2">
      <c r="A225" s="135"/>
      <c r="B225" s="136"/>
      <c r="C225" s="137" t="s">
        <v>377</v>
      </c>
      <c r="D225" s="138"/>
      <c r="E225" s="139">
        <v>2.77</v>
      </c>
      <c r="F225" s="134"/>
      <c r="G225" s="134"/>
      <c r="H225" s="140"/>
      <c r="I225" s="140"/>
      <c r="J225" s="140"/>
      <c r="K225" s="140"/>
    </row>
    <row r="226" spans="1:11" ht="22.5" outlineLevel="1" x14ac:dyDescent="0.2">
      <c r="A226" s="43">
        <v>32</v>
      </c>
      <c r="B226" s="44" t="s">
        <v>378</v>
      </c>
      <c r="C226" s="59" t="s">
        <v>379</v>
      </c>
      <c r="D226" s="45" t="s">
        <v>373</v>
      </c>
      <c r="E226" s="46">
        <v>65.400000000000006</v>
      </c>
      <c r="F226" s="47">
        <v>0</v>
      </c>
      <c r="G226" s="48">
        <f>ROUND(E226*F226,2)</f>
        <v>0</v>
      </c>
      <c r="H226" s="46">
        <v>6.7269999999999996E-2</v>
      </c>
      <c r="I226" s="46">
        <f>ROUND(E226*H226,2)</f>
        <v>4.4000000000000004</v>
      </c>
      <c r="J226" s="46">
        <v>0</v>
      </c>
      <c r="K226" s="46">
        <f>ROUND(E226*J226,2)</f>
        <v>0</v>
      </c>
    </row>
    <row r="227" spans="1:11" outlineLevel="1" x14ac:dyDescent="0.2">
      <c r="A227" s="135"/>
      <c r="B227" s="136"/>
      <c r="C227" s="137" t="s">
        <v>380</v>
      </c>
      <c r="D227" s="138"/>
      <c r="E227" s="139">
        <v>6.68</v>
      </c>
      <c r="F227" s="134"/>
      <c r="G227" s="134"/>
      <c r="H227" s="140"/>
      <c r="I227" s="140"/>
      <c r="J227" s="140"/>
      <c r="K227" s="140"/>
    </row>
    <row r="228" spans="1:11" outlineLevel="1" x14ac:dyDescent="0.2">
      <c r="A228" s="135"/>
      <c r="B228" s="136"/>
      <c r="C228" s="137" t="s">
        <v>381</v>
      </c>
      <c r="D228" s="138"/>
      <c r="E228" s="139">
        <v>20.94</v>
      </c>
      <c r="F228" s="134"/>
      <c r="G228" s="134"/>
      <c r="H228" s="140"/>
      <c r="I228" s="140"/>
      <c r="J228" s="140"/>
      <c r="K228" s="140"/>
    </row>
    <row r="229" spans="1:11" outlineLevel="1" x14ac:dyDescent="0.2">
      <c r="A229" s="135"/>
      <c r="B229" s="136"/>
      <c r="C229" s="137" t="s">
        <v>382</v>
      </c>
      <c r="D229" s="138"/>
      <c r="E229" s="139">
        <v>20.94</v>
      </c>
      <c r="F229" s="134"/>
      <c r="G229" s="134"/>
      <c r="H229" s="140"/>
      <c r="I229" s="140"/>
      <c r="J229" s="140"/>
      <c r="K229" s="140"/>
    </row>
    <row r="230" spans="1:11" outlineLevel="1" x14ac:dyDescent="0.2">
      <c r="A230" s="135"/>
      <c r="B230" s="136"/>
      <c r="C230" s="137" t="s">
        <v>383</v>
      </c>
      <c r="D230" s="138"/>
      <c r="E230" s="139">
        <v>3.56</v>
      </c>
      <c r="F230" s="134"/>
      <c r="G230" s="134"/>
      <c r="H230" s="140"/>
      <c r="I230" s="140"/>
      <c r="J230" s="140"/>
      <c r="K230" s="140"/>
    </row>
    <row r="231" spans="1:11" outlineLevel="1" x14ac:dyDescent="0.2">
      <c r="A231" s="135"/>
      <c r="B231" s="136"/>
      <c r="C231" s="137" t="s">
        <v>384</v>
      </c>
      <c r="D231" s="138"/>
      <c r="E231" s="139">
        <v>6.27</v>
      </c>
      <c r="F231" s="134"/>
      <c r="G231" s="134"/>
      <c r="H231" s="140"/>
      <c r="I231" s="140"/>
      <c r="J231" s="140"/>
      <c r="K231" s="140"/>
    </row>
    <row r="232" spans="1:11" outlineLevel="1" x14ac:dyDescent="0.2">
      <c r="A232" s="135"/>
      <c r="B232" s="136"/>
      <c r="C232" s="137" t="s">
        <v>385</v>
      </c>
      <c r="D232" s="138"/>
      <c r="E232" s="139">
        <v>7.01</v>
      </c>
      <c r="F232" s="134"/>
      <c r="G232" s="134"/>
      <c r="H232" s="140"/>
      <c r="I232" s="140"/>
      <c r="J232" s="140"/>
      <c r="K232" s="140"/>
    </row>
    <row r="233" spans="1:11" ht="22.5" outlineLevel="1" x14ac:dyDescent="0.2">
      <c r="A233" s="43">
        <v>33</v>
      </c>
      <c r="B233" s="44" t="s">
        <v>386</v>
      </c>
      <c r="C233" s="59" t="s">
        <v>387</v>
      </c>
      <c r="D233" s="45" t="s">
        <v>172</v>
      </c>
      <c r="E233" s="46">
        <v>461.6146</v>
      </c>
      <c r="F233" s="47">
        <v>0</v>
      </c>
      <c r="G233" s="48">
        <f>ROUND(E233*F233,2)</f>
        <v>0</v>
      </c>
      <c r="H233" s="46">
        <v>2.9999999999999997E-4</v>
      </c>
      <c r="I233" s="46">
        <f>ROUND(E233*H233,2)</f>
        <v>0.14000000000000001</v>
      </c>
      <c r="J233" s="46">
        <v>0</v>
      </c>
      <c r="K233" s="46">
        <f>ROUND(E233*J233,2)</f>
        <v>0</v>
      </c>
    </row>
    <row r="234" spans="1:11" outlineLevel="1" x14ac:dyDescent="0.2">
      <c r="A234" s="135"/>
      <c r="B234" s="136"/>
      <c r="C234" s="137" t="s">
        <v>391</v>
      </c>
      <c r="D234" s="138"/>
      <c r="E234" s="139">
        <v>401.404</v>
      </c>
      <c r="F234" s="134"/>
      <c r="G234" s="134"/>
      <c r="H234" s="140"/>
      <c r="I234" s="140"/>
      <c r="J234" s="140"/>
      <c r="K234" s="140"/>
    </row>
    <row r="235" spans="1:11" outlineLevel="1" x14ac:dyDescent="0.2">
      <c r="A235" s="135"/>
      <c r="B235" s="136"/>
      <c r="C235" s="141" t="s">
        <v>392</v>
      </c>
      <c r="D235" s="142"/>
      <c r="E235" s="143">
        <v>60.210599999999999</v>
      </c>
      <c r="F235" s="134"/>
      <c r="G235" s="134"/>
      <c r="H235" s="140"/>
      <c r="I235" s="140"/>
      <c r="J235" s="140"/>
      <c r="K235" s="140"/>
    </row>
    <row r="236" spans="1:11" x14ac:dyDescent="0.2">
      <c r="A236" s="36" t="s">
        <v>148</v>
      </c>
      <c r="B236" s="37" t="s">
        <v>36</v>
      </c>
      <c r="C236" s="58" t="s">
        <v>37</v>
      </c>
      <c r="D236" s="38"/>
      <c r="E236" s="39"/>
      <c r="F236" s="40"/>
      <c r="G236" s="40">
        <f>SUM(G237:G851)</f>
        <v>0</v>
      </c>
      <c r="H236" s="39"/>
      <c r="I236" s="39">
        <f>SUM(I237:I852)</f>
        <v>476.89999999999992</v>
      </c>
      <c r="J236" s="39"/>
      <c r="K236" s="39">
        <f>SUM(K237:K852)</f>
        <v>0</v>
      </c>
    </row>
    <row r="237" spans="1:11" ht="22.5" outlineLevel="1" x14ac:dyDescent="0.2">
      <c r="A237" s="43">
        <v>34</v>
      </c>
      <c r="B237" s="44" t="s">
        <v>393</v>
      </c>
      <c r="C237" s="59" t="s">
        <v>394</v>
      </c>
      <c r="D237" s="45" t="s">
        <v>179</v>
      </c>
      <c r="E237" s="46">
        <v>2.8988499999999999</v>
      </c>
      <c r="F237" s="47">
        <v>0</v>
      </c>
      <c r="G237" s="48">
        <f>ROUND(E237*F237,2)</f>
        <v>0</v>
      </c>
      <c r="H237" s="46">
        <v>1.62836</v>
      </c>
      <c r="I237" s="46">
        <f>ROUND(E237*H237,2)</f>
        <v>4.72</v>
      </c>
      <c r="J237" s="46">
        <v>0</v>
      </c>
      <c r="K237" s="46">
        <f>ROUND(E237*J237,2)</f>
        <v>0</v>
      </c>
    </row>
    <row r="238" spans="1:11" outlineLevel="1" x14ac:dyDescent="0.2">
      <c r="A238" s="135"/>
      <c r="B238" s="136"/>
      <c r="C238" s="137" t="s">
        <v>395</v>
      </c>
      <c r="D238" s="138"/>
      <c r="E238" s="139"/>
      <c r="F238" s="134"/>
      <c r="G238" s="134"/>
      <c r="H238" s="140"/>
      <c r="I238" s="140"/>
      <c r="J238" s="140"/>
      <c r="K238" s="140"/>
    </row>
    <row r="239" spans="1:11" outlineLevel="1" x14ac:dyDescent="0.2">
      <c r="A239" s="135"/>
      <c r="B239" s="136"/>
      <c r="C239" s="137" t="s">
        <v>396</v>
      </c>
      <c r="D239" s="138"/>
      <c r="E239" s="139">
        <v>5.3999999999999999E-2</v>
      </c>
      <c r="F239" s="134"/>
      <c r="G239" s="134"/>
      <c r="H239" s="140"/>
      <c r="I239" s="140"/>
      <c r="J239" s="140"/>
      <c r="K239" s="140"/>
    </row>
    <row r="240" spans="1:11" outlineLevel="1" x14ac:dyDescent="0.2">
      <c r="A240" s="135"/>
      <c r="B240" s="136"/>
      <c r="C240" s="137" t="s">
        <v>397</v>
      </c>
      <c r="D240" s="138"/>
      <c r="E240" s="139">
        <v>2.1780000000000001E-2</v>
      </c>
      <c r="F240" s="134"/>
      <c r="G240" s="134"/>
      <c r="H240" s="140"/>
      <c r="I240" s="140"/>
      <c r="J240" s="140"/>
      <c r="K240" s="140"/>
    </row>
    <row r="241" spans="1:11" outlineLevel="1" x14ac:dyDescent="0.2">
      <c r="A241" s="135"/>
      <c r="B241" s="136"/>
      <c r="C241" s="137" t="s">
        <v>398</v>
      </c>
      <c r="D241" s="138"/>
      <c r="E241" s="139">
        <v>9.6390000000000003E-2</v>
      </c>
      <c r="F241" s="134"/>
      <c r="G241" s="134"/>
      <c r="H241" s="140"/>
      <c r="I241" s="140"/>
      <c r="J241" s="140"/>
      <c r="K241" s="140"/>
    </row>
    <row r="242" spans="1:11" outlineLevel="1" x14ac:dyDescent="0.2">
      <c r="A242" s="135"/>
      <c r="B242" s="136"/>
      <c r="C242" s="137" t="s">
        <v>399</v>
      </c>
      <c r="D242" s="138"/>
      <c r="E242" s="139">
        <v>0.12744</v>
      </c>
      <c r="F242" s="134"/>
      <c r="G242" s="134"/>
      <c r="H242" s="140"/>
      <c r="I242" s="140"/>
      <c r="J242" s="140"/>
      <c r="K242" s="140"/>
    </row>
    <row r="243" spans="1:11" outlineLevel="1" x14ac:dyDescent="0.2">
      <c r="A243" s="135"/>
      <c r="B243" s="136"/>
      <c r="C243" s="137" t="s">
        <v>400</v>
      </c>
      <c r="D243" s="138"/>
      <c r="E243" s="139">
        <v>0.20399999999999999</v>
      </c>
      <c r="F243" s="134"/>
      <c r="G243" s="134"/>
      <c r="H243" s="140"/>
      <c r="I243" s="140"/>
      <c r="J243" s="140"/>
      <c r="K243" s="140"/>
    </row>
    <row r="244" spans="1:11" outlineLevel="1" x14ac:dyDescent="0.2">
      <c r="A244" s="135"/>
      <c r="B244" s="136"/>
      <c r="C244" s="137" t="s">
        <v>401</v>
      </c>
      <c r="D244" s="138"/>
      <c r="E244" s="139">
        <v>0.51497999999999999</v>
      </c>
      <c r="F244" s="134"/>
      <c r="G244" s="134"/>
      <c r="H244" s="140"/>
      <c r="I244" s="140"/>
      <c r="J244" s="140"/>
      <c r="K244" s="140"/>
    </row>
    <row r="245" spans="1:11" outlineLevel="1" x14ac:dyDescent="0.2">
      <c r="A245" s="135"/>
      <c r="B245" s="136"/>
      <c r="C245" s="137" t="s">
        <v>402</v>
      </c>
      <c r="D245" s="138"/>
      <c r="E245" s="139">
        <v>0.34760000000000002</v>
      </c>
      <c r="F245" s="134"/>
      <c r="G245" s="134"/>
      <c r="H245" s="140"/>
      <c r="I245" s="140"/>
      <c r="J245" s="140"/>
      <c r="K245" s="140"/>
    </row>
    <row r="246" spans="1:11" outlineLevel="1" x14ac:dyDescent="0.2">
      <c r="A246" s="135"/>
      <c r="B246" s="136"/>
      <c r="C246" s="137" t="s">
        <v>403</v>
      </c>
      <c r="D246" s="138"/>
      <c r="E246" s="139">
        <v>0.17380000000000001</v>
      </c>
      <c r="F246" s="134"/>
      <c r="G246" s="134"/>
      <c r="H246" s="140"/>
      <c r="I246" s="140"/>
      <c r="J246" s="140"/>
      <c r="K246" s="140"/>
    </row>
    <row r="247" spans="1:11" outlineLevel="1" x14ac:dyDescent="0.2">
      <c r="A247" s="135"/>
      <c r="B247" s="136"/>
      <c r="C247" s="137" t="s">
        <v>404</v>
      </c>
      <c r="D247" s="138"/>
      <c r="E247" s="139"/>
      <c r="F247" s="134"/>
      <c r="G247" s="134"/>
      <c r="H247" s="140"/>
      <c r="I247" s="140"/>
      <c r="J247" s="140"/>
      <c r="K247" s="140"/>
    </row>
    <row r="248" spans="1:11" outlineLevel="1" x14ac:dyDescent="0.2">
      <c r="A248" s="135"/>
      <c r="B248" s="136"/>
      <c r="C248" s="137" t="s">
        <v>405</v>
      </c>
      <c r="D248" s="138"/>
      <c r="E248" s="139">
        <v>0.10506</v>
      </c>
      <c r="F248" s="134"/>
      <c r="G248" s="134"/>
      <c r="H248" s="140"/>
      <c r="I248" s="140"/>
      <c r="J248" s="140"/>
      <c r="K248" s="140"/>
    </row>
    <row r="249" spans="1:11" outlineLevel="1" x14ac:dyDescent="0.2">
      <c r="A249" s="135"/>
      <c r="B249" s="136"/>
      <c r="C249" s="137" t="s">
        <v>406</v>
      </c>
      <c r="D249" s="138"/>
      <c r="E249" s="139">
        <v>0.10914</v>
      </c>
      <c r="F249" s="134"/>
      <c r="G249" s="134"/>
      <c r="H249" s="140"/>
      <c r="I249" s="140"/>
      <c r="J249" s="140"/>
      <c r="K249" s="140"/>
    </row>
    <row r="250" spans="1:11" outlineLevel="1" x14ac:dyDescent="0.2">
      <c r="A250" s="135"/>
      <c r="B250" s="136"/>
      <c r="C250" s="137" t="s">
        <v>407</v>
      </c>
      <c r="D250" s="138"/>
      <c r="E250" s="139">
        <v>4.0550000000000003E-2</v>
      </c>
      <c r="F250" s="134"/>
      <c r="G250" s="134"/>
      <c r="H250" s="140"/>
      <c r="I250" s="140"/>
      <c r="J250" s="140"/>
      <c r="K250" s="140"/>
    </row>
    <row r="251" spans="1:11" outlineLevel="1" x14ac:dyDescent="0.2">
      <c r="A251" s="135"/>
      <c r="B251" s="136"/>
      <c r="C251" s="137" t="s">
        <v>408</v>
      </c>
      <c r="D251" s="138"/>
      <c r="E251" s="139"/>
      <c r="F251" s="134"/>
      <c r="G251" s="134"/>
      <c r="H251" s="140"/>
      <c r="I251" s="140"/>
      <c r="J251" s="140"/>
      <c r="K251" s="140"/>
    </row>
    <row r="252" spans="1:11" outlineLevel="1" x14ac:dyDescent="0.2">
      <c r="A252" s="135"/>
      <c r="B252" s="136"/>
      <c r="C252" s="137" t="s">
        <v>409</v>
      </c>
      <c r="D252" s="138"/>
      <c r="E252" s="139">
        <v>4.0550000000000003E-2</v>
      </c>
      <c r="F252" s="134"/>
      <c r="G252" s="134"/>
      <c r="H252" s="140"/>
      <c r="I252" s="140"/>
      <c r="J252" s="140"/>
      <c r="K252" s="140"/>
    </row>
    <row r="253" spans="1:11" outlineLevel="1" x14ac:dyDescent="0.2">
      <c r="A253" s="135"/>
      <c r="B253" s="136"/>
      <c r="C253" s="137" t="s">
        <v>410</v>
      </c>
      <c r="D253" s="138"/>
      <c r="E253" s="139">
        <v>0.37119999999999997</v>
      </c>
      <c r="F253" s="134"/>
      <c r="G253" s="134"/>
      <c r="H253" s="140"/>
      <c r="I253" s="140"/>
      <c r="J253" s="140"/>
      <c r="K253" s="140"/>
    </row>
    <row r="254" spans="1:11" outlineLevel="1" x14ac:dyDescent="0.2">
      <c r="A254" s="135"/>
      <c r="B254" s="136"/>
      <c r="C254" s="137" t="s">
        <v>411</v>
      </c>
      <c r="D254" s="138"/>
      <c r="E254" s="139"/>
      <c r="F254" s="134"/>
      <c r="G254" s="134"/>
      <c r="H254" s="140"/>
      <c r="I254" s="140"/>
      <c r="J254" s="140"/>
      <c r="K254" s="140"/>
    </row>
    <row r="255" spans="1:11" outlineLevel="1" x14ac:dyDescent="0.2">
      <c r="A255" s="135"/>
      <c r="B255" s="136"/>
      <c r="C255" s="137" t="s">
        <v>412</v>
      </c>
      <c r="D255" s="138"/>
      <c r="E255" s="139">
        <v>6.1440000000000002E-2</v>
      </c>
      <c r="F255" s="134"/>
      <c r="G255" s="134"/>
      <c r="H255" s="140"/>
      <c r="I255" s="140"/>
      <c r="J255" s="140"/>
      <c r="K255" s="140"/>
    </row>
    <row r="256" spans="1:11" outlineLevel="1" x14ac:dyDescent="0.2">
      <c r="A256" s="135"/>
      <c r="B256" s="136"/>
      <c r="C256" s="137" t="s">
        <v>413</v>
      </c>
      <c r="D256" s="138"/>
      <c r="E256" s="139">
        <v>0.10506</v>
      </c>
      <c r="F256" s="134"/>
      <c r="G256" s="134"/>
      <c r="H256" s="140"/>
      <c r="I256" s="140"/>
      <c r="J256" s="140"/>
      <c r="K256" s="140"/>
    </row>
    <row r="257" spans="1:11" outlineLevel="1" x14ac:dyDescent="0.2">
      <c r="A257" s="135"/>
      <c r="B257" s="136"/>
      <c r="C257" s="137" t="s">
        <v>414</v>
      </c>
      <c r="D257" s="138"/>
      <c r="E257" s="139">
        <v>4.0550000000000003E-2</v>
      </c>
      <c r="F257" s="134"/>
      <c r="G257" s="134"/>
      <c r="H257" s="140"/>
      <c r="I257" s="140"/>
      <c r="J257" s="140"/>
      <c r="K257" s="140"/>
    </row>
    <row r="258" spans="1:11" outlineLevel="1" x14ac:dyDescent="0.2">
      <c r="A258" s="135"/>
      <c r="B258" s="136"/>
      <c r="C258" s="137" t="s">
        <v>415</v>
      </c>
      <c r="D258" s="138"/>
      <c r="E258" s="139"/>
      <c r="F258" s="134"/>
      <c r="G258" s="134"/>
      <c r="H258" s="140"/>
      <c r="I258" s="140"/>
      <c r="J258" s="140"/>
      <c r="K258" s="140"/>
    </row>
    <row r="259" spans="1:11" outlineLevel="1" x14ac:dyDescent="0.2">
      <c r="A259" s="135"/>
      <c r="B259" s="136"/>
      <c r="C259" s="137" t="s">
        <v>416</v>
      </c>
      <c r="D259" s="138"/>
      <c r="E259" s="139">
        <v>6.1440000000000002E-2</v>
      </c>
      <c r="F259" s="134"/>
      <c r="G259" s="134"/>
      <c r="H259" s="140"/>
      <c r="I259" s="140"/>
      <c r="J259" s="140"/>
      <c r="K259" s="140"/>
    </row>
    <row r="260" spans="1:11" outlineLevel="1" x14ac:dyDescent="0.2">
      <c r="A260" s="135"/>
      <c r="B260" s="136"/>
      <c r="C260" s="137" t="s">
        <v>417</v>
      </c>
      <c r="D260" s="138"/>
      <c r="E260" s="139">
        <v>0.10506</v>
      </c>
      <c r="F260" s="134"/>
      <c r="G260" s="134"/>
      <c r="H260" s="140"/>
      <c r="I260" s="140"/>
      <c r="J260" s="140"/>
      <c r="K260" s="140"/>
    </row>
    <row r="261" spans="1:11" outlineLevel="1" x14ac:dyDescent="0.2">
      <c r="A261" s="135"/>
      <c r="B261" s="136"/>
      <c r="C261" s="137" t="s">
        <v>418</v>
      </c>
      <c r="D261" s="138"/>
      <c r="E261" s="139">
        <v>0.10506</v>
      </c>
      <c r="F261" s="134"/>
      <c r="G261" s="134"/>
      <c r="H261" s="140"/>
      <c r="I261" s="140"/>
      <c r="J261" s="140"/>
      <c r="K261" s="140"/>
    </row>
    <row r="262" spans="1:11" outlineLevel="1" x14ac:dyDescent="0.2">
      <c r="A262" s="135"/>
      <c r="B262" s="136"/>
      <c r="C262" s="137" t="s">
        <v>407</v>
      </c>
      <c r="D262" s="138"/>
      <c r="E262" s="139">
        <v>4.0550000000000003E-2</v>
      </c>
      <c r="F262" s="134"/>
      <c r="G262" s="134"/>
      <c r="H262" s="140"/>
      <c r="I262" s="140"/>
      <c r="J262" s="140"/>
      <c r="K262" s="140"/>
    </row>
    <row r="263" spans="1:11" outlineLevel="1" x14ac:dyDescent="0.2">
      <c r="A263" s="135"/>
      <c r="B263" s="136"/>
      <c r="C263" s="137" t="s">
        <v>419</v>
      </c>
      <c r="D263" s="138"/>
      <c r="E263" s="139">
        <v>7.9899999999999999E-2</v>
      </c>
      <c r="F263" s="134"/>
      <c r="G263" s="134"/>
      <c r="H263" s="140"/>
      <c r="I263" s="140"/>
      <c r="J263" s="140"/>
      <c r="K263" s="140"/>
    </row>
    <row r="264" spans="1:11" outlineLevel="1" x14ac:dyDescent="0.2">
      <c r="A264" s="135"/>
      <c r="B264" s="136"/>
      <c r="C264" s="137" t="s">
        <v>420</v>
      </c>
      <c r="D264" s="138"/>
      <c r="E264" s="139"/>
      <c r="F264" s="134"/>
      <c r="G264" s="134"/>
      <c r="H264" s="140"/>
      <c r="I264" s="140"/>
      <c r="J264" s="140"/>
      <c r="K264" s="140"/>
    </row>
    <row r="265" spans="1:11" outlineLevel="1" x14ac:dyDescent="0.2">
      <c r="A265" s="135"/>
      <c r="B265" s="136"/>
      <c r="C265" s="137" t="s">
        <v>421</v>
      </c>
      <c r="D265" s="138"/>
      <c r="E265" s="139">
        <v>4.3830000000000001E-2</v>
      </c>
      <c r="F265" s="134"/>
      <c r="G265" s="134"/>
      <c r="H265" s="140"/>
      <c r="I265" s="140"/>
      <c r="J265" s="140"/>
      <c r="K265" s="140"/>
    </row>
    <row r="266" spans="1:11" outlineLevel="1" x14ac:dyDescent="0.2">
      <c r="A266" s="135"/>
      <c r="B266" s="136"/>
      <c r="C266" s="137" t="s">
        <v>422</v>
      </c>
      <c r="D266" s="138"/>
      <c r="E266" s="139">
        <v>4.9489999999999999E-2</v>
      </c>
      <c r="F266" s="134"/>
      <c r="G266" s="134"/>
      <c r="H266" s="140"/>
      <c r="I266" s="140"/>
      <c r="J266" s="140"/>
      <c r="K266" s="140"/>
    </row>
    <row r="267" spans="1:11" ht="22.5" outlineLevel="1" x14ac:dyDescent="0.2">
      <c r="A267" s="43">
        <v>35</v>
      </c>
      <c r="B267" s="44" t="s">
        <v>423</v>
      </c>
      <c r="C267" s="59" t="s">
        <v>424</v>
      </c>
      <c r="D267" s="45" t="s">
        <v>179</v>
      </c>
      <c r="E267" s="46">
        <v>43.268810000000002</v>
      </c>
      <c r="F267" s="47">
        <v>0</v>
      </c>
      <c r="G267" s="48">
        <f>ROUND(E267*F267,2)</f>
        <v>0</v>
      </c>
      <c r="H267" s="46">
        <v>1.62836</v>
      </c>
      <c r="I267" s="46">
        <f>ROUND(E267*H267,2)</f>
        <v>70.459999999999994</v>
      </c>
      <c r="J267" s="46">
        <v>0</v>
      </c>
      <c r="K267" s="46">
        <f>ROUND(E267*J267,2)</f>
        <v>0</v>
      </c>
    </row>
    <row r="268" spans="1:11" outlineLevel="1" x14ac:dyDescent="0.2">
      <c r="A268" s="135"/>
      <c r="B268" s="136"/>
      <c r="C268" s="137" t="s">
        <v>395</v>
      </c>
      <c r="D268" s="138"/>
      <c r="E268" s="139"/>
      <c r="F268" s="134"/>
      <c r="G268" s="134"/>
      <c r="H268" s="140"/>
      <c r="I268" s="140"/>
      <c r="J268" s="140"/>
      <c r="K268" s="140"/>
    </row>
    <row r="269" spans="1:11" outlineLevel="1" x14ac:dyDescent="0.2">
      <c r="A269" s="135"/>
      <c r="B269" s="136"/>
      <c r="C269" s="137" t="s">
        <v>425</v>
      </c>
      <c r="D269" s="138"/>
      <c r="E269" s="139">
        <v>1.6957899999999999</v>
      </c>
      <c r="F269" s="134"/>
      <c r="G269" s="134"/>
      <c r="H269" s="140"/>
      <c r="I269" s="140"/>
      <c r="J269" s="140"/>
      <c r="K269" s="140"/>
    </row>
    <row r="270" spans="1:11" outlineLevel="1" x14ac:dyDescent="0.2">
      <c r="A270" s="135"/>
      <c r="B270" s="136"/>
      <c r="C270" s="137" t="s">
        <v>426</v>
      </c>
      <c r="D270" s="138"/>
      <c r="E270" s="139">
        <v>1.1475</v>
      </c>
      <c r="F270" s="134"/>
      <c r="G270" s="134"/>
      <c r="H270" s="140"/>
      <c r="I270" s="140"/>
      <c r="J270" s="140"/>
      <c r="K270" s="140"/>
    </row>
    <row r="271" spans="1:11" outlineLevel="1" x14ac:dyDescent="0.2">
      <c r="A271" s="135"/>
      <c r="B271" s="136"/>
      <c r="C271" s="137" t="s">
        <v>427</v>
      </c>
      <c r="D271" s="138"/>
      <c r="E271" s="139">
        <v>1.1748000000000001</v>
      </c>
      <c r="F271" s="134"/>
      <c r="G271" s="134"/>
      <c r="H271" s="140"/>
      <c r="I271" s="140"/>
      <c r="J271" s="140"/>
      <c r="K271" s="140"/>
    </row>
    <row r="272" spans="1:11" outlineLevel="1" x14ac:dyDescent="0.2">
      <c r="A272" s="135"/>
      <c r="B272" s="136"/>
      <c r="C272" s="137" t="s">
        <v>428</v>
      </c>
      <c r="D272" s="138"/>
      <c r="E272" s="139">
        <v>0.15551999999999999</v>
      </c>
      <c r="F272" s="134"/>
      <c r="G272" s="134"/>
      <c r="H272" s="140"/>
      <c r="I272" s="140"/>
      <c r="J272" s="140"/>
      <c r="K272" s="140"/>
    </row>
    <row r="273" spans="1:11" outlineLevel="1" x14ac:dyDescent="0.2">
      <c r="A273" s="135"/>
      <c r="B273" s="136"/>
      <c r="C273" s="137" t="s">
        <v>429</v>
      </c>
      <c r="D273" s="138"/>
      <c r="E273" s="139">
        <v>0.71050000000000002</v>
      </c>
      <c r="F273" s="134"/>
      <c r="G273" s="134"/>
      <c r="H273" s="140"/>
      <c r="I273" s="140"/>
      <c r="J273" s="140"/>
      <c r="K273" s="140"/>
    </row>
    <row r="274" spans="1:11" outlineLevel="1" x14ac:dyDescent="0.2">
      <c r="A274" s="135"/>
      <c r="B274" s="136"/>
      <c r="C274" s="137" t="s">
        <v>430</v>
      </c>
      <c r="D274" s="138"/>
      <c r="E274" s="139">
        <v>0.66983000000000004</v>
      </c>
      <c r="F274" s="134"/>
      <c r="G274" s="134"/>
      <c r="H274" s="140"/>
      <c r="I274" s="140"/>
      <c r="J274" s="140"/>
      <c r="K274" s="140"/>
    </row>
    <row r="275" spans="1:11" outlineLevel="1" x14ac:dyDescent="0.2">
      <c r="A275" s="135"/>
      <c r="B275" s="136"/>
      <c r="C275" s="137" t="s">
        <v>404</v>
      </c>
      <c r="D275" s="138"/>
      <c r="E275" s="139"/>
      <c r="F275" s="134"/>
      <c r="G275" s="134"/>
      <c r="H275" s="140"/>
      <c r="I275" s="140"/>
      <c r="J275" s="140"/>
      <c r="K275" s="140"/>
    </row>
    <row r="276" spans="1:11" outlineLevel="1" x14ac:dyDescent="0.2">
      <c r="A276" s="135"/>
      <c r="B276" s="136"/>
      <c r="C276" s="137" t="s">
        <v>431</v>
      </c>
      <c r="D276" s="138"/>
      <c r="E276" s="139">
        <v>0.74114999999999998</v>
      </c>
      <c r="F276" s="134"/>
      <c r="G276" s="134"/>
      <c r="H276" s="140"/>
      <c r="I276" s="140"/>
      <c r="J276" s="140"/>
      <c r="K276" s="140"/>
    </row>
    <row r="277" spans="1:11" outlineLevel="1" x14ac:dyDescent="0.2">
      <c r="A277" s="135"/>
      <c r="B277" s="136"/>
      <c r="C277" s="137" t="s">
        <v>432</v>
      </c>
      <c r="D277" s="138"/>
      <c r="E277" s="139">
        <v>1.04</v>
      </c>
      <c r="F277" s="134"/>
      <c r="G277" s="134"/>
      <c r="H277" s="140"/>
      <c r="I277" s="140"/>
      <c r="J277" s="140"/>
      <c r="K277" s="140"/>
    </row>
    <row r="278" spans="1:11" outlineLevel="1" x14ac:dyDescent="0.2">
      <c r="A278" s="135"/>
      <c r="B278" s="136"/>
      <c r="C278" s="137" t="s">
        <v>433</v>
      </c>
      <c r="D278" s="138"/>
      <c r="E278" s="139">
        <v>0.50024999999999997</v>
      </c>
      <c r="F278" s="134"/>
      <c r="G278" s="134"/>
      <c r="H278" s="140"/>
      <c r="I278" s="140"/>
      <c r="J278" s="140"/>
      <c r="K278" s="140"/>
    </row>
    <row r="279" spans="1:11" outlineLevel="1" x14ac:dyDescent="0.2">
      <c r="A279" s="135"/>
      <c r="B279" s="136"/>
      <c r="C279" s="137" t="s">
        <v>434</v>
      </c>
      <c r="D279" s="138"/>
      <c r="E279" s="139">
        <v>0.74924999999999997</v>
      </c>
      <c r="F279" s="134"/>
      <c r="G279" s="134"/>
      <c r="H279" s="140"/>
      <c r="I279" s="140"/>
      <c r="J279" s="140"/>
      <c r="K279" s="140"/>
    </row>
    <row r="280" spans="1:11" outlineLevel="1" x14ac:dyDescent="0.2">
      <c r="A280" s="135"/>
      <c r="B280" s="136"/>
      <c r="C280" s="137" t="s">
        <v>435</v>
      </c>
      <c r="D280" s="138"/>
      <c r="E280" s="139">
        <v>0.38024999999999998</v>
      </c>
      <c r="F280" s="134"/>
      <c r="G280" s="134"/>
      <c r="H280" s="140"/>
      <c r="I280" s="140"/>
      <c r="J280" s="140"/>
      <c r="K280" s="140"/>
    </row>
    <row r="281" spans="1:11" outlineLevel="1" x14ac:dyDescent="0.2">
      <c r="A281" s="135"/>
      <c r="B281" s="136"/>
      <c r="C281" s="137" t="s">
        <v>436</v>
      </c>
      <c r="D281" s="138"/>
      <c r="E281" s="139">
        <v>0.76049999999999995</v>
      </c>
      <c r="F281" s="134"/>
      <c r="G281" s="134"/>
      <c r="H281" s="140"/>
      <c r="I281" s="140"/>
      <c r="J281" s="140"/>
      <c r="K281" s="140"/>
    </row>
    <row r="282" spans="1:11" outlineLevel="1" x14ac:dyDescent="0.2">
      <c r="A282" s="135"/>
      <c r="B282" s="136"/>
      <c r="C282" s="137" t="s">
        <v>437</v>
      </c>
      <c r="D282" s="138"/>
      <c r="E282" s="139">
        <v>0.78912000000000004</v>
      </c>
      <c r="F282" s="134"/>
      <c r="G282" s="134"/>
      <c r="H282" s="140"/>
      <c r="I282" s="140"/>
      <c r="J282" s="140"/>
      <c r="K282" s="140"/>
    </row>
    <row r="283" spans="1:11" outlineLevel="1" x14ac:dyDescent="0.2">
      <c r="A283" s="135"/>
      <c r="B283" s="136"/>
      <c r="C283" s="137" t="s">
        <v>438</v>
      </c>
      <c r="D283" s="138"/>
      <c r="E283" s="139">
        <v>0.53539000000000003</v>
      </c>
      <c r="F283" s="134"/>
      <c r="G283" s="134"/>
      <c r="H283" s="140"/>
      <c r="I283" s="140"/>
      <c r="J283" s="140"/>
      <c r="K283" s="140"/>
    </row>
    <row r="284" spans="1:11" outlineLevel="1" x14ac:dyDescent="0.2">
      <c r="A284" s="135"/>
      <c r="B284" s="136"/>
      <c r="C284" s="137" t="s">
        <v>439</v>
      </c>
      <c r="D284" s="138"/>
      <c r="E284" s="139">
        <v>2.0304000000000002</v>
      </c>
      <c r="F284" s="134"/>
      <c r="G284" s="134"/>
      <c r="H284" s="140"/>
      <c r="I284" s="140"/>
      <c r="J284" s="140"/>
      <c r="K284" s="140"/>
    </row>
    <row r="285" spans="1:11" outlineLevel="1" x14ac:dyDescent="0.2">
      <c r="A285" s="135"/>
      <c r="B285" s="136"/>
      <c r="C285" s="137" t="s">
        <v>440</v>
      </c>
      <c r="D285" s="138"/>
      <c r="E285" s="139">
        <v>1.5202599999999999</v>
      </c>
      <c r="F285" s="134"/>
      <c r="G285" s="134"/>
      <c r="H285" s="140"/>
      <c r="I285" s="140"/>
      <c r="J285" s="140"/>
      <c r="K285" s="140"/>
    </row>
    <row r="286" spans="1:11" outlineLevel="1" x14ac:dyDescent="0.2">
      <c r="A286" s="135"/>
      <c r="B286" s="136"/>
      <c r="C286" s="137" t="s">
        <v>441</v>
      </c>
      <c r="D286" s="138"/>
      <c r="E286" s="139">
        <v>0.21199999999999999</v>
      </c>
      <c r="F286" s="134"/>
      <c r="G286" s="134"/>
      <c r="H286" s="140"/>
      <c r="I286" s="140"/>
      <c r="J286" s="140"/>
      <c r="K286" s="140"/>
    </row>
    <row r="287" spans="1:11" outlineLevel="1" x14ac:dyDescent="0.2">
      <c r="A287" s="135"/>
      <c r="B287" s="136"/>
      <c r="C287" s="137" t="s">
        <v>442</v>
      </c>
      <c r="D287" s="138"/>
      <c r="E287" s="139">
        <v>1.0821499999999999</v>
      </c>
      <c r="F287" s="134"/>
      <c r="G287" s="134"/>
      <c r="H287" s="140"/>
      <c r="I287" s="140"/>
      <c r="J287" s="140"/>
      <c r="K287" s="140"/>
    </row>
    <row r="288" spans="1:11" outlineLevel="1" x14ac:dyDescent="0.2">
      <c r="A288" s="135"/>
      <c r="B288" s="136"/>
      <c r="C288" s="137" t="s">
        <v>408</v>
      </c>
      <c r="D288" s="138"/>
      <c r="E288" s="139"/>
      <c r="F288" s="134"/>
      <c r="G288" s="134"/>
      <c r="H288" s="140"/>
      <c r="I288" s="140"/>
      <c r="J288" s="140"/>
      <c r="K288" s="140"/>
    </row>
    <row r="289" spans="1:11" outlineLevel="1" x14ac:dyDescent="0.2">
      <c r="A289" s="135"/>
      <c r="B289" s="136"/>
      <c r="C289" s="137" t="s">
        <v>443</v>
      </c>
      <c r="D289" s="138"/>
      <c r="E289" s="139">
        <v>0.74114999999999998</v>
      </c>
      <c r="F289" s="134"/>
      <c r="G289" s="134"/>
      <c r="H289" s="140"/>
      <c r="I289" s="140"/>
      <c r="J289" s="140"/>
      <c r="K289" s="140"/>
    </row>
    <row r="290" spans="1:11" outlineLevel="1" x14ac:dyDescent="0.2">
      <c r="A290" s="135"/>
      <c r="B290" s="136"/>
      <c r="C290" s="137" t="s">
        <v>444</v>
      </c>
      <c r="D290" s="138"/>
      <c r="E290" s="139">
        <v>1.3140000000000001</v>
      </c>
      <c r="F290" s="134"/>
      <c r="G290" s="134"/>
      <c r="H290" s="140"/>
      <c r="I290" s="140"/>
      <c r="J290" s="140"/>
      <c r="K290" s="140"/>
    </row>
    <row r="291" spans="1:11" outlineLevel="1" x14ac:dyDescent="0.2">
      <c r="A291" s="135"/>
      <c r="B291" s="136"/>
      <c r="C291" s="137" t="s">
        <v>445</v>
      </c>
      <c r="D291" s="138"/>
      <c r="E291" s="139">
        <v>0.32900000000000001</v>
      </c>
      <c r="F291" s="134"/>
      <c r="G291" s="134"/>
      <c r="H291" s="140"/>
      <c r="I291" s="140"/>
      <c r="J291" s="140"/>
      <c r="K291" s="140"/>
    </row>
    <row r="292" spans="1:11" outlineLevel="1" x14ac:dyDescent="0.2">
      <c r="A292" s="135"/>
      <c r="B292" s="136"/>
      <c r="C292" s="137" t="s">
        <v>446</v>
      </c>
      <c r="D292" s="138"/>
      <c r="E292" s="139">
        <v>0.79800000000000004</v>
      </c>
      <c r="F292" s="134"/>
      <c r="G292" s="134"/>
      <c r="H292" s="140"/>
      <c r="I292" s="140"/>
      <c r="J292" s="140"/>
      <c r="K292" s="140"/>
    </row>
    <row r="293" spans="1:11" outlineLevel="1" x14ac:dyDescent="0.2">
      <c r="A293" s="135"/>
      <c r="B293" s="136"/>
      <c r="C293" s="137" t="s">
        <v>447</v>
      </c>
      <c r="D293" s="138"/>
      <c r="E293" s="139">
        <v>1.2312000000000001</v>
      </c>
      <c r="F293" s="134"/>
      <c r="G293" s="134"/>
      <c r="H293" s="140"/>
      <c r="I293" s="140"/>
      <c r="J293" s="140"/>
      <c r="K293" s="140"/>
    </row>
    <row r="294" spans="1:11" outlineLevel="1" x14ac:dyDescent="0.2">
      <c r="A294" s="135"/>
      <c r="B294" s="136"/>
      <c r="C294" s="137" t="s">
        <v>448</v>
      </c>
      <c r="D294" s="138"/>
      <c r="E294" s="139">
        <v>1.0580000000000001</v>
      </c>
      <c r="F294" s="134"/>
      <c r="G294" s="134"/>
      <c r="H294" s="140"/>
      <c r="I294" s="140"/>
      <c r="J294" s="140"/>
      <c r="K294" s="140"/>
    </row>
    <row r="295" spans="1:11" outlineLevel="1" x14ac:dyDescent="0.2">
      <c r="A295" s="135"/>
      <c r="B295" s="136"/>
      <c r="C295" s="137" t="s">
        <v>449</v>
      </c>
      <c r="D295" s="138"/>
      <c r="E295" s="139">
        <v>1.2312000000000001</v>
      </c>
      <c r="F295" s="134"/>
      <c r="G295" s="134"/>
      <c r="H295" s="140"/>
      <c r="I295" s="140"/>
      <c r="J295" s="140"/>
      <c r="K295" s="140"/>
    </row>
    <row r="296" spans="1:11" outlineLevel="1" x14ac:dyDescent="0.2">
      <c r="A296" s="135"/>
      <c r="B296" s="136"/>
      <c r="C296" s="137" t="s">
        <v>411</v>
      </c>
      <c r="D296" s="138"/>
      <c r="E296" s="139"/>
      <c r="F296" s="134"/>
      <c r="G296" s="134"/>
      <c r="H296" s="140"/>
      <c r="I296" s="140"/>
      <c r="J296" s="140"/>
      <c r="K296" s="140"/>
    </row>
    <row r="297" spans="1:11" outlineLevel="1" x14ac:dyDescent="0.2">
      <c r="A297" s="135"/>
      <c r="B297" s="136"/>
      <c r="C297" s="137" t="s">
        <v>450</v>
      </c>
      <c r="D297" s="138"/>
      <c r="E297" s="139">
        <v>0.57104999999999995</v>
      </c>
      <c r="F297" s="134"/>
      <c r="G297" s="134"/>
      <c r="H297" s="140"/>
      <c r="I297" s="140"/>
      <c r="J297" s="140"/>
      <c r="K297" s="140"/>
    </row>
    <row r="298" spans="1:11" outlineLevel="1" x14ac:dyDescent="0.2">
      <c r="A298" s="135"/>
      <c r="B298" s="136"/>
      <c r="C298" s="137" t="s">
        <v>451</v>
      </c>
      <c r="D298" s="138"/>
      <c r="E298" s="139">
        <v>0.74560000000000004</v>
      </c>
      <c r="F298" s="134"/>
      <c r="G298" s="134"/>
      <c r="H298" s="140"/>
      <c r="I298" s="140"/>
      <c r="J298" s="140"/>
      <c r="K298" s="140"/>
    </row>
    <row r="299" spans="1:11" outlineLevel="1" x14ac:dyDescent="0.2">
      <c r="A299" s="135"/>
      <c r="B299" s="136"/>
      <c r="C299" s="137" t="s">
        <v>452</v>
      </c>
      <c r="D299" s="138"/>
      <c r="E299" s="139">
        <v>1.3747</v>
      </c>
      <c r="F299" s="134"/>
      <c r="G299" s="134"/>
      <c r="H299" s="140"/>
      <c r="I299" s="140"/>
      <c r="J299" s="140"/>
      <c r="K299" s="140"/>
    </row>
    <row r="300" spans="1:11" outlineLevel="1" x14ac:dyDescent="0.2">
      <c r="A300" s="135"/>
      <c r="B300" s="136"/>
      <c r="C300" s="137" t="s">
        <v>453</v>
      </c>
      <c r="D300" s="138"/>
      <c r="E300" s="139">
        <v>0.86260000000000003</v>
      </c>
      <c r="F300" s="134"/>
      <c r="G300" s="134"/>
      <c r="H300" s="140"/>
      <c r="I300" s="140"/>
      <c r="J300" s="140"/>
      <c r="K300" s="140"/>
    </row>
    <row r="301" spans="1:11" outlineLevel="1" x14ac:dyDescent="0.2">
      <c r="A301" s="135"/>
      <c r="B301" s="136"/>
      <c r="C301" s="137" t="s">
        <v>454</v>
      </c>
      <c r="D301" s="138"/>
      <c r="E301" s="139">
        <v>1.3224</v>
      </c>
      <c r="F301" s="134"/>
      <c r="G301" s="134"/>
      <c r="H301" s="140"/>
      <c r="I301" s="140"/>
      <c r="J301" s="140"/>
      <c r="K301" s="140"/>
    </row>
    <row r="302" spans="1:11" outlineLevel="1" x14ac:dyDescent="0.2">
      <c r="A302" s="135"/>
      <c r="B302" s="136"/>
      <c r="C302" s="137" t="s">
        <v>455</v>
      </c>
      <c r="D302" s="138"/>
      <c r="E302" s="139">
        <v>1.0580000000000001</v>
      </c>
      <c r="F302" s="134"/>
      <c r="G302" s="134"/>
      <c r="H302" s="140"/>
      <c r="I302" s="140"/>
      <c r="J302" s="140"/>
      <c r="K302" s="140"/>
    </row>
    <row r="303" spans="1:11" outlineLevel="1" x14ac:dyDescent="0.2">
      <c r="A303" s="135"/>
      <c r="B303" s="136"/>
      <c r="C303" s="137" t="s">
        <v>456</v>
      </c>
      <c r="D303" s="138"/>
      <c r="E303" s="139">
        <v>1.2939000000000001</v>
      </c>
      <c r="F303" s="134"/>
      <c r="G303" s="134"/>
      <c r="H303" s="140"/>
      <c r="I303" s="140"/>
      <c r="J303" s="140"/>
      <c r="K303" s="140"/>
    </row>
    <row r="304" spans="1:11" outlineLevel="1" x14ac:dyDescent="0.2">
      <c r="A304" s="135"/>
      <c r="B304" s="136"/>
      <c r="C304" s="137" t="s">
        <v>415</v>
      </c>
      <c r="D304" s="138"/>
      <c r="E304" s="139"/>
      <c r="F304" s="134"/>
      <c r="G304" s="134"/>
      <c r="H304" s="140"/>
      <c r="I304" s="140"/>
      <c r="J304" s="140"/>
      <c r="K304" s="140"/>
    </row>
    <row r="305" spans="1:11" outlineLevel="1" x14ac:dyDescent="0.2">
      <c r="A305" s="135"/>
      <c r="B305" s="136"/>
      <c r="C305" s="137" t="s">
        <v>457</v>
      </c>
      <c r="D305" s="138"/>
      <c r="E305" s="139">
        <v>0.57104999999999995</v>
      </c>
      <c r="F305" s="134"/>
      <c r="G305" s="134"/>
      <c r="H305" s="140"/>
      <c r="I305" s="140"/>
      <c r="J305" s="140"/>
      <c r="K305" s="140"/>
    </row>
    <row r="306" spans="1:11" outlineLevel="1" x14ac:dyDescent="0.2">
      <c r="A306" s="135"/>
      <c r="B306" s="136"/>
      <c r="C306" s="137" t="s">
        <v>458</v>
      </c>
      <c r="D306" s="138"/>
      <c r="E306" s="139">
        <v>0.60319999999999996</v>
      </c>
      <c r="F306" s="134"/>
      <c r="G306" s="134"/>
      <c r="H306" s="140"/>
      <c r="I306" s="140"/>
      <c r="J306" s="140"/>
      <c r="K306" s="140"/>
    </row>
    <row r="307" spans="1:11" outlineLevel="1" x14ac:dyDescent="0.2">
      <c r="A307" s="135"/>
      <c r="B307" s="136"/>
      <c r="C307" s="137" t="s">
        <v>459</v>
      </c>
      <c r="D307" s="138"/>
      <c r="E307" s="139">
        <v>0.85499999999999998</v>
      </c>
      <c r="F307" s="134"/>
      <c r="G307" s="134"/>
      <c r="H307" s="140"/>
      <c r="I307" s="140"/>
      <c r="J307" s="140"/>
      <c r="K307" s="140"/>
    </row>
    <row r="308" spans="1:11" outlineLevel="1" x14ac:dyDescent="0.2">
      <c r="A308" s="135"/>
      <c r="B308" s="136"/>
      <c r="C308" s="137" t="s">
        <v>460</v>
      </c>
      <c r="D308" s="138"/>
      <c r="E308" s="139">
        <v>1.3049999999999999</v>
      </c>
      <c r="F308" s="134"/>
      <c r="G308" s="134"/>
      <c r="H308" s="140"/>
      <c r="I308" s="140"/>
      <c r="J308" s="140"/>
      <c r="K308" s="140"/>
    </row>
    <row r="309" spans="1:11" outlineLevel="1" x14ac:dyDescent="0.2">
      <c r="A309" s="135"/>
      <c r="B309" s="136"/>
      <c r="C309" s="137" t="s">
        <v>461</v>
      </c>
      <c r="D309" s="138"/>
      <c r="E309" s="139">
        <v>1.0671999999999999</v>
      </c>
      <c r="F309" s="134"/>
      <c r="G309" s="134"/>
      <c r="H309" s="140"/>
      <c r="I309" s="140"/>
      <c r="J309" s="140"/>
      <c r="K309" s="140"/>
    </row>
    <row r="310" spans="1:11" outlineLevel="1" x14ac:dyDescent="0.2">
      <c r="A310" s="135"/>
      <c r="B310" s="136"/>
      <c r="C310" s="137" t="s">
        <v>462</v>
      </c>
      <c r="D310" s="138"/>
      <c r="E310" s="139">
        <v>0.54990000000000006</v>
      </c>
      <c r="F310" s="134"/>
      <c r="G310" s="134"/>
      <c r="H310" s="140"/>
      <c r="I310" s="140"/>
      <c r="J310" s="140"/>
      <c r="K310" s="140"/>
    </row>
    <row r="311" spans="1:11" outlineLevel="1" x14ac:dyDescent="0.2">
      <c r="A311" s="135"/>
      <c r="B311" s="136"/>
      <c r="C311" s="137" t="s">
        <v>463</v>
      </c>
      <c r="D311" s="138"/>
      <c r="E311" s="139">
        <v>-0.39960000000000001</v>
      </c>
      <c r="F311" s="134"/>
      <c r="G311" s="134"/>
      <c r="H311" s="140"/>
      <c r="I311" s="140"/>
      <c r="J311" s="140"/>
      <c r="K311" s="140"/>
    </row>
    <row r="312" spans="1:11" outlineLevel="1" x14ac:dyDescent="0.2">
      <c r="A312" s="135"/>
      <c r="B312" s="136"/>
      <c r="C312" s="137" t="s">
        <v>464</v>
      </c>
      <c r="D312" s="138"/>
      <c r="E312" s="139">
        <v>0.8931</v>
      </c>
      <c r="F312" s="134"/>
      <c r="G312" s="134"/>
      <c r="H312" s="140"/>
      <c r="I312" s="140"/>
      <c r="J312" s="140"/>
      <c r="K312" s="140"/>
    </row>
    <row r="313" spans="1:11" outlineLevel="1" x14ac:dyDescent="0.2">
      <c r="A313" s="135"/>
      <c r="B313" s="136"/>
      <c r="C313" s="137" t="s">
        <v>465</v>
      </c>
      <c r="D313" s="138"/>
      <c r="E313" s="139">
        <v>1.716</v>
      </c>
      <c r="F313" s="134"/>
      <c r="G313" s="134"/>
      <c r="H313" s="140"/>
      <c r="I313" s="140"/>
      <c r="J313" s="140"/>
      <c r="K313" s="140"/>
    </row>
    <row r="314" spans="1:11" outlineLevel="1" x14ac:dyDescent="0.2">
      <c r="A314" s="135"/>
      <c r="B314" s="136"/>
      <c r="C314" s="137" t="s">
        <v>466</v>
      </c>
      <c r="D314" s="138"/>
      <c r="E314" s="139">
        <v>1.2825</v>
      </c>
      <c r="F314" s="134"/>
      <c r="G314" s="134"/>
      <c r="H314" s="140"/>
      <c r="I314" s="140"/>
      <c r="J314" s="140"/>
      <c r="K314" s="140"/>
    </row>
    <row r="315" spans="1:11" outlineLevel="1" x14ac:dyDescent="0.2">
      <c r="A315" s="135"/>
      <c r="B315" s="136"/>
      <c r="C315" s="137" t="s">
        <v>467</v>
      </c>
      <c r="D315" s="138"/>
      <c r="E315" s="139">
        <v>5</v>
      </c>
      <c r="F315" s="134"/>
      <c r="G315" s="134"/>
      <c r="H315" s="140"/>
      <c r="I315" s="140"/>
      <c r="J315" s="140"/>
      <c r="K315" s="140"/>
    </row>
    <row r="316" spans="1:11" outlineLevel="1" x14ac:dyDescent="0.2">
      <c r="A316" s="43">
        <v>36</v>
      </c>
      <c r="B316" s="44" t="s">
        <v>468</v>
      </c>
      <c r="C316" s="59" t="s">
        <v>469</v>
      </c>
      <c r="D316" s="45" t="s">
        <v>172</v>
      </c>
      <c r="E316" s="46">
        <v>160.0635</v>
      </c>
      <c r="F316" s="47">
        <v>0</v>
      </c>
      <c r="G316" s="48">
        <f>ROUND(E316*F316,2)</f>
        <v>0</v>
      </c>
      <c r="H316" s="46">
        <v>0.77122999999999997</v>
      </c>
      <c r="I316" s="46">
        <f>ROUND(E316*H316,2)</f>
        <v>123.45</v>
      </c>
      <c r="J316" s="46">
        <v>0</v>
      </c>
      <c r="K316" s="46">
        <f>ROUND(E316*J316,2)</f>
        <v>0</v>
      </c>
    </row>
    <row r="317" spans="1:11" outlineLevel="1" x14ac:dyDescent="0.2">
      <c r="A317" s="135"/>
      <c r="B317" s="136"/>
      <c r="C317" s="137" t="s">
        <v>470</v>
      </c>
      <c r="D317" s="138"/>
      <c r="E317" s="139">
        <v>162.64349999999999</v>
      </c>
      <c r="F317" s="134"/>
      <c r="G317" s="134"/>
      <c r="H317" s="140"/>
      <c r="I317" s="140"/>
      <c r="J317" s="140"/>
      <c r="K317" s="140"/>
    </row>
    <row r="318" spans="1:11" outlineLevel="1" x14ac:dyDescent="0.2">
      <c r="A318" s="135"/>
      <c r="B318" s="136"/>
      <c r="C318" s="137" t="s">
        <v>471</v>
      </c>
      <c r="D318" s="138"/>
      <c r="E318" s="139">
        <v>-2.58</v>
      </c>
      <c r="F318" s="134"/>
      <c r="G318" s="134"/>
      <c r="H318" s="140"/>
      <c r="I318" s="140"/>
      <c r="J318" s="140"/>
      <c r="K318" s="140"/>
    </row>
    <row r="319" spans="1:11" outlineLevel="1" x14ac:dyDescent="0.2">
      <c r="A319" s="43">
        <v>37</v>
      </c>
      <c r="B319" s="44" t="s">
        <v>472</v>
      </c>
      <c r="C319" s="59" t="s">
        <v>473</v>
      </c>
      <c r="D319" s="45" t="s">
        <v>172</v>
      </c>
      <c r="E319" s="46">
        <v>25.103000000000002</v>
      </c>
      <c r="F319" s="47">
        <v>0</v>
      </c>
      <c r="G319" s="48">
        <f>ROUND(E319*F319,2)</f>
        <v>0</v>
      </c>
      <c r="H319" s="46">
        <v>0.37564999999999998</v>
      </c>
      <c r="I319" s="46">
        <f>ROUND(E319*H319,2)</f>
        <v>9.43</v>
      </c>
      <c r="J319" s="46">
        <v>0</v>
      </c>
      <c r="K319" s="46">
        <f>ROUND(E319*J319,2)</f>
        <v>0</v>
      </c>
    </row>
    <row r="320" spans="1:11" outlineLevel="1" x14ac:dyDescent="0.2">
      <c r="A320" s="135"/>
      <c r="B320" s="136"/>
      <c r="C320" s="137" t="s">
        <v>474</v>
      </c>
      <c r="D320" s="138"/>
      <c r="E320" s="139">
        <v>37.703000000000003</v>
      </c>
      <c r="F320" s="134"/>
      <c r="G320" s="134"/>
      <c r="H320" s="140"/>
      <c r="I320" s="140"/>
      <c r="J320" s="140"/>
      <c r="K320" s="140"/>
    </row>
    <row r="321" spans="1:11" outlineLevel="1" x14ac:dyDescent="0.2">
      <c r="A321" s="135"/>
      <c r="B321" s="136"/>
      <c r="C321" s="137" t="s">
        <v>475</v>
      </c>
      <c r="D321" s="138"/>
      <c r="E321" s="139">
        <v>-12.6</v>
      </c>
      <c r="F321" s="134"/>
      <c r="G321" s="134"/>
      <c r="H321" s="140"/>
      <c r="I321" s="140"/>
      <c r="J321" s="140"/>
      <c r="K321" s="140"/>
    </row>
    <row r="322" spans="1:11" ht="22.5" outlineLevel="1" x14ac:dyDescent="0.2">
      <c r="A322" s="43">
        <v>38</v>
      </c>
      <c r="B322" s="44" t="s">
        <v>476</v>
      </c>
      <c r="C322" s="59" t="s">
        <v>477</v>
      </c>
      <c r="D322" s="45" t="s">
        <v>179</v>
      </c>
      <c r="E322" s="46">
        <v>70.281210000000002</v>
      </c>
      <c r="F322" s="47">
        <v>0</v>
      </c>
      <c r="G322" s="48">
        <f>ROUND(E322*F322,2)</f>
        <v>0</v>
      </c>
      <c r="H322" s="46">
        <v>1.7518800000000001</v>
      </c>
      <c r="I322" s="46">
        <f>ROUND(E322*H322,2)</f>
        <v>123.12</v>
      </c>
      <c r="J322" s="46">
        <v>0</v>
      </c>
      <c r="K322" s="46">
        <f>ROUND(E322*J322,2)</f>
        <v>0</v>
      </c>
    </row>
    <row r="323" spans="1:11" outlineLevel="1" x14ac:dyDescent="0.2">
      <c r="A323" s="135"/>
      <c r="B323" s="136"/>
      <c r="C323" s="144" t="s">
        <v>478</v>
      </c>
      <c r="D323" s="144"/>
      <c r="E323" s="144"/>
      <c r="F323" s="144"/>
      <c r="G323" s="144"/>
      <c r="H323" s="140"/>
      <c r="I323" s="140"/>
      <c r="J323" s="140"/>
      <c r="K323" s="140"/>
    </row>
    <row r="324" spans="1:11" outlineLevel="1" x14ac:dyDescent="0.2">
      <c r="A324" s="135"/>
      <c r="B324" s="136"/>
      <c r="C324" s="137" t="s">
        <v>404</v>
      </c>
      <c r="D324" s="138"/>
      <c r="E324" s="139"/>
      <c r="F324" s="134"/>
      <c r="G324" s="134"/>
      <c r="H324" s="140"/>
      <c r="I324" s="140"/>
      <c r="J324" s="140"/>
      <c r="K324" s="140"/>
    </row>
    <row r="325" spans="1:11" outlineLevel="1" x14ac:dyDescent="0.2">
      <c r="A325" s="135"/>
      <c r="B325" s="136"/>
      <c r="C325" s="137" t="s">
        <v>479</v>
      </c>
      <c r="D325" s="138"/>
      <c r="E325" s="139">
        <v>2.7456</v>
      </c>
      <c r="F325" s="134"/>
      <c r="G325" s="134"/>
      <c r="H325" s="140"/>
      <c r="I325" s="140"/>
      <c r="J325" s="140"/>
      <c r="K325" s="140"/>
    </row>
    <row r="326" spans="1:11" outlineLevel="1" x14ac:dyDescent="0.2">
      <c r="A326" s="135"/>
      <c r="B326" s="136"/>
      <c r="C326" s="137" t="s">
        <v>480</v>
      </c>
      <c r="D326" s="138"/>
      <c r="E326" s="139">
        <v>2.2559999999999998</v>
      </c>
      <c r="F326" s="134"/>
      <c r="G326" s="134"/>
      <c r="H326" s="140"/>
      <c r="I326" s="140"/>
      <c r="J326" s="140"/>
      <c r="K326" s="140"/>
    </row>
    <row r="327" spans="1:11" outlineLevel="1" x14ac:dyDescent="0.2">
      <c r="A327" s="135"/>
      <c r="B327" s="136"/>
      <c r="C327" s="137" t="s">
        <v>481</v>
      </c>
      <c r="D327" s="138"/>
      <c r="E327" s="139">
        <v>-0.70199999999999996</v>
      </c>
      <c r="F327" s="134"/>
      <c r="G327" s="134"/>
      <c r="H327" s="140"/>
      <c r="I327" s="140"/>
      <c r="J327" s="140"/>
      <c r="K327" s="140"/>
    </row>
    <row r="328" spans="1:11" outlineLevel="1" x14ac:dyDescent="0.2">
      <c r="A328" s="135"/>
      <c r="B328" s="136"/>
      <c r="C328" s="137" t="s">
        <v>420</v>
      </c>
      <c r="D328" s="138"/>
      <c r="E328" s="139"/>
      <c r="F328" s="134"/>
      <c r="G328" s="134"/>
      <c r="H328" s="140"/>
      <c r="I328" s="140"/>
      <c r="J328" s="140"/>
      <c r="K328" s="140"/>
    </row>
    <row r="329" spans="1:11" outlineLevel="1" x14ac:dyDescent="0.2">
      <c r="A329" s="135"/>
      <c r="B329" s="136"/>
      <c r="C329" s="137" t="s">
        <v>482</v>
      </c>
      <c r="D329" s="138"/>
      <c r="E329" s="139">
        <v>4.9237200000000003</v>
      </c>
      <c r="F329" s="134"/>
      <c r="G329" s="134"/>
      <c r="H329" s="140"/>
      <c r="I329" s="140"/>
      <c r="J329" s="140"/>
      <c r="K329" s="140"/>
    </row>
    <row r="330" spans="1:11" outlineLevel="1" x14ac:dyDescent="0.2">
      <c r="A330" s="135"/>
      <c r="B330" s="136"/>
      <c r="C330" s="137" t="s">
        <v>483</v>
      </c>
      <c r="D330" s="138"/>
      <c r="E330" s="139">
        <v>-1.2689999999999999</v>
      </c>
      <c r="F330" s="134"/>
      <c r="G330" s="134"/>
      <c r="H330" s="140"/>
      <c r="I330" s="140"/>
      <c r="J330" s="140"/>
      <c r="K330" s="140"/>
    </row>
    <row r="331" spans="1:11" outlineLevel="1" x14ac:dyDescent="0.2">
      <c r="A331" s="135"/>
      <c r="B331" s="136"/>
      <c r="C331" s="137" t="s">
        <v>484</v>
      </c>
      <c r="D331" s="138"/>
      <c r="E331" s="139">
        <v>3.8551799999999998</v>
      </c>
      <c r="F331" s="134"/>
      <c r="G331" s="134"/>
      <c r="H331" s="140"/>
      <c r="I331" s="140"/>
      <c r="J331" s="140"/>
      <c r="K331" s="140"/>
    </row>
    <row r="332" spans="1:11" outlineLevel="1" x14ac:dyDescent="0.2">
      <c r="A332" s="135"/>
      <c r="B332" s="136"/>
      <c r="C332" s="137" t="s">
        <v>485</v>
      </c>
      <c r="D332" s="138"/>
      <c r="E332" s="139">
        <v>4.407</v>
      </c>
      <c r="F332" s="134"/>
      <c r="G332" s="134"/>
      <c r="H332" s="140"/>
      <c r="I332" s="140"/>
      <c r="J332" s="140"/>
      <c r="K332" s="140"/>
    </row>
    <row r="333" spans="1:11" outlineLevel="1" x14ac:dyDescent="0.2">
      <c r="A333" s="135"/>
      <c r="B333" s="136"/>
      <c r="C333" s="137" t="s">
        <v>486</v>
      </c>
      <c r="D333" s="138"/>
      <c r="E333" s="139">
        <v>-0.90900000000000003</v>
      </c>
      <c r="F333" s="134"/>
      <c r="G333" s="134"/>
      <c r="H333" s="140"/>
      <c r="I333" s="140"/>
      <c r="J333" s="140"/>
      <c r="K333" s="140"/>
    </row>
    <row r="334" spans="1:11" outlineLevel="1" x14ac:dyDescent="0.2">
      <c r="A334" s="135"/>
      <c r="B334" s="136"/>
      <c r="C334" s="137" t="s">
        <v>487</v>
      </c>
      <c r="D334" s="138"/>
      <c r="E334" s="139">
        <v>11.494400000000001</v>
      </c>
      <c r="F334" s="134"/>
      <c r="G334" s="134"/>
      <c r="H334" s="140"/>
      <c r="I334" s="140"/>
      <c r="J334" s="140"/>
      <c r="K334" s="140"/>
    </row>
    <row r="335" spans="1:11" outlineLevel="1" x14ac:dyDescent="0.2">
      <c r="A335" s="135"/>
      <c r="B335" s="136"/>
      <c r="C335" s="137" t="s">
        <v>488</v>
      </c>
      <c r="D335" s="138"/>
      <c r="E335" s="139">
        <v>7.452</v>
      </c>
      <c r="F335" s="134"/>
      <c r="G335" s="134"/>
      <c r="H335" s="140"/>
      <c r="I335" s="140"/>
      <c r="J335" s="140"/>
      <c r="K335" s="140"/>
    </row>
    <row r="336" spans="1:11" outlineLevel="1" x14ac:dyDescent="0.2">
      <c r="A336" s="135"/>
      <c r="B336" s="136"/>
      <c r="C336" s="137" t="s">
        <v>489</v>
      </c>
      <c r="D336" s="138"/>
      <c r="E336" s="139"/>
      <c r="F336" s="134"/>
      <c r="G336" s="134"/>
      <c r="H336" s="140"/>
      <c r="I336" s="140"/>
      <c r="J336" s="140"/>
      <c r="K336" s="140"/>
    </row>
    <row r="337" spans="1:11" outlineLevel="1" x14ac:dyDescent="0.2">
      <c r="A337" s="135"/>
      <c r="B337" s="136"/>
      <c r="C337" s="137" t="s">
        <v>490</v>
      </c>
      <c r="D337" s="138"/>
      <c r="E337" s="139">
        <v>6.1081000000000003</v>
      </c>
      <c r="F337" s="134"/>
      <c r="G337" s="134"/>
      <c r="H337" s="140"/>
      <c r="I337" s="140"/>
      <c r="J337" s="140"/>
      <c r="K337" s="140"/>
    </row>
    <row r="338" spans="1:11" outlineLevel="1" x14ac:dyDescent="0.2">
      <c r="A338" s="135"/>
      <c r="B338" s="136"/>
      <c r="C338" s="137" t="s">
        <v>491</v>
      </c>
      <c r="D338" s="138"/>
      <c r="E338" s="139">
        <v>-1.26654</v>
      </c>
      <c r="F338" s="134"/>
      <c r="G338" s="134"/>
      <c r="H338" s="140"/>
      <c r="I338" s="140"/>
      <c r="J338" s="140"/>
      <c r="K338" s="140"/>
    </row>
    <row r="339" spans="1:11" outlineLevel="1" x14ac:dyDescent="0.2">
      <c r="A339" s="135"/>
      <c r="B339" s="136"/>
      <c r="C339" s="137" t="s">
        <v>492</v>
      </c>
      <c r="D339" s="138"/>
      <c r="E339" s="139">
        <v>31.68825</v>
      </c>
      <c r="F339" s="134"/>
      <c r="G339" s="134"/>
      <c r="H339" s="140"/>
      <c r="I339" s="140"/>
      <c r="J339" s="140"/>
      <c r="K339" s="140"/>
    </row>
    <row r="340" spans="1:11" outlineLevel="1" x14ac:dyDescent="0.2">
      <c r="A340" s="135"/>
      <c r="B340" s="136"/>
      <c r="C340" s="137" t="s">
        <v>493</v>
      </c>
      <c r="D340" s="138"/>
      <c r="E340" s="139">
        <v>-4.9000000000000004</v>
      </c>
      <c r="F340" s="134"/>
      <c r="G340" s="134"/>
      <c r="H340" s="140"/>
      <c r="I340" s="140"/>
      <c r="J340" s="140"/>
      <c r="K340" s="140"/>
    </row>
    <row r="341" spans="1:11" outlineLevel="1" x14ac:dyDescent="0.2">
      <c r="A341" s="135"/>
      <c r="B341" s="136"/>
      <c r="C341" s="137" t="s">
        <v>494</v>
      </c>
      <c r="D341" s="138"/>
      <c r="E341" s="139">
        <v>-1.5149999999999999</v>
      </c>
      <c r="F341" s="134"/>
      <c r="G341" s="134"/>
      <c r="H341" s="140"/>
      <c r="I341" s="140"/>
      <c r="J341" s="140"/>
      <c r="K341" s="140"/>
    </row>
    <row r="342" spans="1:11" outlineLevel="1" x14ac:dyDescent="0.2">
      <c r="A342" s="135"/>
      <c r="B342" s="136"/>
      <c r="C342" s="137" t="s">
        <v>495</v>
      </c>
      <c r="D342" s="138"/>
      <c r="E342" s="139">
        <v>5.9124999999999996</v>
      </c>
      <c r="F342" s="134"/>
      <c r="G342" s="134"/>
      <c r="H342" s="140"/>
      <c r="I342" s="140"/>
      <c r="J342" s="140"/>
      <c r="K342" s="140"/>
    </row>
    <row r="343" spans="1:11" outlineLevel="1" x14ac:dyDescent="0.2">
      <c r="A343" s="135"/>
      <c r="B343" s="136"/>
      <c r="C343" s="145" t="s">
        <v>496</v>
      </c>
      <c r="D343" s="146"/>
      <c r="E343" s="147">
        <v>70.281210000000002</v>
      </c>
      <c r="F343" s="134"/>
      <c r="G343" s="134"/>
      <c r="H343" s="140"/>
      <c r="I343" s="140"/>
      <c r="J343" s="140"/>
      <c r="K343" s="140"/>
    </row>
    <row r="344" spans="1:11" outlineLevel="1" x14ac:dyDescent="0.2">
      <c r="A344" s="43">
        <v>39</v>
      </c>
      <c r="B344" s="44" t="s">
        <v>497</v>
      </c>
      <c r="C344" s="59" t="s">
        <v>498</v>
      </c>
      <c r="D344" s="45" t="s">
        <v>297</v>
      </c>
      <c r="E344" s="46">
        <v>1.5535399999999999</v>
      </c>
      <c r="F344" s="47">
        <v>0</v>
      </c>
      <c r="G344" s="48">
        <f>ROUND(E344*F344,2)</f>
        <v>0</v>
      </c>
      <c r="H344" s="46">
        <v>1.0202899999999999</v>
      </c>
      <c r="I344" s="46">
        <f>ROUND(E344*H344,2)</f>
        <v>1.59</v>
      </c>
      <c r="J344" s="46">
        <v>0</v>
      </c>
      <c r="K344" s="46">
        <f>ROUND(E344*J344,2)</f>
        <v>0</v>
      </c>
    </row>
    <row r="345" spans="1:11" outlineLevel="1" x14ac:dyDescent="0.2">
      <c r="A345" s="135"/>
      <c r="B345" s="136"/>
      <c r="C345" s="137" t="s">
        <v>499</v>
      </c>
      <c r="D345" s="138"/>
      <c r="E345" s="139">
        <v>1.4637899999999999</v>
      </c>
      <c r="F345" s="134"/>
      <c r="G345" s="134"/>
      <c r="H345" s="140"/>
      <c r="I345" s="140"/>
      <c r="J345" s="140"/>
      <c r="K345" s="140"/>
    </row>
    <row r="346" spans="1:11" outlineLevel="1" x14ac:dyDescent="0.2">
      <c r="A346" s="135"/>
      <c r="B346" s="136"/>
      <c r="C346" s="137" t="s">
        <v>500</v>
      </c>
      <c r="D346" s="138"/>
      <c r="E346" s="139">
        <v>-2.3220000000000001E-2</v>
      </c>
      <c r="F346" s="134"/>
      <c r="G346" s="134"/>
      <c r="H346" s="140"/>
      <c r="I346" s="140"/>
      <c r="J346" s="140"/>
      <c r="K346" s="140"/>
    </row>
    <row r="347" spans="1:11" outlineLevel="1" x14ac:dyDescent="0.2">
      <c r="A347" s="135"/>
      <c r="B347" s="136"/>
      <c r="C347" s="137" t="s">
        <v>501</v>
      </c>
      <c r="D347" s="138"/>
      <c r="E347" s="139">
        <v>0.16966000000000001</v>
      </c>
      <c r="F347" s="134"/>
      <c r="G347" s="134"/>
      <c r="H347" s="140"/>
      <c r="I347" s="140"/>
      <c r="J347" s="140"/>
      <c r="K347" s="140"/>
    </row>
    <row r="348" spans="1:11" outlineLevel="1" x14ac:dyDescent="0.2">
      <c r="A348" s="135"/>
      <c r="B348" s="136"/>
      <c r="C348" s="137" t="s">
        <v>502</v>
      </c>
      <c r="D348" s="138"/>
      <c r="E348" s="139">
        <v>-5.67E-2</v>
      </c>
      <c r="F348" s="134"/>
      <c r="G348" s="134"/>
      <c r="H348" s="140"/>
      <c r="I348" s="140"/>
      <c r="J348" s="140"/>
      <c r="K348" s="140"/>
    </row>
    <row r="349" spans="1:11" ht="22.5" outlineLevel="1" x14ac:dyDescent="0.2">
      <c r="A349" s="43">
        <v>40</v>
      </c>
      <c r="B349" s="44" t="s">
        <v>503</v>
      </c>
      <c r="C349" s="59" t="s">
        <v>504</v>
      </c>
      <c r="D349" s="45" t="s">
        <v>505</v>
      </c>
      <c r="E349" s="46">
        <v>29</v>
      </c>
      <c r="F349" s="47">
        <v>0</v>
      </c>
      <c r="G349" s="48">
        <f>ROUND(E349*F349,2)</f>
        <v>0</v>
      </c>
      <c r="H349" s="46">
        <v>2.2880000000000001E-2</v>
      </c>
      <c r="I349" s="46">
        <f>ROUND(E349*H349,2)</f>
        <v>0.66</v>
      </c>
      <c r="J349" s="46">
        <v>0</v>
      </c>
      <c r="K349" s="46">
        <f>ROUND(E349*J349,2)</f>
        <v>0</v>
      </c>
    </row>
    <row r="350" spans="1:11" outlineLevel="1" x14ac:dyDescent="0.2">
      <c r="A350" s="135"/>
      <c r="B350" s="136"/>
      <c r="C350" s="144" t="s">
        <v>506</v>
      </c>
      <c r="D350" s="144"/>
      <c r="E350" s="144"/>
      <c r="F350" s="144"/>
      <c r="G350" s="144"/>
      <c r="H350" s="140"/>
      <c r="I350" s="140"/>
      <c r="J350" s="140"/>
      <c r="K350" s="140"/>
    </row>
    <row r="351" spans="1:11" outlineLevel="1" x14ac:dyDescent="0.2">
      <c r="A351" s="135"/>
      <c r="B351" s="136"/>
      <c r="C351" s="137" t="s">
        <v>507</v>
      </c>
      <c r="D351" s="138"/>
      <c r="E351" s="139"/>
      <c r="F351" s="134"/>
      <c r="G351" s="134"/>
      <c r="H351" s="140"/>
      <c r="I351" s="140"/>
      <c r="J351" s="140"/>
      <c r="K351" s="140"/>
    </row>
    <row r="352" spans="1:11" outlineLevel="1" x14ac:dyDescent="0.2">
      <c r="A352" s="135"/>
      <c r="B352" s="136"/>
      <c r="C352" s="137" t="s">
        <v>508</v>
      </c>
      <c r="D352" s="138"/>
      <c r="E352" s="139">
        <v>29</v>
      </c>
      <c r="F352" s="134"/>
      <c r="G352" s="134"/>
      <c r="H352" s="140"/>
      <c r="I352" s="140"/>
      <c r="J352" s="140"/>
      <c r="K352" s="140"/>
    </row>
    <row r="353" spans="1:11" ht="22.5" outlineLevel="1" x14ac:dyDescent="0.2">
      <c r="A353" s="43">
        <v>41</v>
      </c>
      <c r="B353" s="44" t="s">
        <v>509</v>
      </c>
      <c r="C353" s="59" t="s">
        <v>510</v>
      </c>
      <c r="D353" s="45" t="s">
        <v>505</v>
      </c>
      <c r="E353" s="46">
        <v>1</v>
      </c>
      <c r="F353" s="47">
        <v>0</v>
      </c>
      <c r="G353" s="48">
        <f>ROUND(E353*F353,2)</f>
        <v>0</v>
      </c>
      <c r="H353" s="46">
        <v>3.5119999999999998E-2</v>
      </c>
      <c r="I353" s="46">
        <f>ROUND(E353*H353,2)</f>
        <v>0.04</v>
      </c>
      <c r="J353" s="46">
        <v>0</v>
      </c>
      <c r="K353" s="46">
        <f>ROUND(E353*J353,2)</f>
        <v>0</v>
      </c>
    </row>
    <row r="354" spans="1:11" outlineLevel="1" x14ac:dyDescent="0.2">
      <c r="A354" s="135"/>
      <c r="B354" s="136"/>
      <c r="C354" s="144" t="s">
        <v>506</v>
      </c>
      <c r="D354" s="144"/>
      <c r="E354" s="144"/>
      <c r="F354" s="144"/>
      <c r="G354" s="144"/>
      <c r="H354" s="140"/>
      <c r="I354" s="140"/>
      <c r="J354" s="140"/>
      <c r="K354" s="140"/>
    </row>
    <row r="355" spans="1:11" outlineLevel="1" x14ac:dyDescent="0.2">
      <c r="A355" s="135"/>
      <c r="B355" s="136"/>
      <c r="C355" s="137" t="s">
        <v>507</v>
      </c>
      <c r="D355" s="138"/>
      <c r="E355" s="139"/>
      <c r="F355" s="134"/>
      <c r="G355" s="134"/>
      <c r="H355" s="140"/>
      <c r="I355" s="140"/>
      <c r="J355" s="140"/>
      <c r="K355" s="140"/>
    </row>
    <row r="356" spans="1:11" outlineLevel="1" x14ac:dyDescent="0.2">
      <c r="A356" s="135"/>
      <c r="B356" s="136"/>
      <c r="C356" s="137" t="s">
        <v>511</v>
      </c>
      <c r="D356" s="138"/>
      <c r="E356" s="139">
        <v>1</v>
      </c>
      <c r="F356" s="134"/>
      <c r="G356" s="134"/>
      <c r="H356" s="140"/>
      <c r="I356" s="140"/>
      <c r="J356" s="140"/>
      <c r="K356" s="140"/>
    </row>
    <row r="357" spans="1:11" ht="22.5" outlineLevel="1" x14ac:dyDescent="0.2">
      <c r="A357" s="43">
        <v>42</v>
      </c>
      <c r="B357" s="44" t="s">
        <v>512</v>
      </c>
      <c r="C357" s="59" t="s">
        <v>513</v>
      </c>
      <c r="D357" s="45" t="s">
        <v>505</v>
      </c>
      <c r="E357" s="46">
        <v>1</v>
      </c>
      <c r="F357" s="47">
        <v>0</v>
      </c>
      <c r="G357" s="48">
        <f>ROUND(E357*F357,2)</f>
        <v>0</v>
      </c>
      <c r="H357" s="46">
        <v>4.088E-2</v>
      </c>
      <c r="I357" s="46">
        <f>ROUND(E357*H357,2)</f>
        <v>0.04</v>
      </c>
      <c r="J357" s="46">
        <v>0</v>
      </c>
      <c r="K357" s="46">
        <f>ROUND(E357*J357,2)</f>
        <v>0</v>
      </c>
    </row>
    <row r="358" spans="1:11" outlineLevel="1" x14ac:dyDescent="0.2">
      <c r="A358" s="135"/>
      <c r="B358" s="136"/>
      <c r="C358" s="144" t="s">
        <v>506</v>
      </c>
      <c r="D358" s="144"/>
      <c r="E358" s="144"/>
      <c r="F358" s="144"/>
      <c r="G358" s="144"/>
      <c r="H358" s="140"/>
      <c r="I358" s="140"/>
      <c r="J358" s="140"/>
      <c r="K358" s="140"/>
    </row>
    <row r="359" spans="1:11" outlineLevel="1" x14ac:dyDescent="0.2">
      <c r="A359" s="135"/>
      <c r="B359" s="136"/>
      <c r="C359" s="137" t="s">
        <v>507</v>
      </c>
      <c r="D359" s="138"/>
      <c r="E359" s="139"/>
      <c r="F359" s="134"/>
      <c r="G359" s="134"/>
      <c r="H359" s="140"/>
      <c r="I359" s="140"/>
      <c r="J359" s="140"/>
      <c r="K359" s="140"/>
    </row>
    <row r="360" spans="1:11" outlineLevel="1" x14ac:dyDescent="0.2">
      <c r="A360" s="135"/>
      <c r="B360" s="136"/>
      <c r="C360" s="137" t="s">
        <v>514</v>
      </c>
      <c r="D360" s="138"/>
      <c r="E360" s="139">
        <v>1</v>
      </c>
      <c r="F360" s="134"/>
      <c r="G360" s="134"/>
      <c r="H360" s="140"/>
      <c r="I360" s="140"/>
      <c r="J360" s="140"/>
      <c r="K360" s="140"/>
    </row>
    <row r="361" spans="1:11" outlineLevel="1" x14ac:dyDescent="0.2">
      <c r="A361" s="43">
        <v>43</v>
      </c>
      <c r="B361" s="44" t="s">
        <v>515</v>
      </c>
      <c r="C361" s="59" t="s">
        <v>516</v>
      </c>
      <c r="D361" s="45" t="s">
        <v>505</v>
      </c>
      <c r="E361" s="46">
        <v>8</v>
      </c>
      <c r="F361" s="47">
        <v>0</v>
      </c>
      <c r="G361" s="48">
        <f>ROUND(E361*F361,2)</f>
        <v>0</v>
      </c>
      <c r="H361" s="46">
        <v>5.2500000000000003E-3</v>
      </c>
      <c r="I361" s="46">
        <f>ROUND(E361*H361,2)</f>
        <v>0.04</v>
      </c>
      <c r="J361" s="46">
        <v>0</v>
      </c>
      <c r="K361" s="46">
        <f>ROUND(E361*J361,2)</f>
        <v>0</v>
      </c>
    </row>
    <row r="362" spans="1:11" outlineLevel="1" x14ac:dyDescent="0.2">
      <c r="A362" s="135"/>
      <c r="B362" s="136"/>
      <c r="C362" s="137" t="s">
        <v>517</v>
      </c>
      <c r="D362" s="138"/>
      <c r="E362" s="139">
        <v>8</v>
      </c>
      <c r="F362" s="134"/>
      <c r="G362" s="134"/>
      <c r="H362" s="140"/>
      <c r="I362" s="140"/>
      <c r="J362" s="140"/>
      <c r="K362" s="140"/>
    </row>
    <row r="363" spans="1:11" outlineLevel="1" x14ac:dyDescent="0.2">
      <c r="A363" s="43">
        <v>44</v>
      </c>
      <c r="B363" s="44" t="s">
        <v>518</v>
      </c>
      <c r="C363" s="59" t="s">
        <v>516</v>
      </c>
      <c r="D363" s="45" t="s">
        <v>505</v>
      </c>
      <c r="E363" s="46">
        <v>98</v>
      </c>
      <c r="F363" s="47">
        <v>0</v>
      </c>
      <c r="G363" s="48">
        <f>ROUND(E363*F363,2)</f>
        <v>0</v>
      </c>
      <c r="H363" s="46">
        <v>5.2500000000000003E-3</v>
      </c>
      <c r="I363" s="46">
        <f>ROUND(E363*H363,2)</f>
        <v>0.51</v>
      </c>
      <c r="J363" s="46">
        <v>0</v>
      </c>
      <c r="K363" s="46">
        <f>ROUND(E363*J363,2)</f>
        <v>0</v>
      </c>
    </row>
    <row r="364" spans="1:11" outlineLevel="1" x14ac:dyDescent="0.2">
      <c r="A364" s="135"/>
      <c r="B364" s="136"/>
      <c r="C364" s="148" t="s">
        <v>519</v>
      </c>
      <c r="D364" s="148"/>
      <c r="E364" s="148"/>
      <c r="F364" s="148"/>
      <c r="G364" s="148"/>
      <c r="H364" s="140"/>
      <c r="I364" s="140"/>
      <c r="J364" s="140"/>
      <c r="K364" s="140"/>
    </row>
    <row r="365" spans="1:11" ht="12.75" customHeight="1" outlineLevel="1" x14ac:dyDescent="0.2">
      <c r="A365" s="135"/>
      <c r="B365" s="136"/>
      <c r="C365" s="149" t="s">
        <v>520</v>
      </c>
      <c r="D365" s="149"/>
      <c r="E365" s="149"/>
      <c r="F365" s="149"/>
      <c r="G365" s="149"/>
      <c r="H365" s="140"/>
      <c r="I365" s="140"/>
      <c r="J365" s="140"/>
      <c r="K365" s="140"/>
    </row>
    <row r="366" spans="1:11" outlineLevel="1" x14ac:dyDescent="0.2">
      <c r="A366" s="135"/>
      <c r="B366" s="136"/>
      <c r="C366" s="137" t="s">
        <v>521</v>
      </c>
      <c r="D366" s="138"/>
      <c r="E366" s="139"/>
      <c r="F366" s="134"/>
      <c r="G366" s="134"/>
      <c r="H366" s="140"/>
      <c r="I366" s="140"/>
      <c r="J366" s="140"/>
      <c r="K366" s="140"/>
    </row>
    <row r="367" spans="1:11" outlineLevel="1" x14ac:dyDescent="0.2">
      <c r="A367" s="135"/>
      <c r="B367" s="136"/>
      <c r="C367" s="137" t="s">
        <v>522</v>
      </c>
      <c r="D367" s="138"/>
      <c r="E367" s="139">
        <v>78</v>
      </c>
      <c r="F367" s="134"/>
      <c r="G367" s="134"/>
      <c r="H367" s="140"/>
      <c r="I367" s="140"/>
      <c r="J367" s="140"/>
      <c r="K367" s="140"/>
    </row>
    <row r="368" spans="1:11" outlineLevel="1" x14ac:dyDescent="0.2">
      <c r="A368" s="135"/>
      <c r="B368" s="136"/>
      <c r="C368" s="137" t="s">
        <v>523</v>
      </c>
      <c r="D368" s="138"/>
      <c r="E368" s="139">
        <v>20</v>
      </c>
      <c r="F368" s="134"/>
      <c r="G368" s="134"/>
      <c r="H368" s="140"/>
      <c r="I368" s="140"/>
      <c r="J368" s="140"/>
      <c r="K368" s="140"/>
    </row>
    <row r="369" spans="1:11" outlineLevel="1" x14ac:dyDescent="0.2">
      <c r="A369" s="43">
        <v>45</v>
      </c>
      <c r="B369" s="44" t="s">
        <v>524</v>
      </c>
      <c r="C369" s="59" t="s">
        <v>525</v>
      </c>
      <c r="D369" s="45" t="s">
        <v>179</v>
      </c>
      <c r="E369" s="46">
        <v>4.2504799999999996</v>
      </c>
      <c r="F369" s="47">
        <v>0</v>
      </c>
      <c r="G369" s="48">
        <f>ROUND(E369*F369,2)</f>
        <v>0</v>
      </c>
      <c r="H369" s="46">
        <v>2.52501</v>
      </c>
      <c r="I369" s="46">
        <f>ROUND(E369*H369,2)</f>
        <v>10.73</v>
      </c>
      <c r="J369" s="46">
        <v>0</v>
      </c>
      <c r="K369" s="46">
        <f>ROUND(E369*J369,2)</f>
        <v>0</v>
      </c>
    </row>
    <row r="370" spans="1:11" outlineLevel="1" x14ac:dyDescent="0.2">
      <c r="A370" s="135"/>
      <c r="B370" s="136"/>
      <c r="C370" s="137" t="s">
        <v>507</v>
      </c>
      <c r="D370" s="138"/>
      <c r="E370" s="139"/>
      <c r="F370" s="134"/>
      <c r="G370" s="134"/>
      <c r="H370" s="140"/>
      <c r="I370" s="140"/>
      <c r="J370" s="140"/>
      <c r="K370" s="140"/>
    </row>
    <row r="371" spans="1:11" outlineLevel="1" x14ac:dyDescent="0.2">
      <c r="A371" s="135"/>
      <c r="B371" s="136"/>
      <c r="C371" s="137" t="s">
        <v>526</v>
      </c>
      <c r="D371" s="138"/>
      <c r="E371" s="139"/>
      <c r="F371" s="134"/>
      <c r="G371" s="134"/>
      <c r="H371" s="140"/>
      <c r="I371" s="140"/>
      <c r="J371" s="140"/>
      <c r="K371" s="140"/>
    </row>
    <row r="372" spans="1:11" outlineLevel="1" x14ac:dyDescent="0.2">
      <c r="A372" s="135"/>
      <c r="B372" s="136"/>
      <c r="C372" s="137" t="s">
        <v>527</v>
      </c>
      <c r="D372" s="138"/>
      <c r="E372" s="139">
        <v>0.216</v>
      </c>
      <c r="F372" s="134"/>
      <c r="G372" s="134"/>
      <c r="H372" s="140"/>
      <c r="I372" s="140"/>
      <c r="J372" s="140"/>
      <c r="K372" s="140"/>
    </row>
    <row r="373" spans="1:11" outlineLevel="1" x14ac:dyDescent="0.2">
      <c r="A373" s="135"/>
      <c r="B373" s="136"/>
      <c r="C373" s="137" t="s">
        <v>528</v>
      </c>
      <c r="D373" s="138"/>
      <c r="E373" s="139">
        <v>0.1152</v>
      </c>
      <c r="F373" s="134"/>
      <c r="G373" s="134"/>
      <c r="H373" s="140"/>
      <c r="I373" s="140"/>
      <c r="J373" s="140"/>
      <c r="K373" s="140"/>
    </row>
    <row r="374" spans="1:11" outlineLevel="1" x14ac:dyDescent="0.2">
      <c r="A374" s="135"/>
      <c r="B374" s="136"/>
      <c r="C374" s="137" t="s">
        <v>529</v>
      </c>
      <c r="D374" s="138"/>
      <c r="E374" s="139">
        <v>0.13728000000000001</v>
      </c>
      <c r="F374" s="134"/>
      <c r="G374" s="134"/>
      <c r="H374" s="140"/>
      <c r="I374" s="140"/>
      <c r="J374" s="140"/>
      <c r="K374" s="140"/>
    </row>
    <row r="375" spans="1:11" outlineLevel="1" x14ac:dyDescent="0.2">
      <c r="A375" s="135"/>
      <c r="B375" s="136"/>
      <c r="C375" s="137" t="s">
        <v>530</v>
      </c>
      <c r="D375" s="138"/>
      <c r="E375" s="139">
        <v>0.09</v>
      </c>
      <c r="F375" s="134"/>
      <c r="G375" s="134"/>
      <c r="H375" s="140"/>
      <c r="I375" s="140"/>
      <c r="J375" s="140"/>
      <c r="K375" s="140"/>
    </row>
    <row r="376" spans="1:11" outlineLevel="1" x14ac:dyDescent="0.2">
      <c r="A376" s="135"/>
      <c r="B376" s="136"/>
      <c r="C376" s="137" t="s">
        <v>531</v>
      </c>
      <c r="D376" s="138"/>
      <c r="E376" s="139">
        <v>1.296</v>
      </c>
      <c r="F376" s="134"/>
      <c r="G376" s="134"/>
      <c r="H376" s="140"/>
      <c r="I376" s="140"/>
      <c r="J376" s="140"/>
      <c r="K376" s="140"/>
    </row>
    <row r="377" spans="1:11" outlineLevel="1" x14ac:dyDescent="0.2">
      <c r="A377" s="135"/>
      <c r="B377" s="136"/>
      <c r="C377" s="137" t="s">
        <v>532</v>
      </c>
      <c r="D377" s="138"/>
      <c r="E377" s="139">
        <v>0.25600000000000001</v>
      </c>
      <c r="F377" s="134"/>
      <c r="G377" s="134"/>
      <c r="H377" s="140"/>
      <c r="I377" s="140"/>
      <c r="J377" s="140"/>
      <c r="K377" s="140"/>
    </row>
    <row r="378" spans="1:11" outlineLevel="1" x14ac:dyDescent="0.2">
      <c r="A378" s="135"/>
      <c r="B378" s="136"/>
      <c r="C378" s="137" t="s">
        <v>533</v>
      </c>
      <c r="D378" s="138"/>
      <c r="E378" s="139">
        <v>0.13500000000000001</v>
      </c>
      <c r="F378" s="134"/>
      <c r="G378" s="134"/>
      <c r="H378" s="140"/>
      <c r="I378" s="140"/>
      <c r="J378" s="140"/>
      <c r="K378" s="140"/>
    </row>
    <row r="379" spans="1:11" outlineLevel="1" x14ac:dyDescent="0.2">
      <c r="A379" s="135"/>
      <c r="B379" s="136"/>
      <c r="C379" s="137" t="s">
        <v>534</v>
      </c>
      <c r="D379" s="138"/>
      <c r="E379" s="139">
        <v>0.46207999999999999</v>
      </c>
      <c r="F379" s="134"/>
      <c r="G379" s="134"/>
      <c r="H379" s="140"/>
      <c r="I379" s="140"/>
      <c r="J379" s="140"/>
      <c r="K379" s="140"/>
    </row>
    <row r="380" spans="1:11" outlineLevel="1" x14ac:dyDescent="0.2">
      <c r="A380" s="135"/>
      <c r="B380" s="136"/>
      <c r="C380" s="137" t="s">
        <v>535</v>
      </c>
      <c r="D380" s="138"/>
      <c r="E380" s="139">
        <v>0.55120000000000002</v>
      </c>
      <c r="F380" s="134"/>
      <c r="G380" s="134"/>
      <c r="H380" s="140"/>
      <c r="I380" s="140"/>
      <c r="J380" s="140"/>
      <c r="K380" s="140"/>
    </row>
    <row r="381" spans="1:11" outlineLevel="1" x14ac:dyDescent="0.2">
      <c r="A381" s="135"/>
      <c r="B381" s="136"/>
      <c r="C381" s="137" t="s">
        <v>536</v>
      </c>
      <c r="D381" s="138"/>
      <c r="E381" s="139">
        <v>0.17680000000000001</v>
      </c>
      <c r="F381" s="134"/>
      <c r="G381" s="134"/>
      <c r="H381" s="140"/>
      <c r="I381" s="140"/>
      <c r="J381" s="140"/>
      <c r="K381" s="140"/>
    </row>
    <row r="382" spans="1:11" outlineLevel="1" x14ac:dyDescent="0.2">
      <c r="A382" s="135"/>
      <c r="B382" s="136"/>
      <c r="C382" s="137" t="s">
        <v>537</v>
      </c>
      <c r="D382" s="138"/>
      <c r="E382" s="139">
        <v>0.31919999999999998</v>
      </c>
      <c r="F382" s="134"/>
      <c r="G382" s="134"/>
      <c r="H382" s="140"/>
      <c r="I382" s="140"/>
      <c r="J382" s="140"/>
      <c r="K382" s="140"/>
    </row>
    <row r="383" spans="1:11" outlineLevel="1" x14ac:dyDescent="0.2">
      <c r="A383" s="135"/>
      <c r="B383" s="136"/>
      <c r="C383" s="137" t="s">
        <v>538</v>
      </c>
      <c r="D383" s="138"/>
      <c r="E383" s="139">
        <v>0.24012</v>
      </c>
      <c r="F383" s="134"/>
      <c r="G383" s="134"/>
      <c r="H383" s="140"/>
      <c r="I383" s="140"/>
      <c r="J383" s="140"/>
      <c r="K383" s="140"/>
    </row>
    <row r="384" spans="1:11" outlineLevel="1" x14ac:dyDescent="0.2">
      <c r="A384" s="135"/>
      <c r="B384" s="136"/>
      <c r="C384" s="137" t="s">
        <v>539</v>
      </c>
      <c r="D384" s="138"/>
      <c r="E384" s="139">
        <v>0.14760000000000001</v>
      </c>
      <c r="F384" s="134"/>
      <c r="G384" s="134"/>
      <c r="H384" s="140"/>
      <c r="I384" s="140"/>
      <c r="J384" s="140"/>
      <c r="K384" s="140"/>
    </row>
    <row r="385" spans="1:11" outlineLevel="1" x14ac:dyDescent="0.2">
      <c r="A385" s="135"/>
      <c r="B385" s="136"/>
      <c r="C385" s="137" t="s">
        <v>540</v>
      </c>
      <c r="D385" s="138"/>
      <c r="E385" s="139">
        <v>0.108</v>
      </c>
      <c r="F385" s="134"/>
      <c r="G385" s="134"/>
      <c r="H385" s="140"/>
      <c r="I385" s="140"/>
      <c r="J385" s="140"/>
      <c r="K385" s="140"/>
    </row>
    <row r="386" spans="1:11" ht="45" outlineLevel="1" x14ac:dyDescent="0.2">
      <c r="A386" s="43">
        <v>46</v>
      </c>
      <c r="B386" s="44" t="s">
        <v>541</v>
      </c>
      <c r="C386" s="59" t="s">
        <v>542</v>
      </c>
      <c r="D386" s="45" t="s">
        <v>172</v>
      </c>
      <c r="E386" s="46">
        <v>28.571000000000002</v>
      </c>
      <c r="F386" s="47">
        <v>0</v>
      </c>
      <c r="G386" s="48">
        <f>ROUND(E386*F386,2)</f>
        <v>0</v>
      </c>
      <c r="H386" s="46">
        <v>8.8400000000000006E-3</v>
      </c>
      <c r="I386" s="46">
        <f>ROUND(E386*H386,2)</f>
        <v>0.25</v>
      </c>
      <c r="J386" s="46">
        <v>0</v>
      </c>
      <c r="K386" s="46">
        <f>ROUND(E386*J386,2)</f>
        <v>0</v>
      </c>
    </row>
    <row r="387" spans="1:11" outlineLevel="1" x14ac:dyDescent="0.2">
      <c r="A387" s="135"/>
      <c r="B387" s="136"/>
      <c r="C387" s="137" t="s">
        <v>543</v>
      </c>
      <c r="D387" s="138"/>
      <c r="E387" s="139"/>
      <c r="F387" s="134"/>
      <c r="G387" s="134"/>
      <c r="H387" s="140"/>
      <c r="I387" s="140"/>
      <c r="J387" s="140"/>
      <c r="K387" s="140"/>
    </row>
    <row r="388" spans="1:11" outlineLevel="1" x14ac:dyDescent="0.2">
      <c r="A388" s="135"/>
      <c r="B388" s="136"/>
      <c r="C388" s="137" t="s">
        <v>507</v>
      </c>
      <c r="D388" s="138"/>
      <c r="E388" s="139"/>
      <c r="F388" s="134"/>
      <c r="G388" s="134"/>
      <c r="H388" s="140"/>
      <c r="I388" s="140"/>
      <c r="J388" s="140"/>
      <c r="K388" s="140"/>
    </row>
    <row r="389" spans="1:11" outlineLevel="1" x14ac:dyDescent="0.2">
      <c r="A389" s="135"/>
      <c r="B389" s="136"/>
      <c r="C389" s="137" t="s">
        <v>526</v>
      </c>
      <c r="D389" s="138"/>
      <c r="E389" s="139"/>
      <c r="F389" s="134"/>
      <c r="G389" s="134"/>
      <c r="H389" s="140"/>
      <c r="I389" s="140"/>
      <c r="J389" s="140"/>
      <c r="K389" s="140"/>
    </row>
    <row r="390" spans="1:11" outlineLevel="1" x14ac:dyDescent="0.2">
      <c r="A390" s="135"/>
      <c r="B390" s="136"/>
      <c r="C390" s="137" t="s">
        <v>544</v>
      </c>
      <c r="D390" s="138"/>
      <c r="E390" s="139">
        <v>1.8</v>
      </c>
      <c r="F390" s="134"/>
      <c r="G390" s="134"/>
      <c r="H390" s="140"/>
      <c r="I390" s="140"/>
      <c r="J390" s="140"/>
      <c r="K390" s="140"/>
    </row>
    <row r="391" spans="1:11" outlineLevel="1" x14ac:dyDescent="0.2">
      <c r="A391" s="135"/>
      <c r="B391" s="136"/>
      <c r="C391" s="137" t="s">
        <v>545</v>
      </c>
      <c r="D391" s="138"/>
      <c r="E391" s="139">
        <v>0.96</v>
      </c>
      <c r="F391" s="134"/>
      <c r="G391" s="134"/>
      <c r="H391" s="140"/>
      <c r="I391" s="140"/>
      <c r="J391" s="140"/>
      <c r="K391" s="140"/>
    </row>
    <row r="392" spans="1:11" outlineLevel="1" x14ac:dyDescent="0.2">
      <c r="A392" s="135"/>
      <c r="B392" s="136"/>
      <c r="C392" s="137" t="s">
        <v>546</v>
      </c>
      <c r="D392" s="138"/>
      <c r="E392" s="139">
        <v>1.1439999999999999</v>
      </c>
      <c r="F392" s="134"/>
      <c r="G392" s="134"/>
      <c r="H392" s="140"/>
      <c r="I392" s="140"/>
      <c r="J392" s="140"/>
      <c r="K392" s="140"/>
    </row>
    <row r="393" spans="1:11" outlineLevel="1" x14ac:dyDescent="0.2">
      <c r="A393" s="135"/>
      <c r="B393" s="136"/>
      <c r="C393" s="137" t="s">
        <v>547</v>
      </c>
      <c r="D393" s="138"/>
      <c r="E393" s="139">
        <v>0.75</v>
      </c>
      <c r="F393" s="134"/>
      <c r="G393" s="134"/>
      <c r="H393" s="140"/>
      <c r="I393" s="140"/>
      <c r="J393" s="140"/>
      <c r="K393" s="140"/>
    </row>
    <row r="394" spans="1:11" outlineLevel="1" x14ac:dyDescent="0.2">
      <c r="A394" s="135"/>
      <c r="B394" s="136"/>
      <c r="C394" s="137" t="s">
        <v>548</v>
      </c>
      <c r="D394" s="138"/>
      <c r="E394" s="139">
        <v>10.8</v>
      </c>
      <c r="F394" s="134"/>
      <c r="G394" s="134"/>
      <c r="H394" s="140"/>
      <c r="I394" s="140"/>
      <c r="J394" s="140"/>
      <c r="K394" s="140"/>
    </row>
    <row r="395" spans="1:11" outlineLevel="1" x14ac:dyDescent="0.2">
      <c r="A395" s="135"/>
      <c r="B395" s="136"/>
      <c r="C395" s="137" t="s">
        <v>549</v>
      </c>
      <c r="D395" s="138"/>
      <c r="E395" s="139">
        <v>1.6</v>
      </c>
      <c r="F395" s="134"/>
      <c r="G395" s="134"/>
      <c r="H395" s="140"/>
      <c r="I395" s="140"/>
      <c r="J395" s="140"/>
      <c r="K395" s="140"/>
    </row>
    <row r="396" spans="1:11" outlineLevel="1" x14ac:dyDescent="0.2">
      <c r="A396" s="135"/>
      <c r="B396" s="136"/>
      <c r="C396" s="137" t="s">
        <v>550</v>
      </c>
      <c r="D396" s="138"/>
      <c r="E396" s="139">
        <v>0.75</v>
      </c>
      <c r="F396" s="134"/>
      <c r="G396" s="134"/>
      <c r="H396" s="140"/>
      <c r="I396" s="140"/>
      <c r="J396" s="140"/>
      <c r="K396" s="140"/>
    </row>
    <row r="397" spans="1:11" outlineLevel="1" x14ac:dyDescent="0.2">
      <c r="A397" s="135"/>
      <c r="B397" s="136"/>
      <c r="C397" s="137" t="s">
        <v>551</v>
      </c>
      <c r="D397" s="138"/>
      <c r="E397" s="139">
        <v>2.8879999999999999</v>
      </c>
      <c r="F397" s="134"/>
      <c r="G397" s="134"/>
      <c r="H397" s="140"/>
      <c r="I397" s="140"/>
      <c r="J397" s="140"/>
      <c r="K397" s="140"/>
    </row>
    <row r="398" spans="1:11" outlineLevel="1" x14ac:dyDescent="0.2">
      <c r="A398" s="135"/>
      <c r="B398" s="136"/>
      <c r="C398" s="137" t="s">
        <v>552</v>
      </c>
      <c r="D398" s="138"/>
      <c r="E398" s="139">
        <v>3.4449999999999998</v>
      </c>
      <c r="F398" s="134"/>
      <c r="G398" s="134"/>
      <c r="H398" s="140"/>
      <c r="I398" s="140"/>
      <c r="J398" s="140"/>
      <c r="K398" s="140"/>
    </row>
    <row r="399" spans="1:11" outlineLevel="1" x14ac:dyDescent="0.2">
      <c r="A399" s="135"/>
      <c r="B399" s="136"/>
      <c r="C399" s="137" t="s">
        <v>553</v>
      </c>
      <c r="D399" s="138"/>
      <c r="E399" s="139">
        <v>1.105</v>
      </c>
      <c r="F399" s="134"/>
      <c r="G399" s="134"/>
      <c r="H399" s="140"/>
      <c r="I399" s="140"/>
      <c r="J399" s="140"/>
      <c r="K399" s="140"/>
    </row>
    <row r="400" spans="1:11" outlineLevel="1" x14ac:dyDescent="0.2">
      <c r="A400" s="135"/>
      <c r="B400" s="136"/>
      <c r="C400" s="137" t="s">
        <v>554</v>
      </c>
      <c r="D400" s="138"/>
      <c r="E400" s="139">
        <v>1.9950000000000001</v>
      </c>
      <c r="F400" s="134"/>
      <c r="G400" s="134"/>
      <c r="H400" s="140"/>
      <c r="I400" s="140"/>
      <c r="J400" s="140"/>
      <c r="K400" s="140"/>
    </row>
    <row r="401" spans="1:11" outlineLevel="1" x14ac:dyDescent="0.2">
      <c r="A401" s="135"/>
      <c r="B401" s="136"/>
      <c r="C401" s="137" t="s">
        <v>555</v>
      </c>
      <c r="D401" s="138"/>
      <c r="E401" s="139">
        <v>1.3340000000000001</v>
      </c>
      <c r="F401" s="134"/>
      <c r="G401" s="134"/>
      <c r="H401" s="140"/>
      <c r="I401" s="140"/>
      <c r="J401" s="140"/>
      <c r="K401" s="140"/>
    </row>
    <row r="402" spans="1:11" ht="45" outlineLevel="1" x14ac:dyDescent="0.2">
      <c r="A402" s="43">
        <v>47</v>
      </c>
      <c r="B402" s="44" t="s">
        <v>556</v>
      </c>
      <c r="C402" s="59" t="s">
        <v>557</v>
      </c>
      <c r="D402" s="45" t="s">
        <v>172</v>
      </c>
      <c r="E402" s="46">
        <v>28.571000000000002</v>
      </c>
      <c r="F402" s="47">
        <v>0</v>
      </c>
      <c r="G402" s="48">
        <f>ROUND(E402*F402,2)</f>
        <v>0</v>
      </c>
      <c r="H402" s="46">
        <v>0</v>
      </c>
      <c r="I402" s="46">
        <f>ROUND(E402*H402,2)</f>
        <v>0</v>
      </c>
      <c r="J402" s="46">
        <v>0</v>
      </c>
      <c r="K402" s="46">
        <f>ROUND(E402*J402,2)</f>
        <v>0</v>
      </c>
    </row>
    <row r="403" spans="1:11" outlineLevel="1" x14ac:dyDescent="0.2">
      <c r="A403" s="135"/>
      <c r="B403" s="136"/>
      <c r="C403" s="137" t="s">
        <v>558</v>
      </c>
      <c r="D403" s="138"/>
      <c r="E403" s="139">
        <v>28.571000000000002</v>
      </c>
      <c r="F403" s="134"/>
      <c r="G403" s="134"/>
      <c r="H403" s="140"/>
      <c r="I403" s="140"/>
      <c r="J403" s="140"/>
      <c r="K403" s="140"/>
    </row>
    <row r="404" spans="1:11" outlineLevel="1" x14ac:dyDescent="0.2">
      <c r="A404" s="43">
        <v>48</v>
      </c>
      <c r="B404" s="44" t="s">
        <v>559</v>
      </c>
      <c r="C404" s="59" t="s">
        <v>560</v>
      </c>
      <c r="D404" s="45" t="s">
        <v>297</v>
      </c>
      <c r="E404" s="46">
        <v>0.33139999999999997</v>
      </c>
      <c r="F404" s="47">
        <v>0</v>
      </c>
      <c r="G404" s="48">
        <f>ROUND(E404*F404,2)</f>
        <v>0</v>
      </c>
      <c r="H404" s="46">
        <v>1.01292</v>
      </c>
      <c r="I404" s="46">
        <f>ROUND(E404*H404,2)</f>
        <v>0.34</v>
      </c>
      <c r="J404" s="46">
        <v>0</v>
      </c>
      <c r="K404" s="46">
        <f>ROUND(E404*J404,2)</f>
        <v>0</v>
      </c>
    </row>
    <row r="405" spans="1:11" outlineLevel="1" x14ac:dyDescent="0.2">
      <c r="A405" s="135"/>
      <c r="B405" s="136"/>
      <c r="C405" s="137" t="s">
        <v>561</v>
      </c>
      <c r="D405" s="138"/>
      <c r="E405" s="139">
        <v>0.33139999999999997</v>
      </c>
      <c r="F405" s="134"/>
      <c r="G405" s="134"/>
      <c r="H405" s="140"/>
      <c r="I405" s="140"/>
      <c r="J405" s="140"/>
      <c r="K405" s="140"/>
    </row>
    <row r="406" spans="1:11" ht="22.5" outlineLevel="1" x14ac:dyDescent="0.2">
      <c r="A406" s="43">
        <v>49</v>
      </c>
      <c r="B406" s="44" t="s">
        <v>562</v>
      </c>
      <c r="C406" s="59" t="s">
        <v>563</v>
      </c>
      <c r="D406" s="45" t="s">
        <v>297</v>
      </c>
      <c r="E406" s="46">
        <v>1.5411699999999999</v>
      </c>
      <c r="F406" s="47">
        <v>0</v>
      </c>
      <c r="G406" s="48">
        <f>ROUND(E406*F406,2)</f>
        <v>0</v>
      </c>
      <c r="H406" s="46">
        <v>1.7090000000000001E-2</v>
      </c>
      <c r="I406" s="46">
        <f>ROUND(E406*H406,2)</f>
        <v>0.03</v>
      </c>
      <c r="J406" s="46">
        <v>0</v>
      </c>
      <c r="K406" s="46">
        <f>ROUND(E406*J406,2)</f>
        <v>0</v>
      </c>
    </row>
    <row r="407" spans="1:11" outlineLevel="1" x14ac:dyDescent="0.2">
      <c r="A407" s="135"/>
      <c r="B407" s="136"/>
      <c r="C407" s="137" t="s">
        <v>507</v>
      </c>
      <c r="D407" s="138"/>
      <c r="E407" s="139"/>
      <c r="F407" s="134"/>
      <c r="G407" s="134"/>
      <c r="H407" s="140"/>
      <c r="I407" s="140"/>
      <c r="J407" s="140"/>
      <c r="K407" s="140"/>
    </row>
    <row r="408" spans="1:11" outlineLevel="1" x14ac:dyDescent="0.2">
      <c r="A408" s="135"/>
      <c r="B408" s="136"/>
      <c r="C408" s="137" t="s">
        <v>564</v>
      </c>
      <c r="D408" s="138"/>
      <c r="E408" s="139"/>
      <c r="F408" s="134"/>
      <c r="G408" s="134"/>
      <c r="H408" s="140"/>
      <c r="I408" s="140"/>
      <c r="J408" s="140"/>
      <c r="K408" s="140"/>
    </row>
    <row r="409" spans="1:11" outlineLevel="1" x14ac:dyDescent="0.2">
      <c r="A409" s="135"/>
      <c r="B409" s="136"/>
      <c r="C409" s="137" t="s">
        <v>565</v>
      </c>
      <c r="D409" s="138"/>
      <c r="E409" s="139">
        <v>0.17899999999999999</v>
      </c>
      <c r="F409" s="134"/>
      <c r="G409" s="134"/>
      <c r="H409" s="140"/>
      <c r="I409" s="140"/>
      <c r="J409" s="140"/>
      <c r="K409" s="140"/>
    </row>
    <row r="410" spans="1:11" outlineLevel="1" x14ac:dyDescent="0.2">
      <c r="A410" s="135"/>
      <c r="B410" s="136"/>
      <c r="C410" s="137" t="s">
        <v>566</v>
      </c>
      <c r="D410" s="138"/>
      <c r="E410" s="139">
        <v>0.27207999999999999</v>
      </c>
      <c r="F410" s="134"/>
      <c r="G410" s="134"/>
      <c r="H410" s="140"/>
      <c r="I410" s="140"/>
      <c r="J410" s="140"/>
      <c r="K410" s="140"/>
    </row>
    <row r="411" spans="1:11" outlineLevel="1" x14ac:dyDescent="0.2">
      <c r="A411" s="135"/>
      <c r="B411" s="136"/>
      <c r="C411" s="137" t="s">
        <v>567</v>
      </c>
      <c r="D411" s="138"/>
      <c r="E411" s="139">
        <v>0.12171999999999999</v>
      </c>
      <c r="F411" s="134"/>
      <c r="G411" s="134"/>
      <c r="H411" s="140"/>
      <c r="I411" s="140"/>
      <c r="J411" s="140"/>
      <c r="K411" s="140"/>
    </row>
    <row r="412" spans="1:11" outlineLevel="1" x14ac:dyDescent="0.2">
      <c r="A412" s="135"/>
      <c r="B412" s="136"/>
      <c r="C412" s="137" t="s">
        <v>568</v>
      </c>
      <c r="D412" s="138"/>
      <c r="E412" s="139">
        <v>0.20405999999999999</v>
      </c>
      <c r="F412" s="134"/>
      <c r="G412" s="134"/>
      <c r="H412" s="140"/>
      <c r="I412" s="140"/>
      <c r="J412" s="140"/>
      <c r="K412" s="140"/>
    </row>
    <row r="413" spans="1:11" outlineLevel="1" x14ac:dyDescent="0.2">
      <c r="A413" s="135"/>
      <c r="B413" s="136"/>
      <c r="C413" s="137" t="s">
        <v>569</v>
      </c>
      <c r="D413" s="138"/>
      <c r="E413" s="139"/>
      <c r="F413" s="134"/>
      <c r="G413" s="134"/>
      <c r="H413" s="140"/>
      <c r="I413" s="140"/>
      <c r="J413" s="140"/>
      <c r="K413" s="140"/>
    </row>
    <row r="414" spans="1:11" outlineLevel="1" x14ac:dyDescent="0.2">
      <c r="A414" s="135"/>
      <c r="B414" s="136"/>
      <c r="C414" s="137" t="s">
        <v>570</v>
      </c>
      <c r="D414" s="138"/>
      <c r="E414" s="139">
        <v>0.1095</v>
      </c>
      <c r="F414" s="134"/>
      <c r="G414" s="134"/>
      <c r="H414" s="140"/>
      <c r="I414" s="140"/>
      <c r="J414" s="140"/>
      <c r="K414" s="140"/>
    </row>
    <row r="415" spans="1:11" outlineLevel="1" x14ac:dyDescent="0.2">
      <c r="A415" s="135"/>
      <c r="B415" s="136"/>
      <c r="C415" s="137" t="s">
        <v>571</v>
      </c>
      <c r="D415" s="138"/>
      <c r="E415" s="139">
        <v>0.46428000000000003</v>
      </c>
      <c r="F415" s="134"/>
      <c r="G415" s="134"/>
      <c r="H415" s="140"/>
      <c r="I415" s="140"/>
      <c r="J415" s="140"/>
      <c r="K415" s="140"/>
    </row>
    <row r="416" spans="1:11" outlineLevel="1" x14ac:dyDescent="0.2">
      <c r="A416" s="135"/>
      <c r="B416" s="136"/>
      <c r="C416" s="137" t="s">
        <v>572</v>
      </c>
      <c r="D416" s="138"/>
      <c r="E416" s="139">
        <v>0.19053</v>
      </c>
      <c r="F416" s="134"/>
      <c r="G416" s="134"/>
      <c r="H416" s="140"/>
      <c r="I416" s="140"/>
      <c r="J416" s="140"/>
      <c r="K416" s="140"/>
    </row>
    <row r="417" spans="1:11" ht="22.5" outlineLevel="1" x14ac:dyDescent="0.2">
      <c r="A417" s="43">
        <v>50</v>
      </c>
      <c r="B417" s="44" t="s">
        <v>562</v>
      </c>
      <c r="C417" s="59" t="s">
        <v>563</v>
      </c>
      <c r="D417" s="45" t="s">
        <v>297</v>
      </c>
      <c r="E417" s="46">
        <v>4.3250099999999998</v>
      </c>
      <c r="F417" s="47">
        <v>0</v>
      </c>
      <c r="G417" s="48">
        <f>ROUND(E417*F417,2)</f>
        <v>0</v>
      </c>
      <c r="H417" s="46">
        <v>1.7090000000000001E-2</v>
      </c>
      <c r="I417" s="46">
        <f>ROUND(E417*H417,2)</f>
        <v>7.0000000000000007E-2</v>
      </c>
      <c r="J417" s="46">
        <v>0</v>
      </c>
      <c r="K417" s="46">
        <f>ROUND(E417*J417,2)</f>
        <v>0</v>
      </c>
    </row>
    <row r="418" spans="1:11" outlineLevel="1" x14ac:dyDescent="0.2">
      <c r="A418" s="135"/>
      <c r="B418" s="136"/>
      <c r="C418" s="137" t="s">
        <v>573</v>
      </c>
      <c r="D418" s="138"/>
      <c r="E418" s="139">
        <v>0.88607999999999998</v>
      </c>
      <c r="F418" s="134"/>
      <c r="G418" s="134"/>
      <c r="H418" s="140"/>
      <c r="I418" s="140"/>
      <c r="J418" s="140"/>
      <c r="K418" s="140"/>
    </row>
    <row r="419" spans="1:11" outlineLevel="1" x14ac:dyDescent="0.2">
      <c r="A419" s="135"/>
      <c r="B419" s="136"/>
      <c r="C419" s="137" t="s">
        <v>574</v>
      </c>
      <c r="D419" s="138"/>
      <c r="E419" s="139"/>
      <c r="F419" s="134"/>
      <c r="G419" s="134"/>
      <c r="H419" s="140"/>
      <c r="I419" s="140"/>
      <c r="J419" s="140"/>
      <c r="K419" s="140"/>
    </row>
    <row r="420" spans="1:11" outlineLevel="1" x14ac:dyDescent="0.2">
      <c r="A420" s="135"/>
      <c r="B420" s="136"/>
      <c r="C420" s="137" t="s">
        <v>575</v>
      </c>
      <c r="D420" s="138"/>
      <c r="E420" s="139">
        <v>0.88271999999999995</v>
      </c>
      <c r="F420" s="134"/>
      <c r="G420" s="134"/>
      <c r="H420" s="140"/>
      <c r="I420" s="140"/>
      <c r="J420" s="140"/>
      <c r="K420" s="140"/>
    </row>
    <row r="421" spans="1:11" outlineLevel="1" x14ac:dyDescent="0.2">
      <c r="A421" s="135"/>
      <c r="B421" s="136"/>
      <c r="C421" s="137" t="s">
        <v>576</v>
      </c>
      <c r="D421" s="138"/>
      <c r="E421" s="139">
        <v>1.52637</v>
      </c>
      <c r="F421" s="134"/>
      <c r="G421" s="134"/>
      <c r="H421" s="140"/>
      <c r="I421" s="140"/>
      <c r="J421" s="140"/>
      <c r="K421" s="140"/>
    </row>
    <row r="422" spans="1:11" outlineLevel="1" x14ac:dyDescent="0.2">
      <c r="A422" s="135"/>
      <c r="B422" s="136"/>
      <c r="C422" s="137" t="s">
        <v>577</v>
      </c>
      <c r="D422" s="138"/>
      <c r="E422" s="139">
        <v>1.0298400000000001</v>
      </c>
      <c r="F422" s="134"/>
      <c r="G422" s="134"/>
      <c r="H422" s="140"/>
      <c r="I422" s="140"/>
      <c r="J422" s="140"/>
      <c r="K422" s="140"/>
    </row>
    <row r="423" spans="1:11" ht="22.5" outlineLevel="1" x14ac:dyDescent="0.2">
      <c r="A423" s="43">
        <v>51</v>
      </c>
      <c r="B423" s="44" t="s">
        <v>578</v>
      </c>
      <c r="C423" s="59" t="s">
        <v>579</v>
      </c>
      <c r="D423" s="45" t="s">
        <v>297</v>
      </c>
      <c r="E423" s="46">
        <v>22.866099999999999</v>
      </c>
      <c r="F423" s="47">
        <v>0</v>
      </c>
      <c r="G423" s="48">
        <f>ROUND(E423*F423,2)</f>
        <v>0</v>
      </c>
      <c r="H423" s="46">
        <v>1.221E-2</v>
      </c>
      <c r="I423" s="46">
        <f>ROUND(E423*H423,2)</f>
        <v>0.28000000000000003</v>
      </c>
      <c r="J423" s="46">
        <v>0</v>
      </c>
      <c r="K423" s="46">
        <f>ROUND(E423*J423,2)</f>
        <v>0</v>
      </c>
    </row>
    <row r="424" spans="1:11" outlineLevel="1" x14ac:dyDescent="0.2">
      <c r="A424" s="135"/>
      <c r="B424" s="136"/>
      <c r="C424" s="137" t="s">
        <v>580</v>
      </c>
      <c r="D424" s="138"/>
      <c r="E424" s="139"/>
      <c r="F424" s="134"/>
      <c r="G424" s="134"/>
      <c r="H424" s="140"/>
      <c r="I424" s="140"/>
      <c r="J424" s="140"/>
      <c r="K424" s="140"/>
    </row>
    <row r="425" spans="1:11" outlineLevel="1" x14ac:dyDescent="0.2">
      <c r="A425" s="135"/>
      <c r="B425" s="136"/>
      <c r="C425" s="137" t="s">
        <v>581</v>
      </c>
      <c r="D425" s="138"/>
      <c r="E425" s="139">
        <v>16.0425</v>
      </c>
      <c r="F425" s="134"/>
      <c r="G425" s="134"/>
      <c r="H425" s="140"/>
      <c r="I425" s="140"/>
      <c r="J425" s="140"/>
      <c r="K425" s="140"/>
    </row>
    <row r="426" spans="1:11" outlineLevel="1" x14ac:dyDescent="0.2">
      <c r="A426" s="135"/>
      <c r="B426" s="136"/>
      <c r="C426" s="137" t="s">
        <v>582</v>
      </c>
      <c r="D426" s="138"/>
      <c r="E426" s="139">
        <v>1.3577999999999999</v>
      </c>
      <c r="F426" s="134"/>
      <c r="G426" s="134"/>
      <c r="H426" s="140"/>
      <c r="I426" s="140"/>
      <c r="J426" s="140"/>
      <c r="K426" s="140"/>
    </row>
    <row r="427" spans="1:11" outlineLevel="1" x14ac:dyDescent="0.2">
      <c r="A427" s="135"/>
      <c r="B427" s="136"/>
      <c r="C427" s="137" t="s">
        <v>583</v>
      </c>
      <c r="D427" s="138"/>
      <c r="E427" s="139">
        <v>0.58589999999999998</v>
      </c>
      <c r="F427" s="134"/>
      <c r="G427" s="134"/>
      <c r="H427" s="140"/>
      <c r="I427" s="140"/>
      <c r="J427" s="140"/>
      <c r="K427" s="140"/>
    </row>
    <row r="428" spans="1:11" outlineLevel="1" x14ac:dyDescent="0.2">
      <c r="A428" s="135"/>
      <c r="B428" s="136"/>
      <c r="C428" s="137" t="s">
        <v>584</v>
      </c>
      <c r="D428" s="138"/>
      <c r="E428" s="139">
        <v>4.0919999999999996</v>
      </c>
      <c r="F428" s="134"/>
      <c r="G428" s="134"/>
      <c r="H428" s="140"/>
      <c r="I428" s="140"/>
      <c r="J428" s="140"/>
      <c r="K428" s="140"/>
    </row>
    <row r="429" spans="1:11" outlineLevel="1" x14ac:dyDescent="0.2">
      <c r="A429" s="135"/>
      <c r="B429" s="136"/>
      <c r="C429" s="137" t="s">
        <v>574</v>
      </c>
      <c r="D429" s="138"/>
      <c r="E429" s="139"/>
      <c r="F429" s="134"/>
      <c r="G429" s="134"/>
      <c r="H429" s="140"/>
      <c r="I429" s="140"/>
      <c r="J429" s="140"/>
      <c r="K429" s="140"/>
    </row>
    <row r="430" spans="1:11" outlineLevel="1" x14ac:dyDescent="0.2">
      <c r="A430" s="135"/>
      <c r="B430" s="136"/>
      <c r="C430" s="137" t="s">
        <v>585</v>
      </c>
      <c r="D430" s="138"/>
      <c r="E430" s="139">
        <v>0.22797000000000001</v>
      </c>
      <c r="F430" s="134"/>
      <c r="G430" s="134"/>
      <c r="H430" s="140"/>
      <c r="I430" s="140"/>
      <c r="J430" s="140"/>
      <c r="K430" s="140"/>
    </row>
    <row r="431" spans="1:11" outlineLevel="1" x14ac:dyDescent="0.2">
      <c r="A431" s="135"/>
      <c r="B431" s="136"/>
      <c r="C431" s="137" t="s">
        <v>586</v>
      </c>
      <c r="D431" s="138"/>
      <c r="E431" s="139">
        <v>0.55993999999999999</v>
      </c>
      <c r="F431" s="134"/>
      <c r="G431" s="134"/>
      <c r="H431" s="140"/>
      <c r="I431" s="140"/>
      <c r="J431" s="140"/>
      <c r="K431" s="140"/>
    </row>
    <row r="432" spans="1:11" ht="22.5" outlineLevel="1" x14ac:dyDescent="0.2">
      <c r="A432" s="43">
        <v>52</v>
      </c>
      <c r="B432" s="44" t="s">
        <v>587</v>
      </c>
      <c r="C432" s="59" t="s">
        <v>588</v>
      </c>
      <c r="D432" s="45" t="s">
        <v>297</v>
      </c>
      <c r="E432" s="46">
        <v>1.7189300000000001</v>
      </c>
      <c r="F432" s="47">
        <v>0</v>
      </c>
      <c r="G432" s="48">
        <f>ROUND(E432*F432,2)</f>
        <v>0</v>
      </c>
      <c r="H432" s="46">
        <v>1.9539999999999998E-2</v>
      </c>
      <c r="I432" s="46">
        <f>ROUND(E432*H432,2)</f>
        <v>0.03</v>
      </c>
      <c r="J432" s="46">
        <v>0</v>
      </c>
      <c r="K432" s="46">
        <f>ROUND(E432*J432,2)</f>
        <v>0</v>
      </c>
    </row>
    <row r="433" spans="1:11" outlineLevel="1" x14ac:dyDescent="0.2">
      <c r="A433" s="135"/>
      <c r="B433" s="136"/>
      <c r="C433" s="137" t="s">
        <v>507</v>
      </c>
      <c r="D433" s="138"/>
      <c r="E433" s="139"/>
      <c r="F433" s="134"/>
      <c r="G433" s="134"/>
      <c r="H433" s="140"/>
      <c r="I433" s="140"/>
      <c r="J433" s="140"/>
      <c r="K433" s="140"/>
    </row>
    <row r="434" spans="1:11" outlineLevel="1" x14ac:dyDescent="0.2">
      <c r="A434" s="135"/>
      <c r="B434" s="136"/>
      <c r="C434" s="137" t="s">
        <v>589</v>
      </c>
      <c r="D434" s="138"/>
      <c r="E434" s="139"/>
      <c r="F434" s="134"/>
      <c r="G434" s="134"/>
      <c r="H434" s="140"/>
      <c r="I434" s="140"/>
      <c r="J434" s="140"/>
      <c r="K434" s="140"/>
    </row>
    <row r="435" spans="1:11" outlineLevel="1" x14ac:dyDescent="0.2">
      <c r="A435" s="135"/>
      <c r="B435" s="136"/>
      <c r="C435" s="137" t="s">
        <v>590</v>
      </c>
      <c r="D435" s="138"/>
      <c r="E435" s="139">
        <v>2.886E-2</v>
      </c>
      <c r="F435" s="134"/>
      <c r="G435" s="134"/>
      <c r="H435" s="140"/>
      <c r="I435" s="140"/>
      <c r="J435" s="140"/>
      <c r="K435" s="140"/>
    </row>
    <row r="436" spans="1:11" outlineLevel="1" x14ac:dyDescent="0.2">
      <c r="A436" s="135"/>
      <c r="B436" s="136"/>
      <c r="C436" s="137" t="s">
        <v>591</v>
      </c>
      <c r="D436" s="138"/>
      <c r="E436" s="139">
        <v>0.13320000000000001</v>
      </c>
      <c r="F436" s="134"/>
      <c r="G436" s="134"/>
      <c r="H436" s="140"/>
      <c r="I436" s="140"/>
      <c r="J436" s="140"/>
      <c r="K436" s="140"/>
    </row>
    <row r="437" spans="1:11" outlineLevel="1" x14ac:dyDescent="0.2">
      <c r="A437" s="135"/>
      <c r="B437" s="136"/>
      <c r="C437" s="137" t="s">
        <v>592</v>
      </c>
      <c r="D437" s="138"/>
      <c r="E437" s="139">
        <v>6.6600000000000006E-2</v>
      </c>
      <c r="F437" s="134"/>
      <c r="G437" s="134"/>
      <c r="H437" s="140"/>
      <c r="I437" s="140"/>
      <c r="J437" s="140"/>
      <c r="K437" s="140"/>
    </row>
    <row r="438" spans="1:11" outlineLevel="1" x14ac:dyDescent="0.2">
      <c r="A438" s="135"/>
      <c r="B438" s="136"/>
      <c r="C438" s="137" t="s">
        <v>593</v>
      </c>
      <c r="D438" s="138"/>
      <c r="E438" s="139">
        <v>8.6580000000000004E-2</v>
      </c>
      <c r="F438" s="134"/>
      <c r="G438" s="134"/>
      <c r="H438" s="140"/>
      <c r="I438" s="140"/>
      <c r="J438" s="140"/>
      <c r="K438" s="140"/>
    </row>
    <row r="439" spans="1:11" outlineLevel="1" x14ac:dyDescent="0.2">
      <c r="A439" s="135"/>
      <c r="B439" s="136"/>
      <c r="C439" s="137" t="s">
        <v>594</v>
      </c>
      <c r="D439" s="138"/>
      <c r="E439" s="139">
        <v>4.9950000000000001E-2</v>
      </c>
      <c r="F439" s="134"/>
      <c r="G439" s="134"/>
      <c r="H439" s="140"/>
      <c r="I439" s="140"/>
      <c r="J439" s="140"/>
      <c r="K439" s="140"/>
    </row>
    <row r="440" spans="1:11" outlineLevel="1" x14ac:dyDescent="0.2">
      <c r="A440" s="135"/>
      <c r="B440" s="136"/>
      <c r="C440" s="137" t="s">
        <v>595</v>
      </c>
      <c r="D440" s="138"/>
      <c r="E440" s="139">
        <v>0.79920000000000002</v>
      </c>
      <c r="F440" s="134"/>
      <c r="G440" s="134"/>
      <c r="H440" s="140"/>
      <c r="I440" s="140"/>
      <c r="J440" s="140"/>
      <c r="K440" s="140"/>
    </row>
    <row r="441" spans="1:11" outlineLevel="1" x14ac:dyDescent="0.2">
      <c r="A441" s="135"/>
      <c r="B441" s="136"/>
      <c r="C441" s="137" t="s">
        <v>596</v>
      </c>
      <c r="D441" s="138"/>
      <c r="E441" s="139">
        <v>8.3250000000000005E-2</v>
      </c>
      <c r="F441" s="134"/>
      <c r="G441" s="134"/>
      <c r="H441" s="140"/>
      <c r="I441" s="140"/>
      <c r="J441" s="140"/>
      <c r="K441" s="140"/>
    </row>
    <row r="442" spans="1:11" outlineLevel="1" x14ac:dyDescent="0.2">
      <c r="A442" s="135"/>
      <c r="B442" s="136"/>
      <c r="C442" s="137" t="s">
        <v>597</v>
      </c>
      <c r="D442" s="138"/>
      <c r="E442" s="139">
        <v>6.6600000000000006E-2</v>
      </c>
      <c r="F442" s="134"/>
      <c r="G442" s="134"/>
      <c r="H442" s="140"/>
      <c r="I442" s="140"/>
      <c r="J442" s="140"/>
      <c r="K442" s="140"/>
    </row>
    <row r="443" spans="1:11" outlineLevel="1" x14ac:dyDescent="0.2">
      <c r="A443" s="135"/>
      <c r="B443" s="136"/>
      <c r="C443" s="137" t="s">
        <v>598</v>
      </c>
      <c r="D443" s="138"/>
      <c r="E443" s="139"/>
      <c r="F443" s="134"/>
      <c r="G443" s="134"/>
      <c r="H443" s="140"/>
      <c r="I443" s="140"/>
      <c r="J443" s="140"/>
      <c r="K443" s="140"/>
    </row>
    <row r="444" spans="1:11" outlineLevel="1" x14ac:dyDescent="0.2">
      <c r="A444" s="135"/>
      <c r="B444" s="136"/>
      <c r="C444" s="137" t="s">
        <v>395</v>
      </c>
      <c r="D444" s="138"/>
      <c r="E444" s="139"/>
      <c r="F444" s="134"/>
      <c r="G444" s="134"/>
      <c r="H444" s="140"/>
      <c r="I444" s="140"/>
      <c r="J444" s="140"/>
      <c r="K444" s="140"/>
    </row>
    <row r="445" spans="1:11" outlineLevel="1" x14ac:dyDescent="0.2">
      <c r="A445" s="135"/>
      <c r="B445" s="136"/>
      <c r="C445" s="137" t="s">
        <v>599</v>
      </c>
      <c r="D445" s="138"/>
      <c r="E445" s="139">
        <v>4.8999999999999998E-3</v>
      </c>
      <c r="F445" s="134"/>
      <c r="G445" s="134"/>
      <c r="H445" s="140"/>
      <c r="I445" s="140"/>
      <c r="J445" s="140"/>
      <c r="K445" s="140"/>
    </row>
    <row r="446" spans="1:11" outlineLevel="1" x14ac:dyDescent="0.2">
      <c r="A446" s="135"/>
      <c r="B446" s="136"/>
      <c r="C446" s="137" t="s">
        <v>600</v>
      </c>
      <c r="D446" s="138"/>
      <c r="E446" s="139">
        <v>9.5999999999999992E-3</v>
      </c>
      <c r="F446" s="134"/>
      <c r="G446" s="134"/>
      <c r="H446" s="140"/>
      <c r="I446" s="140"/>
      <c r="J446" s="140"/>
      <c r="K446" s="140"/>
    </row>
    <row r="447" spans="1:11" outlineLevel="1" x14ac:dyDescent="0.2">
      <c r="A447" s="135"/>
      <c r="B447" s="136"/>
      <c r="C447" s="137" t="s">
        <v>601</v>
      </c>
      <c r="D447" s="138"/>
      <c r="E447" s="139">
        <v>6.4900000000000001E-3</v>
      </c>
      <c r="F447" s="134"/>
      <c r="G447" s="134"/>
      <c r="H447" s="140"/>
      <c r="I447" s="140"/>
      <c r="J447" s="140"/>
      <c r="K447" s="140"/>
    </row>
    <row r="448" spans="1:11" outlineLevel="1" x14ac:dyDescent="0.2">
      <c r="A448" s="135"/>
      <c r="B448" s="136"/>
      <c r="C448" s="137" t="s">
        <v>602</v>
      </c>
      <c r="D448" s="138"/>
      <c r="E448" s="139">
        <v>3.79E-3</v>
      </c>
      <c r="F448" s="134"/>
      <c r="G448" s="134"/>
      <c r="H448" s="140"/>
      <c r="I448" s="140"/>
      <c r="J448" s="140"/>
      <c r="K448" s="140"/>
    </row>
    <row r="449" spans="1:11" outlineLevel="1" x14ac:dyDescent="0.2">
      <c r="A449" s="135"/>
      <c r="B449" s="136"/>
      <c r="C449" s="137" t="s">
        <v>603</v>
      </c>
      <c r="D449" s="138"/>
      <c r="E449" s="139">
        <v>3.79E-3</v>
      </c>
      <c r="F449" s="134"/>
      <c r="G449" s="134"/>
      <c r="H449" s="140"/>
      <c r="I449" s="140"/>
      <c r="J449" s="140"/>
      <c r="K449" s="140"/>
    </row>
    <row r="450" spans="1:11" outlineLevel="1" x14ac:dyDescent="0.2">
      <c r="A450" s="135"/>
      <c r="B450" s="136"/>
      <c r="C450" s="137" t="s">
        <v>604</v>
      </c>
      <c r="D450" s="138"/>
      <c r="E450" s="139">
        <v>1.38E-2</v>
      </c>
      <c r="F450" s="134"/>
      <c r="G450" s="134"/>
      <c r="H450" s="140"/>
      <c r="I450" s="140"/>
      <c r="J450" s="140"/>
      <c r="K450" s="140"/>
    </row>
    <row r="451" spans="1:11" outlineLevel="1" x14ac:dyDescent="0.2">
      <c r="A451" s="135"/>
      <c r="B451" s="136"/>
      <c r="C451" s="137" t="s">
        <v>605</v>
      </c>
      <c r="D451" s="138"/>
      <c r="E451" s="139">
        <v>3.79E-3</v>
      </c>
      <c r="F451" s="134"/>
      <c r="G451" s="134"/>
      <c r="H451" s="140"/>
      <c r="I451" s="140"/>
      <c r="J451" s="140"/>
      <c r="K451" s="140"/>
    </row>
    <row r="452" spans="1:11" outlineLevel="1" x14ac:dyDescent="0.2">
      <c r="A452" s="135"/>
      <c r="B452" s="136"/>
      <c r="C452" s="137" t="s">
        <v>606</v>
      </c>
      <c r="D452" s="138"/>
      <c r="E452" s="139">
        <v>5.1999999999999998E-3</v>
      </c>
      <c r="F452" s="134"/>
      <c r="G452" s="134"/>
      <c r="H452" s="140"/>
      <c r="I452" s="140"/>
      <c r="J452" s="140"/>
      <c r="K452" s="140"/>
    </row>
    <row r="453" spans="1:11" outlineLevel="1" x14ac:dyDescent="0.2">
      <c r="A453" s="135"/>
      <c r="B453" s="136"/>
      <c r="C453" s="137" t="s">
        <v>607</v>
      </c>
      <c r="D453" s="138"/>
      <c r="E453" s="139">
        <v>4.8999999999999998E-3</v>
      </c>
      <c r="F453" s="134"/>
      <c r="G453" s="134"/>
      <c r="H453" s="140"/>
      <c r="I453" s="140"/>
      <c r="J453" s="140"/>
      <c r="K453" s="140"/>
    </row>
    <row r="454" spans="1:11" outlineLevel="1" x14ac:dyDescent="0.2">
      <c r="A454" s="135"/>
      <c r="B454" s="136"/>
      <c r="C454" s="137" t="s">
        <v>608</v>
      </c>
      <c r="D454" s="138"/>
      <c r="E454" s="139">
        <v>1.7000000000000001E-2</v>
      </c>
      <c r="F454" s="134"/>
      <c r="G454" s="134"/>
      <c r="H454" s="140"/>
      <c r="I454" s="140"/>
      <c r="J454" s="140"/>
      <c r="K454" s="140"/>
    </row>
    <row r="455" spans="1:11" outlineLevel="1" x14ac:dyDescent="0.2">
      <c r="A455" s="135"/>
      <c r="B455" s="136"/>
      <c r="C455" s="137" t="s">
        <v>609</v>
      </c>
      <c r="D455" s="138"/>
      <c r="E455" s="139">
        <v>4.8999999999999998E-3</v>
      </c>
      <c r="F455" s="134"/>
      <c r="G455" s="134"/>
      <c r="H455" s="140"/>
      <c r="I455" s="140"/>
      <c r="J455" s="140"/>
      <c r="K455" s="140"/>
    </row>
    <row r="456" spans="1:11" outlineLevel="1" x14ac:dyDescent="0.2">
      <c r="A456" s="135"/>
      <c r="B456" s="136"/>
      <c r="C456" s="137" t="s">
        <v>610</v>
      </c>
      <c r="D456" s="138"/>
      <c r="E456" s="139">
        <v>3.0599999999999998E-3</v>
      </c>
      <c r="F456" s="134"/>
      <c r="G456" s="134"/>
      <c r="H456" s="140"/>
      <c r="I456" s="140"/>
      <c r="J456" s="140"/>
      <c r="K456" s="140"/>
    </row>
    <row r="457" spans="1:11" outlineLevel="1" x14ac:dyDescent="0.2">
      <c r="A457" s="135"/>
      <c r="B457" s="136"/>
      <c r="C457" s="137" t="s">
        <v>611</v>
      </c>
      <c r="D457" s="138"/>
      <c r="E457" s="139">
        <v>3.3700000000000002E-3</v>
      </c>
      <c r="F457" s="134"/>
      <c r="G457" s="134"/>
      <c r="H457" s="140"/>
      <c r="I457" s="140"/>
      <c r="J457" s="140"/>
      <c r="K457" s="140"/>
    </row>
    <row r="458" spans="1:11" outlineLevel="1" x14ac:dyDescent="0.2">
      <c r="A458" s="135"/>
      <c r="B458" s="136"/>
      <c r="C458" s="137" t="s">
        <v>404</v>
      </c>
      <c r="D458" s="138"/>
      <c r="E458" s="139"/>
      <c r="F458" s="134"/>
      <c r="G458" s="134"/>
      <c r="H458" s="140"/>
      <c r="I458" s="140"/>
      <c r="J458" s="140"/>
      <c r="K458" s="140"/>
    </row>
    <row r="459" spans="1:11" outlineLevel="1" x14ac:dyDescent="0.2">
      <c r="A459" s="135"/>
      <c r="B459" s="136"/>
      <c r="C459" s="137" t="s">
        <v>612</v>
      </c>
      <c r="D459" s="138"/>
      <c r="E459" s="139">
        <v>4.28E-3</v>
      </c>
      <c r="F459" s="134"/>
      <c r="G459" s="134"/>
      <c r="H459" s="140"/>
      <c r="I459" s="140"/>
      <c r="J459" s="140"/>
      <c r="K459" s="140"/>
    </row>
    <row r="460" spans="1:11" outlineLevel="1" x14ac:dyDescent="0.2">
      <c r="A460" s="135"/>
      <c r="B460" s="136"/>
      <c r="C460" s="137" t="s">
        <v>613</v>
      </c>
      <c r="D460" s="138"/>
      <c r="E460" s="139">
        <v>9.7900000000000001E-3</v>
      </c>
      <c r="F460" s="134"/>
      <c r="G460" s="134"/>
      <c r="H460" s="140"/>
      <c r="I460" s="140"/>
      <c r="J460" s="140"/>
      <c r="K460" s="140"/>
    </row>
    <row r="461" spans="1:11" outlineLevel="1" x14ac:dyDescent="0.2">
      <c r="A461" s="135"/>
      <c r="B461" s="136"/>
      <c r="C461" s="137" t="s">
        <v>614</v>
      </c>
      <c r="D461" s="138"/>
      <c r="E461" s="139">
        <v>1.005E-2</v>
      </c>
      <c r="F461" s="134"/>
      <c r="G461" s="134"/>
      <c r="H461" s="140"/>
      <c r="I461" s="140"/>
      <c r="J461" s="140"/>
      <c r="K461" s="140"/>
    </row>
    <row r="462" spans="1:11" outlineLevel="1" x14ac:dyDescent="0.2">
      <c r="A462" s="135"/>
      <c r="B462" s="136"/>
      <c r="C462" s="137" t="s">
        <v>615</v>
      </c>
      <c r="D462" s="138"/>
      <c r="E462" s="139">
        <v>1.005E-2</v>
      </c>
      <c r="F462" s="134"/>
      <c r="G462" s="134"/>
      <c r="H462" s="140"/>
      <c r="I462" s="140"/>
      <c r="J462" s="140"/>
      <c r="K462" s="140"/>
    </row>
    <row r="463" spans="1:11" outlineLevel="1" x14ac:dyDescent="0.2">
      <c r="A463" s="135"/>
      <c r="B463" s="136"/>
      <c r="C463" s="137" t="s">
        <v>616</v>
      </c>
      <c r="D463" s="138"/>
      <c r="E463" s="139">
        <v>9.7900000000000001E-3</v>
      </c>
      <c r="F463" s="134"/>
      <c r="G463" s="134"/>
      <c r="H463" s="140"/>
      <c r="I463" s="140"/>
      <c r="J463" s="140"/>
      <c r="K463" s="140"/>
    </row>
    <row r="464" spans="1:11" outlineLevel="1" x14ac:dyDescent="0.2">
      <c r="A464" s="135"/>
      <c r="B464" s="136"/>
      <c r="C464" s="137" t="s">
        <v>408</v>
      </c>
      <c r="D464" s="138"/>
      <c r="E464" s="139"/>
      <c r="F464" s="134"/>
      <c r="G464" s="134"/>
      <c r="H464" s="140"/>
      <c r="I464" s="140"/>
      <c r="J464" s="140"/>
      <c r="K464" s="140"/>
    </row>
    <row r="465" spans="1:11" outlineLevel="1" x14ac:dyDescent="0.2">
      <c r="A465" s="135"/>
      <c r="B465" s="136"/>
      <c r="C465" s="137" t="s">
        <v>617</v>
      </c>
      <c r="D465" s="138"/>
      <c r="E465" s="139">
        <v>4.28E-3</v>
      </c>
      <c r="F465" s="134"/>
      <c r="G465" s="134"/>
      <c r="H465" s="140"/>
      <c r="I465" s="140"/>
      <c r="J465" s="140"/>
      <c r="K465" s="140"/>
    </row>
    <row r="466" spans="1:11" outlineLevel="1" x14ac:dyDescent="0.2">
      <c r="A466" s="135"/>
      <c r="B466" s="136"/>
      <c r="C466" s="137" t="s">
        <v>618</v>
      </c>
      <c r="D466" s="138"/>
      <c r="E466" s="139">
        <v>3.2399999999999998E-3</v>
      </c>
      <c r="F466" s="134"/>
      <c r="G466" s="134"/>
      <c r="H466" s="140"/>
      <c r="I466" s="140"/>
      <c r="J466" s="140"/>
      <c r="K466" s="140"/>
    </row>
    <row r="467" spans="1:11" outlineLevel="1" x14ac:dyDescent="0.2">
      <c r="A467" s="135"/>
      <c r="B467" s="136"/>
      <c r="C467" s="137" t="s">
        <v>619</v>
      </c>
      <c r="D467" s="138"/>
      <c r="E467" s="139">
        <v>1.005E-2</v>
      </c>
      <c r="F467" s="134"/>
      <c r="G467" s="134"/>
      <c r="H467" s="140"/>
      <c r="I467" s="140"/>
      <c r="J467" s="140"/>
      <c r="K467" s="140"/>
    </row>
    <row r="468" spans="1:11" outlineLevel="1" x14ac:dyDescent="0.2">
      <c r="A468" s="135"/>
      <c r="B468" s="136"/>
      <c r="C468" s="137" t="s">
        <v>620</v>
      </c>
      <c r="D468" s="138"/>
      <c r="E468" s="139">
        <v>3.79E-3</v>
      </c>
      <c r="F468" s="134"/>
      <c r="G468" s="134"/>
      <c r="H468" s="140"/>
      <c r="I468" s="140"/>
      <c r="J468" s="140"/>
      <c r="K468" s="140"/>
    </row>
    <row r="469" spans="1:11" outlineLevel="1" x14ac:dyDescent="0.2">
      <c r="A469" s="135"/>
      <c r="B469" s="136"/>
      <c r="C469" s="137" t="s">
        <v>621</v>
      </c>
      <c r="D469" s="138"/>
      <c r="E469" s="139">
        <v>3.2399999999999998E-3</v>
      </c>
      <c r="F469" s="134"/>
      <c r="G469" s="134"/>
      <c r="H469" s="140"/>
      <c r="I469" s="140"/>
      <c r="J469" s="140"/>
      <c r="K469" s="140"/>
    </row>
    <row r="470" spans="1:11" outlineLevel="1" x14ac:dyDescent="0.2">
      <c r="A470" s="135"/>
      <c r="B470" s="136"/>
      <c r="C470" s="137" t="s">
        <v>622</v>
      </c>
      <c r="D470" s="138"/>
      <c r="E470" s="139">
        <v>9.7900000000000001E-3</v>
      </c>
      <c r="F470" s="134"/>
      <c r="G470" s="134"/>
      <c r="H470" s="140"/>
      <c r="I470" s="140"/>
      <c r="J470" s="140"/>
      <c r="K470" s="140"/>
    </row>
    <row r="471" spans="1:11" outlineLevel="1" x14ac:dyDescent="0.2">
      <c r="A471" s="135"/>
      <c r="B471" s="136"/>
      <c r="C471" s="137" t="s">
        <v>623</v>
      </c>
      <c r="D471" s="138"/>
      <c r="E471" s="139">
        <v>3.2399999999999998E-3</v>
      </c>
      <c r="F471" s="134"/>
      <c r="G471" s="134"/>
      <c r="H471" s="140"/>
      <c r="I471" s="140"/>
      <c r="J471" s="140"/>
      <c r="K471" s="140"/>
    </row>
    <row r="472" spans="1:11" outlineLevel="1" x14ac:dyDescent="0.2">
      <c r="A472" s="135"/>
      <c r="B472" s="136"/>
      <c r="C472" s="137" t="s">
        <v>624</v>
      </c>
      <c r="D472" s="138"/>
      <c r="E472" s="139">
        <v>9.1400000000000006E-3</v>
      </c>
      <c r="F472" s="134"/>
      <c r="G472" s="134"/>
      <c r="H472" s="140"/>
      <c r="I472" s="140"/>
      <c r="J472" s="140"/>
      <c r="K472" s="140"/>
    </row>
    <row r="473" spans="1:11" outlineLevel="1" x14ac:dyDescent="0.2">
      <c r="A473" s="135"/>
      <c r="B473" s="136"/>
      <c r="C473" s="137" t="s">
        <v>625</v>
      </c>
      <c r="D473" s="138"/>
      <c r="E473" s="139">
        <v>4.28E-3</v>
      </c>
      <c r="F473" s="134"/>
      <c r="G473" s="134"/>
      <c r="H473" s="140"/>
      <c r="I473" s="140"/>
      <c r="J473" s="140"/>
      <c r="K473" s="140"/>
    </row>
    <row r="474" spans="1:11" outlineLevel="1" x14ac:dyDescent="0.2">
      <c r="A474" s="135"/>
      <c r="B474" s="136"/>
      <c r="C474" s="137" t="s">
        <v>626</v>
      </c>
      <c r="D474" s="138"/>
      <c r="E474" s="139">
        <v>4.28E-3</v>
      </c>
      <c r="F474" s="134"/>
      <c r="G474" s="134"/>
      <c r="H474" s="140"/>
      <c r="I474" s="140"/>
      <c r="J474" s="140"/>
      <c r="K474" s="140"/>
    </row>
    <row r="475" spans="1:11" outlineLevel="1" x14ac:dyDescent="0.2">
      <c r="A475" s="135"/>
      <c r="B475" s="136"/>
      <c r="C475" s="137" t="s">
        <v>621</v>
      </c>
      <c r="D475" s="138"/>
      <c r="E475" s="139">
        <v>3.2399999999999998E-3</v>
      </c>
      <c r="F475" s="134"/>
      <c r="G475" s="134"/>
      <c r="H475" s="140"/>
      <c r="I475" s="140"/>
      <c r="J475" s="140"/>
      <c r="K475" s="140"/>
    </row>
    <row r="476" spans="1:11" outlineLevel="1" x14ac:dyDescent="0.2">
      <c r="A476" s="135"/>
      <c r="B476" s="136"/>
      <c r="C476" s="137" t="s">
        <v>627</v>
      </c>
      <c r="D476" s="138"/>
      <c r="E476" s="139">
        <v>9.1400000000000006E-3</v>
      </c>
      <c r="F476" s="134"/>
      <c r="G476" s="134"/>
      <c r="H476" s="140"/>
      <c r="I476" s="140"/>
      <c r="J476" s="140"/>
      <c r="K476" s="140"/>
    </row>
    <row r="477" spans="1:11" outlineLevel="1" x14ac:dyDescent="0.2">
      <c r="A477" s="135"/>
      <c r="B477" s="136"/>
      <c r="C477" s="137" t="s">
        <v>628</v>
      </c>
      <c r="D477" s="138"/>
      <c r="E477" s="139">
        <v>9.1400000000000006E-3</v>
      </c>
      <c r="F477" s="134"/>
      <c r="G477" s="134"/>
      <c r="H477" s="140"/>
      <c r="I477" s="140"/>
      <c r="J477" s="140"/>
      <c r="K477" s="140"/>
    </row>
    <row r="478" spans="1:11" outlineLevel="1" x14ac:dyDescent="0.2">
      <c r="A478" s="135"/>
      <c r="B478" s="136"/>
      <c r="C478" s="137" t="s">
        <v>629</v>
      </c>
      <c r="D478" s="138"/>
      <c r="E478" s="139">
        <v>3.2399999999999998E-3</v>
      </c>
      <c r="F478" s="134"/>
      <c r="G478" s="134"/>
      <c r="H478" s="140"/>
      <c r="I478" s="140"/>
      <c r="J478" s="140"/>
      <c r="K478" s="140"/>
    </row>
    <row r="479" spans="1:11" outlineLevel="1" x14ac:dyDescent="0.2">
      <c r="A479" s="135"/>
      <c r="B479" s="136"/>
      <c r="C479" s="137" t="s">
        <v>630</v>
      </c>
      <c r="D479" s="138"/>
      <c r="E479" s="139">
        <v>3.2399999999999998E-3</v>
      </c>
      <c r="F479" s="134"/>
      <c r="G479" s="134"/>
      <c r="H479" s="140"/>
      <c r="I479" s="140"/>
      <c r="J479" s="140"/>
      <c r="K479" s="140"/>
    </row>
    <row r="480" spans="1:11" outlineLevel="1" x14ac:dyDescent="0.2">
      <c r="A480" s="135"/>
      <c r="B480" s="136"/>
      <c r="C480" s="137" t="s">
        <v>631</v>
      </c>
      <c r="D480" s="138"/>
      <c r="E480" s="139">
        <v>4.4099999999999999E-3</v>
      </c>
      <c r="F480" s="134"/>
      <c r="G480" s="134"/>
      <c r="H480" s="140"/>
      <c r="I480" s="140"/>
      <c r="J480" s="140"/>
      <c r="K480" s="140"/>
    </row>
    <row r="481" spans="1:11" outlineLevel="1" x14ac:dyDescent="0.2">
      <c r="A481" s="135"/>
      <c r="B481" s="136"/>
      <c r="C481" s="137" t="s">
        <v>411</v>
      </c>
      <c r="D481" s="138"/>
      <c r="E481" s="139"/>
      <c r="F481" s="134"/>
      <c r="G481" s="134"/>
      <c r="H481" s="140"/>
      <c r="I481" s="140"/>
      <c r="J481" s="140"/>
      <c r="K481" s="140"/>
    </row>
    <row r="482" spans="1:11" outlineLevel="1" x14ac:dyDescent="0.2">
      <c r="A482" s="135"/>
      <c r="B482" s="136"/>
      <c r="C482" s="137" t="s">
        <v>632</v>
      </c>
      <c r="D482" s="138"/>
      <c r="E482" s="139">
        <v>3.2399999999999998E-3</v>
      </c>
      <c r="F482" s="134"/>
      <c r="G482" s="134"/>
      <c r="H482" s="140"/>
      <c r="I482" s="140"/>
      <c r="J482" s="140"/>
      <c r="K482" s="140"/>
    </row>
    <row r="483" spans="1:11" outlineLevel="1" x14ac:dyDescent="0.2">
      <c r="A483" s="135"/>
      <c r="B483" s="136"/>
      <c r="C483" s="137" t="s">
        <v>633</v>
      </c>
      <c r="D483" s="138"/>
      <c r="E483" s="139">
        <v>1.005E-2</v>
      </c>
      <c r="F483" s="134"/>
      <c r="G483" s="134"/>
      <c r="H483" s="140"/>
      <c r="I483" s="140"/>
      <c r="J483" s="140"/>
      <c r="K483" s="140"/>
    </row>
    <row r="484" spans="1:11" outlineLevel="1" x14ac:dyDescent="0.2">
      <c r="A484" s="135"/>
      <c r="B484" s="136"/>
      <c r="C484" s="137" t="s">
        <v>634</v>
      </c>
      <c r="D484" s="138"/>
      <c r="E484" s="139">
        <v>3.79E-3</v>
      </c>
      <c r="F484" s="134"/>
      <c r="G484" s="134"/>
      <c r="H484" s="140"/>
      <c r="I484" s="140"/>
      <c r="J484" s="140"/>
      <c r="K484" s="140"/>
    </row>
    <row r="485" spans="1:11" outlineLevel="1" x14ac:dyDescent="0.2">
      <c r="A485" s="135"/>
      <c r="B485" s="136"/>
      <c r="C485" s="137" t="s">
        <v>621</v>
      </c>
      <c r="D485" s="138"/>
      <c r="E485" s="139">
        <v>3.2399999999999998E-3</v>
      </c>
      <c r="F485" s="134"/>
      <c r="G485" s="134"/>
      <c r="H485" s="140"/>
      <c r="I485" s="140"/>
      <c r="J485" s="140"/>
      <c r="K485" s="140"/>
    </row>
    <row r="486" spans="1:11" outlineLevel="1" x14ac:dyDescent="0.2">
      <c r="A486" s="135"/>
      <c r="B486" s="136"/>
      <c r="C486" s="137" t="s">
        <v>635</v>
      </c>
      <c r="D486" s="138"/>
      <c r="E486" s="139">
        <v>5.0200000000000002E-3</v>
      </c>
      <c r="F486" s="134"/>
      <c r="G486" s="134"/>
      <c r="H486" s="140"/>
      <c r="I486" s="140"/>
      <c r="J486" s="140"/>
      <c r="K486" s="140"/>
    </row>
    <row r="487" spans="1:11" outlineLevel="1" x14ac:dyDescent="0.2">
      <c r="A487" s="135"/>
      <c r="B487" s="136"/>
      <c r="C487" s="137" t="s">
        <v>636</v>
      </c>
      <c r="D487" s="138"/>
      <c r="E487" s="139">
        <v>3.2399999999999998E-3</v>
      </c>
      <c r="F487" s="134"/>
      <c r="G487" s="134"/>
      <c r="H487" s="140"/>
      <c r="I487" s="140"/>
      <c r="J487" s="140"/>
      <c r="K487" s="140"/>
    </row>
    <row r="488" spans="1:11" outlineLevel="1" x14ac:dyDescent="0.2">
      <c r="A488" s="135"/>
      <c r="B488" s="136"/>
      <c r="C488" s="137" t="s">
        <v>637</v>
      </c>
      <c r="D488" s="138"/>
      <c r="E488" s="139">
        <v>9.1400000000000006E-3</v>
      </c>
      <c r="F488" s="134"/>
      <c r="G488" s="134"/>
      <c r="H488" s="140"/>
      <c r="I488" s="140"/>
      <c r="J488" s="140"/>
      <c r="K488" s="140"/>
    </row>
    <row r="489" spans="1:11" outlineLevel="1" x14ac:dyDescent="0.2">
      <c r="A489" s="135"/>
      <c r="B489" s="136"/>
      <c r="C489" s="137" t="s">
        <v>638</v>
      </c>
      <c r="D489" s="138"/>
      <c r="E489" s="139">
        <v>4.28E-3</v>
      </c>
      <c r="F489" s="134"/>
      <c r="G489" s="134"/>
      <c r="H489" s="140"/>
      <c r="I489" s="140"/>
      <c r="J489" s="140"/>
      <c r="K489" s="140"/>
    </row>
    <row r="490" spans="1:11" outlineLevel="1" x14ac:dyDescent="0.2">
      <c r="A490" s="135"/>
      <c r="B490" s="136"/>
      <c r="C490" s="137" t="s">
        <v>639</v>
      </c>
      <c r="D490" s="138"/>
      <c r="E490" s="139">
        <v>4.28E-3</v>
      </c>
      <c r="F490" s="134"/>
      <c r="G490" s="134"/>
      <c r="H490" s="140"/>
      <c r="I490" s="140"/>
      <c r="J490" s="140"/>
      <c r="K490" s="140"/>
    </row>
    <row r="491" spans="1:11" outlineLevel="1" x14ac:dyDescent="0.2">
      <c r="A491" s="135"/>
      <c r="B491" s="136"/>
      <c r="C491" s="137" t="s">
        <v>621</v>
      </c>
      <c r="D491" s="138"/>
      <c r="E491" s="139">
        <v>3.2399999999999998E-3</v>
      </c>
      <c r="F491" s="134"/>
      <c r="G491" s="134"/>
      <c r="H491" s="140"/>
      <c r="I491" s="140"/>
      <c r="J491" s="140"/>
      <c r="K491" s="140"/>
    </row>
    <row r="492" spans="1:11" outlineLevel="1" x14ac:dyDescent="0.2">
      <c r="A492" s="135"/>
      <c r="B492" s="136"/>
      <c r="C492" s="137" t="s">
        <v>640</v>
      </c>
      <c r="D492" s="138"/>
      <c r="E492" s="139">
        <v>9.1400000000000006E-3</v>
      </c>
      <c r="F492" s="134"/>
      <c r="G492" s="134"/>
      <c r="H492" s="140"/>
      <c r="I492" s="140"/>
      <c r="J492" s="140"/>
      <c r="K492" s="140"/>
    </row>
    <row r="493" spans="1:11" outlineLevel="1" x14ac:dyDescent="0.2">
      <c r="A493" s="135"/>
      <c r="B493" s="136"/>
      <c r="C493" s="137" t="s">
        <v>641</v>
      </c>
      <c r="D493" s="138"/>
      <c r="E493" s="139">
        <v>9.1400000000000006E-3</v>
      </c>
      <c r="F493" s="134"/>
      <c r="G493" s="134"/>
      <c r="H493" s="140"/>
      <c r="I493" s="140"/>
      <c r="J493" s="140"/>
      <c r="K493" s="140"/>
    </row>
    <row r="494" spans="1:11" outlineLevel="1" x14ac:dyDescent="0.2">
      <c r="A494" s="135"/>
      <c r="B494" s="136"/>
      <c r="C494" s="137" t="s">
        <v>642</v>
      </c>
      <c r="D494" s="138"/>
      <c r="E494" s="139">
        <v>3.2399999999999998E-3</v>
      </c>
      <c r="F494" s="134"/>
      <c r="G494" s="134"/>
      <c r="H494" s="140"/>
      <c r="I494" s="140"/>
      <c r="J494" s="140"/>
      <c r="K494" s="140"/>
    </row>
    <row r="495" spans="1:11" outlineLevel="1" x14ac:dyDescent="0.2">
      <c r="A495" s="135"/>
      <c r="B495" s="136"/>
      <c r="C495" s="137" t="s">
        <v>643</v>
      </c>
      <c r="D495" s="138"/>
      <c r="E495" s="139">
        <v>3.2399999999999998E-3</v>
      </c>
      <c r="F495" s="134"/>
      <c r="G495" s="134"/>
      <c r="H495" s="140"/>
      <c r="I495" s="140"/>
      <c r="J495" s="140"/>
      <c r="K495" s="140"/>
    </row>
    <row r="496" spans="1:11" outlineLevel="1" x14ac:dyDescent="0.2">
      <c r="A496" s="135"/>
      <c r="B496" s="136"/>
      <c r="C496" s="137" t="s">
        <v>644</v>
      </c>
      <c r="D496" s="138"/>
      <c r="E496" s="139">
        <v>4.4099999999999999E-3</v>
      </c>
      <c r="F496" s="134"/>
      <c r="G496" s="134"/>
      <c r="H496" s="140"/>
      <c r="I496" s="140"/>
      <c r="J496" s="140"/>
      <c r="K496" s="140"/>
    </row>
    <row r="497" spans="1:11" outlineLevel="1" x14ac:dyDescent="0.2">
      <c r="A497" s="135"/>
      <c r="B497" s="136"/>
      <c r="C497" s="137" t="s">
        <v>415</v>
      </c>
      <c r="D497" s="138"/>
      <c r="E497" s="139"/>
      <c r="F497" s="134"/>
      <c r="G497" s="134"/>
      <c r="H497" s="140"/>
      <c r="I497" s="140"/>
      <c r="J497" s="140"/>
      <c r="K497" s="140"/>
    </row>
    <row r="498" spans="1:11" outlineLevel="1" x14ac:dyDescent="0.2">
      <c r="A498" s="135"/>
      <c r="B498" s="136"/>
      <c r="C498" s="137" t="s">
        <v>645</v>
      </c>
      <c r="D498" s="138"/>
      <c r="E498" s="139">
        <v>4.28E-3</v>
      </c>
      <c r="F498" s="134"/>
      <c r="G498" s="134"/>
      <c r="H498" s="140"/>
      <c r="I498" s="140"/>
      <c r="J498" s="140"/>
      <c r="K498" s="140"/>
    </row>
    <row r="499" spans="1:11" outlineLevel="1" x14ac:dyDescent="0.2">
      <c r="A499" s="135"/>
      <c r="B499" s="136"/>
      <c r="C499" s="137" t="s">
        <v>646</v>
      </c>
      <c r="D499" s="138"/>
      <c r="E499" s="139">
        <v>3.2399999999999998E-3</v>
      </c>
      <c r="F499" s="134"/>
      <c r="G499" s="134"/>
      <c r="H499" s="140"/>
      <c r="I499" s="140"/>
      <c r="J499" s="140"/>
      <c r="K499" s="140"/>
    </row>
    <row r="500" spans="1:11" outlineLevel="1" x14ac:dyDescent="0.2">
      <c r="A500" s="135"/>
      <c r="B500" s="136"/>
      <c r="C500" s="137" t="s">
        <v>647</v>
      </c>
      <c r="D500" s="138"/>
      <c r="E500" s="139">
        <v>3.2399999999999998E-3</v>
      </c>
      <c r="F500" s="134"/>
      <c r="G500" s="134"/>
      <c r="H500" s="140"/>
      <c r="I500" s="140"/>
      <c r="J500" s="140"/>
      <c r="K500" s="140"/>
    </row>
    <row r="501" spans="1:11" outlineLevel="1" x14ac:dyDescent="0.2">
      <c r="A501" s="135"/>
      <c r="B501" s="136"/>
      <c r="C501" s="137" t="s">
        <v>648</v>
      </c>
      <c r="D501" s="138"/>
      <c r="E501" s="139">
        <v>1.005E-2</v>
      </c>
      <c r="F501" s="134"/>
      <c r="G501" s="134"/>
      <c r="H501" s="140"/>
      <c r="I501" s="140"/>
      <c r="J501" s="140"/>
      <c r="K501" s="140"/>
    </row>
    <row r="502" spans="1:11" outlineLevel="1" x14ac:dyDescent="0.2">
      <c r="A502" s="135"/>
      <c r="B502" s="136"/>
      <c r="C502" s="137" t="s">
        <v>649</v>
      </c>
      <c r="D502" s="138"/>
      <c r="E502" s="139">
        <v>3.79E-3</v>
      </c>
      <c r="F502" s="134"/>
      <c r="G502" s="134"/>
      <c r="H502" s="140"/>
      <c r="I502" s="140"/>
      <c r="J502" s="140"/>
      <c r="K502" s="140"/>
    </row>
    <row r="503" spans="1:11" outlineLevel="1" x14ac:dyDescent="0.2">
      <c r="A503" s="135"/>
      <c r="B503" s="136"/>
      <c r="C503" s="137" t="s">
        <v>621</v>
      </c>
      <c r="D503" s="138"/>
      <c r="E503" s="139">
        <v>3.2399999999999998E-3</v>
      </c>
      <c r="F503" s="134"/>
      <c r="G503" s="134"/>
      <c r="H503" s="140"/>
      <c r="I503" s="140"/>
      <c r="J503" s="140"/>
      <c r="K503" s="140"/>
    </row>
    <row r="504" spans="1:11" outlineLevel="1" x14ac:dyDescent="0.2">
      <c r="A504" s="135"/>
      <c r="B504" s="136"/>
      <c r="C504" s="137" t="s">
        <v>650</v>
      </c>
      <c r="D504" s="138"/>
      <c r="E504" s="139">
        <v>1.004E-2</v>
      </c>
      <c r="F504" s="134"/>
      <c r="G504" s="134"/>
      <c r="H504" s="140"/>
      <c r="I504" s="140"/>
      <c r="J504" s="140"/>
      <c r="K504" s="140"/>
    </row>
    <row r="505" spans="1:11" outlineLevel="1" x14ac:dyDescent="0.2">
      <c r="A505" s="135"/>
      <c r="B505" s="136"/>
      <c r="C505" s="137" t="s">
        <v>651</v>
      </c>
      <c r="D505" s="138"/>
      <c r="E505" s="139">
        <v>3.2399999999999998E-3</v>
      </c>
      <c r="F505" s="134"/>
      <c r="G505" s="134"/>
      <c r="H505" s="140"/>
      <c r="I505" s="140"/>
      <c r="J505" s="140"/>
      <c r="K505" s="140"/>
    </row>
    <row r="506" spans="1:11" outlineLevel="1" x14ac:dyDescent="0.2">
      <c r="A506" s="135"/>
      <c r="B506" s="136"/>
      <c r="C506" s="137" t="s">
        <v>652</v>
      </c>
      <c r="D506" s="138"/>
      <c r="E506" s="139">
        <v>9.1400000000000006E-3</v>
      </c>
      <c r="F506" s="134"/>
      <c r="G506" s="134"/>
      <c r="H506" s="140"/>
      <c r="I506" s="140"/>
      <c r="J506" s="140"/>
      <c r="K506" s="140"/>
    </row>
    <row r="507" spans="1:11" outlineLevel="1" x14ac:dyDescent="0.2">
      <c r="A507" s="135"/>
      <c r="B507" s="136"/>
      <c r="C507" s="137" t="s">
        <v>653</v>
      </c>
      <c r="D507" s="138"/>
      <c r="E507" s="139">
        <v>4.4099999999999999E-3</v>
      </c>
      <c r="F507" s="134"/>
      <c r="G507" s="134"/>
      <c r="H507" s="140"/>
      <c r="I507" s="140"/>
      <c r="J507" s="140"/>
      <c r="K507" s="140"/>
    </row>
    <row r="508" spans="1:11" outlineLevel="1" x14ac:dyDescent="0.2">
      <c r="A508" s="135"/>
      <c r="B508" s="136"/>
      <c r="C508" s="137" t="s">
        <v>654</v>
      </c>
      <c r="D508" s="138"/>
      <c r="E508" s="139">
        <v>4.28E-3</v>
      </c>
      <c r="F508" s="134"/>
      <c r="G508" s="134"/>
      <c r="H508" s="140"/>
      <c r="I508" s="140"/>
      <c r="J508" s="140"/>
      <c r="K508" s="140"/>
    </row>
    <row r="509" spans="1:11" outlineLevel="1" x14ac:dyDescent="0.2">
      <c r="A509" s="135"/>
      <c r="B509" s="136"/>
      <c r="C509" s="137" t="s">
        <v>621</v>
      </c>
      <c r="D509" s="138"/>
      <c r="E509" s="139">
        <v>3.2399999999999998E-3</v>
      </c>
      <c r="F509" s="134"/>
      <c r="G509" s="134"/>
      <c r="H509" s="140"/>
      <c r="I509" s="140"/>
      <c r="J509" s="140"/>
      <c r="K509" s="140"/>
    </row>
    <row r="510" spans="1:11" outlineLevel="1" x14ac:dyDescent="0.2">
      <c r="A510" s="135"/>
      <c r="B510" s="136"/>
      <c r="C510" s="137" t="s">
        <v>655</v>
      </c>
      <c r="D510" s="138"/>
      <c r="E510" s="139">
        <v>9.1400000000000006E-3</v>
      </c>
      <c r="F510" s="134"/>
      <c r="G510" s="134"/>
      <c r="H510" s="140"/>
      <c r="I510" s="140"/>
      <c r="J510" s="140"/>
      <c r="K510" s="140"/>
    </row>
    <row r="511" spans="1:11" outlineLevel="1" x14ac:dyDescent="0.2">
      <c r="A511" s="135"/>
      <c r="B511" s="136"/>
      <c r="C511" s="137" t="s">
        <v>656</v>
      </c>
      <c r="D511" s="138"/>
      <c r="E511" s="139">
        <v>9.1400000000000006E-3</v>
      </c>
      <c r="F511" s="134"/>
      <c r="G511" s="134"/>
      <c r="H511" s="140"/>
      <c r="I511" s="140"/>
      <c r="J511" s="140"/>
      <c r="K511" s="140"/>
    </row>
    <row r="512" spans="1:11" outlineLevel="1" x14ac:dyDescent="0.2">
      <c r="A512" s="135"/>
      <c r="B512" s="136"/>
      <c r="C512" s="137" t="s">
        <v>657</v>
      </c>
      <c r="D512" s="138"/>
      <c r="E512" s="139">
        <v>3.2399999999999998E-3</v>
      </c>
      <c r="F512" s="134"/>
      <c r="G512" s="134"/>
      <c r="H512" s="140"/>
      <c r="I512" s="140"/>
      <c r="J512" s="140"/>
      <c r="K512" s="140"/>
    </row>
    <row r="513" spans="1:11" outlineLevel="1" x14ac:dyDescent="0.2">
      <c r="A513" s="135"/>
      <c r="B513" s="136"/>
      <c r="C513" s="137" t="s">
        <v>658</v>
      </c>
      <c r="D513" s="138"/>
      <c r="E513" s="139">
        <v>4.4099999999999999E-3</v>
      </c>
      <c r="F513" s="134"/>
      <c r="G513" s="134"/>
      <c r="H513" s="140"/>
      <c r="I513" s="140"/>
      <c r="J513" s="140"/>
      <c r="K513" s="140"/>
    </row>
    <row r="514" spans="1:11" outlineLevel="1" x14ac:dyDescent="0.2">
      <c r="A514" s="135"/>
      <c r="B514" s="136"/>
      <c r="C514" s="137" t="s">
        <v>420</v>
      </c>
      <c r="D514" s="138"/>
      <c r="E514" s="139"/>
      <c r="F514" s="134"/>
      <c r="G514" s="134"/>
      <c r="H514" s="140"/>
      <c r="I514" s="140"/>
      <c r="J514" s="140"/>
      <c r="K514" s="140"/>
    </row>
    <row r="515" spans="1:11" outlineLevel="1" x14ac:dyDescent="0.2">
      <c r="A515" s="135"/>
      <c r="B515" s="136"/>
      <c r="C515" s="137" t="s">
        <v>659</v>
      </c>
      <c r="D515" s="138"/>
      <c r="E515" s="139">
        <v>1.1379999999999999E-2</v>
      </c>
      <c r="F515" s="134"/>
      <c r="G515" s="134"/>
      <c r="H515" s="140"/>
      <c r="I515" s="140"/>
      <c r="J515" s="140"/>
      <c r="K515" s="140"/>
    </row>
    <row r="516" spans="1:11" outlineLevel="1" x14ac:dyDescent="0.2">
      <c r="A516" s="135"/>
      <c r="B516" s="136"/>
      <c r="C516" s="137" t="s">
        <v>660</v>
      </c>
      <c r="D516" s="138"/>
      <c r="E516" s="139">
        <v>1.01E-2</v>
      </c>
      <c r="F516" s="134"/>
      <c r="G516" s="134"/>
      <c r="H516" s="140"/>
      <c r="I516" s="140"/>
      <c r="J516" s="140"/>
      <c r="K516" s="140"/>
    </row>
    <row r="517" spans="1:11" ht="33.75" outlineLevel="1" x14ac:dyDescent="0.2">
      <c r="A517" s="43">
        <v>53</v>
      </c>
      <c r="B517" s="44" t="s">
        <v>661</v>
      </c>
      <c r="C517" s="59" t="s">
        <v>662</v>
      </c>
      <c r="D517" s="45" t="s">
        <v>172</v>
      </c>
      <c r="E517" s="46">
        <v>164.60310000000001</v>
      </c>
      <c r="F517" s="47">
        <v>0</v>
      </c>
      <c r="G517" s="48">
        <f>ROUND(E517*F517,2)</f>
        <v>0</v>
      </c>
      <c r="H517" s="46">
        <v>4.7379999999999999E-2</v>
      </c>
      <c r="I517" s="46">
        <f>ROUND(E517*H517,2)</f>
        <v>7.8</v>
      </c>
      <c r="J517" s="46">
        <v>0</v>
      </c>
      <c r="K517" s="46">
        <f>ROUND(E517*J517,2)</f>
        <v>0</v>
      </c>
    </row>
    <row r="518" spans="1:11" outlineLevel="1" x14ac:dyDescent="0.2">
      <c r="A518" s="135"/>
      <c r="B518" s="136"/>
      <c r="C518" s="137" t="s">
        <v>663</v>
      </c>
      <c r="D518" s="138"/>
      <c r="E518" s="139">
        <v>191.952</v>
      </c>
      <c r="F518" s="134"/>
      <c r="G518" s="134"/>
      <c r="H518" s="140"/>
      <c r="I518" s="140"/>
      <c r="J518" s="140"/>
      <c r="K518" s="140"/>
    </row>
    <row r="519" spans="1:11" outlineLevel="1" x14ac:dyDescent="0.2">
      <c r="A519" s="135"/>
      <c r="B519" s="136"/>
      <c r="C519" s="137" t="s">
        <v>664</v>
      </c>
      <c r="D519" s="138"/>
      <c r="E519" s="139">
        <v>-4.343</v>
      </c>
      <c r="F519" s="134"/>
      <c r="G519" s="134"/>
      <c r="H519" s="140"/>
      <c r="I519" s="140"/>
      <c r="J519" s="140"/>
      <c r="K519" s="140"/>
    </row>
    <row r="520" spans="1:11" outlineLevel="1" x14ac:dyDescent="0.2">
      <c r="A520" s="135"/>
      <c r="B520" s="136"/>
      <c r="C520" s="137" t="s">
        <v>665</v>
      </c>
      <c r="D520" s="138"/>
      <c r="E520" s="139">
        <v>-3.8986000000000001</v>
      </c>
      <c r="F520" s="134"/>
      <c r="G520" s="134"/>
      <c r="H520" s="140"/>
      <c r="I520" s="140"/>
      <c r="J520" s="140"/>
      <c r="K520" s="140"/>
    </row>
    <row r="521" spans="1:11" outlineLevel="1" x14ac:dyDescent="0.2">
      <c r="A521" s="135"/>
      <c r="B521" s="136"/>
      <c r="C521" s="137" t="s">
        <v>666</v>
      </c>
      <c r="D521" s="138"/>
      <c r="E521" s="139">
        <v>-8.8879999999999999</v>
      </c>
      <c r="F521" s="134"/>
      <c r="G521" s="134"/>
      <c r="H521" s="140"/>
      <c r="I521" s="140"/>
      <c r="J521" s="140"/>
      <c r="K521" s="140"/>
    </row>
    <row r="522" spans="1:11" outlineLevel="1" x14ac:dyDescent="0.2">
      <c r="A522" s="135"/>
      <c r="B522" s="136"/>
      <c r="C522" s="137" t="s">
        <v>667</v>
      </c>
      <c r="D522" s="138"/>
      <c r="E522" s="139">
        <v>-2.8279999999999998</v>
      </c>
      <c r="F522" s="134"/>
      <c r="G522" s="134"/>
      <c r="H522" s="140"/>
      <c r="I522" s="140"/>
      <c r="J522" s="140"/>
      <c r="K522" s="140"/>
    </row>
    <row r="523" spans="1:11" outlineLevel="1" x14ac:dyDescent="0.2">
      <c r="A523" s="135"/>
      <c r="B523" s="136"/>
      <c r="C523" s="137" t="s">
        <v>668</v>
      </c>
      <c r="D523" s="138"/>
      <c r="E523" s="139">
        <v>-4.3228</v>
      </c>
      <c r="F523" s="134"/>
      <c r="G523" s="134"/>
      <c r="H523" s="140"/>
      <c r="I523" s="140"/>
      <c r="J523" s="140"/>
      <c r="K523" s="140"/>
    </row>
    <row r="524" spans="1:11" outlineLevel="1" x14ac:dyDescent="0.2">
      <c r="A524" s="135"/>
      <c r="B524" s="136"/>
      <c r="C524" s="137" t="s">
        <v>669</v>
      </c>
      <c r="D524" s="138"/>
      <c r="E524" s="139">
        <v>-6.06</v>
      </c>
      <c r="F524" s="134"/>
      <c r="G524" s="134"/>
      <c r="H524" s="140"/>
      <c r="I524" s="140"/>
      <c r="J524" s="140"/>
      <c r="K524" s="140"/>
    </row>
    <row r="525" spans="1:11" outlineLevel="1" x14ac:dyDescent="0.2">
      <c r="A525" s="135"/>
      <c r="B525" s="136"/>
      <c r="C525" s="137" t="s">
        <v>670</v>
      </c>
      <c r="D525" s="138"/>
      <c r="E525" s="139"/>
      <c r="F525" s="134"/>
      <c r="G525" s="134"/>
      <c r="H525" s="140"/>
      <c r="I525" s="140"/>
      <c r="J525" s="140"/>
      <c r="K525" s="140"/>
    </row>
    <row r="526" spans="1:11" outlineLevel="1" x14ac:dyDescent="0.2">
      <c r="A526" s="135"/>
      <c r="B526" s="136"/>
      <c r="C526" s="137" t="s">
        <v>671</v>
      </c>
      <c r="D526" s="138"/>
      <c r="E526" s="139">
        <v>2.9914999999999998</v>
      </c>
      <c r="F526" s="134"/>
      <c r="G526" s="134"/>
      <c r="H526" s="140"/>
      <c r="I526" s="140"/>
      <c r="J526" s="140"/>
      <c r="K526" s="140"/>
    </row>
    <row r="527" spans="1:11" ht="33.75" outlineLevel="1" x14ac:dyDescent="0.2">
      <c r="A527" s="43">
        <v>54</v>
      </c>
      <c r="B527" s="44" t="s">
        <v>672</v>
      </c>
      <c r="C527" s="59" t="s">
        <v>673</v>
      </c>
      <c r="D527" s="45" t="s">
        <v>172</v>
      </c>
      <c r="E527" s="46">
        <v>37.316200000000002</v>
      </c>
      <c r="F527" s="47">
        <v>0</v>
      </c>
      <c r="G527" s="48">
        <f>ROUND(E527*F527,2)</f>
        <v>0</v>
      </c>
      <c r="H527" s="46">
        <v>4.7800000000000002E-2</v>
      </c>
      <c r="I527" s="46">
        <f>ROUND(E527*H527,2)</f>
        <v>1.78</v>
      </c>
      <c r="J527" s="46">
        <v>0</v>
      </c>
      <c r="K527" s="46">
        <f>ROUND(E527*J527,2)</f>
        <v>0</v>
      </c>
    </row>
    <row r="528" spans="1:11" outlineLevel="1" x14ac:dyDescent="0.2">
      <c r="A528" s="135"/>
      <c r="B528" s="136"/>
      <c r="C528" s="137" t="s">
        <v>420</v>
      </c>
      <c r="D528" s="138"/>
      <c r="E528" s="139"/>
      <c r="F528" s="134"/>
      <c r="G528" s="134"/>
      <c r="H528" s="140"/>
      <c r="I528" s="140"/>
      <c r="J528" s="140"/>
      <c r="K528" s="140"/>
    </row>
    <row r="529" spans="1:11" outlineLevel="1" x14ac:dyDescent="0.2">
      <c r="A529" s="135"/>
      <c r="B529" s="136"/>
      <c r="C529" s="137" t="s">
        <v>674</v>
      </c>
      <c r="D529" s="138"/>
      <c r="E529" s="139">
        <v>10.385</v>
      </c>
      <c r="F529" s="134"/>
      <c r="G529" s="134"/>
      <c r="H529" s="140"/>
      <c r="I529" s="140"/>
      <c r="J529" s="140"/>
      <c r="K529" s="140"/>
    </row>
    <row r="530" spans="1:11" outlineLevel="1" x14ac:dyDescent="0.2">
      <c r="A530" s="135"/>
      <c r="B530" s="136"/>
      <c r="C530" s="137" t="s">
        <v>675</v>
      </c>
      <c r="D530" s="138"/>
      <c r="E530" s="139">
        <v>7.8811999999999998</v>
      </c>
      <c r="F530" s="134"/>
      <c r="G530" s="134"/>
      <c r="H530" s="140"/>
      <c r="I530" s="140"/>
      <c r="J530" s="140"/>
      <c r="K530" s="140"/>
    </row>
    <row r="531" spans="1:11" outlineLevel="1" x14ac:dyDescent="0.2">
      <c r="A531" s="135"/>
      <c r="B531" s="136"/>
      <c r="C531" s="137" t="s">
        <v>676</v>
      </c>
      <c r="D531" s="138"/>
      <c r="E531" s="139">
        <v>27.13</v>
      </c>
      <c r="F531" s="134"/>
      <c r="G531" s="134"/>
      <c r="H531" s="140"/>
      <c r="I531" s="140"/>
      <c r="J531" s="140"/>
      <c r="K531" s="140"/>
    </row>
    <row r="532" spans="1:11" outlineLevel="1" x14ac:dyDescent="0.2">
      <c r="A532" s="135"/>
      <c r="B532" s="136"/>
      <c r="C532" s="137" t="s">
        <v>677</v>
      </c>
      <c r="D532" s="138"/>
      <c r="E532" s="139">
        <v>-8.08</v>
      </c>
      <c r="F532" s="134"/>
      <c r="G532" s="134"/>
      <c r="H532" s="140"/>
      <c r="I532" s="140"/>
      <c r="J532" s="140"/>
      <c r="K532" s="140"/>
    </row>
    <row r="533" spans="1:11" ht="33.75" outlineLevel="1" x14ac:dyDescent="0.2">
      <c r="A533" s="43">
        <v>55</v>
      </c>
      <c r="B533" s="44" t="s">
        <v>678</v>
      </c>
      <c r="C533" s="59" t="s">
        <v>679</v>
      </c>
      <c r="D533" s="45" t="s">
        <v>172</v>
      </c>
      <c r="E533" s="46">
        <v>110.79640000000001</v>
      </c>
      <c r="F533" s="47">
        <v>0</v>
      </c>
      <c r="G533" s="48">
        <f>ROUND(E533*F533,2)</f>
        <v>0</v>
      </c>
      <c r="H533" s="46">
        <v>4.768E-2</v>
      </c>
      <c r="I533" s="46">
        <f>ROUND(E533*H533,2)</f>
        <v>5.28</v>
      </c>
      <c r="J533" s="46">
        <v>0</v>
      </c>
      <c r="K533" s="46">
        <f>ROUND(E533*J533,2)</f>
        <v>0</v>
      </c>
    </row>
    <row r="534" spans="1:11" outlineLevel="1" x14ac:dyDescent="0.2">
      <c r="A534" s="135"/>
      <c r="B534" s="136"/>
      <c r="C534" s="137" t="s">
        <v>680</v>
      </c>
      <c r="D534" s="138"/>
      <c r="E534" s="139">
        <v>61.701900000000002</v>
      </c>
      <c r="F534" s="134"/>
      <c r="G534" s="134"/>
      <c r="H534" s="140"/>
      <c r="I534" s="140"/>
      <c r="J534" s="140"/>
      <c r="K534" s="140"/>
    </row>
    <row r="535" spans="1:11" outlineLevel="1" x14ac:dyDescent="0.2">
      <c r="A535" s="135"/>
      <c r="B535" s="136"/>
      <c r="C535" s="137" t="s">
        <v>681</v>
      </c>
      <c r="D535" s="138"/>
      <c r="E535" s="139"/>
      <c r="F535" s="134"/>
      <c r="G535" s="134"/>
      <c r="H535" s="140"/>
      <c r="I535" s="140"/>
      <c r="J535" s="140"/>
      <c r="K535" s="140"/>
    </row>
    <row r="536" spans="1:11" outlineLevel="1" x14ac:dyDescent="0.2">
      <c r="A536" s="135"/>
      <c r="B536" s="136"/>
      <c r="C536" s="137" t="s">
        <v>682</v>
      </c>
      <c r="D536" s="138"/>
      <c r="E536" s="139">
        <v>4.5960000000000001</v>
      </c>
      <c r="F536" s="134"/>
      <c r="G536" s="134"/>
      <c r="H536" s="140"/>
      <c r="I536" s="140"/>
      <c r="J536" s="140"/>
      <c r="K536" s="140"/>
    </row>
    <row r="537" spans="1:11" outlineLevel="1" x14ac:dyDescent="0.2">
      <c r="A537" s="135"/>
      <c r="B537" s="136"/>
      <c r="C537" s="137" t="s">
        <v>683</v>
      </c>
      <c r="D537" s="138"/>
      <c r="E537" s="139">
        <v>10.329499999999999</v>
      </c>
      <c r="F537" s="134"/>
      <c r="G537" s="134"/>
      <c r="H537" s="140"/>
      <c r="I537" s="140"/>
      <c r="J537" s="140"/>
      <c r="K537" s="140"/>
    </row>
    <row r="538" spans="1:11" outlineLevel="1" x14ac:dyDescent="0.2">
      <c r="A538" s="135"/>
      <c r="B538" s="136"/>
      <c r="C538" s="137" t="s">
        <v>684</v>
      </c>
      <c r="D538" s="138"/>
      <c r="E538" s="139">
        <v>9.8185000000000002</v>
      </c>
      <c r="F538" s="134"/>
      <c r="G538" s="134"/>
      <c r="H538" s="140"/>
      <c r="I538" s="140"/>
      <c r="J538" s="140"/>
      <c r="K538" s="140"/>
    </row>
    <row r="539" spans="1:11" outlineLevel="1" x14ac:dyDescent="0.2">
      <c r="A539" s="135"/>
      <c r="B539" s="136"/>
      <c r="C539" s="137" t="s">
        <v>685</v>
      </c>
      <c r="D539" s="138"/>
      <c r="E539" s="139">
        <v>10.329499999999999</v>
      </c>
      <c r="F539" s="134"/>
      <c r="G539" s="134"/>
      <c r="H539" s="140"/>
      <c r="I539" s="140"/>
      <c r="J539" s="140"/>
      <c r="K539" s="140"/>
    </row>
    <row r="540" spans="1:11" outlineLevel="1" x14ac:dyDescent="0.2">
      <c r="A540" s="135"/>
      <c r="B540" s="136"/>
      <c r="C540" s="137" t="s">
        <v>686</v>
      </c>
      <c r="D540" s="138"/>
      <c r="E540" s="139">
        <v>10.366</v>
      </c>
      <c r="F540" s="134"/>
      <c r="G540" s="134"/>
      <c r="H540" s="140"/>
      <c r="I540" s="140"/>
      <c r="J540" s="140"/>
      <c r="K540" s="140"/>
    </row>
    <row r="541" spans="1:11" outlineLevel="1" x14ac:dyDescent="0.2">
      <c r="A541" s="135"/>
      <c r="B541" s="136"/>
      <c r="C541" s="137" t="s">
        <v>687</v>
      </c>
      <c r="D541" s="138"/>
      <c r="E541" s="139">
        <v>3.6549999999999998</v>
      </c>
      <c r="F541" s="134"/>
      <c r="G541" s="134"/>
      <c r="H541" s="140"/>
      <c r="I541" s="140"/>
      <c r="J541" s="140"/>
      <c r="K541" s="140"/>
    </row>
    <row r="542" spans="1:11" ht="33.75" outlineLevel="1" x14ac:dyDescent="0.2">
      <c r="A542" s="43">
        <v>56</v>
      </c>
      <c r="B542" s="44" t="s">
        <v>688</v>
      </c>
      <c r="C542" s="59" t="s">
        <v>689</v>
      </c>
      <c r="D542" s="45" t="s">
        <v>172</v>
      </c>
      <c r="E542" s="46">
        <v>5.6615000000000002</v>
      </c>
      <c r="F542" s="47">
        <v>0</v>
      </c>
      <c r="G542" s="48">
        <f>ROUND(E542*F542,2)</f>
        <v>0</v>
      </c>
      <c r="H542" s="46">
        <v>4.4229999999999998E-2</v>
      </c>
      <c r="I542" s="46">
        <f>ROUND(E542*H542,2)</f>
        <v>0.25</v>
      </c>
      <c r="J542" s="46">
        <v>0</v>
      </c>
      <c r="K542" s="46">
        <f>ROUND(E542*J542,2)</f>
        <v>0</v>
      </c>
    </row>
    <row r="543" spans="1:11" outlineLevel="1" x14ac:dyDescent="0.2">
      <c r="A543" s="135"/>
      <c r="B543" s="136"/>
      <c r="C543" s="137" t="s">
        <v>420</v>
      </c>
      <c r="D543" s="138"/>
      <c r="E543" s="139"/>
      <c r="F543" s="134"/>
      <c r="G543" s="134"/>
      <c r="H543" s="140"/>
      <c r="I543" s="140"/>
      <c r="J543" s="140"/>
      <c r="K543" s="140"/>
    </row>
    <row r="544" spans="1:11" outlineLevel="1" x14ac:dyDescent="0.2">
      <c r="A544" s="135"/>
      <c r="B544" s="136"/>
      <c r="C544" s="137" t="s">
        <v>690</v>
      </c>
      <c r="D544" s="138"/>
      <c r="E544" s="139"/>
      <c r="F544" s="134"/>
      <c r="G544" s="134"/>
      <c r="H544" s="140"/>
      <c r="I544" s="140"/>
      <c r="J544" s="140"/>
      <c r="K544" s="140"/>
    </row>
    <row r="545" spans="1:11" outlineLevel="1" x14ac:dyDescent="0.2">
      <c r="A545" s="135"/>
      <c r="B545" s="136"/>
      <c r="C545" s="137" t="s">
        <v>691</v>
      </c>
      <c r="D545" s="138"/>
      <c r="E545" s="139">
        <v>5.6615000000000002</v>
      </c>
      <c r="F545" s="134"/>
      <c r="G545" s="134"/>
      <c r="H545" s="140"/>
      <c r="I545" s="140"/>
      <c r="J545" s="140"/>
      <c r="K545" s="140"/>
    </row>
    <row r="546" spans="1:11" ht="22.5" outlineLevel="1" x14ac:dyDescent="0.2">
      <c r="A546" s="43">
        <v>57</v>
      </c>
      <c r="B546" s="44" t="s">
        <v>692</v>
      </c>
      <c r="C546" s="59" t="s">
        <v>693</v>
      </c>
      <c r="D546" s="45" t="s">
        <v>172</v>
      </c>
      <c r="E546" s="46">
        <v>572.2251</v>
      </c>
      <c r="F546" s="47">
        <v>0</v>
      </c>
      <c r="G546" s="48">
        <f>ROUND(E546*F546,2)</f>
        <v>0</v>
      </c>
      <c r="H546" s="46">
        <v>0.10091</v>
      </c>
      <c r="I546" s="46">
        <f>ROUND(E546*H546,2)</f>
        <v>57.74</v>
      </c>
      <c r="J546" s="46">
        <v>0</v>
      </c>
      <c r="K546" s="46">
        <f>ROUND(E546*J546,2)</f>
        <v>0</v>
      </c>
    </row>
    <row r="547" spans="1:11" outlineLevel="1" x14ac:dyDescent="0.2">
      <c r="A547" s="135"/>
      <c r="B547" s="136"/>
      <c r="C547" s="137" t="s">
        <v>694</v>
      </c>
      <c r="D547" s="138"/>
      <c r="E547" s="139">
        <v>42.197400000000002</v>
      </c>
      <c r="F547" s="134"/>
      <c r="G547" s="134"/>
      <c r="H547" s="140"/>
      <c r="I547" s="140"/>
      <c r="J547" s="140"/>
      <c r="K547" s="140"/>
    </row>
    <row r="548" spans="1:11" outlineLevel="1" x14ac:dyDescent="0.2">
      <c r="A548" s="135"/>
      <c r="B548" s="136"/>
      <c r="C548" s="137" t="s">
        <v>695</v>
      </c>
      <c r="D548" s="138"/>
      <c r="E548" s="139">
        <v>90.218000000000004</v>
      </c>
      <c r="F548" s="134"/>
      <c r="G548" s="134"/>
      <c r="H548" s="140"/>
      <c r="I548" s="140"/>
      <c r="J548" s="140"/>
      <c r="K548" s="140"/>
    </row>
    <row r="549" spans="1:11" outlineLevel="1" x14ac:dyDescent="0.2">
      <c r="A549" s="135"/>
      <c r="B549" s="136"/>
      <c r="C549" s="137" t="s">
        <v>696</v>
      </c>
      <c r="D549" s="138"/>
      <c r="E549" s="139">
        <v>23.247</v>
      </c>
      <c r="F549" s="134"/>
      <c r="G549" s="134"/>
      <c r="H549" s="140"/>
      <c r="I549" s="140"/>
      <c r="J549" s="140"/>
      <c r="K549" s="140"/>
    </row>
    <row r="550" spans="1:11" outlineLevel="1" x14ac:dyDescent="0.2">
      <c r="A550" s="135"/>
      <c r="B550" s="136"/>
      <c r="C550" s="137" t="s">
        <v>697</v>
      </c>
      <c r="D550" s="138"/>
      <c r="E550" s="139">
        <v>12.265000000000001</v>
      </c>
      <c r="F550" s="134"/>
      <c r="G550" s="134"/>
      <c r="H550" s="140"/>
      <c r="I550" s="140"/>
      <c r="J550" s="140"/>
      <c r="K550" s="140"/>
    </row>
    <row r="551" spans="1:11" outlineLevel="1" x14ac:dyDescent="0.2">
      <c r="A551" s="135"/>
      <c r="B551" s="136"/>
      <c r="C551" s="137" t="s">
        <v>698</v>
      </c>
      <c r="D551" s="138"/>
      <c r="E551" s="139">
        <v>-4.04</v>
      </c>
      <c r="F551" s="134"/>
      <c r="G551" s="134"/>
      <c r="H551" s="140"/>
      <c r="I551" s="140"/>
      <c r="J551" s="140"/>
      <c r="K551" s="140"/>
    </row>
    <row r="552" spans="1:11" outlineLevel="1" x14ac:dyDescent="0.2">
      <c r="A552" s="135"/>
      <c r="B552" s="136"/>
      <c r="C552" s="137" t="s">
        <v>699</v>
      </c>
      <c r="D552" s="138"/>
      <c r="E552" s="139">
        <v>-14.544</v>
      </c>
      <c r="F552" s="134"/>
      <c r="G552" s="134"/>
      <c r="H552" s="140"/>
      <c r="I552" s="140"/>
      <c r="J552" s="140"/>
      <c r="K552" s="140"/>
    </row>
    <row r="553" spans="1:11" outlineLevel="1" x14ac:dyDescent="0.2">
      <c r="A553" s="135"/>
      <c r="B553" s="136"/>
      <c r="C553" s="137" t="s">
        <v>700</v>
      </c>
      <c r="D553" s="138"/>
      <c r="E553" s="139">
        <v>-3.6</v>
      </c>
      <c r="F553" s="134"/>
      <c r="G553" s="134"/>
      <c r="H553" s="140"/>
      <c r="I553" s="140"/>
      <c r="J553" s="140"/>
      <c r="K553" s="140"/>
    </row>
    <row r="554" spans="1:11" outlineLevel="1" x14ac:dyDescent="0.2">
      <c r="A554" s="135"/>
      <c r="B554" s="136"/>
      <c r="C554" s="137" t="s">
        <v>701</v>
      </c>
      <c r="D554" s="138"/>
      <c r="E554" s="139">
        <v>109.02500000000001</v>
      </c>
      <c r="F554" s="134"/>
      <c r="G554" s="134"/>
      <c r="H554" s="140"/>
      <c r="I554" s="140"/>
      <c r="J554" s="140"/>
      <c r="K554" s="140"/>
    </row>
    <row r="555" spans="1:11" outlineLevel="1" x14ac:dyDescent="0.2">
      <c r="A555" s="135"/>
      <c r="B555" s="136"/>
      <c r="C555" s="137" t="s">
        <v>702</v>
      </c>
      <c r="D555" s="138"/>
      <c r="E555" s="139">
        <v>68.025000000000006</v>
      </c>
      <c r="F555" s="134"/>
      <c r="G555" s="134"/>
      <c r="H555" s="140"/>
      <c r="I555" s="140"/>
      <c r="J555" s="140"/>
      <c r="K555" s="140"/>
    </row>
    <row r="556" spans="1:11" outlineLevel="1" x14ac:dyDescent="0.2">
      <c r="A556" s="135"/>
      <c r="B556" s="136"/>
      <c r="C556" s="137" t="s">
        <v>703</v>
      </c>
      <c r="D556" s="138"/>
      <c r="E556" s="139">
        <v>-1.9890000000000001</v>
      </c>
      <c r="F556" s="134"/>
      <c r="G556" s="134"/>
      <c r="H556" s="140"/>
      <c r="I556" s="140"/>
      <c r="J556" s="140"/>
      <c r="K556" s="140"/>
    </row>
    <row r="557" spans="1:11" outlineLevel="1" x14ac:dyDescent="0.2">
      <c r="A557" s="135"/>
      <c r="B557" s="136"/>
      <c r="C557" s="137" t="s">
        <v>704</v>
      </c>
      <c r="D557" s="138"/>
      <c r="E557" s="139">
        <v>-4.4000000000000004</v>
      </c>
      <c r="F557" s="134"/>
      <c r="G557" s="134"/>
      <c r="H557" s="140"/>
      <c r="I557" s="140"/>
      <c r="J557" s="140"/>
      <c r="K557" s="140"/>
    </row>
    <row r="558" spans="1:11" outlineLevel="1" x14ac:dyDescent="0.2">
      <c r="A558" s="135"/>
      <c r="B558" s="136"/>
      <c r="C558" s="137" t="s">
        <v>705</v>
      </c>
      <c r="D558" s="138"/>
      <c r="E558" s="139">
        <v>-2.02</v>
      </c>
      <c r="F558" s="134"/>
      <c r="G558" s="134"/>
      <c r="H558" s="140"/>
      <c r="I558" s="140"/>
      <c r="J558" s="140"/>
      <c r="K558" s="140"/>
    </row>
    <row r="559" spans="1:11" outlineLevel="1" x14ac:dyDescent="0.2">
      <c r="A559" s="135"/>
      <c r="B559" s="136"/>
      <c r="C559" s="137" t="s">
        <v>706</v>
      </c>
      <c r="D559" s="138"/>
      <c r="E559" s="139">
        <v>-1.8180000000000001</v>
      </c>
      <c r="F559" s="134"/>
      <c r="G559" s="134"/>
      <c r="H559" s="140"/>
      <c r="I559" s="140"/>
      <c r="J559" s="140"/>
      <c r="K559" s="140"/>
    </row>
    <row r="560" spans="1:11" outlineLevel="1" x14ac:dyDescent="0.2">
      <c r="A560" s="135"/>
      <c r="B560" s="136"/>
      <c r="C560" s="137" t="s">
        <v>707</v>
      </c>
      <c r="D560" s="138"/>
      <c r="E560" s="139">
        <v>-1.8786</v>
      </c>
      <c r="F560" s="134"/>
      <c r="G560" s="134"/>
      <c r="H560" s="140"/>
      <c r="I560" s="140"/>
      <c r="J560" s="140"/>
      <c r="K560" s="140"/>
    </row>
    <row r="561" spans="1:11" outlineLevel="1" x14ac:dyDescent="0.2">
      <c r="A561" s="135"/>
      <c r="B561" s="136"/>
      <c r="C561" s="137" t="s">
        <v>708</v>
      </c>
      <c r="D561" s="138"/>
      <c r="E561" s="139">
        <v>-4.8479999999999999</v>
      </c>
      <c r="F561" s="134"/>
      <c r="G561" s="134"/>
      <c r="H561" s="140"/>
      <c r="I561" s="140"/>
      <c r="J561" s="140"/>
      <c r="K561" s="140"/>
    </row>
    <row r="562" spans="1:11" outlineLevel="1" x14ac:dyDescent="0.2">
      <c r="A562" s="135"/>
      <c r="B562" s="136"/>
      <c r="C562" s="137" t="s">
        <v>709</v>
      </c>
      <c r="D562" s="138"/>
      <c r="E562" s="139">
        <v>104.86</v>
      </c>
      <c r="F562" s="134"/>
      <c r="G562" s="134"/>
      <c r="H562" s="140"/>
      <c r="I562" s="140"/>
      <c r="J562" s="140"/>
      <c r="K562" s="140"/>
    </row>
    <row r="563" spans="1:11" outlineLevel="1" x14ac:dyDescent="0.2">
      <c r="A563" s="135"/>
      <c r="B563" s="136"/>
      <c r="C563" s="137" t="s">
        <v>710</v>
      </c>
      <c r="D563" s="138"/>
      <c r="E563" s="139">
        <v>68.962500000000006</v>
      </c>
      <c r="F563" s="134"/>
      <c r="G563" s="134"/>
      <c r="H563" s="140"/>
      <c r="I563" s="140"/>
      <c r="J563" s="140"/>
      <c r="K563" s="140"/>
    </row>
    <row r="564" spans="1:11" outlineLevel="1" x14ac:dyDescent="0.2">
      <c r="A564" s="135"/>
      <c r="B564" s="136"/>
      <c r="C564" s="137" t="s">
        <v>711</v>
      </c>
      <c r="D564" s="138"/>
      <c r="E564" s="139">
        <v>-4.66</v>
      </c>
      <c r="F564" s="134"/>
      <c r="G564" s="134"/>
      <c r="H564" s="140"/>
      <c r="I564" s="140"/>
      <c r="J564" s="140"/>
      <c r="K564" s="140"/>
    </row>
    <row r="565" spans="1:11" outlineLevel="1" x14ac:dyDescent="0.2">
      <c r="A565" s="135"/>
      <c r="B565" s="136"/>
      <c r="C565" s="137" t="s">
        <v>705</v>
      </c>
      <c r="D565" s="138"/>
      <c r="E565" s="139">
        <v>-2.02</v>
      </c>
      <c r="F565" s="134"/>
      <c r="G565" s="134"/>
      <c r="H565" s="140"/>
      <c r="I565" s="140"/>
      <c r="J565" s="140"/>
      <c r="K565" s="140"/>
    </row>
    <row r="566" spans="1:11" outlineLevel="1" x14ac:dyDescent="0.2">
      <c r="A566" s="135"/>
      <c r="B566" s="136"/>
      <c r="C566" s="137" t="s">
        <v>706</v>
      </c>
      <c r="D566" s="138"/>
      <c r="E566" s="139">
        <v>-1.8180000000000001</v>
      </c>
      <c r="F566" s="134"/>
      <c r="G566" s="134"/>
      <c r="H566" s="140"/>
      <c r="I566" s="140"/>
      <c r="J566" s="140"/>
      <c r="K566" s="140"/>
    </row>
    <row r="567" spans="1:11" outlineLevel="1" x14ac:dyDescent="0.2">
      <c r="A567" s="135"/>
      <c r="B567" s="136"/>
      <c r="C567" s="137" t="s">
        <v>712</v>
      </c>
      <c r="D567" s="138"/>
      <c r="E567" s="139">
        <v>-6.4640000000000004</v>
      </c>
      <c r="F567" s="134"/>
      <c r="G567" s="134"/>
      <c r="H567" s="140"/>
      <c r="I567" s="140"/>
      <c r="J567" s="140"/>
      <c r="K567" s="140"/>
    </row>
    <row r="568" spans="1:11" outlineLevel="1" x14ac:dyDescent="0.2">
      <c r="A568" s="135"/>
      <c r="B568" s="136"/>
      <c r="C568" s="137" t="s">
        <v>713</v>
      </c>
      <c r="D568" s="138"/>
      <c r="E568" s="139">
        <v>49.415999999999997</v>
      </c>
      <c r="F568" s="134"/>
      <c r="G568" s="134"/>
      <c r="H568" s="140"/>
      <c r="I568" s="140"/>
      <c r="J568" s="140"/>
      <c r="K568" s="140"/>
    </row>
    <row r="569" spans="1:11" outlineLevel="1" x14ac:dyDescent="0.2">
      <c r="A569" s="135"/>
      <c r="B569" s="136"/>
      <c r="C569" s="137" t="s">
        <v>714</v>
      </c>
      <c r="D569" s="138"/>
      <c r="E569" s="139">
        <v>68.410799999999995</v>
      </c>
      <c r="F569" s="134"/>
      <c r="G569" s="134"/>
      <c r="H569" s="140"/>
      <c r="I569" s="140"/>
      <c r="J569" s="140"/>
      <c r="K569" s="140"/>
    </row>
    <row r="570" spans="1:11" outlineLevel="1" x14ac:dyDescent="0.2">
      <c r="A570" s="135"/>
      <c r="B570" s="136"/>
      <c r="C570" s="137" t="s">
        <v>715</v>
      </c>
      <c r="D570" s="138"/>
      <c r="E570" s="139">
        <v>-2.02</v>
      </c>
      <c r="F570" s="134"/>
      <c r="G570" s="134"/>
      <c r="H570" s="140"/>
      <c r="I570" s="140"/>
      <c r="J570" s="140"/>
      <c r="K570" s="140"/>
    </row>
    <row r="571" spans="1:11" outlineLevel="1" x14ac:dyDescent="0.2">
      <c r="A571" s="135"/>
      <c r="B571" s="136"/>
      <c r="C571" s="137" t="s">
        <v>706</v>
      </c>
      <c r="D571" s="138"/>
      <c r="E571" s="139">
        <v>-1.8180000000000001</v>
      </c>
      <c r="F571" s="134"/>
      <c r="G571" s="134"/>
      <c r="H571" s="140"/>
      <c r="I571" s="140"/>
      <c r="J571" s="140"/>
      <c r="K571" s="140"/>
    </row>
    <row r="572" spans="1:11" outlineLevel="1" x14ac:dyDescent="0.2">
      <c r="A572" s="135"/>
      <c r="B572" s="136"/>
      <c r="C572" s="137" t="s">
        <v>712</v>
      </c>
      <c r="D572" s="138"/>
      <c r="E572" s="139">
        <v>-6.4640000000000004</v>
      </c>
      <c r="F572" s="134"/>
      <c r="G572" s="134"/>
      <c r="H572" s="140"/>
      <c r="I572" s="140"/>
      <c r="J572" s="140"/>
      <c r="K572" s="140"/>
    </row>
    <row r="573" spans="1:11" ht="22.5" outlineLevel="1" x14ac:dyDescent="0.2">
      <c r="A573" s="43">
        <v>58</v>
      </c>
      <c r="B573" s="44" t="s">
        <v>716</v>
      </c>
      <c r="C573" s="59" t="s">
        <v>717</v>
      </c>
      <c r="D573" s="45" t="s">
        <v>172</v>
      </c>
      <c r="E573" s="46">
        <v>12.030900000000001</v>
      </c>
      <c r="F573" s="47">
        <v>0</v>
      </c>
      <c r="G573" s="48">
        <f>ROUND(E573*F573,2)</f>
        <v>0</v>
      </c>
      <c r="H573" s="46">
        <v>0.12243999999999999</v>
      </c>
      <c r="I573" s="46">
        <f>ROUND(E573*H573,2)</f>
        <v>1.47</v>
      </c>
      <c r="J573" s="46">
        <v>0</v>
      </c>
      <c r="K573" s="46">
        <f>ROUND(E573*J573,2)</f>
        <v>0</v>
      </c>
    </row>
    <row r="574" spans="1:11" outlineLevel="1" x14ac:dyDescent="0.2">
      <c r="A574" s="135"/>
      <c r="B574" s="136"/>
      <c r="C574" s="137" t="s">
        <v>395</v>
      </c>
      <c r="D574" s="138"/>
      <c r="E574" s="139"/>
      <c r="F574" s="134"/>
      <c r="G574" s="134"/>
      <c r="H574" s="140"/>
      <c r="I574" s="140"/>
      <c r="J574" s="140"/>
      <c r="K574" s="140"/>
    </row>
    <row r="575" spans="1:11" outlineLevel="1" x14ac:dyDescent="0.2">
      <c r="A575" s="135"/>
      <c r="B575" s="136"/>
      <c r="C575" s="137" t="s">
        <v>718</v>
      </c>
      <c r="D575" s="138"/>
      <c r="E575" s="139">
        <v>12.030900000000001</v>
      </c>
      <c r="F575" s="134"/>
      <c r="G575" s="134"/>
      <c r="H575" s="140"/>
      <c r="I575" s="140"/>
      <c r="J575" s="140"/>
      <c r="K575" s="140"/>
    </row>
    <row r="576" spans="1:11" outlineLevel="1" x14ac:dyDescent="0.2">
      <c r="A576" s="43">
        <v>59</v>
      </c>
      <c r="B576" s="44" t="s">
        <v>719</v>
      </c>
      <c r="C576" s="59" t="s">
        <v>720</v>
      </c>
      <c r="D576" s="45" t="s">
        <v>373</v>
      </c>
      <c r="E576" s="46">
        <v>233.7</v>
      </c>
      <c r="F576" s="47">
        <v>0</v>
      </c>
      <c r="G576" s="48">
        <f>ROUND(E576*F576,2)</f>
        <v>0</v>
      </c>
      <c r="H576" s="46">
        <v>1.0200000000000001E-3</v>
      </c>
      <c r="I576" s="46">
        <f>ROUND(E576*H576,2)</f>
        <v>0.24</v>
      </c>
      <c r="J576" s="46">
        <v>0</v>
      </c>
      <c r="K576" s="46">
        <f>ROUND(E576*J576,2)</f>
        <v>0</v>
      </c>
    </row>
    <row r="577" spans="1:11" outlineLevel="1" x14ac:dyDescent="0.2">
      <c r="A577" s="135"/>
      <c r="B577" s="136"/>
      <c r="C577" s="144" t="s">
        <v>721</v>
      </c>
      <c r="D577" s="144"/>
      <c r="E577" s="144"/>
      <c r="F577" s="144"/>
      <c r="G577" s="144"/>
      <c r="H577" s="140"/>
      <c r="I577" s="140"/>
      <c r="J577" s="140"/>
      <c r="K577" s="140"/>
    </row>
    <row r="578" spans="1:11" outlineLevel="1" x14ac:dyDescent="0.2">
      <c r="A578" s="135"/>
      <c r="B578" s="136"/>
      <c r="C578" s="137" t="s">
        <v>722</v>
      </c>
      <c r="D578" s="138"/>
      <c r="E578" s="139"/>
      <c r="F578" s="134"/>
      <c r="G578" s="134"/>
      <c r="H578" s="140"/>
      <c r="I578" s="140"/>
      <c r="J578" s="140"/>
      <c r="K578" s="140"/>
    </row>
    <row r="579" spans="1:11" outlineLevel="1" x14ac:dyDescent="0.2">
      <c r="A579" s="135"/>
      <c r="B579" s="136"/>
      <c r="C579" s="137" t="s">
        <v>723</v>
      </c>
      <c r="D579" s="138"/>
      <c r="E579" s="139">
        <v>7.14</v>
      </c>
      <c r="F579" s="134"/>
      <c r="G579" s="134"/>
      <c r="H579" s="140"/>
      <c r="I579" s="140"/>
      <c r="J579" s="140"/>
      <c r="K579" s="140"/>
    </row>
    <row r="580" spans="1:11" outlineLevel="1" x14ac:dyDescent="0.2">
      <c r="A580" s="135"/>
      <c r="B580" s="136"/>
      <c r="C580" s="137" t="s">
        <v>724</v>
      </c>
      <c r="D580" s="138"/>
      <c r="E580" s="139"/>
      <c r="F580" s="134"/>
      <c r="G580" s="134"/>
      <c r="H580" s="140"/>
      <c r="I580" s="140"/>
      <c r="J580" s="140"/>
      <c r="K580" s="140"/>
    </row>
    <row r="581" spans="1:11" outlineLevel="1" x14ac:dyDescent="0.2">
      <c r="A581" s="135"/>
      <c r="B581" s="136"/>
      <c r="C581" s="137" t="s">
        <v>725</v>
      </c>
      <c r="D581" s="138"/>
      <c r="E581" s="139">
        <v>21.42</v>
      </c>
      <c r="F581" s="134"/>
      <c r="G581" s="134"/>
      <c r="H581" s="140"/>
      <c r="I581" s="140"/>
      <c r="J581" s="140"/>
      <c r="K581" s="140"/>
    </row>
    <row r="582" spans="1:11" outlineLevel="1" x14ac:dyDescent="0.2">
      <c r="A582" s="135"/>
      <c r="B582" s="136"/>
      <c r="C582" s="137" t="s">
        <v>726</v>
      </c>
      <c r="D582" s="138"/>
      <c r="E582" s="139">
        <v>31.6</v>
      </c>
      <c r="F582" s="134"/>
      <c r="G582" s="134"/>
      <c r="H582" s="140"/>
      <c r="I582" s="140"/>
      <c r="J582" s="140"/>
      <c r="K582" s="140"/>
    </row>
    <row r="583" spans="1:11" outlineLevel="1" x14ac:dyDescent="0.2">
      <c r="A583" s="135"/>
      <c r="B583" s="136"/>
      <c r="C583" s="137" t="s">
        <v>727</v>
      </c>
      <c r="D583" s="138"/>
      <c r="E583" s="139">
        <v>10.8</v>
      </c>
      <c r="F583" s="134"/>
      <c r="G583" s="134"/>
      <c r="H583" s="140"/>
      <c r="I583" s="140"/>
      <c r="J583" s="140"/>
      <c r="K583" s="140"/>
    </row>
    <row r="584" spans="1:11" outlineLevel="1" x14ac:dyDescent="0.2">
      <c r="A584" s="135"/>
      <c r="B584" s="136"/>
      <c r="C584" s="137" t="s">
        <v>728</v>
      </c>
      <c r="D584" s="138"/>
      <c r="E584" s="139">
        <v>38.5</v>
      </c>
      <c r="F584" s="134"/>
      <c r="G584" s="134"/>
      <c r="H584" s="140"/>
      <c r="I584" s="140"/>
      <c r="J584" s="140"/>
      <c r="K584" s="140"/>
    </row>
    <row r="585" spans="1:11" outlineLevel="1" x14ac:dyDescent="0.2">
      <c r="A585" s="135"/>
      <c r="B585" s="136"/>
      <c r="C585" s="137" t="s">
        <v>729</v>
      </c>
      <c r="D585" s="138"/>
      <c r="E585" s="139">
        <v>26.25</v>
      </c>
      <c r="F585" s="134"/>
      <c r="G585" s="134"/>
      <c r="H585" s="140"/>
      <c r="I585" s="140"/>
      <c r="J585" s="140"/>
      <c r="K585" s="140"/>
    </row>
    <row r="586" spans="1:11" outlineLevel="1" x14ac:dyDescent="0.2">
      <c r="A586" s="135"/>
      <c r="B586" s="136"/>
      <c r="C586" s="137" t="s">
        <v>730</v>
      </c>
      <c r="D586" s="138"/>
      <c r="E586" s="139">
        <v>31.5</v>
      </c>
      <c r="F586" s="134"/>
      <c r="G586" s="134"/>
      <c r="H586" s="140"/>
      <c r="I586" s="140"/>
      <c r="J586" s="140"/>
      <c r="K586" s="140"/>
    </row>
    <row r="587" spans="1:11" outlineLevel="1" x14ac:dyDescent="0.2">
      <c r="A587" s="135"/>
      <c r="B587" s="136"/>
      <c r="C587" s="137" t="s">
        <v>729</v>
      </c>
      <c r="D587" s="138"/>
      <c r="E587" s="139">
        <v>26.25</v>
      </c>
      <c r="F587" s="134"/>
      <c r="G587" s="134"/>
      <c r="H587" s="140"/>
      <c r="I587" s="140"/>
      <c r="J587" s="140"/>
      <c r="K587" s="140"/>
    </row>
    <row r="588" spans="1:11" outlineLevel="1" x14ac:dyDescent="0.2">
      <c r="A588" s="135"/>
      <c r="B588" s="136"/>
      <c r="C588" s="137" t="s">
        <v>731</v>
      </c>
      <c r="D588" s="138"/>
      <c r="E588" s="139">
        <v>14.2</v>
      </c>
      <c r="F588" s="134"/>
      <c r="G588" s="134"/>
      <c r="H588" s="140"/>
      <c r="I588" s="140"/>
      <c r="J588" s="140"/>
      <c r="K588" s="140"/>
    </row>
    <row r="589" spans="1:11" outlineLevel="1" x14ac:dyDescent="0.2">
      <c r="A589" s="135"/>
      <c r="B589" s="136"/>
      <c r="C589" s="137" t="s">
        <v>732</v>
      </c>
      <c r="D589" s="138"/>
      <c r="E589" s="139">
        <v>26.04</v>
      </c>
      <c r="F589" s="134"/>
      <c r="G589" s="134"/>
      <c r="H589" s="140"/>
      <c r="I589" s="140"/>
      <c r="J589" s="140"/>
      <c r="K589" s="140"/>
    </row>
    <row r="590" spans="1:11" ht="33.75" outlineLevel="1" x14ac:dyDescent="0.2">
      <c r="A590" s="43">
        <v>60</v>
      </c>
      <c r="B590" s="44" t="s">
        <v>733</v>
      </c>
      <c r="C590" s="59" t="s">
        <v>734</v>
      </c>
      <c r="D590" s="45" t="s">
        <v>172</v>
      </c>
      <c r="E590" s="46">
        <v>16.72</v>
      </c>
      <c r="F590" s="47">
        <v>0</v>
      </c>
      <c r="G590" s="48">
        <f>ROUND(E590*F590,2)</f>
        <v>0</v>
      </c>
      <c r="H590" s="46">
        <v>0.15679999999999999</v>
      </c>
      <c r="I590" s="46">
        <f>ROUND(E590*H590,2)</f>
        <v>2.62</v>
      </c>
      <c r="J590" s="46">
        <v>0</v>
      </c>
      <c r="K590" s="46">
        <f>ROUND(E590*J590,2)</f>
        <v>0</v>
      </c>
    </row>
    <row r="591" spans="1:11" outlineLevel="1" x14ac:dyDescent="0.2">
      <c r="A591" s="135"/>
      <c r="B591" s="136"/>
      <c r="C591" s="137" t="s">
        <v>507</v>
      </c>
      <c r="D591" s="138"/>
      <c r="E591" s="139"/>
      <c r="F591" s="134"/>
      <c r="G591" s="134"/>
      <c r="H591" s="140"/>
      <c r="I591" s="140"/>
      <c r="J591" s="140"/>
      <c r="K591" s="140"/>
    </row>
    <row r="592" spans="1:11" outlineLevel="1" x14ac:dyDescent="0.2">
      <c r="A592" s="135"/>
      <c r="B592" s="136"/>
      <c r="C592" s="137" t="s">
        <v>735</v>
      </c>
      <c r="D592" s="138"/>
      <c r="E592" s="139">
        <v>0.312</v>
      </c>
      <c r="F592" s="134"/>
      <c r="G592" s="134"/>
      <c r="H592" s="140"/>
      <c r="I592" s="140"/>
      <c r="J592" s="140"/>
      <c r="K592" s="140"/>
    </row>
    <row r="593" spans="1:11" outlineLevel="1" x14ac:dyDescent="0.2">
      <c r="A593" s="135"/>
      <c r="B593" s="136"/>
      <c r="C593" s="137" t="s">
        <v>736</v>
      </c>
      <c r="D593" s="138"/>
      <c r="E593" s="139">
        <v>1.44</v>
      </c>
      <c r="F593" s="134"/>
      <c r="G593" s="134"/>
      <c r="H593" s="140"/>
      <c r="I593" s="140"/>
      <c r="J593" s="140"/>
      <c r="K593" s="140"/>
    </row>
    <row r="594" spans="1:11" outlineLevel="1" x14ac:dyDescent="0.2">
      <c r="A594" s="135"/>
      <c r="B594" s="136"/>
      <c r="C594" s="137" t="s">
        <v>737</v>
      </c>
      <c r="D594" s="138"/>
      <c r="E594" s="139">
        <v>0.72</v>
      </c>
      <c r="F594" s="134"/>
      <c r="G594" s="134"/>
      <c r="H594" s="140"/>
      <c r="I594" s="140"/>
      <c r="J594" s="140"/>
      <c r="K594" s="140"/>
    </row>
    <row r="595" spans="1:11" outlineLevel="1" x14ac:dyDescent="0.2">
      <c r="A595" s="135"/>
      <c r="B595" s="136"/>
      <c r="C595" s="137" t="s">
        <v>738</v>
      </c>
      <c r="D595" s="138"/>
      <c r="E595" s="139">
        <v>0.624</v>
      </c>
      <c r="F595" s="134"/>
      <c r="G595" s="134"/>
      <c r="H595" s="140"/>
      <c r="I595" s="140"/>
      <c r="J595" s="140"/>
      <c r="K595" s="140"/>
    </row>
    <row r="596" spans="1:11" outlineLevel="1" x14ac:dyDescent="0.2">
      <c r="A596" s="135"/>
      <c r="B596" s="136"/>
      <c r="C596" s="137" t="s">
        <v>739</v>
      </c>
      <c r="D596" s="138"/>
      <c r="E596" s="139">
        <v>0.36</v>
      </c>
      <c r="F596" s="134"/>
      <c r="G596" s="134"/>
      <c r="H596" s="140"/>
      <c r="I596" s="140"/>
      <c r="J596" s="140"/>
      <c r="K596" s="140"/>
    </row>
    <row r="597" spans="1:11" outlineLevel="1" x14ac:dyDescent="0.2">
      <c r="A597" s="135"/>
      <c r="B597" s="136"/>
      <c r="C597" s="137" t="s">
        <v>740</v>
      </c>
      <c r="D597" s="138"/>
      <c r="E597" s="139">
        <v>4.32</v>
      </c>
      <c r="F597" s="134"/>
      <c r="G597" s="134"/>
      <c r="H597" s="140"/>
      <c r="I597" s="140"/>
      <c r="J597" s="140"/>
      <c r="K597" s="140"/>
    </row>
    <row r="598" spans="1:11" outlineLevel="1" x14ac:dyDescent="0.2">
      <c r="A598" s="135"/>
      <c r="B598" s="136"/>
      <c r="C598" s="137" t="s">
        <v>741</v>
      </c>
      <c r="D598" s="138"/>
      <c r="E598" s="139">
        <v>0.64</v>
      </c>
      <c r="F598" s="134"/>
      <c r="G598" s="134"/>
      <c r="H598" s="140"/>
      <c r="I598" s="140"/>
      <c r="J598" s="140"/>
      <c r="K598" s="140"/>
    </row>
    <row r="599" spans="1:11" outlineLevel="1" x14ac:dyDescent="0.2">
      <c r="A599" s="135"/>
      <c r="B599" s="136"/>
      <c r="C599" s="137" t="s">
        <v>742</v>
      </c>
      <c r="D599" s="138"/>
      <c r="E599" s="139">
        <v>0.9</v>
      </c>
      <c r="F599" s="134"/>
      <c r="G599" s="134"/>
      <c r="H599" s="140"/>
      <c r="I599" s="140"/>
      <c r="J599" s="140"/>
      <c r="K599" s="140"/>
    </row>
    <row r="600" spans="1:11" outlineLevel="1" x14ac:dyDescent="0.2">
      <c r="A600" s="135"/>
      <c r="B600" s="136"/>
      <c r="C600" s="137" t="s">
        <v>743</v>
      </c>
      <c r="D600" s="138"/>
      <c r="E600" s="139">
        <v>1.216</v>
      </c>
      <c r="F600" s="134"/>
      <c r="G600" s="134"/>
      <c r="H600" s="140"/>
      <c r="I600" s="140"/>
      <c r="J600" s="140"/>
      <c r="K600" s="140"/>
    </row>
    <row r="601" spans="1:11" outlineLevel="1" x14ac:dyDescent="0.2">
      <c r="A601" s="135"/>
      <c r="B601" s="136"/>
      <c r="C601" s="137" t="s">
        <v>744</v>
      </c>
      <c r="D601" s="138"/>
      <c r="E601" s="139">
        <v>1.696</v>
      </c>
      <c r="F601" s="134"/>
      <c r="G601" s="134"/>
      <c r="H601" s="140"/>
      <c r="I601" s="140"/>
      <c r="J601" s="140"/>
      <c r="K601" s="140"/>
    </row>
    <row r="602" spans="1:11" outlineLevel="1" x14ac:dyDescent="0.2">
      <c r="A602" s="135"/>
      <c r="B602" s="136"/>
      <c r="C602" s="137" t="s">
        <v>745</v>
      </c>
      <c r="D602" s="138"/>
      <c r="E602" s="139">
        <v>0.54400000000000004</v>
      </c>
      <c r="F602" s="134"/>
      <c r="G602" s="134"/>
      <c r="H602" s="140"/>
      <c r="I602" s="140"/>
      <c r="J602" s="140"/>
      <c r="K602" s="140"/>
    </row>
    <row r="603" spans="1:11" outlineLevel="1" x14ac:dyDescent="0.2">
      <c r="A603" s="135"/>
      <c r="B603" s="136"/>
      <c r="C603" s="137" t="s">
        <v>746</v>
      </c>
      <c r="D603" s="138"/>
      <c r="E603" s="139">
        <v>1.8240000000000001</v>
      </c>
      <c r="F603" s="134"/>
      <c r="G603" s="134"/>
      <c r="H603" s="140"/>
      <c r="I603" s="140"/>
      <c r="J603" s="140"/>
      <c r="K603" s="140"/>
    </row>
    <row r="604" spans="1:11" outlineLevel="1" x14ac:dyDescent="0.2">
      <c r="A604" s="135"/>
      <c r="B604" s="136"/>
      <c r="C604" s="137" t="s">
        <v>747</v>
      </c>
      <c r="D604" s="138"/>
      <c r="E604" s="139">
        <v>1.044</v>
      </c>
      <c r="F604" s="134"/>
      <c r="G604" s="134"/>
      <c r="H604" s="140"/>
      <c r="I604" s="140"/>
      <c r="J604" s="140"/>
      <c r="K604" s="140"/>
    </row>
    <row r="605" spans="1:11" outlineLevel="1" x14ac:dyDescent="0.2">
      <c r="A605" s="135"/>
      <c r="B605" s="136"/>
      <c r="C605" s="137" t="s">
        <v>748</v>
      </c>
      <c r="D605" s="138"/>
      <c r="E605" s="139">
        <v>0.36</v>
      </c>
      <c r="F605" s="134"/>
      <c r="G605" s="134"/>
      <c r="H605" s="140"/>
      <c r="I605" s="140"/>
      <c r="J605" s="140"/>
      <c r="K605" s="140"/>
    </row>
    <row r="606" spans="1:11" outlineLevel="1" x14ac:dyDescent="0.2">
      <c r="A606" s="135"/>
      <c r="B606" s="136"/>
      <c r="C606" s="137" t="s">
        <v>749</v>
      </c>
      <c r="D606" s="138"/>
      <c r="E606" s="139">
        <v>0.72</v>
      </c>
      <c r="F606" s="134"/>
      <c r="G606" s="134"/>
      <c r="H606" s="140"/>
      <c r="I606" s="140"/>
      <c r="J606" s="140"/>
      <c r="K606" s="140"/>
    </row>
    <row r="607" spans="1:11" ht="22.5" outlineLevel="1" x14ac:dyDescent="0.2">
      <c r="A607" s="43">
        <v>61</v>
      </c>
      <c r="B607" s="44" t="s">
        <v>750</v>
      </c>
      <c r="C607" s="59" t="s">
        <v>751</v>
      </c>
      <c r="D607" s="45" t="s">
        <v>373</v>
      </c>
      <c r="E607" s="46">
        <v>176.59</v>
      </c>
      <c r="F607" s="47">
        <v>0</v>
      </c>
      <c r="G607" s="48">
        <f>ROUND(E607*F607,2)</f>
        <v>0</v>
      </c>
      <c r="H607" s="46">
        <v>5.8E-4</v>
      </c>
      <c r="I607" s="46">
        <f>ROUND(E607*H607,2)</f>
        <v>0.1</v>
      </c>
      <c r="J607" s="46">
        <v>0</v>
      </c>
      <c r="K607" s="46">
        <f>ROUND(E607*J607,2)</f>
        <v>0</v>
      </c>
    </row>
    <row r="608" spans="1:11" ht="25.5" customHeight="1" outlineLevel="1" x14ac:dyDescent="0.2">
      <c r="A608" s="135"/>
      <c r="B608" s="136"/>
      <c r="C608" s="144" t="s">
        <v>752</v>
      </c>
      <c r="D608" s="144"/>
      <c r="E608" s="144"/>
      <c r="F608" s="144"/>
      <c r="G608" s="144"/>
      <c r="H608" s="140"/>
      <c r="I608" s="140"/>
      <c r="J608" s="140"/>
      <c r="K608" s="140"/>
    </row>
    <row r="609" spans="1:11" outlineLevel="1" x14ac:dyDescent="0.2">
      <c r="A609" s="135"/>
      <c r="B609" s="136"/>
      <c r="C609" s="137" t="s">
        <v>722</v>
      </c>
      <c r="D609" s="138"/>
      <c r="E609" s="139"/>
      <c r="F609" s="134"/>
      <c r="G609" s="134"/>
      <c r="H609" s="140"/>
      <c r="I609" s="140"/>
      <c r="J609" s="140"/>
      <c r="K609" s="140"/>
    </row>
    <row r="610" spans="1:11" outlineLevel="1" x14ac:dyDescent="0.2">
      <c r="A610" s="135"/>
      <c r="B610" s="136"/>
      <c r="C610" s="137" t="s">
        <v>753</v>
      </c>
      <c r="D610" s="138"/>
      <c r="E610" s="139">
        <v>3.37</v>
      </c>
      <c r="F610" s="134"/>
      <c r="G610" s="134"/>
      <c r="H610" s="140"/>
      <c r="I610" s="140"/>
      <c r="J610" s="140"/>
      <c r="K610" s="140"/>
    </row>
    <row r="611" spans="1:11" outlineLevel="1" x14ac:dyDescent="0.2">
      <c r="A611" s="135"/>
      <c r="B611" s="136"/>
      <c r="C611" s="137" t="s">
        <v>724</v>
      </c>
      <c r="D611" s="138"/>
      <c r="E611" s="139"/>
      <c r="F611" s="134"/>
      <c r="G611" s="134"/>
      <c r="H611" s="140"/>
      <c r="I611" s="140"/>
      <c r="J611" s="140"/>
      <c r="K611" s="140"/>
    </row>
    <row r="612" spans="1:11" outlineLevel="1" x14ac:dyDescent="0.2">
      <c r="A612" s="135"/>
      <c r="B612" s="136"/>
      <c r="C612" s="137" t="s">
        <v>754</v>
      </c>
      <c r="D612" s="138"/>
      <c r="E612" s="139">
        <v>11.82</v>
      </c>
      <c r="F612" s="134"/>
      <c r="G612" s="134"/>
      <c r="H612" s="140"/>
      <c r="I612" s="140"/>
      <c r="J612" s="140"/>
      <c r="K612" s="140"/>
    </row>
    <row r="613" spans="1:11" outlineLevel="1" x14ac:dyDescent="0.2">
      <c r="A613" s="135"/>
      <c r="B613" s="136"/>
      <c r="C613" s="137" t="s">
        <v>755</v>
      </c>
      <c r="D613" s="138"/>
      <c r="E613" s="139">
        <v>22.84</v>
      </c>
      <c r="F613" s="134"/>
      <c r="G613" s="134"/>
      <c r="H613" s="140"/>
      <c r="I613" s="140"/>
      <c r="J613" s="140"/>
      <c r="K613" s="140"/>
    </row>
    <row r="614" spans="1:11" outlineLevel="1" x14ac:dyDescent="0.2">
      <c r="A614" s="135"/>
      <c r="B614" s="136"/>
      <c r="C614" s="137" t="s">
        <v>756</v>
      </c>
      <c r="D614" s="138"/>
      <c r="E614" s="139">
        <v>8.61</v>
      </c>
      <c r="F614" s="134"/>
      <c r="G614" s="134"/>
      <c r="H614" s="140"/>
      <c r="I614" s="140"/>
      <c r="J614" s="140"/>
      <c r="K614" s="140"/>
    </row>
    <row r="615" spans="1:11" outlineLevel="1" x14ac:dyDescent="0.2">
      <c r="A615" s="135"/>
      <c r="B615" s="136"/>
      <c r="C615" s="137" t="s">
        <v>757</v>
      </c>
      <c r="D615" s="138"/>
      <c r="E615" s="139">
        <v>31.15</v>
      </c>
      <c r="F615" s="134"/>
      <c r="G615" s="134"/>
      <c r="H615" s="140"/>
      <c r="I615" s="140"/>
      <c r="J615" s="140"/>
      <c r="K615" s="140"/>
    </row>
    <row r="616" spans="1:11" outlineLevel="1" x14ac:dyDescent="0.2">
      <c r="A616" s="135"/>
      <c r="B616" s="136"/>
      <c r="C616" s="137" t="s">
        <v>758</v>
      </c>
      <c r="D616" s="138"/>
      <c r="E616" s="139">
        <v>18.14</v>
      </c>
      <c r="F616" s="134"/>
      <c r="G616" s="134"/>
      <c r="H616" s="140"/>
      <c r="I616" s="140"/>
      <c r="J616" s="140"/>
      <c r="K616" s="140"/>
    </row>
    <row r="617" spans="1:11" outlineLevel="1" x14ac:dyDescent="0.2">
      <c r="A617" s="135"/>
      <c r="B617" s="136"/>
      <c r="C617" s="137" t="s">
        <v>759</v>
      </c>
      <c r="D617" s="138"/>
      <c r="E617" s="139">
        <v>29.96</v>
      </c>
      <c r="F617" s="134"/>
      <c r="G617" s="134"/>
      <c r="H617" s="140"/>
      <c r="I617" s="140"/>
      <c r="J617" s="140"/>
      <c r="K617" s="140"/>
    </row>
    <row r="618" spans="1:11" outlineLevel="1" x14ac:dyDescent="0.2">
      <c r="A618" s="135"/>
      <c r="B618" s="136"/>
      <c r="C618" s="137" t="s">
        <v>760</v>
      </c>
      <c r="D618" s="138"/>
      <c r="E618" s="139">
        <v>18.39</v>
      </c>
      <c r="F618" s="134"/>
      <c r="G618" s="134"/>
      <c r="H618" s="140"/>
      <c r="I618" s="140"/>
      <c r="J618" s="140"/>
      <c r="K618" s="140"/>
    </row>
    <row r="619" spans="1:11" outlineLevel="1" x14ac:dyDescent="0.2">
      <c r="A619" s="135"/>
      <c r="B619" s="136"/>
      <c r="C619" s="137" t="s">
        <v>761</v>
      </c>
      <c r="D619" s="138"/>
      <c r="E619" s="139">
        <v>13.92</v>
      </c>
      <c r="F619" s="134"/>
      <c r="G619" s="134"/>
      <c r="H619" s="140"/>
      <c r="I619" s="140"/>
      <c r="J619" s="140"/>
      <c r="K619" s="140"/>
    </row>
    <row r="620" spans="1:11" outlineLevel="1" x14ac:dyDescent="0.2">
      <c r="A620" s="135"/>
      <c r="B620" s="136"/>
      <c r="C620" s="137" t="s">
        <v>762</v>
      </c>
      <c r="D620" s="138"/>
      <c r="E620" s="139">
        <v>18.39</v>
      </c>
      <c r="F620" s="134"/>
      <c r="G620" s="134"/>
      <c r="H620" s="140"/>
      <c r="I620" s="140"/>
      <c r="J620" s="140"/>
      <c r="K620" s="140"/>
    </row>
    <row r="621" spans="1:11" ht="45" outlineLevel="1" x14ac:dyDescent="0.2">
      <c r="A621" s="43">
        <v>62</v>
      </c>
      <c r="B621" s="44" t="s">
        <v>763</v>
      </c>
      <c r="C621" s="59" t="s">
        <v>764</v>
      </c>
      <c r="D621" s="45" t="s">
        <v>172</v>
      </c>
      <c r="E621" s="46">
        <v>67.315899999999999</v>
      </c>
      <c r="F621" s="47">
        <v>0</v>
      </c>
      <c r="G621" s="48">
        <f>ROUND(E621*F621,2)</f>
        <v>0</v>
      </c>
      <c r="H621" s="46">
        <v>2.189E-2</v>
      </c>
      <c r="I621" s="46">
        <f>ROUND(E621*H621,2)</f>
        <v>1.47</v>
      </c>
      <c r="J621" s="46">
        <v>0</v>
      </c>
      <c r="K621" s="46">
        <f>ROUND(E621*J621,2)</f>
        <v>0</v>
      </c>
    </row>
    <row r="622" spans="1:11" outlineLevel="1" x14ac:dyDescent="0.2">
      <c r="A622" s="135"/>
      <c r="B622" s="136"/>
      <c r="C622" s="144" t="s">
        <v>5696</v>
      </c>
      <c r="D622" s="144"/>
      <c r="E622" s="144"/>
      <c r="F622" s="144"/>
      <c r="G622" s="144"/>
      <c r="H622" s="140"/>
      <c r="I622" s="140"/>
      <c r="J622" s="140"/>
      <c r="K622" s="140"/>
    </row>
    <row r="623" spans="1:11" outlineLevel="1" x14ac:dyDescent="0.2">
      <c r="A623" s="135"/>
      <c r="B623" s="136"/>
      <c r="C623" s="149" t="s">
        <v>765</v>
      </c>
      <c r="D623" s="149"/>
      <c r="E623" s="149"/>
      <c r="F623" s="149"/>
      <c r="G623" s="149"/>
      <c r="H623" s="140"/>
      <c r="I623" s="140"/>
      <c r="J623" s="140"/>
      <c r="K623" s="140"/>
    </row>
    <row r="624" spans="1:11" outlineLevel="1" x14ac:dyDescent="0.2">
      <c r="A624" s="135"/>
      <c r="B624" s="136"/>
      <c r="C624" s="149" t="s">
        <v>766</v>
      </c>
      <c r="D624" s="149"/>
      <c r="E624" s="149"/>
      <c r="F624" s="149"/>
      <c r="G624" s="149"/>
      <c r="H624" s="140"/>
      <c r="I624" s="140"/>
      <c r="J624" s="140"/>
      <c r="K624" s="140"/>
    </row>
    <row r="625" spans="1:11" ht="24.75" customHeight="1" outlineLevel="1" x14ac:dyDescent="0.2">
      <c r="A625" s="135"/>
      <c r="B625" s="136"/>
      <c r="C625" s="149" t="s">
        <v>767</v>
      </c>
      <c r="D625" s="149"/>
      <c r="E625" s="149"/>
      <c r="F625" s="149"/>
      <c r="G625" s="149"/>
      <c r="H625" s="140"/>
      <c r="I625" s="140"/>
      <c r="J625" s="140"/>
      <c r="K625" s="140"/>
    </row>
    <row r="626" spans="1:11" outlineLevel="1" x14ac:dyDescent="0.2">
      <c r="A626" s="135"/>
      <c r="B626" s="136"/>
      <c r="C626" s="137" t="s">
        <v>395</v>
      </c>
      <c r="D626" s="138"/>
      <c r="E626" s="139"/>
      <c r="F626" s="134"/>
      <c r="G626" s="134"/>
      <c r="H626" s="140"/>
      <c r="I626" s="140"/>
      <c r="J626" s="140"/>
      <c r="K626" s="140"/>
    </row>
    <row r="627" spans="1:11" outlineLevel="1" x14ac:dyDescent="0.2">
      <c r="A627" s="135"/>
      <c r="B627" s="136"/>
      <c r="C627" s="137" t="s">
        <v>768</v>
      </c>
      <c r="D627" s="138"/>
      <c r="E627" s="139">
        <v>7.2624000000000004</v>
      </c>
      <c r="F627" s="134"/>
      <c r="G627" s="134"/>
      <c r="H627" s="140"/>
      <c r="I627" s="140"/>
      <c r="J627" s="140"/>
      <c r="K627" s="140"/>
    </row>
    <row r="628" spans="1:11" outlineLevel="1" x14ac:dyDescent="0.2">
      <c r="A628" s="135"/>
      <c r="B628" s="136"/>
      <c r="C628" s="137" t="s">
        <v>769</v>
      </c>
      <c r="D628" s="138"/>
      <c r="E628" s="139">
        <v>2.4990000000000001</v>
      </c>
      <c r="F628" s="134"/>
      <c r="G628" s="134"/>
      <c r="H628" s="140"/>
      <c r="I628" s="140"/>
      <c r="J628" s="140"/>
      <c r="K628" s="140"/>
    </row>
    <row r="629" spans="1:11" outlineLevel="1" x14ac:dyDescent="0.2">
      <c r="A629" s="135"/>
      <c r="B629" s="136"/>
      <c r="C629" s="137" t="s">
        <v>404</v>
      </c>
      <c r="D629" s="138"/>
      <c r="E629" s="139"/>
      <c r="F629" s="134"/>
      <c r="G629" s="134"/>
      <c r="H629" s="140"/>
      <c r="I629" s="140"/>
      <c r="J629" s="140"/>
      <c r="K629" s="140"/>
    </row>
    <row r="630" spans="1:11" outlineLevel="1" x14ac:dyDescent="0.2">
      <c r="A630" s="135"/>
      <c r="B630" s="136"/>
      <c r="C630" s="137" t="s">
        <v>770</v>
      </c>
      <c r="D630" s="138"/>
      <c r="E630" s="139">
        <v>5.18</v>
      </c>
      <c r="F630" s="134"/>
      <c r="G630" s="134"/>
      <c r="H630" s="140"/>
      <c r="I630" s="140"/>
      <c r="J630" s="140"/>
      <c r="K630" s="140"/>
    </row>
    <row r="631" spans="1:11" outlineLevel="1" x14ac:dyDescent="0.2">
      <c r="A631" s="135"/>
      <c r="B631" s="136"/>
      <c r="C631" s="137" t="s">
        <v>771</v>
      </c>
      <c r="D631" s="138"/>
      <c r="E631" s="139">
        <v>2.4500000000000002</v>
      </c>
      <c r="F631" s="134"/>
      <c r="G631" s="134"/>
      <c r="H631" s="140"/>
      <c r="I631" s="140"/>
      <c r="J631" s="140"/>
      <c r="K631" s="140"/>
    </row>
    <row r="632" spans="1:11" outlineLevel="1" x14ac:dyDescent="0.2">
      <c r="A632" s="135"/>
      <c r="B632" s="136"/>
      <c r="C632" s="137" t="s">
        <v>408</v>
      </c>
      <c r="D632" s="138"/>
      <c r="E632" s="139"/>
      <c r="F632" s="134"/>
      <c r="G632" s="134"/>
      <c r="H632" s="140"/>
      <c r="I632" s="140"/>
      <c r="J632" s="140"/>
      <c r="K632" s="140"/>
    </row>
    <row r="633" spans="1:11" outlineLevel="1" x14ac:dyDescent="0.2">
      <c r="A633" s="135"/>
      <c r="B633" s="136"/>
      <c r="C633" s="137" t="s">
        <v>772</v>
      </c>
      <c r="D633" s="138"/>
      <c r="E633" s="139">
        <v>7.5949999999999998</v>
      </c>
      <c r="F633" s="134"/>
      <c r="G633" s="134"/>
      <c r="H633" s="140"/>
      <c r="I633" s="140"/>
      <c r="J633" s="140"/>
      <c r="K633" s="140"/>
    </row>
    <row r="634" spans="1:11" outlineLevel="1" x14ac:dyDescent="0.2">
      <c r="A634" s="135"/>
      <c r="B634" s="136"/>
      <c r="C634" s="137" t="s">
        <v>773</v>
      </c>
      <c r="D634" s="138"/>
      <c r="E634" s="139">
        <v>2.4500000000000002</v>
      </c>
      <c r="F634" s="134"/>
      <c r="G634" s="134"/>
      <c r="H634" s="140"/>
      <c r="I634" s="140"/>
      <c r="J634" s="140"/>
      <c r="K634" s="140"/>
    </row>
    <row r="635" spans="1:11" outlineLevel="1" x14ac:dyDescent="0.2">
      <c r="A635" s="135"/>
      <c r="B635" s="136"/>
      <c r="C635" s="137" t="s">
        <v>411</v>
      </c>
      <c r="D635" s="138"/>
      <c r="E635" s="139"/>
      <c r="F635" s="134"/>
      <c r="G635" s="134"/>
      <c r="H635" s="140"/>
      <c r="I635" s="140"/>
      <c r="J635" s="140"/>
      <c r="K635" s="140"/>
    </row>
    <row r="636" spans="1:11" outlineLevel="1" x14ac:dyDescent="0.2">
      <c r="A636" s="135"/>
      <c r="B636" s="136"/>
      <c r="C636" s="137" t="s">
        <v>774</v>
      </c>
      <c r="D636" s="138"/>
      <c r="E636" s="139">
        <v>7.5949999999999998</v>
      </c>
      <c r="F636" s="134"/>
      <c r="G636" s="134"/>
      <c r="H636" s="140"/>
      <c r="I636" s="140"/>
      <c r="J636" s="140"/>
      <c r="K636" s="140"/>
    </row>
    <row r="637" spans="1:11" outlineLevel="1" x14ac:dyDescent="0.2">
      <c r="A637" s="135"/>
      <c r="B637" s="136"/>
      <c r="C637" s="137" t="s">
        <v>775</v>
      </c>
      <c r="D637" s="138"/>
      <c r="E637" s="139">
        <v>2.4500000000000002</v>
      </c>
      <c r="F637" s="134"/>
      <c r="G637" s="134"/>
      <c r="H637" s="140"/>
      <c r="I637" s="140"/>
      <c r="J637" s="140"/>
      <c r="K637" s="140"/>
    </row>
    <row r="638" spans="1:11" outlineLevel="1" x14ac:dyDescent="0.2">
      <c r="A638" s="135"/>
      <c r="B638" s="136"/>
      <c r="C638" s="137" t="s">
        <v>415</v>
      </c>
      <c r="D638" s="138"/>
      <c r="E638" s="139"/>
      <c r="F638" s="134"/>
      <c r="G638" s="134"/>
      <c r="H638" s="140"/>
      <c r="I638" s="140"/>
      <c r="J638" s="140"/>
      <c r="K638" s="140"/>
    </row>
    <row r="639" spans="1:11" outlineLevel="1" x14ac:dyDescent="0.2">
      <c r="A639" s="135"/>
      <c r="B639" s="136"/>
      <c r="C639" s="137" t="s">
        <v>776</v>
      </c>
      <c r="D639" s="138"/>
      <c r="E639" s="139">
        <v>7.7035</v>
      </c>
      <c r="F639" s="134"/>
      <c r="G639" s="134"/>
      <c r="H639" s="140"/>
      <c r="I639" s="140"/>
      <c r="J639" s="140"/>
      <c r="K639" s="140"/>
    </row>
    <row r="640" spans="1:11" outlineLevel="1" x14ac:dyDescent="0.2">
      <c r="A640" s="135"/>
      <c r="B640" s="136"/>
      <c r="C640" s="137" t="s">
        <v>777</v>
      </c>
      <c r="D640" s="138"/>
      <c r="E640" s="139">
        <v>2.4849999999999999</v>
      </c>
      <c r="F640" s="134"/>
      <c r="G640" s="134"/>
      <c r="H640" s="140"/>
      <c r="I640" s="140"/>
      <c r="J640" s="140"/>
      <c r="K640" s="140"/>
    </row>
    <row r="641" spans="1:11" outlineLevel="1" x14ac:dyDescent="0.2">
      <c r="A641" s="135"/>
      <c r="B641" s="136"/>
      <c r="C641" s="137" t="s">
        <v>420</v>
      </c>
      <c r="D641" s="138"/>
      <c r="E641" s="139"/>
      <c r="F641" s="134"/>
      <c r="G641" s="134"/>
      <c r="H641" s="140"/>
      <c r="I641" s="140"/>
      <c r="J641" s="140"/>
      <c r="K641" s="140"/>
    </row>
    <row r="642" spans="1:11" outlineLevel="1" x14ac:dyDescent="0.2">
      <c r="A642" s="135"/>
      <c r="B642" s="136"/>
      <c r="C642" s="137" t="s">
        <v>778</v>
      </c>
      <c r="D642" s="138"/>
      <c r="E642" s="139">
        <v>13.907999999999999</v>
      </c>
      <c r="F642" s="134"/>
      <c r="G642" s="134"/>
      <c r="H642" s="140"/>
      <c r="I642" s="140"/>
      <c r="J642" s="140"/>
      <c r="K642" s="140"/>
    </row>
    <row r="643" spans="1:11" outlineLevel="1" x14ac:dyDescent="0.2">
      <c r="A643" s="135"/>
      <c r="B643" s="136"/>
      <c r="C643" s="137" t="s">
        <v>779</v>
      </c>
      <c r="D643" s="138"/>
      <c r="E643" s="139">
        <v>5.7380000000000004</v>
      </c>
      <c r="F643" s="134"/>
      <c r="G643" s="134"/>
      <c r="H643" s="140"/>
      <c r="I643" s="140"/>
      <c r="J643" s="140"/>
      <c r="K643" s="140"/>
    </row>
    <row r="644" spans="1:11" ht="33.75" outlineLevel="1" x14ac:dyDescent="0.2">
      <c r="A644" s="43">
        <v>63</v>
      </c>
      <c r="B644" s="44" t="s">
        <v>780</v>
      </c>
      <c r="C644" s="59" t="s">
        <v>781</v>
      </c>
      <c r="D644" s="45" t="s">
        <v>172</v>
      </c>
      <c r="E644" s="46">
        <v>50.136299999999999</v>
      </c>
      <c r="F644" s="47">
        <v>0</v>
      </c>
      <c r="G644" s="48">
        <f>ROUND(E644*F644,2)</f>
        <v>0</v>
      </c>
      <c r="H644" s="46">
        <v>2.2100000000000002E-2</v>
      </c>
      <c r="I644" s="46">
        <f>ROUND(E644*H644,2)</f>
        <v>1.1100000000000001</v>
      </c>
      <c r="J644" s="46">
        <v>0</v>
      </c>
      <c r="K644" s="46">
        <f>ROUND(E644*J644,2)</f>
        <v>0</v>
      </c>
    </row>
    <row r="645" spans="1:11" outlineLevel="1" x14ac:dyDescent="0.2">
      <c r="A645" s="135"/>
      <c r="B645" s="136"/>
      <c r="C645" s="144" t="s">
        <v>5696</v>
      </c>
      <c r="D645" s="144"/>
      <c r="E645" s="144"/>
      <c r="F645" s="144"/>
      <c r="G645" s="144"/>
      <c r="H645" s="140"/>
      <c r="I645" s="140"/>
      <c r="J645" s="140"/>
      <c r="K645" s="140"/>
    </row>
    <row r="646" spans="1:11" outlineLevel="1" x14ac:dyDescent="0.2">
      <c r="A646" s="135"/>
      <c r="B646" s="136"/>
      <c r="C646" s="149" t="s">
        <v>765</v>
      </c>
      <c r="D646" s="149"/>
      <c r="E646" s="149"/>
      <c r="F646" s="149"/>
      <c r="G646" s="149"/>
      <c r="H646" s="140"/>
      <c r="I646" s="140"/>
      <c r="J646" s="140"/>
      <c r="K646" s="140"/>
    </row>
    <row r="647" spans="1:11" outlineLevel="1" x14ac:dyDescent="0.2">
      <c r="A647" s="135"/>
      <c r="B647" s="136"/>
      <c r="C647" s="149" t="s">
        <v>766</v>
      </c>
      <c r="D647" s="149"/>
      <c r="E647" s="149"/>
      <c r="F647" s="149"/>
      <c r="G647" s="149"/>
      <c r="H647" s="140"/>
      <c r="I647" s="140"/>
      <c r="J647" s="140"/>
      <c r="K647" s="140"/>
    </row>
    <row r="648" spans="1:11" ht="24.75" customHeight="1" outlineLevel="1" x14ac:dyDescent="0.2">
      <c r="A648" s="135"/>
      <c r="B648" s="136"/>
      <c r="C648" s="149" t="s">
        <v>767</v>
      </c>
      <c r="D648" s="149"/>
      <c r="E648" s="149"/>
      <c r="F648" s="149"/>
      <c r="G648" s="149"/>
      <c r="H648" s="140"/>
      <c r="I648" s="140"/>
      <c r="J648" s="140"/>
      <c r="K648" s="140"/>
    </row>
    <row r="649" spans="1:11" outlineLevel="1" x14ac:dyDescent="0.2">
      <c r="A649" s="135"/>
      <c r="B649" s="136"/>
      <c r="C649" s="137" t="s">
        <v>782</v>
      </c>
      <c r="D649" s="138"/>
      <c r="E649" s="139"/>
      <c r="F649" s="134"/>
      <c r="G649" s="134"/>
      <c r="H649" s="140"/>
      <c r="I649" s="140"/>
      <c r="J649" s="140"/>
      <c r="K649" s="140"/>
    </row>
    <row r="650" spans="1:11" outlineLevel="1" x14ac:dyDescent="0.2">
      <c r="A650" s="135"/>
      <c r="B650" s="136"/>
      <c r="C650" s="137" t="s">
        <v>395</v>
      </c>
      <c r="D650" s="138"/>
      <c r="E650" s="139"/>
      <c r="F650" s="134"/>
      <c r="G650" s="134"/>
      <c r="H650" s="140"/>
      <c r="I650" s="140"/>
      <c r="J650" s="140"/>
      <c r="K650" s="140"/>
    </row>
    <row r="651" spans="1:11" outlineLevel="1" x14ac:dyDescent="0.2">
      <c r="A651" s="135"/>
      <c r="B651" s="136"/>
      <c r="C651" s="137" t="s">
        <v>783</v>
      </c>
      <c r="D651" s="138"/>
      <c r="E651" s="139">
        <v>2.5110000000000001</v>
      </c>
      <c r="F651" s="134"/>
      <c r="G651" s="134"/>
      <c r="H651" s="140"/>
      <c r="I651" s="140"/>
      <c r="J651" s="140"/>
      <c r="K651" s="140"/>
    </row>
    <row r="652" spans="1:11" outlineLevel="1" x14ac:dyDescent="0.2">
      <c r="A652" s="135"/>
      <c r="B652" s="136"/>
      <c r="C652" s="137" t="s">
        <v>784</v>
      </c>
      <c r="D652" s="138"/>
      <c r="E652" s="139">
        <v>2.4300000000000002</v>
      </c>
      <c r="F652" s="134"/>
      <c r="G652" s="134"/>
      <c r="H652" s="140"/>
      <c r="I652" s="140"/>
      <c r="J652" s="140"/>
      <c r="K652" s="140"/>
    </row>
    <row r="653" spans="1:11" outlineLevel="1" x14ac:dyDescent="0.2">
      <c r="A653" s="135"/>
      <c r="B653" s="136"/>
      <c r="C653" s="137" t="s">
        <v>785</v>
      </c>
      <c r="D653" s="138"/>
      <c r="E653" s="139">
        <v>7.11</v>
      </c>
      <c r="F653" s="134"/>
      <c r="G653" s="134"/>
      <c r="H653" s="140"/>
      <c r="I653" s="140"/>
      <c r="J653" s="140"/>
      <c r="K653" s="140"/>
    </row>
    <row r="654" spans="1:11" outlineLevel="1" x14ac:dyDescent="0.2">
      <c r="A654" s="135"/>
      <c r="B654" s="136"/>
      <c r="C654" s="137" t="s">
        <v>786</v>
      </c>
      <c r="D654" s="138"/>
      <c r="E654" s="139">
        <v>1.2551000000000001</v>
      </c>
      <c r="F654" s="134"/>
      <c r="G654" s="134"/>
      <c r="H654" s="140"/>
      <c r="I654" s="140"/>
      <c r="J654" s="140"/>
      <c r="K654" s="140"/>
    </row>
    <row r="655" spans="1:11" outlineLevel="1" x14ac:dyDescent="0.2">
      <c r="A655" s="135"/>
      <c r="B655" s="136"/>
      <c r="C655" s="137" t="s">
        <v>787</v>
      </c>
      <c r="D655" s="138"/>
      <c r="E655" s="139">
        <v>0.33110000000000001</v>
      </c>
      <c r="F655" s="134"/>
      <c r="G655" s="134"/>
      <c r="H655" s="140"/>
      <c r="I655" s="140"/>
      <c r="J655" s="140"/>
      <c r="K655" s="140"/>
    </row>
    <row r="656" spans="1:11" outlineLevel="1" x14ac:dyDescent="0.2">
      <c r="A656" s="135"/>
      <c r="B656" s="136"/>
      <c r="C656" s="137" t="s">
        <v>788</v>
      </c>
      <c r="D656" s="138"/>
      <c r="E656" s="139">
        <v>1.2224999999999999</v>
      </c>
      <c r="F656" s="134"/>
      <c r="G656" s="134"/>
      <c r="H656" s="140"/>
      <c r="I656" s="140"/>
      <c r="J656" s="140"/>
      <c r="K656" s="140"/>
    </row>
    <row r="657" spans="1:11" outlineLevel="1" x14ac:dyDescent="0.2">
      <c r="A657" s="135"/>
      <c r="B657" s="136"/>
      <c r="C657" s="137" t="s">
        <v>789</v>
      </c>
      <c r="D657" s="138"/>
      <c r="E657" s="139">
        <v>0.21</v>
      </c>
      <c r="F657" s="134"/>
      <c r="G657" s="134"/>
      <c r="H657" s="140"/>
      <c r="I657" s="140"/>
      <c r="J657" s="140"/>
      <c r="K657" s="140"/>
    </row>
    <row r="658" spans="1:11" outlineLevel="1" x14ac:dyDescent="0.2">
      <c r="A658" s="135"/>
      <c r="B658" s="136"/>
      <c r="C658" s="137" t="s">
        <v>404</v>
      </c>
      <c r="D658" s="138"/>
      <c r="E658" s="139"/>
      <c r="F658" s="134"/>
      <c r="G658" s="134"/>
      <c r="H658" s="140"/>
      <c r="I658" s="140"/>
      <c r="J658" s="140"/>
      <c r="K658" s="140"/>
    </row>
    <row r="659" spans="1:11" outlineLevel="1" x14ac:dyDescent="0.2">
      <c r="A659" s="135"/>
      <c r="B659" s="136"/>
      <c r="C659" s="137" t="s">
        <v>790</v>
      </c>
      <c r="D659" s="138"/>
      <c r="E659" s="139">
        <v>3.1535000000000002</v>
      </c>
      <c r="F659" s="134"/>
      <c r="G659" s="134"/>
      <c r="H659" s="140"/>
      <c r="I659" s="140"/>
      <c r="J659" s="140"/>
      <c r="K659" s="140"/>
    </row>
    <row r="660" spans="1:11" outlineLevel="1" x14ac:dyDescent="0.2">
      <c r="A660" s="135"/>
      <c r="B660" s="136"/>
      <c r="C660" s="137" t="s">
        <v>408</v>
      </c>
      <c r="D660" s="138"/>
      <c r="E660" s="139"/>
      <c r="F660" s="134"/>
      <c r="G660" s="134"/>
      <c r="H660" s="140"/>
      <c r="I660" s="140"/>
      <c r="J660" s="140"/>
      <c r="K660" s="140"/>
    </row>
    <row r="661" spans="1:11" outlineLevel="1" x14ac:dyDescent="0.2">
      <c r="A661" s="135"/>
      <c r="B661" s="136"/>
      <c r="C661" s="137" t="s">
        <v>791</v>
      </c>
      <c r="D661" s="138"/>
      <c r="E661" s="139">
        <v>1.488</v>
      </c>
      <c r="F661" s="134"/>
      <c r="G661" s="134"/>
      <c r="H661" s="140"/>
      <c r="I661" s="140"/>
      <c r="J661" s="140"/>
      <c r="K661" s="140"/>
    </row>
    <row r="662" spans="1:11" outlineLevel="1" x14ac:dyDescent="0.2">
      <c r="A662" s="135"/>
      <c r="B662" s="136"/>
      <c r="C662" s="137" t="s">
        <v>792</v>
      </c>
      <c r="D662" s="138"/>
      <c r="E662" s="139">
        <v>0.15809999999999999</v>
      </c>
      <c r="F662" s="134"/>
      <c r="G662" s="134"/>
      <c r="H662" s="140"/>
      <c r="I662" s="140"/>
      <c r="J662" s="140"/>
      <c r="K662" s="140"/>
    </row>
    <row r="663" spans="1:11" outlineLevel="1" x14ac:dyDescent="0.2">
      <c r="A663" s="135"/>
      <c r="B663" s="136"/>
      <c r="C663" s="137" t="s">
        <v>793</v>
      </c>
      <c r="D663" s="138"/>
      <c r="E663" s="139">
        <v>3.375</v>
      </c>
      <c r="F663" s="134"/>
      <c r="G663" s="134"/>
      <c r="H663" s="140"/>
      <c r="I663" s="140"/>
      <c r="J663" s="140"/>
      <c r="K663" s="140"/>
    </row>
    <row r="664" spans="1:11" outlineLevel="1" x14ac:dyDescent="0.2">
      <c r="A664" s="135"/>
      <c r="B664" s="136"/>
      <c r="C664" s="137" t="s">
        <v>794</v>
      </c>
      <c r="D664" s="138"/>
      <c r="E664" s="139">
        <v>3.375</v>
      </c>
      <c r="F664" s="134"/>
      <c r="G664" s="134"/>
      <c r="H664" s="140"/>
      <c r="I664" s="140"/>
      <c r="J664" s="140"/>
      <c r="K664" s="140"/>
    </row>
    <row r="665" spans="1:11" outlineLevel="1" x14ac:dyDescent="0.2">
      <c r="A665" s="135"/>
      <c r="B665" s="136"/>
      <c r="C665" s="137" t="s">
        <v>795</v>
      </c>
      <c r="D665" s="138"/>
      <c r="E665" s="139">
        <v>3.375</v>
      </c>
      <c r="F665" s="134"/>
      <c r="G665" s="134"/>
      <c r="H665" s="140"/>
      <c r="I665" s="140"/>
      <c r="J665" s="140"/>
      <c r="K665" s="140"/>
    </row>
    <row r="666" spans="1:11" outlineLevel="1" x14ac:dyDescent="0.2">
      <c r="A666" s="135"/>
      <c r="B666" s="136"/>
      <c r="C666" s="137" t="s">
        <v>411</v>
      </c>
      <c r="D666" s="138"/>
      <c r="E666" s="139"/>
      <c r="F666" s="134"/>
      <c r="G666" s="134"/>
      <c r="H666" s="140"/>
      <c r="I666" s="140"/>
      <c r="J666" s="140"/>
      <c r="K666" s="140"/>
    </row>
    <row r="667" spans="1:11" outlineLevel="1" x14ac:dyDescent="0.2">
      <c r="A667" s="135"/>
      <c r="B667" s="136"/>
      <c r="C667" s="137" t="s">
        <v>796</v>
      </c>
      <c r="D667" s="138"/>
      <c r="E667" s="139">
        <v>3.3660000000000001</v>
      </c>
      <c r="F667" s="134"/>
      <c r="G667" s="134"/>
      <c r="H667" s="140"/>
      <c r="I667" s="140"/>
      <c r="J667" s="140"/>
      <c r="K667" s="140"/>
    </row>
    <row r="668" spans="1:11" outlineLevel="1" x14ac:dyDescent="0.2">
      <c r="A668" s="135"/>
      <c r="B668" s="136"/>
      <c r="C668" s="137" t="s">
        <v>797</v>
      </c>
      <c r="D668" s="138"/>
      <c r="E668" s="139">
        <v>3.3660000000000001</v>
      </c>
      <c r="F668" s="134"/>
      <c r="G668" s="134"/>
      <c r="H668" s="140"/>
      <c r="I668" s="140"/>
      <c r="J668" s="140"/>
      <c r="K668" s="140"/>
    </row>
    <row r="669" spans="1:11" outlineLevel="1" x14ac:dyDescent="0.2">
      <c r="A669" s="135"/>
      <c r="B669" s="136"/>
      <c r="C669" s="137" t="s">
        <v>798</v>
      </c>
      <c r="D669" s="138"/>
      <c r="E669" s="139">
        <v>3.3660000000000001</v>
      </c>
      <c r="F669" s="134"/>
      <c r="G669" s="134"/>
      <c r="H669" s="140"/>
      <c r="I669" s="140"/>
      <c r="J669" s="140"/>
      <c r="K669" s="140"/>
    </row>
    <row r="670" spans="1:11" outlineLevel="1" x14ac:dyDescent="0.2">
      <c r="A670" s="135"/>
      <c r="B670" s="136"/>
      <c r="C670" s="137" t="s">
        <v>415</v>
      </c>
      <c r="D670" s="138"/>
      <c r="E670" s="139"/>
      <c r="F670" s="134"/>
      <c r="G670" s="134"/>
      <c r="H670" s="140"/>
      <c r="I670" s="140"/>
      <c r="J670" s="140"/>
      <c r="K670" s="140"/>
    </row>
    <row r="671" spans="1:11" outlineLevel="1" x14ac:dyDescent="0.2">
      <c r="A671" s="135"/>
      <c r="B671" s="136"/>
      <c r="C671" s="137" t="s">
        <v>799</v>
      </c>
      <c r="D671" s="138"/>
      <c r="E671" s="139">
        <v>3.3479999999999999</v>
      </c>
      <c r="F671" s="134"/>
      <c r="G671" s="134"/>
      <c r="H671" s="140"/>
      <c r="I671" s="140"/>
      <c r="J671" s="140"/>
      <c r="K671" s="140"/>
    </row>
    <row r="672" spans="1:11" outlineLevel="1" x14ac:dyDescent="0.2">
      <c r="A672" s="135"/>
      <c r="B672" s="136"/>
      <c r="C672" s="137" t="s">
        <v>800</v>
      </c>
      <c r="D672" s="138"/>
      <c r="E672" s="139">
        <v>3.3479999999999999</v>
      </c>
      <c r="F672" s="134"/>
      <c r="G672" s="134"/>
      <c r="H672" s="140"/>
      <c r="I672" s="140"/>
      <c r="J672" s="140"/>
      <c r="K672" s="140"/>
    </row>
    <row r="673" spans="1:11" outlineLevel="1" x14ac:dyDescent="0.2">
      <c r="A673" s="135"/>
      <c r="B673" s="136"/>
      <c r="C673" s="137" t="s">
        <v>801</v>
      </c>
      <c r="D673" s="138"/>
      <c r="E673" s="139">
        <v>3.3479999999999999</v>
      </c>
      <c r="F673" s="134"/>
      <c r="G673" s="134"/>
      <c r="H673" s="140"/>
      <c r="I673" s="140"/>
      <c r="J673" s="140"/>
      <c r="K673" s="140"/>
    </row>
    <row r="674" spans="1:11" outlineLevel="1" x14ac:dyDescent="0.2">
      <c r="A674" s="43">
        <v>64</v>
      </c>
      <c r="B674" s="44" t="s">
        <v>802</v>
      </c>
      <c r="C674" s="59" t="s">
        <v>803</v>
      </c>
      <c r="D674" s="45" t="s">
        <v>172</v>
      </c>
      <c r="E674" s="46">
        <v>59.707599999999999</v>
      </c>
      <c r="F674" s="47">
        <v>0</v>
      </c>
      <c r="G674" s="48">
        <f>ROUND(E674*F674,2)</f>
        <v>0</v>
      </c>
      <c r="H674" s="46">
        <v>9.3579999999999997E-2</v>
      </c>
      <c r="I674" s="46">
        <f>ROUND(E674*H674,2)</f>
        <v>5.59</v>
      </c>
      <c r="J674" s="46">
        <v>0</v>
      </c>
      <c r="K674" s="46">
        <f>ROUND(E674*J674,2)</f>
        <v>0</v>
      </c>
    </row>
    <row r="675" spans="1:11" outlineLevel="1" x14ac:dyDescent="0.2">
      <c r="A675" s="135"/>
      <c r="B675" s="136"/>
      <c r="C675" s="137" t="s">
        <v>804</v>
      </c>
      <c r="D675" s="138"/>
      <c r="E675" s="139">
        <v>29.05</v>
      </c>
      <c r="F675" s="134"/>
      <c r="G675" s="134"/>
      <c r="H675" s="140"/>
      <c r="I675" s="140"/>
      <c r="J675" s="140"/>
      <c r="K675" s="140"/>
    </row>
    <row r="676" spans="1:11" outlineLevel="1" x14ac:dyDescent="0.2">
      <c r="A676" s="135"/>
      <c r="B676" s="136"/>
      <c r="C676" s="137" t="s">
        <v>805</v>
      </c>
      <c r="D676" s="138"/>
      <c r="E676" s="139">
        <v>-2.7120000000000002</v>
      </c>
      <c r="F676" s="134"/>
      <c r="G676" s="134"/>
      <c r="H676" s="140"/>
      <c r="I676" s="140"/>
      <c r="J676" s="140"/>
      <c r="K676" s="140"/>
    </row>
    <row r="677" spans="1:11" outlineLevel="1" x14ac:dyDescent="0.2">
      <c r="A677" s="135"/>
      <c r="B677" s="136"/>
      <c r="C677" s="137" t="s">
        <v>806</v>
      </c>
      <c r="D677" s="138"/>
      <c r="E677" s="139">
        <v>25.344000000000001</v>
      </c>
      <c r="F677" s="134"/>
      <c r="G677" s="134"/>
      <c r="H677" s="140"/>
      <c r="I677" s="140"/>
      <c r="J677" s="140"/>
      <c r="K677" s="140"/>
    </row>
    <row r="678" spans="1:11" outlineLevel="1" x14ac:dyDescent="0.2">
      <c r="A678" s="135"/>
      <c r="B678" s="136"/>
      <c r="C678" s="137" t="s">
        <v>807</v>
      </c>
      <c r="D678" s="138"/>
      <c r="E678" s="139">
        <v>8.0256000000000007</v>
      </c>
      <c r="F678" s="134"/>
      <c r="G678" s="134"/>
      <c r="H678" s="140"/>
      <c r="I678" s="140"/>
      <c r="J678" s="140"/>
      <c r="K678" s="140"/>
    </row>
    <row r="679" spans="1:11" outlineLevel="1" x14ac:dyDescent="0.2">
      <c r="A679" s="43">
        <v>65</v>
      </c>
      <c r="B679" s="44" t="s">
        <v>808</v>
      </c>
      <c r="C679" s="59" t="s">
        <v>809</v>
      </c>
      <c r="D679" s="45" t="s">
        <v>373</v>
      </c>
      <c r="E679" s="46">
        <v>58.5</v>
      </c>
      <c r="F679" s="47">
        <v>0</v>
      </c>
      <c r="G679" s="48">
        <f>ROUND(E679*F679,2)</f>
        <v>0</v>
      </c>
      <c r="H679" s="46">
        <v>1.2E-4</v>
      </c>
      <c r="I679" s="46">
        <f>ROUND(E679*H679,2)</f>
        <v>0.01</v>
      </c>
      <c r="J679" s="46">
        <v>0</v>
      </c>
      <c r="K679" s="46">
        <f>ROUND(E679*J679,2)</f>
        <v>0</v>
      </c>
    </row>
    <row r="680" spans="1:11" outlineLevel="1" x14ac:dyDescent="0.2">
      <c r="A680" s="135"/>
      <c r="B680" s="136"/>
      <c r="C680" s="137" t="s">
        <v>810</v>
      </c>
      <c r="D680" s="138"/>
      <c r="E680" s="139">
        <v>39</v>
      </c>
      <c r="F680" s="134"/>
      <c r="G680" s="134"/>
      <c r="H680" s="140"/>
      <c r="I680" s="140"/>
      <c r="J680" s="140"/>
      <c r="K680" s="140"/>
    </row>
    <row r="681" spans="1:11" outlineLevel="1" x14ac:dyDescent="0.2">
      <c r="A681" s="135"/>
      <c r="B681" s="136"/>
      <c r="C681" s="137" t="s">
        <v>811</v>
      </c>
      <c r="D681" s="138"/>
      <c r="E681" s="139"/>
      <c r="F681" s="134"/>
      <c r="G681" s="134"/>
      <c r="H681" s="140"/>
      <c r="I681" s="140"/>
      <c r="J681" s="140"/>
      <c r="K681" s="140"/>
    </row>
    <row r="682" spans="1:11" outlineLevel="1" x14ac:dyDescent="0.2">
      <c r="A682" s="135"/>
      <c r="B682" s="136"/>
      <c r="C682" s="137" t="s">
        <v>812</v>
      </c>
      <c r="D682" s="138"/>
      <c r="E682" s="139">
        <v>6.15</v>
      </c>
      <c r="F682" s="134"/>
      <c r="G682" s="134"/>
      <c r="H682" s="140"/>
      <c r="I682" s="140"/>
      <c r="J682" s="140"/>
      <c r="K682" s="140"/>
    </row>
    <row r="683" spans="1:11" outlineLevel="1" x14ac:dyDescent="0.2">
      <c r="A683" s="135"/>
      <c r="B683" s="136"/>
      <c r="C683" s="137" t="s">
        <v>813</v>
      </c>
      <c r="D683" s="138"/>
      <c r="E683" s="139">
        <v>6.3</v>
      </c>
      <c r="F683" s="134"/>
      <c r="G683" s="134"/>
      <c r="H683" s="140"/>
      <c r="I683" s="140"/>
      <c r="J683" s="140"/>
      <c r="K683" s="140"/>
    </row>
    <row r="684" spans="1:11" outlineLevel="1" x14ac:dyDescent="0.2">
      <c r="A684" s="135"/>
      <c r="B684" s="136"/>
      <c r="C684" s="137" t="s">
        <v>814</v>
      </c>
      <c r="D684" s="138"/>
      <c r="E684" s="139">
        <v>3.75</v>
      </c>
      <c r="F684" s="134"/>
      <c r="G684" s="134"/>
      <c r="H684" s="140"/>
      <c r="I684" s="140"/>
      <c r="J684" s="140"/>
      <c r="K684" s="140"/>
    </row>
    <row r="685" spans="1:11" outlineLevel="1" x14ac:dyDescent="0.2">
      <c r="A685" s="135"/>
      <c r="B685" s="136"/>
      <c r="C685" s="137" t="s">
        <v>815</v>
      </c>
      <c r="D685" s="138"/>
      <c r="E685" s="139">
        <v>3.3</v>
      </c>
      <c r="F685" s="134"/>
      <c r="G685" s="134"/>
      <c r="H685" s="140"/>
      <c r="I685" s="140"/>
      <c r="J685" s="140"/>
      <c r="K685" s="140"/>
    </row>
    <row r="686" spans="1:11" ht="22.5" outlineLevel="1" x14ac:dyDescent="0.2">
      <c r="A686" s="43">
        <v>66</v>
      </c>
      <c r="B686" s="44" t="s">
        <v>816</v>
      </c>
      <c r="C686" s="59" t="s">
        <v>817</v>
      </c>
      <c r="D686" s="45" t="s">
        <v>505</v>
      </c>
      <c r="E686" s="46">
        <v>54</v>
      </c>
      <c r="F686" s="47">
        <v>0</v>
      </c>
      <c r="G686" s="48">
        <f>ROUND(E686*F686,2)</f>
        <v>0</v>
      </c>
      <c r="H686" s="46">
        <v>1.6000000000000001E-4</v>
      </c>
      <c r="I686" s="46">
        <f>ROUND(E686*H686,2)</f>
        <v>0.01</v>
      </c>
      <c r="J686" s="46">
        <v>0</v>
      </c>
      <c r="K686" s="46">
        <f>ROUND(E686*J686,2)</f>
        <v>0</v>
      </c>
    </row>
    <row r="687" spans="1:11" ht="24.75" customHeight="1" outlineLevel="1" x14ac:dyDescent="0.2">
      <c r="A687" s="135"/>
      <c r="B687" s="136"/>
      <c r="C687" s="144" t="s">
        <v>818</v>
      </c>
      <c r="D687" s="144"/>
      <c r="E687" s="144"/>
      <c r="F687" s="144"/>
      <c r="G687" s="144"/>
      <c r="H687" s="140"/>
      <c r="I687" s="140"/>
      <c r="J687" s="140"/>
      <c r="K687" s="140"/>
    </row>
    <row r="688" spans="1:11" outlineLevel="1" x14ac:dyDescent="0.2">
      <c r="A688" s="135"/>
      <c r="B688" s="136"/>
      <c r="C688" s="137" t="s">
        <v>819</v>
      </c>
      <c r="D688" s="138"/>
      <c r="E688" s="139">
        <v>54</v>
      </c>
      <c r="F688" s="134"/>
      <c r="G688" s="134"/>
      <c r="H688" s="140"/>
      <c r="I688" s="140"/>
      <c r="J688" s="140"/>
      <c r="K688" s="140"/>
    </row>
    <row r="689" spans="1:11" ht="22.5" outlineLevel="1" x14ac:dyDescent="0.2">
      <c r="A689" s="43">
        <v>67</v>
      </c>
      <c r="B689" s="44" t="s">
        <v>820</v>
      </c>
      <c r="C689" s="59" t="s">
        <v>821</v>
      </c>
      <c r="D689" s="45" t="s">
        <v>172</v>
      </c>
      <c r="E689" s="46">
        <v>102.6</v>
      </c>
      <c r="F689" s="47">
        <v>0</v>
      </c>
      <c r="G689" s="48">
        <f>ROUND(E689*F689,2)</f>
        <v>0</v>
      </c>
      <c r="H689" s="46">
        <v>1.5219999999999999E-2</v>
      </c>
      <c r="I689" s="46">
        <f>ROUND(E689*H689,2)</f>
        <v>1.56</v>
      </c>
      <c r="J689" s="46">
        <v>0</v>
      </c>
      <c r="K689" s="46">
        <f>ROUND(E689*J689,2)</f>
        <v>0</v>
      </c>
    </row>
    <row r="690" spans="1:11" outlineLevel="1" x14ac:dyDescent="0.2">
      <c r="A690" s="135"/>
      <c r="B690" s="136"/>
      <c r="C690" s="144" t="s">
        <v>822</v>
      </c>
      <c r="D690" s="144"/>
      <c r="E690" s="144"/>
      <c r="F690" s="144"/>
      <c r="G690" s="144"/>
      <c r="H690" s="140"/>
      <c r="I690" s="140"/>
      <c r="J690" s="140"/>
      <c r="K690" s="140"/>
    </row>
    <row r="691" spans="1:11" outlineLevel="1" x14ac:dyDescent="0.2">
      <c r="A691" s="135"/>
      <c r="B691" s="136"/>
      <c r="C691" s="137" t="s">
        <v>823</v>
      </c>
      <c r="D691" s="138"/>
      <c r="E691" s="139">
        <v>102.6</v>
      </c>
      <c r="F691" s="134"/>
      <c r="G691" s="134"/>
      <c r="H691" s="140"/>
      <c r="I691" s="140"/>
      <c r="J691" s="140"/>
      <c r="K691" s="140"/>
    </row>
    <row r="692" spans="1:11" ht="22.5" outlineLevel="1" x14ac:dyDescent="0.2">
      <c r="A692" s="43">
        <v>68</v>
      </c>
      <c r="B692" s="44" t="s">
        <v>824</v>
      </c>
      <c r="C692" s="59" t="s">
        <v>825</v>
      </c>
      <c r="D692" s="45" t="s">
        <v>172</v>
      </c>
      <c r="E692" s="46">
        <v>419.49349999999998</v>
      </c>
      <c r="F692" s="47">
        <v>0</v>
      </c>
      <c r="G692" s="48">
        <f>ROUND(E692*F692,2)</f>
        <v>0</v>
      </c>
      <c r="H692" s="46">
        <v>1.5219999999999999E-2</v>
      </c>
      <c r="I692" s="46">
        <f>ROUND(E692*H692,2)</f>
        <v>6.38</v>
      </c>
      <c r="J692" s="46">
        <v>0</v>
      </c>
      <c r="K692" s="46">
        <f>ROUND(E692*J692,2)</f>
        <v>0</v>
      </c>
    </row>
    <row r="693" spans="1:11" ht="12.75" customHeight="1" outlineLevel="1" x14ac:dyDescent="0.2">
      <c r="A693" s="135"/>
      <c r="B693" s="136"/>
      <c r="C693" s="148" t="s">
        <v>826</v>
      </c>
      <c r="D693" s="148"/>
      <c r="E693" s="148"/>
      <c r="F693" s="148"/>
      <c r="G693" s="148"/>
      <c r="H693" s="140"/>
      <c r="I693" s="140"/>
      <c r="J693" s="140"/>
      <c r="K693" s="140"/>
    </row>
    <row r="694" spans="1:11" outlineLevel="1" x14ac:dyDescent="0.2">
      <c r="A694" s="135"/>
      <c r="B694" s="136"/>
      <c r="C694" s="149" t="s">
        <v>827</v>
      </c>
      <c r="D694" s="149"/>
      <c r="E694" s="149"/>
      <c r="F694" s="149"/>
      <c r="G694" s="149"/>
      <c r="H694" s="140"/>
      <c r="I694" s="140"/>
      <c r="J694" s="140"/>
      <c r="K694" s="140"/>
    </row>
    <row r="695" spans="1:11" ht="26.25" customHeight="1" outlineLevel="1" x14ac:dyDescent="0.2">
      <c r="A695" s="135"/>
      <c r="B695" s="136"/>
      <c r="C695" s="149" t="s">
        <v>828</v>
      </c>
      <c r="D695" s="149"/>
      <c r="E695" s="149"/>
      <c r="F695" s="149"/>
      <c r="G695" s="149"/>
      <c r="H695" s="140"/>
      <c r="I695" s="140"/>
      <c r="J695" s="140"/>
      <c r="K695" s="140"/>
    </row>
    <row r="696" spans="1:11" ht="25.5" customHeight="1" outlineLevel="1" x14ac:dyDescent="0.2">
      <c r="A696" s="135"/>
      <c r="B696" s="136"/>
      <c r="C696" s="149" t="s">
        <v>829</v>
      </c>
      <c r="D696" s="149"/>
      <c r="E696" s="149"/>
      <c r="F696" s="149"/>
      <c r="G696" s="149"/>
      <c r="H696" s="140"/>
      <c r="I696" s="140"/>
      <c r="J696" s="140"/>
      <c r="K696" s="140"/>
    </row>
    <row r="697" spans="1:11" outlineLevel="1" x14ac:dyDescent="0.2">
      <c r="A697" s="135"/>
      <c r="B697" s="136"/>
      <c r="C697" s="137" t="s">
        <v>830</v>
      </c>
      <c r="D697" s="138"/>
      <c r="E697" s="139"/>
      <c r="F697" s="134"/>
      <c r="G697" s="134"/>
      <c r="H697" s="140"/>
      <c r="I697" s="140"/>
      <c r="J697" s="140"/>
      <c r="K697" s="140"/>
    </row>
    <row r="698" spans="1:11" outlineLevel="1" x14ac:dyDescent="0.2">
      <c r="A698" s="135"/>
      <c r="B698" s="136"/>
      <c r="C698" s="137" t="s">
        <v>831</v>
      </c>
      <c r="D698" s="138"/>
      <c r="E698" s="139">
        <v>89.535600000000002</v>
      </c>
      <c r="F698" s="134"/>
      <c r="G698" s="134"/>
      <c r="H698" s="140"/>
      <c r="I698" s="140"/>
      <c r="J698" s="140"/>
      <c r="K698" s="140"/>
    </row>
    <row r="699" spans="1:11" outlineLevel="1" x14ac:dyDescent="0.2">
      <c r="A699" s="135"/>
      <c r="B699" s="136"/>
      <c r="C699" s="137" t="s">
        <v>832</v>
      </c>
      <c r="D699" s="138"/>
      <c r="E699" s="139">
        <v>10.0464</v>
      </c>
      <c r="F699" s="134"/>
      <c r="G699" s="134"/>
      <c r="H699" s="140"/>
      <c r="I699" s="140"/>
      <c r="J699" s="140"/>
      <c r="K699" s="140"/>
    </row>
    <row r="700" spans="1:11" outlineLevel="1" x14ac:dyDescent="0.2">
      <c r="A700" s="135"/>
      <c r="B700" s="136"/>
      <c r="C700" s="137" t="s">
        <v>833</v>
      </c>
      <c r="D700" s="138"/>
      <c r="E700" s="139">
        <v>98.625</v>
      </c>
      <c r="F700" s="134"/>
      <c r="G700" s="134"/>
      <c r="H700" s="140"/>
      <c r="I700" s="140"/>
      <c r="J700" s="140"/>
      <c r="K700" s="140"/>
    </row>
    <row r="701" spans="1:11" outlineLevel="1" x14ac:dyDescent="0.2">
      <c r="A701" s="135"/>
      <c r="B701" s="136"/>
      <c r="C701" s="137" t="s">
        <v>834</v>
      </c>
      <c r="D701" s="138"/>
      <c r="E701" s="139">
        <v>108.4545</v>
      </c>
      <c r="F701" s="134"/>
      <c r="G701" s="134"/>
      <c r="H701" s="140"/>
      <c r="I701" s="140"/>
      <c r="J701" s="140"/>
      <c r="K701" s="140"/>
    </row>
    <row r="702" spans="1:11" outlineLevel="1" x14ac:dyDescent="0.2">
      <c r="A702" s="135"/>
      <c r="B702" s="136"/>
      <c r="C702" s="137" t="s">
        <v>835</v>
      </c>
      <c r="D702" s="138"/>
      <c r="E702" s="139">
        <v>112.83199999999999</v>
      </c>
      <c r="F702" s="134"/>
      <c r="G702" s="134"/>
      <c r="H702" s="140"/>
      <c r="I702" s="140"/>
      <c r="J702" s="140"/>
      <c r="K702" s="140"/>
    </row>
    <row r="703" spans="1:11" ht="22.5" outlineLevel="1" x14ac:dyDescent="0.2">
      <c r="A703" s="43">
        <v>69</v>
      </c>
      <c r="B703" s="44" t="s">
        <v>836</v>
      </c>
      <c r="C703" s="59" t="s">
        <v>837</v>
      </c>
      <c r="D703" s="45" t="s">
        <v>172</v>
      </c>
      <c r="E703" s="46">
        <v>36.204500000000003</v>
      </c>
      <c r="F703" s="47">
        <v>0</v>
      </c>
      <c r="G703" s="48">
        <f>ROUND(E703*F703,2)</f>
        <v>0</v>
      </c>
      <c r="H703" s="46">
        <v>3.3189999999999997E-2</v>
      </c>
      <c r="I703" s="46">
        <f>ROUND(E703*H703,2)</f>
        <v>1.2</v>
      </c>
      <c r="J703" s="46">
        <v>0</v>
      </c>
      <c r="K703" s="46">
        <f>ROUND(E703*J703,2)</f>
        <v>0</v>
      </c>
    </row>
    <row r="704" spans="1:11" ht="12.75" customHeight="1" outlineLevel="1" x14ac:dyDescent="0.2">
      <c r="A704" s="135"/>
      <c r="B704" s="136"/>
      <c r="C704" s="148" t="s">
        <v>826</v>
      </c>
      <c r="D704" s="148"/>
      <c r="E704" s="148"/>
      <c r="F704" s="148"/>
      <c r="G704" s="148"/>
      <c r="H704" s="140"/>
      <c r="I704" s="140"/>
      <c r="J704" s="140"/>
      <c r="K704" s="140"/>
    </row>
    <row r="705" spans="1:11" outlineLevel="1" x14ac:dyDescent="0.2">
      <c r="A705" s="135"/>
      <c r="B705" s="136"/>
      <c r="C705" s="137" t="s">
        <v>838</v>
      </c>
      <c r="D705" s="138"/>
      <c r="E705" s="139">
        <v>36.204500000000003</v>
      </c>
      <c r="F705" s="134"/>
      <c r="G705" s="134"/>
      <c r="H705" s="140"/>
      <c r="I705" s="140"/>
      <c r="J705" s="140"/>
      <c r="K705" s="140"/>
    </row>
    <row r="706" spans="1:11" ht="33.75" outlineLevel="1" x14ac:dyDescent="0.2">
      <c r="A706" s="43">
        <v>70</v>
      </c>
      <c r="B706" s="44" t="s">
        <v>839</v>
      </c>
      <c r="C706" s="59" t="s">
        <v>840</v>
      </c>
      <c r="D706" s="45" t="s">
        <v>373</v>
      </c>
      <c r="E706" s="46">
        <v>109.2</v>
      </c>
      <c r="F706" s="47">
        <v>0</v>
      </c>
      <c r="G706" s="48">
        <f>ROUND(E706*F706,2)</f>
        <v>0</v>
      </c>
      <c r="H706" s="46">
        <v>3.1850000000000003E-2</v>
      </c>
      <c r="I706" s="46">
        <f>ROUND(E706*H706,2)</f>
        <v>3.48</v>
      </c>
      <c r="J706" s="46">
        <v>0</v>
      </c>
      <c r="K706" s="46">
        <f>ROUND(E706*J706,2)</f>
        <v>0</v>
      </c>
    </row>
    <row r="707" spans="1:11" outlineLevel="1" x14ac:dyDescent="0.2">
      <c r="A707" s="135"/>
      <c r="B707" s="136"/>
      <c r="C707" s="144" t="s">
        <v>5696</v>
      </c>
      <c r="D707" s="144"/>
      <c r="E707" s="144"/>
      <c r="F707" s="144"/>
      <c r="G707" s="144"/>
      <c r="H707" s="140"/>
      <c r="I707" s="140"/>
      <c r="J707" s="140"/>
      <c r="K707" s="140"/>
    </row>
    <row r="708" spans="1:11" outlineLevel="1" x14ac:dyDescent="0.2">
      <c r="A708" s="135"/>
      <c r="B708" s="136"/>
      <c r="C708" s="149" t="s">
        <v>841</v>
      </c>
      <c r="D708" s="149"/>
      <c r="E708" s="149"/>
      <c r="F708" s="149"/>
      <c r="G708" s="149"/>
      <c r="H708" s="140"/>
      <c r="I708" s="140"/>
      <c r="J708" s="140"/>
      <c r="K708" s="140"/>
    </row>
    <row r="709" spans="1:11" outlineLevel="1" x14ac:dyDescent="0.2">
      <c r="A709" s="135"/>
      <c r="B709" s="136"/>
      <c r="C709" s="149" t="s">
        <v>842</v>
      </c>
      <c r="D709" s="149"/>
      <c r="E709" s="149"/>
      <c r="F709" s="149"/>
      <c r="G709" s="149"/>
      <c r="H709" s="140"/>
      <c r="I709" s="140"/>
      <c r="J709" s="140"/>
      <c r="K709" s="140"/>
    </row>
    <row r="710" spans="1:11" ht="12.75" customHeight="1" outlineLevel="1" x14ac:dyDescent="0.2">
      <c r="A710" s="135"/>
      <c r="B710" s="136"/>
      <c r="C710" s="361" t="s">
        <v>767</v>
      </c>
      <c r="D710" s="361"/>
      <c r="E710" s="361"/>
      <c r="F710" s="361"/>
      <c r="G710" s="149"/>
      <c r="H710" s="140"/>
      <c r="I710" s="140"/>
      <c r="J710" s="140"/>
      <c r="K710" s="140"/>
    </row>
    <row r="711" spans="1:11" outlineLevel="1" x14ac:dyDescent="0.2">
      <c r="A711" s="135"/>
      <c r="B711" s="136"/>
      <c r="C711" s="137" t="s">
        <v>843</v>
      </c>
      <c r="D711" s="138"/>
      <c r="E711" s="139">
        <v>109.2</v>
      </c>
      <c r="F711" s="134"/>
      <c r="G711" s="134"/>
      <c r="H711" s="140"/>
      <c r="I711" s="140"/>
      <c r="J711" s="140"/>
      <c r="K711" s="140"/>
    </row>
    <row r="712" spans="1:11" outlineLevel="1" x14ac:dyDescent="0.2">
      <c r="A712" s="43">
        <v>71</v>
      </c>
      <c r="B712" s="44" t="s">
        <v>844</v>
      </c>
      <c r="C712" s="59" t="s">
        <v>845</v>
      </c>
      <c r="D712" s="45" t="s">
        <v>297</v>
      </c>
      <c r="E712" s="46">
        <v>5.6230000000000002E-2</v>
      </c>
      <c r="F712" s="47">
        <v>0</v>
      </c>
      <c r="G712" s="48">
        <f>ROUND(E712*F712,2)</f>
        <v>0</v>
      </c>
      <c r="H712" s="46">
        <v>1</v>
      </c>
      <c r="I712" s="46">
        <f>ROUND(E712*H712,2)</f>
        <v>0.06</v>
      </c>
      <c r="J712" s="46">
        <v>0</v>
      </c>
      <c r="K712" s="46">
        <f>ROUND(E712*J712,2)</f>
        <v>0</v>
      </c>
    </row>
    <row r="713" spans="1:11" outlineLevel="1" x14ac:dyDescent="0.2">
      <c r="A713" s="135"/>
      <c r="B713" s="136"/>
      <c r="C713" s="137" t="s">
        <v>846</v>
      </c>
      <c r="D713" s="138"/>
      <c r="E713" s="139">
        <v>3.4709999999999998E-2</v>
      </c>
      <c r="F713" s="134"/>
      <c r="G713" s="134"/>
      <c r="H713" s="140"/>
      <c r="I713" s="140"/>
      <c r="J713" s="140"/>
      <c r="K713" s="140"/>
    </row>
    <row r="714" spans="1:11" outlineLevel="1" x14ac:dyDescent="0.2">
      <c r="A714" s="135"/>
      <c r="B714" s="136"/>
      <c r="C714" s="137" t="s">
        <v>811</v>
      </c>
      <c r="D714" s="138"/>
      <c r="E714" s="139"/>
      <c r="F714" s="134"/>
      <c r="G714" s="134"/>
      <c r="H714" s="140"/>
      <c r="I714" s="140"/>
      <c r="J714" s="140"/>
      <c r="K714" s="140"/>
    </row>
    <row r="715" spans="1:11" outlineLevel="1" x14ac:dyDescent="0.2">
      <c r="A715" s="135"/>
      <c r="B715" s="136"/>
      <c r="C715" s="137" t="s">
        <v>847</v>
      </c>
      <c r="D715" s="138"/>
      <c r="E715" s="139">
        <v>5.47E-3</v>
      </c>
      <c r="F715" s="134"/>
      <c r="G715" s="134"/>
      <c r="H715" s="140"/>
      <c r="I715" s="140"/>
      <c r="J715" s="140"/>
      <c r="K715" s="140"/>
    </row>
    <row r="716" spans="1:11" outlineLevel="1" x14ac:dyDescent="0.2">
      <c r="A716" s="135"/>
      <c r="B716" s="136"/>
      <c r="C716" s="137" t="s">
        <v>848</v>
      </c>
      <c r="D716" s="138"/>
      <c r="E716" s="139">
        <v>5.6100000000000004E-3</v>
      </c>
      <c r="F716" s="134"/>
      <c r="G716" s="134"/>
      <c r="H716" s="140"/>
      <c r="I716" s="140"/>
      <c r="J716" s="140"/>
      <c r="K716" s="140"/>
    </row>
    <row r="717" spans="1:11" outlineLevel="1" x14ac:dyDescent="0.2">
      <c r="A717" s="135"/>
      <c r="B717" s="136"/>
      <c r="C717" s="137" t="s">
        <v>849</v>
      </c>
      <c r="D717" s="138"/>
      <c r="E717" s="139">
        <v>3.3400000000000001E-3</v>
      </c>
      <c r="F717" s="134"/>
      <c r="G717" s="134"/>
      <c r="H717" s="140"/>
      <c r="I717" s="140"/>
      <c r="J717" s="140"/>
      <c r="K717" s="140"/>
    </row>
    <row r="718" spans="1:11" outlineLevel="1" x14ac:dyDescent="0.2">
      <c r="A718" s="135"/>
      <c r="B718" s="136"/>
      <c r="C718" s="137" t="s">
        <v>850</v>
      </c>
      <c r="D718" s="138"/>
      <c r="E718" s="139">
        <v>2.9399999999999999E-3</v>
      </c>
      <c r="F718" s="134"/>
      <c r="G718" s="134"/>
      <c r="H718" s="140"/>
      <c r="I718" s="140"/>
      <c r="J718" s="140"/>
      <c r="K718" s="140"/>
    </row>
    <row r="719" spans="1:11" outlineLevel="1" x14ac:dyDescent="0.2">
      <c r="A719" s="135"/>
      <c r="B719" s="136"/>
      <c r="C719" s="141" t="s">
        <v>851</v>
      </c>
      <c r="D719" s="142"/>
      <c r="E719" s="143">
        <v>4.1700000000000001E-3</v>
      </c>
      <c r="F719" s="134"/>
      <c r="G719" s="134"/>
      <c r="H719" s="140"/>
      <c r="I719" s="140"/>
      <c r="J719" s="140"/>
      <c r="K719" s="140"/>
    </row>
    <row r="720" spans="1:11" ht="22.5" outlineLevel="1" x14ac:dyDescent="0.2">
      <c r="A720" s="43">
        <v>72</v>
      </c>
      <c r="B720" s="44" t="s">
        <v>852</v>
      </c>
      <c r="C720" s="59" t="s">
        <v>853</v>
      </c>
      <c r="D720" s="45" t="s">
        <v>297</v>
      </c>
      <c r="E720" s="46">
        <v>0.25030999999999998</v>
      </c>
      <c r="F720" s="47">
        <v>0</v>
      </c>
      <c r="G720" s="48">
        <f>ROUND(E720*F720,2)</f>
        <v>0</v>
      </c>
      <c r="H720" s="46">
        <v>1</v>
      </c>
      <c r="I720" s="46">
        <f>ROUND(E720*H720,2)</f>
        <v>0.25</v>
      </c>
      <c r="J720" s="46">
        <v>0</v>
      </c>
      <c r="K720" s="46">
        <f>ROUND(E720*J720,2)</f>
        <v>0</v>
      </c>
    </row>
    <row r="721" spans="1:11" outlineLevel="1" x14ac:dyDescent="0.2">
      <c r="A721" s="135"/>
      <c r="B721" s="136"/>
      <c r="C721" s="137" t="s">
        <v>598</v>
      </c>
      <c r="D721" s="138"/>
      <c r="E721" s="139"/>
      <c r="F721" s="134"/>
      <c r="G721" s="134"/>
      <c r="H721" s="140"/>
      <c r="I721" s="140"/>
      <c r="J721" s="140"/>
      <c r="K721" s="140"/>
    </row>
    <row r="722" spans="1:11" outlineLevel="1" x14ac:dyDescent="0.2">
      <c r="A722" s="135"/>
      <c r="B722" s="136"/>
      <c r="C722" s="137" t="s">
        <v>395</v>
      </c>
      <c r="D722" s="138"/>
      <c r="E722" s="139"/>
      <c r="F722" s="134"/>
      <c r="G722" s="134"/>
      <c r="H722" s="140"/>
      <c r="I722" s="140"/>
      <c r="J722" s="140"/>
      <c r="K722" s="140"/>
    </row>
    <row r="723" spans="1:11" outlineLevel="1" x14ac:dyDescent="0.2">
      <c r="A723" s="135"/>
      <c r="B723" s="136"/>
      <c r="C723" s="137" t="s">
        <v>599</v>
      </c>
      <c r="D723" s="138"/>
      <c r="E723" s="139">
        <v>4.8999999999999998E-3</v>
      </c>
      <c r="F723" s="134"/>
      <c r="G723" s="134"/>
      <c r="H723" s="140"/>
      <c r="I723" s="140"/>
      <c r="J723" s="140"/>
      <c r="K723" s="140"/>
    </row>
    <row r="724" spans="1:11" outlineLevel="1" x14ac:dyDescent="0.2">
      <c r="A724" s="135"/>
      <c r="B724" s="136"/>
      <c r="C724" s="137" t="s">
        <v>601</v>
      </c>
      <c r="D724" s="138"/>
      <c r="E724" s="139">
        <v>6.4900000000000001E-3</v>
      </c>
      <c r="F724" s="134"/>
      <c r="G724" s="134"/>
      <c r="H724" s="140"/>
      <c r="I724" s="140"/>
      <c r="J724" s="140"/>
      <c r="K724" s="140"/>
    </row>
    <row r="725" spans="1:11" outlineLevel="1" x14ac:dyDescent="0.2">
      <c r="A725" s="135"/>
      <c r="B725" s="136"/>
      <c r="C725" s="137" t="s">
        <v>602</v>
      </c>
      <c r="D725" s="138"/>
      <c r="E725" s="139">
        <v>3.79E-3</v>
      </c>
      <c r="F725" s="134"/>
      <c r="G725" s="134"/>
      <c r="H725" s="140"/>
      <c r="I725" s="140"/>
      <c r="J725" s="140"/>
      <c r="K725" s="140"/>
    </row>
    <row r="726" spans="1:11" outlineLevel="1" x14ac:dyDescent="0.2">
      <c r="A726" s="135"/>
      <c r="B726" s="136"/>
      <c r="C726" s="137" t="s">
        <v>603</v>
      </c>
      <c r="D726" s="138"/>
      <c r="E726" s="139">
        <v>3.79E-3</v>
      </c>
      <c r="F726" s="134"/>
      <c r="G726" s="134"/>
      <c r="H726" s="140"/>
      <c r="I726" s="140"/>
      <c r="J726" s="140"/>
      <c r="K726" s="140"/>
    </row>
    <row r="727" spans="1:11" outlineLevel="1" x14ac:dyDescent="0.2">
      <c r="A727" s="135"/>
      <c r="B727" s="136"/>
      <c r="C727" s="137" t="s">
        <v>854</v>
      </c>
      <c r="D727" s="138"/>
      <c r="E727" s="139">
        <v>3.79E-3</v>
      </c>
      <c r="F727" s="134"/>
      <c r="G727" s="134"/>
      <c r="H727" s="140"/>
      <c r="I727" s="140"/>
      <c r="J727" s="140"/>
      <c r="K727" s="140"/>
    </row>
    <row r="728" spans="1:11" outlineLevel="1" x14ac:dyDescent="0.2">
      <c r="A728" s="135"/>
      <c r="B728" s="136"/>
      <c r="C728" s="137" t="s">
        <v>606</v>
      </c>
      <c r="D728" s="138"/>
      <c r="E728" s="139">
        <v>5.1999999999999998E-3</v>
      </c>
      <c r="F728" s="134"/>
      <c r="G728" s="134"/>
      <c r="H728" s="140"/>
      <c r="I728" s="140"/>
      <c r="J728" s="140"/>
      <c r="K728" s="140"/>
    </row>
    <row r="729" spans="1:11" outlineLevel="1" x14ac:dyDescent="0.2">
      <c r="A729" s="135"/>
      <c r="B729" s="136"/>
      <c r="C729" s="137" t="s">
        <v>607</v>
      </c>
      <c r="D729" s="138"/>
      <c r="E729" s="139">
        <v>4.8999999999999998E-3</v>
      </c>
      <c r="F729" s="134"/>
      <c r="G729" s="134"/>
      <c r="H729" s="140"/>
      <c r="I729" s="140"/>
      <c r="J729" s="140"/>
      <c r="K729" s="140"/>
    </row>
    <row r="730" spans="1:11" outlineLevel="1" x14ac:dyDescent="0.2">
      <c r="A730" s="135"/>
      <c r="B730" s="136"/>
      <c r="C730" s="137" t="s">
        <v>855</v>
      </c>
      <c r="D730" s="138"/>
      <c r="E730" s="139">
        <v>4.8999999999999998E-3</v>
      </c>
      <c r="F730" s="134"/>
      <c r="G730" s="134"/>
      <c r="H730" s="140"/>
      <c r="I730" s="140"/>
      <c r="J730" s="140"/>
      <c r="K730" s="140"/>
    </row>
    <row r="731" spans="1:11" outlineLevel="1" x14ac:dyDescent="0.2">
      <c r="A731" s="135"/>
      <c r="B731" s="136"/>
      <c r="C731" s="137" t="s">
        <v>610</v>
      </c>
      <c r="D731" s="138"/>
      <c r="E731" s="139">
        <v>3.0599999999999998E-3</v>
      </c>
      <c r="F731" s="134"/>
      <c r="G731" s="134"/>
      <c r="H731" s="140"/>
      <c r="I731" s="140"/>
      <c r="J731" s="140"/>
      <c r="K731" s="140"/>
    </row>
    <row r="732" spans="1:11" outlineLevel="1" x14ac:dyDescent="0.2">
      <c r="A732" s="135"/>
      <c r="B732" s="136"/>
      <c r="C732" s="137" t="s">
        <v>611</v>
      </c>
      <c r="D732" s="138"/>
      <c r="E732" s="139">
        <v>3.3700000000000002E-3</v>
      </c>
      <c r="F732" s="134"/>
      <c r="G732" s="134"/>
      <c r="H732" s="140"/>
      <c r="I732" s="140"/>
      <c r="J732" s="140"/>
      <c r="K732" s="140"/>
    </row>
    <row r="733" spans="1:11" outlineLevel="1" x14ac:dyDescent="0.2">
      <c r="A733" s="135"/>
      <c r="B733" s="136"/>
      <c r="C733" s="137" t="s">
        <v>404</v>
      </c>
      <c r="D733" s="138"/>
      <c r="E733" s="139"/>
      <c r="F733" s="134"/>
      <c r="G733" s="134"/>
      <c r="H733" s="140"/>
      <c r="I733" s="140"/>
      <c r="J733" s="140"/>
      <c r="K733" s="140"/>
    </row>
    <row r="734" spans="1:11" outlineLevel="1" x14ac:dyDescent="0.2">
      <c r="A734" s="135"/>
      <c r="B734" s="136"/>
      <c r="C734" s="137" t="s">
        <v>612</v>
      </c>
      <c r="D734" s="138"/>
      <c r="E734" s="139">
        <v>4.28E-3</v>
      </c>
      <c r="F734" s="134"/>
      <c r="G734" s="134"/>
      <c r="H734" s="140"/>
      <c r="I734" s="140"/>
      <c r="J734" s="140"/>
      <c r="K734" s="140"/>
    </row>
    <row r="735" spans="1:11" outlineLevel="1" x14ac:dyDescent="0.2">
      <c r="A735" s="135"/>
      <c r="B735" s="136"/>
      <c r="C735" s="137" t="s">
        <v>613</v>
      </c>
      <c r="D735" s="138"/>
      <c r="E735" s="139">
        <v>9.7900000000000001E-3</v>
      </c>
      <c r="F735" s="134"/>
      <c r="G735" s="134"/>
      <c r="H735" s="140"/>
      <c r="I735" s="140"/>
      <c r="J735" s="140"/>
      <c r="K735" s="140"/>
    </row>
    <row r="736" spans="1:11" outlineLevel="1" x14ac:dyDescent="0.2">
      <c r="A736" s="135"/>
      <c r="B736" s="136"/>
      <c r="C736" s="137" t="s">
        <v>616</v>
      </c>
      <c r="D736" s="138"/>
      <c r="E736" s="139">
        <v>9.7900000000000001E-3</v>
      </c>
      <c r="F736" s="134"/>
      <c r="G736" s="134"/>
      <c r="H736" s="140"/>
      <c r="I736" s="140"/>
      <c r="J736" s="140"/>
      <c r="K736" s="140"/>
    </row>
    <row r="737" spans="1:11" outlineLevel="1" x14ac:dyDescent="0.2">
      <c r="A737" s="135"/>
      <c r="B737" s="136"/>
      <c r="C737" s="137" t="s">
        <v>408</v>
      </c>
      <c r="D737" s="138"/>
      <c r="E737" s="139"/>
      <c r="F737" s="134"/>
      <c r="G737" s="134"/>
      <c r="H737" s="140"/>
      <c r="I737" s="140"/>
      <c r="J737" s="140"/>
      <c r="K737" s="140"/>
    </row>
    <row r="738" spans="1:11" outlineLevel="1" x14ac:dyDescent="0.2">
      <c r="A738" s="135"/>
      <c r="B738" s="136"/>
      <c r="C738" s="137" t="s">
        <v>617</v>
      </c>
      <c r="D738" s="138"/>
      <c r="E738" s="139">
        <v>4.28E-3</v>
      </c>
      <c r="F738" s="134"/>
      <c r="G738" s="134"/>
      <c r="H738" s="140"/>
      <c r="I738" s="140"/>
      <c r="J738" s="140"/>
      <c r="K738" s="140"/>
    </row>
    <row r="739" spans="1:11" outlineLevel="1" x14ac:dyDescent="0.2">
      <c r="A739" s="135"/>
      <c r="B739" s="136"/>
      <c r="C739" s="137" t="s">
        <v>618</v>
      </c>
      <c r="D739" s="138"/>
      <c r="E739" s="139">
        <v>3.2399999999999998E-3</v>
      </c>
      <c r="F739" s="134"/>
      <c r="G739" s="134"/>
      <c r="H739" s="140"/>
      <c r="I739" s="140"/>
      <c r="J739" s="140"/>
      <c r="K739" s="140"/>
    </row>
    <row r="740" spans="1:11" outlineLevel="1" x14ac:dyDescent="0.2">
      <c r="A740" s="135"/>
      <c r="B740" s="136"/>
      <c r="C740" s="137" t="s">
        <v>620</v>
      </c>
      <c r="D740" s="138"/>
      <c r="E740" s="139">
        <v>3.79E-3</v>
      </c>
      <c r="F740" s="134"/>
      <c r="G740" s="134"/>
      <c r="H740" s="140"/>
      <c r="I740" s="140"/>
      <c r="J740" s="140"/>
      <c r="K740" s="140"/>
    </row>
    <row r="741" spans="1:11" outlineLevel="1" x14ac:dyDescent="0.2">
      <c r="A741" s="135"/>
      <c r="B741" s="136"/>
      <c r="C741" s="137" t="s">
        <v>621</v>
      </c>
      <c r="D741" s="138"/>
      <c r="E741" s="139">
        <v>3.2399999999999998E-3</v>
      </c>
      <c r="F741" s="134"/>
      <c r="G741" s="134"/>
      <c r="H741" s="140"/>
      <c r="I741" s="140"/>
      <c r="J741" s="140"/>
      <c r="K741" s="140"/>
    </row>
    <row r="742" spans="1:11" outlineLevel="1" x14ac:dyDescent="0.2">
      <c r="A742" s="135"/>
      <c r="B742" s="136"/>
      <c r="C742" s="137" t="s">
        <v>622</v>
      </c>
      <c r="D742" s="138"/>
      <c r="E742" s="139">
        <v>9.7900000000000001E-3</v>
      </c>
      <c r="F742" s="134"/>
      <c r="G742" s="134"/>
      <c r="H742" s="140"/>
      <c r="I742" s="140"/>
      <c r="J742" s="140"/>
      <c r="K742" s="140"/>
    </row>
    <row r="743" spans="1:11" outlineLevel="1" x14ac:dyDescent="0.2">
      <c r="A743" s="135"/>
      <c r="B743" s="136"/>
      <c r="C743" s="137" t="s">
        <v>623</v>
      </c>
      <c r="D743" s="138"/>
      <c r="E743" s="139">
        <v>3.2399999999999998E-3</v>
      </c>
      <c r="F743" s="134"/>
      <c r="G743" s="134"/>
      <c r="H743" s="140"/>
      <c r="I743" s="140"/>
      <c r="J743" s="140"/>
      <c r="K743" s="140"/>
    </row>
    <row r="744" spans="1:11" outlineLevel="1" x14ac:dyDescent="0.2">
      <c r="A744" s="135"/>
      <c r="B744" s="136"/>
      <c r="C744" s="137" t="s">
        <v>625</v>
      </c>
      <c r="D744" s="138"/>
      <c r="E744" s="139">
        <v>4.28E-3</v>
      </c>
      <c r="F744" s="134"/>
      <c r="G744" s="134"/>
      <c r="H744" s="140"/>
      <c r="I744" s="140"/>
      <c r="J744" s="140"/>
      <c r="K744" s="140"/>
    </row>
    <row r="745" spans="1:11" outlineLevel="1" x14ac:dyDescent="0.2">
      <c r="A745" s="135"/>
      <c r="B745" s="136"/>
      <c r="C745" s="137" t="s">
        <v>626</v>
      </c>
      <c r="D745" s="138"/>
      <c r="E745" s="139">
        <v>4.28E-3</v>
      </c>
      <c r="F745" s="134"/>
      <c r="G745" s="134"/>
      <c r="H745" s="140"/>
      <c r="I745" s="140"/>
      <c r="J745" s="140"/>
      <c r="K745" s="140"/>
    </row>
    <row r="746" spans="1:11" outlineLevel="1" x14ac:dyDescent="0.2">
      <c r="A746" s="135"/>
      <c r="B746" s="136"/>
      <c r="C746" s="137" t="s">
        <v>621</v>
      </c>
      <c r="D746" s="138"/>
      <c r="E746" s="139">
        <v>3.2399999999999998E-3</v>
      </c>
      <c r="F746" s="134"/>
      <c r="G746" s="134"/>
      <c r="H746" s="140"/>
      <c r="I746" s="140"/>
      <c r="J746" s="140"/>
      <c r="K746" s="140"/>
    </row>
    <row r="747" spans="1:11" outlineLevel="1" x14ac:dyDescent="0.2">
      <c r="A747" s="135"/>
      <c r="B747" s="136"/>
      <c r="C747" s="137" t="s">
        <v>629</v>
      </c>
      <c r="D747" s="138"/>
      <c r="E747" s="139">
        <v>3.2399999999999998E-3</v>
      </c>
      <c r="F747" s="134"/>
      <c r="G747" s="134"/>
      <c r="H747" s="140"/>
      <c r="I747" s="140"/>
      <c r="J747" s="140"/>
      <c r="K747" s="140"/>
    </row>
    <row r="748" spans="1:11" outlineLevel="1" x14ac:dyDescent="0.2">
      <c r="A748" s="135"/>
      <c r="B748" s="136"/>
      <c r="C748" s="137" t="s">
        <v>630</v>
      </c>
      <c r="D748" s="138"/>
      <c r="E748" s="139">
        <v>3.2399999999999998E-3</v>
      </c>
      <c r="F748" s="134"/>
      <c r="G748" s="134"/>
      <c r="H748" s="140"/>
      <c r="I748" s="140"/>
      <c r="J748" s="140"/>
      <c r="K748" s="140"/>
    </row>
    <row r="749" spans="1:11" outlineLevel="1" x14ac:dyDescent="0.2">
      <c r="A749" s="135"/>
      <c r="B749" s="136"/>
      <c r="C749" s="137" t="s">
        <v>631</v>
      </c>
      <c r="D749" s="138"/>
      <c r="E749" s="139">
        <v>4.4099999999999999E-3</v>
      </c>
      <c r="F749" s="134"/>
      <c r="G749" s="134"/>
      <c r="H749" s="140"/>
      <c r="I749" s="140"/>
      <c r="J749" s="140"/>
      <c r="K749" s="140"/>
    </row>
    <row r="750" spans="1:11" outlineLevel="1" x14ac:dyDescent="0.2">
      <c r="A750" s="135"/>
      <c r="B750" s="136"/>
      <c r="C750" s="137" t="s">
        <v>411</v>
      </c>
      <c r="D750" s="138"/>
      <c r="E750" s="139"/>
      <c r="F750" s="134"/>
      <c r="G750" s="134"/>
      <c r="H750" s="140"/>
      <c r="I750" s="140"/>
      <c r="J750" s="140"/>
      <c r="K750" s="140"/>
    </row>
    <row r="751" spans="1:11" outlineLevel="1" x14ac:dyDescent="0.2">
      <c r="A751" s="135"/>
      <c r="B751" s="136"/>
      <c r="C751" s="137" t="s">
        <v>632</v>
      </c>
      <c r="D751" s="138"/>
      <c r="E751" s="139">
        <v>3.2399999999999998E-3</v>
      </c>
      <c r="F751" s="134"/>
      <c r="G751" s="134"/>
      <c r="H751" s="140"/>
      <c r="I751" s="140"/>
      <c r="J751" s="140"/>
      <c r="K751" s="140"/>
    </row>
    <row r="752" spans="1:11" outlineLevel="1" x14ac:dyDescent="0.2">
      <c r="A752" s="135"/>
      <c r="B752" s="136"/>
      <c r="C752" s="137" t="s">
        <v>634</v>
      </c>
      <c r="D752" s="138"/>
      <c r="E752" s="139">
        <v>3.79E-3</v>
      </c>
      <c r="F752" s="134"/>
      <c r="G752" s="134"/>
      <c r="H752" s="140"/>
      <c r="I752" s="140"/>
      <c r="J752" s="140"/>
      <c r="K752" s="140"/>
    </row>
    <row r="753" spans="1:11" outlineLevel="1" x14ac:dyDescent="0.2">
      <c r="A753" s="135"/>
      <c r="B753" s="136"/>
      <c r="C753" s="137" t="s">
        <v>621</v>
      </c>
      <c r="D753" s="138"/>
      <c r="E753" s="139">
        <v>3.2399999999999998E-3</v>
      </c>
      <c r="F753" s="134"/>
      <c r="G753" s="134"/>
      <c r="H753" s="140"/>
      <c r="I753" s="140"/>
      <c r="J753" s="140"/>
      <c r="K753" s="140"/>
    </row>
    <row r="754" spans="1:11" outlineLevel="1" x14ac:dyDescent="0.2">
      <c r="A754" s="135"/>
      <c r="B754" s="136"/>
      <c r="C754" s="137" t="s">
        <v>635</v>
      </c>
      <c r="D754" s="138"/>
      <c r="E754" s="139">
        <v>5.0200000000000002E-3</v>
      </c>
      <c r="F754" s="134"/>
      <c r="G754" s="134"/>
      <c r="H754" s="140"/>
      <c r="I754" s="140"/>
      <c r="J754" s="140"/>
      <c r="K754" s="140"/>
    </row>
    <row r="755" spans="1:11" outlineLevel="1" x14ac:dyDescent="0.2">
      <c r="A755" s="135"/>
      <c r="B755" s="136"/>
      <c r="C755" s="137" t="s">
        <v>636</v>
      </c>
      <c r="D755" s="138"/>
      <c r="E755" s="139">
        <v>3.2399999999999998E-3</v>
      </c>
      <c r="F755" s="134"/>
      <c r="G755" s="134"/>
      <c r="H755" s="140"/>
      <c r="I755" s="140"/>
      <c r="J755" s="140"/>
      <c r="K755" s="140"/>
    </row>
    <row r="756" spans="1:11" outlineLevel="1" x14ac:dyDescent="0.2">
      <c r="A756" s="135"/>
      <c r="B756" s="136"/>
      <c r="C756" s="137" t="s">
        <v>638</v>
      </c>
      <c r="D756" s="138"/>
      <c r="E756" s="139">
        <v>4.28E-3</v>
      </c>
      <c r="F756" s="134"/>
      <c r="G756" s="134"/>
      <c r="H756" s="140"/>
      <c r="I756" s="140"/>
      <c r="J756" s="140"/>
      <c r="K756" s="140"/>
    </row>
    <row r="757" spans="1:11" outlineLevel="1" x14ac:dyDescent="0.2">
      <c r="A757" s="135"/>
      <c r="B757" s="136"/>
      <c r="C757" s="137" t="s">
        <v>639</v>
      </c>
      <c r="D757" s="138"/>
      <c r="E757" s="139">
        <v>4.28E-3</v>
      </c>
      <c r="F757" s="134"/>
      <c r="G757" s="134"/>
      <c r="H757" s="140"/>
      <c r="I757" s="140"/>
      <c r="J757" s="140"/>
      <c r="K757" s="140"/>
    </row>
    <row r="758" spans="1:11" outlineLevel="1" x14ac:dyDescent="0.2">
      <c r="A758" s="135"/>
      <c r="B758" s="136"/>
      <c r="C758" s="137" t="s">
        <v>621</v>
      </c>
      <c r="D758" s="138"/>
      <c r="E758" s="139">
        <v>3.2399999999999998E-3</v>
      </c>
      <c r="F758" s="134"/>
      <c r="G758" s="134"/>
      <c r="H758" s="140"/>
      <c r="I758" s="140"/>
      <c r="J758" s="140"/>
      <c r="K758" s="140"/>
    </row>
    <row r="759" spans="1:11" outlineLevel="1" x14ac:dyDescent="0.2">
      <c r="A759" s="135"/>
      <c r="B759" s="136"/>
      <c r="C759" s="137" t="s">
        <v>642</v>
      </c>
      <c r="D759" s="138"/>
      <c r="E759" s="139">
        <v>3.2399999999999998E-3</v>
      </c>
      <c r="F759" s="134"/>
      <c r="G759" s="134"/>
      <c r="H759" s="140"/>
      <c r="I759" s="140"/>
      <c r="J759" s="140"/>
      <c r="K759" s="140"/>
    </row>
    <row r="760" spans="1:11" outlineLevel="1" x14ac:dyDescent="0.2">
      <c r="A760" s="135"/>
      <c r="B760" s="136"/>
      <c r="C760" s="137" t="s">
        <v>643</v>
      </c>
      <c r="D760" s="138"/>
      <c r="E760" s="139">
        <v>3.2399999999999998E-3</v>
      </c>
      <c r="F760" s="134"/>
      <c r="G760" s="134"/>
      <c r="H760" s="140"/>
      <c r="I760" s="140"/>
      <c r="J760" s="140"/>
      <c r="K760" s="140"/>
    </row>
    <row r="761" spans="1:11" outlineLevel="1" x14ac:dyDescent="0.2">
      <c r="A761" s="135"/>
      <c r="B761" s="136"/>
      <c r="C761" s="137" t="s">
        <v>644</v>
      </c>
      <c r="D761" s="138"/>
      <c r="E761" s="139">
        <v>4.4099999999999999E-3</v>
      </c>
      <c r="F761" s="134"/>
      <c r="G761" s="134"/>
      <c r="H761" s="140"/>
      <c r="I761" s="140"/>
      <c r="J761" s="140"/>
      <c r="K761" s="140"/>
    </row>
    <row r="762" spans="1:11" outlineLevel="1" x14ac:dyDescent="0.2">
      <c r="A762" s="135"/>
      <c r="B762" s="136"/>
      <c r="C762" s="137" t="s">
        <v>415</v>
      </c>
      <c r="D762" s="138"/>
      <c r="E762" s="139"/>
      <c r="F762" s="134"/>
      <c r="G762" s="134"/>
      <c r="H762" s="140"/>
      <c r="I762" s="140"/>
      <c r="J762" s="140"/>
      <c r="K762" s="140"/>
    </row>
    <row r="763" spans="1:11" outlineLevel="1" x14ac:dyDescent="0.2">
      <c r="A763" s="135"/>
      <c r="B763" s="136"/>
      <c r="C763" s="137" t="s">
        <v>645</v>
      </c>
      <c r="D763" s="138"/>
      <c r="E763" s="139">
        <v>4.28E-3</v>
      </c>
      <c r="F763" s="134"/>
      <c r="G763" s="134"/>
      <c r="H763" s="140"/>
      <c r="I763" s="140"/>
      <c r="J763" s="140"/>
      <c r="K763" s="140"/>
    </row>
    <row r="764" spans="1:11" outlineLevel="1" x14ac:dyDescent="0.2">
      <c r="A764" s="135"/>
      <c r="B764" s="136"/>
      <c r="C764" s="137" t="s">
        <v>646</v>
      </c>
      <c r="D764" s="138"/>
      <c r="E764" s="139">
        <v>3.2399999999999998E-3</v>
      </c>
      <c r="F764" s="134"/>
      <c r="G764" s="134"/>
      <c r="H764" s="140"/>
      <c r="I764" s="140"/>
      <c r="J764" s="140"/>
      <c r="K764" s="140"/>
    </row>
    <row r="765" spans="1:11" outlineLevel="1" x14ac:dyDescent="0.2">
      <c r="A765" s="135"/>
      <c r="B765" s="136"/>
      <c r="C765" s="137" t="s">
        <v>647</v>
      </c>
      <c r="D765" s="138"/>
      <c r="E765" s="139">
        <v>3.2399999999999998E-3</v>
      </c>
      <c r="F765" s="134"/>
      <c r="G765" s="134"/>
      <c r="H765" s="140"/>
      <c r="I765" s="140"/>
      <c r="J765" s="140"/>
      <c r="K765" s="140"/>
    </row>
    <row r="766" spans="1:11" outlineLevel="1" x14ac:dyDescent="0.2">
      <c r="A766" s="135"/>
      <c r="B766" s="136"/>
      <c r="C766" s="137" t="s">
        <v>649</v>
      </c>
      <c r="D766" s="138"/>
      <c r="E766" s="139">
        <v>3.79E-3</v>
      </c>
      <c r="F766" s="134"/>
      <c r="G766" s="134"/>
      <c r="H766" s="140"/>
      <c r="I766" s="140"/>
      <c r="J766" s="140"/>
      <c r="K766" s="140"/>
    </row>
    <row r="767" spans="1:11" outlineLevel="1" x14ac:dyDescent="0.2">
      <c r="A767" s="135"/>
      <c r="B767" s="136"/>
      <c r="C767" s="137" t="s">
        <v>621</v>
      </c>
      <c r="D767" s="138"/>
      <c r="E767" s="139">
        <v>3.2399999999999998E-3</v>
      </c>
      <c r="F767" s="134"/>
      <c r="G767" s="134"/>
      <c r="H767" s="140"/>
      <c r="I767" s="140"/>
      <c r="J767" s="140"/>
      <c r="K767" s="140"/>
    </row>
    <row r="768" spans="1:11" outlineLevel="1" x14ac:dyDescent="0.2">
      <c r="A768" s="135"/>
      <c r="B768" s="136"/>
      <c r="C768" s="137" t="s">
        <v>650</v>
      </c>
      <c r="D768" s="138"/>
      <c r="E768" s="139">
        <v>1.004E-2</v>
      </c>
      <c r="F768" s="134"/>
      <c r="G768" s="134"/>
      <c r="H768" s="140"/>
      <c r="I768" s="140"/>
      <c r="J768" s="140"/>
      <c r="K768" s="140"/>
    </row>
    <row r="769" spans="1:11" outlineLevel="1" x14ac:dyDescent="0.2">
      <c r="A769" s="135"/>
      <c r="B769" s="136"/>
      <c r="C769" s="137" t="s">
        <v>651</v>
      </c>
      <c r="D769" s="138"/>
      <c r="E769" s="139">
        <v>3.2399999999999998E-3</v>
      </c>
      <c r="F769" s="134"/>
      <c r="G769" s="134"/>
      <c r="H769" s="140"/>
      <c r="I769" s="140"/>
      <c r="J769" s="140"/>
      <c r="K769" s="140"/>
    </row>
    <row r="770" spans="1:11" outlineLevel="1" x14ac:dyDescent="0.2">
      <c r="A770" s="135"/>
      <c r="B770" s="136"/>
      <c r="C770" s="137" t="s">
        <v>653</v>
      </c>
      <c r="D770" s="138"/>
      <c r="E770" s="139">
        <v>4.4099999999999999E-3</v>
      </c>
      <c r="F770" s="134"/>
      <c r="G770" s="134"/>
      <c r="H770" s="140"/>
      <c r="I770" s="140"/>
      <c r="J770" s="140"/>
      <c r="K770" s="140"/>
    </row>
    <row r="771" spans="1:11" outlineLevel="1" x14ac:dyDescent="0.2">
      <c r="A771" s="135"/>
      <c r="B771" s="136"/>
      <c r="C771" s="137" t="s">
        <v>654</v>
      </c>
      <c r="D771" s="138"/>
      <c r="E771" s="139">
        <v>4.28E-3</v>
      </c>
      <c r="F771" s="134"/>
      <c r="G771" s="134"/>
      <c r="H771" s="140"/>
      <c r="I771" s="140"/>
      <c r="J771" s="140"/>
      <c r="K771" s="140"/>
    </row>
    <row r="772" spans="1:11" outlineLevel="1" x14ac:dyDescent="0.2">
      <c r="A772" s="135"/>
      <c r="B772" s="136"/>
      <c r="C772" s="137" t="s">
        <v>621</v>
      </c>
      <c r="D772" s="138"/>
      <c r="E772" s="139">
        <v>3.2399999999999998E-3</v>
      </c>
      <c r="F772" s="134"/>
      <c r="G772" s="134"/>
      <c r="H772" s="140"/>
      <c r="I772" s="140"/>
      <c r="J772" s="140"/>
      <c r="K772" s="140"/>
    </row>
    <row r="773" spans="1:11" outlineLevel="1" x14ac:dyDescent="0.2">
      <c r="A773" s="135"/>
      <c r="B773" s="136"/>
      <c r="C773" s="137" t="s">
        <v>657</v>
      </c>
      <c r="D773" s="138"/>
      <c r="E773" s="139">
        <v>3.2399999999999998E-3</v>
      </c>
      <c r="F773" s="134"/>
      <c r="G773" s="134"/>
      <c r="H773" s="140"/>
      <c r="I773" s="140"/>
      <c r="J773" s="140"/>
      <c r="K773" s="140"/>
    </row>
    <row r="774" spans="1:11" outlineLevel="1" x14ac:dyDescent="0.2">
      <c r="A774" s="135"/>
      <c r="B774" s="136"/>
      <c r="C774" s="137" t="s">
        <v>658</v>
      </c>
      <c r="D774" s="138"/>
      <c r="E774" s="139">
        <v>4.4099999999999999E-3</v>
      </c>
      <c r="F774" s="134"/>
      <c r="G774" s="134"/>
      <c r="H774" s="140"/>
      <c r="I774" s="140"/>
      <c r="J774" s="140"/>
      <c r="K774" s="140"/>
    </row>
    <row r="775" spans="1:11" outlineLevel="1" x14ac:dyDescent="0.2">
      <c r="A775" s="135"/>
      <c r="B775" s="136"/>
      <c r="C775" s="137" t="s">
        <v>420</v>
      </c>
      <c r="D775" s="138"/>
      <c r="E775" s="139"/>
      <c r="F775" s="134"/>
      <c r="G775" s="134"/>
      <c r="H775" s="140"/>
      <c r="I775" s="140"/>
      <c r="J775" s="140"/>
      <c r="K775" s="140"/>
    </row>
    <row r="776" spans="1:11" outlineLevel="1" x14ac:dyDescent="0.2">
      <c r="A776" s="135"/>
      <c r="B776" s="136"/>
      <c r="C776" s="137" t="s">
        <v>659</v>
      </c>
      <c r="D776" s="138"/>
      <c r="E776" s="139">
        <v>1.1379999999999999E-2</v>
      </c>
      <c r="F776" s="134"/>
      <c r="G776" s="134"/>
      <c r="H776" s="140"/>
      <c r="I776" s="140"/>
      <c r="J776" s="140"/>
      <c r="K776" s="140"/>
    </row>
    <row r="777" spans="1:11" outlineLevel="1" x14ac:dyDescent="0.2">
      <c r="A777" s="135"/>
      <c r="B777" s="136"/>
      <c r="C777" s="137" t="s">
        <v>660</v>
      </c>
      <c r="D777" s="138"/>
      <c r="E777" s="139">
        <v>1.01E-2</v>
      </c>
      <c r="F777" s="134"/>
      <c r="G777" s="134"/>
      <c r="H777" s="140"/>
      <c r="I777" s="140"/>
      <c r="J777" s="140"/>
      <c r="K777" s="140"/>
    </row>
    <row r="778" spans="1:11" outlineLevel="1" x14ac:dyDescent="0.2">
      <c r="A778" s="135"/>
      <c r="B778" s="136"/>
      <c r="C778" s="141" t="s">
        <v>856</v>
      </c>
      <c r="D778" s="142"/>
      <c r="E778" s="143">
        <v>1.8540000000000001E-2</v>
      </c>
      <c r="F778" s="134"/>
      <c r="G778" s="134"/>
      <c r="H778" s="140"/>
      <c r="I778" s="140"/>
      <c r="J778" s="140"/>
      <c r="K778" s="140"/>
    </row>
    <row r="779" spans="1:11" ht="22.5" outlineLevel="1" x14ac:dyDescent="0.2">
      <c r="A779" s="43">
        <v>73</v>
      </c>
      <c r="B779" s="44" t="s">
        <v>857</v>
      </c>
      <c r="C779" s="59" t="s">
        <v>858</v>
      </c>
      <c r="D779" s="45" t="s">
        <v>297</v>
      </c>
      <c r="E779" s="46">
        <v>0.17293</v>
      </c>
      <c r="F779" s="47">
        <v>0</v>
      </c>
      <c r="G779" s="48">
        <f>ROUND(E779*F779,2)</f>
        <v>0</v>
      </c>
      <c r="H779" s="46">
        <v>1</v>
      </c>
      <c r="I779" s="46">
        <f>ROUND(E779*H779,2)</f>
        <v>0.17</v>
      </c>
      <c r="J779" s="46">
        <v>0</v>
      </c>
      <c r="K779" s="46">
        <f>ROUND(E779*J779,2)</f>
        <v>0</v>
      </c>
    </row>
    <row r="780" spans="1:11" outlineLevel="1" x14ac:dyDescent="0.2">
      <c r="A780" s="135"/>
      <c r="B780" s="136"/>
      <c r="C780" s="137" t="s">
        <v>598</v>
      </c>
      <c r="D780" s="138"/>
      <c r="E780" s="139"/>
      <c r="F780" s="134"/>
      <c r="G780" s="134"/>
      <c r="H780" s="140"/>
      <c r="I780" s="140"/>
      <c r="J780" s="140"/>
      <c r="K780" s="140"/>
    </row>
    <row r="781" spans="1:11" outlineLevel="1" x14ac:dyDescent="0.2">
      <c r="A781" s="135"/>
      <c r="B781" s="136"/>
      <c r="C781" s="137" t="s">
        <v>395</v>
      </c>
      <c r="D781" s="138"/>
      <c r="E781" s="139"/>
      <c r="F781" s="134"/>
      <c r="G781" s="134"/>
      <c r="H781" s="140"/>
      <c r="I781" s="140"/>
      <c r="J781" s="140"/>
      <c r="K781" s="140"/>
    </row>
    <row r="782" spans="1:11" outlineLevel="1" x14ac:dyDescent="0.2">
      <c r="A782" s="135"/>
      <c r="B782" s="136"/>
      <c r="C782" s="137" t="s">
        <v>859</v>
      </c>
      <c r="D782" s="138"/>
      <c r="E782" s="139">
        <v>9.5999999999999992E-3</v>
      </c>
      <c r="F782" s="134"/>
      <c r="G782" s="134"/>
      <c r="H782" s="140"/>
      <c r="I782" s="140"/>
      <c r="J782" s="140"/>
      <c r="K782" s="140"/>
    </row>
    <row r="783" spans="1:11" outlineLevel="1" x14ac:dyDescent="0.2">
      <c r="A783" s="135"/>
      <c r="B783" s="136"/>
      <c r="C783" s="137" t="s">
        <v>604</v>
      </c>
      <c r="D783" s="138"/>
      <c r="E783" s="139">
        <v>1.38E-2</v>
      </c>
      <c r="F783" s="134"/>
      <c r="G783" s="134"/>
      <c r="H783" s="140"/>
      <c r="I783" s="140"/>
      <c r="J783" s="140"/>
      <c r="K783" s="140"/>
    </row>
    <row r="784" spans="1:11" outlineLevel="1" x14ac:dyDescent="0.2">
      <c r="A784" s="135"/>
      <c r="B784" s="136"/>
      <c r="C784" s="137" t="s">
        <v>608</v>
      </c>
      <c r="D784" s="138"/>
      <c r="E784" s="139">
        <v>1.7000000000000001E-2</v>
      </c>
      <c r="F784" s="134"/>
      <c r="G784" s="134"/>
      <c r="H784" s="140"/>
      <c r="I784" s="140"/>
      <c r="J784" s="140"/>
      <c r="K784" s="140"/>
    </row>
    <row r="785" spans="1:11" outlineLevel="1" x14ac:dyDescent="0.2">
      <c r="A785" s="135"/>
      <c r="B785" s="136"/>
      <c r="C785" s="137" t="s">
        <v>404</v>
      </c>
      <c r="D785" s="138"/>
      <c r="E785" s="139"/>
      <c r="F785" s="134"/>
      <c r="G785" s="134"/>
      <c r="H785" s="140"/>
      <c r="I785" s="140"/>
      <c r="J785" s="140"/>
      <c r="K785" s="140"/>
    </row>
    <row r="786" spans="1:11" outlineLevel="1" x14ac:dyDescent="0.2">
      <c r="A786" s="135"/>
      <c r="B786" s="136"/>
      <c r="C786" s="137" t="s">
        <v>614</v>
      </c>
      <c r="D786" s="138"/>
      <c r="E786" s="139">
        <v>1.005E-2</v>
      </c>
      <c r="F786" s="134"/>
      <c r="G786" s="134"/>
      <c r="H786" s="140"/>
      <c r="I786" s="140"/>
      <c r="J786" s="140"/>
      <c r="K786" s="140"/>
    </row>
    <row r="787" spans="1:11" outlineLevel="1" x14ac:dyDescent="0.2">
      <c r="A787" s="135"/>
      <c r="B787" s="136"/>
      <c r="C787" s="137" t="s">
        <v>615</v>
      </c>
      <c r="D787" s="138"/>
      <c r="E787" s="139">
        <v>1.005E-2</v>
      </c>
      <c r="F787" s="134"/>
      <c r="G787" s="134"/>
      <c r="H787" s="140"/>
      <c r="I787" s="140"/>
      <c r="J787" s="140"/>
      <c r="K787" s="140"/>
    </row>
    <row r="788" spans="1:11" outlineLevel="1" x14ac:dyDescent="0.2">
      <c r="A788" s="135"/>
      <c r="B788" s="136"/>
      <c r="C788" s="137" t="s">
        <v>408</v>
      </c>
      <c r="D788" s="138"/>
      <c r="E788" s="139"/>
      <c r="F788" s="134"/>
      <c r="G788" s="134"/>
      <c r="H788" s="140"/>
      <c r="I788" s="140"/>
      <c r="J788" s="140"/>
      <c r="K788" s="140"/>
    </row>
    <row r="789" spans="1:11" outlineLevel="1" x14ac:dyDescent="0.2">
      <c r="A789" s="135"/>
      <c r="B789" s="136"/>
      <c r="C789" s="137" t="s">
        <v>619</v>
      </c>
      <c r="D789" s="138"/>
      <c r="E789" s="139">
        <v>1.005E-2</v>
      </c>
      <c r="F789" s="134"/>
      <c r="G789" s="134"/>
      <c r="H789" s="140"/>
      <c r="I789" s="140"/>
      <c r="J789" s="140"/>
      <c r="K789" s="140"/>
    </row>
    <row r="790" spans="1:11" outlineLevel="1" x14ac:dyDescent="0.2">
      <c r="A790" s="135"/>
      <c r="B790" s="136"/>
      <c r="C790" s="137" t="s">
        <v>624</v>
      </c>
      <c r="D790" s="138"/>
      <c r="E790" s="139">
        <v>9.1400000000000006E-3</v>
      </c>
      <c r="F790" s="134"/>
      <c r="G790" s="134"/>
      <c r="H790" s="140"/>
      <c r="I790" s="140"/>
      <c r="J790" s="140"/>
      <c r="K790" s="140"/>
    </row>
    <row r="791" spans="1:11" outlineLevel="1" x14ac:dyDescent="0.2">
      <c r="A791" s="135"/>
      <c r="B791" s="136"/>
      <c r="C791" s="137" t="s">
        <v>627</v>
      </c>
      <c r="D791" s="138"/>
      <c r="E791" s="139">
        <v>9.1400000000000006E-3</v>
      </c>
      <c r="F791" s="134"/>
      <c r="G791" s="134"/>
      <c r="H791" s="140"/>
      <c r="I791" s="140"/>
      <c r="J791" s="140"/>
      <c r="K791" s="140"/>
    </row>
    <row r="792" spans="1:11" outlineLevel="1" x14ac:dyDescent="0.2">
      <c r="A792" s="135"/>
      <c r="B792" s="136"/>
      <c r="C792" s="137" t="s">
        <v>628</v>
      </c>
      <c r="D792" s="138"/>
      <c r="E792" s="139">
        <v>9.1400000000000006E-3</v>
      </c>
      <c r="F792" s="134"/>
      <c r="G792" s="134"/>
      <c r="H792" s="140"/>
      <c r="I792" s="140"/>
      <c r="J792" s="140"/>
      <c r="K792" s="140"/>
    </row>
    <row r="793" spans="1:11" outlineLevel="1" x14ac:dyDescent="0.2">
      <c r="A793" s="135"/>
      <c r="B793" s="136"/>
      <c r="C793" s="137" t="s">
        <v>411</v>
      </c>
      <c r="D793" s="138"/>
      <c r="E793" s="139"/>
      <c r="F793" s="134"/>
      <c r="G793" s="134"/>
      <c r="H793" s="140"/>
      <c r="I793" s="140"/>
      <c r="J793" s="140"/>
      <c r="K793" s="140"/>
    </row>
    <row r="794" spans="1:11" outlineLevel="1" x14ac:dyDescent="0.2">
      <c r="A794" s="135"/>
      <c r="B794" s="136"/>
      <c r="C794" s="137" t="s">
        <v>633</v>
      </c>
      <c r="D794" s="138"/>
      <c r="E794" s="139">
        <v>1.005E-2</v>
      </c>
      <c r="F794" s="134"/>
      <c r="G794" s="134"/>
      <c r="H794" s="140"/>
      <c r="I794" s="140"/>
      <c r="J794" s="140"/>
      <c r="K794" s="140"/>
    </row>
    <row r="795" spans="1:11" outlineLevel="1" x14ac:dyDescent="0.2">
      <c r="A795" s="135"/>
      <c r="B795" s="136"/>
      <c r="C795" s="137" t="s">
        <v>637</v>
      </c>
      <c r="D795" s="138"/>
      <c r="E795" s="139">
        <v>9.1400000000000006E-3</v>
      </c>
      <c r="F795" s="134"/>
      <c r="G795" s="134"/>
      <c r="H795" s="140"/>
      <c r="I795" s="140"/>
      <c r="J795" s="140"/>
      <c r="K795" s="140"/>
    </row>
    <row r="796" spans="1:11" outlineLevel="1" x14ac:dyDescent="0.2">
      <c r="A796" s="135"/>
      <c r="B796" s="136"/>
      <c r="C796" s="137" t="s">
        <v>640</v>
      </c>
      <c r="D796" s="138"/>
      <c r="E796" s="139">
        <v>9.1400000000000006E-3</v>
      </c>
      <c r="F796" s="134"/>
      <c r="G796" s="134"/>
      <c r="H796" s="140"/>
      <c r="I796" s="140"/>
      <c r="J796" s="140"/>
      <c r="K796" s="140"/>
    </row>
    <row r="797" spans="1:11" outlineLevel="1" x14ac:dyDescent="0.2">
      <c r="A797" s="135"/>
      <c r="B797" s="136"/>
      <c r="C797" s="137" t="s">
        <v>641</v>
      </c>
      <c r="D797" s="138"/>
      <c r="E797" s="139">
        <v>9.1400000000000006E-3</v>
      </c>
      <c r="F797" s="134"/>
      <c r="G797" s="134"/>
      <c r="H797" s="140"/>
      <c r="I797" s="140"/>
      <c r="J797" s="140"/>
      <c r="K797" s="140"/>
    </row>
    <row r="798" spans="1:11" outlineLevel="1" x14ac:dyDescent="0.2">
      <c r="A798" s="135"/>
      <c r="B798" s="136"/>
      <c r="C798" s="137" t="s">
        <v>415</v>
      </c>
      <c r="D798" s="138"/>
      <c r="E798" s="139"/>
      <c r="F798" s="134"/>
      <c r="G798" s="134"/>
      <c r="H798" s="140"/>
      <c r="I798" s="140"/>
      <c r="J798" s="140"/>
      <c r="K798" s="140"/>
    </row>
    <row r="799" spans="1:11" outlineLevel="1" x14ac:dyDescent="0.2">
      <c r="A799" s="135"/>
      <c r="B799" s="136"/>
      <c r="C799" s="137" t="s">
        <v>648</v>
      </c>
      <c r="D799" s="138"/>
      <c r="E799" s="139">
        <v>1.005E-2</v>
      </c>
      <c r="F799" s="134"/>
      <c r="G799" s="134"/>
      <c r="H799" s="140"/>
      <c r="I799" s="140"/>
      <c r="J799" s="140"/>
      <c r="K799" s="140"/>
    </row>
    <row r="800" spans="1:11" outlineLevel="1" x14ac:dyDescent="0.2">
      <c r="A800" s="135"/>
      <c r="B800" s="136"/>
      <c r="C800" s="137" t="s">
        <v>652</v>
      </c>
      <c r="D800" s="138"/>
      <c r="E800" s="139">
        <v>9.1400000000000006E-3</v>
      </c>
      <c r="F800" s="134"/>
      <c r="G800" s="134"/>
      <c r="H800" s="140"/>
      <c r="I800" s="140"/>
      <c r="J800" s="140"/>
      <c r="K800" s="140"/>
    </row>
    <row r="801" spans="1:11" outlineLevel="1" x14ac:dyDescent="0.2">
      <c r="A801" s="135"/>
      <c r="B801" s="136"/>
      <c r="C801" s="137" t="s">
        <v>655</v>
      </c>
      <c r="D801" s="138"/>
      <c r="E801" s="139">
        <v>9.1400000000000006E-3</v>
      </c>
      <c r="F801" s="134"/>
      <c r="G801" s="134"/>
      <c r="H801" s="140"/>
      <c r="I801" s="140"/>
      <c r="J801" s="140"/>
      <c r="K801" s="140"/>
    </row>
    <row r="802" spans="1:11" outlineLevel="1" x14ac:dyDescent="0.2">
      <c r="A802" s="135"/>
      <c r="B802" s="136"/>
      <c r="C802" s="137" t="s">
        <v>656</v>
      </c>
      <c r="D802" s="138"/>
      <c r="E802" s="139">
        <v>9.1400000000000006E-3</v>
      </c>
      <c r="F802" s="134"/>
      <c r="G802" s="134"/>
      <c r="H802" s="140"/>
      <c r="I802" s="140"/>
      <c r="J802" s="140"/>
      <c r="K802" s="140"/>
    </row>
    <row r="803" spans="1:11" outlineLevel="1" x14ac:dyDescent="0.2">
      <c r="A803" s="43">
        <v>74</v>
      </c>
      <c r="B803" s="44" t="s">
        <v>860</v>
      </c>
      <c r="C803" s="59" t="s">
        <v>861</v>
      </c>
      <c r="D803" s="45" t="s">
        <v>297</v>
      </c>
      <c r="E803" s="46">
        <v>1.4193800000000001</v>
      </c>
      <c r="F803" s="47">
        <v>0</v>
      </c>
      <c r="G803" s="48">
        <f>ROUND(E803*F803,2)</f>
        <v>0</v>
      </c>
      <c r="H803" s="46">
        <v>1</v>
      </c>
      <c r="I803" s="46">
        <f>ROUND(E803*H803,2)</f>
        <v>1.42</v>
      </c>
      <c r="J803" s="46">
        <v>0</v>
      </c>
      <c r="K803" s="46">
        <f>ROUND(E803*J803,2)</f>
        <v>0</v>
      </c>
    </row>
    <row r="804" spans="1:11" outlineLevel="1" x14ac:dyDescent="0.2">
      <c r="A804" s="135"/>
      <c r="B804" s="136"/>
      <c r="C804" s="137" t="s">
        <v>507</v>
      </c>
      <c r="D804" s="138"/>
      <c r="E804" s="139"/>
      <c r="F804" s="134"/>
      <c r="G804" s="134"/>
      <c r="H804" s="140"/>
      <c r="I804" s="140"/>
      <c r="J804" s="140"/>
      <c r="K804" s="140"/>
    </row>
    <row r="805" spans="1:11" outlineLevel="1" x14ac:dyDescent="0.2">
      <c r="A805" s="135"/>
      <c r="B805" s="136"/>
      <c r="C805" s="137" t="s">
        <v>589</v>
      </c>
      <c r="D805" s="138"/>
      <c r="E805" s="139"/>
      <c r="F805" s="134"/>
      <c r="G805" s="134"/>
      <c r="H805" s="140"/>
      <c r="I805" s="140"/>
      <c r="J805" s="140"/>
      <c r="K805" s="140"/>
    </row>
    <row r="806" spans="1:11" outlineLevel="1" x14ac:dyDescent="0.2">
      <c r="A806" s="135"/>
      <c r="B806" s="136"/>
      <c r="C806" s="137" t="s">
        <v>590</v>
      </c>
      <c r="D806" s="138"/>
      <c r="E806" s="139">
        <v>2.886E-2</v>
      </c>
      <c r="F806" s="134"/>
      <c r="G806" s="134"/>
      <c r="H806" s="140"/>
      <c r="I806" s="140"/>
      <c r="J806" s="140"/>
      <c r="K806" s="140"/>
    </row>
    <row r="807" spans="1:11" outlineLevel="1" x14ac:dyDescent="0.2">
      <c r="A807" s="135"/>
      <c r="B807" s="136"/>
      <c r="C807" s="137" t="s">
        <v>591</v>
      </c>
      <c r="D807" s="138"/>
      <c r="E807" s="139">
        <v>0.13320000000000001</v>
      </c>
      <c r="F807" s="134"/>
      <c r="G807" s="134"/>
      <c r="H807" s="140"/>
      <c r="I807" s="140"/>
      <c r="J807" s="140"/>
      <c r="K807" s="140"/>
    </row>
    <row r="808" spans="1:11" outlineLevel="1" x14ac:dyDescent="0.2">
      <c r="A808" s="135"/>
      <c r="B808" s="136"/>
      <c r="C808" s="137" t="s">
        <v>592</v>
      </c>
      <c r="D808" s="138"/>
      <c r="E808" s="139">
        <v>6.6600000000000006E-2</v>
      </c>
      <c r="F808" s="134"/>
      <c r="G808" s="134"/>
      <c r="H808" s="140"/>
      <c r="I808" s="140"/>
      <c r="J808" s="140"/>
      <c r="K808" s="140"/>
    </row>
    <row r="809" spans="1:11" outlineLevel="1" x14ac:dyDescent="0.2">
      <c r="A809" s="135"/>
      <c r="B809" s="136"/>
      <c r="C809" s="137" t="s">
        <v>593</v>
      </c>
      <c r="D809" s="138"/>
      <c r="E809" s="139">
        <v>8.6580000000000004E-2</v>
      </c>
      <c r="F809" s="134"/>
      <c r="G809" s="134"/>
      <c r="H809" s="140"/>
      <c r="I809" s="140"/>
      <c r="J809" s="140"/>
      <c r="K809" s="140"/>
    </row>
    <row r="810" spans="1:11" outlineLevel="1" x14ac:dyDescent="0.2">
      <c r="A810" s="135"/>
      <c r="B810" s="136"/>
      <c r="C810" s="137" t="s">
        <v>594</v>
      </c>
      <c r="D810" s="138"/>
      <c r="E810" s="139">
        <v>4.9950000000000001E-2</v>
      </c>
      <c r="F810" s="134"/>
      <c r="G810" s="134"/>
      <c r="H810" s="140"/>
      <c r="I810" s="140"/>
      <c r="J810" s="140"/>
      <c r="K810" s="140"/>
    </row>
    <row r="811" spans="1:11" outlineLevel="1" x14ac:dyDescent="0.2">
      <c r="A811" s="135"/>
      <c r="B811" s="136"/>
      <c r="C811" s="137" t="s">
        <v>595</v>
      </c>
      <c r="D811" s="138"/>
      <c r="E811" s="139">
        <v>0.79920000000000002</v>
      </c>
      <c r="F811" s="134"/>
      <c r="G811" s="134"/>
      <c r="H811" s="140"/>
      <c r="I811" s="140"/>
      <c r="J811" s="140"/>
      <c r="K811" s="140"/>
    </row>
    <row r="812" spans="1:11" outlineLevel="1" x14ac:dyDescent="0.2">
      <c r="A812" s="135"/>
      <c r="B812" s="136"/>
      <c r="C812" s="137" t="s">
        <v>596</v>
      </c>
      <c r="D812" s="138"/>
      <c r="E812" s="139">
        <v>8.3250000000000005E-2</v>
      </c>
      <c r="F812" s="134"/>
      <c r="G812" s="134"/>
      <c r="H812" s="140"/>
      <c r="I812" s="140"/>
      <c r="J812" s="140"/>
      <c r="K812" s="140"/>
    </row>
    <row r="813" spans="1:11" outlineLevel="1" x14ac:dyDescent="0.2">
      <c r="A813" s="135"/>
      <c r="B813" s="136"/>
      <c r="C813" s="137" t="s">
        <v>597</v>
      </c>
      <c r="D813" s="138"/>
      <c r="E813" s="139">
        <v>6.6600000000000006E-2</v>
      </c>
      <c r="F813" s="134"/>
      <c r="G813" s="134"/>
      <c r="H813" s="140"/>
      <c r="I813" s="140"/>
      <c r="J813" s="140"/>
      <c r="K813" s="140"/>
    </row>
    <row r="814" spans="1:11" outlineLevel="1" x14ac:dyDescent="0.2">
      <c r="A814" s="135"/>
      <c r="B814" s="136"/>
      <c r="C814" s="141" t="s">
        <v>856</v>
      </c>
      <c r="D814" s="142"/>
      <c r="E814" s="143">
        <v>0.10514</v>
      </c>
      <c r="F814" s="134"/>
      <c r="G814" s="134"/>
      <c r="H814" s="140"/>
      <c r="I814" s="140"/>
      <c r="J814" s="140"/>
      <c r="K814" s="140"/>
    </row>
    <row r="815" spans="1:11" outlineLevel="1" x14ac:dyDescent="0.2">
      <c r="A815" s="43">
        <v>75</v>
      </c>
      <c r="B815" s="44" t="s">
        <v>862</v>
      </c>
      <c r="C815" s="59" t="s">
        <v>863</v>
      </c>
      <c r="D815" s="45" t="s">
        <v>297</v>
      </c>
      <c r="E815" s="46">
        <v>0.83901000000000003</v>
      </c>
      <c r="F815" s="47">
        <v>0</v>
      </c>
      <c r="G815" s="48">
        <f>ROUND(E815*F815,2)</f>
        <v>0</v>
      </c>
      <c r="H815" s="46">
        <v>1</v>
      </c>
      <c r="I815" s="46">
        <f>ROUND(E815*H815,2)</f>
        <v>0.84</v>
      </c>
      <c r="J815" s="46">
        <v>0</v>
      </c>
      <c r="K815" s="46">
        <f>ROUND(E815*J815,2)</f>
        <v>0</v>
      </c>
    </row>
    <row r="816" spans="1:11" outlineLevel="1" x14ac:dyDescent="0.2">
      <c r="A816" s="135"/>
      <c r="B816" s="136"/>
      <c r="C816" s="137" t="s">
        <v>507</v>
      </c>
      <c r="D816" s="138"/>
      <c r="E816" s="139"/>
      <c r="F816" s="134"/>
      <c r="G816" s="134"/>
      <c r="H816" s="140"/>
      <c r="I816" s="140"/>
      <c r="J816" s="140"/>
      <c r="K816" s="140"/>
    </row>
    <row r="817" spans="1:11" outlineLevel="1" x14ac:dyDescent="0.2">
      <c r="A817" s="135"/>
      <c r="B817" s="136"/>
      <c r="C817" s="137" t="s">
        <v>564</v>
      </c>
      <c r="D817" s="138"/>
      <c r="E817" s="139"/>
      <c r="F817" s="134"/>
      <c r="G817" s="134"/>
      <c r="H817" s="140"/>
      <c r="I817" s="140"/>
      <c r="J817" s="140"/>
      <c r="K817" s="140"/>
    </row>
    <row r="818" spans="1:11" outlineLevel="1" x14ac:dyDescent="0.2">
      <c r="A818" s="135"/>
      <c r="B818" s="136"/>
      <c r="C818" s="137" t="s">
        <v>565</v>
      </c>
      <c r="D818" s="138"/>
      <c r="E818" s="139">
        <v>0.17899999999999999</v>
      </c>
      <c r="F818" s="134"/>
      <c r="G818" s="134"/>
      <c r="H818" s="140"/>
      <c r="I818" s="140"/>
      <c r="J818" s="140"/>
      <c r="K818" s="140"/>
    </row>
    <row r="819" spans="1:11" outlineLevel="1" x14ac:dyDescent="0.2">
      <c r="A819" s="135"/>
      <c r="B819" s="136"/>
      <c r="C819" s="137" t="s">
        <v>566</v>
      </c>
      <c r="D819" s="138"/>
      <c r="E819" s="139">
        <v>0.27207999999999999</v>
      </c>
      <c r="F819" s="134"/>
      <c r="G819" s="134"/>
      <c r="H819" s="140"/>
      <c r="I819" s="140"/>
      <c r="J819" s="140"/>
      <c r="K819" s="140"/>
    </row>
    <row r="820" spans="1:11" outlineLevel="1" x14ac:dyDescent="0.2">
      <c r="A820" s="135"/>
      <c r="B820" s="136"/>
      <c r="C820" s="137" t="s">
        <v>567</v>
      </c>
      <c r="D820" s="138"/>
      <c r="E820" s="139">
        <v>0.12171999999999999</v>
      </c>
      <c r="F820" s="134"/>
      <c r="G820" s="134"/>
      <c r="H820" s="140"/>
      <c r="I820" s="140"/>
      <c r="J820" s="140"/>
      <c r="K820" s="140"/>
    </row>
    <row r="821" spans="1:11" outlineLevel="1" x14ac:dyDescent="0.2">
      <c r="A821" s="135"/>
      <c r="B821" s="136"/>
      <c r="C821" s="137" t="s">
        <v>568</v>
      </c>
      <c r="D821" s="138"/>
      <c r="E821" s="139">
        <v>0.20405999999999999</v>
      </c>
      <c r="F821" s="134"/>
      <c r="G821" s="134"/>
      <c r="H821" s="140"/>
      <c r="I821" s="140"/>
      <c r="J821" s="140"/>
      <c r="K821" s="140"/>
    </row>
    <row r="822" spans="1:11" outlineLevel="1" x14ac:dyDescent="0.2">
      <c r="A822" s="135"/>
      <c r="B822" s="136"/>
      <c r="C822" s="141" t="s">
        <v>856</v>
      </c>
      <c r="D822" s="142"/>
      <c r="E822" s="143">
        <v>6.2149999999999997E-2</v>
      </c>
      <c r="F822" s="134"/>
      <c r="G822" s="134"/>
      <c r="H822" s="140"/>
      <c r="I822" s="140"/>
      <c r="J822" s="140"/>
      <c r="K822" s="140"/>
    </row>
    <row r="823" spans="1:11" outlineLevel="1" x14ac:dyDescent="0.2">
      <c r="A823" s="43">
        <v>76</v>
      </c>
      <c r="B823" s="44" t="s">
        <v>864</v>
      </c>
      <c r="C823" s="59" t="s">
        <v>865</v>
      </c>
      <c r="D823" s="45" t="s">
        <v>297</v>
      </c>
      <c r="E823" s="46">
        <v>0.95696999999999999</v>
      </c>
      <c r="F823" s="47">
        <v>0</v>
      </c>
      <c r="G823" s="48">
        <f>ROUND(E823*F823,2)</f>
        <v>0</v>
      </c>
      <c r="H823" s="46">
        <v>1</v>
      </c>
      <c r="I823" s="46">
        <f>ROUND(E823*H823,2)</f>
        <v>0.96</v>
      </c>
      <c r="J823" s="46">
        <v>0</v>
      </c>
      <c r="K823" s="46">
        <f>ROUND(E823*J823,2)</f>
        <v>0</v>
      </c>
    </row>
    <row r="824" spans="1:11" outlineLevel="1" x14ac:dyDescent="0.2">
      <c r="A824" s="135"/>
      <c r="B824" s="136"/>
      <c r="C824" s="137" t="s">
        <v>573</v>
      </c>
      <c r="D824" s="138"/>
      <c r="E824" s="139">
        <v>0.88607999999999998</v>
      </c>
      <c r="F824" s="134"/>
      <c r="G824" s="134"/>
      <c r="H824" s="140"/>
      <c r="I824" s="140"/>
      <c r="J824" s="140"/>
      <c r="K824" s="140"/>
    </row>
    <row r="825" spans="1:11" outlineLevel="1" x14ac:dyDescent="0.2">
      <c r="A825" s="135"/>
      <c r="B825" s="136"/>
      <c r="C825" s="141" t="s">
        <v>851</v>
      </c>
      <c r="D825" s="142"/>
      <c r="E825" s="143">
        <v>7.0889999999999995E-2</v>
      </c>
      <c r="F825" s="134"/>
      <c r="G825" s="134"/>
      <c r="H825" s="140"/>
      <c r="I825" s="140"/>
      <c r="J825" s="140"/>
      <c r="K825" s="140"/>
    </row>
    <row r="826" spans="1:11" outlineLevel="1" x14ac:dyDescent="0.2">
      <c r="A826" s="43">
        <v>77</v>
      </c>
      <c r="B826" s="44" t="s">
        <v>866</v>
      </c>
      <c r="C826" s="59" t="s">
        <v>867</v>
      </c>
      <c r="D826" s="45" t="s">
        <v>297</v>
      </c>
      <c r="E826" s="46">
        <v>0.82545000000000002</v>
      </c>
      <c r="F826" s="47">
        <v>0</v>
      </c>
      <c r="G826" s="48">
        <f>ROUND(E826*F826,2)</f>
        <v>0</v>
      </c>
      <c r="H826" s="46">
        <v>1</v>
      </c>
      <c r="I826" s="46">
        <f>ROUND(E826*H826,2)</f>
        <v>0.83</v>
      </c>
      <c r="J826" s="46">
        <v>0</v>
      </c>
      <c r="K826" s="46">
        <f>ROUND(E826*J826,2)</f>
        <v>0</v>
      </c>
    </row>
    <row r="827" spans="1:11" outlineLevel="1" x14ac:dyDescent="0.2">
      <c r="A827" s="135"/>
      <c r="B827" s="136"/>
      <c r="C827" s="137" t="s">
        <v>507</v>
      </c>
      <c r="D827" s="138"/>
      <c r="E827" s="139"/>
      <c r="F827" s="134"/>
      <c r="G827" s="134"/>
      <c r="H827" s="140"/>
      <c r="I827" s="140"/>
      <c r="J827" s="140"/>
      <c r="K827" s="140"/>
    </row>
    <row r="828" spans="1:11" outlineLevel="1" x14ac:dyDescent="0.2">
      <c r="A828" s="135"/>
      <c r="B828" s="136"/>
      <c r="C828" s="137" t="s">
        <v>569</v>
      </c>
      <c r="D828" s="138"/>
      <c r="E828" s="139"/>
      <c r="F828" s="134"/>
      <c r="G828" s="134"/>
      <c r="H828" s="140"/>
      <c r="I828" s="140"/>
      <c r="J828" s="140"/>
      <c r="K828" s="140"/>
    </row>
    <row r="829" spans="1:11" outlineLevel="1" x14ac:dyDescent="0.2">
      <c r="A829" s="135"/>
      <c r="B829" s="136"/>
      <c r="C829" s="137" t="s">
        <v>570</v>
      </c>
      <c r="D829" s="138"/>
      <c r="E829" s="139">
        <v>0.1095</v>
      </c>
      <c r="F829" s="134"/>
      <c r="G829" s="134"/>
      <c r="H829" s="140"/>
      <c r="I829" s="140"/>
      <c r="J829" s="140"/>
      <c r="K829" s="140"/>
    </row>
    <row r="830" spans="1:11" outlineLevel="1" x14ac:dyDescent="0.2">
      <c r="A830" s="135"/>
      <c r="B830" s="136"/>
      <c r="C830" s="137" t="s">
        <v>571</v>
      </c>
      <c r="D830" s="138"/>
      <c r="E830" s="139">
        <v>0.46428000000000003</v>
      </c>
      <c r="F830" s="134"/>
      <c r="G830" s="134"/>
      <c r="H830" s="140"/>
      <c r="I830" s="140"/>
      <c r="J830" s="140"/>
      <c r="K830" s="140"/>
    </row>
    <row r="831" spans="1:11" outlineLevel="1" x14ac:dyDescent="0.2">
      <c r="A831" s="135"/>
      <c r="B831" s="136"/>
      <c r="C831" s="137" t="s">
        <v>572</v>
      </c>
      <c r="D831" s="138"/>
      <c r="E831" s="139">
        <v>0.19053</v>
      </c>
      <c r="F831" s="134"/>
      <c r="G831" s="134"/>
      <c r="H831" s="140"/>
      <c r="I831" s="140"/>
      <c r="J831" s="140"/>
      <c r="K831" s="140"/>
    </row>
    <row r="832" spans="1:11" outlineLevel="1" x14ac:dyDescent="0.2">
      <c r="A832" s="135"/>
      <c r="B832" s="136"/>
      <c r="C832" s="141" t="s">
        <v>856</v>
      </c>
      <c r="D832" s="142"/>
      <c r="E832" s="143">
        <v>6.114E-2</v>
      </c>
      <c r="F832" s="134"/>
      <c r="G832" s="134"/>
      <c r="H832" s="140"/>
      <c r="I832" s="140"/>
      <c r="J832" s="140"/>
      <c r="K832" s="140"/>
    </row>
    <row r="833" spans="1:11" outlineLevel="1" x14ac:dyDescent="0.2">
      <c r="A833" s="43">
        <v>78</v>
      </c>
      <c r="B833" s="44" t="s">
        <v>868</v>
      </c>
      <c r="C833" s="59" t="s">
        <v>869</v>
      </c>
      <c r="D833" s="45" t="s">
        <v>297</v>
      </c>
      <c r="E833" s="46">
        <v>3.7140399999999998</v>
      </c>
      <c r="F833" s="47">
        <v>0</v>
      </c>
      <c r="G833" s="48">
        <f>ROUND(E833*F833,2)</f>
        <v>0</v>
      </c>
      <c r="H833" s="46">
        <v>1</v>
      </c>
      <c r="I833" s="46">
        <f>ROUND(E833*H833,2)</f>
        <v>3.71</v>
      </c>
      <c r="J833" s="46">
        <v>0</v>
      </c>
      <c r="K833" s="46">
        <f>ROUND(E833*J833,2)</f>
        <v>0</v>
      </c>
    </row>
    <row r="834" spans="1:11" outlineLevel="1" x14ac:dyDescent="0.2">
      <c r="A834" s="135"/>
      <c r="B834" s="136"/>
      <c r="C834" s="137" t="s">
        <v>574</v>
      </c>
      <c r="D834" s="138"/>
      <c r="E834" s="139"/>
      <c r="F834" s="134"/>
      <c r="G834" s="134"/>
      <c r="H834" s="140"/>
      <c r="I834" s="140"/>
      <c r="J834" s="140"/>
      <c r="K834" s="140"/>
    </row>
    <row r="835" spans="1:11" outlineLevel="1" x14ac:dyDescent="0.2">
      <c r="A835" s="135"/>
      <c r="B835" s="136"/>
      <c r="C835" s="137" t="s">
        <v>575</v>
      </c>
      <c r="D835" s="138"/>
      <c r="E835" s="139">
        <v>0.88271999999999995</v>
      </c>
      <c r="F835" s="134"/>
      <c r="G835" s="134"/>
      <c r="H835" s="140"/>
      <c r="I835" s="140"/>
      <c r="J835" s="140"/>
      <c r="K835" s="140"/>
    </row>
    <row r="836" spans="1:11" outlineLevel="1" x14ac:dyDescent="0.2">
      <c r="A836" s="135"/>
      <c r="B836" s="136"/>
      <c r="C836" s="137" t="s">
        <v>576</v>
      </c>
      <c r="D836" s="138"/>
      <c r="E836" s="139">
        <v>1.52637</v>
      </c>
      <c r="F836" s="134"/>
      <c r="G836" s="134"/>
      <c r="H836" s="140"/>
      <c r="I836" s="140"/>
      <c r="J836" s="140"/>
      <c r="K836" s="140"/>
    </row>
    <row r="837" spans="1:11" outlineLevel="1" x14ac:dyDescent="0.2">
      <c r="A837" s="135"/>
      <c r="B837" s="136"/>
      <c r="C837" s="137" t="s">
        <v>577</v>
      </c>
      <c r="D837" s="138"/>
      <c r="E837" s="139">
        <v>1.0298400000000001</v>
      </c>
      <c r="F837" s="134"/>
      <c r="G837" s="134"/>
      <c r="H837" s="140"/>
      <c r="I837" s="140"/>
      <c r="J837" s="140"/>
      <c r="K837" s="140"/>
    </row>
    <row r="838" spans="1:11" outlineLevel="1" x14ac:dyDescent="0.2">
      <c r="A838" s="135"/>
      <c r="B838" s="136"/>
      <c r="C838" s="141" t="s">
        <v>851</v>
      </c>
      <c r="D838" s="142"/>
      <c r="E838" s="143">
        <v>0.27511000000000002</v>
      </c>
      <c r="F838" s="134"/>
      <c r="G838" s="134"/>
      <c r="H838" s="140"/>
      <c r="I838" s="140"/>
      <c r="J838" s="140"/>
      <c r="K838" s="140"/>
    </row>
    <row r="839" spans="1:11" outlineLevel="1" x14ac:dyDescent="0.2">
      <c r="A839" s="43">
        <v>79</v>
      </c>
      <c r="B839" s="44" t="s">
        <v>870</v>
      </c>
      <c r="C839" s="59" t="s">
        <v>871</v>
      </c>
      <c r="D839" s="45" t="s">
        <v>297</v>
      </c>
      <c r="E839" s="46">
        <v>0.85094000000000003</v>
      </c>
      <c r="F839" s="47">
        <v>0</v>
      </c>
      <c r="G839" s="48">
        <f>ROUND(E839*F839,2)</f>
        <v>0</v>
      </c>
      <c r="H839" s="46">
        <v>1</v>
      </c>
      <c r="I839" s="46">
        <f>ROUND(E839*H839,2)</f>
        <v>0.85</v>
      </c>
      <c r="J839" s="46">
        <v>0</v>
      </c>
      <c r="K839" s="46">
        <f>ROUND(E839*J839,2)</f>
        <v>0</v>
      </c>
    </row>
    <row r="840" spans="1:11" outlineLevel="1" x14ac:dyDescent="0.2">
      <c r="A840" s="135"/>
      <c r="B840" s="136"/>
      <c r="C840" s="137" t="s">
        <v>574</v>
      </c>
      <c r="D840" s="138"/>
      <c r="E840" s="139"/>
      <c r="F840" s="134"/>
      <c r="G840" s="134"/>
      <c r="H840" s="140"/>
      <c r="I840" s="140"/>
      <c r="J840" s="140"/>
      <c r="K840" s="140"/>
    </row>
    <row r="841" spans="1:11" outlineLevel="1" x14ac:dyDescent="0.2">
      <c r="A841" s="135"/>
      <c r="B841" s="136"/>
      <c r="C841" s="137" t="s">
        <v>585</v>
      </c>
      <c r="D841" s="138"/>
      <c r="E841" s="139">
        <v>0.22797000000000001</v>
      </c>
      <c r="F841" s="134"/>
      <c r="G841" s="134"/>
      <c r="H841" s="140"/>
      <c r="I841" s="140"/>
      <c r="J841" s="140"/>
      <c r="K841" s="140"/>
    </row>
    <row r="842" spans="1:11" outlineLevel="1" x14ac:dyDescent="0.2">
      <c r="A842" s="135"/>
      <c r="B842" s="136"/>
      <c r="C842" s="137" t="s">
        <v>586</v>
      </c>
      <c r="D842" s="138"/>
      <c r="E842" s="139">
        <v>0.55993999999999999</v>
      </c>
      <c r="F842" s="134"/>
      <c r="G842" s="134"/>
      <c r="H842" s="140"/>
      <c r="I842" s="140"/>
      <c r="J842" s="140"/>
      <c r="K842" s="140"/>
    </row>
    <row r="843" spans="1:11" outlineLevel="1" x14ac:dyDescent="0.2">
      <c r="A843" s="135"/>
      <c r="B843" s="136"/>
      <c r="C843" s="141" t="s">
        <v>851</v>
      </c>
      <c r="D843" s="142"/>
      <c r="E843" s="143">
        <v>6.3030000000000003E-2</v>
      </c>
      <c r="F843" s="134"/>
      <c r="G843" s="134"/>
      <c r="H843" s="140"/>
      <c r="I843" s="140"/>
      <c r="J843" s="140"/>
      <c r="K843" s="140"/>
    </row>
    <row r="844" spans="1:11" outlineLevel="1" x14ac:dyDescent="0.2">
      <c r="A844" s="43">
        <v>80</v>
      </c>
      <c r="B844" s="44" t="s">
        <v>872</v>
      </c>
      <c r="C844" s="59" t="s">
        <v>873</v>
      </c>
      <c r="D844" s="45" t="s">
        <v>297</v>
      </c>
      <c r="E844" s="46">
        <v>23.844460000000002</v>
      </c>
      <c r="F844" s="47">
        <v>0</v>
      </c>
      <c r="G844" s="48">
        <f>ROUND(E844*F844,2)</f>
        <v>0</v>
      </c>
      <c r="H844" s="46">
        <v>1</v>
      </c>
      <c r="I844" s="46">
        <f>ROUND(E844*H844,2)</f>
        <v>23.84</v>
      </c>
      <c r="J844" s="46">
        <v>0</v>
      </c>
      <c r="K844" s="46">
        <f>ROUND(E844*J844,2)</f>
        <v>0</v>
      </c>
    </row>
    <row r="845" spans="1:11" outlineLevel="1" x14ac:dyDescent="0.2">
      <c r="A845" s="135"/>
      <c r="B845" s="136"/>
      <c r="C845" s="137" t="s">
        <v>874</v>
      </c>
      <c r="D845" s="138"/>
      <c r="E845" s="139"/>
      <c r="F845" s="134"/>
      <c r="G845" s="134"/>
      <c r="H845" s="140"/>
      <c r="I845" s="140"/>
      <c r="J845" s="140"/>
      <c r="K845" s="140"/>
    </row>
    <row r="846" spans="1:11" outlineLevel="1" x14ac:dyDescent="0.2">
      <c r="A846" s="135"/>
      <c r="B846" s="136"/>
      <c r="C846" s="137" t="s">
        <v>581</v>
      </c>
      <c r="D846" s="138"/>
      <c r="E846" s="139">
        <v>16.0425</v>
      </c>
      <c r="F846" s="134"/>
      <c r="G846" s="134"/>
      <c r="H846" s="140"/>
      <c r="I846" s="140"/>
      <c r="J846" s="140"/>
      <c r="K846" s="140"/>
    </row>
    <row r="847" spans="1:11" outlineLevel="1" x14ac:dyDescent="0.2">
      <c r="A847" s="135"/>
      <c r="B847" s="136"/>
      <c r="C847" s="137" t="s">
        <v>582</v>
      </c>
      <c r="D847" s="138"/>
      <c r="E847" s="139">
        <v>1.3577999999999999</v>
      </c>
      <c r="F847" s="134"/>
      <c r="G847" s="134"/>
      <c r="H847" s="140"/>
      <c r="I847" s="140"/>
      <c r="J847" s="140"/>
      <c r="K847" s="140"/>
    </row>
    <row r="848" spans="1:11" outlineLevel="1" x14ac:dyDescent="0.2">
      <c r="A848" s="135"/>
      <c r="B848" s="136"/>
      <c r="C848" s="137" t="s">
        <v>583</v>
      </c>
      <c r="D848" s="138"/>
      <c r="E848" s="139">
        <v>0.58589999999999998</v>
      </c>
      <c r="F848" s="134"/>
      <c r="G848" s="134"/>
      <c r="H848" s="140"/>
      <c r="I848" s="140"/>
      <c r="J848" s="140"/>
      <c r="K848" s="140"/>
    </row>
    <row r="849" spans="1:11" outlineLevel="1" x14ac:dyDescent="0.2">
      <c r="A849" s="135"/>
      <c r="B849" s="136"/>
      <c r="C849" s="137" t="s">
        <v>584</v>
      </c>
      <c r="D849" s="138"/>
      <c r="E849" s="139">
        <v>4.0919999999999996</v>
      </c>
      <c r="F849" s="134"/>
      <c r="G849" s="134"/>
      <c r="H849" s="140"/>
      <c r="I849" s="140"/>
      <c r="J849" s="140"/>
      <c r="K849" s="140"/>
    </row>
    <row r="850" spans="1:11" outlineLevel="1" x14ac:dyDescent="0.2">
      <c r="A850" s="135"/>
      <c r="B850" s="136"/>
      <c r="C850" s="141" t="s">
        <v>851</v>
      </c>
      <c r="D850" s="142"/>
      <c r="E850" s="143">
        <v>1.7662599999999999</v>
      </c>
      <c r="F850" s="134"/>
      <c r="G850" s="134"/>
      <c r="H850" s="140"/>
      <c r="I850" s="140"/>
      <c r="J850" s="140"/>
      <c r="K850" s="140"/>
    </row>
    <row r="851" spans="1:11" ht="22.5" outlineLevel="1" x14ac:dyDescent="0.2">
      <c r="A851" s="43">
        <v>81</v>
      </c>
      <c r="B851" s="44" t="s">
        <v>875</v>
      </c>
      <c r="C851" s="59" t="s">
        <v>876</v>
      </c>
      <c r="D851" s="45" t="s">
        <v>505</v>
      </c>
      <c r="E851" s="46">
        <v>54</v>
      </c>
      <c r="F851" s="47">
        <v>0</v>
      </c>
      <c r="G851" s="48">
        <f>ROUND(E851*F851,2)</f>
        <v>0</v>
      </c>
      <c r="H851" s="46">
        <v>1.6000000000000001E-3</v>
      </c>
      <c r="I851" s="46">
        <f>ROUND(E851*H851,2)</f>
        <v>0.09</v>
      </c>
      <c r="J851" s="46">
        <v>0</v>
      </c>
      <c r="K851" s="46">
        <f>ROUND(E851*J851,2)</f>
        <v>0</v>
      </c>
    </row>
    <row r="852" spans="1:11" outlineLevel="1" x14ac:dyDescent="0.2">
      <c r="A852" s="135"/>
      <c r="B852" s="136"/>
      <c r="C852" s="137" t="s">
        <v>877</v>
      </c>
      <c r="D852" s="138"/>
      <c r="E852" s="139">
        <v>54</v>
      </c>
      <c r="F852" s="134"/>
      <c r="G852" s="134"/>
      <c r="H852" s="140"/>
      <c r="I852" s="140"/>
      <c r="J852" s="140"/>
      <c r="K852" s="140"/>
    </row>
    <row r="853" spans="1:11" x14ac:dyDescent="0.2">
      <c r="A853" s="36" t="s">
        <v>148</v>
      </c>
      <c r="B853" s="37" t="s">
        <v>38</v>
      </c>
      <c r="C853" s="58" t="s">
        <v>39</v>
      </c>
      <c r="D853" s="38"/>
      <c r="E853" s="39"/>
      <c r="F853" s="40"/>
      <c r="G853" s="40">
        <f>SUM(G854:G1097)</f>
        <v>0</v>
      </c>
      <c r="H853" s="39"/>
      <c r="I853" s="39">
        <f>SUM(I854:I1097)</f>
        <v>228.9</v>
      </c>
      <c r="J853" s="39"/>
      <c r="K853" s="39">
        <f>SUM(K854:K1072)</f>
        <v>0</v>
      </c>
    </row>
    <row r="854" spans="1:11" ht="33.75" outlineLevel="1" x14ac:dyDescent="0.2">
      <c r="A854" s="43">
        <v>82</v>
      </c>
      <c r="B854" s="44" t="s">
        <v>878</v>
      </c>
      <c r="C854" s="59" t="s">
        <v>879</v>
      </c>
      <c r="D854" s="45" t="s">
        <v>179</v>
      </c>
      <c r="E854" s="46">
        <v>2.4706299999999999</v>
      </c>
      <c r="F854" s="47">
        <v>0</v>
      </c>
      <c r="G854" s="48">
        <f>ROUND(E854*F854,2)</f>
        <v>0</v>
      </c>
      <c r="H854" s="46">
        <v>2.5251399999999999</v>
      </c>
      <c r="I854" s="46">
        <f>ROUND(E854*H854,2)</f>
        <v>6.24</v>
      </c>
      <c r="J854" s="46">
        <v>0</v>
      </c>
      <c r="K854" s="46">
        <f>ROUND(E854*J854,2)</f>
        <v>0</v>
      </c>
    </row>
    <row r="855" spans="1:11" outlineLevel="1" x14ac:dyDescent="0.2">
      <c r="A855" s="135"/>
      <c r="B855" s="136"/>
      <c r="C855" s="137" t="s">
        <v>880</v>
      </c>
      <c r="D855" s="138"/>
      <c r="E855" s="139">
        <v>2.4706299999999999</v>
      </c>
      <c r="F855" s="134"/>
      <c r="G855" s="134"/>
      <c r="H855" s="140"/>
      <c r="I855" s="140"/>
      <c r="J855" s="140"/>
      <c r="K855" s="140"/>
    </row>
    <row r="856" spans="1:11" ht="22.5" outlineLevel="1" x14ac:dyDescent="0.2">
      <c r="A856" s="43">
        <v>83</v>
      </c>
      <c r="B856" s="44" t="s">
        <v>881</v>
      </c>
      <c r="C856" s="59" t="s">
        <v>882</v>
      </c>
      <c r="D856" s="45" t="s">
        <v>172</v>
      </c>
      <c r="E856" s="46">
        <v>5.0019999999999998</v>
      </c>
      <c r="F856" s="47">
        <v>0</v>
      </c>
      <c r="G856" s="48">
        <f>ROUND(E856*F856,2)</f>
        <v>0</v>
      </c>
      <c r="H856" s="46">
        <v>3.5650000000000001E-2</v>
      </c>
      <c r="I856" s="46">
        <f>ROUND(E856*H856,2)</f>
        <v>0.18</v>
      </c>
      <c r="J856" s="46">
        <v>0</v>
      </c>
      <c r="K856" s="46">
        <f>ROUND(E856*J856,2)</f>
        <v>0</v>
      </c>
    </row>
    <row r="857" spans="1:11" outlineLevel="1" x14ac:dyDescent="0.2">
      <c r="A857" s="135"/>
      <c r="B857" s="136"/>
      <c r="C857" s="137" t="s">
        <v>883</v>
      </c>
      <c r="D857" s="138"/>
      <c r="E857" s="139">
        <v>3.7</v>
      </c>
      <c r="F857" s="134"/>
      <c r="G857" s="134"/>
      <c r="H857" s="140"/>
      <c r="I857" s="140"/>
      <c r="J857" s="140"/>
      <c r="K857" s="140"/>
    </row>
    <row r="858" spans="1:11" outlineLevel="1" x14ac:dyDescent="0.2">
      <c r="A858" s="135"/>
      <c r="B858" s="136"/>
      <c r="C858" s="137" t="s">
        <v>884</v>
      </c>
      <c r="D858" s="138"/>
      <c r="E858" s="139">
        <v>1.302</v>
      </c>
      <c r="F858" s="134"/>
      <c r="G858" s="134"/>
      <c r="H858" s="140"/>
      <c r="I858" s="140"/>
      <c r="J858" s="140"/>
      <c r="K858" s="140"/>
    </row>
    <row r="859" spans="1:11" ht="22.5" outlineLevel="1" x14ac:dyDescent="0.2">
      <c r="A859" s="43">
        <v>84</v>
      </c>
      <c r="B859" s="44" t="s">
        <v>885</v>
      </c>
      <c r="C859" s="59" t="s">
        <v>886</v>
      </c>
      <c r="D859" s="45" t="s">
        <v>172</v>
      </c>
      <c r="E859" s="46">
        <v>5.0019999999999998</v>
      </c>
      <c r="F859" s="47">
        <v>0</v>
      </c>
      <c r="G859" s="48">
        <f>ROUND(E859*F859,2)</f>
        <v>0</v>
      </c>
      <c r="H859" s="46">
        <v>0</v>
      </c>
      <c r="I859" s="46">
        <f>ROUND(E859*H859,2)</f>
        <v>0</v>
      </c>
      <c r="J859" s="46">
        <v>0</v>
      </c>
      <c r="K859" s="46">
        <f>ROUND(E859*J859,2)</f>
        <v>0</v>
      </c>
    </row>
    <row r="860" spans="1:11" outlineLevel="1" x14ac:dyDescent="0.2">
      <c r="A860" s="135"/>
      <c r="B860" s="136"/>
      <c r="C860" s="137" t="s">
        <v>887</v>
      </c>
      <c r="D860" s="138"/>
      <c r="E860" s="139">
        <v>5.0019999999999998</v>
      </c>
      <c r="F860" s="134"/>
      <c r="G860" s="134"/>
      <c r="H860" s="140"/>
      <c r="I860" s="140"/>
      <c r="J860" s="140"/>
      <c r="K860" s="140"/>
    </row>
    <row r="861" spans="1:11" outlineLevel="1" x14ac:dyDescent="0.2">
      <c r="A861" s="43">
        <v>85</v>
      </c>
      <c r="B861" s="44" t="s">
        <v>888</v>
      </c>
      <c r="C861" s="59" t="s">
        <v>889</v>
      </c>
      <c r="D861" s="45" t="s">
        <v>373</v>
      </c>
      <c r="E861" s="46">
        <v>12.6</v>
      </c>
      <c r="F861" s="47">
        <v>0</v>
      </c>
      <c r="G861" s="48">
        <f>ROUND(E861*F861,2)</f>
        <v>0</v>
      </c>
      <c r="H861" s="46">
        <v>3.0470000000000001E-2</v>
      </c>
      <c r="I861" s="46">
        <f>ROUND(E861*H861,2)</f>
        <v>0.38</v>
      </c>
      <c r="J861" s="46">
        <v>0</v>
      </c>
      <c r="K861" s="46">
        <f>ROUND(E861*J861,2)</f>
        <v>0</v>
      </c>
    </row>
    <row r="862" spans="1:11" outlineLevel="1" x14ac:dyDescent="0.2">
      <c r="A862" s="135"/>
      <c r="B862" s="136"/>
      <c r="C862" s="137" t="s">
        <v>890</v>
      </c>
      <c r="D862" s="138"/>
      <c r="E862" s="139">
        <v>12.6</v>
      </c>
      <c r="F862" s="134"/>
      <c r="G862" s="134"/>
      <c r="H862" s="140"/>
      <c r="I862" s="140"/>
      <c r="J862" s="140"/>
      <c r="K862" s="140"/>
    </row>
    <row r="863" spans="1:11" outlineLevel="1" x14ac:dyDescent="0.2">
      <c r="A863" s="43">
        <v>86</v>
      </c>
      <c r="B863" s="44" t="s">
        <v>891</v>
      </c>
      <c r="C863" s="59" t="s">
        <v>892</v>
      </c>
      <c r="D863" s="45" t="s">
        <v>373</v>
      </c>
      <c r="E863" s="46">
        <v>12.6</v>
      </c>
      <c r="F863" s="47">
        <v>0</v>
      </c>
      <c r="G863" s="48">
        <f>ROUND(E863*F863,2)</f>
        <v>0</v>
      </c>
      <c r="H863" s="46">
        <v>0</v>
      </c>
      <c r="I863" s="46">
        <f>ROUND(E863*H863,2)</f>
        <v>0</v>
      </c>
      <c r="J863" s="46">
        <v>0</v>
      </c>
      <c r="K863" s="46">
        <f>ROUND(E863*J863,2)</f>
        <v>0</v>
      </c>
    </row>
    <row r="864" spans="1:11" outlineLevel="1" x14ac:dyDescent="0.2">
      <c r="A864" s="135"/>
      <c r="B864" s="136"/>
      <c r="C864" s="137" t="s">
        <v>893</v>
      </c>
      <c r="D864" s="138"/>
      <c r="E864" s="139">
        <v>12.6</v>
      </c>
      <c r="F864" s="134"/>
      <c r="G864" s="134"/>
      <c r="H864" s="140"/>
      <c r="I864" s="140"/>
      <c r="J864" s="140"/>
      <c r="K864" s="140"/>
    </row>
    <row r="865" spans="1:11" outlineLevel="1" x14ac:dyDescent="0.2">
      <c r="A865" s="43">
        <v>87</v>
      </c>
      <c r="B865" s="44" t="s">
        <v>894</v>
      </c>
      <c r="C865" s="59" t="s">
        <v>895</v>
      </c>
      <c r="D865" s="45" t="s">
        <v>297</v>
      </c>
      <c r="E865" s="46">
        <v>0.29648000000000002</v>
      </c>
      <c r="F865" s="47">
        <v>0</v>
      </c>
      <c r="G865" s="48">
        <f>ROUND(E865*F865,2)</f>
        <v>0</v>
      </c>
      <c r="H865" s="46">
        <v>1.02139</v>
      </c>
      <c r="I865" s="46">
        <f>ROUND(E865*H865,2)</f>
        <v>0.3</v>
      </c>
      <c r="J865" s="46">
        <v>0</v>
      </c>
      <c r="K865" s="46">
        <f>ROUND(E865*J865,2)</f>
        <v>0</v>
      </c>
    </row>
    <row r="866" spans="1:11" outlineLevel="1" x14ac:dyDescent="0.2">
      <c r="A866" s="135"/>
      <c r="B866" s="136"/>
      <c r="C866" s="137" t="s">
        <v>896</v>
      </c>
      <c r="D866" s="138"/>
      <c r="E866" s="139">
        <v>0.29648000000000002</v>
      </c>
      <c r="F866" s="134"/>
      <c r="G866" s="134"/>
      <c r="H866" s="140"/>
      <c r="I866" s="140"/>
      <c r="J866" s="140"/>
      <c r="K866" s="140"/>
    </row>
    <row r="867" spans="1:11" ht="22.5" outlineLevel="1" x14ac:dyDescent="0.2">
      <c r="A867" s="43">
        <v>707</v>
      </c>
      <c r="B867" s="44" t="s">
        <v>5691</v>
      </c>
      <c r="C867" s="59" t="s">
        <v>5692</v>
      </c>
      <c r="D867" s="68" t="s">
        <v>179</v>
      </c>
      <c r="E867" s="46">
        <v>1.6725000000000001</v>
      </c>
      <c r="F867" s="47">
        <v>0</v>
      </c>
      <c r="G867" s="48">
        <f>ROUND(E867*F867,2)</f>
        <v>0</v>
      </c>
      <c r="H867" s="46">
        <v>2.6975199999999999</v>
      </c>
      <c r="I867" s="46">
        <f>ROUND(E867*H867,2)</f>
        <v>4.51</v>
      </c>
      <c r="J867" s="46">
        <v>0</v>
      </c>
      <c r="K867" s="46">
        <f>ROUND(E867*J867,2)</f>
        <v>0</v>
      </c>
    </row>
    <row r="868" spans="1:11" ht="12.75" customHeight="1" outlineLevel="1" x14ac:dyDescent="0.2">
      <c r="A868" s="135"/>
      <c r="B868" s="136"/>
      <c r="C868" s="161" t="s">
        <v>5693</v>
      </c>
      <c r="D868" s="161"/>
      <c r="E868" s="161"/>
      <c r="F868" s="161"/>
      <c r="G868" s="161"/>
      <c r="H868" s="140"/>
      <c r="I868" s="140"/>
      <c r="J868" s="140"/>
      <c r="K868" s="140"/>
    </row>
    <row r="869" spans="1:11" outlineLevel="1" x14ac:dyDescent="0.2">
      <c r="A869" s="135"/>
      <c r="B869" s="136"/>
      <c r="C869" s="149" t="s">
        <v>5694</v>
      </c>
      <c r="D869" s="149"/>
      <c r="E869" s="149"/>
      <c r="F869" s="149"/>
      <c r="G869" s="149"/>
      <c r="H869" s="140"/>
      <c r="I869" s="140"/>
      <c r="J869" s="140"/>
      <c r="K869" s="140"/>
    </row>
    <row r="870" spans="1:11" outlineLevel="1" x14ac:dyDescent="0.2">
      <c r="A870" s="135"/>
      <c r="B870" s="136"/>
      <c r="C870" s="137" t="s">
        <v>5695</v>
      </c>
      <c r="D870" s="139"/>
      <c r="E870" s="139">
        <v>1.6725000000000001</v>
      </c>
      <c r="F870" s="134"/>
      <c r="G870" s="134"/>
      <c r="H870" s="140"/>
      <c r="I870" s="140"/>
      <c r="J870" s="140"/>
      <c r="K870" s="140"/>
    </row>
    <row r="871" spans="1:11" ht="22.5" outlineLevel="1" x14ac:dyDescent="0.2">
      <c r="A871" s="43">
        <v>88</v>
      </c>
      <c r="B871" s="44" t="s">
        <v>897</v>
      </c>
      <c r="C871" s="59" t="s">
        <v>898</v>
      </c>
      <c r="D871" s="45" t="s">
        <v>505</v>
      </c>
      <c r="E871" s="46">
        <v>27</v>
      </c>
      <c r="F871" s="47">
        <v>0</v>
      </c>
      <c r="G871" s="48">
        <f>ROUND(E871*F871,2)</f>
        <v>0</v>
      </c>
      <c r="H871" s="46">
        <v>7.5450000000000003E-2</v>
      </c>
      <c r="I871" s="46">
        <f>ROUND(E871*H871,2)</f>
        <v>2.04</v>
      </c>
      <c r="J871" s="46">
        <v>0</v>
      </c>
      <c r="K871" s="46">
        <f>ROUND(E871*J871,2)</f>
        <v>0</v>
      </c>
    </row>
    <row r="872" spans="1:11" outlineLevel="1" x14ac:dyDescent="0.2">
      <c r="A872" s="135"/>
      <c r="B872" s="136"/>
      <c r="C872" s="137" t="s">
        <v>899</v>
      </c>
      <c r="D872" s="138"/>
      <c r="E872" s="139">
        <v>27</v>
      </c>
      <c r="F872" s="134"/>
      <c r="G872" s="134"/>
      <c r="H872" s="140"/>
      <c r="I872" s="140"/>
      <c r="J872" s="140"/>
      <c r="K872" s="140"/>
    </row>
    <row r="873" spans="1:11" ht="22.5" outlineLevel="1" x14ac:dyDescent="0.2">
      <c r="A873" s="43">
        <v>89</v>
      </c>
      <c r="B873" s="44" t="s">
        <v>900</v>
      </c>
      <c r="C873" s="59" t="s">
        <v>901</v>
      </c>
      <c r="D873" s="45" t="s">
        <v>505</v>
      </c>
      <c r="E873" s="46">
        <v>86</v>
      </c>
      <c r="F873" s="47">
        <v>0</v>
      </c>
      <c r="G873" s="48">
        <f>ROUND(E873*F873,2)</f>
        <v>0</v>
      </c>
      <c r="H873" s="46">
        <v>5.4399999999999997E-2</v>
      </c>
      <c r="I873" s="46">
        <f>ROUND(E873*H873,2)</f>
        <v>4.68</v>
      </c>
      <c r="J873" s="46">
        <v>0</v>
      </c>
      <c r="K873" s="46">
        <f>ROUND(E873*J873,2)</f>
        <v>0</v>
      </c>
    </row>
    <row r="874" spans="1:11" outlineLevel="1" x14ac:dyDescent="0.2">
      <c r="A874" s="135"/>
      <c r="B874" s="136"/>
      <c r="C874" s="137" t="s">
        <v>517</v>
      </c>
      <c r="D874" s="138"/>
      <c r="E874" s="139">
        <v>8</v>
      </c>
      <c r="F874" s="134"/>
      <c r="G874" s="134"/>
      <c r="H874" s="140"/>
      <c r="I874" s="140"/>
      <c r="J874" s="140"/>
      <c r="K874" s="140"/>
    </row>
    <row r="875" spans="1:11" outlineLevel="1" x14ac:dyDescent="0.2">
      <c r="A875" s="135"/>
      <c r="B875" s="136"/>
      <c r="C875" s="137" t="s">
        <v>521</v>
      </c>
      <c r="D875" s="138"/>
      <c r="E875" s="139"/>
      <c r="F875" s="134"/>
      <c r="G875" s="134"/>
      <c r="H875" s="140"/>
      <c r="I875" s="140"/>
      <c r="J875" s="140"/>
      <c r="K875" s="140"/>
    </row>
    <row r="876" spans="1:11" outlineLevel="1" x14ac:dyDescent="0.2">
      <c r="A876" s="135"/>
      <c r="B876" s="136"/>
      <c r="C876" s="137" t="s">
        <v>522</v>
      </c>
      <c r="D876" s="138"/>
      <c r="E876" s="139">
        <v>78</v>
      </c>
      <c r="F876" s="134"/>
      <c r="G876" s="134"/>
      <c r="H876" s="140"/>
      <c r="I876" s="140"/>
      <c r="J876" s="140"/>
      <c r="K876" s="140"/>
    </row>
    <row r="877" spans="1:11" ht="22.5" outlineLevel="1" x14ac:dyDescent="0.2">
      <c r="A877" s="43">
        <v>90</v>
      </c>
      <c r="B877" s="44" t="s">
        <v>902</v>
      </c>
      <c r="C877" s="59" t="s">
        <v>903</v>
      </c>
      <c r="D877" s="45" t="s">
        <v>172</v>
      </c>
      <c r="E877" s="46">
        <v>495.59</v>
      </c>
      <c r="F877" s="47">
        <v>0</v>
      </c>
      <c r="G877" s="48">
        <f>ROUND(E877*F877,2)</f>
        <v>0</v>
      </c>
      <c r="H877" s="46">
        <v>1.243E-2</v>
      </c>
      <c r="I877" s="46">
        <f>ROUND(E877*H877,2)</f>
        <v>6.16</v>
      </c>
      <c r="J877" s="46">
        <v>0</v>
      </c>
      <c r="K877" s="46">
        <f>ROUND(E877*J877,2)</f>
        <v>0</v>
      </c>
    </row>
    <row r="878" spans="1:11" outlineLevel="1" x14ac:dyDescent="0.2">
      <c r="A878" s="135"/>
      <c r="B878" s="136"/>
      <c r="C878" s="144" t="s">
        <v>904</v>
      </c>
      <c r="D878" s="144"/>
      <c r="E878" s="144"/>
      <c r="F878" s="144"/>
      <c r="G878" s="144"/>
      <c r="H878" s="140"/>
      <c r="I878" s="140"/>
      <c r="J878" s="140"/>
      <c r="K878" s="140"/>
    </row>
    <row r="879" spans="1:11" outlineLevel="1" x14ac:dyDescent="0.2">
      <c r="A879" s="135"/>
      <c r="B879" s="136"/>
      <c r="C879" s="137" t="s">
        <v>905</v>
      </c>
      <c r="D879" s="138"/>
      <c r="E879" s="139"/>
      <c r="F879" s="134"/>
      <c r="G879" s="134"/>
      <c r="H879" s="140"/>
      <c r="I879" s="140"/>
      <c r="J879" s="140"/>
      <c r="K879" s="140"/>
    </row>
    <row r="880" spans="1:11" outlineLevel="1" x14ac:dyDescent="0.2">
      <c r="A880" s="135"/>
      <c r="B880" s="136"/>
      <c r="C880" s="137" t="s">
        <v>906</v>
      </c>
      <c r="D880" s="138"/>
      <c r="E880" s="139"/>
      <c r="F880" s="134"/>
      <c r="G880" s="134"/>
      <c r="H880" s="140"/>
      <c r="I880" s="140"/>
      <c r="J880" s="140"/>
      <c r="K880" s="140"/>
    </row>
    <row r="881" spans="1:11" outlineLevel="1" x14ac:dyDescent="0.2">
      <c r="A881" s="135"/>
      <c r="B881" s="136"/>
      <c r="C881" s="137" t="s">
        <v>907</v>
      </c>
      <c r="D881" s="138"/>
      <c r="E881" s="139">
        <v>11.1</v>
      </c>
      <c r="F881" s="134"/>
      <c r="G881" s="134"/>
      <c r="H881" s="140"/>
      <c r="I881" s="140"/>
      <c r="J881" s="140"/>
      <c r="K881" s="140"/>
    </row>
    <row r="882" spans="1:11" outlineLevel="1" x14ac:dyDescent="0.2">
      <c r="A882" s="135"/>
      <c r="B882" s="136"/>
      <c r="C882" s="137" t="s">
        <v>908</v>
      </c>
      <c r="D882" s="138"/>
      <c r="E882" s="139">
        <v>18.84</v>
      </c>
      <c r="F882" s="134"/>
      <c r="G882" s="134"/>
      <c r="H882" s="140"/>
      <c r="I882" s="140"/>
      <c r="J882" s="140"/>
      <c r="K882" s="140"/>
    </row>
    <row r="883" spans="1:11" outlineLevel="1" x14ac:dyDescent="0.2">
      <c r="A883" s="135"/>
      <c r="B883" s="136"/>
      <c r="C883" s="137" t="s">
        <v>909</v>
      </c>
      <c r="D883" s="138"/>
      <c r="E883" s="139">
        <v>50.08</v>
      </c>
      <c r="F883" s="134"/>
      <c r="G883" s="134"/>
      <c r="H883" s="140"/>
      <c r="I883" s="140"/>
      <c r="J883" s="140"/>
      <c r="K883" s="140"/>
    </row>
    <row r="884" spans="1:11" outlineLevel="1" x14ac:dyDescent="0.2">
      <c r="A884" s="135"/>
      <c r="B884" s="136"/>
      <c r="C884" s="137" t="s">
        <v>910</v>
      </c>
      <c r="D884" s="138"/>
      <c r="E884" s="139">
        <v>46.4</v>
      </c>
      <c r="F884" s="134"/>
      <c r="G884" s="134"/>
      <c r="H884" s="140"/>
      <c r="I884" s="140"/>
      <c r="J884" s="140"/>
      <c r="K884" s="140"/>
    </row>
    <row r="885" spans="1:11" outlineLevel="1" x14ac:dyDescent="0.2">
      <c r="A885" s="135"/>
      <c r="B885" s="136"/>
      <c r="C885" s="137" t="s">
        <v>911</v>
      </c>
      <c r="D885" s="138"/>
      <c r="E885" s="139">
        <v>0.73</v>
      </c>
      <c r="F885" s="134"/>
      <c r="G885" s="134"/>
      <c r="H885" s="140"/>
      <c r="I885" s="140"/>
      <c r="J885" s="140"/>
      <c r="K885" s="140"/>
    </row>
    <row r="886" spans="1:11" outlineLevel="1" x14ac:dyDescent="0.2">
      <c r="A886" s="135"/>
      <c r="B886" s="136"/>
      <c r="C886" s="137" t="s">
        <v>912</v>
      </c>
      <c r="D886" s="138"/>
      <c r="E886" s="139">
        <v>19.489999999999998</v>
      </c>
      <c r="F886" s="134"/>
      <c r="G886" s="134"/>
      <c r="H886" s="140"/>
      <c r="I886" s="140"/>
      <c r="J886" s="140"/>
      <c r="K886" s="140"/>
    </row>
    <row r="887" spans="1:11" outlineLevel="1" x14ac:dyDescent="0.2">
      <c r="A887" s="135"/>
      <c r="B887" s="136"/>
      <c r="C887" s="137" t="s">
        <v>913</v>
      </c>
      <c r="D887" s="138"/>
      <c r="E887" s="139">
        <v>13.57</v>
      </c>
      <c r="F887" s="134"/>
      <c r="G887" s="134"/>
      <c r="H887" s="140"/>
      <c r="I887" s="140"/>
      <c r="J887" s="140"/>
      <c r="K887" s="140"/>
    </row>
    <row r="888" spans="1:11" outlineLevel="1" x14ac:dyDescent="0.2">
      <c r="A888" s="135"/>
      <c r="B888" s="136"/>
      <c r="C888" s="137" t="s">
        <v>914</v>
      </c>
      <c r="D888" s="138"/>
      <c r="E888" s="139">
        <v>7.29</v>
      </c>
      <c r="F888" s="134"/>
      <c r="G888" s="134"/>
      <c r="H888" s="140"/>
      <c r="I888" s="140"/>
      <c r="J888" s="140"/>
      <c r="K888" s="140"/>
    </row>
    <row r="889" spans="1:11" outlineLevel="1" x14ac:dyDescent="0.2">
      <c r="A889" s="135"/>
      <c r="B889" s="136"/>
      <c r="C889" s="137" t="s">
        <v>915</v>
      </c>
      <c r="D889" s="138"/>
      <c r="E889" s="139">
        <v>14.63</v>
      </c>
      <c r="F889" s="134"/>
      <c r="G889" s="134"/>
      <c r="H889" s="140"/>
      <c r="I889" s="140"/>
      <c r="J889" s="140"/>
      <c r="K889" s="140"/>
    </row>
    <row r="890" spans="1:11" outlineLevel="1" x14ac:dyDescent="0.2">
      <c r="A890" s="135"/>
      <c r="B890" s="136"/>
      <c r="C890" s="137" t="s">
        <v>916</v>
      </c>
      <c r="D890" s="138"/>
      <c r="E890" s="139">
        <v>9.58</v>
      </c>
      <c r="F890" s="134"/>
      <c r="G890" s="134"/>
      <c r="H890" s="140"/>
      <c r="I890" s="140"/>
      <c r="J890" s="140"/>
      <c r="K890" s="140"/>
    </row>
    <row r="891" spans="1:11" outlineLevel="1" x14ac:dyDescent="0.2">
      <c r="A891" s="135"/>
      <c r="B891" s="136"/>
      <c r="C891" s="137" t="s">
        <v>917</v>
      </c>
      <c r="D891" s="138"/>
      <c r="E891" s="139"/>
      <c r="F891" s="134"/>
      <c r="G891" s="134"/>
      <c r="H891" s="140"/>
      <c r="I891" s="140"/>
      <c r="J891" s="140"/>
      <c r="K891" s="140"/>
    </row>
    <row r="892" spans="1:11" outlineLevel="1" x14ac:dyDescent="0.2">
      <c r="A892" s="135"/>
      <c r="B892" s="136"/>
      <c r="C892" s="137" t="s">
        <v>918</v>
      </c>
      <c r="D892" s="138"/>
      <c r="E892" s="139">
        <v>33.9</v>
      </c>
      <c r="F892" s="134"/>
      <c r="G892" s="134"/>
      <c r="H892" s="140"/>
      <c r="I892" s="140"/>
      <c r="J892" s="140"/>
      <c r="K892" s="140"/>
    </row>
    <row r="893" spans="1:11" outlineLevel="1" x14ac:dyDescent="0.2">
      <c r="A893" s="135"/>
      <c r="B893" s="136"/>
      <c r="C893" s="137" t="s">
        <v>919</v>
      </c>
      <c r="D893" s="138"/>
      <c r="E893" s="139">
        <v>2.7</v>
      </c>
      <c r="F893" s="134"/>
      <c r="G893" s="134"/>
      <c r="H893" s="140"/>
      <c r="I893" s="140"/>
      <c r="J893" s="140"/>
      <c r="K893" s="140"/>
    </row>
    <row r="894" spans="1:11" outlineLevel="1" x14ac:dyDescent="0.2">
      <c r="A894" s="135"/>
      <c r="B894" s="136"/>
      <c r="C894" s="137" t="s">
        <v>920</v>
      </c>
      <c r="D894" s="138"/>
      <c r="E894" s="139">
        <v>32.47</v>
      </c>
      <c r="F894" s="134"/>
      <c r="G894" s="134"/>
      <c r="H894" s="140"/>
      <c r="I894" s="140"/>
      <c r="J894" s="140"/>
      <c r="K894" s="140"/>
    </row>
    <row r="895" spans="1:11" outlineLevel="1" x14ac:dyDescent="0.2">
      <c r="A895" s="135"/>
      <c r="B895" s="136"/>
      <c r="C895" s="137" t="s">
        <v>921</v>
      </c>
      <c r="D895" s="138"/>
      <c r="E895" s="139">
        <v>10.78</v>
      </c>
      <c r="F895" s="134"/>
      <c r="G895" s="134"/>
      <c r="H895" s="140"/>
      <c r="I895" s="140"/>
      <c r="J895" s="140"/>
      <c r="K895" s="140"/>
    </row>
    <row r="896" spans="1:11" outlineLevel="1" x14ac:dyDescent="0.2">
      <c r="A896" s="135"/>
      <c r="B896" s="136"/>
      <c r="C896" s="137" t="s">
        <v>922</v>
      </c>
      <c r="D896" s="138"/>
      <c r="E896" s="139">
        <v>26.08</v>
      </c>
      <c r="F896" s="134"/>
      <c r="G896" s="134"/>
      <c r="H896" s="140"/>
      <c r="I896" s="140"/>
      <c r="J896" s="140"/>
      <c r="K896" s="140"/>
    </row>
    <row r="897" spans="1:11" outlineLevel="1" x14ac:dyDescent="0.2">
      <c r="A897" s="135"/>
      <c r="B897" s="136"/>
      <c r="C897" s="137" t="s">
        <v>923</v>
      </c>
      <c r="D897" s="138"/>
      <c r="E897" s="139">
        <v>18.29</v>
      </c>
      <c r="F897" s="134"/>
      <c r="G897" s="134"/>
      <c r="H897" s="140"/>
      <c r="I897" s="140"/>
      <c r="J897" s="140"/>
      <c r="K897" s="140"/>
    </row>
    <row r="898" spans="1:11" outlineLevel="1" x14ac:dyDescent="0.2">
      <c r="A898" s="135"/>
      <c r="B898" s="136"/>
      <c r="C898" s="137" t="s">
        <v>924</v>
      </c>
      <c r="D898" s="138"/>
      <c r="E898" s="139">
        <v>13.69</v>
      </c>
      <c r="F898" s="134"/>
      <c r="G898" s="134"/>
      <c r="H898" s="140"/>
      <c r="I898" s="140"/>
      <c r="J898" s="140"/>
      <c r="K898" s="140"/>
    </row>
    <row r="899" spans="1:11" outlineLevel="1" x14ac:dyDescent="0.2">
      <c r="A899" s="135"/>
      <c r="B899" s="136"/>
      <c r="C899" s="137" t="s">
        <v>925</v>
      </c>
      <c r="D899" s="138"/>
      <c r="E899" s="139">
        <v>48.07</v>
      </c>
      <c r="F899" s="134"/>
      <c r="G899" s="134"/>
      <c r="H899" s="140"/>
      <c r="I899" s="140"/>
      <c r="J899" s="140"/>
      <c r="K899" s="140"/>
    </row>
    <row r="900" spans="1:11" outlineLevel="1" x14ac:dyDescent="0.2">
      <c r="A900" s="135"/>
      <c r="B900" s="136"/>
      <c r="C900" s="137" t="s">
        <v>926</v>
      </c>
      <c r="D900" s="138"/>
      <c r="E900" s="139"/>
      <c r="F900" s="134"/>
      <c r="G900" s="134"/>
      <c r="H900" s="140"/>
      <c r="I900" s="140"/>
      <c r="J900" s="140"/>
      <c r="K900" s="140"/>
    </row>
    <row r="901" spans="1:11" outlineLevel="1" x14ac:dyDescent="0.2">
      <c r="A901" s="135"/>
      <c r="B901" s="136"/>
      <c r="C901" s="137" t="s">
        <v>927</v>
      </c>
      <c r="D901" s="138"/>
      <c r="E901" s="139">
        <v>3.01</v>
      </c>
      <c r="F901" s="134"/>
      <c r="G901" s="134"/>
      <c r="H901" s="140"/>
      <c r="I901" s="140"/>
      <c r="J901" s="140"/>
      <c r="K901" s="140"/>
    </row>
    <row r="902" spans="1:11" outlineLevel="1" x14ac:dyDescent="0.2">
      <c r="A902" s="135"/>
      <c r="B902" s="136"/>
      <c r="C902" s="137" t="s">
        <v>928</v>
      </c>
      <c r="D902" s="138"/>
      <c r="E902" s="139">
        <v>3.16</v>
      </c>
      <c r="F902" s="134"/>
      <c r="G902" s="134"/>
      <c r="H902" s="140"/>
      <c r="I902" s="140"/>
      <c r="J902" s="140"/>
      <c r="K902" s="140"/>
    </row>
    <row r="903" spans="1:11" outlineLevel="1" x14ac:dyDescent="0.2">
      <c r="A903" s="135"/>
      <c r="B903" s="136"/>
      <c r="C903" s="137" t="s">
        <v>929</v>
      </c>
      <c r="D903" s="138"/>
      <c r="E903" s="139">
        <v>3.4</v>
      </c>
      <c r="F903" s="134"/>
      <c r="G903" s="134"/>
      <c r="H903" s="140"/>
      <c r="I903" s="140"/>
      <c r="J903" s="140"/>
      <c r="K903" s="140"/>
    </row>
    <row r="904" spans="1:11" outlineLevel="1" x14ac:dyDescent="0.2">
      <c r="A904" s="135"/>
      <c r="B904" s="136"/>
      <c r="C904" s="137" t="s">
        <v>930</v>
      </c>
      <c r="D904" s="138"/>
      <c r="E904" s="139">
        <v>7.97</v>
      </c>
      <c r="F904" s="134"/>
      <c r="G904" s="134"/>
      <c r="H904" s="140"/>
      <c r="I904" s="140"/>
      <c r="J904" s="140"/>
      <c r="K904" s="140"/>
    </row>
    <row r="905" spans="1:11" outlineLevel="1" x14ac:dyDescent="0.2">
      <c r="A905" s="135"/>
      <c r="B905" s="136"/>
      <c r="C905" s="137" t="s">
        <v>931</v>
      </c>
      <c r="D905" s="138"/>
      <c r="E905" s="139">
        <v>3.4</v>
      </c>
      <c r="F905" s="134"/>
      <c r="G905" s="134"/>
      <c r="H905" s="140"/>
      <c r="I905" s="140"/>
      <c r="J905" s="140"/>
      <c r="K905" s="140"/>
    </row>
    <row r="906" spans="1:11" outlineLevel="1" x14ac:dyDescent="0.2">
      <c r="A906" s="135"/>
      <c r="B906" s="136"/>
      <c r="C906" s="137" t="s">
        <v>932</v>
      </c>
      <c r="D906" s="138"/>
      <c r="E906" s="139">
        <v>3.4</v>
      </c>
      <c r="F906" s="134"/>
      <c r="G906" s="134"/>
      <c r="H906" s="140"/>
      <c r="I906" s="140"/>
      <c r="J906" s="140"/>
      <c r="K906" s="140"/>
    </row>
    <row r="907" spans="1:11" outlineLevel="1" x14ac:dyDescent="0.2">
      <c r="A907" s="135"/>
      <c r="B907" s="136"/>
      <c r="C907" s="137" t="s">
        <v>933</v>
      </c>
      <c r="D907" s="138"/>
      <c r="E907" s="139">
        <v>3.16</v>
      </c>
      <c r="F907" s="134"/>
      <c r="G907" s="134"/>
      <c r="H907" s="140"/>
      <c r="I907" s="140"/>
      <c r="J907" s="140"/>
      <c r="K907" s="140"/>
    </row>
    <row r="908" spans="1:11" outlineLevel="1" x14ac:dyDescent="0.2">
      <c r="A908" s="135"/>
      <c r="B908" s="136"/>
      <c r="C908" s="137" t="s">
        <v>934</v>
      </c>
      <c r="D908" s="138"/>
      <c r="E908" s="139">
        <v>3.28</v>
      </c>
      <c r="F908" s="134"/>
      <c r="G908" s="134"/>
      <c r="H908" s="140"/>
      <c r="I908" s="140"/>
      <c r="J908" s="140"/>
      <c r="K908" s="140"/>
    </row>
    <row r="909" spans="1:11" outlineLevel="1" x14ac:dyDescent="0.2">
      <c r="A909" s="135"/>
      <c r="B909" s="136"/>
      <c r="C909" s="137" t="s">
        <v>935</v>
      </c>
      <c r="D909" s="138"/>
      <c r="E909" s="139">
        <v>3.4</v>
      </c>
      <c r="F909" s="134"/>
      <c r="G909" s="134"/>
      <c r="H909" s="140"/>
      <c r="I909" s="140"/>
      <c r="J909" s="140"/>
      <c r="K909" s="140"/>
    </row>
    <row r="910" spans="1:11" outlineLevel="1" x14ac:dyDescent="0.2">
      <c r="A910" s="135"/>
      <c r="B910" s="136"/>
      <c r="C910" s="137" t="s">
        <v>936</v>
      </c>
      <c r="D910" s="138"/>
      <c r="E910" s="139">
        <v>3.4</v>
      </c>
      <c r="F910" s="134"/>
      <c r="G910" s="134"/>
      <c r="H910" s="140"/>
      <c r="I910" s="140"/>
      <c r="J910" s="140"/>
      <c r="K910" s="140"/>
    </row>
    <row r="911" spans="1:11" outlineLevel="1" x14ac:dyDescent="0.2">
      <c r="A911" s="135"/>
      <c r="B911" s="136"/>
      <c r="C911" s="137" t="s">
        <v>937</v>
      </c>
      <c r="D911" s="138"/>
      <c r="E911" s="139">
        <v>3.4</v>
      </c>
      <c r="F911" s="134"/>
      <c r="G911" s="134"/>
      <c r="H911" s="140"/>
      <c r="I911" s="140"/>
      <c r="J911" s="140"/>
      <c r="K911" s="140"/>
    </row>
    <row r="912" spans="1:11" outlineLevel="1" x14ac:dyDescent="0.2">
      <c r="A912" s="135"/>
      <c r="B912" s="136"/>
      <c r="C912" s="137" t="s">
        <v>938</v>
      </c>
      <c r="D912" s="138"/>
      <c r="E912" s="139"/>
      <c r="F912" s="134"/>
      <c r="G912" s="134"/>
      <c r="H912" s="140"/>
      <c r="I912" s="140"/>
      <c r="J912" s="140"/>
      <c r="K912" s="140"/>
    </row>
    <row r="913" spans="1:11" outlineLevel="1" x14ac:dyDescent="0.2">
      <c r="A913" s="135"/>
      <c r="B913" s="136"/>
      <c r="C913" s="137" t="s">
        <v>939</v>
      </c>
      <c r="D913" s="138"/>
      <c r="E913" s="139">
        <v>3.05</v>
      </c>
      <c r="F913" s="134"/>
      <c r="G913" s="134"/>
      <c r="H913" s="140"/>
      <c r="I913" s="140"/>
      <c r="J913" s="140"/>
      <c r="K913" s="140"/>
    </row>
    <row r="914" spans="1:11" outlineLevel="1" x14ac:dyDescent="0.2">
      <c r="A914" s="135"/>
      <c r="B914" s="136"/>
      <c r="C914" s="137" t="s">
        <v>940</v>
      </c>
      <c r="D914" s="138"/>
      <c r="E914" s="139">
        <v>3.21</v>
      </c>
      <c r="F914" s="134"/>
      <c r="G914" s="134"/>
      <c r="H914" s="140"/>
      <c r="I914" s="140"/>
      <c r="J914" s="140"/>
      <c r="K914" s="140"/>
    </row>
    <row r="915" spans="1:11" outlineLevel="1" x14ac:dyDescent="0.2">
      <c r="A915" s="135"/>
      <c r="B915" s="136"/>
      <c r="C915" s="137" t="s">
        <v>941</v>
      </c>
      <c r="D915" s="138"/>
      <c r="E915" s="139">
        <v>3.4</v>
      </c>
      <c r="F915" s="134"/>
      <c r="G915" s="134"/>
      <c r="H915" s="140"/>
      <c r="I915" s="140"/>
      <c r="J915" s="140"/>
      <c r="K915" s="140"/>
    </row>
    <row r="916" spans="1:11" outlineLevel="1" x14ac:dyDescent="0.2">
      <c r="A916" s="135"/>
      <c r="B916" s="136"/>
      <c r="C916" s="137" t="s">
        <v>942</v>
      </c>
      <c r="D916" s="138"/>
      <c r="E916" s="139">
        <v>7.84</v>
      </c>
      <c r="F916" s="134"/>
      <c r="G916" s="134"/>
      <c r="H916" s="140"/>
      <c r="I916" s="140"/>
      <c r="J916" s="140"/>
      <c r="K916" s="140"/>
    </row>
    <row r="917" spans="1:11" outlineLevel="1" x14ac:dyDescent="0.2">
      <c r="A917" s="135"/>
      <c r="B917" s="136"/>
      <c r="C917" s="137" t="s">
        <v>943</v>
      </c>
      <c r="D917" s="138"/>
      <c r="E917" s="139">
        <v>3.4</v>
      </c>
      <c r="F917" s="134"/>
      <c r="G917" s="134"/>
      <c r="H917" s="140"/>
      <c r="I917" s="140"/>
      <c r="J917" s="140"/>
      <c r="K917" s="140"/>
    </row>
    <row r="918" spans="1:11" outlineLevel="1" x14ac:dyDescent="0.2">
      <c r="A918" s="135"/>
      <c r="B918" s="136"/>
      <c r="C918" s="137" t="s">
        <v>944</v>
      </c>
      <c r="D918" s="138"/>
      <c r="E918" s="139">
        <v>3.4</v>
      </c>
      <c r="F918" s="134"/>
      <c r="G918" s="134"/>
      <c r="H918" s="140"/>
      <c r="I918" s="140"/>
      <c r="J918" s="140"/>
      <c r="K918" s="140"/>
    </row>
    <row r="919" spans="1:11" outlineLevel="1" x14ac:dyDescent="0.2">
      <c r="A919" s="135"/>
      <c r="B919" s="136"/>
      <c r="C919" s="137" t="s">
        <v>945</v>
      </c>
      <c r="D919" s="138"/>
      <c r="E919" s="139">
        <v>3.16</v>
      </c>
      <c r="F919" s="134"/>
      <c r="G919" s="134"/>
      <c r="H919" s="140"/>
      <c r="I919" s="140"/>
      <c r="J919" s="140"/>
      <c r="K919" s="140"/>
    </row>
    <row r="920" spans="1:11" outlineLevel="1" x14ac:dyDescent="0.2">
      <c r="A920" s="135"/>
      <c r="B920" s="136"/>
      <c r="C920" s="137" t="s">
        <v>946</v>
      </c>
      <c r="D920" s="138"/>
      <c r="E920" s="139">
        <v>3.28</v>
      </c>
      <c r="F920" s="134"/>
      <c r="G920" s="134"/>
      <c r="H920" s="140"/>
      <c r="I920" s="140"/>
      <c r="J920" s="140"/>
      <c r="K920" s="140"/>
    </row>
    <row r="921" spans="1:11" outlineLevel="1" x14ac:dyDescent="0.2">
      <c r="A921" s="135"/>
      <c r="B921" s="136"/>
      <c r="C921" s="137" t="s">
        <v>947</v>
      </c>
      <c r="D921" s="138"/>
      <c r="E921" s="139">
        <v>3.4</v>
      </c>
      <c r="F921" s="134"/>
      <c r="G921" s="134"/>
      <c r="H921" s="140"/>
      <c r="I921" s="140"/>
      <c r="J921" s="140"/>
      <c r="K921" s="140"/>
    </row>
    <row r="922" spans="1:11" outlineLevel="1" x14ac:dyDescent="0.2">
      <c r="A922" s="135"/>
      <c r="B922" s="136"/>
      <c r="C922" s="137" t="s">
        <v>948</v>
      </c>
      <c r="D922" s="138"/>
      <c r="E922" s="139">
        <v>3.4</v>
      </c>
      <c r="F922" s="134"/>
      <c r="G922" s="134"/>
      <c r="H922" s="140"/>
      <c r="I922" s="140"/>
      <c r="J922" s="140"/>
      <c r="K922" s="140"/>
    </row>
    <row r="923" spans="1:11" outlineLevel="1" x14ac:dyDescent="0.2">
      <c r="A923" s="135"/>
      <c r="B923" s="136"/>
      <c r="C923" s="137" t="s">
        <v>949</v>
      </c>
      <c r="D923" s="138"/>
      <c r="E923" s="139">
        <v>3.4</v>
      </c>
      <c r="F923" s="134"/>
      <c r="G923" s="134"/>
      <c r="H923" s="140"/>
      <c r="I923" s="140"/>
      <c r="J923" s="140"/>
      <c r="K923" s="140"/>
    </row>
    <row r="924" spans="1:11" outlineLevel="1" x14ac:dyDescent="0.2">
      <c r="A924" s="135"/>
      <c r="B924" s="136"/>
      <c r="C924" s="137" t="s">
        <v>950</v>
      </c>
      <c r="D924" s="138"/>
      <c r="E924" s="139"/>
      <c r="F924" s="134"/>
      <c r="G924" s="134"/>
      <c r="H924" s="140"/>
      <c r="I924" s="140"/>
      <c r="J924" s="140"/>
      <c r="K924" s="140"/>
    </row>
    <row r="925" spans="1:11" outlineLevel="1" x14ac:dyDescent="0.2">
      <c r="A925" s="135"/>
      <c r="B925" s="136"/>
      <c r="C925" s="137" t="s">
        <v>951</v>
      </c>
      <c r="D925" s="138"/>
      <c r="E925" s="139">
        <v>3.47</v>
      </c>
      <c r="F925" s="134"/>
      <c r="G925" s="134"/>
      <c r="H925" s="140"/>
      <c r="I925" s="140"/>
      <c r="J925" s="140"/>
      <c r="K925" s="140"/>
    </row>
    <row r="926" spans="1:11" outlineLevel="1" x14ac:dyDescent="0.2">
      <c r="A926" s="135"/>
      <c r="B926" s="136"/>
      <c r="C926" s="137" t="s">
        <v>952</v>
      </c>
      <c r="D926" s="138"/>
      <c r="E926" s="139">
        <v>3.5</v>
      </c>
      <c r="F926" s="134"/>
      <c r="G926" s="134"/>
      <c r="H926" s="140"/>
      <c r="I926" s="140"/>
      <c r="J926" s="140"/>
      <c r="K926" s="140"/>
    </row>
    <row r="927" spans="1:11" outlineLevel="1" x14ac:dyDescent="0.2">
      <c r="A927" s="135"/>
      <c r="B927" s="136"/>
      <c r="C927" s="137" t="s">
        <v>953</v>
      </c>
      <c r="D927" s="138"/>
      <c r="E927" s="139">
        <v>3.5</v>
      </c>
      <c r="F927" s="134"/>
      <c r="G927" s="134"/>
      <c r="H927" s="140"/>
      <c r="I927" s="140"/>
      <c r="J927" s="140"/>
      <c r="K927" s="140"/>
    </row>
    <row r="928" spans="1:11" outlineLevel="1" x14ac:dyDescent="0.2">
      <c r="A928" s="135"/>
      <c r="B928" s="136"/>
      <c r="C928" s="137" t="s">
        <v>954</v>
      </c>
      <c r="D928" s="138"/>
      <c r="E928" s="139">
        <v>3.48</v>
      </c>
      <c r="F928" s="134"/>
      <c r="G928" s="134"/>
      <c r="H928" s="140"/>
      <c r="I928" s="140"/>
      <c r="J928" s="140"/>
      <c r="K928" s="140"/>
    </row>
    <row r="929" spans="1:11" outlineLevel="1" x14ac:dyDescent="0.2">
      <c r="A929" s="135"/>
      <c r="B929" s="136"/>
      <c r="C929" s="137" t="s">
        <v>955</v>
      </c>
      <c r="D929" s="138"/>
      <c r="E929" s="139">
        <v>3.48</v>
      </c>
      <c r="F929" s="134"/>
      <c r="G929" s="134"/>
      <c r="H929" s="140"/>
      <c r="I929" s="140"/>
      <c r="J929" s="140"/>
      <c r="K929" s="140"/>
    </row>
    <row r="930" spans="1:11" outlineLevel="1" x14ac:dyDescent="0.2">
      <c r="A930" s="135"/>
      <c r="B930" s="136"/>
      <c r="C930" s="137" t="s">
        <v>956</v>
      </c>
      <c r="D930" s="138"/>
      <c r="E930" s="139">
        <v>4.63</v>
      </c>
      <c r="F930" s="134"/>
      <c r="G930" s="134"/>
      <c r="H930" s="140"/>
      <c r="I930" s="140"/>
      <c r="J930" s="140"/>
      <c r="K930" s="140"/>
    </row>
    <row r="931" spans="1:11" outlineLevel="1" x14ac:dyDescent="0.2">
      <c r="A931" s="135"/>
      <c r="B931" s="136"/>
      <c r="C931" s="137" t="s">
        <v>957</v>
      </c>
      <c r="D931" s="138"/>
      <c r="E931" s="139">
        <v>3.48</v>
      </c>
      <c r="F931" s="134"/>
      <c r="G931" s="134"/>
      <c r="H931" s="140"/>
      <c r="I931" s="140"/>
      <c r="J931" s="140"/>
      <c r="K931" s="140"/>
    </row>
    <row r="932" spans="1:11" outlineLevel="1" x14ac:dyDescent="0.2">
      <c r="A932" s="135"/>
      <c r="B932" s="136"/>
      <c r="C932" s="137" t="s">
        <v>958</v>
      </c>
      <c r="D932" s="138"/>
      <c r="E932" s="139">
        <v>3.48</v>
      </c>
      <c r="F932" s="134"/>
      <c r="G932" s="134"/>
      <c r="H932" s="140"/>
      <c r="I932" s="140"/>
      <c r="J932" s="140"/>
      <c r="K932" s="140"/>
    </row>
    <row r="933" spans="1:11" outlineLevel="1" x14ac:dyDescent="0.2">
      <c r="A933" s="135"/>
      <c r="B933" s="136"/>
      <c r="C933" s="137" t="s">
        <v>959</v>
      </c>
      <c r="D933" s="138"/>
      <c r="E933" s="139">
        <v>3.48</v>
      </c>
      <c r="F933" s="134"/>
      <c r="G933" s="134"/>
      <c r="H933" s="140"/>
      <c r="I933" s="140"/>
      <c r="J933" s="140"/>
      <c r="K933" s="140"/>
    </row>
    <row r="934" spans="1:11" outlineLevel="1" x14ac:dyDescent="0.2">
      <c r="A934" s="135"/>
      <c r="B934" s="136"/>
      <c r="C934" s="137" t="s">
        <v>960</v>
      </c>
      <c r="D934" s="138"/>
      <c r="E934" s="139">
        <v>3.48</v>
      </c>
      <c r="F934" s="134"/>
      <c r="G934" s="134"/>
      <c r="H934" s="140"/>
      <c r="I934" s="140"/>
      <c r="J934" s="140"/>
      <c r="K934" s="140"/>
    </row>
    <row r="935" spans="1:11" ht="33.75" outlineLevel="1" x14ac:dyDescent="0.2">
      <c r="A935" s="43">
        <v>91</v>
      </c>
      <c r="B935" s="44" t="s">
        <v>961</v>
      </c>
      <c r="C935" s="59" t="s">
        <v>962</v>
      </c>
      <c r="D935" s="45" t="s">
        <v>172</v>
      </c>
      <c r="E935" s="46">
        <v>65.459999999999994</v>
      </c>
      <c r="F935" s="47">
        <v>0</v>
      </c>
      <c r="G935" s="48">
        <f>ROUND(E935*F935,2)</f>
        <v>0</v>
      </c>
      <c r="H935" s="46">
        <v>1.2529999999999999E-2</v>
      </c>
      <c r="I935" s="46">
        <f>ROUND(E935*H935,2)</f>
        <v>0.82</v>
      </c>
      <c r="J935" s="46">
        <v>0</v>
      </c>
      <c r="K935" s="46">
        <f>ROUND(E935*J935,2)</f>
        <v>0</v>
      </c>
    </row>
    <row r="936" spans="1:11" outlineLevel="1" x14ac:dyDescent="0.2">
      <c r="A936" s="135"/>
      <c r="B936" s="136"/>
      <c r="C936" s="144" t="s">
        <v>904</v>
      </c>
      <c r="D936" s="144"/>
      <c r="E936" s="144"/>
      <c r="F936" s="144"/>
      <c r="G936" s="144"/>
      <c r="H936" s="140"/>
      <c r="I936" s="140"/>
      <c r="J936" s="140"/>
      <c r="K936" s="140"/>
    </row>
    <row r="937" spans="1:11" outlineLevel="1" x14ac:dyDescent="0.2">
      <c r="A937" s="135"/>
      <c r="B937" s="136"/>
      <c r="C937" s="137" t="s">
        <v>963</v>
      </c>
      <c r="D937" s="138"/>
      <c r="E937" s="139"/>
      <c r="F937" s="134"/>
      <c r="G937" s="134"/>
      <c r="H937" s="140"/>
      <c r="I937" s="140"/>
      <c r="J937" s="140"/>
      <c r="K937" s="140"/>
    </row>
    <row r="938" spans="1:11" outlineLevel="1" x14ac:dyDescent="0.2">
      <c r="A938" s="135"/>
      <c r="B938" s="136"/>
      <c r="C938" s="137" t="s">
        <v>906</v>
      </c>
      <c r="D938" s="138"/>
      <c r="E938" s="139"/>
      <c r="F938" s="134"/>
      <c r="G938" s="134"/>
      <c r="H938" s="140"/>
      <c r="I938" s="140"/>
      <c r="J938" s="140"/>
      <c r="K938" s="140"/>
    </row>
    <row r="939" spans="1:11" outlineLevel="1" x14ac:dyDescent="0.2">
      <c r="A939" s="135"/>
      <c r="B939" s="136"/>
      <c r="C939" s="137" t="s">
        <v>964</v>
      </c>
      <c r="D939" s="138"/>
      <c r="E939" s="139">
        <v>6.46</v>
      </c>
      <c r="F939" s="134"/>
      <c r="G939" s="134"/>
      <c r="H939" s="140"/>
      <c r="I939" s="140"/>
      <c r="J939" s="140"/>
      <c r="K939" s="140"/>
    </row>
    <row r="940" spans="1:11" outlineLevel="1" x14ac:dyDescent="0.2">
      <c r="A940" s="135"/>
      <c r="B940" s="136"/>
      <c r="C940" s="137" t="s">
        <v>965</v>
      </c>
      <c r="D940" s="138"/>
      <c r="E940" s="139">
        <v>1.48</v>
      </c>
      <c r="F940" s="134"/>
      <c r="G940" s="134"/>
      <c r="H940" s="140"/>
      <c r="I940" s="140"/>
      <c r="J940" s="140"/>
      <c r="K940" s="140"/>
    </row>
    <row r="941" spans="1:11" outlineLevel="1" x14ac:dyDescent="0.2">
      <c r="A941" s="135"/>
      <c r="B941" s="136"/>
      <c r="C941" s="137" t="s">
        <v>966</v>
      </c>
      <c r="D941" s="138"/>
      <c r="E941" s="139">
        <v>1.62</v>
      </c>
      <c r="F941" s="134"/>
      <c r="G941" s="134"/>
      <c r="H941" s="140"/>
      <c r="I941" s="140"/>
      <c r="J941" s="140"/>
      <c r="K941" s="140"/>
    </row>
    <row r="942" spans="1:11" outlineLevel="1" x14ac:dyDescent="0.2">
      <c r="A942" s="135"/>
      <c r="B942" s="136"/>
      <c r="C942" s="137" t="s">
        <v>967</v>
      </c>
      <c r="D942" s="138"/>
      <c r="E942" s="139">
        <v>1.62</v>
      </c>
      <c r="F942" s="134"/>
      <c r="G942" s="134"/>
      <c r="H942" s="140"/>
      <c r="I942" s="140"/>
      <c r="J942" s="140"/>
      <c r="K942" s="140"/>
    </row>
    <row r="943" spans="1:11" outlineLevel="1" x14ac:dyDescent="0.2">
      <c r="A943" s="135"/>
      <c r="B943" s="136"/>
      <c r="C943" s="137" t="s">
        <v>968</v>
      </c>
      <c r="D943" s="138"/>
      <c r="E943" s="139">
        <v>1.44</v>
      </c>
      <c r="F943" s="134"/>
      <c r="G943" s="134"/>
      <c r="H943" s="140"/>
      <c r="I943" s="140"/>
      <c r="J943" s="140"/>
      <c r="K943" s="140"/>
    </row>
    <row r="944" spans="1:11" outlineLevel="1" x14ac:dyDescent="0.2">
      <c r="A944" s="135"/>
      <c r="B944" s="136"/>
      <c r="C944" s="137" t="s">
        <v>969</v>
      </c>
      <c r="D944" s="138"/>
      <c r="E944" s="139">
        <v>3.8</v>
      </c>
      <c r="F944" s="134"/>
      <c r="G944" s="134"/>
      <c r="H944" s="140"/>
      <c r="I944" s="140"/>
      <c r="J944" s="140"/>
      <c r="K944" s="140"/>
    </row>
    <row r="945" spans="1:11" outlineLevel="1" x14ac:dyDescent="0.2">
      <c r="A945" s="135"/>
      <c r="B945" s="136"/>
      <c r="C945" s="137" t="s">
        <v>970</v>
      </c>
      <c r="D945" s="138"/>
      <c r="E945" s="139">
        <v>3.5</v>
      </c>
      <c r="F945" s="134"/>
      <c r="G945" s="134"/>
      <c r="H945" s="140"/>
      <c r="I945" s="140"/>
      <c r="J945" s="140"/>
      <c r="K945" s="140"/>
    </row>
    <row r="946" spans="1:11" outlineLevel="1" x14ac:dyDescent="0.2">
      <c r="A946" s="135"/>
      <c r="B946" s="136"/>
      <c r="C946" s="137" t="s">
        <v>971</v>
      </c>
      <c r="D946" s="138"/>
      <c r="E946" s="139">
        <v>1.44</v>
      </c>
      <c r="F946" s="134"/>
      <c r="G946" s="134"/>
      <c r="H946" s="140"/>
      <c r="I946" s="140"/>
      <c r="J946" s="140"/>
      <c r="K946" s="140"/>
    </row>
    <row r="947" spans="1:11" outlineLevel="1" x14ac:dyDescent="0.2">
      <c r="A947" s="135"/>
      <c r="B947" s="136"/>
      <c r="C947" s="137" t="s">
        <v>972</v>
      </c>
      <c r="D947" s="138"/>
      <c r="E947" s="139">
        <v>1.44</v>
      </c>
      <c r="F947" s="134"/>
      <c r="G947" s="134"/>
      <c r="H947" s="140"/>
      <c r="I947" s="140"/>
      <c r="J947" s="140"/>
      <c r="K947" s="140"/>
    </row>
    <row r="948" spans="1:11" outlineLevel="1" x14ac:dyDescent="0.2">
      <c r="A948" s="135"/>
      <c r="B948" s="136"/>
      <c r="C948" s="137" t="s">
        <v>973</v>
      </c>
      <c r="D948" s="138"/>
      <c r="E948" s="139">
        <v>2.3199999999999998</v>
      </c>
      <c r="F948" s="134"/>
      <c r="G948" s="134"/>
      <c r="H948" s="140"/>
      <c r="I948" s="140"/>
      <c r="J948" s="140"/>
      <c r="K948" s="140"/>
    </row>
    <row r="949" spans="1:11" outlineLevel="1" x14ac:dyDescent="0.2">
      <c r="A949" s="135"/>
      <c r="B949" s="136"/>
      <c r="C949" s="137" t="s">
        <v>974</v>
      </c>
      <c r="D949" s="138"/>
      <c r="E949" s="139">
        <v>2.7</v>
      </c>
      <c r="F949" s="134"/>
      <c r="G949" s="134"/>
      <c r="H949" s="140"/>
      <c r="I949" s="140"/>
      <c r="J949" s="140"/>
      <c r="K949" s="140"/>
    </row>
    <row r="950" spans="1:11" outlineLevel="1" x14ac:dyDescent="0.2">
      <c r="A950" s="135"/>
      <c r="B950" s="136"/>
      <c r="C950" s="137" t="s">
        <v>926</v>
      </c>
      <c r="D950" s="138"/>
      <c r="E950" s="139"/>
      <c r="F950" s="134"/>
      <c r="G950" s="134"/>
      <c r="H950" s="140"/>
      <c r="I950" s="140"/>
      <c r="J950" s="140"/>
      <c r="K950" s="140"/>
    </row>
    <row r="951" spans="1:11" outlineLevel="1" x14ac:dyDescent="0.2">
      <c r="A951" s="135"/>
      <c r="B951" s="136"/>
      <c r="C951" s="137" t="s">
        <v>975</v>
      </c>
      <c r="D951" s="138"/>
      <c r="E951" s="139">
        <v>2.37</v>
      </c>
      <c r="F951" s="134"/>
      <c r="G951" s="134"/>
      <c r="H951" s="140"/>
      <c r="I951" s="140"/>
      <c r="J951" s="140"/>
      <c r="K951" s="140"/>
    </row>
    <row r="952" spans="1:11" outlineLevel="1" x14ac:dyDescent="0.2">
      <c r="A952" s="135"/>
      <c r="B952" s="136"/>
      <c r="C952" s="137" t="s">
        <v>976</v>
      </c>
      <c r="D952" s="138"/>
      <c r="E952" s="139">
        <v>5.73</v>
      </c>
      <c r="F952" s="134"/>
      <c r="G952" s="134"/>
      <c r="H952" s="140"/>
      <c r="I952" s="140"/>
      <c r="J952" s="140"/>
      <c r="K952" s="140"/>
    </row>
    <row r="953" spans="1:11" outlineLevel="1" x14ac:dyDescent="0.2">
      <c r="A953" s="135"/>
      <c r="B953" s="136"/>
      <c r="C953" s="137" t="s">
        <v>977</v>
      </c>
      <c r="D953" s="138"/>
      <c r="E953" s="139">
        <v>1.58</v>
      </c>
      <c r="F953" s="134"/>
      <c r="G953" s="134"/>
      <c r="H953" s="140"/>
      <c r="I953" s="140"/>
      <c r="J953" s="140"/>
      <c r="K953" s="140"/>
    </row>
    <row r="954" spans="1:11" outlineLevel="1" x14ac:dyDescent="0.2">
      <c r="A954" s="135"/>
      <c r="B954" s="136"/>
      <c r="C954" s="137" t="s">
        <v>978</v>
      </c>
      <c r="D954" s="138"/>
      <c r="E954" s="139">
        <v>1.28</v>
      </c>
      <c r="F954" s="134"/>
      <c r="G954" s="134"/>
      <c r="H954" s="140"/>
      <c r="I954" s="140"/>
      <c r="J954" s="140"/>
      <c r="K954" s="140"/>
    </row>
    <row r="955" spans="1:11" outlineLevel="1" x14ac:dyDescent="0.2">
      <c r="A955" s="135"/>
      <c r="B955" s="136"/>
      <c r="C955" s="137" t="s">
        <v>979</v>
      </c>
      <c r="D955" s="138"/>
      <c r="E955" s="139">
        <v>1.35</v>
      </c>
      <c r="F955" s="134"/>
      <c r="G955" s="134"/>
      <c r="H955" s="140"/>
      <c r="I955" s="140"/>
      <c r="J955" s="140"/>
      <c r="K955" s="140"/>
    </row>
    <row r="956" spans="1:11" outlineLevel="1" x14ac:dyDescent="0.2">
      <c r="A956" s="135"/>
      <c r="B956" s="136"/>
      <c r="C956" s="137" t="s">
        <v>938</v>
      </c>
      <c r="D956" s="138"/>
      <c r="E956" s="139"/>
      <c r="F956" s="134"/>
      <c r="G956" s="134"/>
      <c r="H956" s="140"/>
      <c r="I956" s="140"/>
      <c r="J956" s="140"/>
      <c r="K956" s="140"/>
    </row>
    <row r="957" spans="1:11" outlineLevel="1" x14ac:dyDescent="0.2">
      <c r="A957" s="135"/>
      <c r="B957" s="136"/>
      <c r="C957" s="137" t="s">
        <v>980</v>
      </c>
      <c r="D957" s="138"/>
      <c r="E957" s="139">
        <v>2.5</v>
      </c>
      <c r="F957" s="134"/>
      <c r="G957" s="134"/>
      <c r="H957" s="140"/>
      <c r="I957" s="140"/>
      <c r="J957" s="140"/>
      <c r="K957" s="140"/>
    </row>
    <row r="958" spans="1:11" outlineLevel="1" x14ac:dyDescent="0.2">
      <c r="A958" s="135"/>
      <c r="B958" s="136"/>
      <c r="C958" s="137" t="s">
        <v>981</v>
      </c>
      <c r="D958" s="138"/>
      <c r="E958" s="139">
        <v>6.05</v>
      </c>
      <c r="F958" s="134"/>
      <c r="G958" s="134"/>
      <c r="H958" s="140"/>
      <c r="I958" s="140"/>
      <c r="J958" s="140"/>
      <c r="K958" s="140"/>
    </row>
    <row r="959" spans="1:11" outlineLevel="1" x14ac:dyDescent="0.2">
      <c r="A959" s="135"/>
      <c r="B959" s="136"/>
      <c r="C959" s="137" t="s">
        <v>982</v>
      </c>
      <c r="D959" s="138"/>
      <c r="E959" s="139">
        <v>1.36</v>
      </c>
      <c r="F959" s="134"/>
      <c r="G959" s="134"/>
      <c r="H959" s="140"/>
      <c r="I959" s="140"/>
      <c r="J959" s="140"/>
      <c r="K959" s="140"/>
    </row>
    <row r="960" spans="1:11" outlineLevel="1" x14ac:dyDescent="0.2">
      <c r="A960" s="135"/>
      <c r="B960" s="136"/>
      <c r="C960" s="137" t="s">
        <v>983</v>
      </c>
      <c r="D960" s="138"/>
      <c r="E960" s="139">
        <v>1.41</v>
      </c>
      <c r="F960" s="134"/>
      <c r="G960" s="134"/>
      <c r="H960" s="140"/>
      <c r="I960" s="140"/>
      <c r="J960" s="140"/>
      <c r="K960" s="140"/>
    </row>
    <row r="961" spans="1:11" outlineLevel="1" x14ac:dyDescent="0.2">
      <c r="A961" s="135"/>
      <c r="B961" s="136"/>
      <c r="C961" s="137" t="s">
        <v>984</v>
      </c>
      <c r="D961" s="138"/>
      <c r="E961" s="139">
        <v>1.35</v>
      </c>
      <c r="F961" s="134"/>
      <c r="G961" s="134"/>
      <c r="H961" s="140"/>
      <c r="I961" s="140"/>
      <c r="J961" s="140"/>
      <c r="K961" s="140"/>
    </row>
    <row r="962" spans="1:11" outlineLevel="1" x14ac:dyDescent="0.2">
      <c r="A962" s="135"/>
      <c r="B962" s="136"/>
      <c r="C962" s="137" t="s">
        <v>950</v>
      </c>
      <c r="D962" s="138"/>
      <c r="E962" s="139"/>
      <c r="F962" s="134"/>
      <c r="G962" s="134"/>
      <c r="H962" s="140"/>
      <c r="I962" s="140"/>
      <c r="J962" s="140"/>
      <c r="K962" s="140"/>
    </row>
    <row r="963" spans="1:11" outlineLevel="1" x14ac:dyDescent="0.2">
      <c r="A963" s="135"/>
      <c r="B963" s="136"/>
      <c r="C963" s="137" t="s">
        <v>985</v>
      </c>
      <c r="D963" s="138"/>
      <c r="E963" s="139">
        <v>2.44</v>
      </c>
      <c r="F963" s="134"/>
      <c r="G963" s="134"/>
      <c r="H963" s="140"/>
      <c r="I963" s="140"/>
      <c r="J963" s="140"/>
      <c r="K963" s="140"/>
    </row>
    <row r="964" spans="1:11" outlineLevel="1" x14ac:dyDescent="0.2">
      <c r="A964" s="135"/>
      <c r="B964" s="136"/>
      <c r="C964" s="137" t="s">
        <v>986</v>
      </c>
      <c r="D964" s="138"/>
      <c r="E964" s="139">
        <v>6.08</v>
      </c>
      <c r="F964" s="134"/>
      <c r="G964" s="134"/>
      <c r="H964" s="140"/>
      <c r="I964" s="140"/>
      <c r="J964" s="140"/>
      <c r="K964" s="140"/>
    </row>
    <row r="965" spans="1:11" outlineLevel="1" x14ac:dyDescent="0.2">
      <c r="A965" s="135"/>
      <c r="B965" s="136"/>
      <c r="C965" s="137" t="s">
        <v>987</v>
      </c>
      <c r="D965" s="138"/>
      <c r="E965" s="139">
        <v>1.38</v>
      </c>
      <c r="F965" s="134"/>
      <c r="G965" s="134"/>
      <c r="H965" s="140"/>
      <c r="I965" s="140"/>
      <c r="J965" s="140"/>
      <c r="K965" s="140"/>
    </row>
    <row r="966" spans="1:11" outlineLevel="1" x14ac:dyDescent="0.2">
      <c r="A966" s="135"/>
      <c r="B966" s="136"/>
      <c r="C966" s="137" t="s">
        <v>988</v>
      </c>
      <c r="D966" s="138"/>
      <c r="E966" s="139">
        <v>1.41</v>
      </c>
      <c r="F966" s="134"/>
      <c r="G966" s="134"/>
      <c r="H966" s="140"/>
      <c r="I966" s="140"/>
      <c r="J966" s="140"/>
      <c r="K966" s="140"/>
    </row>
    <row r="967" spans="1:11" outlineLevel="1" x14ac:dyDescent="0.2">
      <c r="A967" s="135"/>
      <c r="B967" s="136"/>
      <c r="C967" s="137" t="s">
        <v>989</v>
      </c>
      <c r="D967" s="138"/>
      <c r="E967" s="139">
        <v>1.35</v>
      </c>
      <c r="F967" s="134"/>
      <c r="G967" s="134"/>
      <c r="H967" s="140"/>
      <c r="I967" s="140"/>
      <c r="J967" s="140"/>
      <c r="K967" s="140"/>
    </row>
    <row r="968" spans="1:11" ht="33.75" outlineLevel="1" x14ac:dyDescent="0.2">
      <c r="A968" s="43">
        <v>92</v>
      </c>
      <c r="B968" s="44" t="s">
        <v>990</v>
      </c>
      <c r="C968" s="59" t="s">
        <v>991</v>
      </c>
      <c r="D968" s="45" t="s">
        <v>172</v>
      </c>
      <c r="E968" s="46">
        <v>364.72070000000002</v>
      </c>
      <c r="F968" s="47">
        <v>0</v>
      </c>
      <c r="G968" s="48">
        <f>ROUND(E968*F968,2)</f>
        <v>0</v>
      </c>
      <c r="H968" s="46">
        <v>2.511E-2</v>
      </c>
      <c r="I968" s="46">
        <f>ROUND(E968*H968,2)</f>
        <v>9.16</v>
      </c>
      <c r="J968" s="46">
        <v>0</v>
      </c>
      <c r="K968" s="46">
        <f>ROUND(E968*J968,2)</f>
        <v>0</v>
      </c>
    </row>
    <row r="969" spans="1:11" outlineLevel="1" x14ac:dyDescent="0.2">
      <c r="A969" s="135"/>
      <c r="B969" s="136"/>
      <c r="C969" s="159" t="s">
        <v>992</v>
      </c>
      <c r="D969" s="144"/>
      <c r="E969" s="144"/>
      <c r="F969" s="144"/>
      <c r="G969" s="144"/>
      <c r="H969" s="140"/>
      <c r="I969" s="140"/>
      <c r="J969" s="140"/>
      <c r="K969" s="140"/>
    </row>
    <row r="970" spans="1:11" ht="12.75" customHeight="1" outlineLevel="1" x14ac:dyDescent="0.2">
      <c r="A970" s="135"/>
      <c r="B970" s="136"/>
      <c r="C970" s="160" t="s">
        <v>993</v>
      </c>
      <c r="D970" s="149"/>
      <c r="E970" s="149"/>
      <c r="F970" s="149"/>
      <c r="G970" s="149"/>
      <c r="H970" s="140"/>
      <c r="I970" s="140"/>
      <c r="J970" s="140"/>
      <c r="K970" s="140"/>
    </row>
    <row r="971" spans="1:11" ht="12.75" customHeight="1" outlineLevel="1" x14ac:dyDescent="0.2">
      <c r="A971" s="135"/>
      <c r="B971" s="136"/>
      <c r="C971" s="160" t="s">
        <v>994</v>
      </c>
      <c r="D971" s="149"/>
      <c r="E971" s="149"/>
      <c r="F971" s="149"/>
      <c r="G971" s="149"/>
      <c r="H971" s="140"/>
      <c r="I971" s="140"/>
      <c r="J971" s="140"/>
      <c r="K971" s="140"/>
    </row>
    <row r="972" spans="1:11" ht="12.75" customHeight="1" outlineLevel="1" x14ac:dyDescent="0.2">
      <c r="A972" s="135"/>
      <c r="B972" s="136"/>
      <c r="C972" s="160" t="s">
        <v>995</v>
      </c>
      <c r="D972" s="149"/>
      <c r="E972" s="149"/>
      <c r="F972" s="149"/>
      <c r="G972" s="149"/>
      <c r="H972" s="140"/>
      <c r="I972" s="140"/>
      <c r="J972" s="140"/>
      <c r="K972" s="140"/>
    </row>
    <row r="973" spans="1:11" outlineLevel="1" x14ac:dyDescent="0.2">
      <c r="A973" s="135"/>
      <c r="B973" s="136"/>
      <c r="C973" s="137" t="s">
        <v>917</v>
      </c>
      <c r="D973" s="138"/>
      <c r="E973" s="139"/>
      <c r="F973" s="134"/>
      <c r="G973" s="134"/>
      <c r="H973" s="140"/>
      <c r="I973" s="140"/>
      <c r="J973" s="140"/>
      <c r="K973" s="140"/>
    </row>
    <row r="974" spans="1:11" outlineLevel="1" x14ac:dyDescent="0.2">
      <c r="A974" s="135"/>
      <c r="B974" s="136"/>
      <c r="C974" s="137" t="s">
        <v>996</v>
      </c>
      <c r="D974" s="138"/>
      <c r="E974" s="139">
        <v>18.13</v>
      </c>
      <c r="F974" s="134"/>
      <c r="G974" s="134"/>
      <c r="H974" s="140"/>
      <c r="I974" s="140"/>
      <c r="J974" s="140"/>
      <c r="K974" s="140"/>
    </row>
    <row r="975" spans="1:11" outlineLevel="1" x14ac:dyDescent="0.2">
      <c r="A975" s="135"/>
      <c r="B975" s="136"/>
      <c r="C975" s="137" t="s">
        <v>997</v>
      </c>
      <c r="D975" s="138"/>
      <c r="E975" s="139"/>
      <c r="F975" s="134"/>
      <c r="G975" s="134"/>
      <c r="H975" s="140"/>
      <c r="I975" s="140"/>
      <c r="J975" s="140"/>
      <c r="K975" s="140"/>
    </row>
    <row r="976" spans="1:11" outlineLevel="1" x14ac:dyDescent="0.2">
      <c r="A976" s="135"/>
      <c r="B976" s="136"/>
      <c r="C976" s="137" t="s">
        <v>998</v>
      </c>
      <c r="D976" s="138"/>
      <c r="E976" s="139">
        <v>60.336399999999998</v>
      </c>
      <c r="F976" s="134"/>
      <c r="G976" s="134"/>
      <c r="H976" s="140"/>
      <c r="I976" s="140"/>
      <c r="J976" s="140"/>
      <c r="K976" s="140"/>
    </row>
    <row r="977" spans="1:11" outlineLevel="1" x14ac:dyDescent="0.2">
      <c r="A977" s="135"/>
      <c r="B977" s="136"/>
      <c r="C977" s="137" t="s">
        <v>999</v>
      </c>
      <c r="D977" s="138"/>
      <c r="E977" s="139">
        <v>21.84</v>
      </c>
      <c r="F977" s="134"/>
      <c r="G977" s="134"/>
      <c r="H977" s="140"/>
      <c r="I977" s="140"/>
      <c r="J977" s="140"/>
      <c r="K977" s="140"/>
    </row>
    <row r="978" spans="1:11" outlineLevel="1" x14ac:dyDescent="0.2">
      <c r="A978" s="135"/>
      <c r="B978" s="136"/>
      <c r="C978" s="137" t="s">
        <v>1000</v>
      </c>
      <c r="D978" s="138"/>
      <c r="E978" s="139">
        <v>58.256399999999999</v>
      </c>
      <c r="F978" s="134"/>
      <c r="G978" s="134"/>
      <c r="H978" s="140"/>
      <c r="I978" s="140"/>
      <c r="J978" s="140"/>
      <c r="K978" s="140"/>
    </row>
    <row r="979" spans="1:11" outlineLevel="1" x14ac:dyDescent="0.2">
      <c r="A979" s="135"/>
      <c r="B979" s="136"/>
      <c r="C979" s="137" t="s">
        <v>1001</v>
      </c>
      <c r="D979" s="138"/>
      <c r="E979" s="139">
        <v>60.621499999999997</v>
      </c>
      <c r="F979" s="134"/>
      <c r="G979" s="134"/>
      <c r="H979" s="140"/>
      <c r="I979" s="140"/>
      <c r="J979" s="140"/>
      <c r="K979" s="140"/>
    </row>
    <row r="980" spans="1:11" outlineLevel="1" x14ac:dyDescent="0.2">
      <c r="A980" s="135"/>
      <c r="B980" s="136"/>
      <c r="C980" s="137" t="s">
        <v>1002</v>
      </c>
      <c r="D980" s="138"/>
      <c r="E980" s="139">
        <v>66.981999999999999</v>
      </c>
      <c r="F980" s="134"/>
      <c r="G980" s="134"/>
      <c r="H980" s="140"/>
      <c r="I980" s="140"/>
      <c r="J980" s="140"/>
      <c r="K980" s="140"/>
    </row>
    <row r="981" spans="1:11" outlineLevel="1" x14ac:dyDescent="0.2">
      <c r="A981" s="135"/>
      <c r="B981" s="136"/>
      <c r="C981" s="137" t="s">
        <v>1003</v>
      </c>
      <c r="D981" s="138"/>
      <c r="E981" s="139">
        <v>78.554400000000001</v>
      </c>
      <c r="F981" s="134"/>
      <c r="G981" s="134"/>
      <c r="H981" s="140"/>
      <c r="I981" s="140"/>
      <c r="J981" s="140"/>
      <c r="K981" s="140"/>
    </row>
    <row r="982" spans="1:11" ht="22.5" outlineLevel="1" x14ac:dyDescent="0.2">
      <c r="A982" s="43">
        <v>93</v>
      </c>
      <c r="B982" s="44" t="s">
        <v>1004</v>
      </c>
      <c r="C982" s="59" t="s">
        <v>1005</v>
      </c>
      <c r="D982" s="45" t="s">
        <v>172</v>
      </c>
      <c r="E982" s="46">
        <v>0.26100000000000001</v>
      </c>
      <c r="F982" s="47">
        <v>0</v>
      </c>
      <c r="G982" s="48">
        <f>ROUND(E982*F982,2)</f>
        <v>0</v>
      </c>
      <c r="H982" s="46">
        <v>1.8010000000000002E-2</v>
      </c>
      <c r="I982" s="46">
        <f>ROUND(E982*H982,2)</f>
        <v>0</v>
      </c>
      <c r="J982" s="46">
        <v>0</v>
      </c>
      <c r="K982" s="46">
        <f>ROUND(E982*J982,2)</f>
        <v>0</v>
      </c>
    </row>
    <row r="983" spans="1:11" outlineLevel="1" x14ac:dyDescent="0.2">
      <c r="A983" s="135"/>
      <c r="B983" s="136"/>
      <c r="C983" s="144" t="s">
        <v>1006</v>
      </c>
      <c r="D983" s="144"/>
      <c r="E983" s="144"/>
      <c r="F983" s="144"/>
      <c r="G983" s="144"/>
      <c r="H983" s="140"/>
      <c r="I983" s="140"/>
      <c r="J983" s="140"/>
      <c r="K983" s="140"/>
    </row>
    <row r="984" spans="1:11" outlineLevel="1" x14ac:dyDescent="0.2">
      <c r="A984" s="135"/>
      <c r="B984" s="136"/>
      <c r="C984" s="137" t="s">
        <v>906</v>
      </c>
      <c r="D984" s="138"/>
      <c r="E984" s="139"/>
      <c r="F984" s="134"/>
      <c r="G984" s="134"/>
      <c r="H984" s="140"/>
      <c r="I984" s="140"/>
      <c r="J984" s="140"/>
      <c r="K984" s="140"/>
    </row>
    <row r="985" spans="1:11" outlineLevel="1" x14ac:dyDescent="0.2">
      <c r="A985" s="135"/>
      <c r="B985" s="136"/>
      <c r="C985" s="137" t="s">
        <v>1007</v>
      </c>
      <c r="D985" s="138"/>
      <c r="E985" s="139">
        <v>0.26100000000000001</v>
      </c>
      <c r="F985" s="134"/>
      <c r="G985" s="134"/>
      <c r="H985" s="140"/>
      <c r="I985" s="140"/>
      <c r="J985" s="140"/>
      <c r="K985" s="140"/>
    </row>
    <row r="986" spans="1:11" ht="22.5" outlineLevel="1" x14ac:dyDescent="0.2">
      <c r="A986" s="43">
        <v>94</v>
      </c>
      <c r="B986" s="44" t="s">
        <v>1008</v>
      </c>
      <c r="C986" s="59" t="s">
        <v>1009</v>
      </c>
      <c r="D986" s="45" t="s">
        <v>172</v>
      </c>
      <c r="E986" s="46">
        <v>121.88500000000001</v>
      </c>
      <c r="F986" s="47">
        <v>0</v>
      </c>
      <c r="G986" s="48">
        <f>ROUND(E986*F986,2)</f>
        <v>0</v>
      </c>
      <c r="H986" s="46">
        <v>1.3690000000000001E-2</v>
      </c>
      <c r="I986" s="46">
        <f>ROUND(E986*H986,2)</f>
        <v>1.67</v>
      </c>
      <c r="J986" s="46">
        <v>0</v>
      </c>
      <c r="K986" s="46">
        <f>ROUND(E986*J986,2)</f>
        <v>0</v>
      </c>
    </row>
    <row r="987" spans="1:11" outlineLevel="1" x14ac:dyDescent="0.2">
      <c r="A987" s="135"/>
      <c r="B987" s="136"/>
      <c r="C987" s="144" t="s">
        <v>1006</v>
      </c>
      <c r="D987" s="144"/>
      <c r="E987" s="144"/>
      <c r="F987" s="144"/>
      <c r="G987" s="144"/>
      <c r="H987" s="140"/>
      <c r="I987" s="140"/>
      <c r="J987" s="140"/>
      <c r="K987" s="140"/>
    </row>
    <row r="988" spans="1:11" outlineLevel="1" x14ac:dyDescent="0.2">
      <c r="A988" s="135"/>
      <c r="B988" s="136"/>
      <c r="C988" s="137" t="s">
        <v>926</v>
      </c>
      <c r="D988" s="138"/>
      <c r="E988" s="139"/>
      <c r="F988" s="134"/>
      <c r="G988" s="134"/>
      <c r="H988" s="140"/>
      <c r="I988" s="140"/>
      <c r="J988" s="140"/>
      <c r="K988" s="140"/>
    </row>
    <row r="989" spans="1:11" outlineLevel="1" x14ac:dyDescent="0.2">
      <c r="A989" s="135"/>
      <c r="B989" s="136"/>
      <c r="C989" s="137" t="s">
        <v>1010</v>
      </c>
      <c r="D989" s="138"/>
      <c r="E989" s="139">
        <v>3.4049999999999998</v>
      </c>
      <c r="F989" s="134"/>
      <c r="G989" s="134"/>
      <c r="H989" s="140"/>
      <c r="I989" s="140"/>
      <c r="J989" s="140"/>
      <c r="K989" s="140"/>
    </row>
    <row r="990" spans="1:11" outlineLevel="1" x14ac:dyDescent="0.2">
      <c r="A990" s="135"/>
      <c r="B990" s="136"/>
      <c r="C990" s="137" t="s">
        <v>1011</v>
      </c>
      <c r="D990" s="138"/>
      <c r="E990" s="139">
        <v>3.4049999999999998</v>
      </c>
      <c r="F990" s="134"/>
      <c r="G990" s="134"/>
      <c r="H990" s="140"/>
      <c r="I990" s="140"/>
      <c r="J990" s="140"/>
      <c r="K990" s="140"/>
    </row>
    <row r="991" spans="1:11" outlineLevel="1" x14ac:dyDescent="0.2">
      <c r="A991" s="135"/>
      <c r="B991" s="136"/>
      <c r="C991" s="137" t="s">
        <v>1012</v>
      </c>
      <c r="D991" s="138"/>
      <c r="E991" s="139">
        <v>3.4049999999999998</v>
      </c>
      <c r="F991" s="134"/>
      <c r="G991" s="134"/>
      <c r="H991" s="140"/>
      <c r="I991" s="140"/>
      <c r="J991" s="140"/>
      <c r="K991" s="140"/>
    </row>
    <row r="992" spans="1:11" outlineLevel="1" x14ac:dyDescent="0.2">
      <c r="A992" s="135"/>
      <c r="B992" s="136"/>
      <c r="C992" s="137" t="s">
        <v>1013</v>
      </c>
      <c r="D992" s="138"/>
      <c r="E992" s="139">
        <v>7.69</v>
      </c>
      <c r="F992" s="134"/>
      <c r="G992" s="134"/>
      <c r="H992" s="140"/>
      <c r="I992" s="140"/>
      <c r="J992" s="140"/>
      <c r="K992" s="140"/>
    </row>
    <row r="993" spans="1:11" outlineLevel="1" x14ac:dyDescent="0.2">
      <c r="A993" s="135"/>
      <c r="B993" s="136"/>
      <c r="C993" s="137" t="s">
        <v>1014</v>
      </c>
      <c r="D993" s="138"/>
      <c r="E993" s="139">
        <v>1.26</v>
      </c>
      <c r="F993" s="134"/>
      <c r="G993" s="134"/>
      <c r="H993" s="140"/>
      <c r="I993" s="140"/>
      <c r="J993" s="140"/>
      <c r="K993" s="140"/>
    </row>
    <row r="994" spans="1:11" outlineLevel="1" x14ac:dyDescent="0.2">
      <c r="A994" s="135"/>
      <c r="B994" s="136"/>
      <c r="C994" s="137" t="s">
        <v>1015</v>
      </c>
      <c r="D994" s="138"/>
      <c r="E994" s="139">
        <v>3.4</v>
      </c>
      <c r="F994" s="134"/>
      <c r="G994" s="134"/>
      <c r="H994" s="140"/>
      <c r="I994" s="140"/>
      <c r="J994" s="140"/>
      <c r="K994" s="140"/>
    </row>
    <row r="995" spans="1:11" outlineLevel="1" x14ac:dyDescent="0.2">
      <c r="A995" s="135"/>
      <c r="B995" s="136"/>
      <c r="C995" s="137" t="s">
        <v>1016</v>
      </c>
      <c r="D995" s="138"/>
      <c r="E995" s="139">
        <v>3.4049999999999998</v>
      </c>
      <c r="F995" s="134"/>
      <c r="G995" s="134"/>
      <c r="H995" s="140"/>
      <c r="I995" s="140"/>
      <c r="J995" s="140"/>
      <c r="K995" s="140"/>
    </row>
    <row r="996" spans="1:11" outlineLevel="1" x14ac:dyDescent="0.2">
      <c r="A996" s="135"/>
      <c r="B996" s="136"/>
      <c r="C996" s="137" t="s">
        <v>1017</v>
      </c>
      <c r="D996" s="138"/>
      <c r="E996" s="139">
        <v>3.4049999999999998</v>
      </c>
      <c r="F996" s="134"/>
      <c r="G996" s="134"/>
      <c r="H996" s="140"/>
      <c r="I996" s="140"/>
      <c r="J996" s="140"/>
      <c r="K996" s="140"/>
    </row>
    <row r="997" spans="1:11" outlineLevel="1" x14ac:dyDescent="0.2">
      <c r="A997" s="135"/>
      <c r="B997" s="136"/>
      <c r="C997" s="137" t="s">
        <v>1018</v>
      </c>
      <c r="D997" s="138"/>
      <c r="E997" s="139">
        <v>3.4049999999999998</v>
      </c>
      <c r="F997" s="134"/>
      <c r="G997" s="134"/>
      <c r="H997" s="140"/>
      <c r="I997" s="140"/>
      <c r="J997" s="140"/>
      <c r="K997" s="140"/>
    </row>
    <row r="998" spans="1:11" outlineLevel="1" x14ac:dyDescent="0.2">
      <c r="A998" s="135"/>
      <c r="B998" s="136"/>
      <c r="C998" s="137" t="s">
        <v>1019</v>
      </c>
      <c r="D998" s="138"/>
      <c r="E998" s="139">
        <v>3.4049999999999998</v>
      </c>
      <c r="F998" s="134"/>
      <c r="G998" s="134"/>
      <c r="H998" s="140"/>
      <c r="I998" s="140"/>
      <c r="J998" s="140"/>
      <c r="K998" s="140"/>
    </row>
    <row r="999" spans="1:11" outlineLevel="1" x14ac:dyDescent="0.2">
      <c r="A999" s="135"/>
      <c r="B999" s="136"/>
      <c r="C999" s="137" t="s">
        <v>1020</v>
      </c>
      <c r="D999" s="138"/>
      <c r="E999" s="139">
        <v>3.4049999999999998</v>
      </c>
      <c r="F999" s="134"/>
      <c r="G999" s="134"/>
      <c r="H999" s="140"/>
      <c r="I999" s="140"/>
      <c r="J999" s="140"/>
      <c r="K999" s="140"/>
    </row>
    <row r="1000" spans="1:11" outlineLevel="1" x14ac:dyDescent="0.2">
      <c r="A1000" s="135"/>
      <c r="B1000" s="136"/>
      <c r="C1000" s="137" t="s">
        <v>1021</v>
      </c>
      <c r="D1000" s="138"/>
      <c r="E1000" s="139">
        <v>3.4049999999999998</v>
      </c>
      <c r="F1000" s="134"/>
      <c r="G1000" s="134"/>
      <c r="H1000" s="140"/>
      <c r="I1000" s="140"/>
      <c r="J1000" s="140"/>
      <c r="K1000" s="140"/>
    </row>
    <row r="1001" spans="1:11" outlineLevel="1" x14ac:dyDescent="0.2">
      <c r="A1001" s="135"/>
      <c r="B1001" s="136"/>
      <c r="C1001" s="137" t="s">
        <v>938</v>
      </c>
      <c r="D1001" s="138"/>
      <c r="E1001" s="139"/>
      <c r="F1001" s="134"/>
      <c r="G1001" s="134"/>
      <c r="H1001" s="140"/>
      <c r="I1001" s="140"/>
      <c r="J1001" s="140"/>
      <c r="K1001" s="140"/>
    </row>
    <row r="1002" spans="1:11" outlineLevel="1" x14ac:dyDescent="0.2">
      <c r="A1002" s="135"/>
      <c r="B1002" s="136"/>
      <c r="C1002" s="137" t="s">
        <v>1022</v>
      </c>
      <c r="D1002" s="138"/>
      <c r="E1002" s="139">
        <v>3.4049999999999998</v>
      </c>
      <c r="F1002" s="134"/>
      <c r="G1002" s="134"/>
      <c r="H1002" s="140"/>
      <c r="I1002" s="140"/>
      <c r="J1002" s="140"/>
      <c r="K1002" s="140"/>
    </row>
    <row r="1003" spans="1:11" outlineLevel="1" x14ac:dyDescent="0.2">
      <c r="A1003" s="135"/>
      <c r="B1003" s="136"/>
      <c r="C1003" s="137" t="s">
        <v>1023</v>
      </c>
      <c r="D1003" s="138"/>
      <c r="E1003" s="139">
        <v>3.4049999999999998</v>
      </c>
      <c r="F1003" s="134"/>
      <c r="G1003" s="134"/>
      <c r="H1003" s="140"/>
      <c r="I1003" s="140"/>
      <c r="J1003" s="140"/>
      <c r="K1003" s="140"/>
    </row>
    <row r="1004" spans="1:11" outlineLevel="1" x14ac:dyDescent="0.2">
      <c r="A1004" s="135"/>
      <c r="B1004" s="136"/>
      <c r="C1004" s="137" t="s">
        <v>1024</v>
      </c>
      <c r="D1004" s="138"/>
      <c r="E1004" s="139">
        <v>3.4049999999999998</v>
      </c>
      <c r="F1004" s="134"/>
      <c r="G1004" s="134"/>
      <c r="H1004" s="140"/>
      <c r="I1004" s="140"/>
      <c r="J1004" s="140"/>
      <c r="K1004" s="140"/>
    </row>
    <row r="1005" spans="1:11" outlineLevel="1" x14ac:dyDescent="0.2">
      <c r="A1005" s="135"/>
      <c r="B1005" s="136"/>
      <c r="C1005" s="137" t="s">
        <v>1025</v>
      </c>
      <c r="D1005" s="138"/>
      <c r="E1005" s="139">
        <v>7.58</v>
      </c>
      <c r="F1005" s="134"/>
      <c r="G1005" s="134"/>
      <c r="H1005" s="140"/>
      <c r="I1005" s="140"/>
      <c r="J1005" s="140"/>
      <c r="K1005" s="140"/>
    </row>
    <row r="1006" spans="1:11" outlineLevel="1" x14ac:dyDescent="0.2">
      <c r="A1006" s="135"/>
      <c r="B1006" s="136"/>
      <c r="C1006" s="137" t="s">
        <v>1014</v>
      </c>
      <c r="D1006" s="138"/>
      <c r="E1006" s="139">
        <v>1.26</v>
      </c>
      <c r="F1006" s="134"/>
      <c r="G1006" s="134"/>
      <c r="H1006" s="140"/>
      <c r="I1006" s="140"/>
      <c r="J1006" s="140"/>
      <c r="K1006" s="140"/>
    </row>
    <row r="1007" spans="1:11" outlineLevel="1" x14ac:dyDescent="0.2">
      <c r="A1007" s="135"/>
      <c r="B1007" s="136"/>
      <c r="C1007" s="137" t="s">
        <v>1026</v>
      </c>
      <c r="D1007" s="138"/>
      <c r="E1007" s="139">
        <v>3.4</v>
      </c>
      <c r="F1007" s="134"/>
      <c r="G1007" s="134"/>
      <c r="H1007" s="140"/>
      <c r="I1007" s="140"/>
      <c r="J1007" s="140"/>
      <c r="K1007" s="140"/>
    </row>
    <row r="1008" spans="1:11" outlineLevel="1" x14ac:dyDescent="0.2">
      <c r="A1008" s="135"/>
      <c r="B1008" s="136"/>
      <c r="C1008" s="137" t="s">
        <v>1027</v>
      </c>
      <c r="D1008" s="138"/>
      <c r="E1008" s="139">
        <v>3.4049999999999998</v>
      </c>
      <c r="F1008" s="134"/>
      <c r="G1008" s="134"/>
      <c r="H1008" s="140"/>
      <c r="I1008" s="140"/>
      <c r="J1008" s="140"/>
      <c r="K1008" s="140"/>
    </row>
    <row r="1009" spans="1:11" outlineLevel="1" x14ac:dyDescent="0.2">
      <c r="A1009" s="135"/>
      <c r="B1009" s="136"/>
      <c r="C1009" s="137" t="s">
        <v>1028</v>
      </c>
      <c r="D1009" s="138"/>
      <c r="E1009" s="139">
        <v>3.4049999999999998</v>
      </c>
      <c r="F1009" s="134"/>
      <c r="G1009" s="134"/>
      <c r="H1009" s="140"/>
      <c r="I1009" s="140"/>
      <c r="J1009" s="140"/>
      <c r="K1009" s="140"/>
    </row>
    <row r="1010" spans="1:11" outlineLevel="1" x14ac:dyDescent="0.2">
      <c r="A1010" s="135"/>
      <c r="B1010" s="136"/>
      <c r="C1010" s="137" t="s">
        <v>1029</v>
      </c>
      <c r="D1010" s="138"/>
      <c r="E1010" s="139">
        <v>3.4049999999999998</v>
      </c>
      <c r="F1010" s="134"/>
      <c r="G1010" s="134"/>
      <c r="H1010" s="140"/>
      <c r="I1010" s="140"/>
      <c r="J1010" s="140"/>
      <c r="K1010" s="140"/>
    </row>
    <row r="1011" spans="1:11" outlineLevel="1" x14ac:dyDescent="0.2">
      <c r="A1011" s="135"/>
      <c r="B1011" s="136"/>
      <c r="C1011" s="137" t="s">
        <v>1030</v>
      </c>
      <c r="D1011" s="138"/>
      <c r="E1011" s="139">
        <v>3.4049999999999998</v>
      </c>
      <c r="F1011" s="134"/>
      <c r="G1011" s="134"/>
      <c r="H1011" s="140"/>
      <c r="I1011" s="140"/>
      <c r="J1011" s="140"/>
      <c r="K1011" s="140"/>
    </row>
    <row r="1012" spans="1:11" outlineLevel="1" x14ac:dyDescent="0.2">
      <c r="A1012" s="135"/>
      <c r="B1012" s="136"/>
      <c r="C1012" s="137" t="s">
        <v>1031</v>
      </c>
      <c r="D1012" s="138"/>
      <c r="E1012" s="139">
        <v>3.4049999999999998</v>
      </c>
      <c r="F1012" s="134"/>
      <c r="G1012" s="134"/>
      <c r="H1012" s="140"/>
      <c r="I1012" s="140"/>
      <c r="J1012" s="140"/>
      <c r="K1012" s="140"/>
    </row>
    <row r="1013" spans="1:11" outlineLevel="1" x14ac:dyDescent="0.2">
      <c r="A1013" s="135"/>
      <c r="B1013" s="136"/>
      <c r="C1013" s="137" t="s">
        <v>1032</v>
      </c>
      <c r="D1013" s="138"/>
      <c r="E1013" s="139">
        <v>3.4049999999999998</v>
      </c>
      <c r="F1013" s="134"/>
      <c r="G1013" s="134"/>
      <c r="H1013" s="140"/>
      <c r="I1013" s="140"/>
      <c r="J1013" s="140"/>
      <c r="K1013" s="140"/>
    </row>
    <row r="1014" spans="1:11" outlineLevel="1" x14ac:dyDescent="0.2">
      <c r="A1014" s="135"/>
      <c r="B1014" s="136"/>
      <c r="C1014" s="137" t="s">
        <v>950</v>
      </c>
      <c r="D1014" s="138"/>
      <c r="E1014" s="139"/>
      <c r="F1014" s="134"/>
      <c r="G1014" s="134"/>
      <c r="H1014" s="140"/>
      <c r="I1014" s="140"/>
      <c r="J1014" s="140"/>
      <c r="K1014" s="140"/>
    </row>
    <row r="1015" spans="1:11" outlineLevel="1" x14ac:dyDescent="0.2">
      <c r="A1015" s="135"/>
      <c r="B1015" s="136"/>
      <c r="C1015" s="137" t="s">
        <v>1033</v>
      </c>
      <c r="D1015" s="138"/>
      <c r="E1015" s="139">
        <v>3.48</v>
      </c>
      <c r="F1015" s="134"/>
      <c r="G1015" s="134"/>
      <c r="H1015" s="140"/>
      <c r="I1015" s="140"/>
      <c r="J1015" s="140"/>
      <c r="K1015" s="140"/>
    </row>
    <row r="1016" spans="1:11" outlineLevel="1" x14ac:dyDescent="0.2">
      <c r="A1016" s="135"/>
      <c r="B1016" s="136"/>
      <c r="C1016" s="137" t="s">
        <v>1034</v>
      </c>
      <c r="D1016" s="138"/>
      <c r="E1016" s="139">
        <v>3.48</v>
      </c>
      <c r="F1016" s="134"/>
      <c r="G1016" s="134"/>
      <c r="H1016" s="140"/>
      <c r="I1016" s="140"/>
      <c r="J1016" s="140"/>
      <c r="K1016" s="140"/>
    </row>
    <row r="1017" spans="1:11" outlineLevel="1" x14ac:dyDescent="0.2">
      <c r="A1017" s="135"/>
      <c r="B1017" s="136"/>
      <c r="C1017" s="137" t="s">
        <v>1035</v>
      </c>
      <c r="D1017" s="138"/>
      <c r="E1017" s="139">
        <v>3.48</v>
      </c>
      <c r="F1017" s="134"/>
      <c r="G1017" s="134"/>
      <c r="H1017" s="140"/>
      <c r="I1017" s="140"/>
      <c r="J1017" s="140"/>
      <c r="K1017" s="140"/>
    </row>
    <row r="1018" spans="1:11" outlineLevel="1" x14ac:dyDescent="0.2">
      <c r="A1018" s="135"/>
      <c r="B1018" s="136"/>
      <c r="C1018" s="137" t="s">
        <v>1036</v>
      </c>
      <c r="D1018" s="138"/>
      <c r="E1018" s="139">
        <v>3.48</v>
      </c>
      <c r="F1018" s="134"/>
      <c r="G1018" s="134"/>
      <c r="H1018" s="140"/>
      <c r="I1018" s="140"/>
      <c r="J1018" s="140"/>
      <c r="K1018" s="140"/>
    </row>
    <row r="1019" spans="1:11" outlineLevel="1" x14ac:dyDescent="0.2">
      <c r="A1019" s="135"/>
      <c r="B1019" s="136"/>
      <c r="C1019" s="137" t="s">
        <v>1037</v>
      </c>
      <c r="D1019" s="138"/>
      <c r="E1019" s="139">
        <v>3.5550000000000002</v>
      </c>
      <c r="F1019" s="134"/>
      <c r="G1019" s="134"/>
      <c r="H1019" s="140"/>
      <c r="I1019" s="140"/>
      <c r="J1019" s="140"/>
      <c r="K1019" s="140"/>
    </row>
    <row r="1020" spans="1:11" outlineLevel="1" x14ac:dyDescent="0.2">
      <c r="A1020" s="135"/>
      <c r="B1020" s="136"/>
      <c r="C1020" s="137" t="s">
        <v>1038</v>
      </c>
      <c r="D1020" s="138"/>
      <c r="E1020" s="139">
        <v>4.51</v>
      </c>
      <c r="F1020" s="134"/>
      <c r="G1020" s="134"/>
      <c r="H1020" s="140"/>
      <c r="I1020" s="140"/>
      <c r="J1020" s="140"/>
      <c r="K1020" s="140"/>
    </row>
    <row r="1021" spans="1:11" outlineLevel="1" x14ac:dyDescent="0.2">
      <c r="A1021" s="135"/>
      <c r="B1021" s="136"/>
      <c r="C1021" s="137" t="s">
        <v>1039</v>
      </c>
      <c r="D1021" s="138"/>
      <c r="E1021" s="139">
        <v>3.48</v>
      </c>
      <c r="F1021" s="134"/>
      <c r="G1021" s="134"/>
      <c r="H1021" s="140"/>
      <c r="I1021" s="140"/>
      <c r="J1021" s="140"/>
      <c r="K1021" s="140"/>
    </row>
    <row r="1022" spans="1:11" outlineLevel="1" x14ac:dyDescent="0.2">
      <c r="A1022" s="135"/>
      <c r="B1022" s="136"/>
      <c r="C1022" s="137" t="s">
        <v>1040</v>
      </c>
      <c r="D1022" s="138"/>
      <c r="E1022" s="139">
        <v>3.48</v>
      </c>
      <c r="F1022" s="134"/>
      <c r="G1022" s="134"/>
      <c r="H1022" s="140"/>
      <c r="I1022" s="140"/>
      <c r="J1022" s="140"/>
      <c r="K1022" s="140"/>
    </row>
    <row r="1023" spans="1:11" outlineLevel="1" x14ac:dyDescent="0.2">
      <c r="A1023" s="135"/>
      <c r="B1023" s="136"/>
      <c r="C1023" s="137" t="s">
        <v>1041</v>
      </c>
      <c r="D1023" s="138"/>
      <c r="E1023" s="139">
        <v>3.58</v>
      </c>
      <c r="F1023" s="134"/>
      <c r="G1023" s="134"/>
      <c r="H1023" s="140"/>
      <c r="I1023" s="140"/>
      <c r="J1023" s="140"/>
      <c r="K1023" s="140"/>
    </row>
    <row r="1024" spans="1:11" outlineLevel="1" x14ac:dyDescent="0.2">
      <c r="A1024" s="135"/>
      <c r="B1024" s="136"/>
      <c r="C1024" s="137" t="s">
        <v>1042</v>
      </c>
      <c r="D1024" s="138"/>
      <c r="E1024" s="139">
        <v>3.48</v>
      </c>
      <c r="F1024" s="134"/>
      <c r="G1024" s="134"/>
      <c r="H1024" s="140"/>
      <c r="I1024" s="140"/>
      <c r="J1024" s="140"/>
      <c r="K1024" s="140"/>
    </row>
    <row r="1025" spans="1:11" ht="22.5" outlineLevel="1" x14ac:dyDescent="0.2">
      <c r="A1025" s="43">
        <v>95</v>
      </c>
      <c r="B1025" s="44" t="s">
        <v>1043</v>
      </c>
      <c r="C1025" s="59" t="s">
        <v>1044</v>
      </c>
      <c r="D1025" s="45" t="s">
        <v>172</v>
      </c>
      <c r="E1025" s="46">
        <v>2.85</v>
      </c>
      <c r="F1025" s="47">
        <v>0</v>
      </c>
      <c r="G1025" s="48">
        <f>ROUND(E1025*F1025,2)</f>
        <v>0</v>
      </c>
      <c r="H1025" s="46">
        <v>1.38E-2</v>
      </c>
      <c r="I1025" s="46">
        <f>ROUND(E1025*H1025,2)</f>
        <v>0.04</v>
      </c>
      <c r="J1025" s="46">
        <v>0</v>
      </c>
      <c r="K1025" s="46">
        <f>ROUND(E1025*J1025,2)</f>
        <v>0</v>
      </c>
    </row>
    <row r="1026" spans="1:11" outlineLevel="1" x14ac:dyDescent="0.2">
      <c r="A1026" s="135"/>
      <c r="B1026" s="136"/>
      <c r="C1026" s="144" t="s">
        <v>1006</v>
      </c>
      <c r="D1026" s="144"/>
      <c r="E1026" s="144"/>
      <c r="F1026" s="144"/>
      <c r="G1026" s="144"/>
      <c r="H1026" s="140"/>
      <c r="I1026" s="140"/>
      <c r="J1026" s="140"/>
      <c r="K1026" s="140"/>
    </row>
    <row r="1027" spans="1:11" outlineLevel="1" x14ac:dyDescent="0.2">
      <c r="A1027" s="135"/>
      <c r="B1027" s="136"/>
      <c r="C1027" s="137" t="s">
        <v>906</v>
      </c>
      <c r="D1027" s="138"/>
      <c r="E1027" s="139"/>
      <c r="F1027" s="134"/>
      <c r="G1027" s="134"/>
      <c r="H1027" s="140"/>
      <c r="I1027" s="140"/>
      <c r="J1027" s="140"/>
      <c r="K1027" s="140"/>
    </row>
    <row r="1028" spans="1:11" outlineLevel="1" x14ac:dyDescent="0.2">
      <c r="A1028" s="135"/>
      <c r="B1028" s="136"/>
      <c r="C1028" s="137" t="s">
        <v>1045</v>
      </c>
      <c r="D1028" s="138"/>
      <c r="E1028" s="139">
        <v>1.19</v>
      </c>
      <c r="F1028" s="134"/>
      <c r="G1028" s="134"/>
      <c r="H1028" s="140"/>
      <c r="I1028" s="140"/>
      <c r="J1028" s="140"/>
      <c r="K1028" s="140"/>
    </row>
    <row r="1029" spans="1:11" outlineLevel="1" x14ac:dyDescent="0.2">
      <c r="A1029" s="135"/>
      <c r="B1029" s="136"/>
      <c r="C1029" s="137" t="s">
        <v>1046</v>
      </c>
      <c r="D1029" s="138"/>
      <c r="E1029" s="139">
        <v>1.21</v>
      </c>
      <c r="F1029" s="134"/>
      <c r="G1029" s="134"/>
      <c r="H1029" s="140"/>
      <c r="I1029" s="140"/>
      <c r="J1029" s="140"/>
      <c r="K1029" s="140"/>
    </row>
    <row r="1030" spans="1:11" outlineLevel="1" x14ac:dyDescent="0.2">
      <c r="A1030" s="135"/>
      <c r="B1030" s="136"/>
      <c r="C1030" s="137" t="s">
        <v>1047</v>
      </c>
      <c r="D1030" s="138"/>
      <c r="E1030" s="139">
        <v>0.45</v>
      </c>
      <c r="F1030" s="134"/>
      <c r="G1030" s="134"/>
      <c r="H1030" s="140"/>
      <c r="I1030" s="140"/>
      <c r="J1030" s="140"/>
      <c r="K1030" s="140"/>
    </row>
    <row r="1031" spans="1:11" outlineLevel="1" x14ac:dyDescent="0.2">
      <c r="A1031" s="135"/>
      <c r="B1031" s="136"/>
      <c r="C1031" s="137" t="s">
        <v>926</v>
      </c>
      <c r="D1031" s="138"/>
      <c r="E1031" s="139"/>
      <c r="F1031" s="134"/>
      <c r="G1031" s="134"/>
      <c r="H1031" s="140"/>
      <c r="I1031" s="140"/>
      <c r="J1031" s="140"/>
      <c r="K1031" s="140"/>
    </row>
    <row r="1032" spans="1:11" ht="22.5" outlineLevel="1" x14ac:dyDescent="0.2">
      <c r="A1032" s="43">
        <v>96</v>
      </c>
      <c r="B1032" s="44" t="s">
        <v>1048</v>
      </c>
      <c r="C1032" s="59" t="s">
        <v>1049</v>
      </c>
      <c r="D1032" s="45" t="s">
        <v>172</v>
      </c>
      <c r="E1032" s="46">
        <v>36.174599999999998</v>
      </c>
      <c r="F1032" s="47">
        <v>0</v>
      </c>
      <c r="G1032" s="48">
        <f>ROUND(E1032*F1032,2)</f>
        <v>0</v>
      </c>
      <c r="H1032" s="46">
        <v>1.261E-2</v>
      </c>
      <c r="I1032" s="46">
        <f>ROUND(E1032*H1032,2)</f>
        <v>0.46</v>
      </c>
      <c r="J1032" s="46">
        <v>0</v>
      </c>
      <c r="K1032" s="46">
        <f>ROUND(E1032*J1032,2)</f>
        <v>0</v>
      </c>
    </row>
    <row r="1033" spans="1:11" outlineLevel="1" x14ac:dyDescent="0.2">
      <c r="A1033" s="135"/>
      <c r="B1033" s="136"/>
      <c r="C1033" s="144" t="s">
        <v>1006</v>
      </c>
      <c r="D1033" s="144"/>
      <c r="E1033" s="144"/>
      <c r="F1033" s="144"/>
      <c r="G1033" s="144"/>
      <c r="H1033" s="140"/>
      <c r="I1033" s="140"/>
      <c r="J1033" s="140"/>
      <c r="K1033" s="140"/>
    </row>
    <row r="1034" spans="1:11" outlineLevel="1" x14ac:dyDescent="0.2">
      <c r="A1034" s="135"/>
      <c r="B1034" s="136"/>
      <c r="C1034" s="137" t="s">
        <v>906</v>
      </c>
      <c r="D1034" s="138"/>
      <c r="E1034" s="139"/>
      <c r="F1034" s="134"/>
      <c r="G1034" s="134"/>
      <c r="H1034" s="140"/>
      <c r="I1034" s="140"/>
      <c r="J1034" s="140"/>
      <c r="K1034" s="140"/>
    </row>
    <row r="1035" spans="1:11" outlineLevel="1" x14ac:dyDescent="0.2">
      <c r="A1035" s="135"/>
      <c r="B1035" s="136"/>
      <c r="C1035" s="137" t="s">
        <v>1050</v>
      </c>
      <c r="D1035" s="138"/>
      <c r="E1035" s="139">
        <v>13.362299999999999</v>
      </c>
      <c r="F1035" s="134"/>
      <c r="G1035" s="134"/>
      <c r="H1035" s="140"/>
      <c r="I1035" s="140"/>
      <c r="J1035" s="140"/>
      <c r="K1035" s="140"/>
    </row>
    <row r="1036" spans="1:11" outlineLevel="1" x14ac:dyDescent="0.2">
      <c r="A1036" s="135"/>
      <c r="B1036" s="136"/>
      <c r="C1036" s="137" t="s">
        <v>1051</v>
      </c>
      <c r="D1036" s="138"/>
      <c r="E1036" s="139">
        <v>10.735200000000001</v>
      </c>
      <c r="F1036" s="134"/>
      <c r="G1036" s="134"/>
      <c r="H1036" s="140"/>
      <c r="I1036" s="140"/>
      <c r="J1036" s="140"/>
      <c r="K1036" s="140"/>
    </row>
    <row r="1037" spans="1:11" outlineLevel="1" x14ac:dyDescent="0.2">
      <c r="A1037" s="135"/>
      <c r="B1037" s="136"/>
      <c r="C1037" s="137" t="s">
        <v>1052</v>
      </c>
      <c r="D1037" s="138"/>
      <c r="E1037" s="139">
        <v>12.0771</v>
      </c>
      <c r="F1037" s="134"/>
      <c r="G1037" s="134"/>
      <c r="H1037" s="140"/>
      <c r="I1037" s="140"/>
      <c r="J1037" s="140"/>
      <c r="K1037" s="140"/>
    </row>
    <row r="1038" spans="1:11" ht="22.5" outlineLevel="1" x14ac:dyDescent="0.2">
      <c r="A1038" s="43">
        <v>97</v>
      </c>
      <c r="B1038" s="44" t="s">
        <v>1053</v>
      </c>
      <c r="C1038" s="59" t="s">
        <v>1054</v>
      </c>
      <c r="D1038" s="45" t="s">
        <v>505</v>
      </c>
      <c r="E1038" s="46">
        <v>10</v>
      </c>
      <c r="F1038" s="47">
        <v>0</v>
      </c>
      <c r="G1038" s="48">
        <f>ROUND(E1038*F1038,2)</f>
        <v>0</v>
      </c>
      <c r="H1038" s="46">
        <v>1.668E-2</v>
      </c>
      <c r="I1038" s="46">
        <f>ROUND(E1038*H1038,2)</f>
        <v>0.17</v>
      </c>
      <c r="J1038" s="46">
        <v>0</v>
      </c>
      <c r="K1038" s="46">
        <f>ROUND(E1038*J1038,2)</f>
        <v>0</v>
      </c>
    </row>
    <row r="1039" spans="1:11" outlineLevel="1" x14ac:dyDescent="0.2">
      <c r="A1039" s="135"/>
      <c r="B1039" s="136"/>
      <c r="C1039" s="137" t="s">
        <v>1055</v>
      </c>
      <c r="D1039" s="138"/>
      <c r="E1039" s="139">
        <v>10</v>
      </c>
      <c r="F1039" s="134"/>
      <c r="G1039" s="134"/>
      <c r="H1039" s="140"/>
      <c r="I1039" s="140"/>
      <c r="J1039" s="140"/>
      <c r="K1039" s="140"/>
    </row>
    <row r="1040" spans="1:11" outlineLevel="1" x14ac:dyDescent="0.2">
      <c r="A1040" s="43">
        <v>98</v>
      </c>
      <c r="B1040" s="44" t="s">
        <v>1056</v>
      </c>
      <c r="C1040" s="59" t="s">
        <v>1057</v>
      </c>
      <c r="D1040" s="45" t="s">
        <v>179</v>
      </c>
      <c r="E1040" s="46">
        <v>14.36589</v>
      </c>
      <c r="F1040" s="47">
        <v>0</v>
      </c>
      <c r="G1040" s="48">
        <f>ROUND(E1040*F1040,2)</f>
        <v>0</v>
      </c>
      <c r="H1040" s="46">
        <v>2.5251100000000002</v>
      </c>
      <c r="I1040" s="46">
        <f>ROUND(E1040*H1040,2)</f>
        <v>36.28</v>
      </c>
      <c r="J1040" s="46">
        <v>0</v>
      </c>
      <c r="K1040" s="46">
        <f>ROUND(E1040*J1040,2)</f>
        <v>0</v>
      </c>
    </row>
    <row r="1041" spans="1:11" outlineLevel="1" x14ac:dyDescent="0.2">
      <c r="A1041" s="135"/>
      <c r="B1041" s="136"/>
      <c r="C1041" s="137" t="s">
        <v>1058</v>
      </c>
      <c r="D1041" s="138"/>
      <c r="E1041" s="139">
        <v>9.4574999999999996</v>
      </c>
      <c r="F1041" s="134"/>
      <c r="G1041" s="134"/>
      <c r="H1041" s="140"/>
      <c r="I1041" s="140"/>
      <c r="J1041" s="140"/>
      <c r="K1041" s="140"/>
    </row>
    <row r="1042" spans="1:11" outlineLevel="1" x14ac:dyDescent="0.2">
      <c r="A1042" s="135"/>
      <c r="B1042" s="136"/>
      <c r="C1042" s="137" t="s">
        <v>1059</v>
      </c>
      <c r="D1042" s="138"/>
      <c r="E1042" s="139">
        <v>0.93600000000000005</v>
      </c>
      <c r="F1042" s="134"/>
      <c r="G1042" s="134"/>
      <c r="H1042" s="140"/>
      <c r="I1042" s="140"/>
      <c r="J1042" s="140"/>
      <c r="K1042" s="140"/>
    </row>
    <row r="1043" spans="1:11" outlineLevel="1" x14ac:dyDescent="0.2">
      <c r="A1043" s="135"/>
      <c r="B1043" s="136"/>
      <c r="C1043" s="137" t="s">
        <v>1060</v>
      </c>
      <c r="D1043" s="138"/>
      <c r="E1043" s="139">
        <v>1.2502500000000001</v>
      </c>
      <c r="F1043" s="134"/>
      <c r="G1043" s="134"/>
      <c r="H1043" s="140"/>
      <c r="I1043" s="140"/>
      <c r="J1043" s="140"/>
      <c r="K1043" s="140"/>
    </row>
    <row r="1044" spans="1:11" outlineLevel="1" x14ac:dyDescent="0.2">
      <c r="A1044" s="135"/>
      <c r="B1044" s="136"/>
      <c r="C1044" s="137" t="s">
        <v>1061</v>
      </c>
      <c r="D1044" s="138"/>
      <c r="E1044" s="139">
        <v>0.69599999999999995</v>
      </c>
      <c r="F1044" s="134"/>
      <c r="G1044" s="134"/>
      <c r="H1044" s="140"/>
      <c r="I1044" s="140"/>
      <c r="J1044" s="140"/>
      <c r="K1044" s="140"/>
    </row>
    <row r="1045" spans="1:11" outlineLevel="1" x14ac:dyDescent="0.2">
      <c r="A1045" s="135"/>
      <c r="B1045" s="136"/>
      <c r="C1045" s="137" t="s">
        <v>1062</v>
      </c>
      <c r="D1045" s="138"/>
      <c r="E1045" s="139">
        <v>1.1114999999999999</v>
      </c>
      <c r="F1045" s="134"/>
      <c r="G1045" s="134"/>
      <c r="H1045" s="140"/>
      <c r="I1045" s="140"/>
      <c r="J1045" s="140"/>
      <c r="K1045" s="140"/>
    </row>
    <row r="1046" spans="1:11" outlineLevel="1" x14ac:dyDescent="0.2">
      <c r="A1046" s="135"/>
      <c r="B1046" s="136"/>
      <c r="C1046" s="137" t="s">
        <v>1063</v>
      </c>
      <c r="D1046" s="138"/>
      <c r="E1046" s="139">
        <v>0.91464000000000001</v>
      </c>
      <c r="F1046" s="134"/>
      <c r="G1046" s="134"/>
      <c r="H1046" s="140"/>
      <c r="I1046" s="140"/>
      <c r="J1046" s="140"/>
      <c r="K1046" s="140"/>
    </row>
    <row r="1047" spans="1:11" outlineLevel="1" x14ac:dyDescent="0.2">
      <c r="A1047" s="43">
        <v>99</v>
      </c>
      <c r="B1047" s="44" t="s">
        <v>1064</v>
      </c>
      <c r="C1047" s="59" t="s">
        <v>1065</v>
      </c>
      <c r="D1047" s="45" t="s">
        <v>373</v>
      </c>
      <c r="E1047" s="46">
        <v>338.94</v>
      </c>
      <c r="F1047" s="47">
        <v>0</v>
      </c>
      <c r="G1047" s="48">
        <f>ROUND(E1047*F1047,2)</f>
        <v>0</v>
      </c>
      <c r="H1047" s="46">
        <v>4.965E-2</v>
      </c>
      <c r="I1047" s="46">
        <f>ROUND(E1047*H1047,2)</f>
        <v>16.829999999999998</v>
      </c>
      <c r="J1047" s="46">
        <v>0</v>
      </c>
      <c r="K1047" s="46">
        <f>ROUND(E1047*J1047,2)</f>
        <v>0</v>
      </c>
    </row>
    <row r="1048" spans="1:11" outlineLevel="1" x14ac:dyDescent="0.2">
      <c r="A1048" s="135"/>
      <c r="B1048" s="136"/>
      <c r="C1048" s="137" t="s">
        <v>1066</v>
      </c>
      <c r="D1048" s="138"/>
      <c r="E1048" s="139">
        <v>252.2</v>
      </c>
      <c r="F1048" s="134"/>
      <c r="G1048" s="134"/>
      <c r="H1048" s="140"/>
      <c r="I1048" s="140"/>
      <c r="J1048" s="140"/>
      <c r="K1048" s="140"/>
    </row>
    <row r="1049" spans="1:11" outlineLevel="1" x14ac:dyDescent="0.2">
      <c r="A1049" s="135"/>
      <c r="B1049" s="136"/>
      <c r="C1049" s="137" t="s">
        <v>1067</v>
      </c>
      <c r="D1049" s="138"/>
      <c r="E1049" s="139">
        <v>41</v>
      </c>
      <c r="F1049" s="134"/>
      <c r="G1049" s="134"/>
      <c r="H1049" s="140"/>
      <c r="I1049" s="140"/>
      <c r="J1049" s="140"/>
      <c r="K1049" s="140"/>
    </row>
    <row r="1050" spans="1:11" outlineLevel="1" x14ac:dyDescent="0.2">
      <c r="A1050" s="135"/>
      <c r="B1050" s="136"/>
      <c r="C1050" s="137" t="s">
        <v>1068</v>
      </c>
      <c r="D1050" s="138"/>
      <c r="E1050" s="139">
        <v>18.559999999999999</v>
      </c>
      <c r="F1050" s="134"/>
      <c r="G1050" s="134"/>
      <c r="H1050" s="140"/>
      <c r="I1050" s="140"/>
      <c r="J1050" s="140"/>
      <c r="K1050" s="140"/>
    </row>
    <row r="1051" spans="1:11" outlineLevel="1" x14ac:dyDescent="0.2">
      <c r="A1051" s="135"/>
      <c r="B1051" s="136"/>
      <c r="C1051" s="137" t="s">
        <v>1069</v>
      </c>
      <c r="D1051" s="138"/>
      <c r="E1051" s="139">
        <v>14.82</v>
      </c>
      <c r="F1051" s="134"/>
      <c r="G1051" s="134"/>
      <c r="H1051" s="140"/>
      <c r="I1051" s="140"/>
      <c r="J1051" s="140"/>
      <c r="K1051" s="140"/>
    </row>
    <row r="1052" spans="1:11" outlineLevel="1" x14ac:dyDescent="0.2">
      <c r="A1052" s="135"/>
      <c r="B1052" s="136"/>
      <c r="C1052" s="137" t="s">
        <v>1070</v>
      </c>
      <c r="D1052" s="138"/>
      <c r="E1052" s="139">
        <v>12.36</v>
      </c>
      <c r="F1052" s="134"/>
      <c r="G1052" s="134"/>
      <c r="H1052" s="140"/>
      <c r="I1052" s="140"/>
      <c r="J1052" s="140"/>
      <c r="K1052" s="140"/>
    </row>
    <row r="1053" spans="1:11" outlineLevel="1" x14ac:dyDescent="0.2">
      <c r="A1053" s="43">
        <v>100</v>
      </c>
      <c r="B1053" s="44" t="s">
        <v>1071</v>
      </c>
      <c r="C1053" s="59" t="s">
        <v>1072</v>
      </c>
      <c r="D1053" s="45" t="s">
        <v>373</v>
      </c>
      <c r="E1053" s="46">
        <v>338.94</v>
      </c>
      <c r="F1053" s="47">
        <v>0</v>
      </c>
      <c r="G1053" s="48">
        <f>ROUND(E1053*F1053,2)</f>
        <v>0</v>
      </c>
      <c r="H1053" s="46">
        <v>0</v>
      </c>
      <c r="I1053" s="46">
        <f>ROUND(E1053*H1053,2)</f>
        <v>0</v>
      </c>
      <c r="J1053" s="46">
        <v>0</v>
      </c>
      <c r="K1053" s="46">
        <f>ROUND(E1053*J1053,2)</f>
        <v>0</v>
      </c>
    </row>
    <row r="1054" spans="1:11" outlineLevel="1" x14ac:dyDescent="0.2">
      <c r="A1054" s="135"/>
      <c r="B1054" s="136"/>
      <c r="C1054" s="137" t="s">
        <v>1073</v>
      </c>
      <c r="D1054" s="138"/>
      <c r="E1054" s="139">
        <v>338.94</v>
      </c>
      <c r="F1054" s="134"/>
      <c r="G1054" s="134"/>
      <c r="H1054" s="140"/>
      <c r="I1054" s="140"/>
      <c r="J1054" s="140"/>
      <c r="K1054" s="140"/>
    </row>
    <row r="1055" spans="1:11" outlineLevel="1" x14ac:dyDescent="0.2">
      <c r="A1055" s="43">
        <v>101</v>
      </c>
      <c r="B1055" s="44" t="s">
        <v>1074</v>
      </c>
      <c r="C1055" s="59" t="s">
        <v>1075</v>
      </c>
      <c r="D1055" s="45" t="s">
        <v>297</v>
      </c>
      <c r="E1055" s="46">
        <v>1.14927</v>
      </c>
      <c r="F1055" s="47">
        <v>0</v>
      </c>
      <c r="G1055" s="48">
        <f>ROUND(E1055*F1055,2)</f>
        <v>0</v>
      </c>
      <c r="H1055" s="46">
        <v>1.0166500000000001</v>
      </c>
      <c r="I1055" s="46">
        <f>ROUND(E1055*H1055,2)</f>
        <v>1.17</v>
      </c>
      <c r="J1055" s="46">
        <v>0</v>
      </c>
      <c r="K1055" s="46">
        <f>ROUND(E1055*J1055,2)</f>
        <v>0</v>
      </c>
    </row>
    <row r="1056" spans="1:11" outlineLevel="1" x14ac:dyDescent="0.2">
      <c r="A1056" s="135"/>
      <c r="B1056" s="136"/>
      <c r="C1056" s="137" t="s">
        <v>1076</v>
      </c>
      <c r="D1056" s="138"/>
      <c r="E1056" s="139">
        <v>0.75660000000000005</v>
      </c>
      <c r="F1056" s="134"/>
      <c r="G1056" s="134"/>
      <c r="H1056" s="140"/>
      <c r="I1056" s="140"/>
      <c r="J1056" s="140"/>
      <c r="K1056" s="140"/>
    </row>
    <row r="1057" spans="1:11" outlineLevel="1" x14ac:dyDescent="0.2">
      <c r="A1057" s="135"/>
      <c r="B1057" s="136"/>
      <c r="C1057" s="137" t="s">
        <v>1077</v>
      </c>
      <c r="D1057" s="138"/>
      <c r="E1057" s="139">
        <v>7.4880000000000002E-2</v>
      </c>
      <c r="F1057" s="134"/>
      <c r="G1057" s="134"/>
      <c r="H1057" s="140"/>
      <c r="I1057" s="140"/>
      <c r="J1057" s="140"/>
      <c r="K1057" s="140"/>
    </row>
    <row r="1058" spans="1:11" outlineLevel="1" x14ac:dyDescent="0.2">
      <c r="A1058" s="135"/>
      <c r="B1058" s="136"/>
      <c r="C1058" s="137" t="s">
        <v>1078</v>
      </c>
      <c r="D1058" s="138"/>
      <c r="E1058" s="139">
        <v>0.10002</v>
      </c>
      <c r="F1058" s="134"/>
      <c r="G1058" s="134"/>
      <c r="H1058" s="140"/>
      <c r="I1058" s="140"/>
      <c r="J1058" s="140"/>
      <c r="K1058" s="140"/>
    </row>
    <row r="1059" spans="1:11" outlineLevel="1" x14ac:dyDescent="0.2">
      <c r="A1059" s="135"/>
      <c r="B1059" s="136"/>
      <c r="C1059" s="137" t="s">
        <v>1079</v>
      </c>
      <c r="D1059" s="138"/>
      <c r="E1059" s="139">
        <v>5.568E-2</v>
      </c>
      <c r="F1059" s="134"/>
      <c r="G1059" s="134"/>
      <c r="H1059" s="140"/>
      <c r="I1059" s="140"/>
      <c r="J1059" s="140"/>
      <c r="K1059" s="140"/>
    </row>
    <row r="1060" spans="1:11" outlineLevel="1" x14ac:dyDescent="0.2">
      <c r="A1060" s="135"/>
      <c r="B1060" s="136"/>
      <c r="C1060" s="137" t="s">
        <v>1080</v>
      </c>
      <c r="D1060" s="138"/>
      <c r="E1060" s="139">
        <v>8.8919999999999999E-2</v>
      </c>
      <c r="F1060" s="134"/>
      <c r="G1060" s="134"/>
      <c r="H1060" s="140"/>
      <c r="I1060" s="140"/>
      <c r="J1060" s="140"/>
      <c r="K1060" s="140"/>
    </row>
    <row r="1061" spans="1:11" outlineLevel="1" x14ac:dyDescent="0.2">
      <c r="A1061" s="135"/>
      <c r="B1061" s="136"/>
      <c r="C1061" s="137" t="s">
        <v>1081</v>
      </c>
      <c r="D1061" s="138"/>
      <c r="E1061" s="139">
        <v>7.3169999999999999E-2</v>
      </c>
      <c r="F1061" s="134"/>
      <c r="G1061" s="134"/>
      <c r="H1061" s="140"/>
      <c r="I1061" s="140"/>
      <c r="J1061" s="140"/>
      <c r="K1061" s="140"/>
    </row>
    <row r="1062" spans="1:11" ht="22.5" outlineLevel="1" x14ac:dyDescent="0.2">
      <c r="A1062" s="43">
        <v>102</v>
      </c>
      <c r="B1062" s="44" t="s">
        <v>1082</v>
      </c>
      <c r="C1062" s="59" t="s">
        <v>1083</v>
      </c>
      <c r="D1062" s="45" t="s">
        <v>179</v>
      </c>
      <c r="E1062" s="46">
        <v>4.9619999999999997</v>
      </c>
      <c r="F1062" s="47">
        <v>0</v>
      </c>
      <c r="G1062" s="48">
        <f>ROUND(E1062*F1062,2)</f>
        <v>0</v>
      </c>
      <c r="H1062" s="46">
        <v>2.52508</v>
      </c>
      <c r="I1062" s="46">
        <f>ROUND(E1062*H1062,2)</f>
        <v>12.53</v>
      </c>
      <c r="J1062" s="46">
        <v>0</v>
      </c>
      <c r="K1062" s="46">
        <f>ROUND(E1062*J1062,2)</f>
        <v>0</v>
      </c>
    </row>
    <row r="1063" spans="1:11" outlineLevel="1" x14ac:dyDescent="0.2">
      <c r="A1063" s="135"/>
      <c r="B1063" s="136"/>
      <c r="C1063" s="137" t="s">
        <v>1084</v>
      </c>
      <c r="D1063" s="138"/>
      <c r="E1063" s="139">
        <v>0.57999999999999996</v>
      </c>
      <c r="F1063" s="134"/>
      <c r="G1063" s="134"/>
      <c r="H1063" s="140"/>
      <c r="I1063" s="140"/>
      <c r="J1063" s="140"/>
      <c r="K1063" s="140"/>
    </row>
    <row r="1064" spans="1:11" outlineLevel="1" x14ac:dyDescent="0.2">
      <c r="A1064" s="135"/>
      <c r="B1064" s="136"/>
      <c r="C1064" s="137" t="s">
        <v>1085</v>
      </c>
      <c r="D1064" s="138"/>
      <c r="E1064" s="139">
        <v>2.6280000000000001</v>
      </c>
      <c r="F1064" s="134"/>
      <c r="G1064" s="134"/>
      <c r="H1064" s="140"/>
      <c r="I1064" s="140"/>
      <c r="J1064" s="140"/>
      <c r="K1064" s="140"/>
    </row>
    <row r="1065" spans="1:11" outlineLevel="1" x14ac:dyDescent="0.2">
      <c r="A1065" s="135"/>
      <c r="B1065" s="136"/>
      <c r="C1065" s="137" t="s">
        <v>1086</v>
      </c>
      <c r="D1065" s="138"/>
      <c r="E1065" s="139">
        <v>0.32400000000000001</v>
      </c>
      <c r="F1065" s="134"/>
      <c r="G1065" s="134"/>
      <c r="H1065" s="140"/>
      <c r="I1065" s="140"/>
      <c r="J1065" s="140"/>
      <c r="K1065" s="140"/>
    </row>
    <row r="1066" spans="1:11" outlineLevel="1" x14ac:dyDescent="0.2">
      <c r="A1066" s="135"/>
      <c r="B1066" s="136"/>
      <c r="C1066" s="137" t="s">
        <v>1087</v>
      </c>
      <c r="D1066" s="138"/>
      <c r="E1066" s="139">
        <v>1.43</v>
      </c>
      <c r="F1066" s="134"/>
      <c r="G1066" s="134"/>
      <c r="H1066" s="140"/>
      <c r="I1066" s="140"/>
      <c r="J1066" s="140"/>
      <c r="K1066" s="140"/>
    </row>
    <row r="1067" spans="1:11" ht="22.5" outlineLevel="1" x14ac:dyDescent="0.2">
      <c r="A1067" s="43">
        <v>103</v>
      </c>
      <c r="B1067" s="44" t="s">
        <v>1088</v>
      </c>
      <c r="C1067" s="59" t="s">
        <v>1089</v>
      </c>
      <c r="D1067" s="45" t="s">
        <v>297</v>
      </c>
      <c r="E1067" s="46">
        <v>0.2205</v>
      </c>
      <c r="F1067" s="47">
        <v>0</v>
      </c>
      <c r="G1067" s="48">
        <f>ROUND(E1067*F1067,2)</f>
        <v>0</v>
      </c>
      <c r="H1067" s="46">
        <v>1.0579400000000001</v>
      </c>
      <c r="I1067" s="46">
        <f>ROUND(E1067*H1067,2)</f>
        <v>0.23</v>
      </c>
      <c r="J1067" s="46">
        <v>0</v>
      </c>
      <c r="K1067" s="46">
        <f>ROUND(E1067*J1067,2)</f>
        <v>0</v>
      </c>
    </row>
    <row r="1068" spans="1:11" outlineLevel="1" x14ac:dyDescent="0.2">
      <c r="A1068" s="135"/>
      <c r="B1068" s="136"/>
      <c r="C1068" s="137" t="s">
        <v>1090</v>
      </c>
      <c r="D1068" s="138"/>
      <c r="E1068" s="139"/>
      <c r="F1068" s="134"/>
      <c r="G1068" s="134"/>
      <c r="H1068" s="140"/>
      <c r="I1068" s="140"/>
      <c r="J1068" s="140"/>
      <c r="K1068" s="140"/>
    </row>
    <row r="1069" spans="1:11" outlineLevel="1" x14ac:dyDescent="0.2">
      <c r="A1069" s="135"/>
      <c r="B1069" s="136"/>
      <c r="C1069" s="137" t="s">
        <v>1091</v>
      </c>
      <c r="D1069" s="138"/>
      <c r="E1069" s="139">
        <v>2.9090000000000001E-2</v>
      </c>
      <c r="F1069" s="134"/>
      <c r="G1069" s="134"/>
      <c r="H1069" s="140"/>
      <c r="I1069" s="140"/>
      <c r="J1069" s="140"/>
      <c r="K1069" s="140"/>
    </row>
    <row r="1070" spans="1:11" ht="22.5" outlineLevel="1" x14ac:dyDescent="0.2">
      <c r="A1070" s="135"/>
      <c r="B1070" s="136"/>
      <c r="C1070" s="137" t="s">
        <v>1092</v>
      </c>
      <c r="D1070" s="138"/>
      <c r="E1070" s="139">
        <v>0.12695000000000001</v>
      </c>
      <c r="F1070" s="134"/>
      <c r="G1070" s="134"/>
      <c r="H1070" s="140"/>
      <c r="I1070" s="140"/>
      <c r="J1070" s="140"/>
      <c r="K1070" s="140"/>
    </row>
    <row r="1071" spans="1:11" outlineLevel="1" x14ac:dyDescent="0.2">
      <c r="A1071" s="135"/>
      <c r="B1071" s="136"/>
      <c r="C1071" s="137" t="s">
        <v>1093</v>
      </c>
      <c r="D1071" s="138"/>
      <c r="E1071" s="139">
        <v>8.6300000000000005E-3</v>
      </c>
      <c r="F1071" s="134"/>
      <c r="G1071" s="134"/>
      <c r="H1071" s="140"/>
      <c r="I1071" s="140"/>
      <c r="J1071" s="140"/>
      <c r="K1071" s="140"/>
    </row>
    <row r="1072" spans="1:11" outlineLevel="1" x14ac:dyDescent="0.2">
      <c r="A1072" s="135"/>
      <c r="B1072" s="136"/>
      <c r="C1072" s="137" t="s">
        <v>1094</v>
      </c>
      <c r="D1072" s="138"/>
      <c r="E1072" s="139">
        <v>5.5829999999999998E-2</v>
      </c>
      <c r="F1072" s="134"/>
      <c r="G1072" s="134"/>
      <c r="H1072" s="140"/>
      <c r="I1072" s="140"/>
      <c r="J1072" s="140"/>
      <c r="K1072" s="140"/>
    </row>
    <row r="1073" spans="1:11" ht="22.5" outlineLevel="1" x14ac:dyDescent="0.2">
      <c r="A1073" s="43">
        <v>106</v>
      </c>
      <c r="B1073" s="44" t="s">
        <v>1103</v>
      </c>
      <c r="C1073" s="59" t="s">
        <v>1104</v>
      </c>
      <c r="D1073" s="45" t="s">
        <v>172</v>
      </c>
      <c r="E1073" s="46">
        <v>29.010899999999999</v>
      </c>
      <c r="F1073" s="47">
        <v>0</v>
      </c>
      <c r="G1073" s="48">
        <f>ROUND(E1073*F1073,2)</f>
        <v>0</v>
      </c>
      <c r="H1073" s="46">
        <v>1.6930000000000001E-2</v>
      </c>
      <c r="I1073" s="46">
        <f>ROUND(E1073*H1073,2)</f>
        <v>0.49</v>
      </c>
      <c r="J1073" s="46">
        <v>0</v>
      </c>
      <c r="K1073" s="46">
        <f>ROUND(E1073*J1073,2)</f>
        <v>0</v>
      </c>
    </row>
    <row r="1074" spans="1:11" outlineLevel="1" x14ac:dyDescent="0.2">
      <c r="A1074" s="135"/>
      <c r="B1074" s="136"/>
      <c r="C1074" s="137" t="s">
        <v>1105</v>
      </c>
      <c r="D1074" s="138"/>
      <c r="E1074" s="139">
        <v>3.68</v>
      </c>
      <c r="F1074" s="134"/>
      <c r="G1074" s="134"/>
      <c r="H1074" s="140"/>
      <c r="I1074" s="140"/>
      <c r="J1074" s="140"/>
      <c r="K1074" s="140"/>
    </row>
    <row r="1075" spans="1:11" ht="22.5" outlineLevel="1" x14ac:dyDescent="0.2">
      <c r="A1075" s="135"/>
      <c r="B1075" s="136"/>
      <c r="C1075" s="137" t="s">
        <v>1106</v>
      </c>
      <c r="D1075" s="138"/>
      <c r="E1075" s="139">
        <v>16.643999999999998</v>
      </c>
      <c r="F1075" s="134"/>
      <c r="G1075" s="134"/>
      <c r="H1075" s="140"/>
      <c r="I1075" s="140"/>
      <c r="J1075" s="140"/>
      <c r="K1075" s="140"/>
    </row>
    <row r="1076" spans="1:11" outlineLevel="1" x14ac:dyDescent="0.2">
      <c r="A1076" s="135"/>
      <c r="B1076" s="136"/>
      <c r="C1076" s="137" t="s">
        <v>1107</v>
      </c>
      <c r="D1076" s="138"/>
      <c r="E1076" s="139">
        <v>1.2608999999999999</v>
      </c>
      <c r="F1076" s="134"/>
      <c r="G1076" s="134"/>
      <c r="H1076" s="140"/>
      <c r="I1076" s="140"/>
      <c r="J1076" s="140"/>
      <c r="K1076" s="140"/>
    </row>
    <row r="1077" spans="1:11" outlineLevel="1" x14ac:dyDescent="0.2">
      <c r="A1077" s="135"/>
      <c r="B1077" s="136"/>
      <c r="C1077" s="137" t="s">
        <v>1108</v>
      </c>
      <c r="D1077" s="138"/>
      <c r="E1077" s="139">
        <v>0.25</v>
      </c>
      <c r="F1077" s="134"/>
      <c r="G1077" s="134"/>
      <c r="H1077" s="140"/>
      <c r="I1077" s="140"/>
      <c r="J1077" s="140"/>
      <c r="K1077" s="140"/>
    </row>
    <row r="1078" spans="1:11" outlineLevel="1" x14ac:dyDescent="0.2">
      <c r="A1078" s="135"/>
      <c r="B1078" s="136"/>
      <c r="C1078" s="137" t="s">
        <v>1109</v>
      </c>
      <c r="D1078" s="138"/>
      <c r="E1078" s="139">
        <v>7.1760000000000002</v>
      </c>
      <c r="F1078" s="134"/>
      <c r="G1078" s="134"/>
      <c r="H1078" s="140"/>
      <c r="I1078" s="140"/>
      <c r="J1078" s="140"/>
      <c r="K1078" s="140"/>
    </row>
    <row r="1079" spans="1:11" ht="22.5" outlineLevel="1" x14ac:dyDescent="0.2">
      <c r="A1079" s="43">
        <v>107</v>
      </c>
      <c r="B1079" s="44" t="s">
        <v>1110</v>
      </c>
      <c r="C1079" s="59" t="s">
        <v>1111</v>
      </c>
      <c r="D1079" s="45" t="s">
        <v>172</v>
      </c>
      <c r="E1079" s="46">
        <v>29.010899999999999</v>
      </c>
      <c r="F1079" s="47">
        <v>0</v>
      </c>
      <c r="G1079" s="48">
        <f>ROUND(E1079*F1079,2)</f>
        <v>0</v>
      </c>
      <c r="H1079" s="46">
        <v>0</v>
      </c>
      <c r="I1079" s="46">
        <f>ROUND(E1079*H1079,2)</f>
        <v>0</v>
      </c>
      <c r="J1079" s="46">
        <v>0</v>
      </c>
      <c r="K1079" s="46">
        <f>ROUND(E1079*J1079,2)</f>
        <v>0</v>
      </c>
    </row>
    <row r="1080" spans="1:11" outlineLevel="1" x14ac:dyDescent="0.2">
      <c r="A1080" s="135"/>
      <c r="B1080" s="136"/>
      <c r="C1080" s="137" t="s">
        <v>1112</v>
      </c>
      <c r="D1080" s="138"/>
      <c r="E1080" s="139">
        <v>29.010899999999999</v>
      </c>
      <c r="F1080" s="134"/>
      <c r="G1080" s="134"/>
      <c r="H1080" s="140"/>
      <c r="I1080" s="140"/>
      <c r="J1080" s="140"/>
      <c r="K1080" s="140"/>
    </row>
    <row r="1081" spans="1:11" outlineLevel="1" x14ac:dyDescent="0.2">
      <c r="A1081" s="43">
        <v>108</v>
      </c>
      <c r="B1081" s="44" t="s">
        <v>1113</v>
      </c>
      <c r="C1081" s="59" t="s">
        <v>1114</v>
      </c>
      <c r="D1081" s="45" t="s">
        <v>172</v>
      </c>
      <c r="E1081" s="46">
        <v>90.89</v>
      </c>
      <c r="F1081" s="47">
        <v>0</v>
      </c>
      <c r="G1081" s="48">
        <f>ROUND(E1081*F1081,2)</f>
        <v>0</v>
      </c>
      <c r="H1081" s="46">
        <v>0.18360000000000001</v>
      </c>
      <c r="I1081" s="46">
        <f>ROUND(E1081*H1081,2)</f>
        <v>16.690000000000001</v>
      </c>
      <c r="J1081" s="46">
        <v>0</v>
      </c>
      <c r="K1081" s="46">
        <f>ROUND(E1081*J1081,2)</f>
        <v>0</v>
      </c>
    </row>
    <row r="1082" spans="1:11" outlineLevel="1" x14ac:dyDescent="0.2">
      <c r="A1082" s="135"/>
      <c r="B1082" s="136"/>
      <c r="C1082" s="137" t="s">
        <v>1115</v>
      </c>
      <c r="D1082" s="138"/>
      <c r="E1082" s="139">
        <v>90.89</v>
      </c>
      <c r="F1082" s="134"/>
      <c r="G1082" s="134"/>
      <c r="H1082" s="140"/>
      <c r="I1082" s="140"/>
      <c r="J1082" s="140"/>
      <c r="K1082" s="140"/>
    </row>
    <row r="1083" spans="1:11" ht="22.5" outlineLevel="1" x14ac:dyDescent="0.2">
      <c r="A1083" s="43">
        <v>109</v>
      </c>
      <c r="B1083" s="44" t="s">
        <v>1116</v>
      </c>
      <c r="C1083" s="59" t="s">
        <v>1117</v>
      </c>
      <c r="D1083" s="45" t="s">
        <v>172</v>
      </c>
      <c r="E1083" s="46">
        <v>1636.02</v>
      </c>
      <c r="F1083" s="47">
        <v>0</v>
      </c>
      <c r="G1083" s="48">
        <f>ROUND(E1083*F1083,2)</f>
        <v>0</v>
      </c>
      <c r="H1083" s="46">
        <v>2.0400000000000001E-2</v>
      </c>
      <c r="I1083" s="46">
        <f>ROUND(E1083*H1083,2)</f>
        <v>33.369999999999997</v>
      </c>
      <c r="J1083" s="46">
        <v>0</v>
      </c>
      <c r="K1083" s="46">
        <f>ROUND(E1083*J1083,2)</f>
        <v>0</v>
      </c>
    </row>
    <row r="1084" spans="1:11" outlineLevel="1" x14ac:dyDescent="0.2">
      <c r="A1084" s="135"/>
      <c r="B1084" s="136"/>
      <c r="C1084" s="137" t="s">
        <v>1118</v>
      </c>
      <c r="D1084" s="138"/>
      <c r="E1084" s="139">
        <v>90.89</v>
      </c>
      <c r="F1084" s="134"/>
      <c r="G1084" s="134"/>
      <c r="H1084" s="140"/>
      <c r="I1084" s="140"/>
      <c r="J1084" s="140"/>
      <c r="K1084" s="140"/>
    </row>
    <row r="1085" spans="1:11" outlineLevel="1" x14ac:dyDescent="0.2">
      <c r="A1085" s="135"/>
      <c r="B1085" s="136"/>
      <c r="C1085" s="141" t="s">
        <v>1119</v>
      </c>
      <c r="D1085" s="142"/>
      <c r="E1085" s="143">
        <v>1545.13</v>
      </c>
      <c r="F1085" s="134"/>
      <c r="G1085" s="134"/>
      <c r="H1085" s="140"/>
      <c r="I1085" s="140"/>
      <c r="J1085" s="140"/>
      <c r="K1085" s="140"/>
    </row>
    <row r="1086" spans="1:11" ht="33.75" outlineLevel="1" x14ac:dyDescent="0.2">
      <c r="A1086" s="43">
        <v>110</v>
      </c>
      <c r="B1086" s="44" t="s">
        <v>1120</v>
      </c>
      <c r="C1086" s="59" t="s">
        <v>1121</v>
      </c>
      <c r="D1086" s="45" t="s">
        <v>179</v>
      </c>
      <c r="E1086" s="46">
        <v>20.951329999999999</v>
      </c>
      <c r="F1086" s="47">
        <v>0</v>
      </c>
      <c r="G1086" s="48">
        <f>ROUND(E1086*F1086,2)</f>
        <v>0</v>
      </c>
      <c r="H1086" s="46">
        <v>2.5</v>
      </c>
      <c r="I1086" s="46">
        <f>ROUND(E1086*H1086,2)</f>
        <v>52.38</v>
      </c>
      <c r="J1086" s="46">
        <v>0</v>
      </c>
      <c r="K1086" s="46">
        <f>ROUND(E1086*J1086,2)</f>
        <v>0</v>
      </c>
    </row>
    <row r="1087" spans="1:11" outlineLevel="1" x14ac:dyDescent="0.2">
      <c r="A1087" s="135"/>
      <c r="B1087" s="136"/>
      <c r="C1087" s="137" t="s">
        <v>1122</v>
      </c>
      <c r="D1087" s="138"/>
      <c r="E1087" s="139">
        <v>3.2996300000000001</v>
      </c>
      <c r="F1087" s="134"/>
      <c r="G1087" s="134"/>
      <c r="H1087" s="140"/>
      <c r="I1087" s="140"/>
      <c r="J1087" s="140"/>
      <c r="K1087" s="140"/>
    </row>
    <row r="1088" spans="1:11" outlineLevel="1" x14ac:dyDescent="0.2">
      <c r="A1088" s="135"/>
      <c r="B1088" s="136"/>
      <c r="C1088" s="137" t="s">
        <v>1123</v>
      </c>
      <c r="D1088" s="138"/>
      <c r="E1088" s="139">
        <v>7.26</v>
      </c>
      <c r="F1088" s="134"/>
      <c r="G1088" s="134"/>
      <c r="H1088" s="140"/>
      <c r="I1088" s="140"/>
      <c r="J1088" s="140"/>
      <c r="K1088" s="140"/>
    </row>
    <row r="1089" spans="1:11" outlineLevel="1" x14ac:dyDescent="0.2">
      <c r="A1089" s="135"/>
      <c r="B1089" s="136"/>
      <c r="C1089" s="137" t="s">
        <v>1124</v>
      </c>
      <c r="D1089" s="138"/>
      <c r="E1089" s="139">
        <v>2.64</v>
      </c>
      <c r="F1089" s="134"/>
      <c r="G1089" s="134"/>
      <c r="H1089" s="140"/>
      <c r="I1089" s="140"/>
      <c r="J1089" s="140"/>
      <c r="K1089" s="140"/>
    </row>
    <row r="1090" spans="1:11" outlineLevel="1" x14ac:dyDescent="0.2">
      <c r="A1090" s="135"/>
      <c r="B1090" s="136"/>
      <c r="C1090" s="137" t="s">
        <v>1125</v>
      </c>
      <c r="D1090" s="138"/>
      <c r="E1090" s="139">
        <v>7.7516999999999996</v>
      </c>
      <c r="F1090" s="134"/>
      <c r="G1090" s="134"/>
      <c r="H1090" s="140"/>
      <c r="I1090" s="140"/>
      <c r="J1090" s="140"/>
      <c r="K1090" s="140"/>
    </row>
    <row r="1091" spans="1:11" outlineLevel="1" x14ac:dyDescent="0.2">
      <c r="A1091" s="43">
        <v>111</v>
      </c>
      <c r="B1091" s="44" t="s">
        <v>1126</v>
      </c>
      <c r="C1091" s="59" t="s">
        <v>1127</v>
      </c>
      <c r="D1091" s="45" t="s">
        <v>179</v>
      </c>
      <c r="E1091" s="46">
        <v>0.71940000000000004</v>
      </c>
      <c r="F1091" s="47">
        <v>0</v>
      </c>
      <c r="G1091" s="48">
        <f>ROUND(E1091*F1091,2)</f>
        <v>0</v>
      </c>
      <c r="H1091" s="46">
        <v>2.52542</v>
      </c>
      <c r="I1091" s="46">
        <f>ROUND(E1091*H1091,2)</f>
        <v>1.82</v>
      </c>
      <c r="J1091" s="46">
        <v>0</v>
      </c>
      <c r="K1091" s="46">
        <f>ROUND(E1091*J1091,2)</f>
        <v>0</v>
      </c>
    </row>
    <row r="1092" spans="1:11" outlineLevel="1" x14ac:dyDescent="0.2">
      <c r="A1092" s="135"/>
      <c r="B1092" s="136"/>
      <c r="C1092" s="137" t="s">
        <v>1128</v>
      </c>
      <c r="D1092" s="138"/>
      <c r="E1092" s="139">
        <v>0.71940000000000004</v>
      </c>
      <c r="F1092" s="134"/>
      <c r="G1092" s="134"/>
      <c r="H1092" s="140"/>
      <c r="I1092" s="140"/>
      <c r="J1092" s="140"/>
      <c r="K1092" s="140"/>
    </row>
    <row r="1093" spans="1:11" ht="22.5" outlineLevel="1" x14ac:dyDescent="0.2">
      <c r="A1093" s="43">
        <v>112</v>
      </c>
      <c r="B1093" s="44" t="s">
        <v>1129</v>
      </c>
      <c r="C1093" s="59" t="s">
        <v>1130</v>
      </c>
      <c r="D1093" s="45" t="s">
        <v>172</v>
      </c>
      <c r="E1093" s="46">
        <v>90.89</v>
      </c>
      <c r="F1093" s="47">
        <v>0</v>
      </c>
      <c r="G1093" s="48">
        <f>ROUND(E1093*F1093,2)</f>
        <v>0</v>
      </c>
      <c r="H1093" s="46">
        <v>0.18107999999999999</v>
      </c>
      <c r="I1093" s="46">
        <f>ROUND(E1093*H1093,2)</f>
        <v>16.46</v>
      </c>
      <c r="J1093" s="46">
        <v>0</v>
      </c>
      <c r="K1093" s="46">
        <f>ROUND(E1093*J1093,2)</f>
        <v>0</v>
      </c>
    </row>
    <row r="1094" spans="1:11" outlineLevel="1" x14ac:dyDescent="0.2">
      <c r="A1094" s="135"/>
      <c r="B1094" s="136"/>
      <c r="C1094" s="137" t="s">
        <v>1115</v>
      </c>
      <c r="D1094" s="138"/>
      <c r="E1094" s="139">
        <v>90.89</v>
      </c>
      <c r="F1094" s="134"/>
      <c r="G1094" s="134"/>
      <c r="H1094" s="140"/>
      <c r="I1094" s="140"/>
      <c r="J1094" s="140"/>
      <c r="K1094" s="140"/>
    </row>
    <row r="1095" spans="1:11" outlineLevel="1" x14ac:dyDescent="0.2">
      <c r="A1095" s="43">
        <v>113</v>
      </c>
      <c r="B1095" s="44" t="s">
        <v>1131</v>
      </c>
      <c r="C1095" s="59" t="s">
        <v>1132</v>
      </c>
      <c r="D1095" s="45" t="s">
        <v>172</v>
      </c>
      <c r="E1095" s="46">
        <v>90.89</v>
      </c>
      <c r="F1095" s="47">
        <v>0</v>
      </c>
      <c r="G1095" s="48">
        <f>ROUND(E1095*F1095,2)</f>
        <v>0</v>
      </c>
      <c r="H1095" s="46">
        <v>0</v>
      </c>
      <c r="I1095" s="46">
        <f>ROUND(E1095*H1095,2)</f>
        <v>0</v>
      </c>
      <c r="J1095" s="46">
        <v>0</v>
      </c>
      <c r="K1095" s="46">
        <f>ROUND(E1095*J1095,2)</f>
        <v>0</v>
      </c>
    </row>
    <row r="1096" spans="1:11" outlineLevel="1" x14ac:dyDescent="0.2">
      <c r="A1096" s="135"/>
      <c r="B1096" s="136"/>
      <c r="C1096" s="137" t="s">
        <v>1115</v>
      </c>
      <c r="D1096" s="138"/>
      <c r="E1096" s="139">
        <v>90.89</v>
      </c>
      <c r="F1096" s="134"/>
      <c r="G1096" s="134"/>
      <c r="H1096" s="140"/>
      <c r="I1096" s="140"/>
      <c r="J1096" s="140"/>
      <c r="K1096" s="140"/>
    </row>
    <row r="1097" spans="1:11" ht="33.75" outlineLevel="1" x14ac:dyDescent="0.2">
      <c r="A1097" s="43">
        <v>114</v>
      </c>
      <c r="B1097" s="44" t="s">
        <v>1133</v>
      </c>
      <c r="C1097" s="59" t="s">
        <v>1134</v>
      </c>
      <c r="D1097" s="45" t="s">
        <v>373</v>
      </c>
      <c r="E1097" s="46">
        <v>161.4</v>
      </c>
      <c r="F1097" s="47">
        <v>0</v>
      </c>
      <c r="G1097" s="48">
        <f>ROUND(E1097*F1097,2)</f>
        <v>0</v>
      </c>
      <c r="H1097" s="46">
        <v>2.3800000000000002E-2</v>
      </c>
      <c r="I1097" s="46">
        <f>ROUND(E1097*H1097,2)</f>
        <v>3.84</v>
      </c>
      <c r="J1097" s="46">
        <v>0</v>
      </c>
      <c r="K1097" s="46">
        <f>ROUND(E1097*J1097,2)</f>
        <v>0</v>
      </c>
    </row>
    <row r="1098" spans="1:11" outlineLevel="1" x14ac:dyDescent="0.2">
      <c r="A1098" s="135"/>
      <c r="B1098" s="136"/>
      <c r="C1098" s="159" t="s">
        <v>5696</v>
      </c>
      <c r="D1098" s="144"/>
      <c r="E1098" s="144"/>
      <c r="F1098" s="144"/>
      <c r="G1098" s="144"/>
      <c r="H1098" s="140"/>
      <c r="I1098" s="140"/>
      <c r="J1098" s="140"/>
      <c r="K1098" s="140"/>
    </row>
    <row r="1099" spans="1:11" outlineLevel="1" x14ac:dyDescent="0.2">
      <c r="A1099" s="135"/>
      <c r="B1099" s="136"/>
      <c r="C1099" s="160" t="s">
        <v>841</v>
      </c>
      <c r="D1099" s="149"/>
      <c r="E1099" s="149"/>
      <c r="F1099" s="149"/>
      <c r="G1099" s="149"/>
      <c r="H1099" s="140"/>
      <c r="I1099" s="140"/>
      <c r="J1099" s="140"/>
      <c r="K1099" s="140"/>
    </row>
    <row r="1100" spans="1:11" outlineLevel="1" x14ac:dyDescent="0.2">
      <c r="A1100" s="135"/>
      <c r="B1100" s="136"/>
      <c r="C1100" s="160" t="s">
        <v>842</v>
      </c>
      <c r="D1100" s="149"/>
      <c r="E1100" s="149"/>
      <c r="F1100" s="149"/>
      <c r="G1100" s="149"/>
      <c r="H1100" s="140"/>
      <c r="I1100" s="140"/>
      <c r="J1100" s="140"/>
      <c r="K1100" s="140"/>
    </row>
    <row r="1101" spans="1:11" ht="12.75" customHeight="1" outlineLevel="1" x14ac:dyDescent="0.2">
      <c r="A1101" s="135"/>
      <c r="B1101" s="136"/>
      <c r="C1101" s="160" t="s">
        <v>767</v>
      </c>
      <c r="D1101" s="149"/>
      <c r="E1101" s="149"/>
      <c r="F1101" s="149"/>
      <c r="G1101" s="149"/>
      <c r="H1101" s="140"/>
      <c r="I1101" s="140"/>
      <c r="J1101" s="140"/>
      <c r="K1101" s="140"/>
    </row>
    <row r="1102" spans="1:11" outlineLevel="1" x14ac:dyDescent="0.2">
      <c r="A1102" s="135"/>
      <c r="B1102" s="136"/>
      <c r="C1102" s="137" t="s">
        <v>1135</v>
      </c>
      <c r="D1102" s="138"/>
      <c r="E1102" s="139">
        <v>23.6</v>
      </c>
      <c r="F1102" s="134"/>
      <c r="G1102" s="134"/>
      <c r="H1102" s="140"/>
      <c r="I1102" s="140"/>
      <c r="J1102" s="140"/>
      <c r="K1102" s="140"/>
    </row>
    <row r="1103" spans="1:11" outlineLevel="1" x14ac:dyDescent="0.2">
      <c r="A1103" s="135"/>
      <c r="B1103" s="136"/>
      <c r="C1103" s="137" t="s">
        <v>1136</v>
      </c>
      <c r="D1103" s="138"/>
      <c r="E1103" s="139">
        <v>20</v>
      </c>
      <c r="F1103" s="134"/>
      <c r="G1103" s="134"/>
      <c r="H1103" s="140"/>
      <c r="I1103" s="140"/>
      <c r="J1103" s="140"/>
      <c r="K1103" s="140"/>
    </row>
    <row r="1104" spans="1:11" outlineLevel="1" x14ac:dyDescent="0.2">
      <c r="A1104" s="135"/>
      <c r="B1104" s="136"/>
      <c r="C1104" s="137" t="s">
        <v>1137</v>
      </c>
      <c r="D1104" s="138"/>
      <c r="E1104" s="139">
        <v>6</v>
      </c>
      <c r="F1104" s="134"/>
      <c r="G1104" s="134"/>
      <c r="H1104" s="140"/>
      <c r="I1104" s="140"/>
      <c r="J1104" s="140"/>
      <c r="K1104" s="140"/>
    </row>
    <row r="1105" spans="1:11" outlineLevel="1" x14ac:dyDescent="0.2">
      <c r="A1105" s="135"/>
      <c r="B1105" s="136"/>
      <c r="C1105" s="137" t="s">
        <v>1138</v>
      </c>
      <c r="D1105" s="138"/>
      <c r="E1105" s="139">
        <v>91</v>
      </c>
      <c r="F1105" s="134"/>
      <c r="G1105" s="134"/>
      <c r="H1105" s="140"/>
      <c r="I1105" s="140"/>
      <c r="J1105" s="140"/>
      <c r="K1105" s="140"/>
    </row>
    <row r="1106" spans="1:11" outlineLevel="1" x14ac:dyDescent="0.2">
      <c r="A1106" s="135"/>
      <c r="B1106" s="136"/>
      <c r="C1106" s="137" t="s">
        <v>1139</v>
      </c>
      <c r="D1106" s="138"/>
      <c r="E1106" s="139">
        <v>20.8</v>
      </c>
      <c r="F1106" s="134"/>
      <c r="G1106" s="134"/>
      <c r="H1106" s="140"/>
      <c r="I1106" s="140"/>
      <c r="J1106" s="140"/>
      <c r="K1106" s="140"/>
    </row>
    <row r="1107" spans="1:11" x14ac:dyDescent="0.2">
      <c r="A1107" s="36" t="s">
        <v>148</v>
      </c>
      <c r="B1107" s="37" t="s">
        <v>40</v>
      </c>
      <c r="C1107" s="58" t="s">
        <v>41</v>
      </c>
      <c r="D1107" s="38"/>
      <c r="E1107" s="39"/>
      <c r="F1107" s="40"/>
      <c r="G1107" s="40">
        <f>SUM(G1108:G1114)</f>
        <v>0</v>
      </c>
      <c r="H1107" s="39"/>
      <c r="I1107" s="39">
        <f>SUM(I1108:I1116)</f>
        <v>41.120000000000005</v>
      </c>
      <c r="J1107" s="39"/>
      <c r="K1107" s="39">
        <f>SUM(K1108:K1116)</f>
        <v>0</v>
      </c>
    </row>
    <row r="1108" spans="1:11" ht="22.5" outlineLevel="1" x14ac:dyDescent="0.2">
      <c r="A1108" s="43">
        <v>115</v>
      </c>
      <c r="B1108" s="44" t="s">
        <v>1140</v>
      </c>
      <c r="C1108" s="59" t="s">
        <v>1141</v>
      </c>
      <c r="D1108" s="45" t="s">
        <v>172</v>
      </c>
      <c r="E1108" s="46">
        <v>70</v>
      </c>
      <c r="F1108" s="47">
        <v>0</v>
      </c>
      <c r="G1108" s="48">
        <f>ROUND(E1108*F1108,2)</f>
        <v>0</v>
      </c>
      <c r="H1108" s="46">
        <v>0.378</v>
      </c>
      <c r="I1108" s="46">
        <f>ROUND(E1108*H1108,2)</f>
        <v>26.46</v>
      </c>
      <c r="J1108" s="46">
        <v>0</v>
      </c>
      <c r="K1108" s="46">
        <f>ROUND(E1108*J1108,2)</f>
        <v>0</v>
      </c>
    </row>
    <row r="1109" spans="1:11" outlineLevel="1" x14ac:dyDescent="0.2">
      <c r="A1109" s="135"/>
      <c r="B1109" s="136"/>
      <c r="C1109" s="137" t="s">
        <v>1142</v>
      </c>
      <c r="D1109" s="138"/>
      <c r="E1109" s="139">
        <v>70</v>
      </c>
      <c r="F1109" s="134"/>
      <c r="G1109" s="134"/>
      <c r="H1109" s="140"/>
      <c r="I1109" s="140"/>
      <c r="J1109" s="140"/>
      <c r="K1109" s="140"/>
    </row>
    <row r="1110" spans="1:11" outlineLevel="1" x14ac:dyDescent="0.2">
      <c r="A1110" s="43">
        <v>116</v>
      </c>
      <c r="B1110" s="44" t="s">
        <v>1143</v>
      </c>
      <c r="C1110" s="59" t="s">
        <v>1144</v>
      </c>
      <c r="D1110" s="45" t="s">
        <v>172</v>
      </c>
      <c r="E1110" s="46">
        <v>70</v>
      </c>
      <c r="F1110" s="47">
        <v>0</v>
      </c>
      <c r="G1110" s="48">
        <f>ROUND(E1110*F1110,2)</f>
        <v>0</v>
      </c>
      <c r="H1110" s="46">
        <v>7.3899999999999993E-2</v>
      </c>
      <c r="I1110" s="46">
        <f>ROUND(E1110*H1110,2)</f>
        <v>5.17</v>
      </c>
      <c r="J1110" s="46">
        <v>0</v>
      </c>
      <c r="K1110" s="46">
        <f>ROUND(E1110*J1110,2)</f>
        <v>0</v>
      </c>
    </row>
    <row r="1111" spans="1:11" outlineLevel="1" x14ac:dyDescent="0.2">
      <c r="A1111" s="135"/>
      <c r="B1111" s="136"/>
      <c r="C1111" s="137" t="s">
        <v>1145</v>
      </c>
      <c r="D1111" s="138"/>
      <c r="E1111" s="139">
        <v>70</v>
      </c>
      <c r="F1111" s="134"/>
      <c r="G1111" s="134"/>
      <c r="H1111" s="140"/>
      <c r="I1111" s="140"/>
      <c r="J1111" s="140"/>
      <c r="K1111" s="140"/>
    </row>
    <row r="1112" spans="1:11" outlineLevel="1" x14ac:dyDescent="0.2">
      <c r="A1112" s="43">
        <v>117</v>
      </c>
      <c r="B1112" s="44" t="s">
        <v>1146</v>
      </c>
      <c r="C1112" s="59" t="s">
        <v>1147</v>
      </c>
      <c r="D1112" s="45" t="s">
        <v>373</v>
      </c>
      <c r="E1112" s="46">
        <v>22.86</v>
      </c>
      <c r="F1112" s="47">
        <v>0</v>
      </c>
      <c r="G1112" s="48">
        <f>ROUND(E1112*F1112,2)</f>
        <v>0</v>
      </c>
      <c r="H1112" s="46">
        <v>3.3E-4</v>
      </c>
      <c r="I1112" s="46">
        <f>ROUND(E1112*H1112,2)</f>
        <v>0.01</v>
      </c>
      <c r="J1112" s="46">
        <v>0</v>
      </c>
      <c r="K1112" s="46">
        <f>ROUND(E1112*J1112,2)</f>
        <v>0</v>
      </c>
    </row>
    <row r="1113" spans="1:11" outlineLevel="1" x14ac:dyDescent="0.2">
      <c r="A1113" s="135"/>
      <c r="B1113" s="136"/>
      <c r="C1113" s="137" t="s">
        <v>1148</v>
      </c>
      <c r="D1113" s="138"/>
      <c r="E1113" s="139">
        <v>22.86</v>
      </c>
      <c r="F1113" s="134"/>
      <c r="G1113" s="134"/>
      <c r="H1113" s="140"/>
      <c r="I1113" s="140"/>
      <c r="J1113" s="140"/>
      <c r="K1113" s="140"/>
    </row>
    <row r="1114" spans="1:11" ht="22.5" outlineLevel="1" x14ac:dyDescent="0.2">
      <c r="A1114" s="43">
        <v>118</v>
      </c>
      <c r="B1114" s="44" t="s">
        <v>1149</v>
      </c>
      <c r="C1114" s="59" t="s">
        <v>1150</v>
      </c>
      <c r="D1114" s="45" t="s">
        <v>172</v>
      </c>
      <c r="E1114" s="46">
        <v>73.5</v>
      </c>
      <c r="F1114" s="47">
        <v>0</v>
      </c>
      <c r="G1114" s="48">
        <f>ROUND(E1114*F1114,2)</f>
        <v>0</v>
      </c>
      <c r="H1114" s="46">
        <v>0.129</v>
      </c>
      <c r="I1114" s="46">
        <f>ROUND(E1114*H1114,2)</f>
        <v>9.48</v>
      </c>
      <c r="J1114" s="46">
        <v>0</v>
      </c>
      <c r="K1114" s="46">
        <f>ROUND(E1114*J1114,2)</f>
        <v>0</v>
      </c>
    </row>
    <row r="1115" spans="1:11" outlineLevel="1" x14ac:dyDescent="0.2">
      <c r="A1115" s="135"/>
      <c r="B1115" s="136"/>
      <c r="C1115" s="137" t="s">
        <v>1142</v>
      </c>
      <c r="D1115" s="138"/>
      <c r="E1115" s="139">
        <v>70</v>
      </c>
      <c r="F1115" s="134"/>
      <c r="G1115" s="134"/>
      <c r="H1115" s="140"/>
      <c r="I1115" s="140"/>
      <c r="J1115" s="140"/>
      <c r="K1115" s="140"/>
    </row>
    <row r="1116" spans="1:11" outlineLevel="1" x14ac:dyDescent="0.2">
      <c r="A1116" s="135"/>
      <c r="B1116" s="136"/>
      <c r="C1116" s="141" t="s">
        <v>1151</v>
      </c>
      <c r="D1116" s="142"/>
      <c r="E1116" s="143">
        <v>3.5</v>
      </c>
      <c r="F1116" s="134"/>
      <c r="G1116" s="134"/>
      <c r="H1116" s="140"/>
      <c r="I1116" s="140"/>
      <c r="J1116" s="140"/>
      <c r="K1116" s="140"/>
    </row>
    <row r="1117" spans="1:11" x14ac:dyDescent="0.2">
      <c r="A1117" s="36" t="s">
        <v>148</v>
      </c>
      <c r="B1117" s="37" t="s">
        <v>42</v>
      </c>
      <c r="C1117" s="58" t="s">
        <v>43</v>
      </c>
      <c r="D1117" s="38"/>
      <c r="E1117" s="39"/>
      <c r="F1117" s="40"/>
      <c r="G1117" s="40">
        <f>SUM(G1118:G2132)</f>
        <v>0</v>
      </c>
      <c r="H1117" s="39"/>
      <c r="I1117" s="39">
        <f>SUM(I1118:I2132)</f>
        <v>266.21000000000004</v>
      </c>
      <c r="J1117" s="39"/>
      <c r="K1117" s="39">
        <f>SUM(K1118:K2132)</f>
        <v>0</v>
      </c>
    </row>
    <row r="1118" spans="1:11" ht="22.5" outlineLevel="1" x14ac:dyDescent="0.2">
      <c r="A1118" s="43">
        <v>119</v>
      </c>
      <c r="B1118" s="44" t="s">
        <v>1152</v>
      </c>
      <c r="C1118" s="59" t="s">
        <v>1153</v>
      </c>
      <c r="D1118" s="45" t="s">
        <v>172</v>
      </c>
      <c r="E1118" s="46">
        <v>159.13999999999999</v>
      </c>
      <c r="F1118" s="47">
        <v>0</v>
      </c>
      <c r="G1118" s="48">
        <f>ROUND(E1118*F1118,2)</f>
        <v>0</v>
      </c>
      <c r="H1118" s="46">
        <v>4.8500000000000001E-3</v>
      </c>
      <c r="I1118" s="46">
        <f>ROUND(E1118*H1118,2)</f>
        <v>0.77</v>
      </c>
      <c r="J1118" s="46">
        <v>0</v>
      </c>
      <c r="K1118" s="46">
        <f>ROUND(E1118*J1118,2)</f>
        <v>0</v>
      </c>
    </row>
    <row r="1119" spans="1:11" outlineLevel="1" x14ac:dyDescent="0.2">
      <c r="A1119" s="135"/>
      <c r="B1119" s="136"/>
      <c r="C1119" s="144" t="s">
        <v>1154</v>
      </c>
      <c r="D1119" s="144"/>
      <c r="E1119" s="144"/>
      <c r="F1119" s="144"/>
      <c r="G1119" s="144"/>
      <c r="H1119" s="140"/>
      <c r="I1119" s="140"/>
      <c r="J1119" s="140"/>
      <c r="K1119" s="140"/>
    </row>
    <row r="1120" spans="1:11" outlineLevel="1" x14ac:dyDescent="0.2">
      <c r="A1120" s="135"/>
      <c r="B1120" s="136"/>
      <c r="C1120" s="137" t="s">
        <v>1155</v>
      </c>
      <c r="D1120" s="138"/>
      <c r="E1120" s="139">
        <v>159.13999999999999</v>
      </c>
      <c r="F1120" s="134"/>
      <c r="G1120" s="134"/>
      <c r="H1120" s="140"/>
      <c r="I1120" s="140"/>
      <c r="J1120" s="140"/>
      <c r="K1120" s="140"/>
    </row>
    <row r="1121" spans="1:11" ht="22.5" outlineLevel="1" x14ac:dyDescent="0.2">
      <c r="A1121" s="43">
        <v>120</v>
      </c>
      <c r="B1121" s="44" t="s">
        <v>1156</v>
      </c>
      <c r="C1121" s="59" t="s">
        <v>1157</v>
      </c>
      <c r="D1121" s="45" t="s">
        <v>172</v>
      </c>
      <c r="E1121" s="46">
        <v>159.13999999999999</v>
      </c>
      <c r="F1121" s="47">
        <v>0</v>
      </c>
      <c r="G1121" s="48">
        <f>ROUND(E1121*F1121,2)</f>
        <v>0</v>
      </c>
      <c r="H1121" s="46">
        <v>2.9999999999999997E-4</v>
      </c>
      <c r="I1121" s="46">
        <f>ROUND(E1121*H1121,2)</f>
        <v>0.05</v>
      </c>
      <c r="J1121" s="46">
        <v>0</v>
      </c>
      <c r="K1121" s="46">
        <f>ROUND(E1121*J1121,2)</f>
        <v>0</v>
      </c>
    </row>
    <row r="1122" spans="1:11" outlineLevel="1" x14ac:dyDescent="0.2">
      <c r="A1122" s="135"/>
      <c r="B1122" s="136"/>
      <c r="C1122" s="137" t="s">
        <v>1158</v>
      </c>
      <c r="D1122" s="138"/>
      <c r="E1122" s="139">
        <v>159.13999999999999</v>
      </c>
      <c r="F1122" s="134"/>
      <c r="G1122" s="134"/>
      <c r="H1122" s="140"/>
      <c r="I1122" s="140"/>
      <c r="J1122" s="140"/>
      <c r="K1122" s="140"/>
    </row>
    <row r="1123" spans="1:11" outlineLevel="1" x14ac:dyDescent="0.2">
      <c r="A1123" s="43">
        <v>121</v>
      </c>
      <c r="B1123" s="44" t="s">
        <v>1159</v>
      </c>
      <c r="C1123" s="59" t="s">
        <v>1160</v>
      </c>
      <c r="D1123" s="45" t="s">
        <v>172</v>
      </c>
      <c r="E1123" s="46">
        <v>167.76849999999999</v>
      </c>
      <c r="F1123" s="47">
        <v>0</v>
      </c>
      <c r="G1123" s="48">
        <f>ROUND(E1123*F1123,2)</f>
        <v>0</v>
      </c>
      <c r="H1123" s="46">
        <v>5.2500000000000003E-3</v>
      </c>
      <c r="I1123" s="46">
        <f>ROUND(E1123*H1123,2)</f>
        <v>0.88</v>
      </c>
      <c r="J1123" s="46">
        <v>0</v>
      </c>
      <c r="K1123" s="46">
        <f>ROUND(E1123*J1123,2)</f>
        <v>0</v>
      </c>
    </row>
    <row r="1124" spans="1:11" outlineLevel="1" x14ac:dyDescent="0.2">
      <c r="A1124" s="135"/>
      <c r="B1124" s="136"/>
      <c r="C1124" s="137" t="s">
        <v>1161</v>
      </c>
      <c r="D1124" s="138"/>
      <c r="E1124" s="139">
        <v>164.05</v>
      </c>
      <c r="F1124" s="134"/>
      <c r="G1124" s="134"/>
      <c r="H1124" s="140"/>
      <c r="I1124" s="140"/>
      <c r="J1124" s="140"/>
      <c r="K1124" s="140"/>
    </row>
    <row r="1125" spans="1:11" outlineLevel="1" x14ac:dyDescent="0.2">
      <c r="A1125" s="135"/>
      <c r="B1125" s="136"/>
      <c r="C1125" s="137" t="s">
        <v>1162</v>
      </c>
      <c r="D1125" s="138"/>
      <c r="E1125" s="139">
        <v>3.7185000000000001</v>
      </c>
      <c r="F1125" s="134"/>
      <c r="G1125" s="134"/>
      <c r="H1125" s="140"/>
      <c r="I1125" s="140"/>
      <c r="J1125" s="140"/>
      <c r="K1125" s="140"/>
    </row>
    <row r="1126" spans="1:11" outlineLevel="1" x14ac:dyDescent="0.2">
      <c r="A1126" s="43">
        <v>122</v>
      </c>
      <c r="B1126" s="44" t="s">
        <v>1163</v>
      </c>
      <c r="C1126" s="59" t="s">
        <v>1164</v>
      </c>
      <c r="D1126" s="45" t="s">
        <v>172</v>
      </c>
      <c r="E1126" s="46">
        <v>1907.4025999999999</v>
      </c>
      <c r="F1126" s="47">
        <v>0</v>
      </c>
      <c r="G1126" s="48">
        <f>ROUND(E1126*F1126,2)</f>
        <v>0</v>
      </c>
      <c r="H1126" s="46">
        <v>7.3699999999999998E-3</v>
      </c>
      <c r="I1126" s="46">
        <f>ROUND(E1126*H1126,2)</f>
        <v>14.06</v>
      </c>
      <c r="J1126" s="46">
        <v>0</v>
      </c>
      <c r="K1126" s="46">
        <f>ROUND(E1126*J1126,2)</f>
        <v>0</v>
      </c>
    </row>
    <row r="1127" spans="1:11" outlineLevel="1" x14ac:dyDescent="0.2">
      <c r="A1127" s="135"/>
      <c r="B1127" s="136"/>
      <c r="C1127" s="137" t="s">
        <v>1165</v>
      </c>
      <c r="D1127" s="138"/>
      <c r="E1127" s="139">
        <v>1249.0288</v>
      </c>
      <c r="F1127" s="134"/>
      <c r="G1127" s="134"/>
      <c r="H1127" s="140"/>
      <c r="I1127" s="140"/>
      <c r="J1127" s="140"/>
      <c r="K1127" s="140"/>
    </row>
    <row r="1128" spans="1:11" outlineLevel="1" x14ac:dyDescent="0.2">
      <c r="A1128" s="135"/>
      <c r="B1128" s="136"/>
      <c r="C1128" s="137" t="s">
        <v>1166</v>
      </c>
      <c r="D1128" s="138"/>
      <c r="E1128" s="139">
        <v>826.14229999999998</v>
      </c>
      <c r="F1128" s="134"/>
      <c r="G1128" s="134"/>
      <c r="H1128" s="140"/>
      <c r="I1128" s="140"/>
      <c r="J1128" s="140"/>
      <c r="K1128" s="140"/>
    </row>
    <row r="1129" spans="1:11" outlineLevel="1" x14ac:dyDescent="0.2">
      <c r="A1129" s="135"/>
      <c r="B1129" s="136"/>
      <c r="C1129" s="137" t="s">
        <v>1167</v>
      </c>
      <c r="D1129" s="138"/>
      <c r="E1129" s="139">
        <v>-167.76849999999999</v>
      </c>
      <c r="F1129" s="134"/>
      <c r="G1129" s="134"/>
      <c r="H1129" s="140"/>
      <c r="I1129" s="140"/>
      <c r="J1129" s="140"/>
      <c r="K1129" s="140"/>
    </row>
    <row r="1130" spans="1:11" ht="22.5" outlineLevel="1" x14ac:dyDescent="0.2">
      <c r="A1130" s="43">
        <v>123</v>
      </c>
      <c r="B1130" s="44" t="s">
        <v>1168</v>
      </c>
      <c r="C1130" s="59" t="s">
        <v>1169</v>
      </c>
      <c r="D1130" s="45" t="s">
        <v>172</v>
      </c>
      <c r="E1130" s="46">
        <v>1249.0288</v>
      </c>
      <c r="F1130" s="47">
        <v>0</v>
      </c>
      <c r="G1130" s="48">
        <f>ROUND(E1130*F1130,2)</f>
        <v>0</v>
      </c>
      <c r="H1130" s="46">
        <v>2.2100000000000002E-2</v>
      </c>
      <c r="I1130" s="46">
        <f>ROUND(E1130*H1130,2)</f>
        <v>27.6</v>
      </c>
      <c r="J1130" s="46">
        <v>0</v>
      </c>
      <c r="K1130" s="46">
        <f>ROUND(E1130*J1130,2)</f>
        <v>0</v>
      </c>
    </row>
    <row r="1131" spans="1:11" outlineLevel="1" x14ac:dyDescent="0.2">
      <c r="A1131" s="135"/>
      <c r="B1131" s="136"/>
      <c r="C1131" s="144" t="s">
        <v>1170</v>
      </c>
      <c r="D1131" s="144"/>
      <c r="E1131" s="144"/>
      <c r="F1131" s="144"/>
      <c r="G1131" s="144"/>
      <c r="H1131" s="140"/>
      <c r="I1131" s="140"/>
      <c r="J1131" s="140"/>
      <c r="K1131" s="140"/>
    </row>
    <row r="1132" spans="1:11" outlineLevel="1" x14ac:dyDescent="0.2">
      <c r="A1132" s="135"/>
      <c r="B1132" s="136"/>
      <c r="C1132" s="137" t="s">
        <v>1171</v>
      </c>
      <c r="D1132" s="138"/>
      <c r="E1132" s="139"/>
      <c r="F1132" s="134"/>
      <c r="G1132" s="134"/>
      <c r="H1132" s="140"/>
      <c r="I1132" s="140"/>
      <c r="J1132" s="140"/>
      <c r="K1132" s="140"/>
    </row>
    <row r="1133" spans="1:11" outlineLevel="1" x14ac:dyDescent="0.2">
      <c r="A1133" s="135"/>
      <c r="B1133" s="136"/>
      <c r="C1133" s="137" t="s">
        <v>395</v>
      </c>
      <c r="D1133" s="138"/>
      <c r="E1133" s="139"/>
      <c r="F1133" s="134"/>
      <c r="G1133" s="134"/>
      <c r="H1133" s="140"/>
      <c r="I1133" s="140"/>
      <c r="J1133" s="140"/>
      <c r="K1133" s="140"/>
    </row>
    <row r="1134" spans="1:11" outlineLevel="1" x14ac:dyDescent="0.2">
      <c r="A1134" s="135"/>
      <c r="B1134" s="136"/>
      <c r="C1134" s="137" t="s">
        <v>1172</v>
      </c>
      <c r="D1134" s="138"/>
      <c r="E1134" s="139">
        <v>5.798</v>
      </c>
      <c r="F1134" s="134"/>
      <c r="G1134" s="134"/>
      <c r="H1134" s="140"/>
      <c r="I1134" s="140"/>
      <c r="J1134" s="140"/>
      <c r="K1134" s="140"/>
    </row>
    <row r="1135" spans="1:11" outlineLevel="1" x14ac:dyDescent="0.2">
      <c r="A1135" s="135"/>
      <c r="B1135" s="136"/>
      <c r="C1135" s="137" t="s">
        <v>700</v>
      </c>
      <c r="D1135" s="138"/>
      <c r="E1135" s="139">
        <v>-3.6</v>
      </c>
      <c r="F1135" s="134"/>
      <c r="G1135" s="134"/>
      <c r="H1135" s="140"/>
      <c r="I1135" s="140"/>
      <c r="J1135" s="140"/>
      <c r="K1135" s="140"/>
    </row>
    <row r="1136" spans="1:11" outlineLevel="1" x14ac:dyDescent="0.2">
      <c r="A1136" s="135"/>
      <c r="B1136" s="136"/>
      <c r="C1136" s="137" t="s">
        <v>1173</v>
      </c>
      <c r="D1136" s="138"/>
      <c r="E1136" s="139">
        <v>9.9903999999999993</v>
      </c>
      <c r="F1136" s="134"/>
      <c r="G1136" s="134"/>
      <c r="H1136" s="140"/>
      <c r="I1136" s="140"/>
      <c r="J1136" s="140"/>
      <c r="K1136" s="140"/>
    </row>
    <row r="1137" spans="1:11" outlineLevel="1" x14ac:dyDescent="0.2">
      <c r="A1137" s="135"/>
      <c r="B1137" s="136"/>
      <c r="C1137" s="137" t="s">
        <v>1174</v>
      </c>
      <c r="D1137" s="138"/>
      <c r="E1137" s="139">
        <v>-1.8</v>
      </c>
      <c r="F1137" s="134"/>
      <c r="G1137" s="134"/>
      <c r="H1137" s="140"/>
      <c r="I1137" s="140"/>
      <c r="J1137" s="140"/>
      <c r="K1137" s="140"/>
    </row>
    <row r="1138" spans="1:11" outlineLevel="1" x14ac:dyDescent="0.2">
      <c r="A1138" s="135"/>
      <c r="B1138" s="136"/>
      <c r="C1138" s="137" t="s">
        <v>1175</v>
      </c>
      <c r="D1138" s="138"/>
      <c r="E1138" s="139">
        <v>8.4740000000000002</v>
      </c>
      <c r="F1138" s="134"/>
      <c r="G1138" s="134"/>
      <c r="H1138" s="140"/>
      <c r="I1138" s="140"/>
      <c r="J1138" s="140"/>
      <c r="K1138" s="140"/>
    </row>
    <row r="1139" spans="1:11" outlineLevel="1" x14ac:dyDescent="0.2">
      <c r="A1139" s="135"/>
      <c r="B1139" s="136"/>
      <c r="C1139" s="137" t="s">
        <v>1174</v>
      </c>
      <c r="D1139" s="138"/>
      <c r="E1139" s="139">
        <v>-1.8</v>
      </c>
      <c r="F1139" s="134"/>
      <c r="G1139" s="134"/>
      <c r="H1139" s="140"/>
      <c r="I1139" s="140"/>
      <c r="J1139" s="140"/>
      <c r="K1139" s="140"/>
    </row>
    <row r="1140" spans="1:11" outlineLevel="1" x14ac:dyDescent="0.2">
      <c r="A1140" s="135"/>
      <c r="B1140" s="136"/>
      <c r="C1140" s="137" t="s">
        <v>1176</v>
      </c>
      <c r="D1140" s="138"/>
      <c r="E1140" s="139">
        <v>52.258499999999998</v>
      </c>
      <c r="F1140" s="134"/>
      <c r="G1140" s="134"/>
      <c r="H1140" s="140"/>
      <c r="I1140" s="140"/>
      <c r="J1140" s="140"/>
      <c r="K1140" s="140"/>
    </row>
    <row r="1141" spans="1:11" outlineLevel="1" x14ac:dyDescent="0.2">
      <c r="A1141" s="135"/>
      <c r="B1141" s="136"/>
      <c r="C1141" s="137" t="s">
        <v>705</v>
      </c>
      <c r="D1141" s="138"/>
      <c r="E1141" s="139">
        <v>-2.02</v>
      </c>
      <c r="F1141" s="134"/>
      <c r="G1141" s="134"/>
      <c r="H1141" s="140"/>
      <c r="I1141" s="140"/>
      <c r="J1141" s="140"/>
      <c r="K1141" s="140"/>
    </row>
    <row r="1142" spans="1:11" outlineLevel="1" x14ac:dyDescent="0.2">
      <c r="A1142" s="135"/>
      <c r="B1142" s="136"/>
      <c r="C1142" s="137" t="s">
        <v>1177</v>
      </c>
      <c r="D1142" s="138"/>
      <c r="E1142" s="139">
        <v>-3.2320000000000002</v>
      </c>
      <c r="F1142" s="134"/>
      <c r="G1142" s="134"/>
      <c r="H1142" s="140"/>
      <c r="I1142" s="140"/>
      <c r="J1142" s="140"/>
      <c r="K1142" s="140"/>
    </row>
    <row r="1143" spans="1:11" outlineLevel="1" x14ac:dyDescent="0.2">
      <c r="A1143" s="135"/>
      <c r="B1143" s="136"/>
      <c r="C1143" s="137" t="s">
        <v>1178</v>
      </c>
      <c r="D1143" s="138"/>
      <c r="E1143" s="139">
        <v>23.0688</v>
      </c>
      <c r="F1143" s="134"/>
      <c r="G1143" s="134"/>
      <c r="H1143" s="140"/>
      <c r="I1143" s="140"/>
      <c r="J1143" s="140"/>
      <c r="K1143" s="140"/>
    </row>
    <row r="1144" spans="1:11" outlineLevel="1" x14ac:dyDescent="0.2">
      <c r="A1144" s="135"/>
      <c r="B1144" s="136"/>
      <c r="C1144" s="137" t="s">
        <v>705</v>
      </c>
      <c r="D1144" s="138"/>
      <c r="E1144" s="139">
        <v>-2.02</v>
      </c>
      <c r="F1144" s="134"/>
      <c r="G1144" s="134"/>
      <c r="H1144" s="140"/>
      <c r="I1144" s="140"/>
      <c r="J1144" s="140"/>
      <c r="K1144" s="140"/>
    </row>
    <row r="1145" spans="1:11" outlineLevel="1" x14ac:dyDescent="0.2">
      <c r="A1145" s="135"/>
      <c r="B1145" s="136"/>
      <c r="C1145" s="137" t="s">
        <v>1179</v>
      </c>
      <c r="D1145" s="138"/>
      <c r="E1145" s="139">
        <v>23.0688</v>
      </c>
      <c r="F1145" s="134"/>
      <c r="G1145" s="134"/>
      <c r="H1145" s="140"/>
      <c r="I1145" s="140"/>
      <c r="J1145" s="140"/>
      <c r="K1145" s="140"/>
    </row>
    <row r="1146" spans="1:11" outlineLevel="1" x14ac:dyDescent="0.2">
      <c r="A1146" s="135"/>
      <c r="B1146" s="136"/>
      <c r="C1146" s="137" t="s">
        <v>705</v>
      </c>
      <c r="D1146" s="138"/>
      <c r="E1146" s="139">
        <v>-2.02</v>
      </c>
      <c r="F1146" s="134"/>
      <c r="G1146" s="134"/>
      <c r="H1146" s="140"/>
      <c r="I1146" s="140"/>
      <c r="J1146" s="140"/>
      <c r="K1146" s="140"/>
    </row>
    <row r="1147" spans="1:11" outlineLevel="1" x14ac:dyDescent="0.2">
      <c r="A1147" s="135"/>
      <c r="B1147" s="136"/>
      <c r="C1147" s="137" t="s">
        <v>1180</v>
      </c>
      <c r="D1147" s="138"/>
      <c r="E1147" s="139">
        <v>4.0454999999999997</v>
      </c>
      <c r="F1147" s="134"/>
      <c r="G1147" s="134"/>
      <c r="H1147" s="140"/>
      <c r="I1147" s="140"/>
      <c r="J1147" s="140"/>
      <c r="K1147" s="140"/>
    </row>
    <row r="1148" spans="1:11" outlineLevel="1" x14ac:dyDescent="0.2">
      <c r="A1148" s="135"/>
      <c r="B1148" s="136"/>
      <c r="C1148" s="137" t="s">
        <v>1181</v>
      </c>
      <c r="D1148" s="138"/>
      <c r="E1148" s="139">
        <v>4.0454999999999997</v>
      </c>
      <c r="F1148" s="134"/>
      <c r="G1148" s="134"/>
      <c r="H1148" s="140"/>
      <c r="I1148" s="140"/>
      <c r="J1148" s="140"/>
      <c r="K1148" s="140"/>
    </row>
    <row r="1149" spans="1:11" outlineLevel="1" x14ac:dyDescent="0.2">
      <c r="A1149" s="135"/>
      <c r="B1149" s="136"/>
      <c r="C1149" s="137" t="s">
        <v>1182</v>
      </c>
      <c r="D1149" s="138"/>
      <c r="E1149" s="139">
        <v>13.526999999999999</v>
      </c>
      <c r="F1149" s="134"/>
      <c r="G1149" s="134"/>
      <c r="H1149" s="140"/>
      <c r="I1149" s="140"/>
      <c r="J1149" s="140"/>
      <c r="K1149" s="140"/>
    </row>
    <row r="1150" spans="1:11" outlineLevel="1" x14ac:dyDescent="0.2">
      <c r="A1150" s="135"/>
      <c r="B1150" s="136"/>
      <c r="C1150" s="137" t="s">
        <v>1183</v>
      </c>
      <c r="D1150" s="138"/>
      <c r="E1150" s="139">
        <v>-1.6160000000000001</v>
      </c>
      <c r="F1150" s="134"/>
      <c r="G1150" s="134"/>
      <c r="H1150" s="140"/>
      <c r="I1150" s="140"/>
      <c r="J1150" s="140"/>
      <c r="K1150" s="140"/>
    </row>
    <row r="1151" spans="1:11" outlineLevel="1" x14ac:dyDescent="0.2">
      <c r="A1151" s="135"/>
      <c r="B1151" s="136"/>
      <c r="C1151" s="137" t="s">
        <v>1184</v>
      </c>
      <c r="D1151" s="138"/>
      <c r="E1151" s="139">
        <v>11.34</v>
      </c>
      <c r="F1151" s="134"/>
      <c r="G1151" s="134"/>
      <c r="H1151" s="140"/>
      <c r="I1151" s="140"/>
      <c r="J1151" s="140"/>
      <c r="K1151" s="140"/>
    </row>
    <row r="1152" spans="1:11" outlineLevel="1" x14ac:dyDescent="0.2">
      <c r="A1152" s="135"/>
      <c r="B1152" s="136"/>
      <c r="C1152" s="137" t="s">
        <v>1183</v>
      </c>
      <c r="D1152" s="138"/>
      <c r="E1152" s="139">
        <v>-1.6160000000000001</v>
      </c>
      <c r="F1152" s="134"/>
      <c r="G1152" s="134"/>
      <c r="H1152" s="140"/>
      <c r="I1152" s="140"/>
      <c r="J1152" s="140"/>
      <c r="K1152" s="140"/>
    </row>
    <row r="1153" spans="1:11" outlineLevel="1" x14ac:dyDescent="0.2">
      <c r="A1153" s="135"/>
      <c r="B1153" s="136"/>
      <c r="C1153" s="137" t="s">
        <v>1185</v>
      </c>
      <c r="D1153" s="138"/>
      <c r="E1153" s="139">
        <v>12.15</v>
      </c>
      <c r="F1153" s="134"/>
      <c r="G1153" s="134"/>
      <c r="H1153" s="140"/>
      <c r="I1153" s="140"/>
      <c r="J1153" s="140"/>
      <c r="K1153" s="140"/>
    </row>
    <row r="1154" spans="1:11" outlineLevel="1" x14ac:dyDescent="0.2">
      <c r="A1154" s="135"/>
      <c r="B1154" s="136"/>
      <c r="C1154" s="137" t="s">
        <v>708</v>
      </c>
      <c r="D1154" s="138"/>
      <c r="E1154" s="139">
        <v>-4.8479999999999999</v>
      </c>
      <c r="F1154" s="134"/>
      <c r="G1154" s="134"/>
      <c r="H1154" s="140"/>
      <c r="I1154" s="140"/>
      <c r="J1154" s="140"/>
      <c r="K1154" s="140"/>
    </row>
    <row r="1155" spans="1:11" outlineLevel="1" x14ac:dyDescent="0.2">
      <c r="A1155" s="135"/>
      <c r="B1155" s="136"/>
      <c r="C1155" s="137" t="s">
        <v>1186</v>
      </c>
      <c r="D1155" s="138"/>
      <c r="E1155" s="139">
        <v>7.29</v>
      </c>
      <c r="F1155" s="134"/>
      <c r="G1155" s="134"/>
      <c r="H1155" s="140"/>
      <c r="I1155" s="140"/>
      <c r="J1155" s="140"/>
      <c r="K1155" s="140"/>
    </row>
    <row r="1156" spans="1:11" outlineLevel="1" x14ac:dyDescent="0.2">
      <c r="A1156" s="135"/>
      <c r="B1156" s="136"/>
      <c r="C1156" s="137" t="s">
        <v>1183</v>
      </c>
      <c r="D1156" s="138"/>
      <c r="E1156" s="139">
        <v>-1.6160000000000001</v>
      </c>
      <c r="F1156" s="134"/>
      <c r="G1156" s="134"/>
      <c r="H1156" s="140"/>
      <c r="I1156" s="140"/>
      <c r="J1156" s="140"/>
      <c r="K1156" s="140"/>
    </row>
    <row r="1157" spans="1:11" outlineLevel="1" x14ac:dyDescent="0.2">
      <c r="A1157" s="135"/>
      <c r="B1157" s="136"/>
      <c r="C1157" s="137" t="s">
        <v>1187</v>
      </c>
      <c r="D1157" s="138"/>
      <c r="E1157" s="139">
        <v>11.997199999999999</v>
      </c>
      <c r="F1157" s="134"/>
      <c r="G1157" s="134"/>
      <c r="H1157" s="140"/>
      <c r="I1157" s="140"/>
      <c r="J1157" s="140"/>
      <c r="K1157" s="140"/>
    </row>
    <row r="1158" spans="1:11" outlineLevel="1" x14ac:dyDescent="0.2">
      <c r="A1158" s="135"/>
      <c r="B1158" s="136"/>
      <c r="C1158" s="137" t="s">
        <v>1188</v>
      </c>
      <c r="D1158" s="138"/>
      <c r="E1158" s="139">
        <v>11.997199999999999</v>
      </c>
      <c r="F1158" s="134"/>
      <c r="G1158" s="134"/>
      <c r="H1158" s="140"/>
      <c r="I1158" s="140"/>
      <c r="J1158" s="140"/>
      <c r="K1158" s="140"/>
    </row>
    <row r="1159" spans="1:11" outlineLevel="1" x14ac:dyDescent="0.2">
      <c r="A1159" s="135"/>
      <c r="B1159" s="136"/>
      <c r="C1159" s="137" t="s">
        <v>1189</v>
      </c>
      <c r="D1159" s="138"/>
      <c r="E1159" s="139">
        <v>13.8484</v>
      </c>
      <c r="F1159" s="134"/>
      <c r="G1159" s="134"/>
      <c r="H1159" s="140"/>
      <c r="I1159" s="140"/>
      <c r="J1159" s="140"/>
      <c r="K1159" s="140"/>
    </row>
    <row r="1160" spans="1:11" outlineLevel="1" x14ac:dyDescent="0.2">
      <c r="A1160" s="135"/>
      <c r="B1160" s="136"/>
      <c r="C1160" s="137" t="s">
        <v>705</v>
      </c>
      <c r="D1160" s="138"/>
      <c r="E1160" s="139">
        <v>-2.02</v>
      </c>
      <c r="F1160" s="134"/>
      <c r="G1160" s="134"/>
      <c r="H1160" s="140"/>
      <c r="I1160" s="140"/>
      <c r="J1160" s="140"/>
      <c r="K1160" s="140"/>
    </row>
    <row r="1161" spans="1:11" outlineLevel="1" x14ac:dyDescent="0.2">
      <c r="A1161" s="135"/>
      <c r="B1161" s="136"/>
      <c r="C1161" s="137" t="s">
        <v>1190</v>
      </c>
      <c r="D1161" s="138"/>
      <c r="E1161" s="139">
        <v>16.195</v>
      </c>
      <c r="F1161" s="134"/>
      <c r="G1161" s="134"/>
      <c r="H1161" s="140"/>
      <c r="I1161" s="140"/>
      <c r="J1161" s="140"/>
      <c r="K1161" s="140"/>
    </row>
    <row r="1162" spans="1:11" outlineLevel="1" x14ac:dyDescent="0.2">
      <c r="A1162" s="135"/>
      <c r="B1162" s="136"/>
      <c r="C1162" s="137" t="s">
        <v>1183</v>
      </c>
      <c r="D1162" s="138"/>
      <c r="E1162" s="139">
        <v>-1.6160000000000001</v>
      </c>
      <c r="F1162" s="134"/>
      <c r="G1162" s="134"/>
      <c r="H1162" s="140"/>
      <c r="I1162" s="140"/>
      <c r="J1162" s="140"/>
      <c r="K1162" s="140"/>
    </row>
    <row r="1163" spans="1:11" outlineLevel="1" x14ac:dyDescent="0.2">
      <c r="A1163" s="135"/>
      <c r="B1163" s="136"/>
      <c r="C1163" s="137" t="s">
        <v>1191</v>
      </c>
      <c r="D1163" s="138"/>
      <c r="E1163" s="139">
        <v>22.041</v>
      </c>
      <c r="F1163" s="134"/>
      <c r="G1163" s="134"/>
      <c r="H1163" s="140"/>
      <c r="I1163" s="140"/>
      <c r="J1163" s="140"/>
      <c r="K1163" s="140"/>
    </row>
    <row r="1164" spans="1:11" outlineLevel="1" x14ac:dyDescent="0.2">
      <c r="A1164" s="135"/>
      <c r="B1164" s="136"/>
      <c r="C1164" s="137" t="s">
        <v>708</v>
      </c>
      <c r="D1164" s="138"/>
      <c r="E1164" s="139">
        <v>-4.8479999999999999</v>
      </c>
      <c r="F1164" s="134"/>
      <c r="G1164" s="134"/>
      <c r="H1164" s="140"/>
      <c r="I1164" s="140"/>
      <c r="J1164" s="140"/>
      <c r="K1164" s="140"/>
    </row>
    <row r="1165" spans="1:11" outlineLevel="1" x14ac:dyDescent="0.2">
      <c r="A1165" s="135"/>
      <c r="B1165" s="136"/>
      <c r="C1165" s="137" t="s">
        <v>1192</v>
      </c>
      <c r="D1165" s="138"/>
      <c r="E1165" s="139">
        <v>23.3445</v>
      </c>
      <c r="F1165" s="134"/>
      <c r="G1165" s="134"/>
      <c r="H1165" s="140"/>
      <c r="I1165" s="140"/>
      <c r="J1165" s="140"/>
      <c r="K1165" s="140"/>
    </row>
    <row r="1166" spans="1:11" outlineLevel="1" x14ac:dyDescent="0.2">
      <c r="A1166" s="135"/>
      <c r="B1166" s="136"/>
      <c r="C1166" s="137" t="s">
        <v>1183</v>
      </c>
      <c r="D1166" s="138"/>
      <c r="E1166" s="139">
        <v>-1.6160000000000001</v>
      </c>
      <c r="F1166" s="134"/>
      <c r="G1166" s="134"/>
      <c r="H1166" s="140"/>
      <c r="I1166" s="140"/>
      <c r="J1166" s="140"/>
      <c r="K1166" s="140"/>
    </row>
    <row r="1167" spans="1:11" outlineLevel="1" x14ac:dyDescent="0.2">
      <c r="A1167" s="135"/>
      <c r="B1167" s="136"/>
      <c r="C1167" s="137" t="s">
        <v>1193</v>
      </c>
      <c r="D1167" s="138"/>
      <c r="E1167" s="139">
        <v>16.195</v>
      </c>
      <c r="F1167" s="134"/>
      <c r="G1167" s="134"/>
      <c r="H1167" s="140"/>
      <c r="I1167" s="140"/>
      <c r="J1167" s="140"/>
      <c r="K1167" s="140"/>
    </row>
    <row r="1168" spans="1:11" outlineLevel="1" x14ac:dyDescent="0.2">
      <c r="A1168" s="135"/>
      <c r="B1168" s="136"/>
      <c r="C1168" s="137" t="s">
        <v>1183</v>
      </c>
      <c r="D1168" s="138"/>
      <c r="E1168" s="139">
        <v>-1.6160000000000001</v>
      </c>
      <c r="F1168" s="134"/>
      <c r="G1168" s="134"/>
      <c r="H1168" s="140"/>
      <c r="I1168" s="140"/>
      <c r="J1168" s="140"/>
      <c r="K1168" s="140"/>
    </row>
    <row r="1169" spans="1:11" outlineLevel="1" x14ac:dyDescent="0.2">
      <c r="A1169" s="135"/>
      <c r="B1169" s="136"/>
      <c r="C1169" s="137" t="s">
        <v>1194</v>
      </c>
      <c r="D1169" s="138"/>
      <c r="E1169" s="139">
        <v>17.933</v>
      </c>
      <c r="F1169" s="134"/>
      <c r="G1169" s="134"/>
      <c r="H1169" s="140"/>
      <c r="I1169" s="140"/>
      <c r="J1169" s="140"/>
      <c r="K1169" s="140"/>
    </row>
    <row r="1170" spans="1:11" outlineLevel="1" x14ac:dyDescent="0.2">
      <c r="A1170" s="135"/>
      <c r="B1170" s="136"/>
      <c r="C1170" s="137" t="s">
        <v>1183</v>
      </c>
      <c r="D1170" s="138"/>
      <c r="E1170" s="139">
        <v>-1.6160000000000001</v>
      </c>
      <c r="F1170" s="134"/>
      <c r="G1170" s="134"/>
      <c r="H1170" s="140"/>
      <c r="I1170" s="140"/>
      <c r="J1170" s="140"/>
      <c r="K1170" s="140"/>
    </row>
    <row r="1171" spans="1:11" outlineLevel="1" x14ac:dyDescent="0.2">
      <c r="A1171" s="135"/>
      <c r="B1171" s="136"/>
      <c r="C1171" s="137" t="s">
        <v>1195</v>
      </c>
      <c r="D1171" s="138"/>
      <c r="E1171" s="139">
        <v>18.3675</v>
      </c>
      <c r="F1171" s="134"/>
      <c r="G1171" s="134"/>
      <c r="H1171" s="140"/>
      <c r="I1171" s="140"/>
      <c r="J1171" s="140"/>
      <c r="K1171" s="140"/>
    </row>
    <row r="1172" spans="1:11" outlineLevel="1" x14ac:dyDescent="0.2">
      <c r="A1172" s="135"/>
      <c r="B1172" s="136"/>
      <c r="C1172" s="137" t="s">
        <v>708</v>
      </c>
      <c r="D1172" s="138"/>
      <c r="E1172" s="139">
        <v>-4.8479999999999999</v>
      </c>
      <c r="F1172" s="134"/>
      <c r="G1172" s="134"/>
      <c r="H1172" s="140"/>
      <c r="I1172" s="140"/>
      <c r="J1172" s="140"/>
      <c r="K1172" s="140"/>
    </row>
    <row r="1173" spans="1:11" outlineLevel="1" x14ac:dyDescent="0.2">
      <c r="A1173" s="135"/>
      <c r="B1173" s="136"/>
      <c r="C1173" s="137" t="s">
        <v>1196</v>
      </c>
      <c r="D1173" s="138"/>
      <c r="E1173" s="139">
        <v>12.9955</v>
      </c>
      <c r="F1173" s="134"/>
      <c r="G1173" s="134"/>
      <c r="H1173" s="140"/>
      <c r="I1173" s="140"/>
      <c r="J1173" s="140"/>
      <c r="K1173" s="140"/>
    </row>
    <row r="1174" spans="1:11" outlineLevel="1" x14ac:dyDescent="0.2">
      <c r="A1174" s="135"/>
      <c r="B1174" s="136"/>
      <c r="C1174" s="137" t="s">
        <v>705</v>
      </c>
      <c r="D1174" s="138"/>
      <c r="E1174" s="139">
        <v>-2.02</v>
      </c>
      <c r="F1174" s="134"/>
      <c r="G1174" s="134"/>
      <c r="H1174" s="140"/>
      <c r="I1174" s="140"/>
      <c r="J1174" s="140"/>
      <c r="K1174" s="140"/>
    </row>
    <row r="1175" spans="1:11" outlineLevel="1" x14ac:dyDescent="0.2">
      <c r="A1175" s="135"/>
      <c r="B1175" s="136"/>
      <c r="C1175" s="137" t="s">
        <v>1197</v>
      </c>
      <c r="D1175" s="138"/>
      <c r="E1175" s="139">
        <v>12.994</v>
      </c>
      <c r="F1175" s="134"/>
      <c r="G1175" s="134"/>
      <c r="H1175" s="140"/>
      <c r="I1175" s="140"/>
      <c r="J1175" s="140"/>
      <c r="K1175" s="140"/>
    </row>
    <row r="1176" spans="1:11" outlineLevel="1" x14ac:dyDescent="0.2">
      <c r="A1176" s="135"/>
      <c r="B1176" s="136"/>
      <c r="C1176" s="137" t="s">
        <v>705</v>
      </c>
      <c r="D1176" s="138"/>
      <c r="E1176" s="139">
        <v>-2.02</v>
      </c>
      <c r="F1176" s="134"/>
      <c r="G1176" s="134"/>
      <c r="H1176" s="140"/>
      <c r="I1176" s="140"/>
      <c r="J1176" s="140"/>
      <c r="K1176" s="140"/>
    </row>
    <row r="1177" spans="1:11" outlineLevel="1" x14ac:dyDescent="0.2">
      <c r="A1177" s="135"/>
      <c r="B1177" s="136"/>
      <c r="C1177" s="137" t="s">
        <v>408</v>
      </c>
      <c r="D1177" s="138"/>
      <c r="E1177" s="139"/>
      <c r="F1177" s="134"/>
      <c r="G1177" s="134"/>
      <c r="H1177" s="140"/>
      <c r="I1177" s="140"/>
      <c r="J1177" s="140"/>
      <c r="K1177" s="140"/>
    </row>
    <row r="1178" spans="1:11" outlineLevel="1" x14ac:dyDescent="0.2">
      <c r="A1178" s="135"/>
      <c r="B1178" s="136"/>
      <c r="C1178" s="137" t="s">
        <v>1198</v>
      </c>
      <c r="D1178" s="138"/>
      <c r="E1178" s="139">
        <v>25.274999999999999</v>
      </c>
      <c r="F1178" s="134"/>
      <c r="G1178" s="134"/>
      <c r="H1178" s="140"/>
      <c r="I1178" s="140"/>
      <c r="J1178" s="140"/>
      <c r="K1178" s="140"/>
    </row>
    <row r="1179" spans="1:11" outlineLevel="1" x14ac:dyDescent="0.2">
      <c r="A1179" s="135"/>
      <c r="B1179" s="136"/>
      <c r="C1179" s="137" t="s">
        <v>705</v>
      </c>
      <c r="D1179" s="138"/>
      <c r="E1179" s="139">
        <v>-2.02</v>
      </c>
      <c r="F1179" s="134"/>
      <c r="G1179" s="134"/>
      <c r="H1179" s="140"/>
      <c r="I1179" s="140"/>
      <c r="J1179" s="140"/>
      <c r="K1179" s="140"/>
    </row>
    <row r="1180" spans="1:11" outlineLevel="1" x14ac:dyDescent="0.2">
      <c r="A1180" s="135"/>
      <c r="B1180" s="136"/>
      <c r="C1180" s="137" t="s">
        <v>706</v>
      </c>
      <c r="D1180" s="138"/>
      <c r="E1180" s="139">
        <v>-1.8180000000000001</v>
      </c>
      <c r="F1180" s="134"/>
      <c r="G1180" s="134"/>
      <c r="H1180" s="140"/>
      <c r="I1180" s="140"/>
      <c r="J1180" s="140"/>
      <c r="K1180" s="140"/>
    </row>
    <row r="1181" spans="1:11" outlineLevel="1" x14ac:dyDescent="0.2">
      <c r="A1181" s="135"/>
      <c r="B1181" s="136"/>
      <c r="C1181" s="137" t="s">
        <v>1199</v>
      </c>
      <c r="D1181" s="138"/>
      <c r="E1181" s="139">
        <v>29.26</v>
      </c>
      <c r="F1181" s="134"/>
      <c r="G1181" s="134"/>
      <c r="H1181" s="140"/>
      <c r="I1181" s="140"/>
      <c r="J1181" s="140"/>
      <c r="K1181" s="140"/>
    </row>
    <row r="1182" spans="1:11" outlineLevel="1" x14ac:dyDescent="0.2">
      <c r="A1182" s="135"/>
      <c r="B1182" s="136"/>
      <c r="C1182" s="137" t="s">
        <v>703</v>
      </c>
      <c r="D1182" s="138"/>
      <c r="E1182" s="139">
        <v>-1.9890000000000001</v>
      </c>
      <c r="F1182" s="134"/>
      <c r="G1182" s="134"/>
      <c r="H1182" s="140"/>
      <c r="I1182" s="140"/>
      <c r="J1182" s="140"/>
      <c r="K1182" s="140"/>
    </row>
    <row r="1183" spans="1:11" outlineLevel="1" x14ac:dyDescent="0.2">
      <c r="A1183" s="135"/>
      <c r="B1183" s="136"/>
      <c r="C1183" s="137" t="s">
        <v>1200</v>
      </c>
      <c r="D1183" s="138"/>
      <c r="E1183" s="139">
        <v>53.234999999999999</v>
      </c>
      <c r="F1183" s="134"/>
      <c r="G1183" s="134"/>
      <c r="H1183" s="140"/>
      <c r="I1183" s="140"/>
      <c r="J1183" s="140"/>
      <c r="K1183" s="140"/>
    </row>
    <row r="1184" spans="1:11" outlineLevel="1" x14ac:dyDescent="0.2">
      <c r="A1184" s="135"/>
      <c r="B1184" s="136"/>
      <c r="C1184" s="137" t="s">
        <v>1201</v>
      </c>
      <c r="D1184" s="138"/>
      <c r="E1184" s="139">
        <v>-2.2000000000000002</v>
      </c>
      <c r="F1184" s="134"/>
      <c r="G1184" s="134"/>
      <c r="H1184" s="140"/>
      <c r="I1184" s="140"/>
      <c r="J1184" s="140"/>
      <c r="K1184" s="140"/>
    </row>
    <row r="1185" spans="1:11" outlineLevel="1" x14ac:dyDescent="0.2">
      <c r="A1185" s="135"/>
      <c r="B1185" s="136"/>
      <c r="C1185" s="137" t="s">
        <v>1202</v>
      </c>
      <c r="D1185" s="138"/>
      <c r="E1185" s="139">
        <v>29.4</v>
      </c>
      <c r="F1185" s="134"/>
      <c r="G1185" s="134"/>
      <c r="H1185" s="140"/>
      <c r="I1185" s="140"/>
      <c r="J1185" s="140"/>
      <c r="K1185" s="140"/>
    </row>
    <row r="1186" spans="1:11" outlineLevel="1" x14ac:dyDescent="0.2">
      <c r="A1186" s="135"/>
      <c r="B1186" s="136"/>
      <c r="C1186" s="137" t="s">
        <v>1201</v>
      </c>
      <c r="D1186" s="138"/>
      <c r="E1186" s="139">
        <v>-2.2000000000000002</v>
      </c>
      <c r="F1186" s="134"/>
      <c r="G1186" s="134"/>
      <c r="H1186" s="140"/>
      <c r="I1186" s="140"/>
      <c r="J1186" s="140"/>
      <c r="K1186" s="140"/>
    </row>
    <row r="1187" spans="1:11" outlineLevel="1" x14ac:dyDescent="0.2">
      <c r="A1187" s="135"/>
      <c r="B1187" s="136"/>
      <c r="C1187" s="137" t="s">
        <v>1203</v>
      </c>
      <c r="D1187" s="138"/>
      <c r="E1187" s="139">
        <v>18.337499999999999</v>
      </c>
      <c r="F1187" s="134"/>
      <c r="G1187" s="134"/>
      <c r="H1187" s="140"/>
      <c r="I1187" s="140"/>
      <c r="J1187" s="140"/>
      <c r="K1187" s="140"/>
    </row>
    <row r="1188" spans="1:11" outlineLevel="1" x14ac:dyDescent="0.2">
      <c r="A1188" s="135"/>
      <c r="B1188" s="136"/>
      <c r="C1188" s="137" t="s">
        <v>707</v>
      </c>
      <c r="D1188" s="138"/>
      <c r="E1188" s="139">
        <v>-1.8786</v>
      </c>
      <c r="F1188" s="134"/>
      <c r="G1188" s="134"/>
      <c r="H1188" s="140"/>
      <c r="I1188" s="140"/>
      <c r="J1188" s="140"/>
      <c r="K1188" s="140"/>
    </row>
    <row r="1189" spans="1:11" outlineLevel="1" x14ac:dyDescent="0.2">
      <c r="A1189" s="135"/>
      <c r="B1189" s="136"/>
      <c r="C1189" s="137" t="s">
        <v>1204</v>
      </c>
      <c r="D1189" s="138"/>
      <c r="E1189" s="139">
        <v>28.425000000000001</v>
      </c>
      <c r="F1189" s="134"/>
      <c r="G1189" s="134"/>
      <c r="H1189" s="140"/>
      <c r="I1189" s="140"/>
      <c r="J1189" s="140"/>
      <c r="K1189" s="140"/>
    </row>
    <row r="1190" spans="1:11" outlineLevel="1" x14ac:dyDescent="0.2">
      <c r="A1190" s="135"/>
      <c r="B1190" s="136"/>
      <c r="C1190" s="137" t="s">
        <v>706</v>
      </c>
      <c r="D1190" s="138"/>
      <c r="E1190" s="139">
        <v>-1.8180000000000001</v>
      </c>
      <c r="F1190" s="134"/>
      <c r="G1190" s="134"/>
      <c r="H1190" s="140"/>
      <c r="I1190" s="140"/>
      <c r="J1190" s="140"/>
      <c r="K1190" s="140"/>
    </row>
    <row r="1191" spans="1:11" outlineLevel="1" x14ac:dyDescent="0.2">
      <c r="A1191" s="135"/>
      <c r="B1191" s="136"/>
      <c r="C1191" s="137" t="s">
        <v>707</v>
      </c>
      <c r="D1191" s="138"/>
      <c r="E1191" s="139">
        <v>-1.8786</v>
      </c>
      <c r="F1191" s="134"/>
      <c r="G1191" s="134"/>
      <c r="H1191" s="140"/>
      <c r="I1191" s="140"/>
      <c r="J1191" s="140"/>
      <c r="K1191" s="140"/>
    </row>
    <row r="1192" spans="1:11" outlineLevel="1" x14ac:dyDescent="0.2">
      <c r="A1192" s="135"/>
      <c r="B1192" s="136"/>
      <c r="C1192" s="137" t="s">
        <v>1177</v>
      </c>
      <c r="D1192" s="138"/>
      <c r="E1192" s="139">
        <v>-3.2320000000000002</v>
      </c>
      <c r="F1192" s="134"/>
      <c r="G1192" s="134"/>
      <c r="H1192" s="140"/>
      <c r="I1192" s="140"/>
      <c r="J1192" s="140"/>
      <c r="K1192" s="140"/>
    </row>
    <row r="1193" spans="1:11" outlineLevel="1" x14ac:dyDescent="0.2">
      <c r="A1193" s="135"/>
      <c r="B1193" s="136"/>
      <c r="C1193" s="137" t="s">
        <v>1205</v>
      </c>
      <c r="D1193" s="138"/>
      <c r="E1193" s="139">
        <v>9.0374999999999996</v>
      </c>
      <c r="F1193" s="134"/>
      <c r="G1193" s="134"/>
      <c r="H1193" s="140"/>
      <c r="I1193" s="140"/>
      <c r="J1193" s="140"/>
      <c r="K1193" s="140"/>
    </row>
    <row r="1194" spans="1:11" outlineLevel="1" x14ac:dyDescent="0.2">
      <c r="A1194" s="135"/>
      <c r="B1194" s="136"/>
      <c r="C1194" s="137" t="s">
        <v>1183</v>
      </c>
      <c r="D1194" s="138"/>
      <c r="E1194" s="139">
        <v>-1.6160000000000001</v>
      </c>
      <c r="F1194" s="134"/>
      <c r="G1194" s="134"/>
      <c r="H1194" s="140"/>
      <c r="I1194" s="140"/>
      <c r="J1194" s="140"/>
      <c r="K1194" s="140"/>
    </row>
    <row r="1195" spans="1:11" outlineLevel="1" x14ac:dyDescent="0.2">
      <c r="A1195" s="135"/>
      <c r="B1195" s="136"/>
      <c r="C1195" s="137" t="s">
        <v>1206</v>
      </c>
      <c r="D1195" s="138"/>
      <c r="E1195" s="139">
        <v>8.7375000000000007</v>
      </c>
      <c r="F1195" s="134"/>
      <c r="G1195" s="134"/>
      <c r="H1195" s="140"/>
      <c r="I1195" s="140"/>
      <c r="J1195" s="140"/>
      <c r="K1195" s="140"/>
    </row>
    <row r="1196" spans="1:11" outlineLevel="1" x14ac:dyDescent="0.2">
      <c r="A1196" s="135"/>
      <c r="B1196" s="136"/>
      <c r="C1196" s="137" t="s">
        <v>1177</v>
      </c>
      <c r="D1196" s="138"/>
      <c r="E1196" s="139">
        <v>-3.2320000000000002</v>
      </c>
      <c r="F1196" s="134"/>
      <c r="G1196" s="134"/>
      <c r="H1196" s="140"/>
      <c r="I1196" s="140"/>
      <c r="J1196" s="140"/>
      <c r="K1196" s="140"/>
    </row>
    <row r="1197" spans="1:11" outlineLevel="1" x14ac:dyDescent="0.2">
      <c r="A1197" s="135"/>
      <c r="B1197" s="136"/>
      <c r="C1197" s="137" t="s">
        <v>1207</v>
      </c>
      <c r="D1197" s="138"/>
      <c r="E1197" s="139">
        <v>9</v>
      </c>
      <c r="F1197" s="134"/>
      <c r="G1197" s="134"/>
      <c r="H1197" s="140"/>
      <c r="I1197" s="140"/>
      <c r="J1197" s="140"/>
      <c r="K1197" s="140"/>
    </row>
    <row r="1198" spans="1:11" outlineLevel="1" x14ac:dyDescent="0.2">
      <c r="A1198" s="135"/>
      <c r="B1198" s="136"/>
      <c r="C1198" s="137" t="s">
        <v>1183</v>
      </c>
      <c r="D1198" s="138"/>
      <c r="E1198" s="139">
        <v>-1.6160000000000001</v>
      </c>
      <c r="F1198" s="134"/>
      <c r="G1198" s="134"/>
      <c r="H1198" s="140"/>
      <c r="I1198" s="140"/>
      <c r="J1198" s="140"/>
      <c r="K1198" s="140"/>
    </row>
    <row r="1199" spans="1:11" outlineLevel="1" x14ac:dyDescent="0.2">
      <c r="A1199" s="135"/>
      <c r="B1199" s="136"/>
      <c r="C1199" s="137" t="s">
        <v>1208</v>
      </c>
      <c r="D1199" s="138"/>
      <c r="E1199" s="139">
        <v>23.835000000000001</v>
      </c>
      <c r="F1199" s="134"/>
      <c r="G1199" s="134"/>
      <c r="H1199" s="140"/>
      <c r="I1199" s="140"/>
      <c r="J1199" s="140"/>
      <c r="K1199" s="140"/>
    </row>
    <row r="1200" spans="1:11" outlineLevel="1" x14ac:dyDescent="0.2">
      <c r="A1200" s="135"/>
      <c r="B1200" s="136"/>
      <c r="C1200" s="137" t="s">
        <v>1209</v>
      </c>
      <c r="D1200" s="138"/>
      <c r="E1200" s="139">
        <v>47.67</v>
      </c>
      <c r="F1200" s="134"/>
      <c r="G1200" s="134"/>
      <c r="H1200" s="140"/>
      <c r="I1200" s="140"/>
      <c r="J1200" s="140"/>
      <c r="K1200" s="140"/>
    </row>
    <row r="1201" spans="1:11" outlineLevel="1" x14ac:dyDescent="0.2">
      <c r="A1201" s="135"/>
      <c r="B1201" s="136"/>
      <c r="C1201" s="137" t="s">
        <v>1210</v>
      </c>
      <c r="D1201" s="138"/>
      <c r="E1201" s="139">
        <v>23.835000000000001</v>
      </c>
      <c r="F1201" s="134"/>
      <c r="G1201" s="134"/>
      <c r="H1201" s="140"/>
      <c r="I1201" s="140"/>
      <c r="J1201" s="140"/>
      <c r="K1201" s="140"/>
    </row>
    <row r="1202" spans="1:11" outlineLevel="1" x14ac:dyDescent="0.2">
      <c r="A1202" s="135"/>
      <c r="B1202" s="136"/>
      <c r="C1202" s="137" t="s">
        <v>1211</v>
      </c>
      <c r="D1202" s="138"/>
      <c r="E1202" s="139">
        <v>27.975000000000001</v>
      </c>
      <c r="F1202" s="134"/>
      <c r="G1202" s="134"/>
      <c r="H1202" s="140"/>
      <c r="I1202" s="140"/>
      <c r="J1202" s="140"/>
      <c r="K1202" s="140"/>
    </row>
    <row r="1203" spans="1:11" outlineLevel="1" x14ac:dyDescent="0.2">
      <c r="A1203" s="135"/>
      <c r="B1203" s="136"/>
      <c r="C1203" s="137" t="s">
        <v>705</v>
      </c>
      <c r="D1203" s="138"/>
      <c r="E1203" s="139">
        <v>-2.02</v>
      </c>
      <c r="F1203" s="134"/>
      <c r="G1203" s="134"/>
      <c r="H1203" s="140"/>
      <c r="I1203" s="140"/>
      <c r="J1203" s="140"/>
      <c r="K1203" s="140"/>
    </row>
    <row r="1204" spans="1:11" outlineLevel="1" x14ac:dyDescent="0.2">
      <c r="A1204" s="135"/>
      <c r="B1204" s="136"/>
      <c r="C1204" s="137" t="s">
        <v>411</v>
      </c>
      <c r="D1204" s="138"/>
      <c r="E1204" s="139"/>
      <c r="F1204" s="134"/>
      <c r="G1204" s="134"/>
      <c r="H1204" s="140"/>
      <c r="I1204" s="140"/>
      <c r="J1204" s="140"/>
      <c r="K1204" s="140"/>
    </row>
    <row r="1205" spans="1:11" outlineLevel="1" x14ac:dyDescent="0.2">
      <c r="A1205" s="135"/>
      <c r="B1205" s="136"/>
      <c r="C1205" s="137" t="s">
        <v>1212</v>
      </c>
      <c r="D1205" s="138"/>
      <c r="E1205" s="139">
        <v>25.837499999999999</v>
      </c>
      <c r="F1205" s="134"/>
      <c r="G1205" s="134"/>
      <c r="H1205" s="140"/>
      <c r="I1205" s="140"/>
      <c r="J1205" s="140"/>
      <c r="K1205" s="140"/>
    </row>
    <row r="1206" spans="1:11" outlineLevel="1" x14ac:dyDescent="0.2">
      <c r="A1206" s="135"/>
      <c r="B1206" s="136"/>
      <c r="C1206" s="137" t="s">
        <v>705</v>
      </c>
      <c r="D1206" s="138"/>
      <c r="E1206" s="139">
        <v>-2.02</v>
      </c>
      <c r="F1206" s="134"/>
      <c r="G1206" s="134"/>
      <c r="H1206" s="140"/>
      <c r="I1206" s="140"/>
      <c r="J1206" s="140"/>
      <c r="K1206" s="140"/>
    </row>
    <row r="1207" spans="1:11" outlineLevel="1" x14ac:dyDescent="0.2">
      <c r="A1207" s="135"/>
      <c r="B1207" s="136"/>
      <c r="C1207" s="137" t="s">
        <v>706</v>
      </c>
      <c r="D1207" s="138"/>
      <c r="E1207" s="139">
        <v>-1.8180000000000001</v>
      </c>
      <c r="F1207" s="134"/>
      <c r="G1207" s="134"/>
      <c r="H1207" s="140"/>
      <c r="I1207" s="140"/>
      <c r="J1207" s="140"/>
      <c r="K1207" s="140"/>
    </row>
    <row r="1208" spans="1:11" outlineLevel="1" x14ac:dyDescent="0.2">
      <c r="A1208" s="135"/>
      <c r="B1208" s="136"/>
      <c r="C1208" s="137" t="s">
        <v>1213</v>
      </c>
      <c r="D1208" s="138"/>
      <c r="E1208" s="139">
        <v>23.835000000000001</v>
      </c>
      <c r="F1208" s="134"/>
      <c r="G1208" s="134"/>
      <c r="H1208" s="140"/>
      <c r="I1208" s="140"/>
      <c r="J1208" s="140"/>
      <c r="K1208" s="140"/>
    </row>
    <row r="1209" spans="1:11" outlineLevel="1" x14ac:dyDescent="0.2">
      <c r="A1209" s="135"/>
      <c r="B1209" s="136"/>
      <c r="C1209" s="137" t="s">
        <v>1214</v>
      </c>
      <c r="D1209" s="138"/>
      <c r="E1209" s="139">
        <v>53.234999999999999</v>
      </c>
      <c r="F1209" s="134"/>
      <c r="G1209" s="134"/>
      <c r="H1209" s="140"/>
      <c r="I1209" s="140"/>
      <c r="J1209" s="140"/>
      <c r="K1209" s="140"/>
    </row>
    <row r="1210" spans="1:11" outlineLevel="1" x14ac:dyDescent="0.2">
      <c r="A1210" s="135"/>
      <c r="B1210" s="136"/>
      <c r="C1210" s="137" t="s">
        <v>1215</v>
      </c>
      <c r="D1210" s="138"/>
      <c r="E1210" s="139">
        <v>-2.21</v>
      </c>
      <c r="F1210" s="134"/>
      <c r="G1210" s="134"/>
      <c r="H1210" s="140"/>
      <c r="I1210" s="140"/>
      <c r="J1210" s="140"/>
      <c r="K1210" s="140"/>
    </row>
    <row r="1211" spans="1:11" outlineLevel="1" x14ac:dyDescent="0.2">
      <c r="A1211" s="135"/>
      <c r="B1211" s="136"/>
      <c r="C1211" s="137" t="s">
        <v>1216</v>
      </c>
      <c r="D1211" s="138"/>
      <c r="E1211" s="139">
        <v>29.4</v>
      </c>
      <c r="F1211" s="134"/>
      <c r="G1211" s="134"/>
      <c r="H1211" s="140"/>
      <c r="I1211" s="140"/>
      <c r="J1211" s="140"/>
      <c r="K1211" s="140"/>
    </row>
    <row r="1212" spans="1:11" outlineLevel="1" x14ac:dyDescent="0.2">
      <c r="A1212" s="135"/>
      <c r="B1212" s="136"/>
      <c r="C1212" s="137" t="s">
        <v>1215</v>
      </c>
      <c r="D1212" s="138"/>
      <c r="E1212" s="139">
        <v>-2.21</v>
      </c>
      <c r="F1212" s="134"/>
      <c r="G1212" s="134"/>
      <c r="H1212" s="140"/>
      <c r="I1212" s="140"/>
      <c r="J1212" s="140"/>
      <c r="K1212" s="140"/>
    </row>
    <row r="1213" spans="1:11" outlineLevel="1" x14ac:dyDescent="0.2">
      <c r="A1213" s="135"/>
      <c r="B1213" s="136"/>
      <c r="C1213" s="137" t="s">
        <v>1217</v>
      </c>
      <c r="D1213" s="138"/>
      <c r="E1213" s="139">
        <v>18.524999999999999</v>
      </c>
      <c r="F1213" s="134"/>
      <c r="G1213" s="134"/>
      <c r="H1213" s="140"/>
      <c r="I1213" s="140"/>
      <c r="J1213" s="140"/>
      <c r="K1213" s="140"/>
    </row>
    <row r="1214" spans="1:11" outlineLevel="1" x14ac:dyDescent="0.2">
      <c r="A1214" s="135"/>
      <c r="B1214" s="136"/>
      <c r="C1214" s="137" t="s">
        <v>1183</v>
      </c>
      <c r="D1214" s="138"/>
      <c r="E1214" s="139">
        <v>-1.6160000000000001</v>
      </c>
      <c r="F1214" s="134"/>
      <c r="G1214" s="134"/>
      <c r="H1214" s="140"/>
      <c r="I1214" s="140"/>
      <c r="J1214" s="140"/>
      <c r="K1214" s="140"/>
    </row>
    <row r="1215" spans="1:11" outlineLevel="1" x14ac:dyDescent="0.2">
      <c r="A1215" s="135"/>
      <c r="B1215" s="136"/>
      <c r="C1215" s="137" t="s">
        <v>1218</v>
      </c>
      <c r="D1215" s="138"/>
      <c r="E1215" s="139">
        <v>28.95</v>
      </c>
      <c r="F1215" s="134"/>
      <c r="G1215" s="134"/>
      <c r="H1215" s="140"/>
      <c r="I1215" s="140"/>
      <c r="J1215" s="140"/>
      <c r="K1215" s="140"/>
    </row>
    <row r="1216" spans="1:11" outlineLevel="1" x14ac:dyDescent="0.2">
      <c r="A1216" s="135"/>
      <c r="B1216" s="136"/>
      <c r="C1216" s="137" t="s">
        <v>706</v>
      </c>
      <c r="D1216" s="138"/>
      <c r="E1216" s="139">
        <v>-1.8180000000000001</v>
      </c>
      <c r="F1216" s="134"/>
      <c r="G1216" s="134"/>
      <c r="H1216" s="140"/>
      <c r="I1216" s="140"/>
      <c r="J1216" s="140"/>
      <c r="K1216" s="140"/>
    </row>
    <row r="1217" spans="1:11" outlineLevel="1" x14ac:dyDescent="0.2">
      <c r="A1217" s="135"/>
      <c r="B1217" s="136"/>
      <c r="C1217" s="137" t="s">
        <v>708</v>
      </c>
      <c r="D1217" s="138"/>
      <c r="E1217" s="139">
        <v>-4.8479999999999999</v>
      </c>
      <c r="F1217" s="134"/>
      <c r="G1217" s="134"/>
      <c r="H1217" s="140"/>
      <c r="I1217" s="140"/>
      <c r="J1217" s="140"/>
      <c r="K1217" s="140"/>
    </row>
    <row r="1218" spans="1:11" outlineLevel="1" x14ac:dyDescent="0.2">
      <c r="A1218" s="135"/>
      <c r="B1218" s="136"/>
      <c r="C1218" s="137" t="s">
        <v>1219</v>
      </c>
      <c r="D1218" s="138"/>
      <c r="E1218" s="139">
        <v>9.0374999999999996</v>
      </c>
      <c r="F1218" s="134"/>
      <c r="G1218" s="134"/>
      <c r="H1218" s="140"/>
      <c r="I1218" s="140"/>
      <c r="J1218" s="140"/>
      <c r="K1218" s="140"/>
    </row>
    <row r="1219" spans="1:11" outlineLevel="1" x14ac:dyDescent="0.2">
      <c r="A1219" s="135"/>
      <c r="B1219" s="136"/>
      <c r="C1219" s="137" t="s">
        <v>1183</v>
      </c>
      <c r="D1219" s="138"/>
      <c r="E1219" s="139">
        <v>-1.6160000000000001</v>
      </c>
      <c r="F1219" s="134"/>
      <c r="G1219" s="134"/>
      <c r="H1219" s="140"/>
      <c r="I1219" s="140"/>
      <c r="J1219" s="140"/>
      <c r="K1219" s="140"/>
    </row>
    <row r="1220" spans="1:11" outlineLevel="1" x14ac:dyDescent="0.2">
      <c r="A1220" s="135"/>
      <c r="B1220" s="136"/>
      <c r="C1220" s="137" t="s">
        <v>1220</v>
      </c>
      <c r="D1220" s="138"/>
      <c r="E1220" s="139">
        <v>9.2624999999999993</v>
      </c>
      <c r="F1220" s="134"/>
      <c r="G1220" s="134"/>
      <c r="H1220" s="140"/>
      <c r="I1220" s="140"/>
      <c r="J1220" s="140"/>
      <c r="K1220" s="140"/>
    </row>
    <row r="1221" spans="1:11" outlineLevel="1" x14ac:dyDescent="0.2">
      <c r="A1221" s="135"/>
      <c r="B1221" s="136"/>
      <c r="C1221" s="137" t="s">
        <v>1177</v>
      </c>
      <c r="D1221" s="138"/>
      <c r="E1221" s="139">
        <v>-3.2320000000000002</v>
      </c>
      <c r="F1221" s="134"/>
      <c r="G1221" s="134"/>
      <c r="H1221" s="140"/>
      <c r="I1221" s="140"/>
      <c r="J1221" s="140"/>
      <c r="K1221" s="140"/>
    </row>
    <row r="1222" spans="1:11" outlineLevel="1" x14ac:dyDescent="0.2">
      <c r="A1222" s="135"/>
      <c r="B1222" s="136"/>
      <c r="C1222" s="137" t="s">
        <v>1221</v>
      </c>
      <c r="D1222" s="138"/>
      <c r="E1222" s="139">
        <v>9</v>
      </c>
      <c r="F1222" s="134"/>
      <c r="G1222" s="134"/>
      <c r="H1222" s="140"/>
      <c r="I1222" s="140"/>
      <c r="J1222" s="140"/>
      <c r="K1222" s="140"/>
    </row>
    <row r="1223" spans="1:11" outlineLevel="1" x14ac:dyDescent="0.2">
      <c r="A1223" s="135"/>
      <c r="B1223" s="136"/>
      <c r="C1223" s="137" t="s">
        <v>1183</v>
      </c>
      <c r="D1223" s="138"/>
      <c r="E1223" s="139">
        <v>-1.6160000000000001</v>
      </c>
      <c r="F1223" s="134"/>
      <c r="G1223" s="134"/>
      <c r="H1223" s="140"/>
      <c r="I1223" s="140"/>
      <c r="J1223" s="140"/>
      <c r="K1223" s="140"/>
    </row>
    <row r="1224" spans="1:11" outlineLevel="1" x14ac:dyDescent="0.2">
      <c r="A1224" s="135"/>
      <c r="B1224" s="136"/>
      <c r="C1224" s="137" t="s">
        <v>1222</v>
      </c>
      <c r="D1224" s="138"/>
      <c r="E1224" s="139">
        <v>27.975000000000001</v>
      </c>
      <c r="F1224" s="134"/>
      <c r="G1224" s="134"/>
      <c r="H1224" s="140"/>
      <c r="I1224" s="140"/>
      <c r="J1224" s="140"/>
      <c r="K1224" s="140"/>
    </row>
    <row r="1225" spans="1:11" outlineLevel="1" x14ac:dyDescent="0.2">
      <c r="A1225" s="135"/>
      <c r="B1225" s="136"/>
      <c r="C1225" s="137" t="s">
        <v>705</v>
      </c>
      <c r="D1225" s="138"/>
      <c r="E1225" s="139">
        <v>-2.02</v>
      </c>
      <c r="F1225" s="134"/>
      <c r="G1225" s="134"/>
      <c r="H1225" s="140"/>
      <c r="I1225" s="140"/>
      <c r="J1225" s="140"/>
      <c r="K1225" s="140"/>
    </row>
    <row r="1226" spans="1:11" outlineLevel="1" x14ac:dyDescent="0.2">
      <c r="A1226" s="135"/>
      <c r="B1226" s="136"/>
      <c r="C1226" s="137" t="s">
        <v>415</v>
      </c>
      <c r="D1226" s="138"/>
      <c r="E1226" s="139"/>
      <c r="F1226" s="134"/>
      <c r="G1226" s="134"/>
      <c r="H1226" s="140"/>
      <c r="I1226" s="140"/>
      <c r="J1226" s="140"/>
      <c r="K1226" s="140"/>
    </row>
    <row r="1227" spans="1:11" outlineLevel="1" x14ac:dyDescent="0.2">
      <c r="A1227" s="135"/>
      <c r="B1227" s="136"/>
      <c r="C1227" s="137" t="s">
        <v>1223</v>
      </c>
      <c r="D1227" s="138"/>
      <c r="E1227" s="139">
        <v>25.630800000000001</v>
      </c>
      <c r="F1227" s="134"/>
      <c r="G1227" s="134"/>
      <c r="H1227" s="140"/>
      <c r="I1227" s="140"/>
      <c r="J1227" s="140"/>
      <c r="K1227" s="140"/>
    </row>
    <row r="1228" spans="1:11" outlineLevel="1" x14ac:dyDescent="0.2">
      <c r="A1228" s="135"/>
      <c r="B1228" s="136"/>
      <c r="C1228" s="137" t="s">
        <v>705</v>
      </c>
      <c r="D1228" s="138"/>
      <c r="E1228" s="139">
        <v>-2.02</v>
      </c>
      <c r="F1228" s="134"/>
      <c r="G1228" s="134"/>
      <c r="H1228" s="140"/>
      <c r="I1228" s="140"/>
      <c r="J1228" s="140"/>
      <c r="K1228" s="140"/>
    </row>
    <row r="1229" spans="1:11" outlineLevel="1" x14ac:dyDescent="0.2">
      <c r="A1229" s="135"/>
      <c r="B1229" s="136"/>
      <c r="C1229" s="137" t="s">
        <v>706</v>
      </c>
      <c r="D1229" s="138"/>
      <c r="E1229" s="139">
        <v>-1.8180000000000001</v>
      </c>
      <c r="F1229" s="134"/>
      <c r="G1229" s="134"/>
      <c r="H1229" s="140"/>
      <c r="I1229" s="140"/>
      <c r="J1229" s="140"/>
      <c r="K1229" s="140"/>
    </row>
    <row r="1230" spans="1:11" outlineLevel="1" x14ac:dyDescent="0.2">
      <c r="A1230" s="135"/>
      <c r="B1230" s="136"/>
      <c r="C1230" s="137" t="s">
        <v>1224</v>
      </c>
      <c r="D1230" s="138"/>
      <c r="E1230" s="139">
        <v>18.2652</v>
      </c>
      <c r="F1230" s="134"/>
      <c r="G1230" s="134"/>
      <c r="H1230" s="140"/>
      <c r="I1230" s="140"/>
      <c r="J1230" s="140"/>
      <c r="K1230" s="140"/>
    </row>
    <row r="1231" spans="1:11" outlineLevel="1" x14ac:dyDescent="0.2">
      <c r="A1231" s="135"/>
      <c r="B1231" s="136"/>
      <c r="C1231" s="137" t="s">
        <v>1183</v>
      </c>
      <c r="D1231" s="138"/>
      <c r="E1231" s="139">
        <v>-1.6160000000000001</v>
      </c>
      <c r="F1231" s="134"/>
      <c r="G1231" s="134"/>
      <c r="H1231" s="140"/>
      <c r="I1231" s="140"/>
      <c r="J1231" s="140"/>
      <c r="K1231" s="140"/>
    </row>
    <row r="1232" spans="1:11" outlineLevel="1" x14ac:dyDescent="0.2">
      <c r="A1232" s="135"/>
      <c r="B1232" s="136"/>
      <c r="C1232" s="137" t="s">
        <v>1225</v>
      </c>
      <c r="D1232" s="138"/>
      <c r="E1232" s="139">
        <v>28.718399999999999</v>
      </c>
      <c r="F1232" s="134"/>
      <c r="G1232" s="134"/>
      <c r="H1232" s="140"/>
      <c r="I1232" s="140"/>
      <c r="J1232" s="140"/>
      <c r="K1232" s="140"/>
    </row>
    <row r="1233" spans="1:11" outlineLevel="1" x14ac:dyDescent="0.2">
      <c r="A1233" s="135"/>
      <c r="B1233" s="136"/>
      <c r="C1233" s="137" t="s">
        <v>706</v>
      </c>
      <c r="D1233" s="138"/>
      <c r="E1233" s="139">
        <v>-1.8180000000000001</v>
      </c>
      <c r="F1233" s="134"/>
      <c r="G1233" s="134"/>
      <c r="H1233" s="140"/>
      <c r="I1233" s="140"/>
      <c r="J1233" s="140"/>
      <c r="K1233" s="140"/>
    </row>
    <row r="1234" spans="1:11" outlineLevel="1" x14ac:dyDescent="0.2">
      <c r="A1234" s="135"/>
      <c r="B1234" s="136"/>
      <c r="C1234" s="137" t="s">
        <v>708</v>
      </c>
      <c r="D1234" s="138"/>
      <c r="E1234" s="139">
        <v>-4.8479999999999999</v>
      </c>
      <c r="F1234" s="134"/>
      <c r="G1234" s="134"/>
      <c r="H1234" s="140"/>
      <c r="I1234" s="140"/>
      <c r="J1234" s="140"/>
      <c r="K1234" s="140"/>
    </row>
    <row r="1235" spans="1:11" outlineLevel="1" x14ac:dyDescent="0.2">
      <c r="A1235" s="135"/>
      <c r="B1235" s="136"/>
      <c r="C1235" s="137" t="s">
        <v>1226</v>
      </c>
      <c r="D1235" s="138"/>
      <c r="E1235" s="139">
        <v>9.0768000000000004</v>
      </c>
      <c r="F1235" s="134"/>
      <c r="G1235" s="134"/>
      <c r="H1235" s="140"/>
      <c r="I1235" s="140"/>
      <c r="J1235" s="140"/>
      <c r="K1235" s="140"/>
    </row>
    <row r="1236" spans="1:11" outlineLevel="1" x14ac:dyDescent="0.2">
      <c r="A1236" s="135"/>
      <c r="B1236" s="136"/>
      <c r="C1236" s="137" t="s">
        <v>1183</v>
      </c>
      <c r="D1236" s="138"/>
      <c r="E1236" s="139">
        <v>-1.6160000000000001</v>
      </c>
      <c r="F1236" s="134"/>
      <c r="G1236" s="134"/>
      <c r="H1236" s="140"/>
      <c r="I1236" s="140"/>
      <c r="J1236" s="140"/>
      <c r="K1236" s="140"/>
    </row>
    <row r="1237" spans="1:11" outlineLevel="1" x14ac:dyDescent="0.2">
      <c r="A1237" s="135"/>
      <c r="B1237" s="136"/>
      <c r="C1237" s="137" t="s">
        <v>1227</v>
      </c>
      <c r="D1237" s="138"/>
      <c r="E1237" s="139">
        <v>9.1883999999999997</v>
      </c>
      <c r="F1237" s="134"/>
      <c r="G1237" s="134"/>
      <c r="H1237" s="140"/>
      <c r="I1237" s="140"/>
      <c r="J1237" s="140"/>
      <c r="K1237" s="140"/>
    </row>
    <row r="1238" spans="1:11" outlineLevel="1" x14ac:dyDescent="0.2">
      <c r="A1238" s="135"/>
      <c r="B1238" s="136"/>
      <c r="C1238" s="137" t="s">
        <v>1177</v>
      </c>
      <c r="D1238" s="138"/>
      <c r="E1238" s="139">
        <v>-3.2320000000000002</v>
      </c>
      <c r="F1238" s="134"/>
      <c r="G1238" s="134"/>
      <c r="H1238" s="140"/>
      <c r="I1238" s="140"/>
      <c r="J1238" s="140"/>
      <c r="K1238" s="140"/>
    </row>
    <row r="1239" spans="1:11" outlineLevel="1" x14ac:dyDescent="0.2">
      <c r="A1239" s="135"/>
      <c r="B1239" s="136"/>
      <c r="C1239" s="137" t="s">
        <v>1228</v>
      </c>
      <c r="D1239" s="138"/>
      <c r="E1239" s="139">
        <v>8.9280000000000008</v>
      </c>
      <c r="F1239" s="134"/>
      <c r="G1239" s="134"/>
      <c r="H1239" s="140"/>
      <c r="I1239" s="140"/>
      <c r="J1239" s="140"/>
      <c r="K1239" s="140"/>
    </row>
    <row r="1240" spans="1:11" outlineLevel="1" x14ac:dyDescent="0.2">
      <c r="A1240" s="135"/>
      <c r="B1240" s="136"/>
      <c r="C1240" s="137" t="s">
        <v>1183</v>
      </c>
      <c r="D1240" s="138"/>
      <c r="E1240" s="139">
        <v>-1.6160000000000001</v>
      </c>
      <c r="F1240" s="134"/>
      <c r="G1240" s="134"/>
      <c r="H1240" s="140"/>
      <c r="I1240" s="140"/>
      <c r="J1240" s="140"/>
      <c r="K1240" s="140"/>
    </row>
    <row r="1241" spans="1:11" outlineLevel="1" x14ac:dyDescent="0.2">
      <c r="A1241" s="135"/>
      <c r="B1241" s="136"/>
      <c r="C1241" s="137" t="s">
        <v>1229</v>
      </c>
      <c r="D1241" s="138"/>
      <c r="E1241" s="139">
        <v>24.707999999999998</v>
      </c>
      <c r="F1241" s="134"/>
      <c r="G1241" s="134"/>
      <c r="H1241" s="140"/>
      <c r="I1241" s="140"/>
      <c r="J1241" s="140"/>
      <c r="K1241" s="140"/>
    </row>
    <row r="1242" spans="1:11" outlineLevel="1" x14ac:dyDescent="0.2">
      <c r="A1242" s="135"/>
      <c r="B1242" s="136"/>
      <c r="C1242" s="137" t="s">
        <v>1230</v>
      </c>
      <c r="D1242" s="138"/>
      <c r="E1242" s="139">
        <v>49.415999999999997</v>
      </c>
      <c r="F1242" s="134"/>
      <c r="G1242" s="134"/>
      <c r="H1242" s="140"/>
      <c r="I1242" s="140"/>
      <c r="J1242" s="140"/>
      <c r="K1242" s="140"/>
    </row>
    <row r="1243" spans="1:11" outlineLevel="1" x14ac:dyDescent="0.2">
      <c r="A1243" s="135"/>
      <c r="B1243" s="136"/>
      <c r="C1243" s="137" t="s">
        <v>1231</v>
      </c>
      <c r="D1243" s="138"/>
      <c r="E1243" s="139">
        <v>24.707999999999998</v>
      </c>
      <c r="F1243" s="134"/>
      <c r="G1243" s="134"/>
      <c r="H1243" s="140"/>
      <c r="I1243" s="140"/>
      <c r="J1243" s="140"/>
      <c r="K1243" s="140"/>
    </row>
    <row r="1244" spans="1:11" outlineLevel="1" x14ac:dyDescent="0.2">
      <c r="A1244" s="135"/>
      <c r="B1244" s="136"/>
      <c r="C1244" s="137" t="s">
        <v>1232</v>
      </c>
      <c r="D1244" s="138"/>
      <c r="E1244" s="139">
        <v>27.751200000000001</v>
      </c>
      <c r="F1244" s="134"/>
      <c r="G1244" s="134"/>
      <c r="H1244" s="140"/>
      <c r="I1244" s="140"/>
      <c r="J1244" s="140"/>
      <c r="K1244" s="140"/>
    </row>
    <row r="1245" spans="1:11" outlineLevel="1" x14ac:dyDescent="0.2">
      <c r="A1245" s="135"/>
      <c r="B1245" s="136"/>
      <c r="C1245" s="137" t="s">
        <v>705</v>
      </c>
      <c r="D1245" s="138"/>
      <c r="E1245" s="139">
        <v>-2.02</v>
      </c>
      <c r="F1245" s="134"/>
      <c r="G1245" s="134"/>
      <c r="H1245" s="140"/>
      <c r="I1245" s="140"/>
      <c r="J1245" s="140"/>
      <c r="K1245" s="140"/>
    </row>
    <row r="1246" spans="1:11" outlineLevel="1" x14ac:dyDescent="0.2">
      <c r="A1246" s="135"/>
      <c r="B1246" s="136"/>
      <c r="C1246" s="137" t="s">
        <v>420</v>
      </c>
      <c r="D1246" s="138"/>
      <c r="E1246" s="139"/>
      <c r="F1246" s="134"/>
      <c r="G1246" s="134"/>
      <c r="H1246" s="140"/>
      <c r="I1246" s="140"/>
      <c r="J1246" s="140"/>
      <c r="K1246" s="140"/>
    </row>
    <row r="1247" spans="1:11" outlineLevel="1" x14ac:dyDescent="0.2">
      <c r="A1247" s="135"/>
      <c r="B1247" s="136"/>
      <c r="C1247" s="137" t="s">
        <v>1233</v>
      </c>
      <c r="D1247" s="138"/>
      <c r="E1247" s="139">
        <v>11.396699999999999</v>
      </c>
      <c r="F1247" s="134"/>
      <c r="G1247" s="134"/>
      <c r="H1247" s="140"/>
      <c r="I1247" s="140"/>
      <c r="J1247" s="140"/>
      <c r="K1247" s="140"/>
    </row>
    <row r="1248" spans="1:11" outlineLevel="1" x14ac:dyDescent="0.2">
      <c r="A1248" s="135"/>
      <c r="B1248" s="136"/>
      <c r="C1248" s="137" t="s">
        <v>1234</v>
      </c>
      <c r="D1248" s="138"/>
      <c r="E1248" s="139">
        <v>7.4385000000000003</v>
      </c>
      <c r="F1248" s="134"/>
      <c r="G1248" s="134"/>
      <c r="H1248" s="140"/>
      <c r="I1248" s="140"/>
      <c r="J1248" s="140"/>
      <c r="K1248" s="140"/>
    </row>
    <row r="1249" spans="1:11" outlineLevel="1" x14ac:dyDescent="0.2">
      <c r="A1249" s="135"/>
      <c r="B1249" s="136"/>
      <c r="C1249" s="137" t="s">
        <v>1235</v>
      </c>
      <c r="D1249" s="138"/>
      <c r="E1249" s="139">
        <v>15</v>
      </c>
      <c r="F1249" s="134"/>
      <c r="G1249" s="134"/>
      <c r="H1249" s="140"/>
      <c r="I1249" s="140"/>
      <c r="J1249" s="140"/>
      <c r="K1249" s="140"/>
    </row>
    <row r="1250" spans="1:11" outlineLevel="1" x14ac:dyDescent="0.2">
      <c r="A1250" s="135"/>
      <c r="B1250" s="136"/>
      <c r="C1250" s="137" t="s">
        <v>1236</v>
      </c>
      <c r="D1250" s="138"/>
      <c r="E1250" s="139">
        <v>-2.7</v>
      </c>
      <c r="F1250" s="134"/>
      <c r="G1250" s="134"/>
      <c r="H1250" s="140"/>
      <c r="I1250" s="140"/>
      <c r="J1250" s="140"/>
      <c r="K1250" s="140"/>
    </row>
    <row r="1251" spans="1:11" outlineLevel="1" x14ac:dyDescent="0.2">
      <c r="A1251" s="135"/>
      <c r="B1251" s="136"/>
      <c r="C1251" s="137" t="s">
        <v>1237</v>
      </c>
      <c r="D1251" s="138"/>
      <c r="E1251" s="139">
        <v>-3.03</v>
      </c>
      <c r="F1251" s="134"/>
      <c r="G1251" s="134"/>
      <c r="H1251" s="140"/>
      <c r="I1251" s="140"/>
      <c r="J1251" s="140"/>
      <c r="K1251" s="140"/>
    </row>
    <row r="1252" spans="1:11" outlineLevel="1" x14ac:dyDescent="0.2">
      <c r="A1252" s="135"/>
      <c r="B1252" s="136"/>
      <c r="C1252" s="137" t="s">
        <v>1238</v>
      </c>
      <c r="D1252" s="138"/>
      <c r="E1252" s="139">
        <v>16.5</v>
      </c>
      <c r="F1252" s="134"/>
      <c r="G1252" s="134"/>
      <c r="H1252" s="140"/>
      <c r="I1252" s="140"/>
      <c r="J1252" s="140"/>
      <c r="K1252" s="140"/>
    </row>
    <row r="1253" spans="1:11" outlineLevel="1" x14ac:dyDescent="0.2">
      <c r="A1253" s="135"/>
      <c r="B1253" s="136"/>
      <c r="C1253" s="137" t="s">
        <v>1237</v>
      </c>
      <c r="D1253" s="138"/>
      <c r="E1253" s="139">
        <v>-3.03</v>
      </c>
      <c r="F1253" s="134"/>
      <c r="G1253" s="134"/>
      <c r="H1253" s="140"/>
      <c r="I1253" s="140"/>
      <c r="J1253" s="140"/>
      <c r="K1253" s="140"/>
    </row>
    <row r="1254" spans="1:11" outlineLevel="1" x14ac:dyDescent="0.2">
      <c r="A1254" s="135"/>
      <c r="B1254" s="136"/>
      <c r="C1254" s="137" t="s">
        <v>1239</v>
      </c>
      <c r="D1254" s="138"/>
      <c r="E1254" s="139">
        <v>12.803699999999999</v>
      </c>
      <c r="F1254" s="134"/>
      <c r="G1254" s="134"/>
      <c r="H1254" s="140"/>
      <c r="I1254" s="140"/>
      <c r="J1254" s="140"/>
      <c r="K1254" s="140"/>
    </row>
    <row r="1255" spans="1:11" outlineLevel="1" x14ac:dyDescent="0.2">
      <c r="A1255" s="135"/>
      <c r="B1255" s="136"/>
      <c r="C1255" s="137" t="s">
        <v>1161</v>
      </c>
      <c r="D1255" s="138"/>
      <c r="E1255" s="139">
        <v>164.05</v>
      </c>
      <c r="F1255" s="134"/>
      <c r="G1255" s="134"/>
      <c r="H1255" s="140"/>
      <c r="I1255" s="140"/>
      <c r="J1255" s="140"/>
      <c r="K1255" s="140"/>
    </row>
    <row r="1256" spans="1:11" outlineLevel="1" x14ac:dyDescent="0.2">
      <c r="A1256" s="135"/>
      <c r="B1256" s="136"/>
      <c r="C1256" s="137" t="s">
        <v>1162</v>
      </c>
      <c r="D1256" s="138"/>
      <c r="E1256" s="139">
        <v>3.7185000000000001</v>
      </c>
      <c r="F1256" s="134"/>
      <c r="G1256" s="134"/>
      <c r="H1256" s="140"/>
      <c r="I1256" s="140"/>
      <c r="J1256" s="140"/>
      <c r="K1256" s="140"/>
    </row>
    <row r="1257" spans="1:11" ht="22.5" outlineLevel="1" x14ac:dyDescent="0.2">
      <c r="A1257" s="43">
        <v>124</v>
      </c>
      <c r="B1257" s="44" t="s">
        <v>1240</v>
      </c>
      <c r="C1257" s="59" t="s">
        <v>1241</v>
      </c>
      <c r="D1257" s="45" t="s">
        <v>172</v>
      </c>
      <c r="E1257" s="46">
        <v>826.14229999999998</v>
      </c>
      <c r="F1257" s="47">
        <v>0</v>
      </c>
      <c r="G1257" s="48">
        <f>ROUND(E1257*F1257,2)</f>
        <v>0</v>
      </c>
      <c r="H1257" s="46">
        <v>2.9399999999999999E-2</v>
      </c>
      <c r="I1257" s="46">
        <f>ROUND(E1257*H1257,2)</f>
        <v>24.29</v>
      </c>
      <c r="J1257" s="46">
        <v>0</v>
      </c>
      <c r="K1257" s="46">
        <f>ROUND(E1257*J1257,2)</f>
        <v>0</v>
      </c>
    </row>
    <row r="1258" spans="1:11" outlineLevel="1" x14ac:dyDescent="0.2">
      <c r="A1258" s="135"/>
      <c r="B1258" s="136"/>
      <c r="C1258" s="144" t="s">
        <v>1170</v>
      </c>
      <c r="D1258" s="144"/>
      <c r="E1258" s="144"/>
      <c r="F1258" s="144"/>
      <c r="G1258" s="144"/>
      <c r="H1258" s="140"/>
      <c r="I1258" s="140"/>
      <c r="J1258" s="140"/>
      <c r="K1258" s="140"/>
    </row>
    <row r="1259" spans="1:11" outlineLevel="1" x14ac:dyDescent="0.2">
      <c r="A1259" s="135"/>
      <c r="B1259" s="136"/>
      <c r="C1259" s="137" t="s">
        <v>1242</v>
      </c>
      <c r="D1259" s="138"/>
      <c r="E1259" s="139"/>
      <c r="F1259" s="134"/>
      <c r="G1259" s="134"/>
      <c r="H1259" s="140"/>
      <c r="I1259" s="140"/>
      <c r="J1259" s="140"/>
      <c r="K1259" s="140"/>
    </row>
    <row r="1260" spans="1:11" outlineLevel="1" x14ac:dyDescent="0.2">
      <c r="A1260" s="135"/>
      <c r="B1260" s="136"/>
      <c r="C1260" s="137" t="s">
        <v>395</v>
      </c>
      <c r="D1260" s="138"/>
      <c r="E1260" s="139"/>
      <c r="F1260" s="134"/>
      <c r="G1260" s="134"/>
      <c r="H1260" s="140"/>
      <c r="I1260" s="140"/>
      <c r="J1260" s="140"/>
      <c r="K1260" s="140"/>
    </row>
    <row r="1261" spans="1:11" outlineLevel="1" x14ac:dyDescent="0.2">
      <c r="A1261" s="135"/>
      <c r="B1261" s="136"/>
      <c r="C1261" s="137" t="s">
        <v>1243</v>
      </c>
      <c r="D1261" s="138"/>
      <c r="E1261" s="139">
        <v>118.904</v>
      </c>
      <c r="F1261" s="134"/>
      <c r="G1261" s="134"/>
      <c r="H1261" s="140"/>
      <c r="I1261" s="140"/>
      <c r="J1261" s="140"/>
      <c r="K1261" s="140"/>
    </row>
    <row r="1262" spans="1:11" outlineLevel="1" x14ac:dyDescent="0.2">
      <c r="A1262" s="135"/>
      <c r="B1262" s="136"/>
      <c r="C1262" s="137" t="s">
        <v>1244</v>
      </c>
      <c r="D1262" s="138"/>
      <c r="E1262" s="139">
        <v>-4.34</v>
      </c>
      <c r="F1262" s="134"/>
      <c r="G1262" s="134"/>
      <c r="H1262" s="140"/>
      <c r="I1262" s="140"/>
      <c r="J1262" s="140"/>
      <c r="K1262" s="140"/>
    </row>
    <row r="1263" spans="1:11" outlineLevel="1" x14ac:dyDescent="0.2">
      <c r="A1263" s="135"/>
      <c r="B1263" s="136"/>
      <c r="C1263" s="137" t="s">
        <v>1245</v>
      </c>
      <c r="D1263" s="138"/>
      <c r="E1263" s="139">
        <v>-1.98</v>
      </c>
      <c r="F1263" s="134"/>
      <c r="G1263" s="134"/>
      <c r="H1263" s="140"/>
      <c r="I1263" s="140"/>
      <c r="J1263" s="140"/>
      <c r="K1263" s="140"/>
    </row>
    <row r="1264" spans="1:11" outlineLevel="1" x14ac:dyDescent="0.2">
      <c r="A1264" s="135"/>
      <c r="B1264" s="136"/>
      <c r="C1264" s="137" t="s">
        <v>1246</v>
      </c>
      <c r="D1264" s="138"/>
      <c r="E1264" s="139">
        <v>-4.68</v>
      </c>
      <c r="F1264" s="134"/>
      <c r="G1264" s="134"/>
      <c r="H1264" s="140"/>
      <c r="I1264" s="140"/>
      <c r="J1264" s="140"/>
      <c r="K1264" s="140"/>
    </row>
    <row r="1265" spans="1:11" outlineLevel="1" x14ac:dyDescent="0.2">
      <c r="A1265" s="135"/>
      <c r="B1265" s="136"/>
      <c r="C1265" s="137" t="s">
        <v>1247</v>
      </c>
      <c r="D1265" s="138"/>
      <c r="E1265" s="139">
        <v>-4.1040000000000001</v>
      </c>
      <c r="F1265" s="134"/>
      <c r="G1265" s="134"/>
      <c r="H1265" s="140"/>
      <c r="I1265" s="140"/>
      <c r="J1265" s="140"/>
      <c r="K1265" s="140"/>
    </row>
    <row r="1266" spans="1:11" outlineLevel="1" x14ac:dyDescent="0.2">
      <c r="A1266" s="135"/>
      <c r="B1266" s="136"/>
      <c r="C1266" s="137" t="s">
        <v>1248</v>
      </c>
      <c r="D1266" s="138"/>
      <c r="E1266" s="139">
        <v>1.1408</v>
      </c>
      <c r="F1266" s="134"/>
      <c r="G1266" s="134"/>
      <c r="H1266" s="140"/>
      <c r="I1266" s="140"/>
      <c r="J1266" s="140"/>
      <c r="K1266" s="140"/>
    </row>
    <row r="1267" spans="1:11" outlineLevel="1" x14ac:dyDescent="0.2">
      <c r="A1267" s="135"/>
      <c r="B1267" s="136"/>
      <c r="C1267" s="137" t="s">
        <v>1249</v>
      </c>
      <c r="D1267" s="138"/>
      <c r="E1267" s="139">
        <v>12.7608</v>
      </c>
      <c r="F1267" s="134"/>
      <c r="G1267" s="134"/>
      <c r="H1267" s="140"/>
      <c r="I1267" s="140"/>
      <c r="J1267" s="140"/>
      <c r="K1267" s="140"/>
    </row>
    <row r="1268" spans="1:11" outlineLevel="1" x14ac:dyDescent="0.2">
      <c r="A1268" s="135"/>
      <c r="B1268" s="136"/>
      <c r="C1268" s="137" t="s">
        <v>1250</v>
      </c>
      <c r="D1268" s="138"/>
      <c r="E1268" s="139">
        <v>7.1448</v>
      </c>
      <c r="F1268" s="134"/>
      <c r="G1268" s="134"/>
      <c r="H1268" s="140"/>
      <c r="I1268" s="140"/>
      <c r="J1268" s="140"/>
      <c r="K1268" s="140"/>
    </row>
    <row r="1269" spans="1:11" outlineLevel="1" x14ac:dyDescent="0.2">
      <c r="A1269" s="135"/>
      <c r="B1269" s="136"/>
      <c r="C1269" s="137" t="s">
        <v>1251</v>
      </c>
      <c r="D1269" s="138"/>
      <c r="E1269" s="139">
        <v>36.062800000000003</v>
      </c>
      <c r="F1269" s="134"/>
      <c r="G1269" s="134"/>
      <c r="H1269" s="140"/>
      <c r="I1269" s="140"/>
      <c r="J1269" s="140"/>
      <c r="K1269" s="140"/>
    </row>
    <row r="1270" spans="1:11" outlineLevel="1" x14ac:dyDescent="0.2">
      <c r="A1270" s="135"/>
      <c r="B1270" s="136"/>
      <c r="C1270" s="137" t="s">
        <v>1252</v>
      </c>
      <c r="D1270" s="138"/>
      <c r="E1270" s="139">
        <v>-1.8988</v>
      </c>
      <c r="F1270" s="134"/>
      <c r="G1270" s="134"/>
      <c r="H1270" s="140"/>
      <c r="I1270" s="140"/>
      <c r="J1270" s="140"/>
      <c r="K1270" s="140"/>
    </row>
    <row r="1271" spans="1:11" outlineLevel="1" x14ac:dyDescent="0.2">
      <c r="A1271" s="135"/>
      <c r="B1271" s="136"/>
      <c r="C1271" s="137" t="s">
        <v>1245</v>
      </c>
      <c r="D1271" s="138"/>
      <c r="E1271" s="139">
        <v>-1.98</v>
      </c>
      <c r="F1271" s="134"/>
      <c r="G1271" s="134"/>
      <c r="H1271" s="140"/>
      <c r="I1271" s="140"/>
      <c r="J1271" s="140"/>
      <c r="K1271" s="140"/>
    </row>
    <row r="1272" spans="1:11" outlineLevel="1" x14ac:dyDescent="0.2">
      <c r="A1272" s="135"/>
      <c r="B1272" s="136"/>
      <c r="C1272" s="137" t="s">
        <v>1253</v>
      </c>
      <c r="D1272" s="138"/>
      <c r="E1272" s="139">
        <v>-2.34</v>
      </c>
      <c r="F1272" s="134"/>
      <c r="G1272" s="134"/>
      <c r="H1272" s="140"/>
      <c r="I1272" s="140"/>
      <c r="J1272" s="140"/>
      <c r="K1272" s="140"/>
    </row>
    <row r="1273" spans="1:11" outlineLevel="1" x14ac:dyDescent="0.2">
      <c r="A1273" s="135"/>
      <c r="B1273" s="136"/>
      <c r="C1273" s="137" t="s">
        <v>1254</v>
      </c>
      <c r="D1273" s="138"/>
      <c r="E1273" s="139">
        <v>3.4860000000000002</v>
      </c>
      <c r="F1273" s="134"/>
      <c r="G1273" s="134"/>
      <c r="H1273" s="140"/>
      <c r="I1273" s="140"/>
      <c r="J1273" s="140"/>
      <c r="K1273" s="140"/>
    </row>
    <row r="1274" spans="1:11" outlineLevel="1" x14ac:dyDescent="0.2">
      <c r="A1274" s="135"/>
      <c r="B1274" s="136"/>
      <c r="C1274" s="137" t="s">
        <v>1255</v>
      </c>
      <c r="D1274" s="138"/>
      <c r="E1274" s="139">
        <v>6.1463999999999999</v>
      </c>
      <c r="F1274" s="134"/>
      <c r="G1274" s="134"/>
      <c r="H1274" s="140"/>
      <c r="I1274" s="140"/>
      <c r="J1274" s="140"/>
      <c r="K1274" s="140"/>
    </row>
    <row r="1275" spans="1:11" outlineLevel="1" x14ac:dyDescent="0.2">
      <c r="A1275" s="135"/>
      <c r="B1275" s="136"/>
      <c r="C1275" s="137" t="s">
        <v>1256</v>
      </c>
      <c r="D1275" s="138"/>
      <c r="E1275" s="139">
        <v>75.400800000000004</v>
      </c>
      <c r="F1275" s="134"/>
      <c r="G1275" s="134"/>
      <c r="H1275" s="140"/>
      <c r="I1275" s="140"/>
      <c r="J1275" s="140"/>
      <c r="K1275" s="140"/>
    </row>
    <row r="1276" spans="1:11" outlineLevel="1" x14ac:dyDescent="0.2">
      <c r="A1276" s="135"/>
      <c r="B1276" s="136"/>
      <c r="C1276" s="137" t="s">
        <v>1257</v>
      </c>
      <c r="D1276" s="138"/>
      <c r="E1276" s="139">
        <v>-4.32</v>
      </c>
      <c r="F1276" s="134"/>
      <c r="G1276" s="134"/>
      <c r="H1276" s="140"/>
      <c r="I1276" s="140"/>
      <c r="J1276" s="140"/>
      <c r="K1276" s="140"/>
    </row>
    <row r="1277" spans="1:11" outlineLevel="1" x14ac:dyDescent="0.2">
      <c r="A1277" s="135"/>
      <c r="B1277" s="136"/>
      <c r="C1277" s="137" t="s">
        <v>1253</v>
      </c>
      <c r="D1277" s="138"/>
      <c r="E1277" s="139">
        <v>-2.34</v>
      </c>
      <c r="F1277" s="134"/>
      <c r="G1277" s="134"/>
      <c r="H1277" s="140"/>
      <c r="I1277" s="140"/>
      <c r="J1277" s="140"/>
      <c r="K1277" s="140"/>
    </row>
    <row r="1278" spans="1:11" outlineLevel="1" x14ac:dyDescent="0.2">
      <c r="A1278" s="135"/>
      <c r="B1278" s="136"/>
      <c r="C1278" s="137" t="s">
        <v>1258</v>
      </c>
      <c r="D1278" s="138"/>
      <c r="E1278" s="139">
        <v>-4.05</v>
      </c>
      <c r="F1278" s="134"/>
      <c r="G1278" s="134"/>
      <c r="H1278" s="140"/>
      <c r="I1278" s="140"/>
      <c r="J1278" s="140"/>
      <c r="K1278" s="140"/>
    </row>
    <row r="1279" spans="1:11" outlineLevel="1" x14ac:dyDescent="0.2">
      <c r="A1279" s="135"/>
      <c r="B1279" s="136"/>
      <c r="C1279" s="137" t="s">
        <v>1259</v>
      </c>
      <c r="D1279" s="138"/>
      <c r="E1279" s="139">
        <v>9.2984000000000009</v>
      </c>
      <c r="F1279" s="134"/>
      <c r="G1279" s="134"/>
      <c r="H1279" s="140"/>
      <c r="I1279" s="140"/>
      <c r="J1279" s="140"/>
      <c r="K1279" s="140"/>
    </row>
    <row r="1280" spans="1:11" outlineLevel="1" x14ac:dyDescent="0.2">
      <c r="A1280" s="135"/>
      <c r="B1280" s="136"/>
      <c r="C1280" s="137" t="s">
        <v>1260</v>
      </c>
      <c r="D1280" s="138"/>
      <c r="E1280" s="139">
        <v>6.3803999999999998</v>
      </c>
      <c r="F1280" s="134"/>
      <c r="G1280" s="134"/>
      <c r="H1280" s="140"/>
      <c r="I1280" s="140"/>
      <c r="J1280" s="140"/>
      <c r="K1280" s="140"/>
    </row>
    <row r="1281" spans="1:11" outlineLevel="1" x14ac:dyDescent="0.2">
      <c r="A1281" s="135"/>
      <c r="B1281" s="136"/>
      <c r="C1281" s="137" t="s">
        <v>1261</v>
      </c>
      <c r="D1281" s="138"/>
      <c r="E1281" s="139">
        <v>7.1214000000000004</v>
      </c>
      <c r="F1281" s="134"/>
      <c r="G1281" s="134"/>
      <c r="H1281" s="140"/>
      <c r="I1281" s="140"/>
      <c r="J1281" s="140"/>
      <c r="K1281" s="140"/>
    </row>
    <row r="1282" spans="1:11" outlineLevel="1" x14ac:dyDescent="0.2">
      <c r="A1282" s="135"/>
      <c r="B1282" s="136"/>
      <c r="C1282" s="137" t="s">
        <v>1262</v>
      </c>
      <c r="D1282" s="138"/>
      <c r="E1282" s="139">
        <v>94.909599999999998</v>
      </c>
      <c r="F1282" s="134"/>
      <c r="G1282" s="134"/>
      <c r="H1282" s="140"/>
      <c r="I1282" s="140"/>
      <c r="J1282" s="140"/>
      <c r="K1282" s="140"/>
    </row>
    <row r="1283" spans="1:11" outlineLevel="1" x14ac:dyDescent="0.2">
      <c r="A1283" s="135"/>
      <c r="B1283" s="136"/>
      <c r="C1283" s="137" t="s">
        <v>705</v>
      </c>
      <c r="D1283" s="138"/>
      <c r="E1283" s="139">
        <v>-2.02</v>
      </c>
      <c r="F1283" s="134"/>
      <c r="G1283" s="134"/>
      <c r="H1283" s="140"/>
      <c r="I1283" s="140"/>
      <c r="J1283" s="140"/>
      <c r="K1283" s="140"/>
    </row>
    <row r="1284" spans="1:11" outlineLevel="1" x14ac:dyDescent="0.2">
      <c r="A1284" s="135"/>
      <c r="B1284" s="136"/>
      <c r="C1284" s="137" t="s">
        <v>1263</v>
      </c>
      <c r="D1284" s="138"/>
      <c r="E1284" s="139">
        <v>-5.04</v>
      </c>
      <c r="F1284" s="134"/>
      <c r="G1284" s="134"/>
      <c r="H1284" s="140"/>
      <c r="I1284" s="140"/>
      <c r="J1284" s="140"/>
      <c r="K1284" s="140"/>
    </row>
    <row r="1285" spans="1:11" outlineLevel="1" x14ac:dyDescent="0.2">
      <c r="A1285" s="135"/>
      <c r="B1285" s="136"/>
      <c r="C1285" s="137" t="s">
        <v>1264</v>
      </c>
      <c r="D1285" s="138"/>
      <c r="E1285" s="139">
        <v>3.1751999999999998</v>
      </c>
      <c r="F1285" s="134"/>
      <c r="G1285" s="134"/>
      <c r="H1285" s="140"/>
      <c r="I1285" s="140"/>
      <c r="J1285" s="140"/>
      <c r="K1285" s="140"/>
    </row>
    <row r="1286" spans="1:11" outlineLevel="1" x14ac:dyDescent="0.2">
      <c r="A1286" s="135"/>
      <c r="B1286" s="136"/>
      <c r="C1286" s="137" t="s">
        <v>1265</v>
      </c>
      <c r="D1286" s="138"/>
      <c r="E1286" s="139">
        <v>15.428000000000001</v>
      </c>
      <c r="F1286" s="134"/>
      <c r="G1286" s="134"/>
      <c r="H1286" s="140"/>
      <c r="I1286" s="140"/>
      <c r="J1286" s="140"/>
      <c r="K1286" s="140"/>
    </row>
    <row r="1287" spans="1:11" outlineLevel="1" x14ac:dyDescent="0.2">
      <c r="A1287" s="135"/>
      <c r="B1287" s="136"/>
      <c r="C1287" s="137" t="s">
        <v>1266</v>
      </c>
      <c r="D1287" s="138"/>
      <c r="E1287" s="139">
        <v>26.308800000000002</v>
      </c>
      <c r="F1287" s="134"/>
      <c r="G1287" s="134"/>
      <c r="H1287" s="140"/>
      <c r="I1287" s="140"/>
      <c r="J1287" s="140"/>
      <c r="K1287" s="140"/>
    </row>
    <row r="1288" spans="1:11" outlineLevel="1" x14ac:dyDescent="0.2">
      <c r="A1288" s="135"/>
      <c r="B1288" s="136"/>
      <c r="C1288" s="137" t="s">
        <v>1267</v>
      </c>
      <c r="D1288" s="138"/>
      <c r="E1288" s="139">
        <v>-1.421</v>
      </c>
      <c r="F1288" s="134"/>
      <c r="G1288" s="134"/>
      <c r="H1288" s="140"/>
      <c r="I1288" s="140"/>
      <c r="J1288" s="140"/>
      <c r="K1288" s="140"/>
    </row>
    <row r="1289" spans="1:11" outlineLevel="1" x14ac:dyDescent="0.2">
      <c r="A1289" s="135"/>
      <c r="B1289" s="136"/>
      <c r="C1289" s="137" t="s">
        <v>1268</v>
      </c>
      <c r="D1289" s="138"/>
      <c r="E1289" s="139">
        <v>39.916800000000002</v>
      </c>
      <c r="F1289" s="134"/>
      <c r="G1289" s="134"/>
      <c r="H1289" s="140"/>
      <c r="I1289" s="140"/>
      <c r="J1289" s="140"/>
      <c r="K1289" s="140"/>
    </row>
    <row r="1290" spans="1:11" outlineLevel="1" x14ac:dyDescent="0.2">
      <c r="A1290" s="135"/>
      <c r="B1290" s="136"/>
      <c r="C1290" s="137" t="s">
        <v>1269</v>
      </c>
      <c r="D1290" s="138"/>
      <c r="E1290" s="139">
        <v>-1.8089999999999999</v>
      </c>
      <c r="F1290" s="134"/>
      <c r="G1290" s="134"/>
      <c r="H1290" s="140"/>
      <c r="I1290" s="140"/>
      <c r="J1290" s="140"/>
      <c r="K1290" s="140"/>
    </row>
    <row r="1291" spans="1:11" outlineLevel="1" x14ac:dyDescent="0.2">
      <c r="A1291" s="135"/>
      <c r="B1291" s="136"/>
      <c r="C1291" s="137" t="s">
        <v>1270</v>
      </c>
      <c r="D1291" s="138"/>
      <c r="E1291" s="139">
        <v>0.49199999999999999</v>
      </c>
      <c r="F1291" s="134"/>
      <c r="G1291" s="134"/>
      <c r="H1291" s="140"/>
      <c r="I1291" s="140"/>
      <c r="J1291" s="140"/>
      <c r="K1291" s="140"/>
    </row>
    <row r="1292" spans="1:11" outlineLevel="1" x14ac:dyDescent="0.2">
      <c r="A1292" s="135"/>
      <c r="B1292" s="136"/>
      <c r="C1292" s="137" t="s">
        <v>1271</v>
      </c>
      <c r="D1292" s="138"/>
      <c r="E1292" s="139">
        <v>32.780500000000004</v>
      </c>
      <c r="F1292" s="134"/>
      <c r="G1292" s="134"/>
      <c r="H1292" s="140"/>
      <c r="I1292" s="140"/>
      <c r="J1292" s="140"/>
      <c r="K1292" s="140"/>
    </row>
    <row r="1293" spans="1:11" outlineLevel="1" x14ac:dyDescent="0.2">
      <c r="A1293" s="135"/>
      <c r="B1293" s="136"/>
      <c r="C1293" s="137" t="s">
        <v>1272</v>
      </c>
      <c r="D1293" s="138"/>
      <c r="E1293" s="139">
        <v>-0.40500000000000003</v>
      </c>
      <c r="F1293" s="134"/>
      <c r="G1293" s="134"/>
      <c r="H1293" s="140"/>
      <c r="I1293" s="140"/>
      <c r="J1293" s="140"/>
      <c r="K1293" s="140"/>
    </row>
    <row r="1294" spans="1:11" outlineLevel="1" x14ac:dyDescent="0.2">
      <c r="A1294" s="135"/>
      <c r="B1294" s="136"/>
      <c r="C1294" s="137" t="s">
        <v>1273</v>
      </c>
      <c r="D1294" s="138"/>
      <c r="E1294" s="139">
        <v>2.6884000000000001</v>
      </c>
      <c r="F1294" s="134"/>
      <c r="G1294" s="134"/>
      <c r="H1294" s="140"/>
      <c r="I1294" s="140"/>
      <c r="J1294" s="140"/>
      <c r="K1294" s="140"/>
    </row>
    <row r="1295" spans="1:11" outlineLevel="1" x14ac:dyDescent="0.2">
      <c r="A1295" s="135"/>
      <c r="B1295" s="136"/>
      <c r="C1295" s="137" t="s">
        <v>1274</v>
      </c>
      <c r="D1295" s="138"/>
      <c r="E1295" s="139">
        <v>2.4300000000000002</v>
      </c>
      <c r="F1295" s="134"/>
      <c r="G1295" s="134"/>
      <c r="H1295" s="140"/>
      <c r="I1295" s="140"/>
      <c r="J1295" s="140"/>
      <c r="K1295" s="140"/>
    </row>
    <row r="1296" spans="1:11" outlineLevel="1" x14ac:dyDescent="0.2">
      <c r="A1296" s="135"/>
      <c r="B1296" s="136"/>
      <c r="C1296" s="137" t="s">
        <v>1186</v>
      </c>
      <c r="D1296" s="138"/>
      <c r="E1296" s="139">
        <v>7.29</v>
      </c>
      <c r="F1296" s="134"/>
      <c r="G1296" s="134"/>
      <c r="H1296" s="140"/>
      <c r="I1296" s="140"/>
      <c r="J1296" s="140"/>
      <c r="K1296" s="140"/>
    </row>
    <row r="1297" spans="1:11" outlineLevel="1" x14ac:dyDescent="0.2">
      <c r="A1297" s="135"/>
      <c r="B1297" s="136"/>
      <c r="C1297" s="137" t="s">
        <v>1275</v>
      </c>
      <c r="D1297" s="138"/>
      <c r="E1297" s="139">
        <v>-0.45</v>
      </c>
      <c r="F1297" s="134"/>
      <c r="G1297" s="134"/>
      <c r="H1297" s="140"/>
      <c r="I1297" s="140"/>
      <c r="J1297" s="140"/>
      <c r="K1297" s="140"/>
    </row>
    <row r="1298" spans="1:11" outlineLevel="1" x14ac:dyDescent="0.2">
      <c r="A1298" s="135"/>
      <c r="B1298" s="136"/>
      <c r="C1298" s="137" t="s">
        <v>1276</v>
      </c>
      <c r="D1298" s="138"/>
      <c r="E1298" s="139">
        <v>0.41799999999999998</v>
      </c>
      <c r="F1298" s="134"/>
      <c r="G1298" s="134"/>
      <c r="H1298" s="140"/>
      <c r="I1298" s="140"/>
      <c r="J1298" s="140"/>
      <c r="K1298" s="140"/>
    </row>
    <row r="1299" spans="1:11" outlineLevel="1" x14ac:dyDescent="0.2">
      <c r="A1299" s="135"/>
      <c r="B1299" s="136"/>
      <c r="C1299" s="137" t="s">
        <v>1277</v>
      </c>
      <c r="D1299" s="138"/>
      <c r="E1299" s="139">
        <v>94.197599999999994</v>
      </c>
      <c r="F1299" s="134"/>
      <c r="G1299" s="134"/>
      <c r="H1299" s="140"/>
      <c r="I1299" s="140"/>
      <c r="J1299" s="140"/>
      <c r="K1299" s="140"/>
    </row>
    <row r="1300" spans="1:11" outlineLevel="1" x14ac:dyDescent="0.2">
      <c r="A1300" s="135"/>
      <c r="B1300" s="136"/>
      <c r="C1300" s="137" t="s">
        <v>1278</v>
      </c>
      <c r="D1300" s="138"/>
      <c r="E1300" s="139">
        <v>-1.9403999999999999</v>
      </c>
      <c r="F1300" s="134"/>
      <c r="G1300" s="134"/>
      <c r="H1300" s="140"/>
      <c r="I1300" s="140"/>
      <c r="J1300" s="140"/>
      <c r="K1300" s="140"/>
    </row>
    <row r="1301" spans="1:11" outlineLevel="1" x14ac:dyDescent="0.2">
      <c r="A1301" s="135"/>
      <c r="B1301" s="136"/>
      <c r="C1301" s="137" t="s">
        <v>698</v>
      </c>
      <c r="D1301" s="138"/>
      <c r="E1301" s="139">
        <v>-4.04</v>
      </c>
      <c r="F1301" s="134"/>
      <c r="G1301" s="134"/>
      <c r="H1301" s="140"/>
      <c r="I1301" s="140"/>
      <c r="J1301" s="140"/>
      <c r="K1301" s="140"/>
    </row>
    <row r="1302" spans="1:11" outlineLevel="1" x14ac:dyDescent="0.2">
      <c r="A1302" s="135"/>
      <c r="B1302" s="136"/>
      <c r="C1302" s="137" t="s">
        <v>1253</v>
      </c>
      <c r="D1302" s="138"/>
      <c r="E1302" s="139">
        <v>-2.34</v>
      </c>
      <c r="F1302" s="134"/>
      <c r="G1302" s="134"/>
      <c r="H1302" s="140"/>
      <c r="I1302" s="140"/>
      <c r="J1302" s="140"/>
      <c r="K1302" s="140"/>
    </row>
    <row r="1303" spans="1:11" outlineLevel="1" x14ac:dyDescent="0.2">
      <c r="A1303" s="135"/>
      <c r="B1303" s="136"/>
      <c r="C1303" s="137" t="s">
        <v>1279</v>
      </c>
      <c r="D1303" s="138"/>
      <c r="E1303" s="139">
        <v>-4.1219999999999999</v>
      </c>
      <c r="F1303" s="134"/>
      <c r="G1303" s="134"/>
      <c r="H1303" s="140"/>
      <c r="I1303" s="140"/>
      <c r="J1303" s="140"/>
      <c r="K1303" s="140"/>
    </row>
    <row r="1304" spans="1:11" outlineLevel="1" x14ac:dyDescent="0.2">
      <c r="A1304" s="135"/>
      <c r="B1304" s="136"/>
      <c r="C1304" s="137" t="s">
        <v>1280</v>
      </c>
      <c r="D1304" s="138"/>
      <c r="E1304" s="139">
        <v>3.5091999999999999</v>
      </c>
      <c r="F1304" s="134"/>
      <c r="G1304" s="134"/>
      <c r="H1304" s="140"/>
      <c r="I1304" s="140"/>
      <c r="J1304" s="140"/>
      <c r="K1304" s="140"/>
    </row>
    <row r="1305" spans="1:11" outlineLevel="1" x14ac:dyDescent="0.2">
      <c r="A1305" s="135"/>
      <c r="B1305" s="136"/>
      <c r="C1305" s="137" t="s">
        <v>1281</v>
      </c>
      <c r="D1305" s="138"/>
      <c r="E1305" s="139">
        <v>2.7812000000000001</v>
      </c>
      <c r="F1305" s="134"/>
      <c r="G1305" s="134"/>
      <c r="H1305" s="140"/>
      <c r="I1305" s="140"/>
      <c r="J1305" s="140"/>
      <c r="K1305" s="140"/>
    </row>
    <row r="1306" spans="1:11" outlineLevel="1" x14ac:dyDescent="0.2">
      <c r="A1306" s="135"/>
      <c r="B1306" s="136"/>
      <c r="C1306" s="137" t="s">
        <v>1282</v>
      </c>
      <c r="D1306" s="138"/>
      <c r="E1306" s="139">
        <v>3.1177999999999999</v>
      </c>
      <c r="F1306" s="134"/>
      <c r="G1306" s="134"/>
      <c r="H1306" s="140"/>
      <c r="I1306" s="140"/>
      <c r="J1306" s="140"/>
      <c r="K1306" s="140"/>
    </row>
    <row r="1307" spans="1:11" outlineLevel="1" x14ac:dyDescent="0.2">
      <c r="A1307" s="135"/>
      <c r="B1307" s="136"/>
      <c r="C1307" s="137" t="s">
        <v>1283</v>
      </c>
      <c r="D1307" s="138"/>
      <c r="E1307" s="139">
        <v>25.1692</v>
      </c>
      <c r="F1307" s="134"/>
      <c r="G1307" s="134"/>
      <c r="H1307" s="140"/>
      <c r="I1307" s="140"/>
      <c r="J1307" s="140"/>
      <c r="K1307" s="140"/>
    </row>
    <row r="1308" spans="1:11" outlineLevel="1" x14ac:dyDescent="0.2">
      <c r="A1308" s="135"/>
      <c r="B1308" s="136"/>
      <c r="C1308" s="137" t="s">
        <v>705</v>
      </c>
      <c r="D1308" s="138"/>
      <c r="E1308" s="139">
        <v>-2.02</v>
      </c>
      <c r="F1308" s="134"/>
      <c r="G1308" s="134"/>
      <c r="H1308" s="140"/>
      <c r="I1308" s="140"/>
      <c r="J1308" s="140"/>
      <c r="K1308" s="140"/>
    </row>
    <row r="1309" spans="1:11" outlineLevel="1" x14ac:dyDescent="0.2">
      <c r="A1309" s="135"/>
      <c r="B1309" s="136"/>
      <c r="C1309" s="137" t="s">
        <v>1284</v>
      </c>
      <c r="D1309" s="138"/>
      <c r="E1309" s="139">
        <v>3.5550000000000002</v>
      </c>
      <c r="F1309" s="134"/>
      <c r="G1309" s="134"/>
      <c r="H1309" s="140"/>
      <c r="I1309" s="140"/>
      <c r="J1309" s="140"/>
      <c r="K1309" s="140"/>
    </row>
    <row r="1310" spans="1:11" outlineLevel="1" x14ac:dyDescent="0.2">
      <c r="A1310" s="135"/>
      <c r="B1310" s="136"/>
      <c r="C1310" s="137" t="s">
        <v>1285</v>
      </c>
      <c r="D1310" s="138"/>
      <c r="E1310" s="139">
        <v>9.4009999999999998</v>
      </c>
      <c r="F1310" s="134"/>
      <c r="G1310" s="134"/>
      <c r="H1310" s="140"/>
      <c r="I1310" s="140"/>
      <c r="J1310" s="140"/>
      <c r="K1310" s="140"/>
    </row>
    <row r="1311" spans="1:11" outlineLevel="1" x14ac:dyDescent="0.2">
      <c r="A1311" s="135"/>
      <c r="B1311" s="136"/>
      <c r="C1311" s="137" t="s">
        <v>1286</v>
      </c>
      <c r="D1311" s="138"/>
      <c r="E1311" s="139">
        <v>-0.63360000000000005</v>
      </c>
      <c r="F1311" s="134"/>
      <c r="G1311" s="134"/>
      <c r="H1311" s="140"/>
      <c r="I1311" s="140"/>
      <c r="J1311" s="140"/>
      <c r="K1311" s="140"/>
    </row>
    <row r="1312" spans="1:11" outlineLevel="1" x14ac:dyDescent="0.2">
      <c r="A1312" s="135"/>
      <c r="B1312" s="136"/>
      <c r="C1312" s="137" t="s">
        <v>1287</v>
      </c>
      <c r="D1312" s="138"/>
      <c r="E1312" s="139">
        <v>1.3224</v>
      </c>
      <c r="F1312" s="134"/>
      <c r="G1312" s="134"/>
      <c r="H1312" s="140"/>
      <c r="I1312" s="140"/>
      <c r="J1312" s="140"/>
      <c r="K1312" s="140"/>
    </row>
    <row r="1313" spans="1:11" outlineLevel="1" x14ac:dyDescent="0.2">
      <c r="A1313" s="135"/>
      <c r="B1313" s="136"/>
      <c r="C1313" s="137" t="s">
        <v>1288</v>
      </c>
      <c r="D1313" s="138"/>
      <c r="E1313" s="139">
        <v>1.7864</v>
      </c>
      <c r="F1313" s="134"/>
      <c r="G1313" s="134"/>
      <c r="H1313" s="140"/>
      <c r="I1313" s="140"/>
      <c r="J1313" s="140"/>
      <c r="K1313" s="140"/>
    </row>
    <row r="1314" spans="1:11" outlineLevel="1" x14ac:dyDescent="0.2">
      <c r="A1314" s="135"/>
      <c r="B1314" s="136"/>
      <c r="C1314" s="137" t="s">
        <v>1289</v>
      </c>
      <c r="D1314" s="138"/>
      <c r="E1314" s="139">
        <v>-0.50819999999999999</v>
      </c>
      <c r="F1314" s="134"/>
      <c r="G1314" s="134"/>
      <c r="H1314" s="140"/>
      <c r="I1314" s="140"/>
      <c r="J1314" s="140"/>
      <c r="K1314" s="140"/>
    </row>
    <row r="1315" spans="1:11" outlineLevel="1" x14ac:dyDescent="0.2">
      <c r="A1315" s="135"/>
      <c r="B1315" s="136"/>
      <c r="C1315" s="137" t="s">
        <v>1290</v>
      </c>
      <c r="D1315" s="138"/>
      <c r="E1315" s="139">
        <v>1.2121999999999999</v>
      </c>
      <c r="F1315" s="134"/>
      <c r="G1315" s="134"/>
      <c r="H1315" s="140"/>
      <c r="I1315" s="140"/>
      <c r="J1315" s="140"/>
      <c r="K1315" s="140"/>
    </row>
    <row r="1316" spans="1:11" outlineLevel="1" x14ac:dyDescent="0.2">
      <c r="A1316" s="135"/>
      <c r="B1316" s="136"/>
      <c r="C1316" s="137" t="s">
        <v>1291</v>
      </c>
      <c r="D1316" s="138"/>
      <c r="E1316" s="139">
        <v>3.5550000000000002</v>
      </c>
      <c r="F1316" s="134"/>
      <c r="G1316" s="134"/>
      <c r="H1316" s="140"/>
      <c r="I1316" s="140"/>
      <c r="J1316" s="140"/>
      <c r="K1316" s="140"/>
    </row>
    <row r="1317" spans="1:11" outlineLevel="1" x14ac:dyDescent="0.2">
      <c r="A1317" s="135"/>
      <c r="B1317" s="136"/>
      <c r="C1317" s="137" t="s">
        <v>1292</v>
      </c>
      <c r="D1317" s="138"/>
      <c r="E1317" s="139">
        <v>3.5550000000000002</v>
      </c>
      <c r="F1317" s="134"/>
      <c r="G1317" s="134"/>
      <c r="H1317" s="140"/>
      <c r="I1317" s="140"/>
      <c r="J1317" s="140"/>
      <c r="K1317" s="140"/>
    </row>
    <row r="1318" spans="1:11" outlineLevel="1" x14ac:dyDescent="0.2">
      <c r="A1318" s="135"/>
      <c r="B1318" s="136"/>
      <c r="C1318" s="137" t="s">
        <v>1293</v>
      </c>
      <c r="D1318" s="138"/>
      <c r="E1318" s="139">
        <v>-0.50160000000000005</v>
      </c>
      <c r="F1318" s="134"/>
      <c r="G1318" s="134"/>
      <c r="H1318" s="140"/>
      <c r="I1318" s="140"/>
      <c r="J1318" s="140"/>
      <c r="K1318" s="140"/>
    </row>
    <row r="1319" spans="1:11" outlineLevel="1" x14ac:dyDescent="0.2">
      <c r="A1319" s="135"/>
      <c r="B1319" s="136"/>
      <c r="C1319" s="137" t="s">
        <v>1294</v>
      </c>
      <c r="D1319" s="138"/>
      <c r="E1319" s="139">
        <v>2.5287999999999999</v>
      </c>
      <c r="F1319" s="134"/>
      <c r="G1319" s="134"/>
      <c r="H1319" s="140"/>
      <c r="I1319" s="140"/>
      <c r="J1319" s="140"/>
      <c r="K1319" s="140"/>
    </row>
    <row r="1320" spans="1:11" outlineLevel="1" x14ac:dyDescent="0.2">
      <c r="A1320" s="135"/>
      <c r="B1320" s="136"/>
      <c r="C1320" s="137" t="s">
        <v>1295</v>
      </c>
      <c r="D1320" s="138"/>
      <c r="E1320" s="139">
        <v>5.7275</v>
      </c>
      <c r="F1320" s="134"/>
      <c r="G1320" s="134"/>
      <c r="H1320" s="140"/>
      <c r="I1320" s="140"/>
      <c r="J1320" s="140"/>
      <c r="K1320" s="140"/>
    </row>
    <row r="1321" spans="1:11" outlineLevel="1" x14ac:dyDescent="0.2">
      <c r="A1321" s="135"/>
      <c r="B1321" s="136"/>
      <c r="C1321" s="137" t="s">
        <v>1196</v>
      </c>
      <c r="D1321" s="138"/>
      <c r="E1321" s="139">
        <v>12.9955</v>
      </c>
      <c r="F1321" s="134"/>
      <c r="G1321" s="134"/>
      <c r="H1321" s="140"/>
      <c r="I1321" s="140"/>
      <c r="J1321" s="140"/>
      <c r="K1321" s="140"/>
    </row>
    <row r="1322" spans="1:11" outlineLevel="1" x14ac:dyDescent="0.2">
      <c r="A1322" s="135"/>
      <c r="B1322" s="136"/>
      <c r="C1322" s="137" t="s">
        <v>404</v>
      </c>
      <c r="D1322" s="138"/>
      <c r="E1322" s="139"/>
      <c r="F1322" s="134"/>
      <c r="G1322" s="134"/>
      <c r="H1322" s="140"/>
      <c r="I1322" s="140"/>
      <c r="J1322" s="140"/>
      <c r="K1322" s="140"/>
    </row>
    <row r="1323" spans="1:11" outlineLevel="1" x14ac:dyDescent="0.2">
      <c r="A1323" s="135"/>
      <c r="B1323" s="136"/>
      <c r="C1323" s="137" t="s">
        <v>1296</v>
      </c>
      <c r="D1323" s="138"/>
      <c r="E1323" s="139">
        <v>2.2610000000000001</v>
      </c>
      <c r="F1323" s="134"/>
      <c r="G1323" s="134"/>
      <c r="H1323" s="140"/>
      <c r="I1323" s="140"/>
      <c r="J1323" s="140"/>
      <c r="K1323" s="140"/>
    </row>
    <row r="1324" spans="1:11" outlineLevel="1" x14ac:dyDescent="0.2">
      <c r="A1324" s="135"/>
      <c r="B1324" s="136"/>
      <c r="C1324" s="137" t="s">
        <v>1297</v>
      </c>
      <c r="D1324" s="138"/>
      <c r="E1324" s="139">
        <v>1.2</v>
      </c>
      <c r="F1324" s="134"/>
      <c r="G1324" s="134"/>
      <c r="H1324" s="140"/>
      <c r="I1324" s="140"/>
      <c r="J1324" s="140"/>
      <c r="K1324" s="140"/>
    </row>
    <row r="1325" spans="1:11" outlineLevel="1" x14ac:dyDescent="0.2">
      <c r="A1325" s="135"/>
      <c r="B1325" s="136"/>
      <c r="C1325" s="137" t="s">
        <v>1298</v>
      </c>
      <c r="D1325" s="138"/>
      <c r="E1325" s="139">
        <v>1.2</v>
      </c>
      <c r="F1325" s="134"/>
      <c r="G1325" s="134"/>
      <c r="H1325" s="140"/>
      <c r="I1325" s="140"/>
      <c r="J1325" s="140"/>
      <c r="K1325" s="140"/>
    </row>
    <row r="1326" spans="1:11" outlineLevel="1" x14ac:dyDescent="0.2">
      <c r="A1326" s="135"/>
      <c r="B1326" s="136"/>
      <c r="C1326" s="137" t="s">
        <v>1299</v>
      </c>
      <c r="D1326" s="138"/>
      <c r="E1326" s="139">
        <v>2.1480000000000001</v>
      </c>
      <c r="F1326" s="134"/>
      <c r="G1326" s="134"/>
      <c r="H1326" s="140"/>
      <c r="I1326" s="140"/>
      <c r="J1326" s="140"/>
      <c r="K1326" s="140"/>
    </row>
    <row r="1327" spans="1:11" outlineLevel="1" x14ac:dyDescent="0.2">
      <c r="A1327" s="135"/>
      <c r="B1327" s="136"/>
      <c r="C1327" s="137" t="s">
        <v>1300</v>
      </c>
      <c r="D1327" s="138"/>
      <c r="E1327" s="139">
        <v>44.890999999999998</v>
      </c>
      <c r="F1327" s="134"/>
      <c r="G1327" s="134"/>
      <c r="H1327" s="140"/>
      <c r="I1327" s="140"/>
      <c r="J1327" s="140"/>
      <c r="K1327" s="140"/>
    </row>
    <row r="1328" spans="1:11" outlineLevel="1" x14ac:dyDescent="0.2">
      <c r="A1328" s="135"/>
      <c r="B1328" s="136"/>
      <c r="C1328" s="137" t="s">
        <v>1301</v>
      </c>
      <c r="D1328" s="138"/>
      <c r="E1328" s="139">
        <v>-2.64</v>
      </c>
      <c r="F1328" s="134"/>
      <c r="G1328" s="134"/>
      <c r="H1328" s="140"/>
      <c r="I1328" s="140"/>
      <c r="J1328" s="140"/>
      <c r="K1328" s="140"/>
    </row>
    <row r="1329" spans="1:11" outlineLevel="1" x14ac:dyDescent="0.2">
      <c r="A1329" s="135"/>
      <c r="B1329" s="136"/>
      <c r="C1329" s="137" t="s">
        <v>1302</v>
      </c>
      <c r="D1329" s="138"/>
      <c r="E1329" s="139">
        <v>-1.8612</v>
      </c>
      <c r="F1329" s="134"/>
      <c r="G1329" s="134"/>
      <c r="H1329" s="140"/>
      <c r="I1329" s="140"/>
      <c r="J1329" s="140"/>
      <c r="K1329" s="140"/>
    </row>
    <row r="1330" spans="1:11" outlineLevel="1" x14ac:dyDescent="0.2">
      <c r="A1330" s="135"/>
      <c r="B1330" s="136"/>
      <c r="C1330" s="137" t="s">
        <v>1303</v>
      </c>
      <c r="D1330" s="138"/>
      <c r="E1330" s="139">
        <v>3.5282</v>
      </c>
      <c r="F1330" s="134"/>
      <c r="G1330" s="134"/>
      <c r="H1330" s="140"/>
      <c r="I1330" s="140"/>
      <c r="J1330" s="140"/>
      <c r="K1330" s="140"/>
    </row>
    <row r="1331" spans="1:11" outlineLevel="1" x14ac:dyDescent="0.2">
      <c r="A1331" s="135"/>
      <c r="B1331" s="136"/>
      <c r="C1331" s="137" t="s">
        <v>1304</v>
      </c>
      <c r="D1331" s="138"/>
      <c r="E1331" s="139">
        <v>5.04</v>
      </c>
      <c r="F1331" s="134"/>
      <c r="G1331" s="134"/>
      <c r="H1331" s="140"/>
      <c r="I1331" s="140"/>
      <c r="J1331" s="140"/>
      <c r="K1331" s="140"/>
    </row>
    <row r="1332" spans="1:11" outlineLevel="1" x14ac:dyDescent="0.2">
      <c r="A1332" s="135"/>
      <c r="B1332" s="136"/>
      <c r="C1332" s="137" t="s">
        <v>1305</v>
      </c>
      <c r="D1332" s="138"/>
      <c r="E1332" s="139">
        <v>-1.5</v>
      </c>
      <c r="F1332" s="134"/>
      <c r="G1332" s="134"/>
      <c r="H1332" s="140"/>
      <c r="I1332" s="140"/>
      <c r="J1332" s="140"/>
      <c r="K1332" s="140"/>
    </row>
    <row r="1333" spans="1:11" outlineLevel="1" x14ac:dyDescent="0.2">
      <c r="A1333" s="135"/>
      <c r="B1333" s="136"/>
      <c r="C1333" s="137" t="s">
        <v>1306</v>
      </c>
      <c r="D1333" s="138"/>
      <c r="E1333" s="139">
        <v>1.2</v>
      </c>
      <c r="F1333" s="134"/>
      <c r="G1333" s="134"/>
      <c r="H1333" s="140"/>
      <c r="I1333" s="140"/>
      <c r="J1333" s="140"/>
      <c r="K1333" s="140"/>
    </row>
    <row r="1334" spans="1:11" outlineLevel="1" x14ac:dyDescent="0.2">
      <c r="A1334" s="135"/>
      <c r="B1334" s="136"/>
      <c r="C1334" s="137" t="s">
        <v>408</v>
      </c>
      <c r="D1334" s="138"/>
      <c r="E1334" s="139"/>
      <c r="F1334" s="134"/>
      <c r="G1334" s="134"/>
      <c r="H1334" s="140"/>
      <c r="I1334" s="140"/>
      <c r="J1334" s="140"/>
      <c r="K1334" s="140"/>
    </row>
    <row r="1335" spans="1:11" outlineLevel="1" x14ac:dyDescent="0.2">
      <c r="A1335" s="135"/>
      <c r="B1335" s="136"/>
      <c r="C1335" s="137" t="s">
        <v>1307</v>
      </c>
      <c r="D1335" s="138"/>
      <c r="E1335" s="139">
        <v>1.2</v>
      </c>
      <c r="F1335" s="134"/>
      <c r="G1335" s="134"/>
      <c r="H1335" s="140"/>
      <c r="I1335" s="140"/>
      <c r="J1335" s="140"/>
      <c r="K1335" s="140"/>
    </row>
    <row r="1336" spans="1:11" outlineLevel="1" x14ac:dyDescent="0.2">
      <c r="A1336" s="135"/>
      <c r="B1336" s="136"/>
      <c r="C1336" s="137" t="s">
        <v>1308</v>
      </c>
      <c r="D1336" s="138"/>
      <c r="E1336" s="139">
        <v>1.2</v>
      </c>
      <c r="F1336" s="134"/>
      <c r="G1336" s="134"/>
      <c r="H1336" s="140"/>
      <c r="I1336" s="140"/>
      <c r="J1336" s="140"/>
      <c r="K1336" s="140"/>
    </row>
    <row r="1337" spans="1:11" outlineLevel="1" x14ac:dyDescent="0.2">
      <c r="A1337" s="135"/>
      <c r="B1337" s="136"/>
      <c r="C1337" s="137" t="s">
        <v>1309</v>
      </c>
      <c r="D1337" s="138"/>
      <c r="E1337" s="139">
        <v>1.2</v>
      </c>
      <c r="F1337" s="134"/>
      <c r="G1337" s="134"/>
      <c r="H1337" s="140"/>
      <c r="I1337" s="140"/>
      <c r="J1337" s="140"/>
      <c r="K1337" s="140"/>
    </row>
    <row r="1338" spans="1:11" outlineLevel="1" x14ac:dyDescent="0.2">
      <c r="A1338" s="135"/>
      <c r="B1338" s="136"/>
      <c r="C1338" s="137" t="s">
        <v>1310</v>
      </c>
      <c r="D1338" s="138"/>
      <c r="E1338" s="139">
        <v>1.2</v>
      </c>
      <c r="F1338" s="134"/>
      <c r="G1338" s="134"/>
      <c r="H1338" s="140"/>
      <c r="I1338" s="140"/>
      <c r="J1338" s="140"/>
      <c r="K1338" s="140"/>
    </row>
    <row r="1339" spans="1:11" outlineLevel="1" x14ac:dyDescent="0.2">
      <c r="A1339" s="135"/>
      <c r="B1339" s="136"/>
      <c r="C1339" s="137" t="s">
        <v>1311</v>
      </c>
      <c r="D1339" s="138"/>
      <c r="E1339" s="139">
        <v>1.2</v>
      </c>
      <c r="F1339" s="134"/>
      <c r="G1339" s="134"/>
      <c r="H1339" s="140"/>
      <c r="I1339" s="140"/>
      <c r="J1339" s="140"/>
      <c r="K1339" s="140"/>
    </row>
    <row r="1340" spans="1:11" outlineLevel="1" x14ac:dyDescent="0.2">
      <c r="A1340" s="135"/>
      <c r="B1340" s="136"/>
      <c r="C1340" s="137" t="s">
        <v>1312</v>
      </c>
      <c r="D1340" s="138"/>
      <c r="E1340" s="139">
        <v>5.5875000000000004</v>
      </c>
      <c r="F1340" s="134"/>
      <c r="G1340" s="134"/>
      <c r="H1340" s="140"/>
      <c r="I1340" s="140"/>
      <c r="J1340" s="140"/>
      <c r="K1340" s="140"/>
    </row>
    <row r="1341" spans="1:11" outlineLevel="1" x14ac:dyDescent="0.2">
      <c r="A1341" s="135"/>
      <c r="B1341" s="136"/>
      <c r="C1341" s="137" t="s">
        <v>1313</v>
      </c>
      <c r="D1341" s="138"/>
      <c r="E1341" s="139">
        <v>-1.488</v>
      </c>
      <c r="F1341" s="134"/>
      <c r="G1341" s="134"/>
      <c r="H1341" s="140"/>
      <c r="I1341" s="140"/>
      <c r="J1341" s="140"/>
      <c r="K1341" s="140"/>
    </row>
    <row r="1342" spans="1:11" outlineLevel="1" x14ac:dyDescent="0.2">
      <c r="A1342" s="135"/>
      <c r="B1342" s="136"/>
      <c r="C1342" s="137" t="s">
        <v>1314</v>
      </c>
      <c r="D1342" s="138"/>
      <c r="E1342" s="139">
        <v>10.987500000000001</v>
      </c>
      <c r="F1342" s="134"/>
      <c r="G1342" s="134"/>
      <c r="H1342" s="140"/>
      <c r="I1342" s="140"/>
      <c r="J1342" s="140"/>
      <c r="K1342" s="140"/>
    </row>
    <row r="1343" spans="1:11" outlineLevel="1" x14ac:dyDescent="0.2">
      <c r="A1343" s="135"/>
      <c r="B1343" s="136"/>
      <c r="C1343" s="137" t="s">
        <v>1315</v>
      </c>
      <c r="D1343" s="138"/>
      <c r="E1343" s="139">
        <v>6.9375</v>
      </c>
      <c r="F1343" s="134"/>
      <c r="G1343" s="134"/>
      <c r="H1343" s="140"/>
      <c r="I1343" s="140"/>
      <c r="J1343" s="140"/>
      <c r="K1343" s="140"/>
    </row>
    <row r="1344" spans="1:11" outlineLevel="1" x14ac:dyDescent="0.2">
      <c r="A1344" s="135"/>
      <c r="B1344" s="136"/>
      <c r="C1344" s="137" t="s">
        <v>1316</v>
      </c>
      <c r="D1344" s="138"/>
      <c r="E1344" s="139">
        <v>5.3624999999999998</v>
      </c>
      <c r="F1344" s="134"/>
      <c r="G1344" s="134"/>
      <c r="H1344" s="140"/>
      <c r="I1344" s="140"/>
      <c r="J1344" s="140"/>
      <c r="K1344" s="140"/>
    </row>
    <row r="1345" spans="1:11" outlineLevel="1" x14ac:dyDescent="0.2">
      <c r="A1345" s="135"/>
      <c r="B1345" s="136"/>
      <c r="C1345" s="137" t="s">
        <v>1317</v>
      </c>
      <c r="D1345" s="138"/>
      <c r="E1345" s="139">
        <v>5.625</v>
      </c>
      <c r="F1345" s="134"/>
      <c r="G1345" s="134"/>
      <c r="H1345" s="140"/>
      <c r="I1345" s="140"/>
      <c r="J1345" s="140"/>
      <c r="K1345" s="140"/>
    </row>
    <row r="1346" spans="1:11" outlineLevel="1" x14ac:dyDescent="0.2">
      <c r="A1346" s="135"/>
      <c r="B1346" s="136"/>
      <c r="C1346" s="137" t="s">
        <v>1318</v>
      </c>
      <c r="D1346" s="138"/>
      <c r="E1346" s="139">
        <v>1.2</v>
      </c>
      <c r="F1346" s="134"/>
      <c r="G1346" s="134"/>
      <c r="H1346" s="140"/>
      <c r="I1346" s="140"/>
      <c r="J1346" s="140"/>
      <c r="K1346" s="140"/>
    </row>
    <row r="1347" spans="1:11" outlineLevel="1" x14ac:dyDescent="0.2">
      <c r="A1347" s="135"/>
      <c r="B1347" s="136"/>
      <c r="C1347" s="137" t="s">
        <v>1319</v>
      </c>
      <c r="D1347" s="138"/>
      <c r="E1347" s="139">
        <v>1.2</v>
      </c>
      <c r="F1347" s="134"/>
      <c r="G1347" s="134"/>
      <c r="H1347" s="140"/>
      <c r="I1347" s="140"/>
      <c r="J1347" s="140"/>
      <c r="K1347" s="140"/>
    </row>
    <row r="1348" spans="1:11" outlineLevel="1" x14ac:dyDescent="0.2">
      <c r="A1348" s="135"/>
      <c r="B1348" s="136"/>
      <c r="C1348" s="137" t="s">
        <v>1320</v>
      </c>
      <c r="D1348" s="138"/>
      <c r="E1348" s="139">
        <v>1.2</v>
      </c>
      <c r="F1348" s="134"/>
      <c r="G1348" s="134"/>
      <c r="H1348" s="140"/>
      <c r="I1348" s="140"/>
      <c r="J1348" s="140"/>
      <c r="K1348" s="140"/>
    </row>
    <row r="1349" spans="1:11" outlineLevel="1" x14ac:dyDescent="0.2">
      <c r="A1349" s="135"/>
      <c r="B1349" s="136"/>
      <c r="C1349" s="137" t="s">
        <v>1321</v>
      </c>
      <c r="D1349" s="138"/>
      <c r="E1349" s="139">
        <v>1.2</v>
      </c>
      <c r="F1349" s="134"/>
      <c r="G1349" s="134"/>
      <c r="H1349" s="140"/>
      <c r="I1349" s="140"/>
      <c r="J1349" s="140"/>
      <c r="K1349" s="140"/>
    </row>
    <row r="1350" spans="1:11" outlineLevel="1" x14ac:dyDescent="0.2">
      <c r="A1350" s="135"/>
      <c r="B1350" s="136"/>
      <c r="C1350" s="137" t="s">
        <v>1322</v>
      </c>
      <c r="D1350" s="138"/>
      <c r="E1350" s="139">
        <v>1.2</v>
      </c>
      <c r="F1350" s="134"/>
      <c r="G1350" s="134"/>
      <c r="H1350" s="140"/>
      <c r="I1350" s="140"/>
      <c r="J1350" s="140"/>
      <c r="K1350" s="140"/>
    </row>
    <row r="1351" spans="1:11" outlineLevel="1" x14ac:dyDescent="0.2">
      <c r="A1351" s="135"/>
      <c r="B1351" s="136"/>
      <c r="C1351" s="137" t="s">
        <v>1323</v>
      </c>
      <c r="D1351" s="138"/>
      <c r="E1351" s="139">
        <v>1.2</v>
      </c>
      <c r="F1351" s="134"/>
      <c r="G1351" s="134"/>
      <c r="H1351" s="140"/>
      <c r="I1351" s="140"/>
      <c r="J1351" s="140"/>
      <c r="K1351" s="140"/>
    </row>
    <row r="1352" spans="1:11" outlineLevel="1" x14ac:dyDescent="0.2">
      <c r="A1352" s="135"/>
      <c r="B1352" s="136"/>
      <c r="C1352" s="137" t="s">
        <v>411</v>
      </c>
      <c r="D1352" s="138"/>
      <c r="E1352" s="139"/>
      <c r="F1352" s="134"/>
      <c r="G1352" s="134"/>
      <c r="H1352" s="140"/>
      <c r="I1352" s="140"/>
      <c r="J1352" s="140"/>
      <c r="K1352" s="140"/>
    </row>
    <row r="1353" spans="1:11" outlineLevel="1" x14ac:dyDescent="0.2">
      <c r="A1353" s="135"/>
      <c r="B1353" s="136"/>
      <c r="C1353" s="137" t="s">
        <v>1324</v>
      </c>
      <c r="D1353" s="138"/>
      <c r="E1353" s="139">
        <v>1.2</v>
      </c>
      <c r="F1353" s="134"/>
      <c r="G1353" s="134"/>
      <c r="H1353" s="140"/>
      <c r="I1353" s="140"/>
      <c r="J1353" s="140"/>
      <c r="K1353" s="140"/>
    </row>
    <row r="1354" spans="1:11" outlineLevel="1" x14ac:dyDescent="0.2">
      <c r="A1354" s="135"/>
      <c r="B1354" s="136"/>
      <c r="C1354" s="137" t="s">
        <v>1325</v>
      </c>
      <c r="D1354" s="138"/>
      <c r="E1354" s="139">
        <v>1.2</v>
      </c>
      <c r="F1354" s="134"/>
      <c r="G1354" s="134"/>
      <c r="H1354" s="140"/>
      <c r="I1354" s="140"/>
      <c r="J1354" s="140"/>
      <c r="K1354" s="140"/>
    </row>
    <row r="1355" spans="1:11" outlineLevel="1" x14ac:dyDescent="0.2">
      <c r="A1355" s="135"/>
      <c r="B1355" s="136"/>
      <c r="C1355" s="137" t="s">
        <v>1326</v>
      </c>
      <c r="D1355" s="138"/>
      <c r="E1355" s="139">
        <v>1.2</v>
      </c>
      <c r="F1355" s="134"/>
      <c r="G1355" s="134"/>
      <c r="H1355" s="140"/>
      <c r="I1355" s="140"/>
      <c r="J1355" s="140"/>
      <c r="K1355" s="140"/>
    </row>
    <row r="1356" spans="1:11" outlineLevel="1" x14ac:dyDescent="0.2">
      <c r="A1356" s="135"/>
      <c r="B1356" s="136"/>
      <c r="C1356" s="137" t="s">
        <v>1327</v>
      </c>
      <c r="D1356" s="138"/>
      <c r="E1356" s="139">
        <v>1.2</v>
      </c>
      <c r="F1356" s="134"/>
      <c r="G1356" s="134"/>
      <c r="H1356" s="140"/>
      <c r="I1356" s="140"/>
      <c r="J1356" s="140"/>
      <c r="K1356" s="140"/>
    </row>
    <row r="1357" spans="1:11" outlineLevel="1" x14ac:dyDescent="0.2">
      <c r="A1357" s="135"/>
      <c r="B1357" s="136"/>
      <c r="C1357" s="137" t="s">
        <v>1328</v>
      </c>
      <c r="D1357" s="138"/>
      <c r="E1357" s="139">
        <v>1.2</v>
      </c>
      <c r="F1357" s="134"/>
      <c r="G1357" s="134"/>
      <c r="H1357" s="140"/>
      <c r="I1357" s="140"/>
      <c r="J1357" s="140"/>
      <c r="K1357" s="140"/>
    </row>
    <row r="1358" spans="1:11" outlineLevel="1" x14ac:dyDescent="0.2">
      <c r="A1358" s="135"/>
      <c r="B1358" s="136"/>
      <c r="C1358" s="137" t="s">
        <v>1329</v>
      </c>
      <c r="D1358" s="138"/>
      <c r="E1358" s="139">
        <v>3.75</v>
      </c>
      <c r="F1358" s="134"/>
      <c r="G1358" s="134"/>
      <c r="H1358" s="140"/>
      <c r="I1358" s="140"/>
      <c r="J1358" s="140"/>
      <c r="K1358" s="140"/>
    </row>
    <row r="1359" spans="1:11" outlineLevel="1" x14ac:dyDescent="0.2">
      <c r="A1359" s="135"/>
      <c r="B1359" s="136"/>
      <c r="C1359" s="137" t="s">
        <v>1330</v>
      </c>
      <c r="D1359" s="138"/>
      <c r="E1359" s="139">
        <v>10.425000000000001</v>
      </c>
      <c r="F1359" s="134"/>
      <c r="G1359" s="134"/>
      <c r="H1359" s="140"/>
      <c r="I1359" s="140"/>
      <c r="J1359" s="140"/>
      <c r="K1359" s="140"/>
    </row>
    <row r="1360" spans="1:11" outlineLevel="1" x14ac:dyDescent="0.2">
      <c r="A1360" s="135"/>
      <c r="B1360" s="136"/>
      <c r="C1360" s="137" t="s">
        <v>1331</v>
      </c>
      <c r="D1360" s="138"/>
      <c r="E1360" s="139">
        <v>5.6624999999999996</v>
      </c>
      <c r="F1360" s="134"/>
      <c r="G1360" s="134"/>
      <c r="H1360" s="140"/>
      <c r="I1360" s="140"/>
      <c r="J1360" s="140"/>
      <c r="K1360" s="140"/>
    </row>
    <row r="1361" spans="1:11" outlineLevel="1" x14ac:dyDescent="0.2">
      <c r="A1361" s="135"/>
      <c r="B1361" s="136"/>
      <c r="C1361" s="137" t="s">
        <v>1332</v>
      </c>
      <c r="D1361" s="138"/>
      <c r="E1361" s="139">
        <v>5.8875000000000002</v>
      </c>
      <c r="F1361" s="134"/>
      <c r="G1361" s="134"/>
      <c r="H1361" s="140"/>
      <c r="I1361" s="140"/>
      <c r="J1361" s="140"/>
      <c r="K1361" s="140"/>
    </row>
    <row r="1362" spans="1:11" outlineLevel="1" x14ac:dyDescent="0.2">
      <c r="A1362" s="135"/>
      <c r="B1362" s="136"/>
      <c r="C1362" s="137" t="s">
        <v>1333</v>
      </c>
      <c r="D1362" s="138"/>
      <c r="E1362" s="139">
        <v>5.625</v>
      </c>
      <c r="F1362" s="134"/>
      <c r="G1362" s="134"/>
      <c r="H1362" s="140"/>
      <c r="I1362" s="140"/>
      <c r="J1362" s="140"/>
      <c r="K1362" s="140"/>
    </row>
    <row r="1363" spans="1:11" outlineLevel="1" x14ac:dyDescent="0.2">
      <c r="A1363" s="135"/>
      <c r="B1363" s="136"/>
      <c r="C1363" s="137" t="s">
        <v>1334</v>
      </c>
      <c r="D1363" s="138"/>
      <c r="E1363" s="139">
        <v>1.2</v>
      </c>
      <c r="F1363" s="134"/>
      <c r="G1363" s="134"/>
      <c r="H1363" s="140"/>
      <c r="I1363" s="140"/>
      <c r="J1363" s="140"/>
      <c r="K1363" s="140"/>
    </row>
    <row r="1364" spans="1:11" outlineLevel="1" x14ac:dyDescent="0.2">
      <c r="A1364" s="135"/>
      <c r="B1364" s="136"/>
      <c r="C1364" s="137" t="s">
        <v>1335</v>
      </c>
      <c r="D1364" s="138"/>
      <c r="E1364" s="139">
        <v>1.2</v>
      </c>
      <c r="F1364" s="134"/>
      <c r="G1364" s="134"/>
      <c r="H1364" s="140"/>
      <c r="I1364" s="140"/>
      <c r="J1364" s="140"/>
      <c r="K1364" s="140"/>
    </row>
    <row r="1365" spans="1:11" outlineLevel="1" x14ac:dyDescent="0.2">
      <c r="A1365" s="135"/>
      <c r="B1365" s="136"/>
      <c r="C1365" s="137" t="s">
        <v>1336</v>
      </c>
      <c r="D1365" s="138"/>
      <c r="E1365" s="139">
        <v>1.2</v>
      </c>
      <c r="F1365" s="134"/>
      <c r="G1365" s="134"/>
      <c r="H1365" s="140"/>
      <c r="I1365" s="140"/>
      <c r="J1365" s="140"/>
      <c r="K1365" s="140"/>
    </row>
    <row r="1366" spans="1:11" outlineLevel="1" x14ac:dyDescent="0.2">
      <c r="A1366" s="135"/>
      <c r="B1366" s="136"/>
      <c r="C1366" s="137" t="s">
        <v>1337</v>
      </c>
      <c r="D1366" s="138"/>
      <c r="E1366" s="139">
        <v>1.2</v>
      </c>
      <c r="F1366" s="134"/>
      <c r="G1366" s="134"/>
      <c r="H1366" s="140"/>
      <c r="I1366" s="140"/>
      <c r="J1366" s="140"/>
      <c r="K1366" s="140"/>
    </row>
    <row r="1367" spans="1:11" outlineLevel="1" x14ac:dyDescent="0.2">
      <c r="A1367" s="135"/>
      <c r="B1367" s="136"/>
      <c r="C1367" s="137" t="s">
        <v>1338</v>
      </c>
      <c r="D1367" s="138"/>
      <c r="E1367" s="139">
        <v>1.2</v>
      </c>
      <c r="F1367" s="134"/>
      <c r="G1367" s="134"/>
      <c r="H1367" s="140"/>
      <c r="I1367" s="140"/>
      <c r="J1367" s="140"/>
      <c r="K1367" s="140"/>
    </row>
    <row r="1368" spans="1:11" outlineLevel="1" x14ac:dyDescent="0.2">
      <c r="A1368" s="135"/>
      <c r="B1368" s="136"/>
      <c r="C1368" s="137" t="s">
        <v>1339</v>
      </c>
      <c r="D1368" s="138"/>
      <c r="E1368" s="139">
        <v>1.2</v>
      </c>
      <c r="F1368" s="134"/>
      <c r="G1368" s="134"/>
      <c r="H1368" s="140"/>
      <c r="I1368" s="140"/>
      <c r="J1368" s="140"/>
      <c r="K1368" s="140"/>
    </row>
    <row r="1369" spans="1:11" outlineLevel="1" x14ac:dyDescent="0.2">
      <c r="A1369" s="135"/>
      <c r="B1369" s="136"/>
      <c r="C1369" s="137" t="s">
        <v>415</v>
      </c>
      <c r="D1369" s="138"/>
      <c r="E1369" s="139"/>
      <c r="F1369" s="134"/>
      <c r="G1369" s="134"/>
      <c r="H1369" s="140"/>
      <c r="I1369" s="140"/>
      <c r="J1369" s="140"/>
      <c r="K1369" s="140"/>
    </row>
    <row r="1370" spans="1:11" outlineLevel="1" x14ac:dyDescent="0.2">
      <c r="A1370" s="135"/>
      <c r="B1370" s="136"/>
      <c r="C1370" s="137" t="s">
        <v>1340</v>
      </c>
      <c r="D1370" s="138"/>
      <c r="E1370" s="139">
        <v>1.2</v>
      </c>
      <c r="F1370" s="134"/>
      <c r="G1370" s="134"/>
      <c r="H1370" s="140"/>
      <c r="I1370" s="140"/>
      <c r="J1370" s="140"/>
      <c r="K1370" s="140"/>
    </row>
    <row r="1371" spans="1:11" outlineLevel="1" x14ac:dyDescent="0.2">
      <c r="A1371" s="135"/>
      <c r="B1371" s="136"/>
      <c r="C1371" s="137" t="s">
        <v>1341</v>
      </c>
      <c r="D1371" s="138"/>
      <c r="E1371" s="139">
        <v>1.2</v>
      </c>
      <c r="F1371" s="134"/>
      <c r="G1371" s="134"/>
      <c r="H1371" s="140"/>
      <c r="I1371" s="140"/>
      <c r="J1371" s="140"/>
      <c r="K1371" s="140"/>
    </row>
    <row r="1372" spans="1:11" outlineLevel="1" x14ac:dyDescent="0.2">
      <c r="A1372" s="135"/>
      <c r="B1372" s="136"/>
      <c r="C1372" s="137" t="s">
        <v>1342</v>
      </c>
      <c r="D1372" s="138"/>
      <c r="E1372" s="139">
        <v>1.2</v>
      </c>
      <c r="F1372" s="134"/>
      <c r="G1372" s="134"/>
      <c r="H1372" s="140"/>
      <c r="I1372" s="140"/>
      <c r="J1372" s="140"/>
      <c r="K1372" s="140"/>
    </row>
    <row r="1373" spans="1:11" outlineLevel="1" x14ac:dyDescent="0.2">
      <c r="A1373" s="135"/>
      <c r="B1373" s="136"/>
      <c r="C1373" s="137" t="s">
        <v>1343</v>
      </c>
      <c r="D1373" s="138"/>
      <c r="E1373" s="139">
        <v>3.6084000000000001</v>
      </c>
      <c r="F1373" s="134"/>
      <c r="G1373" s="134"/>
      <c r="H1373" s="140"/>
      <c r="I1373" s="140"/>
      <c r="J1373" s="140"/>
      <c r="K1373" s="140"/>
    </row>
    <row r="1374" spans="1:11" outlineLevel="1" x14ac:dyDescent="0.2">
      <c r="A1374" s="135"/>
      <c r="B1374" s="136"/>
      <c r="C1374" s="137" t="s">
        <v>1344</v>
      </c>
      <c r="D1374" s="138"/>
      <c r="E1374" s="139">
        <v>10.3416</v>
      </c>
      <c r="F1374" s="134"/>
      <c r="G1374" s="134"/>
      <c r="H1374" s="140"/>
      <c r="I1374" s="140"/>
      <c r="J1374" s="140"/>
      <c r="K1374" s="140"/>
    </row>
    <row r="1375" spans="1:11" outlineLevel="1" x14ac:dyDescent="0.2">
      <c r="A1375" s="135"/>
      <c r="B1375" s="136"/>
      <c r="C1375" s="137" t="s">
        <v>1345</v>
      </c>
      <c r="D1375" s="138"/>
      <c r="E1375" s="139">
        <v>5.7287999999999997</v>
      </c>
      <c r="F1375" s="134"/>
      <c r="G1375" s="134"/>
      <c r="H1375" s="140"/>
      <c r="I1375" s="140"/>
      <c r="J1375" s="140"/>
      <c r="K1375" s="140"/>
    </row>
    <row r="1376" spans="1:11" outlineLevel="1" x14ac:dyDescent="0.2">
      <c r="A1376" s="135"/>
      <c r="B1376" s="136"/>
      <c r="C1376" s="137" t="s">
        <v>1346</v>
      </c>
      <c r="D1376" s="138"/>
      <c r="E1376" s="139">
        <v>5.8403999999999998</v>
      </c>
      <c r="F1376" s="134"/>
      <c r="G1376" s="134"/>
      <c r="H1376" s="140"/>
      <c r="I1376" s="140"/>
      <c r="J1376" s="140"/>
      <c r="K1376" s="140"/>
    </row>
    <row r="1377" spans="1:11" outlineLevel="1" x14ac:dyDescent="0.2">
      <c r="A1377" s="135"/>
      <c r="B1377" s="136"/>
      <c r="C1377" s="137" t="s">
        <v>1347</v>
      </c>
      <c r="D1377" s="138"/>
      <c r="E1377" s="139">
        <v>5.58</v>
      </c>
      <c r="F1377" s="134"/>
      <c r="G1377" s="134"/>
      <c r="H1377" s="140"/>
      <c r="I1377" s="140"/>
      <c r="J1377" s="140"/>
      <c r="K1377" s="140"/>
    </row>
    <row r="1378" spans="1:11" outlineLevel="1" x14ac:dyDescent="0.2">
      <c r="A1378" s="135"/>
      <c r="B1378" s="136"/>
      <c r="C1378" s="137" t="s">
        <v>1348</v>
      </c>
      <c r="D1378" s="138"/>
      <c r="E1378" s="139">
        <v>1.2</v>
      </c>
      <c r="F1378" s="134"/>
      <c r="G1378" s="134"/>
      <c r="H1378" s="140"/>
      <c r="I1378" s="140"/>
      <c r="J1378" s="140"/>
      <c r="K1378" s="140"/>
    </row>
    <row r="1379" spans="1:11" outlineLevel="1" x14ac:dyDescent="0.2">
      <c r="A1379" s="135"/>
      <c r="B1379" s="136"/>
      <c r="C1379" s="137" t="s">
        <v>1349</v>
      </c>
      <c r="D1379" s="138"/>
      <c r="E1379" s="139">
        <v>1.2</v>
      </c>
      <c r="F1379" s="134"/>
      <c r="G1379" s="134"/>
      <c r="H1379" s="140"/>
      <c r="I1379" s="140"/>
      <c r="J1379" s="140"/>
      <c r="K1379" s="140"/>
    </row>
    <row r="1380" spans="1:11" outlineLevel="1" x14ac:dyDescent="0.2">
      <c r="A1380" s="135"/>
      <c r="B1380" s="136"/>
      <c r="C1380" s="137" t="s">
        <v>1350</v>
      </c>
      <c r="D1380" s="138"/>
      <c r="E1380" s="139">
        <v>1.2</v>
      </c>
      <c r="F1380" s="134"/>
      <c r="G1380" s="134"/>
      <c r="H1380" s="140"/>
      <c r="I1380" s="140"/>
      <c r="J1380" s="140"/>
      <c r="K1380" s="140"/>
    </row>
    <row r="1381" spans="1:11" outlineLevel="1" x14ac:dyDescent="0.2">
      <c r="A1381" s="135"/>
      <c r="B1381" s="136"/>
      <c r="C1381" s="137" t="s">
        <v>1351</v>
      </c>
      <c r="D1381" s="138"/>
      <c r="E1381" s="139">
        <v>1.2</v>
      </c>
      <c r="F1381" s="134"/>
      <c r="G1381" s="134"/>
      <c r="H1381" s="140"/>
      <c r="I1381" s="140"/>
      <c r="J1381" s="140"/>
      <c r="K1381" s="140"/>
    </row>
    <row r="1382" spans="1:11" outlineLevel="1" x14ac:dyDescent="0.2">
      <c r="A1382" s="135"/>
      <c r="B1382" s="136"/>
      <c r="C1382" s="137" t="s">
        <v>1352</v>
      </c>
      <c r="D1382" s="138"/>
      <c r="E1382" s="139">
        <v>1.2</v>
      </c>
      <c r="F1382" s="134"/>
      <c r="G1382" s="134"/>
      <c r="H1382" s="140"/>
      <c r="I1382" s="140"/>
      <c r="J1382" s="140"/>
      <c r="K1382" s="140"/>
    </row>
    <row r="1383" spans="1:11" outlineLevel="1" x14ac:dyDescent="0.2">
      <c r="A1383" s="135"/>
      <c r="B1383" s="136"/>
      <c r="C1383" s="137" t="s">
        <v>1353</v>
      </c>
      <c r="D1383" s="138"/>
      <c r="E1383" s="139">
        <v>1.5</v>
      </c>
      <c r="F1383" s="134"/>
      <c r="G1383" s="134"/>
      <c r="H1383" s="140"/>
      <c r="I1383" s="140"/>
      <c r="J1383" s="140"/>
      <c r="K1383" s="140"/>
    </row>
    <row r="1384" spans="1:11" outlineLevel="1" x14ac:dyDescent="0.2">
      <c r="A1384" s="135"/>
      <c r="B1384" s="136"/>
      <c r="C1384" s="137" t="s">
        <v>1354</v>
      </c>
      <c r="D1384" s="138"/>
      <c r="E1384" s="139">
        <v>1.2</v>
      </c>
      <c r="F1384" s="134"/>
      <c r="G1384" s="134"/>
      <c r="H1384" s="140"/>
      <c r="I1384" s="140"/>
      <c r="J1384" s="140"/>
      <c r="K1384" s="140"/>
    </row>
    <row r="1385" spans="1:11" outlineLevel="1" x14ac:dyDescent="0.2">
      <c r="A1385" s="135"/>
      <c r="B1385" s="136"/>
      <c r="C1385" s="137" t="s">
        <v>420</v>
      </c>
      <c r="D1385" s="138"/>
      <c r="E1385" s="139"/>
      <c r="F1385" s="134"/>
      <c r="G1385" s="134"/>
      <c r="H1385" s="140"/>
      <c r="I1385" s="140"/>
      <c r="J1385" s="140"/>
      <c r="K1385" s="140"/>
    </row>
    <row r="1386" spans="1:11" outlineLevel="1" x14ac:dyDescent="0.2">
      <c r="A1386" s="135"/>
      <c r="B1386" s="136"/>
      <c r="C1386" s="137" t="s">
        <v>1355</v>
      </c>
      <c r="D1386" s="138"/>
      <c r="E1386" s="139">
        <v>7.5</v>
      </c>
      <c r="F1386" s="134"/>
      <c r="G1386" s="134"/>
      <c r="H1386" s="140"/>
      <c r="I1386" s="140"/>
      <c r="J1386" s="140"/>
      <c r="K1386" s="140"/>
    </row>
    <row r="1387" spans="1:11" outlineLevel="1" x14ac:dyDescent="0.2">
      <c r="A1387" s="135"/>
      <c r="B1387" s="136"/>
      <c r="C1387" s="137" t="s">
        <v>1356</v>
      </c>
      <c r="D1387" s="138"/>
      <c r="E1387" s="139">
        <v>3</v>
      </c>
      <c r="F1387" s="134"/>
      <c r="G1387" s="134"/>
      <c r="H1387" s="140"/>
      <c r="I1387" s="140"/>
      <c r="J1387" s="140"/>
      <c r="K1387" s="140"/>
    </row>
    <row r="1388" spans="1:11" outlineLevel="1" x14ac:dyDescent="0.2">
      <c r="A1388" s="135"/>
      <c r="B1388" s="136"/>
      <c r="C1388" s="137" t="s">
        <v>1357</v>
      </c>
      <c r="D1388" s="138"/>
      <c r="E1388" s="139">
        <v>1.2</v>
      </c>
      <c r="F1388" s="134"/>
      <c r="G1388" s="134"/>
      <c r="H1388" s="140"/>
      <c r="I1388" s="140"/>
      <c r="J1388" s="140"/>
      <c r="K1388" s="140"/>
    </row>
    <row r="1389" spans="1:11" outlineLevel="1" x14ac:dyDescent="0.2">
      <c r="A1389" s="43">
        <v>125</v>
      </c>
      <c r="B1389" s="44" t="s">
        <v>1358</v>
      </c>
      <c r="C1389" s="59" t="s">
        <v>1359</v>
      </c>
      <c r="D1389" s="45" t="s">
        <v>172</v>
      </c>
      <c r="E1389" s="46">
        <v>641.19719999999995</v>
      </c>
      <c r="F1389" s="47">
        <v>0</v>
      </c>
      <c r="G1389" s="48">
        <f>ROUND(E1389*F1389,2)</f>
        <v>0</v>
      </c>
      <c r="H1389" s="46">
        <v>4.0000000000000003E-5</v>
      </c>
      <c r="I1389" s="46">
        <f>ROUND(E1389*H1389,2)</f>
        <v>0.03</v>
      </c>
      <c r="J1389" s="46">
        <v>0</v>
      </c>
      <c r="K1389" s="46">
        <f>ROUND(E1389*J1389,2)</f>
        <v>0</v>
      </c>
    </row>
    <row r="1390" spans="1:11" outlineLevel="1" x14ac:dyDescent="0.2">
      <c r="A1390" s="135"/>
      <c r="B1390" s="136"/>
      <c r="C1390" s="137" t="s">
        <v>1360</v>
      </c>
      <c r="D1390" s="138"/>
      <c r="E1390" s="139">
        <v>12.9</v>
      </c>
      <c r="F1390" s="134"/>
      <c r="G1390" s="134"/>
      <c r="H1390" s="140"/>
      <c r="I1390" s="140"/>
      <c r="J1390" s="140"/>
      <c r="K1390" s="140"/>
    </row>
    <row r="1391" spans="1:11" outlineLevel="1" x14ac:dyDescent="0.2">
      <c r="A1391" s="135"/>
      <c r="B1391" s="136"/>
      <c r="C1391" s="137" t="s">
        <v>1361</v>
      </c>
      <c r="D1391" s="138"/>
      <c r="E1391" s="139">
        <v>0.61750000000000005</v>
      </c>
      <c r="F1391" s="134"/>
      <c r="G1391" s="134"/>
      <c r="H1391" s="140"/>
      <c r="I1391" s="140"/>
      <c r="J1391" s="140"/>
      <c r="K1391" s="140"/>
    </row>
    <row r="1392" spans="1:11" outlineLevel="1" x14ac:dyDescent="0.2">
      <c r="A1392" s="135"/>
      <c r="B1392" s="136"/>
      <c r="C1392" s="137" t="s">
        <v>1362</v>
      </c>
      <c r="D1392" s="138"/>
      <c r="E1392" s="139">
        <v>0.45</v>
      </c>
      <c r="F1392" s="134"/>
      <c r="G1392" s="134"/>
      <c r="H1392" s="140"/>
      <c r="I1392" s="140"/>
      <c r="J1392" s="140"/>
      <c r="K1392" s="140"/>
    </row>
    <row r="1393" spans="1:11" outlineLevel="1" x14ac:dyDescent="0.2">
      <c r="A1393" s="135"/>
      <c r="B1393" s="136"/>
      <c r="C1393" s="137" t="s">
        <v>1363</v>
      </c>
      <c r="D1393" s="138"/>
      <c r="E1393" s="139">
        <v>15.738</v>
      </c>
      <c r="F1393" s="134"/>
      <c r="G1393" s="134"/>
      <c r="H1393" s="140"/>
      <c r="I1393" s="140"/>
      <c r="J1393" s="140"/>
      <c r="K1393" s="140"/>
    </row>
    <row r="1394" spans="1:11" outlineLevel="1" x14ac:dyDescent="0.2">
      <c r="A1394" s="135"/>
      <c r="B1394" s="136"/>
      <c r="C1394" s="137" t="s">
        <v>1364</v>
      </c>
      <c r="D1394" s="138"/>
      <c r="E1394" s="139">
        <v>2.4</v>
      </c>
      <c r="F1394" s="134"/>
      <c r="G1394" s="134"/>
      <c r="H1394" s="140"/>
      <c r="I1394" s="140"/>
      <c r="J1394" s="140"/>
      <c r="K1394" s="140"/>
    </row>
    <row r="1395" spans="1:11" outlineLevel="1" x14ac:dyDescent="0.2">
      <c r="A1395" s="135"/>
      <c r="B1395" s="136"/>
      <c r="C1395" s="137" t="s">
        <v>1365</v>
      </c>
      <c r="D1395" s="138"/>
      <c r="E1395" s="139">
        <v>2.3231999999999999</v>
      </c>
      <c r="F1395" s="134"/>
      <c r="G1395" s="134"/>
      <c r="H1395" s="140"/>
      <c r="I1395" s="140"/>
      <c r="J1395" s="140"/>
      <c r="K1395" s="140"/>
    </row>
    <row r="1396" spans="1:11" outlineLevel="1" x14ac:dyDescent="0.2">
      <c r="A1396" s="135"/>
      <c r="B1396" s="136"/>
      <c r="C1396" s="137" t="s">
        <v>1366</v>
      </c>
      <c r="D1396" s="138"/>
      <c r="E1396" s="139">
        <v>1.68</v>
      </c>
      <c r="F1396" s="134"/>
      <c r="G1396" s="134"/>
      <c r="H1396" s="140"/>
      <c r="I1396" s="140"/>
      <c r="J1396" s="140"/>
      <c r="K1396" s="140"/>
    </row>
    <row r="1397" spans="1:11" outlineLevel="1" x14ac:dyDescent="0.2">
      <c r="A1397" s="135"/>
      <c r="B1397" s="136"/>
      <c r="C1397" s="137" t="s">
        <v>1367</v>
      </c>
      <c r="D1397" s="138"/>
      <c r="E1397" s="139">
        <v>20.015999999999998</v>
      </c>
      <c r="F1397" s="134"/>
      <c r="G1397" s="134"/>
      <c r="H1397" s="140"/>
      <c r="I1397" s="140"/>
      <c r="J1397" s="140"/>
      <c r="K1397" s="140"/>
    </row>
    <row r="1398" spans="1:11" outlineLevel="1" x14ac:dyDescent="0.2">
      <c r="A1398" s="135"/>
      <c r="B1398" s="136"/>
      <c r="C1398" s="137" t="s">
        <v>1368</v>
      </c>
      <c r="D1398" s="138"/>
      <c r="E1398" s="139">
        <v>4.3380000000000001</v>
      </c>
      <c r="F1398" s="134"/>
      <c r="G1398" s="134"/>
      <c r="H1398" s="140"/>
      <c r="I1398" s="140"/>
      <c r="J1398" s="140"/>
      <c r="K1398" s="140"/>
    </row>
    <row r="1399" spans="1:11" outlineLevel="1" x14ac:dyDescent="0.2">
      <c r="A1399" s="135"/>
      <c r="B1399" s="136"/>
      <c r="C1399" s="137" t="s">
        <v>1369</v>
      </c>
      <c r="D1399" s="138"/>
      <c r="E1399" s="139">
        <v>12.852</v>
      </c>
      <c r="F1399" s="134"/>
      <c r="G1399" s="134"/>
      <c r="H1399" s="140"/>
      <c r="I1399" s="140"/>
      <c r="J1399" s="140"/>
      <c r="K1399" s="140"/>
    </row>
    <row r="1400" spans="1:11" outlineLevel="1" x14ac:dyDescent="0.2">
      <c r="A1400" s="135"/>
      <c r="B1400" s="136"/>
      <c r="C1400" s="137" t="s">
        <v>1370</v>
      </c>
      <c r="D1400" s="138"/>
      <c r="E1400" s="139">
        <v>4.32</v>
      </c>
      <c r="F1400" s="134"/>
      <c r="G1400" s="134"/>
      <c r="H1400" s="140"/>
      <c r="I1400" s="140"/>
      <c r="J1400" s="140"/>
      <c r="K1400" s="140"/>
    </row>
    <row r="1401" spans="1:11" outlineLevel="1" x14ac:dyDescent="0.2">
      <c r="A1401" s="135"/>
      <c r="B1401" s="136"/>
      <c r="C1401" s="137" t="s">
        <v>1371</v>
      </c>
      <c r="D1401" s="138"/>
      <c r="E1401" s="139">
        <v>5.04</v>
      </c>
      <c r="F1401" s="134"/>
      <c r="G1401" s="134"/>
      <c r="H1401" s="140"/>
      <c r="I1401" s="140"/>
      <c r="J1401" s="140"/>
      <c r="K1401" s="140"/>
    </row>
    <row r="1402" spans="1:11" outlineLevel="1" x14ac:dyDescent="0.2">
      <c r="A1402" s="135"/>
      <c r="B1402" s="136"/>
      <c r="C1402" s="137" t="s">
        <v>1372</v>
      </c>
      <c r="D1402" s="138"/>
      <c r="E1402" s="139">
        <v>1.02</v>
      </c>
      <c r="F1402" s="134"/>
      <c r="G1402" s="134"/>
      <c r="H1402" s="140"/>
      <c r="I1402" s="140"/>
      <c r="J1402" s="140"/>
      <c r="K1402" s="140"/>
    </row>
    <row r="1403" spans="1:11" outlineLevel="1" x14ac:dyDescent="0.2">
      <c r="A1403" s="135"/>
      <c r="B1403" s="136"/>
      <c r="C1403" s="137" t="s">
        <v>1373</v>
      </c>
      <c r="D1403" s="138"/>
      <c r="E1403" s="139">
        <v>0.40500000000000003</v>
      </c>
      <c r="F1403" s="134"/>
      <c r="G1403" s="134"/>
      <c r="H1403" s="140"/>
      <c r="I1403" s="140"/>
      <c r="J1403" s="140"/>
      <c r="K1403" s="140"/>
    </row>
    <row r="1404" spans="1:11" outlineLevel="1" x14ac:dyDescent="0.2">
      <c r="A1404" s="135"/>
      <c r="B1404" s="136"/>
      <c r="C1404" s="137" t="s">
        <v>1374</v>
      </c>
      <c r="D1404" s="138"/>
      <c r="E1404" s="139">
        <v>4.5</v>
      </c>
      <c r="F1404" s="134"/>
      <c r="G1404" s="134"/>
      <c r="H1404" s="140"/>
      <c r="I1404" s="140"/>
      <c r="J1404" s="140"/>
      <c r="K1404" s="140"/>
    </row>
    <row r="1405" spans="1:11" outlineLevel="1" x14ac:dyDescent="0.2">
      <c r="A1405" s="135"/>
      <c r="B1405" s="136"/>
      <c r="C1405" s="137" t="s">
        <v>1375</v>
      </c>
      <c r="D1405" s="138"/>
      <c r="E1405" s="139">
        <v>1.2672000000000001</v>
      </c>
      <c r="F1405" s="134"/>
      <c r="G1405" s="134"/>
      <c r="H1405" s="140"/>
      <c r="I1405" s="140"/>
      <c r="J1405" s="140"/>
      <c r="K1405" s="140"/>
    </row>
    <row r="1406" spans="1:11" outlineLevel="1" x14ac:dyDescent="0.2">
      <c r="A1406" s="135"/>
      <c r="B1406" s="136"/>
      <c r="C1406" s="137" t="s">
        <v>1376</v>
      </c>
      <c r="D1406" s="138"/>
      <c r="E1406" s="139">
        <v>0.56100000000000005</v>
      </c>
      <c r="F1406" s="134"/>
      <c r="G1406" s="134"/>
      <c r="H1406" s="140"/>
      <c r="I1406" s="140"/>
      <c r="J1406" s="140"/>
      <c r="K1406" s="140"/>
    </row>
    <row r="1407" spans="1:11" outlineLevel="1" x14ac:dyDescent="0.2">
      <c r="A1407" s="135"/>
      <c r="B1407" s="136"/>
      <c r="C1407" s="137" t="s">
        <v>1377</v>
      </c>
      <c r="D1407" s="138"/>
      <c r="E1407" s="139">
        <v>0.9</v>
      </c>
      <c r="F1407" s="134"/>
      <c r="G1407" s="134"/>
      <c r="H1407" s="140"/>
      <c r="I1407" s="140"/>
      <c r="J1407" s="140"/>
      <c r="K1407" s="140"/>
    </row>
    <row r="1408" spans="1:11" outlineLevel="1" x14ac:dyDescent="0.2">
      <c r="A1408" s="135"/>
      <c r="B1408" s="136"/>
      <c r="C1408" s="137" t="s">
        <v>1378</v>
      </c>
      <c r="D1408" s="138"/>
      <c r="E1408" s="139">
        <v>12.32</v>
      </c>
      <c r="F1408" s="134"/>
      <c r="G1408" s="134"/>
      <c r="H1408" s="140"/>
      <c r="I1408" s="140"/>
      <c r="J1408" s="140"/>
      <c r="K1408" s="140"/>
    </row>
    <row r="1409" spans="1:11" outlineLevel="1" x14ac:dyDescent="0.2">
      <c r="A1409" s="135"/>
      <c r="B1409" s="136"/>
      <c r="C1409" s="137" t="s">
        <v>1379</v>
      </c>
      <c r="D1409" s="138"/>
      <c r="E1409" s="139">
        <v>110.88</v>
      </c>
      <c r="F1409" s="134"/>
      <c r="G1409" s="134"/>
      <c r="H1409" s="140"/>
      <c r="I1409" s="140"/>
      <c r="J1409" s="140"/>
      <c r="K1409" s="140"/>
    </row>
    <row r="1410" spans="1:11" outlineLevel="1" x14ac:dyDescent="0.2">
      <c r="A1410" s="135"/>
      <c r="B1410" s="136"/>
      <c r="C1410" s="137" t="s">
        <v>1380</v>
      </c>
      <c r="D1410" s="138"/>
      <c r="E1410" s="139">
        <v>222.464</v>
      </c>
      <c r="F1410" s="134"/>
      <c r="G1410" s="134"/>
      <c r="H1410" s="140"/>
      <c r="I1410" s="140"/>
      <c r="J1410" s="140"/>
      <c r="K1410" s="140"/>
    </row>
    <row r="1411" spans="1:11" outlineLevel="1" x14ac:dyDescent="0.2">
      <c r="A1411" s="135"/>
      <c r="B1411" s="136"/>
      <c r="C1411" s="137" t="s">
        <v>1381</v>
      </c>
      <c r="D1411" s="138"/>
      <c r="E1411" s="139">
        <v>8.4</v>
      </c>
      <c r="F1411" s="134"/>
      <c r="G1411" s="134"/>
      <c r="H1411" s="140"/>
      <c r="I1411" s="140"/>
      <c r="J1411" s="140"/>
      <c r="K1411" s="140"/>
    </row>
    <row r="1412" spans="1:11" outlineLevel="1" x14ac:dyDescent="0.2">
      <c r="A1412" s="135"/>
      <c r="B1412" s="136"/>
      <c r="C1412" s="137" t="s">
        <v>1382</v>
      </c>
      <c r="D1412" s="138"/>
      <c r="E1412" s="139">
        <v>84.48</v>
      </c>
      <c r="F1412" s="134"/>
      <c r="G1412" s="134"/>
      <c r="H1412" s="140"/>
      <c r="I1412" s="140"/>
      <c r="J1412" s="140"/>
      <c r="K1412" s="140"/>
    </row>
    <row r="1413" spans="1:11" outlineLevel="1" x14ac:dyDescent="0.2">
      <c r="A1413" s="135"/>
      <c r="B1413" s="136"/>
      <c r="C1413" s="137" t="s">
        <v>1383</v>
      </c>
      <c r="D1413" s="138"/>
      <c r="E1413" s="139">
        <v>4.84</v>
      </c>
      <c r="F1413" s="134"/>
      <c r="G1413" s="134"/>
      <c r="H1413" s="140"/>
      <c r="I1413" s="140"/>
      <c r="J1413" s="140"/>
      <c r="K1413" s="140"/>
    </row>
    <row r="1414" spans="1:11" outlineLevel="1" x14ac:dyDescent="0.2">
      <c r="A1414" s="135"/>
      <c r="B1414" s="136"/>
      <c r="C1414" s="137" t="s">
        <v>1384</v>
      </c>
      <c r="D1414" s="138"/>
      <c r="E1414" s="139">
        <v>1.8</v>
      </c>
      <c r="F1414" s="134"/>
      <c r="G1414" s="134"/>
      <c r="H1414" s="140"/>
      <c r="I1414" s="140"/>
      <c r="J1414" s="140"/>
      <c r="K1414" s="140"/>
    </row>
    <row r="1415" spans="1:11" outlineLevel="1" x14ac:dyDescent="0.2">
      <c r="A1415" s="135"/>
      <c r="B1415" s="136"/>
      <c r="C1415" s="137" t="s">
        <v>1385</v>
      </c>
      <c r="D1415" s="138"/>
      <c r="E1415" s="139">
        <v>0.54</v>
      </c>
      <c r="F1415" s="134"/>
      <c r="G1415" s="134"/>
      <c r="H1415" s="140"/>
      <c r="I1415" s="140"/>
      <c r="J1415" s="140"/>
      <c r="K1415" s="140"/>
    </row>
    <row r="1416" spans="1:11" outlineLevel="1" x14ac:dyDescent="0.2">
      <c r="A1416" s="135"/>
      <c r="B1416" s="136"/>
      <c r="C1416" s="137" t="s">
        <v>1386</v>
      </c>
      <c r="D1416" s="138"/>
      <c r="E1416" s="139">
        <v>13.728</v>
      </c>
      <c r="F1416" s="134"/>
      <c r="G1416" s="134"/>
      <c r="H1416" s="140"/>
      <c r="I1416" s="140"/>
      <c r="J1416" s="140"/>
      <c r="K1416" s="140"/>
    </row>
    <row r="1417" spans="1:11" outlineLevel="1" x14ac:dyDescent="0.2">
      <c r="A1417" s="135"/>
      <c r="B1417" s="136"/>
      <c r="C1417" s="137" t="s">
        <v>1387</v>
      </c>
      <c r="D1417" s="138"/>
      <c r="E1417" s="139">
        <v>1.1499999999999999</v>
      </c>
      <c r="F1417" s="134"/>
      <c r="G1417" s="134"/>
      <c r="H1417" s="140"/>
      <c r="I1417" s="140"/>
      <c r="J1417" s="140"/>
      <c r="K1417" s="140"/>
    </row>
    <row r="1418" spans="1:11" outlineLevel="1" x14ac:dyDescent="0.2">
      <c r="A1418" s="135"/>
      <c r="B1418" s="136"/>
      <c r="C1418" s="137" t="s">
        <v>1388</v>
      </c>
      <c r="D1418" s="138"/>
      <c r="E1418" s="139">
        <v>2.0127999999999999</v>
      </c>
      <c r="F1418" s="134"/>
      <c r="G1418" s="134"/>
      <c r="H1418" s="140"/>
      <c r="I1418" s="140"/>
      <c r="J1418" s="140"/>
      <c r="K1418" s="140"/>
    </row>
    <row r="1419" spans="1:11" outlineLevel="1" x14ac:dyDescent="0.2">
      <c r="A1419" s="135"/>
      <c r="B1419" s="136"/>
      <c r="C1419" s="137" t="s">
        <v>1389</v>
      </c>
      <c r="D1419" s="138"/>
      <c r="E1419" s="139">
        <v>1.708</v>
      </c>
      <c r="F1419" s="134"/>
      <c r="G1419" s="134"/>
      <c r="H1419" s="140"/>
      <c r="I1419" s="140"/>
      <c r="J1419" s="140"/>
      <c r="K1419" s="140"/>
    </row>
    <row r="1420" spans="1:11" outlineLevel="1" x14ac:dyDescent="0.2">
      <c r="A1420" s="135"/>
      <c r="B1420" s="136"/>
      <c r="C1420" s="137" t="s">
        <v>1390</v>
      </c>
      <c r="D1420" s="138"/>
      <c r="E1420" s="139">
        <v>16.038</v>
      </c>
      <c r="F1420" s="134"/>
      <c r="G1420" s="134"/>
      <c r="H1420" s="140"/>
      <c r="I1420" s="140"/>
      <c r="J1420" s="140"/>
      <c r="K1420" s="140"/>
    </row>
    <row r="1421" spans="1:11" outlineLevel="1" x14ac:dyDescent="0.2">
      <c r="A1421" s="135"/>
      <c r="B1421" s="136"/>
      <c r="C1421" s="137" t="s">
        <v>1391</v>
      </c>
      <c r="D1421" s="138"/>
      <c r="E1421" s="139">
        <v>18.48</v>
      </c>
      <c r="F1421" s="134"/>
      <c r="G1421" s="134"/>
      <c r="H1421" s="140"/>
      <c r="I1421" s="140"/>
      <c r="J1421" s="140"/>
      <c r="K1421" s="140"/>
    </row>
    <row r="1422" spans="1:11" outlineLevel="1" x14ac:dyDescent="0.2">
      <c r="A1422" s="135"/>
      <c r="B1422" s="136"/>
      <c r="C1422" s="137" t="s">
        <v>1392</v>
      </c>
      <c r="D1422" s="138"/>
      <c r="E1422" s="139">
        <v>5.88</v>
      </c>
      <c r="F1422" s="134"/>
      <c r="G1422" s="134"/>
      <c r="H1422" s="140"/>
      <c r="I1422" s="140"/>
      <c r="J1422" s="140"/>
      <c r="K1422" s="140"/>
    </row>
    <row r="1423" spans="1:11" outlineLevel="1" x14ac:dyDescent="0.2">
      <c r="A1423" s="135"/>
      <c r="B1423" s="136"/>
      <c r="C1423" s="137" t="s">
        <v>1393</v>
      </c>
      <c r="D1423" s="138"/>
      <c r="E1423" s="139">
        <v>2.9159999999999999</v>
      </c>
      <c r="F1423" s="134"/>
      <c r="G1423" s="134"/>
      <c r="H1423" s="140"/>
      <c r="I1423" s="140"/>
      <c r="J1423" s="140"/>
      <c r="K1423" s="140"/>
    </row>
    <row r="1424" spans="1:11" outlineLevel="1" x14ac:dyDescent="0.2">
      <c r="A1424" s="135"/>
      <c r="B1424" s="136"/>
      <c r="C1424" s="137" t="s">
        <v>1394</v>
      </c>
      <c r="D1424" s="138"/>
      <c r="E1424" s="139">
        <v>28.35</v>
      </c>
      <c r="F1424" s="134"/>
      <c r="G1424" s="134"/>
      <c r="H1424" s="140"/>
      <c r="I1424" s="140"/>
      <c r="J1424" s="140"/>
      <c r="K1424" s="140"/>
    </row>
    <row r="1425" spans="1:11" outlineLevel="1" x14ac:dyDescent="0.2">
      <c r="A1425" s="135"/>
      <c r="B1425" s="136"/>
      <c r="C1425" s="137" t="s">
        <v>1395</v>
      </c>
      <c r="D1425" s="138"/>
      <c r="E1425" s="139">
        <v>1.7549999999999999</v>
      </c>
      <c r="F1425" s="134"/>
      <c r="G1425" s="134"/>
      <c r="H1425" s="140"/>
      <c r="I1425" s="140"/>
      <c r="J1425" s="140"/>
      <c r="K1425" s="140"/>
    </row>
    <row r="1426" spans="1:11" outlineLevel="1" x14ac:dyDescent="0.2">
      <c r="A1426" s="135"/>
      <c r="B1426" s="136"/>
      <c r="C1426" s="137" t="s">
        <v>1396</v>
      </c>
      <c r="D1426" s="138"/>
      <c r="E1426" s="139">
        <v>12.1275</v>
      </c>
      <c r="F1426" s="134"/>
      <c r="G1426" s="134"/>
      <c r="H1426" s="140"/>
      <c r="I1426" s="140"/>
      <c r="J1426" s="140"/>
      <c r="K1426" s="140"/>
    </row>
    <row r="1427" spans="1:11" outlineLevel="1" x14ac:dyDescent="0.2">
      <c r="A1427" s="43">
        <v>126</v>
      </c>
      <c r="B1427" s="44" t="s">
        <v>1397</v>
      </c>
      <c r="C1427" s="59" t="s">
        <v>1398</v>
      </c>
      <c r="D1427" s="45" t="s">
        <v>373</v>
      </c>
      <c r="E1427" s="46">
        <v>1181.3699999999999</v>
      </c>
      <c r="F1427" s="47">
        <v>0</v>
      </c>
      <c r="G1427" s="48">
        <f>ROUND(E1427*F1427,2)</f>
        <v>0</v>
      </c>
      <c r="H1427" s="46">
        <v>1.4999999999999999E-4</v>
      </c>
      <c r="I1427" s="46">
        <f>ROUND(E1427*H1427,2)</f>
        <v>0.18</v>
      </c>
      <c r="J1427" s="46">
        <v>0</v>
      </c>
      <c r="K1427" s="46">
        <f>ROUND(E1427*J1427,2)</f>
        <v>0</v>
      </c>
    </row>
    <row r="1428" spans="1:11" outlineLevel="1" x14ac:dyDescent="0.2">
      <c r="A1428" s="135"/>
      <c r="B1428" s="136"/>
      <c r="C1428" s="137" t="s">
        <v>1399</v>
      </c>
      <c r="D1428" s="138"/>
      <c r="E1428" s="139">
        <v>10.16</v>
      </c>
      <c r="F1428" s="134"/>
      <c r="G1428" s="134"/>
      <c r="H1428" s="140"/>
      <c r="I1428" s="140"/>
      <c r="J1428" s="140"/>
      <c r="K1428" s="140"/>
    </row>
    <row r="1429" spans="1:11" outlineLevel="1" x14ac:dyDescent="0.2">
      <c r="A1429" s="135"/>
      <c r="B1429" s="136"/>
      <c r="C1429" s="137" t="s">
        <v>1400</v>
      </c>
      <c r="D1429" s="138"/>
      <c r="E1429" s="139">
        <v>2.25</v>
      </c>
      <c r="F1429" s="134"/>
      <c r="G1429" s="134"/>
      <c r="H1429" s="140"/>
      <c r="I1429" s="140"/>
      <c r="J1429" s="140"/>
      <c r="K1429" s="140"/>
    </row>
    <row r="1430" spans="1:11" outlineLevel="1" x14ac:dyDescent="0.2">
      <c r="A1430" s="135"/>
      <c r="B1430" s="136"/>
      <c r="C1430" s="137" t="s">
        <v>1401</v>
      </c>
      <c r="D1430" s="138"/>
      <c r="E1430" s="139">
        <v>1.9</v>
      </c>
      <c r="F1430" s="134"/>
      <c r="G1430" s="134"/>
      <c r="H1430" s="140"/>
      <c r="I1430" s="140"/>
      <c r="J1430" s="140"/>
      <c r="K1430" s="140"/>
    </row>
    <row r="1431" spans="1:11" outlineLevel="1" x14ac:dyDescent="0.2">
      <c r="A1431" s="135"/>
      <c r="B1431" s="136"/>
      <c r="C1431" s="137" t="s">
        <v>1402</v>
      </c>
      <c r="D1431" s="138"/>
      <c r="E1431" s="139">
        <v>11.26</v>
      </c>
      <c r="F1431" s="134"/>
      <c r="G1431" s="134"/>
      <c r="H1431" s="140"/>
      <c r="I1431" s="140"/>
      <c r="J1431" s="140"/>
      <c r="K1431" s="140"/>
    </row>
    <row r="1432" spans="1:11" outlineLevel="1" x14ac:dyDescent="0.2">
      <c r="A1432" s="135"/>
      <c r="B1432" s="136"/>
      <c r="C1432" s="137" t="s">
        <v>1403</v>
      </c>
      <c r="D1432" s="138"/>
      <c r="E1432" s="139">
        <v>5.2</v>
      </c>
      <c r="F1432" s="134"/>
      <c r="G1432" s="134"/>
      <c r="H1432" s="140"/>
      <c r="I1432" s="140"/>
      <c r="J1432" s="140"/>
      <c r="K1432" s="140"/>
    </row>
    <row r="1433" spans="1:11" outlineLevel="1" x14ac:dyDescent="0.2">
      <c r="A1433" s="135"/>
      <c r="B1433" s="136"/>
      <c r="C1433" s="137" t="s">
        <v>1404</v>
      </c>
      <c r="D1433" s="138"/>
      <c r="E1433" s="139">
        <v>6.76</v>
      </c>
      <c r="F1433" s="134"/>
      <c r="G1433" s="134"/>
      <c r="H1433" s="140"/>
      <c r="I1433" s="140"/>
      <c r="J1433" s="140"/>
      <c r="K1433" s="140"/>
    </row>
    <row r="1434" spans="1:11" outlineLevel="1" x14ac:dyDescent="0.2">
      <c r="A1434" s="135"/>
      <c r="B1434" s="136"/>
      <c r="C1434" s="137" t="s">
        <v>1405</v>
      </c>
      <c r="D1434" s="138"/>
      <c r="E1434" s="139">
        <v>5.3</v>
      </c>
      <c r="F1434" s="134"/>
      <c r="G1434" s="134"/>
      <c r="H1434" s="140"/>
      <c r="I1434" s="140"/>
      <c r="J1434" s="140"/>
      <c r="K1434" s="140"/>
    </row>
    <row r="1435" spans="1:11" outlineLevel="1" x14ac:dyDescent="0.2">
      <c r="A1435" s="135"/>
      <c r="B1435" s="136"/>
      <c r="C1435" s="137" t="s">
        <v>1406</v>
      </c>
      <c r="D1435" s="138"/>
      <c r="E1435" s="139">
        <v>39.92</v>
      </c>
      <c r="F1435" s="134"/>
      <c r="G1435" s="134"/>
      <c r="H1435" s="140"/>
      <c r="I1435" s="140"/>
      <c r="J1435" s="140"/>
      <c r="K1435" s="140"/>
    </row>
    <row r="1436" spans="1:11" outlineLevel="1" x14ac:dyDescent="0.2">
      <c r="A1436" s="135"/>
      <c r="B1436" s="136"/>
      <c r="C1436" s="137" t="s">
        <v>1407</v>
      </c>
      <c r="D1436" s="138"/>
      <c r="E1436" s="139">
        <v>6.01</v>
      </c>
      <c r="F1436" s="134"/>
      <c r="G1436" s="134"/>
      <c r="H1436" s="140"/>
      <c r="I1436" s="140"/>
      <c r="J1436" s="140"/>
      <c r="K1436" s="140"/>
    </row>
    <row r="1437" spans="1:11" outlineLevel="1" x14ac:dyDescent="0.2">
      <c r="A1437" s="135"/>
      <c r="B1437" s="136"/>
      <c r="C1437" s="137" t="s">
        <v>1408</v>
      </c>
      <c r="D1437" s="138"/>
      <c r="E1437" s="139">
        <v>17.940000000000001</v>
      </c>
      <c r="F1437" s="134"/>
      <c r="G1437" s="134"/>
      <c r="H1437" s="140"/>
      <c r="I1437" s="140"/>
      <c r="J1437" s="140"/>
      <c r="K1437" s="140"/>
    </row>
    <row r="1438" spans="1:11" outlineLevel="1" x14ac:dyDescent="0.2">
      <c r="A1438" s="135"/>
      <c r="B1438" s="136"/>
      <c r="C1438" s="137" t="s">
        <v>1409</v>
      </c>
      <c r="D1438" s="138"/>
      <c r="E1438" s="139">
        <v>9.6</v>
      </c>
      <c r="F1438" s="134"/>
      <c r="G1438" s="134"/>
      <c r="H1438" s="140"/>
      <c r="I1438" s="140"/>
      <c r="J1438" s="140"/>
      <c r="K1438" s="140"/>
    </row>
    <row r="1439" spans="1:11" outlineLevel="1" x14ac:dyDescent="0.2">
      <c r="A1439" s="135"/>
      <c r="B1439" s="136"/>
      <c r="C1439" s="137" t="s">
        <v>1410</v>
      </c>
      <c r="D1439" s="138"/>
      <c r="E1439" s="139">
        <v>10</v>
      </c>
      <c r="F1439" s="134"/>
      <c r="G1439" s="134"/>
      <c r="H1439" s="140"/>
      <c r="I1439" s="140"/>
      <c r="J1439" s="140"/>
      <c r="K1439" s="140"/>
    </row>
    <row r="1440" spans="1:11" outlineLevel="1" x14ac:dyDescent="0.2">
      <c r="A1440" s="135"/>
      <c r="B1440" s="136"/>
      <c r="C1440" s="137" t="s">
        <v>1411</v>
      </c>
      <c r="D1440" s="138"/>
      <c r="E1440" s="139">
        <v>3.25</v>
      </c>
      <c r="F1440" s="134"/>
      <c r="G1440" s="134"/>
      <c r="H1440" s="140"/>
      <c r="I1440" s="140"/>
      <c r="J1440" s="140"/>
      <c r="K1440" s="140"/>
    </row>
    <row r="1441" spans="1:11" outlineLevel="1" x14ac:dyDescent="0.2">
      <c r="A1441" s="135"/>
      <c r="B1441" s="136"/>
      <c r="C1441" s="137" t="s">
        <v>1412</v>
      </c>
      <c r="D1441" s="138"/>
      <c r="E1441" s="139">
        <v>2.04</v>
      </c>
      <c r="F1441" s="134"/>
      <c r="G1441" s="134"/>
      <c r="H1441" s="140"/>
      <c r="I1441" s="140"/>
      <c r="J1441" s="140"/>
      <c r="K1441" s="140"/>
    </row>
    <row r="1442" spans="1:11" outlineLevel="1" x14ac:dyDescent="0.2">
      <c r="A1442" s="135"/>
      <c r="B1442" s="136"/>
      <c r="C1442" s="137" t="s">
        <v>1413</v>
      </c>
      <c r="D1442" s="138"/>
      <c r="E1442" s="139">
        <v>13.5</v>
      </c>
      <c r="F1442" s="134"/>
      <c r="G1442" s="134"/>
      <c r="H1442" s="140"/>
      <c r="I1442" s="140"/>
      <c r="J1442" s="140"/>
      <c r="K1442" s="140"/>
    </row>
    <row r="1443" spans="1:11" outlineLevel="1" x14ac:dyDescent="0.2">
      <c r="A1443" s="135"/>
      <c r="B1443" s="136"/>
      <c r="C1443" s="137" t="s">
        <v>1414</v>
      </c>
      <c r="D1443" s="138"/>
      <c r="E1443" s="139">
        <v>4.5599999999999996</v>
      </c>
      <c r="F1443" s="134"/>
      <c r="G1443" s="134"/>
      <c r="H1443" s="140"/>
      <c r="I1443" s="140"/>
      <c r="J1443" s="140"/>
      <c r="K1443" s="140"/>
    </row>
    <row r="1444" spans="1:11" outlineLevel="1" x14ac:dyDescent="0.2">
      <c r="A1444" s="135"/>
      <c r="B1444" s="136"/>
      <c r="C1444" s="137" t="s">
        <v>1415</v>
      </c>
      <c r="D1444" s="138"/>
      <c r="E1444" s="139">
        <v>2.17</v>
      </c>
      <c r="F1444" s="134"/>
      <c r="G1444" s="134"/>
      <c r="H1444" s="140"/>
      <c r="I1444" s="140"/>
      <c r="J1444" s="140"/>
      <c r="K1444" s="140"/>
    </row>
    <row r="1445" spans="1:11" outlineLevel="1" x14ac:dyDescent="0.2">
      <c r="A1445" s="135"/>
      <c r="B1445" s="136"/>
      <c r="C1445" s="137" t="s">
        <v>1416</v>
      </c>
      <c r="D1445" s="138"/>
      <c r="E1445" s="139">
        <v>3.8</v>
      </c>
      <c r="F1445" s="134"/>
      <c r="G1445" s="134"/>
      <c r="H1445" s="140"/>
      <c r="I1445" s="140"/>
      <c r="J1445" s="140"/>
      <c r="K1445" s="140"/>
    </row>
    <row r="1446" spans="1:11" outlineLevel="1" x14ac:dyDescent="0.2">
      <c r="A1446" s="135"/>
      <c r="B1446" s="136"/>
      <c r="C1446" s="137" t="s">
        <v>1417</v>
      </c>
      <c r="D1446" s="138"/>
      <c r="E1446" s="139">
        <v>14.4</v>
      </c>
      <c r="F1446" s="134"/>
      <c r="G1446" s="134"/>
      <c r="H1446" s="140"/>
      <c r="I1446" s="140"/>
      <c r="J1446" s="140"/>
      <c r="K1446" s="140"/>
    </row>
    <row r="1447" spans="1:11" outlineLevel="1" x14ac:dyDescent="0.2">
      <c r="A1447" s="135"/>
      <c r="B1447" s="136"/>
      <c r="C1447" s="137" t="s">
        <v>1418</v>
      </c>
      <c r="D1447" s="138"/>
      <c r="E1447" s="139">
        <v>208.8</v>
      </c>
      <c r="F1447" s="134"/>
      <c r="G1447" s="134"/>
      <c r="H1447" s="140"/>
      <c r="I1447" s="140"/>
      <c r="J1447" s="140"/>
      <c r="K1447" s="140"/>
    </row>
    <row r="1448" spans="1:11" outlineLevel="1" x14ac:dyDescent="0.2">
      <c r="A1448" s="135"/>
      <c r="B1448" s="136"/>
      <c r="C1448" s="137" t="s">
        <v>1419</v>
      </c>
      <c r="D1448" s="138"/>
      <c r="E1448" s="139">
        <v>382.72</v>
      </c>
      <c r="F1448" s="134"/>
      <c r="G1448" s="134"/>
      <c r="H1448" s="140"/>
      <c r="I1448" s="140"/>
      <c r="J1448" s="140"/>
      <c r="K1448" s="140"/>
    </row>
    <row r="1449" spans="1:11" outlineLevel="1" x14ac:dyDescent="0.2">
      <c r="A1449" s="135"/>
      <c r="B1449" s="136"/>
      <c r="C1449" s="137" t="s">
        <v>1420</v>
      </c>
      <c r="D1449" s="138"/>
      <c r="E1449" s="139">
        <v>16.2</v>
      </c>
      <c r="F1449" s="134"/>
      <c r="G1449" s="134"/>
      <c r="H1449" s="140"/>
      <c r="I1449" s="140"/>
      <c r="J1449" s="140"/>
      <c r="K1449" s="140"/>
    </row>
    <row r="1450" spans="1:11" outlineLevel="1" x14ac:dyDescent="0.2">
      <c r="A1450" s="135"/>
      <c r="B1450" s="136"/>
      <c r="C1450" s="137" t="s">
        <v>1421</v>
      </c>
      <c r="D1450" s="138"/>
      <c r="E1450" s="139">
        <v>179.2</v>
      </c>
      <c r="F1450" s="134"/>
      <c r="G1450" s="134"/>
      <c r="H1450" s="140"/>
      <c r="I1450" s="140"/>
      <c r="J1450" s="140"/>
      <c r="K1450" s="140"/>
    </row>
    <row r="1451" spans="1:11" outlineLevel="1" x14ac:dyDescent="0.2">
      <c r="A1451" s="135"/>
      <c r="B1451" s="136"/>
      <c r="C1451" s="137" t="s">
        <v>1422</v>
      </c>
      <c r="D1451" s="138"/>
      <c r="E1451" s="139">
        <v>6.6</v>
      </c>
      <c r="F1451" s="134"/>
      <c r="G1451" s="134"/>
      <c r="H1451" s="140"/>
      <c r="I1451" s="140"/>
      <c r="J1451" s="140"/>
      <c r="K1451" s="140"/>
    </row>
    <row r="1452" spans="1:11" outlineLevel="1" x14ac:dyDescent="0.2">
      <c r="A1452" s="135"/>
      <c r="B1452" s="136"/>
      <c r="C1452" s="137" t="s">
        <v>1423</v>
      </c>
      <c r="D1452" s="138"/>
      <c r="E1452" s="139">
        <v>4.2</v>
      </c>
      <c r="F1452" s="134"/>
      <c r="G1452" s="134"/>
      <c r="H1452" s="140"/>
      <c r="I1452" s="140"/>
      <c r="J1452" s="140"/>
      <c r="K1452" s="140"/>
    </row>
    <row r="1453" spans="1:11" outlineLevel="1" x14ac:dyDescent="0.2">
      <c r="A1453" s="135"/>
      <c r="B1453" s="136"/>
      <c r="C1453" s="137" t="s">
        <v>1424</v>
      </c>
      <c r="D1453" s="138"/>
      <c r="E1453" s="139">
        <v>3.3</v>
      </c>
      <c r="F1453" s="134"/>
      <c r="G1453" s="134"/>
      <c r="H1453" s="140"/>
      <c r="I1453" s="140"/>
      <c r="J1453" s="140"/>
      <c r="K1453" s="140"/>
    </row>
    <row r="1454" spans="1:11" outlineLevel="1" x14ac:dyDescent="0.2">
      <c r="A1454" s="135"/>
      <c r="B1454" s="136"/>
      <c r="C1454" s="137" t="s">
        <v>1425</v>
      </c>
      <c r="D1454" s="138"/>
      <c r="E1454" s="139">
        <v>41.44</v>
      </c>
      <c r="F1454" s="134"/>
      <c r="G1454" s="134"/>
      <c r="H1454" s="140"/>
      <c r="I1454" s="140"/>
      <c r="J1454" s="140"/>
      <c r="K1454" s="140"/>
    </row>
    <row r="1455" spans="1:11" outlineLevel="1" x14ac:dyDescent="0.2">
      <c r="A1455" s="135"/>
      <c r="B1455" s="136"/>
      <c r="C1455" s="137" t="s">
        <v>1426</v>
      </c>
      <c r="D1455" s="138"/>
      <c r="E1455" s="139">
        <v>3.3</v>
      </c>
      <c r="F1455" s="134"/>
      <c r="G1455" s="134"/>
      <c r="H1455" s="140"/>
      <c r="I1455" s="140"/>
      <c r="J1455" s="140"/>
      <c r="K1455" s="140"/>
    </row>
    <row r="1456" spans="1:11" outlineLevel="1" x14ac:dyDescent="0.2">
      <c r="A1456" s="135"/>
      <c r="B1456" s="136"/>
      <c r="C1456" s="137" t="s">
        <v>1427</v>
      </c>
      <c r="D1456" s="138"/>
      <c r="E1456" s="139">
        <v>4.2</v>
      </c>
      <c r="F1456" s="134"/>
      <c r="G1456" s="134"/>
      <c r="H1456" s="140"/>
      <c r="I1456" s="140"/>
      <c r="J1456" s="140"/>
      <c r="K1456" s="140"/>
    </row>
    <row r="1457" spans="1:11" outlineLevel="1" x14ac:dyDescent="0.2">
      <c r="A1457" s="135"/>
      <c r="B1457" s="136"/>
      <c r="C1457" s="137" t="s">
        <v>1428</v>
      </c>
      <c r="D1457" s="138"/>
      <c r="E1457" s="139">
        <v>3.48</v>
      </c>
      <c r="F1457" s="134"/>
      <c r="G1457" s="134"/>
      <c r="H1457" s="140"/>
      <c r="I1457" s="140"/>
      <c r="J1457" s="140"/>
      <c r="K1457" s="140"/>
    </row>
    <row r="1458" spans="1:11" outlineLevel="1" x14ac:dyDescent="0.2">
      <c r="A1458" s="135"/>
      <c r="B1458" s="136"/>
      <c r="C1458" s="137" t="s">
        <v>1429</v>
      </c>
      <c r="D1458" s="138"/>
      <c r="E1458" s="139">
        <v>20.49</v>
      </c>
      <c r="F1458" s="134"/>
      <c r="G1458" s="134"/>
      <c r="H1458" s="140"/>
      <c r="I1458" s="140"/>
      <c r="J1458" s="140"/>
      <c r="K1458" s="140"/>
    </row>
    <row r="1459" spans="1:11" outlineLevel="1" x14ac:dyDescent="0.2">
      <c r="A1459" s="135"/>
      <c r="B1459" s="136"/>
      <c r="C1459" s="137" t="s">
        <v>1430</v>
      </c>
      <c r="D1459" s="138"/>
      <c r="E1459" s="139">
        <v>34.799999999999997</v>
      </c>
      <c r="F1459" s="134"/>
      <c r="G1459" s="134"/>
      <c r="H1459" s="140"/>
      <c r="I1459" s="140"/>
      <c r="J1459" s="140"/>
      <c r="K1459" s="140"/>
    </row>
    <row r="1460" spans="1:11" outlineLevel="1" x14ac:dyDescent="0.2">
      <c r="A1460" s="135"/>
      <c r="B1460" s="136"/>
      <c r="C1460" s="137" t="s">
        <v>1431</v>
      </c>
      <c r="D1460" s="138"/>
      <c r="E1460" s="139">
        <v>12.6</v>
      </c>
      <c r="F1460" s="134"/>
      <c r="G1460" s="134"/>
      <c r="H1460" s="140"/>
      <c r="I1460" s="140"/>
      <c r="J1460" s="140"/>
      <c r="K1460" s="140"/>
    </row>
    <row r="1461" spans="1:11" outlineLevel="1" x14ac:dyDescent="0.2">
      <c r="A1461" s="135"/>
      <c r="B1461" s="136"/>
      <c r="C1461" s="137" t="s">
        <v>1432</v>
      </c>
      <c r="D1461" s="138"/>
      <c r="E1461" s="139">
        <v>4.83</v>
      </c>
      <c r="F1461" s="134"/>
      <c r="G1461" s="134"/>
      <c r="H1461" s="140"/>
      <c r="I1461" s="140"/>
      <c r="J1461" s="140"/>
      <c r="K1461" s="140"/>
    </row>
    <row r="1462" spans="1:11" outlineLevel="1" x14ac:dyDescent="0.2">
      <c r="A1462" s="135"/>
      <c r="B1462" s="136"/>
      <c r="C1462" s="137" t="s">
        <v>1433</v>
      </c>
      <c r="D1462" s="138"/>
      <c r="E1462" s="139">
        <v>48.78</v>
      </c>
      <c r="F1462" s="134"/>
      <c r="G1462" s="134"/>
      <c r="H1462" s="140"/>
      <c r="I1462" s="140"/>
      <c r="J1462" s="140"/>
      <c r="K1462" s="140"/>
    </row>
    <row r="1463" spans="1:11" outlineLevel="1" x14ac:dyDescent="0.2">
      <c r="A1463" s="135"/>
      <c r="B1463" s="136"/>
      <c r="C1463" s="137" t="s">
        <v>1434</v>
      </c>
      <c r="D1463" s="138"/>
      <c r="E1463" s="139">
        <v>6.6</v>
      </c>
      <c r="F1463" s="134"/>
      <c r="G1463" s="134"/>
      <c r="H1463" s="140"/>
      <c r="I1463" s="140"/>
      <c r="J1463" s="140"/>
      <c r="K1463" s="140"/>
    </row>
    <row r="1464" spans="1:11" outlineLevel="1" x14ac:dyDescent="0.2">
      <c r="A1464" s="135"/>
      <c r="B1464" s="136"/>
      <c r="C1464" s="137" t="s">
        <v>1435</v>
      </c>
      <c r="D1464" s="138"/>
      <c r="E1464" s="139">
        <v>29.81</v>
      </c>
      <c r="F1464" s="134"/>
      <c r="G1464" s="134"/>
      <c r="H1464" s="140"/>
      <c r="I1464" s="140"/>
      <c r="J1464" s="140"/>
      <c r="K1464" s="140"/>
    </row>
    <row r="1465" spans="1:11" ht="33.75" outlineLevel="1" x14ac:dyDescent="0.2">
      <c r="A1465" s="43">
        <v>127</v>
      </c>
      <c r="B1465" s="44" t="s">
        <v>1436</v>
      </c>
      <c r="C1465" s="59" t="s">
        <v>1437</v>
      </c>
      <c r="D1465" s="45" t="s">
        <v>172</v>
      </c>
      <c r="E1465" s="46">
        <v>3512.9</v>
      </c>
      <c r="F1465" s="47">
        <v>0</v>
      </c>
      <c r="G1465" s="48">
        <f>ROUND(E1465*F1465,2)</f>
        <v>0</v>
      </c>
      <c r="H1465" s="46">
        <v>1.8599999999999998E-2</v>
      </c>
      <c r="I1465" s="46">
        <f>ROUND(E1465*H1465,2)</f>
        <v>65.34</v>
      </c>
      <c r="J1465" s="46">
        <v>0</v>
      </c>
      <c r="K1465" s="46">
        <f>ROUND(E1465*J1465,2)</f>
        <v>0</v>
      </c>
    </row>
    <row r="1466" spans="1:11" ht="12.75" customHeight="1" outlineLevel="1" x14ac:dyDescent="0.2">
      <c r="A1466" s="135"/>
      <c r="B1466" s="136"/>
      <c r="C1466" s="159" t="s">
        <v>1438</v>
      </c>
      <c r="D1466" s="144"/>
      <c r="E1466" s="144"/>
      <c r="F1466" s="144"/>
      <c r="G1466" s="144"/>
      <c r="H1466" s="140"/>
      <c r="I1466" s="140"/>
      <c r="J1466" s="140"/>
      <c r="K1466" s="140"/>
    </row>
    <row r="1467" spans="1:11" outlineLevel="1" x14ac:dyDescent="0.2">
      <c r="A1467" s="135"/>
      <c r="B1467" s="136"/>
      <c r="C1467" s="137" t="s">
        <v>395</v>
      </c>
      <c r="D1467" s="138"/>
      <c r="E1467" s="139"/>
      <c r="F1467" s="134"/>
      <c r="G1467" s="134"/>
      <c r="H1467" s="140"/>
      <c r="I1467" s="140"/>
      <c r="J1467" s="140"/>
      <c r="K1467" s="140"/>
    </row>
    <row r="1468" spans="1:11" outlineLevel="1" x14ac:dyDescent="0.2">
      <c r="A1468" s="135"/>
      <c r="B1468" s="136"/>
      <c r="C1468" s="137" t="s">
        <v>1439</v>
      </c>
      <c r="D1468" s="138"/>
      <c r="E1468" s="139">
        <v>7.93</v>
      </c>
      <c r="F1468" s="134"/>
      <c r="G1468" s="134"/>
      <c r="H1468" s="140"/>
      <c r="I1468" s="140"/>
      <c r="J1468" s="140"/>
      <c r="K1468" s="140"/>
    </row>
    <row r="1469" spans="1:11" outlineLevel="1" x14ac:dyDescent="0.2">
      <c r="A1469" s="135"/>
      <c r="B1469" s="136"/>
      <c r="C1469" s="137" t="s">
        <v>1440</v>
      </c>
      <c r="D1469" s="138"/>
      <c r="E1469" s="139">
        <v>34.35</v>
      </c>
      <c r="F1469" s="134"/>
      <c r="G1469" s="134"/>
      <c r="H1469" s="140"/>
      <c r="I1469" s="140"/>
      <c r="J1469" s="140"/>
      <c r="K1469" s="140"/>
    </row>
    <row r="1470" spans="1:11" outlineLevel="1" x14ac:dyDescent="0.2">
      <c r="A1470" s="135"/>
      <c r="B1470" s="136"/>
      <c r="C1470" s="137" t="s">
        <v>1441</v>
      </c>
      <c r="D1470" s="138"/>
      <c r="E1470" s="139">
        <v>20.63</v>
      </c>
      <c r="F1470" s="134"/>
      <c r="G1470" s="134"/>
      <c r="H1470" s="140"/>
      <c r="I1470" s="140"/>
      <c r="J1470" s="140"/>
      <c r="K1470" s="140"/>
    </row>
    <row r="1471" spans="1:11" outlineLevel="1" x14ac:dyDescent="0.2">
      <c r="A1471" s="135"/>
      <c r="B1471" s="136"/>
      <c r="C1471" s="137" t="s">
        <v>1442</v>
      </c>
      <c r="D1471" s="138"/>
      <c r="E1471" s="139">
        <v>11.01</v>
      </c>
      <c r="F1471" s="134"/>
      <c r="G1471" s="134"/>
      <c r="H1471" s="140"/>
      <c r="I1471" s="140"/>
      <c r="J1471" s="140"/>
      <c r="K1471" s="140"/>
    </row>
    <row r="1472" spans="1:11" outlineLevel="1" x14ac:dyDescent="0.2">
      <c r="A1472" s="135"/>
      <c r="B1472" s="136"/>
      <c r="C1472" s="137" t="s">
        <v>1443</v>
      </c>
      <c r="D1472" s="138"/>
      <c r="E1472" s="139">
        <v>53.95</v>
      </c>
      <c r="F1472" s="134"/>
      <c r="G1472" s="134"/>
      <c r="H1472" s="140"/>
      <c r="I1472" s="140"/>
      <c r="J1472" s="140"/>
      <c r="K1472" s="140"/>
    </row>
    <row r="1473" spans="1:11" outlineLevel="1" x14ac:dyDescent="0.2">
      <c r="A1473" s="135"/>
      <c r="B1473" s="136"/>
      <c r="C1473" s="137" t="s">
        <v>1444</v>
      </c>
      <c r="D1473" s="138"/>
      <c r="E1473" s="139">
        <v>68.64</v>
      </c>
      <c r="F1473" s="134"/>
      <c r="G1473" s="134"/>
      <c r="H1473" s="140"/>
      <c r="I1473" s="140"/>
      <c r="J1473" s="140"/>
      <c r="K1473" s="140"/>
    </row>
    <row r="1474" spans="1:11" outlineLevel="1" x14ac:dyDescent="0.2">
      <c r="A1474" s="135"/>
      <c r="B1474" s="136"/>
      <c r="C1474" s="137" t="s">
        <v>1445</v>
      </c>
      <c r="D1474" s="138"/>
      <c r="E1474" s="139">
        <v>56.98</v>
      </c>
      <c r="F1474" s="134"/>
      <c r="G1474" s="134"/>
      <c r="H1474" s="140"/>
      <c r="I1474" s="140"/>
      <c r="J1474" s="140"/>
      <c r="K1474" s="140"/>
    </row>
    <row r="1475" spans="1:11" outlineLevel="1" x14ac:dyDescent="0.2">
      <c r="A1475" s="135"/>
      <c r="B1475" s="136"/>
      <c r="C1475" s="137" t="s">
        <v>1446</v>
      </c>
      <c r="D1475" s="138"/>
      <c r="E1475" s="139">
        <v>7.24</v>
      </c>
      <c r="F1475" s="134"/>
      <c r="G1475" s="134"/>
      <c r="H1475" s="140"/>
      <c r="I1475" s="140"/>
      <c r="J1475" s="140"/>
      <c r="K1475" s="140"/>
    </row>
    <row r="1476" spans="1:11" outlineLevel="1" x14ac:dyDescent="0.2">
      <c r="A1476" s="135"/>
      <c r="B1476" s="136"/>
      <c r="C1476" s="137" t="s">
        <v>1447</v>
      </c>
      <c r="D1476" s="138"/>
      <c r="E1476" s="139">
        <v>5.64</v>
      </c>
      <c r="F1476" s="134"/>
      <c r="G1476" s="134"/>
      <c r="H1476" s="140"/>
      <c r="I1476" s="140"/>
      <c r="J1476" s="140"/>
      <c r="K1476" s="140"/>
    </row>
    <row r="1477" spans="1:11" outlineLevel="1" x14ac:dyDescent="0.2">
      <c r="A1477" s="135"/>
      <c r="B1477" s="136"/>
      <c r="C1477" s="137" t="s">
        <v>1448</v>
      </c>
      <c r="D1477" s="138"/>
      <c r="E1477" s="139">
        <v>32.29</v>
      </c>
      <c r="F1477" s="134"/>
      <c r="G1477" s="134"/>
      <c r="H1477" s="140"/>
      <c r="I1477" s="140"/>
      <c r="J1477" s="140"/>
      <c r="K1477" s="140"/>
    </row>
    <row r="1478" spans="1:11" outlineLevel="1" x14ac:dyDescent="0.2">
      <c r="A1478" s="135"/>
      <c r="B1478" s="136"/>
      <c r="C1478" s="137" t="s">
        <v>1449</v>
      </c>
      <c r="D1478" s="138"/>
      <c r="E1478" s="139">
        <v>13.39</v>
      </c>
      <c r="F1478" s="134"/>
      <c r="G1478" s="134"/>
      <c r="H1478" s="140"/>
      <c r="I1478" s="140"/>
      <c r="J1478" s="140"/>
      <c r="K1478" s="140"/>
    </row>
    <row r="1479" spans="1:11" outlineLevel="1" x14ac:dyDescent="0.2">
      <c r="A1479" s="135"/>
      <c r="B1479" s="136"/>
      <c r="C1479" s="137" t="s">
        <v>1450</v>
      </c>
      <c r="D1479" s="138"/>
      <c r="E1479" s="139">
        <v>2.58</v>
      </c>
      <c r="F1479" s="134"/>
      <c r="G1479" s="134"/>
      <c r="H1479" s="140"/>
      <c r="I1479" s="140"/>
      <c r="J1479" s="140"/>
      <c r="K1479" s="140"/>
    </row>
    <row r="1480" spans="1:11" outlineLevel="1" x14ac:dyDescent="0.2">
      <c r="A1480" s="135"/>
      <c r="B1480" s="136"/>
      <c r="C1480" s="137" t="s">
        <v>1451</v>
      </c>
      <c r="D1480" s="138"/>
      <c r="E1480" s="139">
        <v>13.5</v>
      </c>
      <c r="F1480" s="134"/>
      <c r="G1480" s="134"/>
      <c r="H1480" s="140"/>
      <c r="I1480" s="140"/>
      <c r="J1480" s="140"/>
      <c r="K1480" s="140"/>
    </row>
    <row r="1481" spans="1:11" outlineLevel="1" x14ac:dyDescent="0.2">
      <c r="A1481" s="135"/>
      <c r="B1481" s="136"/>
      <c r="C1481" s="137" t="s">
        <v>1452</v>
      </c>
      <c r="D1481" s="138"/>
      <c r="E1481" s="139">
        <v>7.63</v>
      </c>
      <c r="F1481" s="134"/>
      <c r="G1481" s="134"/>
      <c r="H1481" s="140"/>
      <c r="I1481" s="140"/>
      <c r="J1481" s="140"/>
      <c r="K1481" s="140"/>
    </row>
    <row r="1482" spans="1:11" outlineLevel="1" x14ac:dyDescent="0.2">
      <c r="A1482" s="135"/>
      <c r="B1482" s="136"/>
      <c r="C1482" s="137" t="s">
        <v>1453</v>
      </c>
      <c r="D1482" s="138"/>
      <c r="E1482" s="139">
        <v>6.46</v>
      </c>
      <c r="F1482" s="134"/>
      <c r="G1482" s="134"/>
      <c r="H1482" s="140"/>
      <c r="I1482" s="140"/>
      <c r="J1482" s="140"/>
      <c r="K1482" s="140"/>
    </row>
    <row r="1483" spans="1:11" outlineLevel="1" x14ac:dyDescent="0.2">
      <c r="A1483" s="135"/>
      <c r="B1483" s="136"/>
      <c r="C1483" s="137" t="s">
        <v>1454</v>
      </c>
      <c r="D1483" s="138"/>
      <c r="E1483" s="139">
        <v>11.13</v>
      </c>
      <c r="F1483" s="134"/>
      <c r="G1483" s="134"/>
      <c r="H1483" s="140"/>
      <c r="I1483" s="140"/>
      <c r="J1483" s="140"/>
      <c r="K1483" s="140"/>
    </row>
    <row r="1484" spans="1:11" outlineLevel="1" x14ac:dyDescent="0.2">
      <c r="A1484" s="135"/>
      <c r="B1484" s="136"/>
      <c r="C1484" s="137" t="s">
        <v>1455</v>
      </c>
      <c r="D1484" s="138"/>
      <c r="E1484" s="139">
        <v>6.58</v>
      </c>
      <c r="F1484" s="134"/>
      <c r="G1484" s="134"/>
      <c r="H1484" s="140"/>
      <c r="I1484" s="140"/>
      <c r="J1484" s="140"/>
      <c r="K1484" s="140"/>
    </row>
    <row r="1485" spans="1:11" outlineLevel="1" x14ac:dyDescent="0.2">
      <c r="A1485" s="135"/>
      <c r="B1485" s="136"/>
      <c r="C1485" s="137" t="s">
        <v>1456</v>
      </c>
      <c r="D1485" s="138"/>
      <c r="E1485" s="139">
        <v>2.02</v>
      </c>
      <c r="F1485" s="134"/>
      <c r="G1485" s="134"/>
      <c r="H1485" s="140"/>
      <c r="I1485" s="140"/>
      <c r="J1485" s="140"/>
      <c r="K1485" s="140"/>
    </row>
    <row r="1486" spans="1:11" outlineLevel="1" x14ac:dyDescent="0.2">
      <c r="A1486" s="135"/>
      <c r="B1486" s="136"/>
      <c r="C1486" s="137" t="s">
        <v>1457</v>
      </c>
      <c r="D1486" s="138"/>
      <c r="E1486" s="139">
        <v>13.85</v>
      </c>
      <c r="F1486" s="134"/>
      <c r="G1486" s="134"/>
      <c r="H1486" s="140"/>
      <c r="I1486" s="140"/>
      <c r="J1486" s="140"/>
      <c r="K1486" s="140"/>
    </row>
    <row r="1487" spans="1:11" outlineLevel="1" x14ac:dyDescent="0.2">
      <c r="A1487" s="135"/>
      <c r="B1487" s="136"/>
      <c r="C1487" s="137" t="s">
        <v>1458</v>
      </c>
      <c r="D1487" s="138"/>
      <c r="E1487" s="139">
        <v>20.38</v>
      </c>
      <c r="F1487" s="134"/>
      <c r="G1487" s="134"/>
      <c r="H1487" s="140"/>
      <c r="I1487" s="140"/>
      <c r="J1487" s="140"/>
      <c r="K1487" s="140"/>
    </row>
    <row r="1488" spans="1:11" outlineLevel="1" x14ac:dyDescent="0.2">
      <c r="A1488" s="135"/>
      <c r="B1488" s="136"/>
      <c r="C1488" s="137" t="s">
        <v>1459</v>
      </c>
      <c r="D1488" s="138"/>
      <c r="E1488" s="139">
        <v>76.77</v>
      </c>
      <c r="F1488" s="134"/>
      <c r="G1488" s="134"/>
      <c r="H1488" s="140"/>
      <c r="I1488" s="140"/>
      <c r="J1488" s="140"/>
      <c r="K1488" s="140"/>
    </row>
    <row r="1489" spans="1:11" outlineLevel="1" x14ac:dyDescent="0.2">
      <c r="A1489" s="135"/>
      <c r="B1489" s="136"/>
      <c r="C1489" s="137" t="s">
        <v>1460</v>
      </c>
      <c r="D1489" s="138"/>
      <c r="E1489" s="139">
        <v>5.44</v>
      </c>
      <c r="F1489" s="134"/>
      <c r="G1489" s="134"/>
      <c r="H1489" s="140"/>
      <c r="I1489" s="140"/>
      <c r="J1489" s="140"/>
      <c r="K1489" s="140"/>
    </row>
    <row r="1490" spans="1:11" outlineLevel="1" x14ac:dyDescent="0.2">
      <c r="A1490" s="135"/>
      <c r="B1490" s="136"/>
      <c r="C1490" s="137" t="s">
        <v>1461</v>
      </c>
      <c r="D1490" s="138"/>
      <c r="E1490" s="139">
        <v>40.25</v>
      </c>
      <c r="F1490" s="134"/>
      <c r="G1490" s="134"/>
      <c r="H1490" s="140"/>
      <c r="I1490" s="140"/>
      <c r="J1490" s="140"/>
      <c r="K1490" s="140"/>
    </row>
    <row r="1491" spans="1:11" outlineLevel="1" x14ac:dyDescent="0.2">
      <c r="A1491" s="135"/>
      <c r="B1491" s="136"/>
      <c r="C1491" s="137" t="s">
        <v>1462</v>
      </c>
      <c r="D1491" s="138"/>
      <c r="E1491" s="139">
        <v>22.55</v>
      </c>
      <c r="F1491" s="134"/>
      <c r="G1491" s="134"/>
      <c r="H1491" s="140"/>
      <c r="I1491" s="140"/>
      <c r="J1491" s="140"/>
      <c r="K1491" s="140"/>
    </row>
    <row r="1492" spans="1:11" outlineLevel="1" x14ac:dyDescent="0.2">
      <c r="A1492" s="135"/>
      <c r="B1492" s="136"/>
      <c r="C1492" s="137" t="s">
        <v>1463</v>
      </c>
      <c r="D1492" s="138"/>
      <c r="E1492" s="139">
        <v>5.66</v>
      </c>
      <c r="F1492" s="134"/>
      <c r="G1492" s="134"/>
      <c r="H1492" s="140"/>
      <c r="I1492" s="140"/>
      <c r="J1492" s="140"/>
      <c r="K1492" s="140"/>
    </row>
    <row r="1493" spans="1:11" outlineLevel="1" x14ac:dyDescent="0.2">
      <c r="A1493" s="135"/>
      <c r="B1493" s="136"/>
      <c r="C1493" s="137" t="s">
        <v>1464</v>
      </c>
      <c r="D1493" s="138"/>
      <c r="E1493" s="139">
        <v>17.62</v>
      </c>
      <c r="F1493" s="134"/>
      <c r="G1493" s="134"/>
      <c r="H1493" s="140"/>
      <c r="I1493" s="140"/>
      <c r="J1493" s="140"/>
      <c r="K1493" s="140"/>
    </row>
    <row r="1494" spans="1:11" outlineLevel="1" x14ac:dyDescent="0.2">
      <c r="A1494" s="135"/>
      <c r="B1494" s="136"/>
      <c r="C1494" s="137" t="s">
        <v>1465</v>
      </c>
      <c r="D1494" s="138"/>
      <c r="E1494" s="139">
        <v>23.7</v>
      </c>
      <c r="F1494" s="134"/>
      <c r="G1494" s="134"/>
      <c r="H1494" s="140"/>
      <c r="I1494" s="140"/>
      <c r="J1494" s="140"/>
      <c r="K1494" s="140"/>
    </row>
    <row r="1495" spans="1:11" outlineLevel="1" x14ac:dyDescent="0.2">
      <c r="A1495" s="135"/>
      <c r="B1495" s="136"/>
      <c r="C1495" s="137" t="s">
        <v>1466</v>
      </c>
      <c r="D1495" s="138"/>
      <c r="E1495" s="139">
        <v>21.44</v>
      </c>
      <c r="F1495" s="134"/>
      <c r="G1495" s="134"/>
      <c r="H1495" s="140"/>
      <c r="I1495" s="140"/>
      <c r="J1495" s="140"/>
      <c r="K1495" s="140"/>
    </row>
    <row r="1496" spans="1:11" outlineLevel="1" x14ac:dyDescent="0.2">
      <c r="A1496" s="135"/>
      <c r="B1496" s="136"/>
      <c r="C1496" s="137" t="s">
        <v>1467</v>
      </c>
      <c r="D1496" s="138"/>
      <c r="E1496" s="139">
        <v>46.86</v>
      </c>
      <c r="F1496" s="134"/>
      <c r="G1496" s="134"/>
      <c r="H1496" s="140"/>
      <c r="I1496" s="140"/>
      <c r="J1496" s="140"/>
      <c r="K1496" s="140"/>
    </row>
    <row r="1497" spans="1:11" outlineLevel="1" x14ac:dyDescent="0.2">
      <c r="A1497" s="135"/>
      <c r="B1497" s="136"/>
      <c r="C1497" s="137" t="s">
        <v>1468</v>
      </c>
      <c r="D1497" s="138"/>
      <c r="E1497" s="139">
        <v>40.93</v>
      </c>
      <c r="F1497" s="134"/>
      <c r="G1497" s="134"/>
      <c r="H1497" s="140"/>
      <c r="I1497" s="140"/>
      <c r="J1497" s="140"/>
      <c r="K1497" s="140"/>
    </row>
    <row r="1498" spans="1:11" outlineLevel="1" x14ac:dyDescent="0.2">
      <c r="A1498" s="135"/>
      <c r="B1498" s="136"/>
      <c r="C1498" s="137" t="s">
        <v>1469</v>
      </c>
      <c r="D1498" s="138"/>
      <c r="E1498" s="139">
        <v>1.44</v>
      </c>
      <c r="F1498" s="134"/>
      <c r="G1498" s="134"/>
      <c r="H1498" s="140"/>
      <c r="I1498" s="140"/>
      <c r="J1498" s="140"/>
      <c r="K1498" s="140"/>
    </row>
    <row r="1499" spans="1:11" outlineLevel="1" x14ac:dyDescent="0.2">
      <c r="A1499" s="135"/>
      <c r="B1499" s="136"/>
      <c r="C1499" s="137" t="s">
        <v>1470</v>
      </c>
      <c r="D1499" s="138"/>
      <c r="E1499" s="139">
        <v>1.25</v>
      </c>
      <c r="F1499" s="134"/>
      <c r="G1499" s="134"/>
      <c r="H1499" s="140"/>
      <c r="I1499" s="140"/>
      <c r="J1499" s="140"/>
      <c r="K1499" s="140"/>
    </row>
    <row r="1500" spans="1:11" outlineLevel="1" x14ac:dyDescent="0.2">
      <c r="A1500" s="135"/>
      <c r="B1500" s="136"/>
      <c r="C1500" s="137" t="s">
        <v>1471</v>
      </c>
      <c r="D1500" s="138"/>
      <c r="E1500" s="139">
        <v>5.95</v>
      </c>
      <c r="F1500" s="134"/>
      <c r="G1500" s="134"/>
      <c r="H1500" s="140"/>
      <c r="I1500" s="140"/>
      <c r="J1500" s="140"/>
      <c r="K1500" s="140"/>
    </row>
    <row r="1501" spans="1:11" outlineLevel="1" x14ac:dyDescent="0.2">
      <c r="A1501" s="135"/>
      <c r="B1501" s="136"/>
      <c r="C1501" s="137" t="s">
        <v>1472</v>
      </c>
      <c r="D1501" s="138"/>
      <c r="E1501" s="139">
        <v>1.25</v>
      </c>
      <c r="F1501" s="134"/>
      <c r="G1501" s="134"/>
      <c r="H1501" s="140"/>
      <c r="I1501" s="140"/>
      <c r="J1501" s="140"/>
      <c r="K1501" s="140"/>
    </row>
    <row r="1502" spans="1:11" outlineLevel="1" x14ac:dyDescent="0.2">
      <c r="A1502" s="135"/>
      <c r="B1502" s="136"/>
      <c r="C1502" s="137" t="s">
        <v>1473</v>
      </c>
      <c r="D1502" s="138"/>
      <c r="E1502" s="139">
        <v>47.77</v>
      </c>
      <c r="F1502" s="134"/>
      <c r="G1502" s="134"/>
      <c r="H1502" s="140"/>
      <c r="I1502" s="140"/>
      <c r="J1502" s="140"/>
      <c r="K1502" s="140"/>
    </row>
    <row r="1503" spans="1:11" outlineLevel="1" x14ac:dyDescent="0.2">
      <c r="A1503" s="135"/>
      <c r="B1503" s="136"/>
      <c r="C1503" s="137" t="s">
        <v>404</v>
      </c>
      <c r="D1503" s="138"/>
      <c r="E1503" s="139"/>
      <c r="F1503" s="134"/>
      <c r="G1503" s="134"/>
      <c r="H1503" s="140"/>
      <c r="I1503" s="140"/>
      <c r="J1503" s="140"/>
      <c r="K1503" s="140"/>
    </row>
    <row r="1504" spans="1:11" outlineLevel="1" x14ac:dyDescent="0.2">
      <c r="A1504" s="135"/>
      <c r="B1504" s="136"/>
      <c r="C1504" s="137" t="s">
        <v>1474</v>
      </c>
      <c r="D1504" s="138"/>
      <c r="E1504" s="139">
        <v>187.31</v>
      </c>
      <c r="F1504" s="134"/>
      <c r="G1504" s="134"/>
      <c r="H1504" s="140"/>
      <c r="I1504" s="140"/>
      <c r="J1504" s="140"/>
      <c r="K1504" s="140"/>
    </row>
    <row r="1505" spans="1:11" outlineLevel="1" x14ac:dyDescent="0.2">
      <c r="A1505" s="135"/>
      <c r="B1505" s="136"/>
      <c r="C1505" s="137" t="s">
        <v>1475</v>
      </c>
      <c r="D1505" s="138"/>
      <c r="E1505" s="139">
        <v>18.64</v>
      </c>
      <c r="F1505" s="134"/>
      <c r="G1505" s="134"/>
      <c r="H1505" s="140"/>
      <c r="I1505" s="140"/>
      <c r="J1505" s="140"/>
      <c r="K1505" s="140"/>
    </row>
    <row r="1506" spans="1:11" outlineLevel="1" x14ac:dyDescent="0.2">
      <c r="A1506" s="135"/>
      <c r="B1506" s="136"/>
      <c r="C1506" s="137" t="s">
        <v>1476</v>
      </c>
      <c r="D1506" s="138"/>
      <c r="E1506" s="139">
        <v>1.1299999999999999</v>
      </c>
      <c r="F1506" s="134"/>
      <c r="G1506" s="134"/>
      <c r="H1506" s="140"/>
      <c r="I1506" s="140"/>
      <c r="J1506" s="140"/>
      <c r="K1506" s="140"/>
    </row>
    <row r="1507" spans="1:11" outlineLevel="1" x14ac:dyDescent="0.2">
      <c r="A1507" s="135"/>
      <c r="B1507" s="136"/>
      <c r="C1507" s="137" t="s">
        <v>1477</v>
      </c>
      <c r="D1507" s="138"/>
      <c r="E1507" s="139">
        <v>1.06</v>
      </c>
      <c r="F1507" s="134"/>
      <c r="G1507" s="134"/>
      <c r="H1507" s="140"/>
      <c r="I1507" s="140"/>
      <c r="J1507" s="140"/>
      <c r="K1507" s="140"/>
    </row>
    <row r="1508" spans="1:11" outlineLevel="1" x14ac:dyDescent="0.2">
      <c r="A1508" s="135"/>
      <c r="B1508" s="136"/>
      <c r="C1508" s="137" t="s">
        <v>1478</v>
      </c>
      <c r="D1508" s="138"/>
      <c r="E1508" s="139">
        <v>9.27</v>
      </c>
      <c r="F1508" s="134"/>
      <c r="G1508" s="134"/>
      <c r="H1508" s="140"/>
      <c r="I1508" s="140"/>
      <c r="J1508" s="140"/>
      <c r="K1508" s="140"/>
    </row>
    <row r="1509" spans="1:11" outlineLevel="1" x14ac:dyDescent="0.2">
      <c r="A1509" s="135"/>
      <c r="B1509" s="136"/>
      <c r="C1509" s="137" t="s">
        <v>1479</v>
      </c>
      <c r="D1509" s="138"/>
      <c r="E1509" s="139">
        <v>15.55</v>
      </c>
      <c r="F1509" s="134"/>
      <c r="G1509" s="134"/>
      <c r="H1509" s="140"/>
      <c r="I1509" s="140"/>
      <c r="J1509" s="140"/>
      <c r="K1509" s="140"/>
    </row>
    <row r="1510" spans="1:11" outlineLevel="1" x14ac:dyDescent="0.2">
      <c r="A1510" s="135"/>
      <c r="B1510" s="136"/>
      <c r="C1510" s="137" t="s">
        <v>1480</v>
      </c>
      <c r="D1510" s="138"/>
      <c r="E1510" s="139">
        <v>11.17</v>
      </c>
      <c r="F1510" s="134"/>
      <c r="G1510" s="134"/>
      <c r="H1510" s="140"/>
      <c r="I1510" s="140"/>
      <c r="J1510" s="140"/>
      <c r="K1510" s="140"/>
    </row>
    <row r="1511" spans="1:11" outlineLevel="1" x14ac:dyDescent="0.2">
      <c r="A1511" s="135"/>
      <c r="B1511" s="136"/>
      <c r="C1511" s="137" t="s">
        <v>1481</v>
      </c>
      <c r="D1511" s="138"/>
      <c r="E1511" s="139">
        <v>23.47</v>
      </c>
      <c r="F1511" s="134"/>
      <c r="G1511" s="134"/>
      <c r="H1511" s="140"/>
      <c r="I1511" s="140"/>
      <c r="J1511" s="140"/>
      <c r="K1511" s="140"/>
    </row>
    <row r="1512" spans="1:11" outlineLevel="1" x14ac:dyDescent="0.2">
      <c r="A1512" s="135"/>
      <c r="B1512" s="136"/>
      <c r="C1512" s="137" t="s">
        <v>1482</v>
      </c>
      <c r="D1512" s="138"/>
      <c r="E1512" s="139">
        <v>25.45</v>
      </c>
      <c r="F1512" s="134"/>
      <c r="G1512" s="134"/>
      <c r="H1512" s="140"/>
      <c r="I1512" s="140"/>
      <c r="J1512" s="140"/>
      <c r="K1512" s="140"/>
    </row>
    <row r="1513" spans="1:11" outlineLevel="1" x14ac:dyDescent="0.2">
      <c r="A1513" s="135"/>
      <c r="B1513" s="136"/>
      <c r="C1513" s="137" t="s">
        <v>1483</v>
      </c>
      <c r="D1513" s="138"/>
      <c r="E1513" s="139">
        <v>11.52</v>
      </c>
      <c r="F1513" s="134"/>
      <c r="G1513" s="134"/>
      <c r="H1513" s="140"/>
      <c r="I1513" s="140"/>
      <c r="J1513" s="140"/>
      <c r="K1513" s="140"/>
    </row>
    <row r="1514" spans="1:11" outlineLevel="1" x14ac:dyDescent="0.2">
      <c r="A1514" s="135"/>
      <c r="B1514" s="136"/>
      <c r="C1514" s="137" t="s">
        <v>1484</v>
      </c>
      <c r="D1514" s="138"/>
      <c r="E1514" s="139">
        <v>14.07</v>
      </c>
      <c r="F1514" s="134"/>
      <c r="G1514" s="134"/>
      <c r="H1514" s="140"/>
      <c r="I1514" s="140"/>
      <c r="J1514" s="140"/>
      <c r="K1514" s="140"/>
    </row>
    <row r="1515" spans="1:11" outlineLevel="1" x14ac:dyDescent="0.2">
      <c r="A1515" s="135"/>
      <c r="B1515" s="136"/>
      <c r="C1515" s="137" t="s">
        <v>1485</v>
      </c>
      <c r="D1515" s="138"/>
      <c r="E1515" s="139">
        <v>18.29</v>
      </c>
      <c r="F1515" s="134"/>
      <c r="G1515" s="134"/>
      <c r="H1515" s="140"/>
      <c r="I1515" s="140"/>
      <c r="J1515" s="140"/>
      <c r="K1515" s="140"/>
    </row>
    <row r="1516" spans="1:11" outlineLevel="1" x14ac:dyDescent="0.2">
      <c r="A1516" s="135"/>
      <c r="B1516" s="136"/>
      <c r="C1516" s="137" t="s">
        <v>1486</v>
      </c>
      <c r="D1516" s="138"/>
      <c r="E1516" s="139">
        <v>26.17</v>
      </c>
      <c r="F1516" s="134"/>
      <c r="G1516" s="134"/>
      <c r="H1516" s="140"/>
      <c r="I1516" s="140"/>
      <c r="J1516" s="140"/>
      <c r="K1516" s="140"/>
    </row>
    <row r="1517" spans="1:11" outlineLevel="1" x14ac:dyDescent="0.2">
      <c r="A1517" s="135"/>
      <c r="B1517" s="136"/>
      <c r="C1517" s="137" t="s">
        <v>1487</v>
      </c>
      <c r="D1517" s="138"/>
      <c r="E1517" s="139">
        <v>32.47</v>
      </c>
      <c r="F1517" s="134"/>
      <c r="G1517" s="134"/>
      <c r="H1517" s="140"/>
      <c r="I1517" s="140"/>
      <c r="J1517" s="140"/>
      <c r="K1517" s="140"/>
    </row>
    <row r="1518" spans="1:11" outlineLevel="1" x14ac:dyDescent="0.2">
      <c r="A1518" s="135"/>
      <c r="B1518" s="136"/>
      <c r="C1518" s="137" t="s">
        <v>1488</v>
      </c>
      <c r="D1518" s="138"/>
      <c r="E1518" s="139">
        <v>2.7</v>
      </c>
      <c r="F1518" s="134"/>
      <c r="G1518" s="134"/>
      <c r="H1518" s="140"/>
      <c r="I1518" s="140"/>
      <c r="J1518" s="140"/>
      <c r="K1518" s="140"/>
    </row>
    <row r="1519" spans="1:11" outlineLevel="1" x14ac:dyDescent="0.2">
      <c r="A1519" s="135"/>
      <c r="B1519" s="136"/>
      <c r="C1519" s="137" t="s">
        <v>1489</v>
      </c>
      <c r="D1519" s="138"/>
      <c r="E1519" s="139">
        <v>33.9</v>
      </c>
      <c r="F1519" s="134"/>
      <c r="G1519" s="134"/>
      <c r="H1519" s="140"/>
      <c r="I1519" s="140"/>
      <c r="J1519" s="140"/>
      <c r="K1519" s="140"/>
    </row>
    <row r="1520" spans="1:11" outlineLevel="1" x14ac:dyDescent="0.2">
      <c r="A1520" s="135"/>
      <c r="B1520" s="136"/>
      <c r="C1520" s="137" t="s">
        <v>1490</v>
      </c>
      <c r="D1520" s="138"/>
      <c r="E1520" s="139">
        <v>14.53</v>
      </c>
      <c r="F1520" s="134"/>
      <c r="G1520" s="134"/>
      <c r="H1520" s="140"/>
      <c r="I1520" s="140"/>
      <c r="J1520" s="140"/>
      <c r="K1520" s="140"/>
    </row>
    <row r="1521" spans="1:11" outlineLevel="1" x14ac:dyDescent="0.2">
      <c r="A1521" s="135"/>
      <c r="B1521" s="136"/>
      <c r="C1521" s="137" t="s">
        <v>1491</v>
      </c>
      <c r="D1521" s="138"/>
      <c r="E1521" s="139">
        <v>21.86</v>
      </c>
      <c r="F1521" s="134"/>
      <c r="G1521" s="134"/>
      <c r="H1521" s="140"/>
      <c r="I1521" s="140"/>
      <c r="J1521" s="140"/>
      <c r="K1521" s="140"/>
    </row>
    <row r="1522" spans="1:11" outlineLevel="1" x14ac:dyDescent="0.2">
      <c r="A1522" s="135"/>
      <c r="B1522" s="136"/>
      <c r="C1522" s="137" t="s">
        <v>1492</v>
      </c>
      <c r="D1522" s="138"/>
      <c r="E1522" s="139">
        <v>25.98</v>
      </c>
      <c r="F1522" s="134"/>
      <c r="G1522" s="134"/>
      <c r="H1522" s="140"/>
      <c r="I1522" s="140"/>
      <c r="J1522" s="140"/>
      <c r="K1522" s="140"/>
    </row>
    <row r="1523" spans="1:11" outlineLevel="1" x14ac:dyDescent="0.2">
      <c r="A1523" s="135"/>
      <c r="B1523" s="136"/>
      <c r="C1523" s="137" t="s">
        <v>1493</v>
      </c>
      <c r="D1523" s="138"/>
      <c r="E1523" s="139">
        <v>21.76</v>
      </c>
      <c r="F1523" s="134"/>
      <c r="G1523" s="134"/>
      <c r="H1523" s="140"/>
      <c r="I1523" s="140"/>
      <c r="J1523" s="140"/>
      <c r="K1523" s="140"/>
    </row>
    <row r="1524" spans="1:11" outlineLevel="1" x14ac:dyDescent="0.2">
      <c r="A1524" s="135"/>
      <c r="B1524" s="136"/>
      <c r="C1524" s="137" t="s">
        <v>1494</v>
      </c>
      <c r="D1524" s="138"/>
      <c r="E1524" s="139">
        <v>71.040000000000006</v>
      </c>
      <c r="F1524" s="134"/>
      <c r="G1524" s="134"/>
      <c r="H1524" s="140"/>
      <c r="I1524" s="140"/>
      <c r="J1524" s="140"/>
      <c r="K1524" s="140"/>
    </row>
    <row r="1525" spans="1:11" outlineLevel="1" x14ac:dyDescent="0.2">
      <c r="A1525" s="135"/>
      <c r="B1525" s="136"/>
      <c r="C1525" s="137" t="s">
        <v>1495</v>
      </c>
      <c r="D1525" s="138"/>
      <c r="E1525" s="139">
        <v>20.27</v>
      </c>
      <c r="F1525" s="134"/>
      <c r="G1525" s="134"/>
      <c r="H1525" s="140"/>
      <c r="I1525" s="140"/>
      <c r="J1525" s="140"/>
      <c r="K1525" s="140"/>
    </row>
    <row r="1526" spans="1:11" outlineLevel="1" x14ac:dyDescent="0.2">
      <c r="A1526" s="135"/>
      <c r="B1526" s="136"/>
      <c r="C1526" s="137" t="s">
        <v>1496</v>
      </c>
      <c r="D1526" s="138"/>
      <c r="E1526" s="139">
        <v>83.63</v>
      </c>
      <c r="F1526" s="134"/>
      <c r="G1526" s="134"/>
      <c r="H1526" s="140"/>
      <c r="I1526" s="140"/>
      <c r="J1526" s="140"/>
      <c r="K1526" s="140"/>
    </row>
    <row r="1527" spans="1:11" outlineLevel="1" x14ac:dyDescent="0.2">
      <c r="A1527" s="135"/>
      <c r="B1527" s="136"/>
      <c r="C1527" s="137" t="s">
        <v>408</v>
      </c>
      <c r="D1527" s="138"/>
      <c r="E1527" s="139"/>
      <c r="F1527" s="134"/>
      <c r="G1527" s="134"/>
      <c r="H1527" s="140"/>
      <c r="I1527" s="140"/>
      <c r="J1527" s="140"/>
      <c r="K1527" s="140"/>
    </row>
    <row r="1528" spans="1:11" outlineLevel="1" x14ac:dyDescent="0.2">
      <c r="A1528" s="135"/>
      <c r="B1528" s="136"/>
      <c r="C1528" s="137" t="s">
        <v>1497</v>
      </c>
      <c r="D1528" s="138"/>
      <c r="E1528" s="139">
        <v>203.42</v>
      </c>
      <c r="F1528" s="134"/>
      <c r="G1528" s="134"/>
      <c r="H1528" s="140"/>
      <c r="I1528" s="140"/>
      <c r="J1528" s="140"/>
      <c r="K1528" s="140"/>
    </row>
    <row r="1529" spans="1:11" outlineLevel="1" x14ac:dyDescent="0.2">
      <c r="A1529" s="135"/>
      <c r="B1529" s="136"/>
      <c r="C1529" s="137" t="s">
        <v>1498</v>
      </c>
      <c r="D1529" s="138"/>
      <c r="E1529" s="139">
        <v>1.66</v>
      </c>
      <c r="F1529" s="134"/>
      <c r="G1529" s="134"/>
      <c r="H1529" s="140"/>
      <c r="I1529" s="140"/>
      <c r="J1529" s="140"/>
      <c r="K1529" s="140"/>
    </row>
    <row r="1530" spans="1:11" outlineLevel="1" x14ac:dyDescent="0.2">
      <c r="A1530" s="135"/>
      <c r="B1530" s="136"/>
      <c r="C1530" s="137" t="s">
        <v>1499</v>
      </c>
      <c r="D1530" s="138"/>
      <c r="E1530" s="139">
        <v>9.2100000000000009</v>
      </c>
      <c r="F1530" s="134"/>
      <c r="G1530" s="134"/>
      <c r="H1530" s="140"/>
      <c r="I1530" s="140"/>
      <c r="J1530" s="140"/>
      <c r="K1530" s="140"/>
    </row>
    <row r="1531" spans="1:11" outlineLevel="1" x14ac:dyDescent="0.2">
      <c r="A1531" s="135"/>
      <c r="B1531" s="136"/>
      <c r="C1531" s="137" t="s">
        <v>1500</v>
      </c>
      <c r="D1531" s="138"/>
      <c r="E1531" s="139">
        <v>1.55</v>
      </c>
      <c r="F1531" s="134"/>
      <c r="G1531" s="134"/>
      <c r="H1531" s="140"/>
      <c r="I1531" s="140"/>
      <c r="J1531" s="140"/>
      <c r="K1531" s="140"/>
    </row>
    <row r="1532" spans="1:11" outlineLevel="1" x14ac:dyDescent="0.2">
      <c r="A1532" s="135"/>
      <c r="B1532" s="136"/>
      <c r="C1532" s="137" t="s">
        <v>1501</v>
      </c>
      <c r="D1532" s="138"/>
      <c r="E1532" s="139">
        <v>1.0900000000000001</v>
      </c>
      <c r="F1532" s="134"/>
      <c r="G1532" s="134"/>
      <c r="H1532" s="140"/>
      <c r="I1532" s="140"/>
      <c r="J1532" s="140"/>
      <c r="K1532" s="140"/>
    </row>
    <row r="1533" spans="1:11" outlineLevel="1" x14ac:dyDescent="0.2">
      <c r="A1533" s="135"/>
      <c r="B1533" s="136"/>
      <c r="C1533" s="137" t="s">
        <v>1502</v>
      </c>
      <c r="D1533" s="138"/>
      <c r="E1533" s="139">
        <v>76.48</v>
      </c>
      <c r="F1533" s="134"/>
      <c r="G1533" s="134"/>
      <c r="H1533" s="140"/>
      <c r="I1533" s="140"/>
      <c r="J1533" s="140"/>
      <c r="K1533" s="140"/>
    </row>
    <row r="1534" spans="1:11" outlineLevel="1" x14ac:dyDescent="0.2">
      <c r="A1534" s="135"/>
      <c r="B1534" s="136"/>
      <c r="C1534" s="137" t="s">
        <v>1503</v>
      </c>
      <c r="D1534" s="138"/>
      <c r="E1534" s="139">
        <v>74.56</v>
      </c>
      <c r="F1534" s="134"/>
      <c r="G1534" s="134"/>
      <c r="H1534" s="140"/>
      <c r="I1534" s="140"/>
      <c r="J1534" s="140"/>
      <c r="K1534" s="140"/>
    </row>
    <row r="1535" spans="1:11" outlineLevel="1" x14ac:dyDescent="0.2">
      <c r="A1535" s="135"/>
      <c r="B1535" s="136"/>
      <c r="C1535" s="137" t="s">
        <v>1504</v>
      </c>
      <c r="D1535" s="138"/>
      <c r="E1535" s="139">
        <v>72.510000000000005</v>
      </c>
      <c r="F1535" s="134"/>
      <c r="G1535" s="134"/>
      <c r="H1535" s="140"/>
      <c r="I1535" s="140"/>
      <c r="J1535" s="140"/>
      <c r="K1535" s="140"/>
    </row>
    <row r="1536" spans="1:11" outlineLevel="1" x14ac:dyDescent="0.2">
      <c r="A1536" s="135"/>
      <c r="B1536" s="136"/>
      <c r="C1536" s="137" t="s">
        <v>1505</v>
      </c>
      <c r="D1536" s="138"/>
      <c r="E1536" s="139">
        <v>71.78</v>
      </c>
      <c r="F1536" s="134"/>
      <c r="G1536" s="134"/>
      <c r="H1536" s="140"/>
      <c r="I1536" s="140"/>
      <c r="J1536" s="140"/>
      <c r="K1536" s="140"/>
    </row>
    <row r="1537" spans="1:11" outlineLevel="1" x14ac:dyDescent="0.2">
      <c r="A1537" s="135"/>
      <c r="B1537" s="136"/>
      <c r="C1537" s="137" t="s">
        <v>1506</v>
      </c>
      <c r="D1537" s="138"/>
      <c r="E1537" s="139">
        <v>72.099999999999994</v>
      </c>
      <c r="F1537" s="134"/>
      <c r="G1537" s="134"/>
      <c r="H1537" s="140"/>
      <c r="I1537" s="140"/>
      <c r="J1537" s="140"/>
      <c r="K1537" s="140"/>
    </row>
    <row r="1538" spans="1:11" outlineLevel="1" x14ac:dyDescent="0.2">
      <c r="A1538" s="135"/>
      <c r="B1538" s="136"/>
      <c r="C1538" s="137" t="s">
        <v>1507</v>
      </c>
      <c r="D1538" s="138"/>
      <c r="E1538" s="139">
        <v>26.38</v>
      </c>
      <c r="F1538" s="134"/>
      <c r="G1538" s="134"/>
      <c r="H1538" s="140"/>
      <c r="I1538" s="140"/>
      <c r="J1538" s="140"/>
      <c r="K1538" s="140"/>
    </row>
    <row r="1539" spans="1:11" outlineLevel="1" x14ac:dyDescent="0.2">
      <c r="A1539" s="135"/>
      <c r="B1539" s="136"/>
      <c r="C1539" s="137" t="s">
        <v>1508</v>
      </c>
      <c r="D1539" s="138"/>
      <c r="E1539" s="139">
        <v>76.5</v>
      </c>
      <c r="F1539" s="134"/>
      <c r="G1539" s="134"/>
      <c r="H1539" s="140"/>
      <c r="I1539" s="140"/>
      <c r="J1539" s="140"/>
      <c r="K1539" s="140"/>
    </row>
    <row r="1540" spans="1:11" outlineLevel="1" x14ac:dyDescent="0.2">
      <c r="A1540" s="135"/>
      <c r="B1540" s="136"/>
      <c r="C1540" s="137" t="s">
        <v>411</v>
      </c>
      <c r="D1540" s="138"/>
      <c r="E1540" s="139"/>
      <c r="F1540" s="134"/>
      <c r="G1540" s="134"/>
      <c r="H1540" s="140"/>
      <c r="I1540" s="140"/>
      <c r="J1540" s="140"/>
      <c r="K1540" s="140"/>
    </row>
    <row r="1541" spans="1:11" outlineLevel="1" x14ac:dyDescent="0.2">
      <c r="A1541" s="135"/>
      <c r="B1541" s="136"/>
      <c r="C1541" s="137" t="s">
        <v>1509</v>
      </c>
      <c r="D1541" s="138"/>
      <c r="E1541" s="139">
        <v>207.72</v>
      </c>
      <c r="F1541" s="134"/>
      <c r="G1541" s="134"/>
      <c r="H1541" s="140"/>
      <c r="I1541" s="140"/>
      <c r="J1541" s="140"/>
      <c r="K1541" s="140"/>
    </row>
    <row r="1542" spans="1:11" outlineLevel="1" x14ac:dyDescent="0.2">
      <c r="A1542" s="135"/>
      <c r="B1542" s="136"/>
      <c r="C1542" s="137" t="s">
        <v>1510</v>
      </c>
      <c r="D1542" s="138"/>
      <c r="E1542" s="139">
        <v>1.7</v>
      </c>
      <c r="F1542" s="134"/>
      <c r="G1542" s="134"/>
      <c r="H1542" s="140"/>
      <c r="I1542" s="140"/>
      <c r="J1542" s="140"/>
      <c r="K1542" s="140"/>
    </row>
    <row r="1543" spans="1:11" outlineLevel="1" x14ac:dyDescent="0.2">
      <c r="A1543" s="135"/>
      <c r="B1543" s="136"/>
      <c r="C1543" s="137" t="s">
        <v>1511</v>
      </c>
      <c r="D1543" s="138"/>
      <c r="E1543" s="139">
        <v>9.3800000000000008</v>
      </c>
      <c r="F1543" s="134"/>
      <c r="G1543" s="134"/>
      <c r="H1543" s="140"/>
      <c r="I1543" s="140"/>
      <c r="J1543" s="140"/>
      <c r="K1543" s="140"/>
    </row>
    <row r="1544" spans="1:11" outlineLevel="1" x14ac:dyDescent="0.2">
      <c r="A1544" s="135"/>
      <c r="B1544" s="136"/>
      <c r="C1544" s="137" t="s">
        <v>1512</v>
      </c>
      <c r="D1544" s="138"/>
      <c r="E1544" s="139">
        <v>1.55</v>
      </c>
      <c r="F1544" s="134"/>
      <c r="G1544" s="134"/>
      <c r="H1544" s="140"/>
      <c r="I1544" s="140"/>
      <c r="J1544" s="140"/>
      <c r="K1544" s="140"/>
    </row>
    <row r="1545" spans="1:11" outlineLevel="1" x14ac:dyDescent="0.2">
      <c r="A1545" s="135"/>
      <c r="B1545" s="136"/>
      <c r="C1545" s="137" t="s">
        <v>1513</v>
      </c>
      <c r="D1545" s="138"/>
      <c r="E1545" s="139">
        <v>1.0900000000000001</v>
      </c>
      <c r="F1545" s="134"/>
      <c r="G1545" s="134"/>
      <c r="H1545" s="140"/>
      <c r="I1545" s="140"/>
      <c r="J1545" s="140"/>
      <c r="K1545" s="140"/>
    </row>
    <row r="1546" spans="1:11" outlineLevel="1" x14ac:dyDescent="0.2">
      <c r="A1546" s="135"/>
      <c r="B1546" s="136"/>
      <c r="C1546" s="137" t="s">
        <v>1514</v>
      </c>
      <c r="D1546" s="138"/>
      <c r="E1546" s="139">
        <v>76.86</v>
      </c>
      <c r="F1546" s="134"/>
      <c r="G1546" s="134"/>
      <c r="H1546" s="140"/>
      <c r="I1546" s="140"/>
      <c r="J1546" s="140"/>
      <c r="K1546" s="140"/>
    </row>
    <row r="1547" spans="1:11" outlineLevel="1" x14ac:dyDescent="0.2">
      <c r="A1547" s="135"/>
      <c r="B1547" s="136"/>
      <c r="C1547" s="137" t="s">
        <v>1515</v>
      </c>
      <c r="D1547" s="138"/>
      <c r="E1547" s="139">
        <v>52.37</v>
      </c>
      <c r="F1547" s="134"/>
      <c r="G1547" s="134"/>
      <c r="H1547" s="140"/>
      <c r="I1547" s="140"/>
      <c r="J1547" s="140"/>
      <c r="K1547" s="140"/>
    </row>
    <row r="1548" spans="1:11" outlineLevel="1" x14ac:dyDescent="0.2">
      <c r="A1548" s="135"/>
      <c r="B1548" s="136"/>
      <c r="C1548" s="137" t="s">
        <v>1516</v>
      </c>
      <c r="D1548" s="138"/>
      <c r="E1548" s="139">
        <v>19.12</v>
      </c>
      <c r="F1548" s="134"/>
      <c r="G1548" s="134"/>
      <c r="H1548" s="140"/>
      <c r="I1548" s="140"/>
      <c r="J1548" s="140"/>
      <c r="K1548" s="140"/>
    </row>
    <row r="1549" spans="1:11" outlineLevel="1" x14ac:dyDescent="0.2">
      <c r="A1549" s="135"/>
      <c r="B1549" s="136"/>
      <c r="C1549" s="137" t="s">
        <v>1517</v>
      </c>
      <c r="D1549" s="138"/>
      <c r="E1549" s="139">
        <v>71.78</v>
      </c>
      <c r="F1549" s="134"/>
      <c r="G1549" s="134"/>
      <c r="H1549" s="140"/>
      <c r="I1549" s="140"/>
      <c r="J1549" s="140"/>
      <c r="K1549" s="140"/>
    </row>
    <row r="1550" spans="1:11" outlineLevel="1" x14ac:dyDescent="0.2">
      <c r="A1550" s="135"/>
      <c r="B1550" s="136"/>
      <c r="C1550" s="137" t="s">
        <v>1518</v>
      </c>
      <c r="D1550" s="138"/>
      <c r="E1550" s="139">
        <v>71.78</v>
      </c>
      <c r="F1550" s="134"/>
      <c r="G1550" s="134"/>
      <c r="H1550" s="140"/>
      <c r="I1550" s="140"/>
      <c r="J1550" s="140"/>
      <c r="K1550" s="140"/>
    </row>
    <row r="1551" spans="1:11" outlineLevel="1" x14ac:dyDescent="0.2">
      <c r="A1551" s="135"/>
      <c r="B1551" s="136"/>
      <c r="C1551" s="137" t="s">
        <v>1519</v>
      </c>
      <c r="D1551" s="138"/>
      <c r="E1551" s="139">
        <v>72.099999999999994</v>
      </c>
      <c r="F1551" s="134"/>
      <c r="G1551" s="134"/>
      <c r="H1551" s="140"/>
      <c r="I1551" s="140"/>
      <c r="J1551" s="140"/>
      <c r="K1551" s="140"/>
    </row>
    <row r="1552" spans="1:11" outlineLevel="1" x14ac:dyDescent="0.2">
      <c r="A1552" s="135"/>
      <c r="B1552" s="136"/>
      <c r="C1552" s="137" t="s">
        <v>1520</v>
      </c>
      <c r="D1552" s="138"/>
      <c r="E1552" s="139">
        <v>25.99</v>
      </c>
      <c r="F1552" s="134"/>
      <c r="G1552" s="134"/>
      <c r="H1552" s="140"/>
      <c r="I1552" s="140"/>
      <c r="J1552" s="140"/>
      <c r="K1552" s="140"/>
    </row>
    <row r="1553" spans="1:11" outlineLevel="1" x14ac:dyDescent="0.2">
      <c r="A1553" s="135"/>
      <c r="B1553" s="136"/>
      <c r="C1553" s="137" t="s">
        <v>1521</v>
      </c>
      <c r="D1553" s="138"/>
      <c r="E1553" s="139">
        <v>75.84</v>
      </c>
      <c r="F1553" s="134"/>
      <c r="G1553" s="134"/>
      <c r="H1553" s="140"/>
      <c r="I1553" s="140"/>
      <c r="J1553" s="140"/>
      <c r="K1553" s="140"/>
    </row>
    <row r="1554" spans="1:11" outlineLevel="1" x14ac:dyDescent="0.2">
      <c r="A1554" s="135"/>
      <c r="B1554" s="136"/>
      <c r="C1554" s="137" t="s">
        <v>415</v>
      </c>
      <c r="D1554" s="138"/>
      <c r="E1554" s="139"/>
      <c r="F1554" s="134"/>
      <c r="G1554" s="134"/>
      <c r="H1554" s="140"/>
      <c r="I1554" s="140"/>
      <c r="J1554" s="140"/>
      <c r="K1554" s="140"/>
    </row>
    <row r="1555" spans="1:11" outlineLevel="1" x14ac:dyDescent="0.2">
      <c r="A1555" s="135"/>
      <c r="B1555" s="136"/>
      <c r="C1555" s="137" t="s">
        <v>1522</v>
      </c>
      <c r="D1555" s="138"/>
      <c r="E1555" s="139">
        <v>207.93</v>
      </c>
      <c r="F1555" s="134"/>
      <c r="G1555" s="134"/>
      <c r="H1555" s="140"/>
      <c r="I1555" s="140"/>
      <c r="J1555" s="140"/>
      <c r="K1555" s="140"/>
    </row>
    <row r="1556" spans="1:11" outlineLevel="1" x14ac:dyDescent="0.2">
      <c r="A1556" s="135"/>
      <c r="B1556" s="136"/>
      <c r="C1556" s="137" t="s">
        <v>1523</v>
      </c>
      <c r="D1556" s="138"/>
      <c r="E1556" s="139">
        <v>1.98</v>
      </c>
      <c r="F1556" s="134"/>
      <c r="G1556" s="134"/>
      <c r="H1556" s="140"/>
      <c r="I1556" s="140"/>
      <c r="J1556" s="140"/>
      <c r="K1556" s="140"/>
    </row>
    <row r="1557" spans="1:11" outlineLevel="1" x14ac:dyDescent="0.2">
      <c r="A1557" s="135"/>
      <c r="B1557" s="136"/>
      <c r="C1557" s="137" t="s">
        <v>1524</v>
      </c>
      <c r="D1557" s="138"/>
      <c r="E1557" s="139">
        <v>12.06</v>
      </c>
      <c r="F1557" s="134"/>
      <c r="G1557" s="134"/>
      <c r="H1557" s="140"/>
      <c r="I1557" s="140"/>
      <c r="J1557" s="140"/>
      <c r="K1557" s="140"/>
    </row>
    <row r="1558" spans="1:11" outlineLevel="1" x14ac:dyDescent="0.2">
      <c r="A1558" s="135"/>
      <c r="B1558" s="136"/>
      <c r="C1558" s="137" t="s">
        <v>1525</v>
      </c>
      <c r="D1558" s="138"/>
      <c r="E1558" s="139">
        <v>77.2</v>
      </c>
      <c r="F1558" s="134"/>
      <c r="G1558" s="134"/>
      <c r="H1558" s="140"/>
      <c r="I1558" s="140"/>
      <c r="J1558" s="140"/>
      <c r="K1558" s="140"/>
    </row>
    <row r="1559" spans="1:11" outlineLevel="1" x14ac:dyDescent="0.2">
      <c r="A1559" s="135"/>
      <c r="B1559" s="136"/>
      <c r="C1559" s="137" t="s">
        <v>1526</v>
      </c>
      <c r="D1559" s="138"/>
      <c r="E1559" s="139">
        <v>73.19</v>
      </c>
      <c r="F1559" s="134"/>
      <c r="G1559" s="134"/>
      <c r="H1559" s="140"/>
      <c r="I1559" s="140"/>
      <c r="J1559" s="140"/>
      <c r="K1559" s="140"/>
    </row>
    <row r="1560" spans="1:11" outlineLevel="1" x14ac:dyDescent="0.2">
      <c r="A1560" s="135"/>
      <c r="B1560" s="136"/>
      <c r="C1560" s="137" t="s">
        <v>1527</v>
      </c>
      <c r="D1560" s="138"/>
      <c r="E1560" s="139">
        <v>72.37</v>
      </c>
      <c r="F1560" s="134"/>
      <c r="G1560" s="134"/>
      <c r="H1560" s="140"/>
      <c r="I1560" s="140"/>
      <c r="J1560" s="140"/>
      <c r="K1560" s="140"/>
    </row>
    <row r="1561" spans="1:11" outlineLevel="1" x14ac:dyDescent="0.2">
      <c r="A1561" s="135"/>
      <c r="B1561" s="136"/>
      <c r="C1561" s="137" t="s">
        <v>1528</v>
      </c>
      <c r="D1561" s="138"/>
      <c r="E1561" s="139">
        <v>72.37</v>
      </c>
      <c r="F1561" s="134"/>
      <c r="G1561" s="134"/>
      <c r="H1561" s="140"/>
      <c r="I1561" s="140"/>
      <c r="J1561" s="140"/>
      <c r="K1561" s="140"/>
    </row>
    <row r="1562" spans="1:11" outlineLevel="1" x14ac:dyDescent="0.2">
      <c r="A1562" s="135"/>
      <c r="B1562" s="136"/>
      <c r="C1562" s="137" t="s">
        <v>1529</v>
      </c>
      <c r="D1562" s="138"/>
      <c r="E1562" s="139">
        <v>72.7</v>
      </c>
      <c r="F1562" s="134"/>
      <c r="G1562" s="134"/>
      <c r="H1562" s="140"/>
      <c r="I1562" s="140"/>
      <c r="J1562" s="140"/>
      <c r="K1562" s="140"/>
    </row>
    <row r="1563" spans="1:11" outlineLevel="1" x14ac:dyDescent="0.2">
      <c r="A1563" s="135"/>
      <c r="B1563" s="136"/>
      <c r="C1563" s="137" t="s">
        <v>1530</v>
      </c>
      <c r="D1563" s="138"/>
      <c r="E1563" s="139">
        <v>26.31</v>
      </c>
      <c r="F1563" s="134"/>
      <c r="G1563" s="134"/>
      <c r="H1563" s="140"/>
      <c r="I1563" s="140"/>
      <c r="J1563" s="140"/>
      <c r="K1563" s="140"/>
    </row>
    <row r="1564" spans="1:11" outlineLevel="1" x14ac:dyDescent="0.2">
      <c r="A1564" s="135"/>
      <c r="B1564" s="136"/>
      <c r="C1564" s="137" t="s">
        <v>1531</v>
      </c>
      <c r="D1564" s="138"/>
      <c r="E1564" s="139">
        <v>33.700000000000003</v>
      </c>
      <c r="F1564" s="134"/>
      <c r="G1564" s="134"/>
      <c r="H1564" s="140"/>
      <c r="I1564" s="140"/>
      <c r="J1564" s="140"/>
      <c r="K1564" s="140"/>
    </row>
    <row r="1565" spans="1:11" outlineLevel="1" x14ac:dyDescent="0.2">
      <c r="A1565" s="135"/>
      <c r="B1565" s="136"/>
      <c r="C1565" s="137" t="s">
        <v>1532</v>
      </c>
      <c r="D1565" s="138"/>
      <c r="E1565" s="139">
        <v>42.27</v>
      </c>
      <c r="F1565" s="134"/>
      <c r="G1565" s="134"/>
      <c r="H1565" s="140"/>
      <c r="I1565" s="140"/>
      <c r="J1565" s="140"/>
      <c r="K1565" s="140"/>
    </row>
    <row r="1566" spans="1:11" ht="22.5" outlineLevel="1" x14ac:dyDescent="0.2">
      <c r="A1566" s="43">
        <v>128</v>
      </c>
      <c r="B1566" s="44" t="s">
        <v>1533</v>
      </c>
      <c r="C1566" s="59" t="s">
        <v>1534</v>
      </c>
      <c r="D1566" s="45" t="s">
        <v>172</v>
      </c>
      <c r="E1566" s="46">
        <v>159.13999999999999</v>
      </c>
      <c r="F1566" s="47">
        <v>0</v>
      </c>
      <c r="G1566" s="48">
        <f>ROUND(E1566*F1566,2)</f>
        <v>0</v>
      </c>
      <c r="H1566" s="46">
        <v>4.8199999999999996E-3</v>
      </c>
      <c r="I1566" s="46">
        <f>ROUND(E1566*H1566,2)</f>
        <v>0.77</v>
      </c>
      <c r="J1566" s="46">
        <v>0</v>
      </c>
      <c r="K1566" s="46">
        <f>ROUND(E1566*J1566,2)</f>
        <v>0</v>
      </c>
    </row>
    <row r="1567" spans="1:11" outlineLevel="1" x14ac:dyDescent="0.2">
      <c r="A1567" s="135"/>
      <c r="B1567" s="136"/>
      <c r="C1567" s="137" t="s">
        <v>1535</v>
      </c>
      <c r="D1567" s="138"/>
      <c r="E1567" s="139"/>
      <c r="F1567" s="134"/>
      <c r="G1567" s="134"/>
      <c r="H1567" s="140"/>
      <c r="I1567" s="140"/>
      <c r="J1567" s="140"/>
      <c r="K1567" s="140"/>
    </row>
    <row r="1568" spans="1:11" outlineLevel="1" x14ac:dyDescent="0.2">
      <c r="A1568" s="135"/>
      <c r="B1568" s="136"/>
      <c r="C1568" s="137" t="s">
        <v>906</v>
      </c>
      <c r="D1568" s="138"/>
      <c r="E1568" s="139"/>
      <c r="F1568" s="134"/>
      <c r="G1568" s="134"/>
      <c r="H1568" s="140"/>
      <c r="I1568" s="140"/>
      <c r="J1568" s="140"/>
      <c r="K1568" s="140"/>
    </row>
    <row r="1569" spans="1:11" outlineLevel="1" x14ac:dyDescent="0.2">
      <c r="A1569" s="135"/>
      <c r="B1569" s="136"/>
      <c r="C1569" s="137" t="s">
        <v>1536</v>
      </c>
      <c r="D1569" s="138"/>
      <c r="E1569" s="139">
        <v>31.16</v>
      </c>
      <c r="F1569" s="134"/>
      <c r="G1569" s="134"/>
      <c r="H1569" s="140"/>
      <c r="I1569" s="140"/>
      <c r="J1569" s="140"/>
      <c r="K1569" s="140"/>
    </row>
    <row r="1570" spans="1:11" outlineLevel="1" x14ac:dyDescent="0.2">
      <c r="A1570" s="135"/>
      <c r="B1570" s="136"/>
      <c r="C1570" s="137" t="s">
        <v>917</v>
      </c>
      <c r="D1570" s="138"/>
      <c r="E1570" s="139"/>
      <c r="F1570" s="134"/>
      <c r="G1570" s="134"/>
      <c r="H1570" s="140"/>
      <c r="I1570" s="140"/>
      <c r="J1570" s="140"/>
      <c r="K1570" s="140"/>
    </row>
    <row r="1571" spans="1:11" outlineLevel="1" x14ac:dyDescent="0.2">
      <c r="A1571" s="135"/>
      <c r="B1571" s="136"/>
      <c r="C1571" s="137" t="s">
        <v>1537</v>
      </c>
      <c r="D1571" s="138"/>
      <c r="E1571" s="139">
        <v>39.299999999999997</v>
      </c>
      <c r="F1571" s="134"/>
      <c r="G1571" s="134"/>
      <c r="H1571" s="140"/>
      <c r="I1571" s="140"/>
      <c r="J1571" s="140"/>
      <c r="K1571" s="140"/>
    </row>
    <row r="1572" spans="1:11" outlineLevel="1" x14ac:dyDescent="0.2">
      <c r="A1572" s="135"/>
      <c r="B1572" s="136"/>
      <c r="C1572" s="137" t="s">
        <v>926</v>
      </c>
      <c r="D1572" s="138"/>
      <c r="E1572" s="139"/>
      <c r="F1572" s="134"/>
      <c r="G1572" s="134"/>
      <c r="H1572" s="140"/>
      <c r="I1572" s="140"/>
      <c r="J1572" s="140"/>
      <c r="K1572" s="140"/>
    </row>
    <row r="1573" spans="1:11" outlineLevel="1" x14ac:dyDescent="0.2">
      <c r="A1573" s="135"/>
      <c r="B1573" s="136"/>
      <c r="C1573" s="137" t="s">
        <v>1538</v>
      </c>
      <c r="D1573" s="138"/>
      <c r="E1573" s="139">
        <v>32.4</v>
      </c>
      <c r="F1573" s="134"/>
      <c r="G1573" s="134"/>
      <c r="H1573" s="140"/>
      <c r="I1573" s="140"/>
      <c r="J1573" s="140"/>
      <c r="K1573" s="140"/>
    </row>
    <row r="1574" spans="1:11" outlineLevel="1" x14ac:dyDescent="0.2">
      <c r="A1574" s="135"/>
      <c r="B1574" s="136"/>
      <c r="C1574" s="137" t="s">
        <v>938</v>
      </c>
      <c r="D1574" s="138"/>
      <c r="E1574" s="139"/>
      <c r="F1574" s="134"/>
      <c r="G1574" s="134"/>
      <c r="H1574" s="140"/>
      <c r="I1574" s="140"/>
      <c r="J1574" s="140"/>
      <c r="K1574" s="140"/>
    </row>
    <row r="1575" spans="1:11" outlineLevel="1" x14ac:dyDescent="0.2">
      <c r="A1575" s="135"/>
      <c r="B1575" s="136"/>
      <c r="C1575" s="137" t="s">
        <v>1539</v>
      </c>
      <c r="D1575" s="138"/>
      <c r="E1575" s="139">
        <v>31.03</v>
      </c>
      <c r="F1575" s="134"/>
      <c r="G1575" s="134"/>
      <c r="H1575" s="140"/>
      <c r="I1575" s="140"/>
      <c r="J1575" s="140"/>
      <c r="K1575" s="140"/>
    </row>
    <row r="1576" spans="1:11" outlineLevel="1" x14ac:dyDescent="0.2">
      <c r="A1576" s="135"/>
      <c r="B1576" s="136"/>
      <c r="C1576" s="137" t="s">
        <v>950</v>
      </c>
      <c r="D1576" s="138"/>
      <c r="E1576" s="139"/>
      <c r="F1576" s="134"/>
      <c r="G1576" s="134"/>
      <c r="H1576" s="140"/>
      <c r="I1576" s="140"/>
      <c r="J1576" s="140"/>
      <c r="K1576" s="140"/>
    </row>
    <row r="1577" spans="1:11" outlineLevel="1" x14ac:dyDescent="0.2">
      <c r="A1577" s="135"/>
      <c r="B1577" s="136"/>
      <c r="C1577" s="137" t="s">
        <v>1540</v>
      </c>
      <c r="D1577" s="138"/>
      <c r="E1577" s="139">
        <v>25.25</v>
      </c>
      <c r="F1577" s="134"/>
      <c r="G1577" s="134"/>
      <c r="H1577" s="140"/>
      <c r="I1577" s="140"/>
      <c r="J1577" s="140"/>
      <c r="K1577" s="140"/>
    </row>
    <row r="1578" spans="1:11" outlineLevel="1" x14ac:dyDescent="0.2">
      <c r="A1578" s="43">
        <v>129</v>
      </c>
      <c r="B1578" s="44" t="s">
        <v>1541</v>
      </c>
      <c r="C1578" s="59" t="s">
        <v>1542</v>
      </c>
      <c r="D1578" s="45" t="s">
        <v>373</v>
      </c>
      <c r="E1578" s="46">
        <v>1102.78</v>
      </c>
      <c r="F1578" s="47">
        <v>0</v>
      </c>
      <c r="G1578" s="48">
        <f>ROUND(E1578*F1578,2)</f>
        <v>0</v>
      </c>
      <c r="H1578" s="46">
        <v>2.3800000000000002E-3</v>
      </c>
      <c r="I1578" s="46">
        <f>ROUND(E1578*H1578,2)</f>
        <v>2.62</v>
      </c>
      <c r="J1578" s="46">
        <v>0</v>
      </c>
      <c r="K1578" s="46">
        <f>ROUND(E1578*J1578,2)</f>
        <v>0</v>
      </c>
    </row>
    <row r="1579" spans="1:11" outlineLevel="1" x14ac:dyDescent="0.2">
      <c r="A1579" s="135"/>
      <c r="B1579" s="136"/>
      <c r="C1579" s="137" t="s">
        <v>1399</v>
      </c>
      <c r="D1579" s="138"/>
      <c r="E1579" s="139">
        <v>10.16</v>
      </c>
      <c r="F1579" s="134"/>
      <c r="G1579" s="134"/>
      <c r="H1579" s="140"/>
      <c r="I1579" s="140"/>
      <c r="J1579" s="140"/>
      <c r="K1579" s="140"/>
    </row>
    <row r="1580" spans="1:11" outlineLevel="1" x14ac:dyDescent="0.2">
      <c r="A1580" s="135"/>
      <c r="B1580" s="136"/>
      <c r="C1580" s="137" t="s">
        <v>1400</v>
      </c>
      <c r="D1580" s="138"/>
      <c r="E1580" s="139">
        <v>2.25</v>
      </c>
      <c r="F1580" s="134"/>
      <c r="G1580" s="134"/>
      <c r="H1580" s="140"/>
      <c r="I1580" s="140"/>
      <c r="J1580" s="140"/>
      <c r="K1580" s="140"/>
    </row>
    <row r="1581" spans="1:11" outlineLevel="1" x14ac:dyDescent="0.2">
      <c r="A1581" s="135"/>
      <c r="B1581" s="136"/>
      <c r="C1581" s="137" t="s">
        <v>1401</v>
      </c>
      <c r="D1581" s="138"/>
      <c r="E1581" s="139">
        <v>1.9</v>
      </c>
      <c r="F1581" s="134"/>
      <c r="G1581" s="134"/>
      <c r="H1581" s="140"/>
      <c r="I1581" s="140"/>
      <c r="J1581" s="140"/>
      <c r="K1581" s="140"/>
    </row>
    <row r="1582" spans="1:11" outlineLevel="1" x14ac:dyDescent="0.2">
      <c r="A1582" s="135"/>
      <c r="B1582" s="136"/>
      <c r="C1582" s="137" t="s">
        <v>1402</v>
      </c>
      <c r="D1582" s="138"/>
      <c r="E1582" s="139">
        <v>11.26</v>
      </c>
      <c r="F1582" s="134"/>
      <c r="G1582" s="134"/>
      <c r="H1582" s="140"/>
      <c r="I1582" s="140"/>
      <c r="J1582" s="140"/>
      <c r="K1582" s="140"/>
    </row>
    <row r="1583" spans="1:11" outlineLevel="1" x14ac:dyDescent="0.2">
      <c r="A1583" s="135"/>
      <c r="B1583" s="136"/>
      <c r="C1583" s="137" t="s">
        <v>1403</v>
      </c>
      <c r="D1583" s="138"/>
      <c r="E1583" s="139">
        <v>5.2</v>
      </c>
      <c r="F1583" s="134"/>
      <c r="G1583" s="134"/>
      <c r="H1583" s="140"/>
      <c r="I1583" s="140"/>
      <c r="J1583" s="140"/>
      <c r="K1583" s="140"/>
    </row>
    <row r="1584" spans="1:11" outlineLevel="1" x14ac:dyDescent="0.2">
      <c r="A1584" s="135"/>
      <c r="B1584" s="136"/>
      <c r="C1584" s="137" t="s">
        <v>1404</v>
      </c>
      <c r="D1584" s="138"/>
      <c r="E1584" s="139">
        <v>6.76</v>
      </c>
      <c r="F1584" s="134"/>
      <c r="G1584" s="134"/>
      <c r="H1584" s="140"/>
      <c r="I1584" s="140"/>
      <c r="J1584" s="140"/>
      <c r="K1584" s="140"/>
    </row>
    <row r="1585" spans="1:11" outlineLevel="1" x14ac:dyDescent="0.2">
      <c r="A1585" s="135"/>
      <c r="B1585" s="136"/>
      <c r="C1585" s="137" t="s">
        <v>1405</v>
      </c>
      <c r="D1585" s="138"/>
      <c r="E1585" s="139">
        <v>5.3</v>
      </c>
      <c r="F1585" s="134"/>
      <c r="G1585" s="134"/>
      <c r="H1585" s="140"/>
      <c r="I1585" s="140"/>
      <c r="J1585" s="140"/>
      <c r="K1585" s="140"/>
    </row>
    <row r="1586" spans="1:11" outlineLevel="1" x14ac:dyDescent="0.2">
      <c r="A1586" s="135"/>
      <c r="B1586" s="136"/>
      <c r="C1586" s="137" t="s">
        <v>1406</v>
      </c>
      <c r="D1586" s="138"/>
      <c r="E1586" s="139">
        <v>39.92</v>
      </c>
      <c r="F1586" s="134"/>
      <c r="G1586" s="134"/>
      <c r="H1586" s="140"/>
      <c r="I1586" s="140"/>
      <c r="J1586" s="140"/>
      <c r="K1586" s="140"/>
    </row>
    <row r="1587" spans="1:11" outlineLevel="1" x14ac:dyDescent="0.2">
      <c r="A1587" s="135"/>
      <c r="B1587" s="136"/>
      <c r="C1587" s="137" t="s">
        <v>1407</v>
      </c>
      <c r="D1587" s="138"/>
      <c r="E1587" s="139">
        <v>6.01</v>
      </c>
      <c r="F1587" s="134"/>
      <c r="G1587" s="134"/>
      <c r="H1587" s="140"/>
      <c r="I1587" s="140"/>
      <c r="J1587" s="140"/>
      <c r="K1587" s="140"/>
    </row>
    <row r="1588" spans="1:11" outlineLevel="1" x14ac:dyDescent="0.2">
      <c r="A1588" s="135"/>
      <c r="B1588" s="136"/>
      <c r="C1588" s="137" t="s">
        <v>1408</v>
      </c>
      <c r="D1588" s="138"/>
      <c r="E1588" s="139">
        <v>17.940000000000001</v>
      </c>
      <c r="F1588" s="134"/>
      <c r="G1588" s="134"/>
      <c r="H1588" s="140"/>
      <c r="I1588" s="140"/>
      <c r="J1588" s="140"/>
      <c r="K1588" s="140"/>
    </row>
    <row r="1589" spans="1:11" outlineLevel="1" x14ac:dyDescent="0.2">
      <c r="A1589" s="135"/>
      <c r="B1589" s="136"/>
      <c r="C1589" s="137" t="s">
        <v>1409</v>
      </c>
      <c r="D1589" s="138"/>
      <c r="E1589" s="139">
        <v>9.6</v>
      </c>
      <c r="F1589" s="134"/>
      <c r="G1589" s="134"/>
      <c r="H1589" s="140"/>
      <c r="I1589" s="140"/>
      <c r="J1589" s="140"/>
      <c r="K1589" s="140"/>
    </row>
    <row r="1590" spans="1:11" outlineLevel="1" x14ac:dyDescent="0.2">
      <c r="A1590" s="135"/>
      <c r="B1590" s="136"/>
      <c r="C1590" s="137" t="s">
        <v>1410</v>
      </c>
      <c r="D1590" s="138"/>
      <c r="E1590" s="139">
        <v>10</v>
      </c>
      <c r="F1590" s="134"/>
      <c r="G1590" s="134"/>
      <c r="H1590" s="140"/>
      <c r="I1590" s="140"/>
      <c r="J1590" s="140"/>
      <c r="K1590" s="140"/>
    </row>
    <row r="1591" spans="1:11" outlineLevel="1" x14ac:dyDescent="0.2">
      <c r="A1591" s="135"/>
      <c r="B1591" s="136"/>
      <c r="C1591" s="137" t="s">
        <v>1411</v>
      </c>
      <c r="D1591" s="138"/>
      <c r="E1591" s="139">
        <v>3.25</v>
      </c>
      <c r="F1591" s="134"/>
      <c r="G1591" s="134"/>
      <c r="H1591" s="140"/>
      <c r="I1591" s="140"/>
      <c r="J1591" s="140"/>
      <c r="K1591" s="140"/>
    </row>
    <row r="1592" spans="1:11" outlineLevel="1" x14ac:dyDescent="0.2">
      <c r="A1592" s="135"/>
      <c r="B1592" s="136"/>
      <c r="C1592" s="137" t="s">
        <v>1412</v>
      </c>
      <c r="D1592" s="138"/>
      <c r="E1592" s="139">
        <v>2.04</v>
      </c>
      <c r="F1592" s="134"/>
      <c r="G1592" s="134"/>
      <c r="H1592" s="140"/>
      <c r="I1592" s="140"/>
      <c r="J1592" s="140"/>
      <c r="K1592" s="140"/>
    </row>
    <row r="1593" spans="1:11" outlineLevel="1" x14ac:dyDescent="0.2">
      <c r="A1593" s="135"/>
      <c r="B1593" s="136"/>
      <c r="C1593" s="137" t="s">
        <v>1413</v>
      </c>
      <c r="D1593" s="138"/>
      <c r="E1593" s="139">
        <v>13.5</v>
      </c>
      <c r="F1593" s="134"/>
      <c r="G1593" s="134"/>
      <c r="H1593" s="140"/>
      <c r="I1593" s="140"/>
      <c r="J1593" s="140"/>
      <c r="K1593" s="140"/>
    </row>
    <row r="1594" spans="1:11" outlineLevel="1" x14ac:dyDescent="0.2">
      <c r="A1594" s="135"/>
      <c r="B1594" s="136"/>
      <c r="C1594" s="137" t="s">
        <v>1414</v>
      </c>
      <c r="D1594" s="138"/>
      <c r="E1594" s="139">
        <v>4.5599999999999996</v>
      </c>
      <c r="F1594" s="134"/>
      <c r="G1594" s="134"/>
      <c r="H1594" s="140"/>
      <c r="I1594" s="140"/>
      <c r="J1594" s="140"/>
      <c r="K1594" s="140"/>
    </row>
    <row r="1595" spans="1:11" outlineLevel="1" x14ac:dyDescent="0.2">
      <c r="A1595" s="135"/>
      <c r="B1595" s="136"/>
      <c r="C1595" s="137" t="s">
        <v>1415</v>
      </c>
      <c r="D1595" s="138"/>
      <c r="E1595" s="139">
        <v>2.17</v>
      </c>
      <c r="F1595" s="134"/>
      <c r="G1595" s="134"/>
      <c r="H1595" s="140"/>
      <c r="I1595" s="140"/>
      <c r="J1595" s="140"/>
      <c r="K1595" s="140"/>
    </row>
    <row r="1596" spans="1:11" outlineLevel="1" x14ac:dyDescent="0.2">
      <c r="A1596" s="135"/>
      <c r="B1596" s="136"/>
      <c r="C1596" s="137" t="s">
        <v>1416</v>
      </c>
      <c r="D1596" s="138"/>
      <c r="E1596" s="139">
        <v>3.8</v>
      </c>
      <c r="F1596" s="134"/>
      <c r="G1596" s="134"/>
      <c r="H1596" s="140"/>
      <c r="I1596" s="140"/>
      <c r="J1596" s="140"/>
      <c r="K1596" s="140"/>
    </row>
    <row r="1597" spans="1:11" outlineLevel="1" x14ac:dyDescent="0.2">
      <c r="A1597" s="135"/>
      <c r="B1597" s="136"/>
      <c r="C1597" s="137" t="s">
        <v>1417</v>
      </c>
      <c r="D1597" s="138"/>
      <c r="E1597" s="139">
        <v>14.4</v>
      </c>
      <c r="F1597" s="134"/>
      <c r="G1597" s="134"/>
      <c r="H1597" s="140"/>
      <c r="I1597" s="140"/>
      <c r="J1597" s="140"/>
      <c r="K1597" s="140"/>
    </row>
    <row r="1598" spans="1:11" outlineLevel="1" x14ac:dyDescent="0.2">
      <c r="A1598" s="135"/>
      <c r="B1598" s="136"/>
      <c r="C1598" s="137" t="s">
        <v>1418</v>
      </c>
      <c r="D1598" s="138"/>
      <c r="E1598" s="139">
        <v>208.8</v>
      </c>
      <c r="F1598" s="134"/>
      <c r="G1598" s="134"/>
      <c r="H1598" s="140"/>
      <c r="I1598" s="140"/>
      <c r="J1598" s="140"/>
      <c r="K1598" s="140"/>
    </row>
    <row r="1599" spans="1:11" outlineLevel="1" x14ac:dyDescent="0.2">
      <c r="A1599" s="135"/>
      <c r="B1599" s="136"/>
      <c r="C1599" s="137" t="s">
        <v>1419</v>
      </c>
      <c r="D1599" s="138"/>
      <c r="E1599" s="139">
        <v>382.72</v>
      </c>
      <c r="F1599" s="134"/>
      <c r="G1599" s="134"/>
      <c r="H1599" s="140"/>
      <c r="I1599" s="140"/>
      <c r="J1599" s="140"/>
      <c r="K1599" s="140"/>
    </row>
    <row r="1600" spans="1:11" outlineLevel="1" x14ac:dyDescent="0.2">
      <c r="A1600" s="135"/>
      <c r="B1600" s="136"/>
      <c r="C1600" s="137" t="s">
        <v>1420</v>
      </c>
      <c r="D1600" s="138"/>
      <c r="E1600" s="139">
        <v>16.2</v>
      </c>
      <c r="F1600" s="134"/>
      <c r="G1600" s="134"/>
      <c r="H1600" s="140"/>
      <c r="I1600" s="140"/>
      <c r="J1600" s="140"/>
      <c r="K1600" s="140"/>
    </row>
    <row r="1601" spans="1:11" outlineLevel="1" x14ac:dyDescent="0.2">
      <c r="A1601" s="135"/>
      <c r="B1601" s="136"/>
      <c r="C1601" s="137" t="s">
        <v>1421</v>
      </c>
      <c r="D1601" s="138"/>
      <c r="E1601" s="139">
        <v>179.2</v>
      </c>
      <c r="F1601" s="134"/>
      <c r="G1601" s="134"/>
      <c r="H1601" s="140"/>
      <c r="I1601" s="140"/>
      <c r="J1601" s="140"/>
      <c r="K1601" s="140"/>
    </row>
    <row r="1602" spans="1:11" outlineLevel="1" x14ac:dyDescent="0.2">
      <c r="A1602" s="135"/>
      <c r="B1602" s="136"/>
      <c r="C1602" s="137" t="s">
        <v>1422</v>
      </c>
      <c r="D1602" s="138"/>
      <c r="E1602" s="139">
        <v>6.6</v>
      </c>
      <c r="F1602" s="134"/>
      <c r="G1602" s="134"/>
      <c r="H1602" s="140"/>
      <c r="I1602" s="140"/>
      <c r="J1602" s="140"/>
      <c r="K1602" s="140"/>
    </row>
    <row r="1603" spans="1:11" outlineLevel="1" x14ac:dyDescent="0.2">
      <c r="A1603" s="135"/>
      <c r="B1603" s="136"/>
      <c r="C1603" s="137" t="s">
        <v>1423</v>
      </c>
      <c r="D1603" s="138"/>
      <c r="E1603" s="139">
        <v>4.2</v>
      </c>
      <c r="F1603" s="134"/>
      <c r="G1603" s="134"/>
      <c r="H1603" s="140"/>
      <c r="I1603" s="140"/>
      <c r="J1603" s="140"/>
      <c r="K1603" s="140"/>
    </row>
    <row r="1604" spans="1:11" outlineLevel="1" x14ac:dyDescent="0.2">
      <c r="A1604" s="135"/>
      <c r="B1604" s="136"/>
      <c r="C1604" s="137" t="s">
        <v>1424</v>
      </c>
      <c r="D1604" s="138"/>
      <c r="E1604" s="139">
        <v>3.3</v>
      </c>
      <c r="F1604" s="134"/>
      <c r="G1604" s="134"/>
      <c r="H1604" s="140"/>
      <c r="I1604" s="140"/>
      <c r="J1604" s="140"/>
      <c r="K1604" s="140"/>
    </row>
    <row r="1605" spans="1:11" outlineLevel="1" x14ac:dyDescent="0.2">
      <c r="A1605" s="135"/>
      <c r="B1605" s="136"/>
      <c r="C1605" s="137" t="s">
        <v>1425</v>
      </c>
      <c r="D1605" s="138"/>
      <c r="E1605" s="139">
        <v>41.44</v>
      </c>
      <c r="F1605" s="134"/>
      <c r="G1605" s="134"/>
      <c r="H1605" s="140"/>
      <c r="I1605" s="140"/>
      <c r="J1605" s="140"/>
      <c r="K1605" s="140"/>
    </row>
    <row r="1606" spans="1:11" outlineLevel="1" x14ac:dyDescent="0.2">
      <c r="A1606" s="135"/>
      <c r="B1606" s="136"/>
      <c r="C1606" s="137" t="s">
        <v>1426</v>
      </c>
      <c r="D1606" s="138"/>
      <c r="E1606" s="139">
        <v>3.3</v>
      </c>
      <c r="F1606" s="134"/>
      <c r="G1606" s="134"/>
      <c r="H1606" s="140"/>
      <c r="I1606" s="140"/>
      <c r="J1606" s="140"/>
      <c r="K1606" s="140"/>
    </row>
    <row r="1607" spans="1:11" outlineLevel="1" x14ac:dyDescent="0.2">
      <c r="A1607" s="135"/>
      <c r="B1607" s="136"/>
      <c r="C1607" s="137" t="s">
        <v>1427</v>
      </c>
      <c r="D1607" s="138"/>
      <c r="E1607" s="139">
        <v>4.2</v>
      </c>
      <c r="F1607" s="134"/>
      <c r="G1607" s="134"/>
      <c r="H1607" s="140"/>
      <c r="I1607" s="140"/>
      <c r="J1607" s="140"/>
      <c r="K1607" s="140"/>
    </row>
    <row r="1608" spans="1:11" outlineLevel="1" x14ac:dyDescent="0.2">
      <c r="A1608" s="135"/>
      <c r="B1608" s="136"/>
      <c r="C1608" s="137" t="s">
        <v>1428</v>
      </c>
      <c r="D1608" s="138"/>
      <c r="E1608" s="139">
        <v>3.48</v>
      </c>
      <c r="F1608" s="134"/>
      <c r="G1608" s="134"/>
      <c r="H1608" s="140"/>
      <c r="I1608" s="140"/>
      <c r="J1608" s="140"/>
      <c r="K1608" s="140"/>
    </row>
    <row r="1609" spans="1:11" outlineLevel="1" x14ac:dyDescent="0.2">
      <c r="A1609" s="135"/>
      <c r="B1609" s="136"/>
      <c r="C1609" s="137" t="s">
        <v>1429</v>
      </c>
      <c r="D1609" s="138"/>
      <c r="E1609" s="139">
        <v>20.49</v>
      </c>
      <c r="F1609" s="134"/>
      <c r="G1609" s="134"/>
      <c r="H1609" s="140"/>
      <c r="I1609" s="140"/>
      <c r="J1609" s="140"/>
      <c r="K1609" s="140"/>
    </row>
    <row r="1610" spans="1:11" outlineLevel="1" x14ac:dyDescent="0.2">
      <c r="A1610" s="135"/>
      <c r="B1610" s="136"/>
      <c r="C1610" s="137" t="s">
        <v>1430</v>
      </c>
      <c r="D1610" s="138"/>
      <c r="E1610" s="139">
        <v>34.799999999999997</v>
      </c>
      <c r="F1610" s="134"/>
      <c r="G1610" s="134"/>
      <c r="H1610" s="140"/>
      <c r="I1610" s="140"/>
      <c r="J1610" s="140"/>
      <c r="K1610" s="140"/>
    </row>
    <row r="1611" spans="1:11" outlineLevel="1" x14ac:dyDescent="0.2">
      <c r="A1611" s="135"/>
      <c r="B1611" s="136"/>
      <c r="C1611" s="137" t="s">
        <v>1431</v>
      </c>
      <c r="D1611" s="138"/>
      <c r="E1611" s="139">
        <v>12.6</v>
      </c>
      <c r="F1611" s="134"/>
      <c r="G1611" s="134"/>
      <c r="H1611" s="140"/>
      <c r="I1611" s="140"/>
      <c r="J1611" s="140"/>
      <c r="K1611" s="140"/>
    </row>
    <row r="1612" spans="1:11" outlineLevel="1" x14ac:dyDescent="0.2">
      <c r="A1612" s="135"/>
      <c r="B1612" s="136"/>
      <c r="C1612" s="137" t="s">
        <v>1432</v>
      </c>
      <c r="D1612" s="138"/>
      <c r="E1612" s="139">
        <v>4.83</v>
      </c>
      <c r="F1612" s="134"/>
      <c r="G1612" s="134"/>
      <c r="H1612" s="140"/>
      <c r="I1612" s="140"/>
      <c r="J1612" s="140"/>
      <c r="K1612" s="140"/>
    </row>
    <row r="1613" spans="1:11" outlineLevel="1" x14ac:dyDescent="0.2">
      <c r="A1613" s="135"/>
      <c r="B1613" s="136"/>
      <c r="C1613" s="137" t="s">
        <v>1434</v>
      </c>
      <c r="D1613" s="138"/>
      <c r="E1613" s="139">
        <v>6.6</v>
      </c>
      <c r="F1613" s="134"/>
      <c r="G1613" s="134"/>
      <c r="H1613" s="140"/>
      <c r="I1613" s="140"/>
      <c r="J1613" s="140"/>
      <c r="K1613" s="140"/>
    </row>
    <row r="1614" spans="1:11" ht="22.5" outlineLevel="1" x14ac:dyDescent="0.2">
      <c r="A1614" s="43">
        <v>130</v>
      </c>
      <c r="B1614" s="44" t="s">
        <v>1543</v>
      </c>
      <c r="C1614" s="59" t="s">
        <v>1544</v>
      </c>
      <c r="D1614" s="45" t="s">
        <v>172</v>
      </c>
      <c r="E1614" s="46">
        <v>40.448</v>
      </c>
      <c r="F1614" s="47">
        <v>0</v>
      </c>
      <c r="G1614" s="48">
        <f>ROUND(E1614*F1614,2)</f>
        <v>0</v>
      </c>
      <c r="H1614" s="46">
        <v>4.7660000000000001E-2</v>
      </c>
      <c r="I1614" s="46">
        <f>ROUND(E1614*H1614,2)</f>
        <v>1.93</v>
      </c>
      <c r="J1614" s="46">
        <v>0</v>
      </c>
      <c r="K1614" s="46">
        <f>ROUND(E1614*J1614,2)</f>
        <v>0</v>
      </c>
    </row>
    <row r="1615" spans="1:11" outlineLevel="1" x14ac:dyDescent="0.2">
      <c r="A1615" s="135"/>
      <c r="B1615" s="136"/>
      <c r="C1615" s="137" t="s">
        <v>1545</v>
      </c>
      <c r="D1615" s="138"/>
      <c r="E1615" s="139">
        <v>30.72</v>
      </c>
      <c r="F1615" s="134"/>
      <c r="G1615" s="134"/>
      <c r="H1615" s="140"/>
      <c r="I1615" s="140"/>
      <c r="J1615" s="140"/>
      <c r="K1615" s="140"/>
    </row>
    <row r="1616" spans="1:11" outlineLevel="1" x14ac:dyDescent="0.2">
      <c r="A1616" s="135"/>
      <c r="B1616" s="136"/>
      <c r="C1616" s="137" t="s">
        <v>1546</v>
      </c>
      <c r="D1616" s="138"/>
      <c r="E1616" s="139">
        <v>9.7279999999999998</v>
      </c>
      <c r="F1616" s="134"/>
      <c r="G1616" s="134"/>
      <c r="H1616" s="140"/>
      <c r="I1616" s="140"/>
      <c r="J1616" s="140"/>
      <c r="K1616" s="140"/>
    </row>
    <row r="1617" spans="1:11" ht="22.5" outlineLevel="1" x14ac:dyDescent="0.2">
      <c r="A1617" s="43">
        <v>131</v>
      </c>
      <c r="B1617" s="44" t="s">
        <v>1547</v>
      </c>
      <c r="C1617" s="59" t="s">
        <v>1548</v>
      </c>
      <c r="D1617" s="45" t="s">
        <v>172</v>
      </c>
      <c r="E1617" s="46">
        <v>7303.9847</v>
      </c>
      <c r="F1617" s="47">
        <v>0</v>
      </c>
      <c r="G1617" s="48">
        <f>ROUND(E1617*F1617,2)</f>
        <v>0</v>
      </c>
      <c r="H1617" s="46">
        <v>1.6459999999999999E-2</v>
      </c>
      <c r="I1617" s="46">
        <f>ROUND(E1617*H1617,2)</f>
        <v>120.22</v>
      </c>
      <c r="J1617" s="46">
        <v>0</v>
      </c>
      <c r="K1617" s="46">
        <f>ROUND(E1617*J1617,2)</f>
        <v>0</v>
      </c>
    </row>
    <row r="1618" spans="1:11" ht="12.75" customHeight="1" outlineLevel="1" x14ac:dyDescent="0.2">
      <c r="A1618" s="135"/>
      <c r="B1618" s="136"/>
      <c r="C1618" s="159" t="s">
        <v>1438</v>
      </c>
      <c r="D1618" s="159"/>
      <c r="E1618" s="159"/>
      <c r="F1618" s="159"/>
      <c r="G1618" s="159"/>
      <c r="H1618" s="140"/>
      <c r="I1618" s="140"/>
      <c r="J1618" s="140"/>
      <c r="K1618" s="140"/>
    </row>
    <row r="1619" spans="1:11" outlineLevel="1" x14ac:dyDescent="0.2">
      <c r="A1619" s="135"/>
      <c r="B1619" s="136"/>
      <c r="C1619" s="137" t="s">
        <v>395</v>
      </c>
      <c r="D1619" s="138"/>
      <c r="E1619" s="139"/>
      <c r="F1619" s="134"/>
      <c r="G1619" s="134"/>
      <c r="H1619" s="140"/>
      <c r="I1619" s="140"/>
      <c r="J1619" s="140"/>
      <c r="K1619" s="140"/>
    </row>
    <row r="1620" spans="1:11" outlineLevel="1" x14ac:dyDescent="0.2">
      <c r="A1620" s="135"/>
      <c r="B1620" s="136"/>
      <c r="C1620" s="137" t="s">
        <v>1549</v>
      </c>
      <c r="D1620" s="138"/>
      <c r="E1620" s="139">
        <v>87.046999999999997</v>
      </c>
      <c r="F1620" s="134"/>
      <c r="G1620" s="134"/>
      <c r="H1620" s="140"/>
      <c r="I1620" s="140"/>
      <c r="J1620" s="140"/>
      <c r="K1620" s="140"/>
    </row>
    <row r="1621" spans="1:11" outlineLevel="1" x14ac:dyDescent="0.2">
      <c r="A1621" s="135"/>
      <c r="B1621" s="136"/>
      <c r="C1621" s="137" t="s">
        <v>1550</v>
      </c>
      <c r="D1621" s="138"/>
      <c r="E1621" s="139">
        <v>47.74</v>
      </c>
      <c r="F1621" s="134"/>
      <c r="G1621" s="134"/>
      <c r="H1621" s="140"/>
      <c r="I1621" s="140"/>
      <c r="J1621" s="140"/>
      <c r="K1621" s="140"/>
    </row>
    <row r="1622" spans="1:11" outlineLevel="1" x14ac:dyDescent="0.2">
      <c r="A1622" s="135"/>
      <c r="B1622" s="136"/>
      <c r="C1622" s="137" t="s">
        <v>1551</v>
      </c>
      <c r="D1622" s="138"/>
      <c r="E1622" s="139">
        <v>-2</v>
      </c>
      <c r="F1622" s="134"/>
      <c r="G1622" s="134"/>
      <c r="H1622" s="140"/>
      <c r="I1622" s="140"/>
      <c r="J1622" s="140"/>
      <c r="K1622" s="140"/>
    </row>
    <row r="1623" spans="1:11" outlineLevel="1" x14ac:dyDescent="0.2">
      <c r="A1623" s="135"/>
      <c r="B1623" s="136"/>
      <c r="C1623" s="137" t="s">
        <v>1174</v>
      </c>
      <c r="D1623" s="138"/>
      <c r="E1623" s="139">
        <v>-1.8</v>
      </c>
      <c r="F1623" s="134"/>
      <c r="G1623" s="134"/>
      <c r="H1623" s="140"/>
      <c r="I1623" s="140"/>
      <c r="J1623" s="140"/>
      <c r="K1623" s="140"/>
    </row>
    <row r="1624" spans="1:11" outlineLevel="1" x14ac:dyDescent="0.2">
      <c r="A1624" s="135"/>
      <c r="B1624" s="136"/>
      <c r="C1624" s="137" t="s">
        <v>1552</v>
      </c>
      <c r="D1624" s="138"/>
      <c r="E1624" s="139">
        <v>-0.2555</v>
      </c>
      <c r="F1624" s="134"/>
      <c r="G1624" s="134"/>
      <c r="H1624" s="140"/>
      <c r="I1624" s="140"/>
      <c r="J1624" s="140"/>
      <c r="K1624" s="140"/>
    </row>
    <row r="1625" spans="1:11" outlineLevel="1" x14ac:dyDescent="0.2">
      <c r="A1625" s="135"/>
      <c r="B1625" s="136"/>
      <c r="C1625" s="137" t="s">
        <v>1553</v>
      </c>
      <c r="D1625" s="138"/>
      <c r="E1625" s="139">
        <v>3.766</v>
      </c>
      <c r="F1625" s="134"/>
      <c r="G1625" s="134"/>
      <c r="H1625" s="140"/>
      <c r="I1625" s="140"/>
      <c r="J1625" s="140"/>
      <c r="K1625" s="140"/>
    </row>
    <row r="1626" spans="1:11" outlineLevel="1" x14ac:dyDescent="0.2">
      <c r="A1626" s="135"/>
      <c r="B1626" s="136"/>
      <c r="C1626" s="137" t="s">
        <v>1554</v>
      </c>
      <c r="D1626" s="138"/>
      <c r="E1626" s="139">
        <v>3.6722000000000001</v>
      </c>
      <c r="F1626" s="134"/>
      <c r="G1626" s="134"/>
      <c r="H1626" s="140"/>
      <c r="I1626" s="140"/>
      <c r="J1626" s="140"/>
      <c r="K1626" s="140"/>
    </row>
    <row r="1627" spans="1:11" outlineLevel="1" x14ac:dyDescent="0.2">
      <c r="A1627" s="135"/>
      <c r="B1627" s="136"/>
      <c r="C1627" s="137" t="s">
        <v>1555</v>
      </c>
      <c r="D1627" s="138"/>
      <c r="E1627" s="139">
        <v>31.46</v>
      </c>
      <c r="F1627" s="134"/>
      <c r="G1627" s="134"/>
      <c r="H1627" s="140"/>
      <c r="I1627" s="140"/>
      <c r="J1627" s="140"/>
      <c r="K1627" s="140"/>
    </row>
    <row r="1628" spans="1:11" outlineLevel="1" x14ac:dyDescent="0.2">
      <c r="A1628" s="135"/>
      <c r="B1628" s="136"/>
      <c r="C1628" s="137" t="s">
        <v>1174</v>
      </c>
      <c r="D1628" s="138"/>
      <c r="E1628" s="139">
        <v>-1.8</v>
      </c>
      <c r="F1628" s="134"/>
      <c r="G1628" s="134"/>
      <c r="H1628" s="140"/>
      <c r="I1628" s="140"/>
      <c r="J1628" s="140"/>
      <c r="K1628" s="140"/>
    </row>
    <row r="1629" spans="1:11" outlineLevel="1" x14ac:dyDescent="0.2">
      <c r="A1629" s="135"/>
      <c r="B1629" s="136"/>
      <c r="C1629" s="137" t="s">
        <v>1552</v>
      </c>
      <c r="D1629" s="138"/>
      <c r="E1629" s="139">
        <v>-0.2555</v>
      </c>
      <c r="F1629" s="134"/>
      <c r="G1629" s="134"/>
      <c r="H1629" s="140"/>
      <c r="I1629" s="140"/>
      <c r="J1629" s="140"/>
      <c r="K1629" s="140"/>
    </row>
    <row r="1630" spans="1:11" outlineLevel="1" x14ac:dyDescent="0.2">
      <c r="A1630" s="135"/>
      <c r="B1630" s="136"/>
      <c r="C1630" s="137" t="s">
        <v>1556</v>
      </c>
      <c r="D1630" s="138"/>
      <c r="E1630" s="139">
        <v>3.3411</v>
      </c>
      <c r="F1630" s="134"/>
      <c r="G1630" s="134"/>
      <c r="H1630" s="140"/>
      <c r="I1630" s="140"/>
      <c r="J1630" s="140"/>
      <c r="K1630" s="140"/>
    </row>
    <row r="1631" spans="1:11" outlineLevel="1" x14ac:dyDescent="0.2">
      <c r="A1631" s="135"/>
      <c r="B1631" s="136"/>
      <c r="C1631" s="137" t="s">
        <v>1557</v>
      </c>
      <c r="D1631" s="138"/>
      <c r="E1631" s="139">
        <v>140.31120000000001</v>
      </c>
      <c r="F1631" s="134"/>
      <c r="G1631" s="134"/>
      <c r="H1631" s="140"/>
      <c r="I1631" s="140"/>
      <c r="J1631" s="140"/>
      <c r="K1631" s="140"/>
    </row>
    <row r="1632" spans="1:11" outlineLevel="1" x14ac:dyDescent="0.2">
      <c r="A1632" s="135"/>
      <c r="B1632" s="136"/>
      <c r="C1632" s="137" t="s">
        <v>1558</v>
      </c>
      <c r="D1632" s="138"/>
      <c r="E1632" s="139">
        <v>-3.3371</v>
      </c>
      <c r="F1632" s="134"/>
      <c r="G1632" s="134"/>
      <c r="H1632" s="140"/>
      <c r="I1632" s="140"/>
      <c r="J1632" s="140"/>
      <c r="K1632" s="140"/>
    </row>
    <row r="1633" spans="1:11" outlineLevel="1" x14ac:dyDescent="0.2">
      <c r="A1633" s="135"/>
      <c r="B1633" s="136"/>
      <c r="C1633" s="137" t="s">
        <v>705</v>
      </c>
      <c r="D1633" s="138"/>
      <c r="E1633" s="139">
        <v>-2.02</v>
      </c>
      <c r="F1633" s="134"/>
      <c r="G1633" s="134"/>
      <c r="H1633" s="140"/>
      <c r="I1633" s="140"/>
      <c r="J1633" s="140"/>
      <c r="K1633" s="140"/>
    </row>
    <row r="1634" spans="1:11" outlineLevel="1" x14ac:dyDescent="0.2">
      <c r="A1634" s="135"/>
      <c r="B1634" s="136"/>
      <c r="C1634" s="137" t="s">
        <v>1559</v>
      </c>
      <c r="D1634" s="138"/>
      <c r="E1634" s="139">
        <v>-3.0379999999999998</v>
      </c>
      <c r="F1634" s="134"/>
      <c r="G1634" s="134"/>
      <c r="H1634" s="140"/>
      <c r="I1634" s="140"/>
      <c r="J1634" s="140"/>
      <c r="K1634" s="140"/>
    </row>
    <row r="1635" spans="1:11" outlineLevel="1" x14ac:dyDescent="0.2">
      <c r="A1635" s="135"/>
      <c r="B1635" s="136"/>
      <c r="C1635" s="137" t="s">
        <v>1245</v>
      </c>
      <c r="D1635" s="138"/>
      <c r="E1635" s="139">
        <v>-1.98</v>
      </c>
      <c r="F1635" s="134"/>
      <c r="G1635" s="134"/>
      <c r="H1635" s="140"/>
      <c r="I1635" s="140"/>
      <c r="J1635" s="140"/>
      <c r="K1635" s="140"/>
    </row>
    <row r="1636" spans="1:11" outlineLevel="1" x14ac:dyDescent="0.2">
      <c r="A1636" s="135"/>
      <c r="B1636" s="136"/>
      <c r="C1636" s="137" t="s">
        <v>1560</v>
      </c>
      <c r="D1636" s="138"/>
      <c r="E1636" s="139">
        <v>-4.7300000000000004</v>
      </c>
      <c r="F1636" s="134"/>
      <c r="G1636" s="134"/>
      <c r="H1636" s="140"/>
      <c r="I1636" s="140"/>
      <c r="J1636" s="140"/>
      <c r="K1636" s="140"/>
    </row>
    <row r="1637" spans="1:11" outlineLevel="1" x14ac:dyDescent="0.2">
      <c r="A1637" s="135"/>
      <c r="B1637" s="136"/>
      <c r="C1637" s="137" t="s">
        <v>1269</v>
      </c>
      <c r="D1637" s="138"/>
      <c r="E1637" s="139">
        <v>-1.8089999999999999</v>
      </c>
      <c r="F1637" s="134"/>
      <c r="G1637" s="134"/>
      <c r="H1637" s="140"/>
      <c r="I1637" s="140"/>
      <c r="J1637" s="140"/>
      <c r="K1637" s="140"/>
    </row>
    <row r="1638" spans="1:11" outlineLevel="1" x14ac:dyDescent="0.2">
      <c r="A1638" s="135"/>
      <c r="B1638" s="136"/>
      <c r="C1638" s="137" t="s">
        <v>1267</v>
      </c>
      <c r="D1638" s="138"/>
      <c r="E1638" s="139">
        <v>-1.421</v>
      </c>
      <c r="F1638" s="134"/>
      <c r="G1638" s="134"/>
      <c r="H1638" s="140"/>
      <c r="I1638" s="140"/>
      <c r="J1638" s="140"/>
      <c r="K1638" s="140"/>
    </row>
    <row r="1639" spans="1:11" outlineLevel="1" x14ac:dyDescent="0.2">
      <c r="A1639" s="135"/>
      <c r="B1639" s="136"/>
      <c r="C1639" s="137" t="s">
        <v>1561</v>
      </c>
      <c r="D1639" s="138"/>
      <c r="E1639" s="139">
        <v>-5.0625</v>
      </c>
      <c r="F1639" s="134"/>
      <c r="G1639" s="134"/>
      <c r="H1639" s="140"/>
      <c r="I1639" s="140"/>
      <c r="J1639" s="140"/>
      <c r="K1639" s="140"/>
    </row>
    <row r="1640" spans="1:11" outlineLevel="1" x14ac:dyDescent="0.2">
      <c r="A1640" s="135"/>
      <c r="B1640" s="136"/>
      <c r="C1640" s="137" t="s">
        <v>1562</v>
      </c>
      <c r="D1640" s="138"/>
      <c r="E1640" s="139">
        <v>0.88949999999999996</v>
      </c>
      <c r="F1640" s="134"/>
      <c r="G1640" s="134"/>
      <c r="H1640" s="140"/>
      <c r="I1640" s="140"/>
      <c r="J1640" s="140"/>
      <c r="K1640" s="140"/>
    </row>
    <row r="1641" spans="1:11" outlineLevel="1" x14ac:dyDescent="0.2">
      <c r="A1641" s="135"/>
      <c r="B1641" s="136"/>
      <c r="C1641" s="137" t="s">
        <v>1563</v>
      </c>
      <c r="D1641" s="138"/>
      <c r="E1641" s="139">
        <v>4.5884999999999998</v>
      </c>
      <c r="F1641" s="134"/>
      <c r="G1641" s="134"/>
      <c r="H1641" s="140"/>
      <c r="I1641" s="140"/>
      <c r="J1641" s="140"/>
      <c r="K1641" s="140"/>
    </row>
    <row r="1642" spans="1:11" outlineLevel="1" x14ac:dyDescent="0.2">
      <c r="A1642" s="135"/>
      <c r="B1642" s="136"/>
      <c r="C1642" s="137" t="s">
        <v>1564</v>
      </c>
      <c r="D1642" s="138"/>
      <c r="E1642" s="139">
        <v>3.2094999999999998</v>
      </c>
      <c r="F1642" s="134"/>
      <c r="G1642" s="134"/>
      <c r="H1642" s="140"/>
      <c r="I1642" s="140"/>
      <c r="J1642" s="140"/>
      <c r="K1642" s="140"/>
    </row>
    <row r="1643" spans="1:11" outlineLevel="1" x14ac:dyDescent="0.2">
      <c r="A1643" s="135"/>
      <c r="B1643" s="136"/>
      <c r="C1643" s="137" t="s">
        <v>1565</v>
      </c>
      <c r="D1643" s="138"/>
      <c r="E1643" s="139">
        <v>6.468</v>
      </c>
      <c r="F1643" s="134"/>
      <c r="G1643" s="134"/>
      <c r="H1643" s="140"/>
      <c r="I1643" s="140"/>
      <c r="J1643" s="140"/>
      <c r="K1643" s="140"/>
    </row>
    <row r="1644" spans="1:11" outlineLevel="1" x14ac:dyDescent="0.2">
      <c r="A1644" s="135"/>
      <c r="B1644" s="136"/>
      <c r="C1644" s="137" t="s">
        <v>1566</v>
      </c>
      <c r="D1644" s="138"/>
      <c r="E1644" s="139">
        <v>118.904</v>
      </c>
      <c r="F1644" s="134"/>
      <c r="G1644" s="134"/>
      <c r="H1644" s="140"/>
      <c r="I1644" s="140"/>
      <c r="J1644" s="140"/>
      <c r="K1644" s="140"/>
    </row>
    <row r="1645" spans="1:11" outlineLevel="1" x14ac:dyDescent="0.2">
      <c r="A1645" s="135"/>
      <c r="B1645" s="136"/>
      <c r="C1645" s="137" t="s">
        <v>1559</v>
      </c>
      <c r="D1645" s="138"/>
      <c r="E1645" s="139">
        <v>-3.0379999999999998</v>
      </c>
      <c r="F1645" s="134"/>
      <c r="G1645" s="134"/>
      <c r="H1645" s="140"/>
      <c r="I1645" s="140"/>
      <c r="J1645" s="140"/>
      <c r="K1645" s="140"/>
    </row>
    <row r="1646" spans="1:11" outlineLevel="1" x14ac:dyDescent="0.2">
      <c r="A1646" s="135"/>
      <c r="B1646" s="136"/>
      <c r="C1646" s="137" t="s">
        <v>1551</v>
      </c>
      <c r="D1646" s="138"/>
      <c r="E1646" s="139">
        <v>-2</v>
      </c>
      <c r="F1646" s="134"/>
      <c r="G1646" s="134"/>
      <c r="H1646" s="140"/>
      <c r="I1646" s="140"/>
      <c r="J1646" s="140"/>
      <c r="K1646" s="140"/>
    </row>
    <row r="1647" spans="1:11" outlineLevel="1" x14ac:dyDescent="0.2">
      <c r="A1647" s="135"/>
      <c r="B1647" s="136"/>
      <c r="C1647" s="137" t="s">
        <v>1567</v>
      </c>
      <c r="D1647" s="138"/>
      <c r="E1647" s="139">
        <v>-5.3819999999999997</v>
      </c>
      <c r="F1647" s="134"/>
      <c r="G1647" s="134"/>
      <c r="H1647" s="140"/>
      <c r="I1647" s="140"/>
      <c r="J1647" s="140"/>
      <c r="K1647" s="140"/>
    </row>
    <row r="1648" spans="1:11" outlineLevel="1" x14ac:dyDescent="0.2">
      <c r="A1648" s="135"/>
      <c r="B1648" s="136"/>
      <c r="C1648" s="137" t="s">
        <v>1568</v>
      </c>
      <c r="D1648" s="138"/>
      <c r="E1648" s="139">
        <v>-4.6020000000000003</v>
      </c>
      <c r="F1648" s="134"/>
      <c r="G1648" s="134"/>
      <c r="H1648" s="140"/>
      <c r="I1648" s="140"/>
      <c r="J1648" s="140"/>
      <c r="K1648" s="140"/>
    </row>
    <row r="1649" spans="1:11" outlineLevel="1" x14ac:dyDescent="0.2">
      <c r="A1649" s="135"/>
      <c r="B1649" s="136"/>
      <c r="C1649" s="137" t="s">
        <v>1569</v>
      </c>
      <c r="D1649" s="138"/>
      <c r="E1649" s="139">
        <v>1.65</v>
      </c>
      <c r="F1649" s="134"/>
      <c r="G1649" s="134"/>
      <c r="H1649" s="140"/>
      <c r="I1649" s="140"/>
      <c r="J1649" s="140"/>
      <c r="K1649" s="140"/>
    </row>
    <row r="1650" spans="1:11" outlineLevel="1" x14ac:dyDescent="0.2">
      <c r="A1650" s="135"/>
      <c r="B1650" s="136"/>
      <c r="C1650" s="137" t="s">
        <v>1570</v>
      </c>
      <c r="D1650" s="138"/>
      <c r="E1650" s="139">
        <v>8.2368000000000006</v>
      </c>
      <c r="F1650" s="134"/>
      <c r="G1650" s="134"/>
      <c r="H1650" s="140"/>
      <c r="I1650" s="140"/>
      <c r="J1650" s="140"/>
      <c r="K1650" s="140"/>
    </row>
    <row r="1651" spans="1:11" outlineLevel="1" x14ac:dyDescent="0.2">
      <c r="A1651" s="135"/>
      <c r="B1651" s="136"/>
      <c r="C1651" s="137" t="s">
        <v>1571</v>
      </c>
      <c r="D1651" s="138"/>
      <c r="E1651" s="139">
        <v>4.8827999999999996</v>
      </c>
      <c r="F1651" s="134"/>
      <c r="G1651" s="134"/>
      <c r="H1651" s="140"/>
      <c r="I1651" s="140"/>
      <c r="J1651" s="140"/>
      <c r="K1651" s="140"/>
    </row>
    <row r="1652" spans="1:11" outlineLevel="1" x14ac:dyDescent="0.2">
      <c r="A1652" s="135"/>
      <c r="B1652" s="136"/>
      <c r="C1652" s="137" t="s">
        <v>1572</v>
      </c>
      <c r="D1652" s="138"/>
      <c r="E1652" s="139">
        <v>119.5448</v>
      </c>
      <c r="F1652" s="134"/>
      <c r="G1652" s="134"/>
      <c r="H1652" s="140"/>
      <c r="I1652" s="140"/>
      <c r="J1652" s="140"/>
      <c r="K1652" s="140"/>
    </row>
    <row r="1653" spans="1:11" outlineLevel="1" x14ac:dyDescent="0.2">
      <c r="A1653" s="135"/>
      <c r="B1653" s="136"/>
      <c r="C1653" s="137" t="s">
        <v>1551</v>
      </c>
      <c r="D1653" s="138"/>
      <c r="E1653" s="139">
        <v>-2</v>
      </c>
      <c r="F1653" s="134"/>
      <c r="G1653" s="134"/>
      <c r="H1653" s="140"/>
      <c r="I1653" s="140"/>
      <c r="J1653" s="140"/>
      <c r="K1653" s="140"/>
    </row>
    <row r="1654" spans="1:11" outlineLevel="1" x14ac:dyDescent="0.2">
      <c r="A1654" s="135"/>
      <c r="B1654" s="136"/>
      <c r="C1654" s="137" t="s">
        <v>705</v>
      </c>
      <c r="D1654" s="138"/>
      <c r="E1654" s="139">
        <v>-2.02</v>
      </c>
      <c r="F1654" s="134"/>
      <c r="G1654" s="134"/>
      <c r="H1654" s="140"/>
      <c r="I1654" s="140"/>
      <c r="J1654" s="140"/>
      <c r="K1654" s="140"/>
    </row>
    <row r="1655" spans="1:11" outlineLevel="1" x14ac:dyDescent="0.2">
      <c r="A1655" s="135"/>
      <c r="B1655" s="136"/>
      <c r="C1655" s="137" t="s">
        <v>1567</v>
      </c>
      <c r="D1655" s="138"/>
      <c r="E1655" s="139">
        <v>-5.3819999999999997</v>
      </c>
      <c r="F1655" s="134"/>
      <c r="G1655" s="134"/>
      <c r="H1655" s="140"/>
      <c r="I1655" s="140"/>
      <c r="J1655" s="140"/>
      <c r="K1655" s="140"/>
    </row>
    <row r="1656" spans="1:11" outlineLevel="1" x14ac:dyDescent="0.2">
      <c r="A1656" s="135"/>
      <c r="B1656" s="136"/>
      <c r="C1656" s="137" t="s">
        <v>1573</v>
      </c>
      <c r="D1656" s="138"/>
      <c r="E1656" s="139">
        <v>-4.5434999999999999</v>
      </c>
      <c r="F1656" s="134"/>
      <c r="G1656" s="134"/>
      <c r="H1656" s="140"/>
      <c r="I1656" s="140"/>
      <c r="J1656" s="140"/>
      <c r="K1656" s="140"/>
    </row>
    <row r="1657" spans="1:11" outlineLevel="1" x14ac:dyDescent="0.2">
      <c r="A1657" s="135"/>
      <c r="B1657" s="136"/>
      <c r="C1657" s="137" t="s">
        <v>1574</v>
      </c>
      <c r="D1657" s="138"/>
      <c r="E1657" s="139">
        <v>-5.0141999999999998</v>
      </c>
      <c r="F1657" s="134"/>
      <c r="G1657" s="134"/>
      <c r="H1657" s="140"/>
      <c r="I1657" s="140"/>
      <c r="J1657" s="140"/>
      <c r="K1657" s="140"/>
    </row>
    <row r="1658" spans="1:11" outlineLevel="1" x14ac:dyDescent="0.2">
      <c r="A1658" s="135"/>
      <c r="B1658" s="136"/>
      <c r="C1658" s="137" t="s">
        <v>1570</v>
      </c>
      <c r="D1658" s="138"/>
      <c r="E1658" s="139">
        <v>8.2368000000000006</v>
      </c>
      <c r="F1658" s="134"/>
      <c r="G1658" s="134"/>
      <c r="H1658" s="140"/>
      <c r="I1658" s="140"/>
      <c r="J1658" s="140"/>
      <c r="K1658" s="140"/>
    </row>
    <row r="1659" spans="1:11" outlineLevel="1" x14ac:dyDescent="0.2">
      <c r="A1659" s="135"/>
      <c r="B1659" s="136"/>
      <c r="C1659" s="137" t="s">
        <v>1575</v>
      </c>
      <c r="D1659" s="138"/>
      <c r="E1659" s="139">
        <v>4.8593999999999999</v>
      </c>
      <c r="F1659" s="134"/>
      <c r="G1659" s="134"/>
      <c r="H1659" s="140"/>
      <c r="I1659" s="140"/>
      <c r="J1659" s="140"/>
      <c r="K1659" s="140"/>
    </row>
    <row r="1660" spans="1:11" outlineLevel="1" x14ac:dyDescent="0.2">
      <c r="A1660" s="135"/>
      <c r="B1660" s="136"/>
      <c r="C1660" s="137" t="s">
        <v>1576</v>
      </c>
      <c r="D1660" s="138"/>
      <c r="E1660" s="139">
        <v>6.0359999999999996</v>
      </c>
      <c r="F1660" s="134"/>
      <c r="G1660" s="134"/>
      <c r="H1660" s="140"/>
      <c r="I1660" s="140"/>
      <c r="J1660" s="140"/>
      <c r="K1660" s="140"/>
    </row>
    <row r="1661" spans="1:11" outlineLevel="1" x14ac:dyDescent="0.2">
      <c r="A1661" s="135"/>
      <c r="B1661" s="136"/>
      <c r="C1661" s="137" t="s">
        <v>1577</v>
      </c>
      <c r="D1661" s="138"/>
      <c r="E1661" s="139">
        <v>94.909599999999998</v>
      </c>
      <c r="F1661" s="134"/>
      <c r="G1661" s="134"/>
      <c r="H1661" s="140"/>
      <c r="I1661" s="140"/>
      <c r="J1661" s="140"/>
      <c r="K1661" s="140"/>
    </row>
    <row r="1662" spans="1:11" outlineLevel="1" x14ac:dyDescent="0.2">
      <c r="A1662" s="135"/>
      <c r="B1662" s="136"/>
      <c r="C1662" s="137" t="s">
        <v>1560</v>
      </c>
      <c r="D1662" s="138"/>
      <c r="E1662" s="139">
        <v>-4.7300000000000004</v>
      </c>
      <c r="F1662" s="134"/>
      <c r="G1662" s="134"/>
      <c r="H1662" s="140"/>
      <c r="I1662" s="140"/>
      <c r="J1662" s="140"/>
      <c r="K1662" s="140"/>
    </row>
    <row r="1663" spans="1:11" outlineLevel="1" x14ac:dyDescent="0.2">
      <c r="A1663" s="135"/>
      <c r="B1663" s="136"/>
      <c r="C1663" s="137" t="s">
        <v>1578</v>
      </c>
      <c r="D1663" s="138"/>
      <c r="E1663" s="139">
        <v>-5.7096</v>
      </c>
      <c r="F1663" s="134"/>
      <c r="G1663" s="134"/>
      <c r="H1663" s="140"/>
      <c r="I1663" s="140"/>
      <c r="J1663" s="140"/>
      <c r="K1663" s="140"/>
    </row>
    <row r="1664" spans="1:11" outlineLevel="1" x14ac:dyDescent="0.2">
      <c r="A1664" s="135"/>
      <c r="B1664" s="136"/>
      <c r="C1664" s="137" t="s">
        <v>1579</v>
      </c>
      <c r="D1664" s="138"/>
      <c r="E1664" s="139">
        <v>-2.0299999999999998</v>
      </c>
      <c r="F1664" s="134"/>
      <c r="G1664" s="134"/>
      <c r="H1664" s="140"/>
      <c r="I1664" s="140"/>
      <c r="J1664" s="140"/>
      <c r="K1664" s="140"/>
    </row>
    <row r="1665" spans="1:11" outlineLevel="1" x14ac:dyDescent="0.2">
      <c r="A1665" s="135"/>
      <c r="B1665" s="136"/>
      <c r="C1665" s="137" t="s">
        <v>1580</v>
      </c>
      <c r="D1665" s="138"/>
      <c r="E1665" s="139">
        <v>6.5772000000000004</v>
      </c>
      <c r="F1665" s="134"/>
      <c r="G1665" s="134"/>
      <c r="H1665" s="140"/>
      <c r="I1665" s="140"/>
      <c r="J1665" s="140"/>
      <c r="K1665" s="140"/>
    </row>
    <row r="1666" spans="1:11" outlineLevel="1" x14ac:dyDescent="0.2">
      <c r="A1666" s="135"/>
      <c r="B1666" s="136"/>
      <c r="C1666" s="137" t="s">
        <v>1581</v>
      </c>
      <c r="D1666" s="138"/>
      <c r="E1666" s="139">
        <v>1.518</v>
      </c>
      <c r="F1666" s="134"/>
      <c r="G1666" s="134"/>
      <c r="H1666" s="140"/>
      <c r="I1666" s="140"/>
      <c r="J1666" s="140"/>
      <c r="K1666" s="140"/>
    </row>
    <row r="1667" spans="1:11" outlineLevel="1" x14ac:dyDescent="0.2">
      <c r="A1667" s="135"/>
      <c r="B1667" s="136"/>
      <c r="C1667" s="137" t="s">
        <v>1582</v>
      </c>
      <c r="D1667" s="138"/>
      <c r="E1667" s="139">
        <v>13.526999999999999</v>
      </c>
      <c r="F1667" s="134"/>
      <c r="G1667" s="134"/>
      <c r="H1667" s="140"/>
      <c r="I1667" s="140"/>
      <c r="J1667" s="140"/>
      <c r="K1667" s="140"/>
    </row>
    <row r="1668" spans="1:11" outlineLevel="1" x14ac:dyDescent="0.2">
      <c r="A1668" s="135"/>
      <c r="B1668" s="136"/>
      <c r="C1668" s="137" t="s">
        <v>1583</v>
      </c>
      <c r="D1668" s="138"/>
      <c r="E1668" s="139">
        <v>-2.5960000000000001</v>
      </c>
      <c r="F1668" s="134"/>
      <c r="G1668" s="134"/>
      <c r="H1668" s="140"/>
      <c r="I1668" s="140"/>
      <c r="J1668" s="140"/>
      <c r="K1668" s="140"/>
    </row>
    <row r="1669" spans="1:11" outlineLevel="1" x14ac:dyDescent="0.2">
      <c r="A1669" s="135"/>
      <c r="B1669" s="136"/>
      <c r="C1669" s="137" t="s">
        <v>1579</v>
      </c>
      <c r="D1669" s="138"/>
      <c r="E1669" s="139">
        <v>-2.0299999999999998</v>
      </c>
      <c r="F1669" s="134"/>
      <c r="G1669" s="134"/>
      <c r="H1669" s="140"/>
      <c r="I1669" s="140"/>
      <c r="J1669" s="140"/>
      <c r="K1669" s="140"/>
    </row>
    <row r="1670" spans="1:11" outlineLevel="1" x14ac:dyDescent="0.2">
      <c r="A1670" s="135"/>
      <c r="B1670" s="136"/>
      <c r="C1670" s="137" t="s">
        <v>1584</v>
      </c>
      <c r="D1670" s="138"/>
      <c r="E1670" s="139">
        <v>44.095999999999997</v>
      </c>
      <c r="F1670" s="134"/>
      <c r="G1670" s="134"/>
      <c r="H1670" s="140"/>
      <c r="I1670" s="140"/>
      <c r="J1670" s="140"/>
      <c r="K1670" s="140"/>
    </row>
    <row r="1671" spans="1:11" outlineLevel="1" x14ac:dyDescent="0.2">
      <c r="A1671" s="135"/>
      <c r="B1671" s="136"/>
      <c r="C1671" s="137" t="s">
        <v>1585</v>
      </c>
      <c r="D1671" s="138"/>
      <c r="E1671" s="139">
        <v>-1.7355</v>
      </c>
      <c r="F1671" s="134"/>
      <c r="G1671" s="134"/>
      <c r="H1671" s="140"/>
      <c r="I1671" s="140"/>
      <c r="J1671" s="140"/>
      <c r="K1671" s="140"/>
    </row>
    <row r="1672" spans="1:11" outlineLevel="1" x14ac:dyDescent="0.2">
      <c r="A1672" s="135"/>
      <c r="B1672" s="136"/>
      <c r="C1672" s="137" t="s">
        <v>1586</v>
      </c>
      <c r="D1672" s="138"/>
      <c r="E1672" s="139">
        <v>-2.6004</v>
      </c>
      <c r="F1672" s="134"/>
      <c r="G1672" s="134"/>
      <c r="H1672" s="140"/>
      <c r="I1672" s="140"/>
      <c r="J1672" s="140"/>
      <c r="K1672" s="140"/>
    </row>
    <row r="1673" spans="1:11" outlineLevel="1" x14ac:dyDescent="0.2">
      <c r="A1673" s="135"/>
      <c r="B1673" s="136"/>
      <c r="C1673" s="137" t="s">
        <v>1587</v>
      </c>
      <c r="D1673" s="138"/>
      <c r="E1673" s="139">
        <v>-1.1399999999999999</v>
      </c>
      <c r="F1673" s="134"/>
      <c r="G1673" s="134"/>
      <c r="H1673" s="140"/>
      <c r="I1673" s="140"/>
      <c r="J1673" s="140"/>
      <c r="K1673" s="140"/>
    </row>
    <row r="1674" spans="1:11" outlineLevel="1" x14ac:dyDescent="0.2">
      <c r="A1674" s="135"/>
      <c r="B1674" s="136"/>
      <c r="C1674" s="137" t="s">
        <v>1588</v>
      </c>
      <c r="D1674" s="138"/>
      <c r="E1674" s="139">
        <v>3.1372</v>
      </c>
      <c r="F1674" s="134"/>
      <c r="G1674" s="134"/>
      <c r="H1674" s="140"/>
      <c r="I1674" s="140"/>
      <c r="J1674" s="140"/>
      <c r="K1674" s="140"/>
    </row>
    <row r="1675" spans="1:11" outlineLevel="1" x14ac:dyDescent="0.2">
      <c r="A1675" s="135"/>
      <c r="B1675" s="136"/>
      <c r="C1675" s="137" t="s">
        <v>1589</v>
      </c>
      <c r="D1675" s="138"/>
      <c r="E1675" s="139">
        <v>3.0819999999999999</v>
      </c>
      <c r="F1675" s="134"/>
      <c r="G1675" s="134"/>
      <c r="H1675" s="140"/>
      <c r="I1675" s="140"/>
      <c r="J1675" s="140"/>
      <c r="K1675" s="140"/>
    </row>
    <row r="1676" spans="1:11" outlineLevel="1" x14ac:dyDescent="0.2">
      <c r="A1676" s="135"/>
      <c r="B1676" s="136"/>
      <c r="C1676" s="137" t="s">
        <v>1590</v>
      </c>
      <c r="D1676" s="138"/>
      <c r="E1676" s="139">
        <v>55.288400000000003</v>
      </c>
      <c r="F1676" s="134"/>
      <c r="G1676" s="134"/>
      <c r="H1676" s="140"/>
      <c r="I1676" s="140"/>
      <c r="J1676" s="140"/>
      <c r="K1676" s="140"/>
    </row>
    <row r="1677" spans="1:11" outlineLevel="1" x14ac:dyDescent="0.2">
      <c r="A1677" s="135"/>
      <c r="B1677" s="136"/>
      <c r="C1677" s="137" t="s">
        <v>1591</v>
      </c>
      <c r="D1677" s="138"/>
      <c r="E1677" s="139">
        <v>-3.4710000000000001</v>
      </c>
      <c r="F1677" s="134"/>
      <c r="G1677" s="134"/>
      <c r="H1677" s="140"/>
      <c r="I1677" s="140"/>
      <c r="J1677" s="140"/>
      <c r="K1677" s="140"/>
    </row>
    <row r="1678" spans="1:11" outlineLevel="1" x14ac:dyDescent="0.2">
      <c r="A1678" s="135"/>
      <c r="B1678" s="136"/>
      <c r="C1678" s="137" t="s">
        <v>1592</v>
      </c>
      <c r="D1678" s="138"/>
      <c r="E1678" s="139">
        <v>-2.415</v>
      </c>
      <c r="F1678" s="134"/>
      <c r="G1678" s="134"/>
      <c r="H1678" s="140"/>
      <c r="I1678" s="140"/>
      <c r="J1678" s="140"/>
      <c r="K1678" s="140"/>
    </row>
    <row r="1679" spans="1:11" outlineLevel="1" x14ac:dyDescent="0.2">
      <c r="A1679" s="135"/>
      <c r="B1679" s="136"/>
      <c r="C1679" s="137" t="s">
        <v>1593</v>
      </c>
      <c r="D1679" s="138"/>
      <c r="E1679" s="139">
        <v>-1.9306000000000001</v>
      </c>
      <c r="F1679" s="134"/>
      <c r="G1679" s="134"/>
      <c r="H1679" s="140"/>
      <c r="I1679" s="140"/>
      <c r="J1679" s="140"/>
      <c r="K1679" s="140"/>
    </row>
    <row r="1680" spans="1:11" outlineLevel="1" x14ac:dyDescent="0.2">
      <c r="A1680" s="135"/>
      <c r="B1680" s="136"/>
      <c r="C1680" s="137" t="s">
        <v>1594</v>
      </c>
      <c r="D1680" s="138"/>
      <c r="E1680" s="139">
        <v>32.780500000000004</v>
      </c>
      <c r="F1680" s="134"/>
      <c r="G1680" s="134"/>
      <c r="H1680" s="140"/>
      <c r="I1680" s="140"/>
      <c r="J1680" s="140"/>
      <c r="K1680" s="140"/>
    </row>
    <row r="1681" spans="1:11" outlineLevel="1" x14ac:dyDescent="0.2">
      <c r="A1681" s="135"/>
      <c r="B1681" s="136"/>
      <c r="C1681" s="137" t="s">
        <v>1595</v>
      </c>
      <c r="D1681" s="138"/>
      <c r="E1681" s="139">
        <v>-1.78</v>
      </c>
      <c r="F1681" s="134"/>
      <c r="G1681" s="134"/>
      <c r="H1681" s="140"/>
      <c r="I1681" s="140"/>
      <c r="J1681" s="140"/>
      <c r="K1681" s="140"/>
    </row>
    <row r="1682" spans="1:11" outlineLevel="1" x14ac:dyDescent="0.2">
      <c r="A1682" s="135"/>
      <c r="B1682" s="136"/>
      <c r="C1682" s="137" t="s">
        <v>1272</v>
      </c>
      <c r="D1682" s="138"/>
      <c r="E1682" s="139">
        <v>-0.40500000000000003</v>
      </c>
      <c r="F1682" s="134"/>
      <c r="G1682" s="134"/>
      <c r="H1682" s="140"/>
      <c r="I1682" s="140"/>
      <c r="J1682" s="140"/>
      <c r="K1682" s="140"/>
    </row>
    <row r="1683" spans="1:11" outlineLevel="1" x14ac:dyDescent="0.2">
      <c r="A1683" s="135"/>
      <c r="B1683" s="136"/>
      <c r="C1683" s="137" t="s">
        <v>1596</v>
      </c>
      <c r="D1683" s="138"/>
      <c r="E1683" s="139">
        <v>1.2576000000000001</v>
      </c>
      <c r="F1683" s="134"/>
      <c r="G1683" s="134"/>
      <c r="H1683" s="140"/>
      <c r="I1683" s="140"/>
      <c r="J1683" s="140"/>
      <c r="K1683" s="140"/>
    </row>
    <row r="1684" spans="1:11" outlineLevel="1" x14ac:dyDescent="0.2">
      <c r="A1684" s="135"/>
      <c r="B1684" s="136"/>
      <c r="C1684" s="137" t="s">
        <v>1597</v>
      </c>
      <c r="D1684" s="138"/>
      <c r="E1684" s="139">
        <v>38.755200000000002</v>
      </c>
      <c r="F1684" s="134"/>
      <c r="G1684" s="134"/>
      <c r="H1684" s="140"/>
      <c r="I1684" s="140"/>
      <c r="J1684" s="140"/>
      <c r="K1684" s="140"/>
    </row>
    <row r="1685" spans="1:11" outlineLevel="1" x14ac:dyDescent="0.2">
      <c r="A1685" s="135"/>
      <c r="B1685" s="136"/>
      <c r="C1685" s="137" t="s">
        <v>1269</v>
      </c>
      <c r="D1685" s="138"/>
      <c r="E1685" s="139">
        <v>-1.8089999999999999</v>
      </c>
      <c r="F1685" s="134"/>
      <c r="G1685" s="134"/>
      <c r="H1685" s="140"/>
      <c r="I1685" s="140"/>
      <c r="J1685" s="140"/>
      <c r="K1685" s="140"/>
    </row>
    <row r="1686" spans="1:11" outlineLevel="1" x14ac:dyDescent="0.2">
      <c r="A1686" s="135"/>
      <c r="B1686" s="136"/>
      <c r="C1686" s="137" t="s">
        <v>1598</v>
      </c>
      <c r="D1686" s="138"/>
      <c r="E1686" s="139">
        <v>0.44280000000000003</v>
      </c>
      <c r="F1686" s="134"/>
      <c r="G1686" s="134"/>
      <c r="H1686" s="140"/>
      <c r="I1686" s="140"/>
      <c r="J1686" s="140"/>
      <c r="K1686" s="140"/>
    </row>
    <row r="1687" spans="1:11" outlineLevel="1" x14ac:dyDescent="0.2">
      <c r="A1687" s="135"/>
      <c r="B1687" s="136"/>
      <c r="C1687" s="137" t="s">
        <v>1599</v>
      </c>
      <c r="D1687" s="138"/>
      <c r="E1687" s="139">
        <v>14.8</v>
      </c>
      <c r="F1687" s="134"/>
      <c r="G1687" s="134"/>
      <c r="H1687" s="140"/>
      <c r="I1687" s="140"/>
      <c r="J1687" s="140"/>
      <c r="K1687" s="140"/>
    </row>
    <row r="1688" spans="1:11" outlineLevel="1" x14ac:dyDescent="0.2">
      <c r="A1688" s="135"/>
      <c r="B1688" s="136"/>
      <c r="C1688" s="137" t="s">
        <v>1267</v>
      </c>
      <c r="D1688" s="138"/>
      <c r="E1688" s="139">
        <v>-1.421</v>
      </c>
      <c r="F1688" s="134"/>
      <c r="G1688" s="134"/>
      <c r="H1688" s="140"/>
      <c r="I1688" s="140"/>
      <c r="J1688" s="140"/>
      <c r="K1688" s="140"/>
    </row>
    <row r="1689" spans="1:11" outlineLevel="1" x14ac:dyDescent="0.2">
      <c r="A1689" s="135"/>
      <c r="B1689" s="136"/>
      <c r="C1689" s="137" t="s">
        <v>1600</v>
      </c>
      <c r="D1689" s="138"/>
      <c r="E1689" s="139">
        <v>-0.3</v>
      </c>
      <c r="F1689" s="134"/>
      <c r="G1689" s="134"/>
      <c r="H1689" s="140"/>
      <c r="I1689" s="140"/>
      <c r="J1689" s="140"/>
      <c r="K1689" s="140"/>
    </row>
    <row r="1690" spans="1:11" outlineLevel="1" x14ac:dyDescent="0.2">
      <c r="A1690" s="135"/>
      <c r="B1690" s="136"/>
      <c r="C1690" s="137" t="s">
        <v>1601</v>
      </c>
      <c r="D1690" s="138"/>
      <c r="E1690" s="139">
        <v>0.153</v>
      </c>
      <c r="F1690" s="134"/>
      <c r="G1690" s="134"/>
      <c r="H1690" s="140"/>
      <c r="I1690" s="140"/>
      <c r="J1690" s="140"/>
      <c r="K1690" s="140"/>
    </row>
    <row r="1691" spans="1:11" outlineLevel="1" x14ac:dyDescent="0.2">
      <c r="A1691" s="135"/>
      <c r="B1691" s="136"/>
      <c r="C1691" s="137" t="s">
        <v>1602</v>
      </c>
      <c r="D1691" s="138"/>
      <c r="E1691" s="139">
        <v>17.7</v>
      </c>
      <c r="F1691" s="134"/>
      <c r="G1691" s="134"/>
      <c r="H1691" s="140"/>
      <c r="I1691" s="140"/>
      <c r="J1691" s="140"/>
      <c r="K1691" s="140"/>
    </row>
    <row r="1692" spans="1:11" outlineLevel="1" x14ac:dyDescent="0.2">
      <c r="A1692" s="135"/>
      <c r="B1692" s="136"/>
      <c r="C1692" s="137" t="s">
        <v>1603</v>
      </c>
      <c r="D1692" s="138"/>
      <c r="E1692" s="139">
        <v>-1.1499999999999999</v>
      </c>
      <c r="F1692" s="134"/>
      <c r="G1692" s="134"/>
      <c r="H1692" s="140"/>
      <c r="I1692" s="140"/>
      <c r="J1692" s="140"/>
      <c r="K1692" s="140"/>
    </row>
    <row r="1693" spans="1:11" outlineLevel="1" x14ac:dyDescent="0.2">
      <c r="A1693" s="135"/>
      <c r="B1693" s="136"/>
      <c r="C1693" s="137" t="s">
        <v>1604</v>
      </c>
      <c r="D1693" s="138"/>
      <c r="E1693" s="139">
        <v>0.66</v>
      </c>
      <c r="F1693" s="134"/>
      <c r="G1693" s="134"/>
      <c r="H1693" s="140"/>
      <c r="I1693" s="140"/>
      <c r="J1693" s="140"/>
      <c r="K1693" s="140"/>
    </row>
    <row r="1694" spans="1:11" outlineLevel="1" x14ac:dyDescent="0.2">
      <c r="A1694" s="135"/>
      <c r="B1694" s="136"/>
      <c r="C1694" s="137" t="s">
        <v>1605</v>
      </c>
      <c r="D1694" s="138"/>
      <c r="E1694" s="139">
        <v>148.70779999999999</v>
      </c>
      <c r="F1694" s="134"/>
      <c r="G1694" s="134"/>
      <c r="H1694" s="140"/>
      <c r="I1694" s="140"/>
      <c r="J1694" s="140"/>
      <c r="K1694" s="140"/>
    </row>
    <row r="1695" spans="1:11" outlineLevel="1" x14ac:dyDescent="0.2">
      <c r="A1695" s="135"/>
      <c r="B1695" s="136"/>
      <c r="C1695" s="137" t="s">
        <v>1606</v>
      </c>
      <c r="D1695" s="138"/>
      <c r="E1695" s="139">
        <v>-1.845</v>
      </c>
      <c r="F1695" s="134"/>
      <c r="G1695" s="134"/>
      <c r="H1695" s="140"/>
      <c r="I1695" s="140"/>
      <c r="J1695" s="140"/>
      <c r="K1695" s="140"/>
    </row>
    <row r="1696" spans="1:11" outlineLevel="1" x14ac:dyDescent="0.2">
      <c r="A1696" s="135"/>
      <c r="B1696" s="136"/>
      <c r="C1696" s="137" t="s">
        <v>1607</v>
      </c>
      <c r="D1696" s="138"/>
      <c r="E1696" s="139">
        <v>222.70240000000001</v>
      </c>
      <c r="F1696" s="134"/>
      <c r="G1696" s="134"/>
      <c r="H1696" s="140"/>
      <c r="I1696" s="140"/>
      <c r="J1696" s="140"/>
      <c r="K1696" s="140"/>
    </row>
    <row r="1697" spans="1:11" outlineLevel="1" x14ac:dyDescent="0.2">
      <c r="A1697" s="135"/>
      <c r="B1697" s="136"/>
      <c r="C1697" s="137" t="s">
        <v>1608</v>
      </c>
      <c r="D1697" s="138"/>
      <c r="E1697" s="139">
        <v>-2.2248000000000001</v>
      </c>
      <c r="F1697" s="134"/>
      <c r="G1697" s="134"/>
      <c r="H1697" s="140"/>
      <c r="I1697" s="140"/>
      <c r="J1697" s="140"/>
      <c r="K1697" s="140"/>
    </row>
    <row r="1698" spans="1:11" outlineLevel="1" x14ac:dyDescent="0.2">
      <c r="A1698" s="135"/>
      <c r="B1698" s="136"/>
      <c r="C1698" s="137" t="s">
        <v>1278</v>
      </c>
      <c r="D1698" s="138"/>
      <c r="E1698" s="139">
        <v>-1.9403999999999999</v>
      </c>
      <c r="F1698" s="134"/>
      <c r="G1698" s="134"/>
      <c r="H1698" s="140"/>
      <c r="I1698" s="140"/>
      <c r="J1698" s="140"/>
      <c r="K1698" s="140"/>
    </row>
    <row r="1699" spans="1:11" outlineLevel="1" x14ac:dyDescent="0.2">
      <c r="A1699" s="135"/>
      <c r="B1699" s="136"/>
      <c r="C1699" s="137" t="s">
        <v>1609</v>
      </c>
      <c r="D1699" s="138"/>
      <c r="E1699" s="139">
        <v>-6.2930000000000001</v>
      </c>
      <c r="F1699" s="134"/>
      <c r="G1699" s="134"/>
      <c r="H1699" s="140"/>
      <c r="I1699" s="140"/>
      <c r="J1699" s="140"/>
      <c r="K1699" s="140"/>
    </row>
    <row r="1700" spans="1:11" outlineLevel="1" x14ac:dyDescent="0.2">
      <c r="A1700" s="135"/>
      <c r="B1700" s="136"/>
      <c r="C1700" s="137" t="s">
        <v>1610</v>
      </c>
      <c r="D1700" s="138"/>
      <c r="E1700" s="139">
        <v>-3.4918</v>
      </c>
      <c r="F1700" s="134"/>
      <c r="G1700" s="134"/>
      <c r="H1700" s="140"/>
      <c r="I1700" s="140"/>
      <c r="J1700" s="140"/>
      <c r="K1700" s="140"/>
    </row>
    <row r="1701" spans="1:11" outlineLevel="1" x14ac:dyDescent="0.2">
      <c r="A1701" s="135"/>
      <c r="B1701" s="136"/>
      <c r="C1701" s="137" t="s">
        <v>1561</v>
      </c>
      <c r="D1701" s="138"/>
      <c r="E1701" s="139">
        <v>-5.0625</v>
      </c>
      <c r="F1701" s="134"/>
      <c r="G1701" s="134"/>
      <c r="H1701" s="140"/>
      <c r="I1701" s="140"/>
      <c r="J1701" s="140"/>
      <c r="K1701" s="140"/>
    </row>
    <row r="1702" spans="1:11" outlineLevel="1" x14ac:dyDescent="0.2">
      <c r="A1702" s="135"/>
      <c r="B1702" s="136"/>
      <c r="C1702" s="137" t="s">
        <v>1611</v>
      </c>
      <c r="D1702" s="138"/>
      <c r="E1702" s="139">
        <v>-0.58520000000000005</v>
      </c>
      <c r="F1702" s="134"/>
      <c r="G1702" s="134"/>
      <c r="H1702" s="140"/>
      <c r="I1702" s="140"/>
      <c r="J1702" s="140"/>
      <c r="K1702" s="140"/>
    </row>
    <row r="1703" spans="1:11" outlineLevel="1" x14ac:dyDescent="0.2">
      <c r="A1703" s="135"/>
      <c r="B1703" s="136"/>
      <c r="C1703" s="137" t="s">
        <v>1612</v>
      </c>
      <c r="D1703" s="138"/>
      <c r="E1703" s="139">
        <v>-0.62719999999999998</v>
      </c>
      <c r="F1703" s="134"/>
      <c r="G1703" s="134"/>
      <c r="H1703" s="140"/>
      <c r="I1703" s="140"/>
      <c r="J1703" s="140"/>
      <c r="K1703" s="140"/>
    </row>
    <row r="1704" spans="1:11" outlineLevel="1" x14ac:dyDescent="0.2">
      <c r="A1704" s="135"/>
      <c r="B1704" s="136"/>
      <c r="C1704" s="137" t="s">
        <v>1613</v>
      </c>
      <c r="D1704" s="138"/>
      <c r="E1704" s="139">
        <v>-2.9159999999999999</v>
      </c>
      <c r="F1704" s="134"/>
      <c r="G1704" s="134"/>
      <c r="H1704" s="140"/>
      <c r="I1704" s="140"/>
      <c r="J1704" s="140"/>
      <c r="K1704" s="140"/>
    </row>
    <row r="1705" spans="1:11" outlineLevel="1" x14ac:dyDescent="0.2">
      <c r="A1705" s="135"/>
      <c r="B1705" s="136"/>
      <c r="C1705" s="137" t="s">
        <v>1614</v>
      </c>
      <c r="D1705" s="138"/>
      <c r="E1705" s="139">
        <v>-2.2343999999999999</v>
      </c>
      <c r="F1705" s="134"/>
      <c r="G1705" s="134"/>
      <c r="H1705" s="140"/>
      <c r="I1705" s="140"/>
      <c r="J1705" s="140"/>
      <c r="K1705" s="140"/>
    </row>
    <row r="1706" spans="1:11" outlineLevel="1" x14ac:dyDescent="0.2">
      <c r="A1706" s="135"/>
      <c r="B1706" s="136"/>
      <c r="C1706" s="137" t="s">
        <v>1551</v>
      </c>
      <c r="D1706" s="138"/>
      <c r="E1706" s="139">
        <v>-2</v>
      </c>
      <c r="F1706" s="134"/>
      <c r="G1706" s="134"/>
      <c r="H1706" s="140"/>
      <c r="I1706" s="140"/>
      <c r="J1706" s="140"/>
      <c r="K1706" s="140"/>
    </row>
    <row r="1707" spans="1:11" outlineLevel="1" x14ac:dyDescent="0.2">
      <c r="A1707" s="135"/>
      <c r="B1707" s="136"/>
      <c r="C1707" s="137" t="s">
        <v>1615</v>
      </c>
      <c r="D1707" s="138"/>
      <c r="E1707" s="139">
        <v>0.96</v>
      </c>
      <c r="F1707" s="134"/>
      <c r="G1707" s="134"/>
      <c r="H1707" s="140"/>
      <c r="I1707" s="140"/>
      <c r="J1707" s="140"/>
      <c r="K1707" s="140"/>
    </row>
    <row r="1708" spans="1:11" outlineLevel="1" x14ac:dyDescent="0.2">
      <c r="A1708" s="135"/>
      <c r="B1708" s="136"/>
      <c r="C1708" s="137" t="s">
        <v>1616</v>
      </c>
      <c r="D1708" s="138"/>
      <c r="E1708" s="139">
        <v>7.2765000000000004</v>
      </c>
      <c r="F1708" s="134"/>
      <c r="G1708" s="134"/>
      <c r="H1708" s="140"/>
      <c r="I1708" s="140"/>
      <c r="J1708" s="140"/>
      <c r="K1708" s="140"/>
    </row>
    <row r="1709" spans="1:11" outlineLevel="1" x14ac:dyDescent="0.2">
      <c r="A1709" s="135"/>
      <c r="B1709" s="136"/>
      <c r="C1709" s="137" t="s">
        <v>1617</v>
      </c>
      <c r="D1709" s="138"/>
      <c r="E1709" s="139">
        <v>1.7669999999999999</v>
      </c>
      <c r="F1709" s="134"/>
      <c r="G1709" s="134"/>
      <c r="H1709" s="140"/>
      <c r="I1709" s="140"/>
      <c r="J1709" s="140"/>
      <c r="K1709" s="140"/>
    </row>
    <row r="1710" spans="1:11" outlineLevel="1" x14ac:dyDescent="0.2">
      <c r="A1710" s="135"/>
      <c r="B1710" s="136"/>
      <c r="C1710" s="137" t="s">
        <v>1618</v>
      </c>
      <c r="D1710" s="138"/>
      <c r="E1710" s="139">
        <v>1.4094</v>
      </c>
      <c r="F1710" s="134"/>
      <c r="G1710" s="134"/>
      <c r="H1710" s="140"/>
      <c r="I1710" s="140"/>
      <c r="J1710" s="140"/>
      <c r="K1710" s="140"/>
    </row>
    <row r="1711" spans="1:11" outlineLevel="1" x14ac:dyDescent="0.2">
      <c r="A1711" s="135"/>
      <c r="B1711" s="136"/>
      <c r="C1711" s="137" t="s">
        <v>1619</v>
      </c>
      <c r="D1711" s="138"/>
      <c r="E1711" s="139">
        <v>1.9778</v>
      </c>
      <c r="F1711" s="134"/>
      <c r="G1711" s="134"/>
      <c r="H1711" s="140"/>
      <c r="I1711" s="140"/>
      <c r="J1711" s="140"/>
      <c r="K1711" s="140"/>
    </row>
    <row r="1712" spans="1:11" outlineLevel="1" x14ac:dyDescent="0.2">
      <c r="A1712" s="135"/>
      <c r="B1712" s="136"/>
      <c r="C1712" s="137" t="s">
        <v>1620</v>
      </c>
      <c r="D1712" s="138"/>
      <c r="E1712" s="139">
        <v>0.90900000000000003</v>
      </c>
      <c r="F1712" s="134"/>
      <c r="G1712" s="134"/>
      <c r="H1712" s="140"/>
      <c r="I1712" s="140"/>
      <c r="J1712" s="140"/>
      <c r="K1712" s="140"/>
    </row>
    <row r="1713" spans="1:11" outlineLevel="1" x14ac:dyDescent="0.2">
      <c r="A1713" s="135"/>
      <c r="B1713" s="136"/>
      <c r="C1713" s="137" t="s">
        <v>1621</v>
      </c>
      <c r="D1713" s="138"/>
      <c r="E1713" s="139">
        <v>1.841</v>
      </c>
      <c r="F1713" s="134"/>
      <c r="G1713" s="134"/>
      <c r="H1713" s="140"/>
      <c r="I1713" s="140"/>
      <c r="J1713" s="140"/>
      <c r="K1713" s="140"/>
    </row>
    <row r="1714" spans="1:11" outlineLevel="1" x14ac:dyDescent="0.2">
      <c r="A1714" s="135"/>
      <c r="B1714" s="136"/>
      <c r="C1714" s="137" t="s">
        <v>1622</v>
      </c>
      <c r="D1714" s="138"/>
      <c r="E1714" s="139">
        <v>90.757800000000003</v>
      </c>
      <c r="F1714" s="134"/>
      <c r="G1714" s="134"/>
      <c r="H1714" s="140"/>
      <c r="I1714" s="140"/>
      <c r="J1714" s="140"/>
      <c r="K1714" s="140"/>
    </row>
    <row r="1715" spans="1:11" outlineLevel="1" x14ac:dyDescent="0.2">
      <c r="A1715" s="135"/>
      <c r="B1715" s="136"/>
      <c r="C1715" s="137" t="s">
        <v>1278</v>
      </c>
      <c r="D1715" s="138"/>
      <c r="E1715" s="139">
        <v>-1.9403999999999999</v>
      </c>
      <c r="F1715" s="134"/>
      <c r="G1715" s="134"/>
      <c r="H1715" s="140"/>
      <c r="I1715" s="140"/>
      <c r="J1715" s="140"/>
      <c r="K1715" s="140"/>
    </row>
    <row r="1716" spans="1:11" outlineLevel="1" x14ac:dyDescent="0.2">
      <c r="A1716" s="135"/>
      <c r="B1716" s="136"/>
      <c r="C1716" s="137" t="s">
        <v>1623</v>
      </c>
      <c r="D1716" s="138"/>
      <c r="E1716" s="139">
        <v>-2.6909999999999998</v>
      </c>
      <c r="F1716" s="134"/>
      <c r="G1716" s="134"/>
      <c r="H1716" s="140"/>
      <c r="I1716" s="140"/>
      <c r="J1716" s="140"/>
      <c r="K1716" s="140"/>
    </row>
    <row r="1717" spans="1:11" outlineLevel="1" x14ac:dyDescent="0.2">
      <c r="A1717" s="135"/>
      <c r="B1717" s="136"/>
      <c r="C1717" s="137" t="s">
        <v>1624</v>
      </c>
      <c r="D1717" s="138"/>
      <c r="E1717" s="139">
        <v>-4.6215000000000002</v>
      </c>
      <c r="F1717" s="134"/>
      <c r="G1717" s="134"/>
      <c r="H1717" s="140"/>
      <c r="I1717" s="140"/>
      <c r="J1717" s="140"/>
      <c r="K1717" s="140"/>
    </row>
    <row r="1718" spans="1:11" outlineLevel="1" x14ac:dyDescent="0.2">
      <c r="A1718" s="135"/>
      <c r="B1718" s="136"/>
      <c r="C1718" s="137" t="s">
        <v>1280</v>
      </c>
      <c r="D1718" s="138"/>
      <c r="E1718" s="139">
        <v>3.5091999999999999</v>
      </c>
      <c r="F1718" s="134"/>
      <c r="G1718" s="134"/>
      <c r="H1718" s="140"/>
      <c r="I1718" s="140"/>
      <c r="J1718" s="140"/>
      <c r="K1718" s="140"/>
    </row>
    <row r="1719" spans="1:11" outlineLevel="1" x14ac:dyDescent="0.2">
      <c r="A1719" s="135"/>
      <c r="B1719" s="136"/>
      <c r="C1719" s="137" t="s">
        <v>1625</v>
      </c>
      <c r="D1719" s="138"/>
      <c r="E1719" s="139">
        <v>4.1184000000000003</v>
      </c>
      <c r="F1719" s="134"/>
      <c r="G1719" s="134"/>
      <c r="H1719" s="140"/>
      <c r="I1719" s="140"/>
      <c r="J1719" s="140"/>
      <c r="K1719" s="140"/>
    </row>
    <row r="1720" spans="1:11" outlineLevel="1" x14ac:dyDescent="0.2">
      <c r="A1720" s="135"/>
      <c r="B1720" s="136"/>
      <c r="C1720" s="137" t="s">
        <v>1626</v>
      </c>
      <c r="D1720" s="138"/>
      <c r="E1720" s="139">
        <v>4.8906000000000001</v>
      </c>
      <c r="F1720" s="134"/>
      <c r="G1720" s="134"/>
      <c r="H1720" s="140"/>
      <c r="I1720" s="140"/>
      <c r="J1720" s="140"/>
      <c r="K1720" s="140"/>
    </row>
    <row r="1721" spans="1:11" outlineLevel="1" x14ac:dyDescent="0.2">
      <c r="A1721" s="135"/>
      <c r="B1721" s="136"/>
      <c r="C1721" s="137" t="s">
        <v>1627</v>
      </c>
      <c r="D1721" s="138"/>
      <c r="E1721" s="139">
        <v>67.381600000000006</v>
      </c>
      <c r="F1721" s="134"/>
      <c r="G1721" s="134"/>
      <c r="H1721" s="140"/>
      <c r="I1721" s="140"/>
      <c r="J1721" s="140"/>
      <c r="K1721" s="140"/>
    </row>
    <row r="1722" spans="1:11" outlineLevel="1" x14ac:dyDescent="0.2">
      <c r="A1722" s="135"/>
      <c r="B1722" s="136"/>
      <c r="C1722" s="137" t="s">
        <v>1628</v>
      </c>
      <c r="D1722" s="138"/>
      <c r="E1722" s="139">
        <v>-1.9701</v>
      </c>
      <c r="F1722" s="134"/>
      <c r="G1722" s="134"/>
      <c r="H1722" s="140"/>
      <c r="I1722" s="140"/>
      <c r="J1722" s="140"/>
      <c r="K1722" s="140"/>
    </row>
    <row r="1723" spans="1:11" outlineLevel="1" x14ac:dyDescent="0.2">
      <c r="A1723" s="135"/>
      <c r="B1723" s="136"/>
      <c r="C1723" s="137" t="s">
        <v>1623</v>
      </c>
      <c r="D1723" s="138"/>
      <c r="E1723" s="139">
        <v>-2.6909999999999998</v>
      </c>
      <c r="F1723" s="134"/>
      <c r="G1723" s="134"/>
      <c r="H1723" s="140"/>
      <c r="I1723" s="140"/>
      <c r="J1723" s="140"/>
      <c r="K1723" s="140"/>
    </row>
    <row r="1724" spans="1:11" outlineLevel="1" x14ac:dyDescent="0.2">
      <c r="A1724" s="135"/>
      <c r="B1724" s="136"/>
      <c r="C1724" s="137" t="s">
        <v>1625</v>
      </c>
      <c r="D1724" s="138"/>
      <c r="E1724" s="139">
        <v>4.1184000000000003</v>
      </c>
      <c r="F1724" s="134"/>
      <c r="G1724" s="134"/>
      <c r="H1724" s="140"/>
      <c r="I1724" s="140"/>
      <c r="J1724" s="140"/>
      <c r="K1724" s="140"/>
    </row>
    <row r="1725" spans="1:11" outlineLevel="1" x14ac:dyDescent="0.2">
      <c r="A1725" s="135"/>
      <c r="B1725" s="136"/>
      <c r="C1725" s="137" t="s">
        <v>1629</v>
      </c>
      <c r="D1725" s="138"/>
      <c r="E1725" s="139">
        <v>115.1794</v>
      </c>
      <c r="F1725" s="134"/>
      <c r="G1725" s="134"/>
      <c r="H1725" s="140"/>
      <c r="I1725" s="140"/>
      <c r="J1725" s="140"/>
      <c r="K1725" s="140"/>
    </row>
    <row r="1726" spans="1:11" outlineLevel="1" x14ac:dyDescent="0.2">
      <c r="A1726" s="135"/>
      <c r="B1726" s="136"/>
      <c r="C1726" s="137" t="s">
        <v>1608</v>
      </c>
      <c r="D1726" s="138"/>
      <c r="E1726" s="139">
        <v>-2.2248000000000001</v>
      </c>
      <c r="F1726" s="134"/>
      <c r="G1726" s="134"/>
      <c r="H1726" s="140"/>
      <c r="I1726" s="140"/>
      <c r="J1726" s="140"/>
      <c r="K1726" s="140"/>
    </row>
    <row r="1727" spans="1:11" outlineLevel="1" x14ac:dyDescent="0.2">
      <c r="A1727" s="135"/>
      <c r="B1727" s="136"/>
      <c r="C1727" s="137" t="s">
        <v>1567</v>
      </c>
      <c r="D1727" s="138"/>
      <c r="E1727" s="139">
        <v>-5.3819999999999997</v>
      </c>
      <c r="F1727" s="134"/>
      <c r="G1727" s="134"/>
      <c r="H1727" s="140"/>
      <c r="I1727" s="140"/>
      <c r="J1727" s="140"/>
      <c r="K1727" s="140"/>
    </row>
    <row r="1728" spans="1:11" outlineLevel="1" x14ac:dyDescent="0.2">
      <c r="A1728" s="135"/>
      <c r="B1728" s="136"/>
      <c r="C1728" s="137" t="s">
        <v>1630</v>
      </c>
      <c r="D1728" s="138"/>
      <c r="E1728" s="139">
        <v>-4.68</v>
      </c>
      <c r="F1728" s="134"/>
      <c r="G1728" s="134"/>
      <c r="H1728" s="140"/>
      <c r="I1728" s="140"/>
      <c r="J1728" s="140"/>
      <c r="K1728" s="140"/>
    </row>
    <row r="1729" spans="1:11" outlineLevel="1" x14ac:dyDescent="0.2">
      <c r="A1729" s="135"/>
      <c r="B1729" s="136"/>
      <c r="C1729" s="137" t="s">
        <v>1631</v>
      </c>
      <c r="D1729" s="138"/>
      <c r="E1729" s="139">
        <v>3.2376</v>
      </c>
      <c r="F1729" s="134"/>
      <c r="G1729" s="134"/>
      <c r="H1729" s="140"/>
      <c r="I1729" s="140"/>
      <c r="J1729" s="140"/>
      <c r="K1729" s="140"/>
    </row>
    <row r="1730" spans="1:11" outlineLevel="1" x14ac:dyDescent="0.2">
      <c r="A1730" s="135"/>
      <c r="B1730" s="136"/>
      <c r="C1730" s="137" t="s">
        <v>1570</v>
      </c>
      <c r="D1730" s="138"/>
      <c r="E1730" s="139">
        <v>8.2368000000000006</v>
      </c>
      <c r="F1730" s="134"/>
      <c r="G1730" s="134"/>
      <c r="H1730" s="140"/>
      <c r="I1730" s="140"/>
      <c r="J1730" s="140"/>
      <c r="K1730" s="140"/>
    </row>
    <row r="1731" spans="1:11" outlineLevel="1" x14ac:dyDescent="0.2">
      <c r="A1731" s="135"/>
      <c r="B1731" s="136"/>
      <c r="C1731" s="137" t="s">
        <v>1632</v>
      </c>
      <c r="D1731" s="138"/>
      <c r="E1731" s="139">
        <v>4.9139999999999997</v>
      </c>
      <c r="F1731" s="134"/>
      <c r="G1731" s="134"/>
      <c r="H1731" s="140"/>
      <c r="I1731" s="140"/>
      <c r="J1731" s="140"/>
      <c r="K1731" s="140"/>
    </row>
    <row r="1732" spans="1:11" outlineLevel="1" x14ac:dyDescent="0.2">
      <c r="A1732" s="135"/>
      <c r="B1732" s="136"/>
      <c r="C1732" s="137" t="s">
        <v>1633</v>
      </c>
      <c r="D1732" s="138"/>
      <c r="E1732" s="139">
        <v>81.1404</v>
      </c>
      <c r="F1732" s="134"/>
      <c r="G1732" s="134"/>
      <c r="H1732" s="140"/>
      <c r="I1732" s="140"/>
      <c r="J1732" s="140"/>
      <c r="K1732" s="140"/>
    </row>
    <row r="1733" spans="1:11" outlineLevel="1" x14ac:dyDescent="0.2">
      <c r="A1733" s="135"/>
      <c r="B1733" s="136"/>
      <c r="C1733" s="137" t="s">
        <v>1551</v>
      </c>
      <c r="D1733" s="138"/>
      <c r="E1733" s="139">
        <v>-2</v>
      </c>
      <c r="F1733" s="134"/>
      <c r="G1733" s="134"/>
      <c r="H1733" s="140"/>
      <c r="I1733" s="140"/>
      <c r="J1733" s="140"/>
      <c r="K1733" s="140"/>
    </row>
    <row r="1734" spans="1:11" outlineLevel="1" x14ac:dyDescent="0.2">
      <c r="A1734" s="135"/>
      <c r="B1734" s="136"/>
      <c r="C1734" s="137" t="s">
        <v>1634</v>
      </c>
      <c r="D1734" s="138"/>
      <c r="E1734" s="139">
        <v>1.792</v>
      </c>
      <c r="F1734" s="134"/>
      <c r="G1734" s="134"/>
      <c r="H1734" s="140"/>
      <c r="I1734" s="140"/>
      <c r="J1734" s="140"/>
      <c r="K1734" s="140"/>
    </row>
    <row r="1735" spans="1:11" outlineLevel="1" x14ac:dyDescent="0.2">
      <c r="A1735" s="135"/>
      <c r="B1735" s="136"/>
      <c r="C1735" s="137" t="s">
        <v>1635</v>
      </c>
      <c r="D1735" s="138"/>
      <c r="E1735" s="139">
        <v>61.536000000000001</v>
      </c>
      <c r="F1735" s="134"/>
      <c r="G1735" s="134"/>
      <c r="H1735" s="140"/>
      <c r="I1735" s="140"/>
      <c r="J1735" s="140"/>
      <c r="K1735" s="140"/>
    </row>
    <row r="1736" spans="1:11" outlineLevel="1" x14ac:dyDescent="0.2">
      <c r="A1736" s="135"/>
      <c r="B1736" s="136"/>
      <c r="C1736" s="137" t="s">
        <v>1636</v>
      </c>
      <c r="D1736" s="138"/>
      <c r="E1736" s="139">
        <v>99.897400000000005</v>
      </c>
      <c r="F1736" s="134"/>
      <c r="G1736" s="134"/>
      <c r="H1736" s="140"/>
      <c r="I1736" s="140"/>
      <c r="J1736" s="140"/>
      <c r="K1736" s="140"/>
    </row>
    <row r="1737" spans="1:11" outlineLevel="1" x14ac:dyDescent="0.2">
      <c r="A1737" s="135"/>
      <c r="B1737" s="136"/>
      <c r="C1737" s="137" t="s">
        <v>1614</v>
      </c>
      <c r="D1737" s="138"/>
      <c r="E1737" s="139">
        <v>-2.2343999999999999</v>
      </c>
      <c r="F1737" s="134"/>
      <c r="G1737" s="134"/>
      <c r="H1737" s="140"/>
      <c r="I1737" s="140"/>
      <c r="J1737" s="140"/>
      <c r="K1737" s="140"/>
    </row>
    <row r="1738" spans="1:11" outlineLevel="1" x14ac:dyDescent="0.2">
      <c r="A1738" s="135"/>
      <c r="B1738" s="136"/>
      <c r="C1738" s="137" t="s">
        <v>1637</v>
      </c>
      <c r="D1738" s="138"/>
      <c r="E1738" s="139">
        <v>-2.3231999999999999</v>
      </c>
      <c r="F1738" s="134"/>
      <c r="G1738" s="134"/>
      <c r="H1738" s="140"/>
      <c r="I1738" s="140"/>
      <c r="J1738" s="140"/>
      <c r="K1738" s="140"/>
    </row>
    <row r="1739" spans="1:11" outlineLevel="1" x14ac:dyDescent="0.2">
      <c r="A1739" s="135"/>
      <c r="B1739" s="136"/>
      <c r="C1739" s="137" t="s">
        <v>1638</v>
      </c>
      <c r="D1739" s="138"/>
      <c r="E1739" s="139">
        <v>5.6722000000000001</v>
      </c>
      <c r="F1739" s="134"/>
      <c r="G1739" s="134"/>
      <c r="H1739" s="140"/>
      <c r="I1739" s="140"/>
      <c r="J1739" s="140"/>
      <c r="K1739" s="140"/>
    </row>
    <row r="1740" spans="1:11" outlineLevel="1" x14ac:dyDescent="0.2">
      <c r="A1740" s="135"/>
      <c r="B1740" s="136"/>
      <c r="C1740" s="137" t="s">
        <v>404</v>
      </c>
      <c r="D1740" s="138"/>
      <c r="E1740" s="139"/>
      <c r="F1740" s="134"/>
      <c r="G1740" s="134"/>
      <c r="H1740" s="140"/>
      <c r="I1740" s="140"/>
      <c r="J1740" s="140"/>
      <c r="K1740" s="140"/>
    </row>
    <row r="1741" spans="1:11" outlineLevel="1" x14ac:dyDescent="0.2">
      <c r="A1741" s="135"/>
      <c r="B1741" s="136"/>
      <c r="C1741" s="137" t="s">
        <v>1639</v>
      </c>
      <c r="D1741" s="138"/>
      <c r="E1741" s="139">
        <v>347.62599999999998</v>
      </c>
      <c r="F1741" s="134"/>
      <c r="G1741" s="134"/>
      <c r="H1741" s="140"/>
      <c r="I1741" s="140"/>
      <c r="J1741" s="140"/>
      <c r="K1741" s="140"/>
    </row>
    <row r="1742" spans="1:11" outlineLevel="1" x14ac:dyDescent="0.2">
      <c r="A1742" s="135"/>
      <c r="B1742" s="136"/>
      <c r="C1742" s="137" t="s">
        <v>1640</v>
      </c>
      <c r="D1742" s="138"/>
      <c r="E1742" s="139">
        <v>-5.7935999999999996</v>
      </c>
      <c r="F1742" s="134"/>
      <c r="G1742" s="134"/>
      <c r="H1742" s="140"/>
      <c r="I1742" s="140"/>
      <c r="J1742" s="140"/>
      <c r="K1742" s="140"/>
    </row>
    <row r="1743" spans="1:11" outlineLevel="1" x14ac:dyDescent="0.2">
      <c r="A1743" s="135"/>
      <c r="B1743" s="136"/>
      <c r="C1743" s="137" t="s">
        <v>1641</v>
      </c>
      <c r="D1743" s="138"/>
      <c r="E1743" s="139">
        <v>-2.0678000000000001</v>
      </c>
      <c r="F1743" s="134"/>
      <c r="G1743" s="134"/>
      <c r="H1743" s="140"/>
      <c r="I1743" s="140"/>
      <c r="J1743" s="140"/>
      <c r="K1743" s="140"/>
    </row>
    <row r="1744" spans="1:11" outlineLevel="1" x14ac:dyDescent="0.2">
      <c r="A1744" s="135"/>
      <c r="B1744" s="136"/>
      <c r="C1744" s="137" t="s">
        <v>1642</v>
      </c>
      <c r="D1744" s="138"/>
      <c r="E1744" s="139">
        <v>-2.0255999999999998</v>
      </c>
      <c r="F1744" s="134"/>
      <c r="G1744" s="134"/>
      <c r="H1744" s="140"/>
      <c r="I1744" s="140"/>
      <c r="J1744" s="140"/>
      <c r="K1744" s="140"/>
    </row>
    <row r="1745" spans="1:11" outlineLevel="1" x14ac:dyDescent="0.2">
      <c r="A1745" s="135"/>
      <c r="B1745" s="136"/>
      <c r="C1745" s="137" t="s">
        <v>1643</v>
      </c>
      <c r="D1745" s="138"/>
      <c r="E1745" s="139">
        <v>-16.512</v>
      </c>
      <c r="F1745" s="134"/>
      <c r="G1745" s="134"/>
      <c r="H1745" s="140"/>
      <c r="I1745" s="140"/>
      <c r="J1745" s="140"/>
      <c r="K1745" s="140"/>
    </row>
    <row r="1746" spans="1:11" outlineLevel="1" x14ac:dyDescent="0.2">
      <c r="A1746" s="135"/>
      <c r="B1746" s="136"/>
      <c r="C1746" s="137" t="s">
        <v>1644</v>
      </c>
      <c r="D1746" s="138"/>
      <c r="E1746" s="139">
        <v>-2.052</v>
      </c>
      <c r="F1746" s="134"/>
      <c r="G1746" s="134"/>
      <c r="H1746" s="140"/>
      <c r="I1746" s="140"/>
      <c r="J1746" s="140"/>
      <c r="K1746" s="140"/>
    </row>
    <row r="1747" spans="1:11" outlineLevel="1" x14ac:dyDescent="0.2">
      <c r="A1747" s="135"/>
      <c r="B1747" s="136"/>
      <c r="C1747" s="137" t="s">
        <v>1645</v>
      </c>
      <c r="D1747" s="138"/>
      <c r="E1747" s="139">
        <v>-2.2995000000000001</v>
      </c>
      <c r="F1747" s="134"/>
      <c r="G1747" s="134"/>
      <c r="H1747" s="140"/>
      <c r="I1747" s="140"/>
      <c r="J1747" s="140"/>
      <c r="K1747" s="140"/>
    </row>
    <row r="1748" spans="1:11" outlineLevel="1" x14ac:dyDescent="0.2">
      <c r="A1748" s="135"/>
      <c r="B1748" s="136"/>
      <c r="C1748" s="137" t="s">
        <v>1646</v>
      </c>
      <c r="D1748" s="138"/>
      <c r="E1748" s="139">
        <v>-2.4529999999999998</v>
      </c>
      <c r="F1748" s="134"/>
      <c r="G1748" s="134"/>
      <c r="H1748" s="140"/>
      <c r="I1748" s="140"/>
      <c r="J1748" s="140"/>
      <c r="K1748" s="140"/>
    </row>
    <row r="1749" spans="1:11" outlineLevel="1" x14ac:dyDescent="0.2">
      <c r="A1749" s="135"/>
      <c r="B1749" s="136"/>
      <c r="C1749" s="137" t="s">
        <v>1647</v>
      </c>
      <c r="D1749" s="138"/>
      <c r="E1749" s="139">
        <v>-2.13</v>
      </c>
      <c r="F1749" s="134"/>
      <c r="G1749" s="134"/>
      <c r="H1749" s="140"/>
      <c r="I1749" s="140"/>
      <c r="J1749" s="140"/>
      <c r="K1749" s="140"/>
    </row>
    <row r="1750" spans="1:11" outlineLevel="1" x14ac:dyDescent="0.2">
      <c r="A1750" s="135"/>
      <c r="B1750" s="136"/>
      <c r="C1750" s="137" t="s">
        <v>1648</v>
      </c>
      <c r="D1750" s="138"/>
      <c r="E1750" s="139">
        <v>-21.12</v>
      </c>
      <c r="F1750" s="134"/>
      <c r="G1750" s="134"/>
      <c r="H1750" s="140"/>
      <c r="I1750" s="140"/>
      <c r="J1750" s="140"/>
      <c r="K1750" s="140"/>
    </row>
    <row r="1751" spans="1:11" outlineLevel="1" x14ac:dyDescent="0.2">
      <c r="A1751" s="135"/>
      <c r="B1751" s="136"/>
      <c r="C1751" s="137" t="s">
        <v>1649</v>
      </c>
      <c r="D1751" s="138"/>
      <c r="E1751" s="139">
        <v>-1.7687999999999999</v>
      </c>
      <c r="F1751" s="134"/>
      <c r="G1751" s="134"/>
      <c r="H1751" s="140"/>
      <c r="I1751" s="140"/>
      <c r="J1751" s="140"/>
      <c r="K1751" s="140"/>
    </row>
    <row r="1752" spans="1:11" outlineLevel="1" x14ac:dyDescent="0.2">
      <c r="A1752" s="135"/>
      <c r="B1752" s="136"/>
      <c r="C1752" s="137" t="s">
        <v>1650</v>
      </c>
      <c r="D1752" s="138"/>
      <c r="E1752" s="139">
        <v>-3.4319999999999999</v>
      </c>
      <c r="F1752" s="134"/>
      <c r="G1752" s="134"/>
      <c r="H1752" s="140"/>
      <c r="I1752" s="140"/>
      <c r="J1752" s="140"/>
      <c r="K1752" s="140"/>
    </row>
    <row r="1753" spans="1:11" outlineLevel="1" x14ac:dyDescent="0.2">
      <c r="A1753" s="135"/>
      <c r="B1753" s="136"/>
      <c r="C1753" s="137" t="s">
        <v>1651</v>
      </c>
      <c r="D1753" s="138"/>
      <c r="E1753" s="139">
        <v>-10.2729</v>
      </c>
      <c r="F1753" s="134"/>
      <c r="G1753" s="134"/>
      <c r="H1753" s="140"/>
      <c r="I1753" s="140"/>
      <c r="J1753" s="140"/>
      <c r="K1753" s="140"/>
    </row>
    <row r="1754" spans="1:11" outlineLevel="1" x14ac:dyDescent="0.2">
      <c r="A1754" s="135"/>
      <c r="B1754" s="136"/>
      <c r="C1754" s="137" t="s">
        <v>1551</v>
      </c>
      <c r="D1754" s="138"/>
      <c r="E1754" s="139">
        <v>-2</v>
      </c>
      <c r="F1754" s="134"/>
      <c r="G1754" s="134"/>
      <c r="H1754" s="140"/>
      <c r="I1754" s="140"/>
      <c r="J1754" s="140"/>
      <c r="K1754" s="140"/>
    </row>
    <row r="1755" spans="1:11" outlineLevel="1" x14ac:dyDescent="0.2">
      <c r="A1755" s="135"/>
      <c r="B1755" s="136"/>
      <c r="C1755" s="137" t="s">
        <v>1652</v>
      </c>
      <c r="D1755" s="138"/>
      <c r="E1755" s="139">
        <v>-2.2366000000000001</v>
      </c>
      <c r="F1755" s="134"/>
      <c r="G1755" s="134"/>
      <c r="H1755" s="140"/>
      <c r="I1755" s="140"/>
      <c r="J1755" s="140"/>
      <c r="K1755" s="140"/>
    </row>
    <row r="1756" spans="1:11" outlineLevel="1" x14ac:dyDescent="0.2">
      <c r="A1756" s="135"/>
      <c r="B1756" s="136"/>
      <c r="C1756" s="137" t="s">
        <v>1653</v>
      </c>
      <c r="D1756" s="138"/>
      <c r="E1756" s="139">
        <v>3.17</v>
      </c>
      <c r="F1756" s="134"/>
      <c r="G1756" s="134"/>
      <c r="H1756" s="140"/>
      <c r="I1756" s="140"/>
      <c r="J1756" s="140"/>
      <c r="K1756" s="140"/>
    </row>
    <row r="1757" spans="1:11" outlineLevel="1" x14ac:dyDescent="0.2">
      <c r="A1757" s="135"/>
      <c r="B1757" s="136"/>
      <c r="C1757" s="137" t="s">
        <v>1654</v>
      </c>
      <c r="D1757" s="138"/>
      <c r="E1757" s="139">
        <v>3.9950000000000001</v>
      </c>
      <c r="F1757" s="134"/>
      <c r="G1757" s="134"/>
      <c r="H1757" s="140"/>
      <c r="I1757" s="140"/>
      <c r="J1757" s="140"/>
      <c r="K1757" s="140"/>
    </row>
    <row r="1758" spans="1:11" outlineLevel="1" x14ac:dyDescent="0.2">
      <c r="A1758" s="135"/>
      <c r="B1758" s="136"/>
      <c r="C1758" s="137" t="s">
        <v>1655</v>
      </c>
      <c r="D1758" s="138"/>
      <c r="E1758" s="139">
        <v>2.97</v>
      </c>
      <c r="F1758" s="134"/>
      <c r="G1758" s="134"/>
      <c r="H1758" s="140"/>
      <c r="I1758" s="140"/>
      <c r="J1758" s="140"/>
      <c r="K1758" s="140"/>
    </row>
    <row r="1759" spans="1:11" outlineLevel="1" x14ac:dyDescent="0.2">
      <c r="A1759" s="135"/>
      <c r="B1759" s="136"/>
      <c r="C1759" s="137" t="s">
        <v>1656</v>
      </c>
      <c r="D1759" s="138"/>
      <c r="E1759" s="139">
        <v>0.92820000000000003</v>
      </c>
      <c r="F1759" s="134"/>
      <c r="G1759" s="134"/>
      <c r="H1759" s="140"/>
      <c r="I1759" s="140"/>
      <c r="J1759" s="140"/>
      <c r="K1759" s="140"/>
    </row>
    <row r="1760" spans="1:11" outlineLevel="1" x14ac:dyDescent="0.2">
      <c r="A1760" s="135"/>
      <c r="B1760" s="136"/>
      <c r="C1760" s="137" t="s">
        <v>1657</v>
      </c>
      <c r="D1760" s="138"/>
      <c r="E1760" s="139">
        <v>2.875</v>
      </c>
      <c r="F1760" s="134"/>
      <c r="G1760" s="134"/>
      <c r="H1760" s="140"/>
      <c r="I1760" s="140"/>
      <c r="J1760" s="140"/>
      <c r="K1760" s="140"/>
    </row>
    <row r="1761" spans="1:11" outlineLevel="1" x14ac:dyDescent="0.2">
      <c r="A1761" s="135"/>
      <c r="B1761" s="136"/>
      <c r="C1761" s="137" t="s">
        <v>1658</v>
      </c>
      <c r="D1761" s="138"/>
      <c r="E1761" s="139">
        <v>2.5806</v>
      </c>
      <c r="F1761" s="134"/>
      <c r="G1761" s="134"/>
      <c r="H1761" s="140"/>
      <c r="I1761" s="140"/>
      <c r="J1761" s="140"/>
      <c r="K1761" s="140"/>
    </row>
    <row r="1762" spans="1:11" outlineLevel="1" x14ac:dyDescent="0.2">
      <c r="A1762" s="135"/>
      <c r="B1762" s="136"/>
      <c r="C1762" s="137" t="s">
        <v>1659</v>
      </c>
      <c r="D1762" s="138"/>
      <c r="E1762" s="139">
        <v>23.8</v>
      </c>
      <c r="F1762" s="134"/>
      <c r="G1762" s="134"/>
      <c r="H1762" s="140"/>
      <c r="I1762" s="140"/>
      <c r="J1762" s="140"/>
      <c r="K1762" s="140"/>
    </row>
    <row r="1763" spans="1:11" outlineLevel="1" x14ac:dyDescent="0.2">
      <c r="A1763" s="135"/>
      <c r="B1763" s="136"/>
      <c r="C1763" s="137" t="s">
        <v>1660</v>
      </c>
      <c r="D1763" s="138"/>
      <c r="E1763" s="139">
        <v>5.5</v>
      </c>
      <c r="F1763" s="134"/>
      <c r="G1763" s="134"/>
      <c r="H1763" s="140"/>
      <c r="I1763" s="140"/>
      <c r="J1763" s="140"/>
      <c r="K1763" s="140"/>
    </row>
    <row r="1764" spans="1:11" outlineLevel="1" x14ac:dyDescent="0.2">
      <c r="A1764" s="135"/>
      <c r="B1764" s="136"/>
      <c r="C1764" s="137" t="s">
        <v>1661</v>
      </c>
      <c r="D1764" s="138"/>
      <c r="E1764" s="139">
        <v>69.528599999999997</v>
      </c>
      <c r="F1764" s="134"/>
      <c r="G1764" s="134"/>
      <c r="H1764" s="140"/>
      <c r="I1764" s="140"/>
      <c r="J1764" s="140"/>
      <c r="K1764" s="140"/>
    </row>
    <row r="1765" spans="1:11" outlineLevel="1" x14ac:dyDescent="0.2">
      <c r="A1765" s="135"/>
      <c r="B1765" s="136"/>
      <c r="C1765" s="137" t="s">
        <v>1647</v>
      </c>
      <c r="D1765" s="138"/>
      <c r="E1765" s="139">
        <v>-2.13</v>
      </c>
      <c r="F1765" s="134"/>
      <c r="G1765" s="134"/>
      <c r="H1765" s="140"/>
      <c r="I1765" s="140"/>
      <c r="J1765" s="140"/>
      <c r="K1765" s="140"/>
    </row>
    <row r="1766" spans="1:11" outlineLevel="1" x14ac:dyDescent="0.2">
      <c r="A1766" s="135"/>
      <c r="B1766" s="136"/>
      <c r="C1766" s="137" t="s">
        <v>1646</v>
      </c>
      <c r="D1766" s="138"/>
      <c r="E1766" s="139">
        <v>-2.4529999999999998</v>
      </c>
      <c r="F1766" s="134"/>
      <c r="G1766" s="134"/>
      <c r="H1766" s="140"/>
      <c r="I1766" s="140"/>
      <c r="J1766" s="140"/>
      <c r="K1766" s="140"/>
    </row>
    <row r="1767" spans="1:11" outlineLevel="1" x14ac:dyDescent="0.2">
      <c r="A1767" s="135"/>
      <c r="B1767" s="136"/>
      <c r="C1767" s="137" t="s">
        <v>1662</v>
      </c>
      <c r="D1767" s="138"/>
      <c r="E1767" s="139">
        <v>-1.9008</v>
      </c>
      <c r="F1767" s="134"/>
      <c r="G1767" s="134"/>
      <c r="H1767" s="140"/>
      <c r="I1767" s="140"/>
      <c r="J1767" s="140"/>
      <c r="K1767" s="140"/>
    </row>
    <row r="1768" spans="1:11" outlineLevel="1" x14ac:dyDescent="0.2">
      <c r="A1768" s="135"/>
      <c r="B1768" s="136"/>
      <c r="C1768" s="137" t="s">
        <v>1302</v>
      </c>
      <c r="D1768" s="138"/>
      <c r="E1768" s="139">
        <v>-1.8612</v>
      </c>
      <c r="F1768" s="134"/>
      <c r="G1768" s="134"/>
      <c r="H1768" s="140"/>
      <c r="I1768" s="140"/>
      <c r="J1768" s="140"/>
      <c r="K1768" s="140"/>
    </row>
    <row r="1769" spans="1:11" outlineLevel="1" x14ac:dyDescent="0.2">
      <c r="A1769" s="135"/>
      <c r="B1769" s="136"/>
      <c r="C1769" s="137" t="s">
        <v>1305</v>
      </c>
      <c r="D1769" s="138"/>
      <c r="E1769" s="139">
        <v>-1.5</v>
      </c>
      <c r="F1769" s="134"/>
      <c r="G1769" s="134"/>
      <c r="H1769" s="140"/>
      <c r="I1769" s="140"/>
      <c r="J1769" s="140"/>
      <c r="K1769" s="140"/>
    </row>
    <row r="1770" spans="1:11" outlineLevel="1" x14ac:dyDescent="0.2">
      <c r="A1770" s="135"/>
      <c r="B1770" s="136"/>
      <c r="C1770" s="137" t="s">
        <v>1663</v>
      </c>
      <c r="D1770" s="138"/>
      <c r="E1770" s="139">
        <v>-1.6</v>
      </c>
      <c r="F1770" s="134"/>
      <c r="G1770" s="134"/>
      <c r="H1770" s="140"/>
      <c r="I1770" s="140"/>
      <c r="J1770" s="140"/>
      <c r="K1770" s="140"/>
    </row>
    <row r="1771" spans="1:11" outlineLevel="1" x14ac:dyDescent="0.2">
      <c r="A1771" s="135"/>
      <c r="B1771" s="136"/>
      <c r="C1771" s="137" t="s">
        <v>1301</v>
      </c>
      <c r="D1771" s="138"/>
      <c r="E1771" s="139">
        <v>-2.64</v>
      </c>
      <c r="F1771" s="134"/>
      <c r="G1771" s="134"/>
      <c r="H1771" s="140"/>
      <c r="I1771" s="140"/>
      <c r="J1771" s="140"/>
      <c r="K1771" s="140"/>
    </row>
    <row r="1772" spans="1:11" outlineLevel="1" x14ac:dyDescent="0.2">
      <c r="A1772" s="135"/>
      <c r="B1772" s="136"/>
      <c r="C1772" s="137" t="s">
        <v>1664</v>
      </c>
      <c r="D1772" s="138"/>
      <c r="E1772" s="139">
        <v>2.8607999999999998</v>
      </c>
      <c r="F1772" s="134"/>
      <c r="G1772" s="134"/>
      <c r="H1772" s="140"/>
      <c r="I1772" s="140"/>
      <c r="J1772" s="140"/>
      <c r="K1772" s="140"/>
    </row>
    <row r="1773" spans="1:11" outlineLevel="1" x14ac:dyDescent="0.2">
      <c r="A1773" s="135"/>
      <c r="B1773" s="136"/>
      <c r="C1773" s="137" t="s">
        <v>1665</v>
      </c>
      <c r="D1773" s="138"/>
      <c r="E1773" s="139">
        <v>14.945399999999999</v>
      </c>
      <c r="F1773" s="134"/>
      <c r="G1773" s="134"/>
      <c r="H1773" s="140"/>
      <c r="I1773" s="140"/>
      <c r="J1773" s="140"/>
      <c r="K1773" s="140"/>
    </row>
    <row r="1774" spans="1:11" outlineLevel="1" x14ac:dyDescent="0.2">
      <c r="A1774" s="135"/>
      <c r="B1774" s="136"/>
      <c r="C1774" s="137" t="s">
        <v>1663</v>
      </c>
      <c r="D1774" s="138"/>
      <c r="E1774" s="139">
        <v>-1.6</v>
      </c>
      <c r="F1774" s="134"/>
      <c r="G1774" s="134"/>
      <c r="H1774" s="140"/>
      <c r="I1774" s="140"/>
      <c r="J1774" s="140"/>
      <c r="K1774" s="140"/>
    </row>
    <row r="1775" spans="1:11" outlineLevel="1" x14ac:dyDescent="0.2">
      <c r="A1775" s="135"/>
      <c r="B1775" s="136"/>
      <c r="C1775" s="137" t="s">
        <v>1666</v>
      </c>
      <c r="D1775" s="138"/>
      <c r="E1775" s="139">
        <v>-0.27</v>
      </c>
      <c r="F1775" s="134"/>
      <c r="G1775" s="134"/>
      <c r="H1775" s="140"/>
      <c r="I1775" s="140"/>
      <c r="J1775" s="140"/>
      <c r="K1775" s="140"/>
    </row>
    <row r="1776" spans="1:11" outlineLevel="1" x14ac:dyDescent="0.2">
      <c r="A1776" s="135"/>
      <c r="B1776" s="136"/>
      <c r="C1776" s="137" t="s">
        <v>1667</v>
      </c>
      <c r="D1776" s="138"/>
      <c r="E1776" s="139">
        <v>0.86399999999999999</v>
      </c>
      <c r="F1776" s="134"/>
      <c r="G1776" s="134"/>
      <c r="H1776" s="140"/>
      <c r="I1776" s="140"/>
      <c r="J1776" s="140"/>
      <c r="K1776" s="140"/>
    </row>
    <row r="1777" spans="1:11" outlineLevel="1" x14ac:dyDescent="0.2">
      <c r="A1777" s="135"/>
      <c r="B1777" s="136"/>
      <c r="C1777" s="137" t="s">
        <v>1668</v>
      </c>
      <c r="D1777" s="138"/>
      <c r="E1777" s="139">
        <v>15.162000000000001</v>
      </c>
      <c r="F1777" s="134"/>
      <c r="G1777" s="134"/>
      <c r="H1777" s="140"/>
      <c r="I1777" s="140"/>
      <c r="J1777" s="140"/>
      <c r="K1777" s="140"/>
    </row>
    <row r="1778" spans="1:11" outlineLevel="1" x14ac:dyDescent="0.2">
      <c r="A1778" s="135"/>
      <c r="B1778" s="136"/>
      <c r="C1778" s="137" t="s">
        <v>1305</v>
      </c>
      <c r="D1778" s="138"/>
      <c r="E1778" s="139">
        <v>-1.5</v>
      </c>
      <c r="F1778" s="134"/>
      <c r="G1778" s="134"/>
      <c r="H1778" s="140"/>
      <c r="I1778" s="140"/>
      <c r="J1778" s="140"/>
      <c r="K1778" s="140"/>
    </row>
    <row r="1779" spans="1:11" outlineLevel="1" x14ac:dyDescent="0.2">
      <c r="A1779" s="135"/>
      <c r="B1779" s="136"/>
      <c r="C1779" s="137" t="s">
        <v>1669</v>
      </c>
      <c r="D1779" s="138"/>
      <c r="E1779" s="139">
        <v>43.802</v>
      </c>
      <c r="F1779" s="134"/>
      <c r="G1779" s="134"/>
      <c r="H1779" s="140"/>
      <c r="I1779" s="140"/>
      <c r="J1779" s="140"/>
      <c r="K1779" s="140"/>
    </row>
    <row r="1780" spans="1:11" outlineLevel="1" x14ac:dyDescent="0.2">
      <c r="A1780" s="135"/>
      <c r="B1780" s="136"/>
      <c r="C1780" s="137" t="s">
        <v>1302</v>
      </c>
      <c r="D1780" s="138"/>
      <c r="E1780" s="139">
        <v>-1.8612</v>
      </c>
      <c r="F1780" s="134"/>
      <c r="G1780" s="134"/>
      <c r="H1780" s="140"/>
      <c r="I1780" s="140"/>
      <c r="J1780" s="140"/>
      <c r="K1780" s="140"/>
    </row>
    <row r="1781" spans="1:11" outlineLevel="1" x14ac:dyDescent="0.2">
      <c r="A1781" s="135"/>
      <c r="B1781" s="136"/>
      <c r="C1781" s="137" t="s">
        <v>1301</v>
      </c>
      <c r="D1781" s="138"/>
      <c r="E1781" s="139">
        <v>-2.64</v>
      </c>
      <c r="F1781" s="134"/>
      <c r="G1781" s="134"/>
      <c r="H1781" s="140"/>
      <c r="I1781" s="140"/>
      <c r="J1781" s="140"/>
      <c r="K1781" s="140"/>
    </row>
    <row r="1782" spans="1:11" outlineLevel="1" x14ac:dyDescent="0.2">
      <c r="A1782" s="135"/>
      <c r="B1782" s="136"/>
      <c r="C1782" s="137" t="s">
        <v>1670</v>
      </c>
      <c r="D1782" s="138"/>
      <c r="E1782" s="139">
        <v>2.8176000000000001</v>
      </c>
      <c r="F1782" s="134"/>
      <c r="G1782" s="134"/>
      <c r="H1782" s="140"/>
      <c r="I1782" s="140"/>
      <c r="J1782" s="140"/>
      <c r="K1782" s="140"/>
    </row>
    <row r="1783" spans="1:11" outlineLevel="1" x14ac:dyDescent="0.2">
      <c r="A1783" s="135"/>
      <c r="B1783" s="136"/>
      <c r="C1783" s="137" t="s">
        <v>1671</v>
      </c>
      <c r="D1783" s="138"/>
      <c r="E1783" s="139">
        <v>54.32</v>
      </c>
      <c r="F1783" s="134"/>
      <c r="G1783" s="134"/>
      <c r="H1783" s="140"/>
      <c r="I1783" s="140"/>
      <c r="J1783" s="140"/>
      <c r="K1783" s="140"/>
    </row>
    <row r="1784" spans="1:11" outlineLevel="1" x14ac:dyDescent="0.2">
      <c r="A1784" s="135"/>
      <c r="B1784" s="136"/>
      <c r="C1784" s="137" t="s">
        <v>1662</v>
      </c>
      <c r="D1784" s="138"/>
      <c r="E1784" s="139">
        <v>-1.9008</v>
      </c>
      <c r="F1784" s="134"/>
      <c r="G1784" s="134"/>
      <c r="H1784" s="140"/>
      <c r="I1784" s="140"/>
      <c r="J1784" s="140"/>
      <c r="K1784" s="140"/>
    </row>
    <row r="1785" spans="1:11" outlineLevel="1" x14ac:dyDescent="0.2">
      <c r="A1785" s="135"/>
      <c r="B1785" s="136"/>
      <c r="C1785" s="137" t="s">
        <v>1672</v>
      </c>
      <c r="D1785" s="138"/>
      <c r="E1785" s="139">
        <v>-1.881</v>
      </c>
      <c r="F1785" s="134"/>
      <c r="G1785" s="134"/>
      <c r="H1785" s="140"/>
      <c r="I1785" s="140"/>
      <c r="J1785" s="140"/>
      <c r="K1785" s="140"/>
    </row>
    <row r="1786" spans="1:11" outlineLevel="1" x14ac:dyDescent="0.2">
      <c r="A1786" s="135"/>
      <c r="B1786" s="136"/>
      <c r="C1786" s="137" t="s">
        <v>1673</v>
      </c>
      <c r="D1786" s="138"/>
      <c r="E1786" s="139">
        <v>-1.8</v>
      </c>
      <c r="F1786" s="134"/>
      <c r="G1786" s="134"/>
      <c r="H1786" s="140"/>
      <c r="I1786" s="140"/>
      <c r="J1786" s="140"/>
      <c r="K1786" s="140"/>
    </row>
    <row r="1787" spans="1:11" outlineLevel="1" x14ac:dyDescent="0.2">
      <c r="A1787" s="135"/>
      <c r="B1787" s="136"/>
      <c r="C1787" s="137" t="s">
        <v>1674</v>
      </c>
      <c r="D1787" s="138"/>
      <c r="E1787" s="139">
        <v>1.4303999999999999</v>
      </c>
      <c r="F1787" s="134"/>
      <c r="G1787" s="134"/>
      <c r="H1787" s="140"/>
      <c r="I1787" s="140"/>
      <c r="J1787" s="140"/>
      <c r="K1787" s="140"/>
    </row>
    <row r="1788" spans="1:11" outlineLevel="1" x14ac:dyDescent="0.2">
      <c r="A1788" s="135"/>
      <c r="B1788" s="136"/>
      <c r="C1788" s="137" t="s">
        <v>1675</v>
      </c>
      <c r="D1788" s="138"/>
      <c r="E1788" s="139">
        <v>46.06</v>
      </c>
      <c r="F1788" s="134"/>
      <c r="G1788" s="134"/>
      <c r="H1788" s="140"/>
      <c r="I1788" s="140"/>
      <c r="J1788" s="140"/>
      <c r="K1788" s="140"/>
    </row>
    <row r="1789" spans="1:11" outlineLevel="1" x14ac:dyDescent="0.2">
      <c r="A1789" s="135"/>
      <c r="B1789" s="136"/>
      <c r="C1789" s="137" t="s">
        <v>1672</v>
      </c>
      <c r="D1789" s="138"/>
      <c r="E1789" s="139">
        <v>-1.881</v>
      </c>
      <c r="F1789" s="134"/>
      <c r="G1789" s="134"/>
      <c r="H1789" s="140"/>
      <c r="I1789" s="140"/>
      <c r="J1789" s="140"/>
      <c r="K1789" s="140"/>
    </row>
    <row r="1790" spans="1:11" outlineLevel="1" x14ac:dyDescent="0.2">
      <c r="A1790" s="135"/>
      <c r="B1790" s="136"/>
      <c r="C1790" s="137" t="s">
        <v>1676</v>
      </c>
      <c r="D1790" s="138"/>
      <c r="E1790" s="139">
        <v>-3.08</v>
      </c>
      <c r="F1790" s="134"/>
      <c r="G1790" s="134"/>
      <c r="H1790" s="140"/>
      <c r="I1790" s="140"/>
      <c r="J1790" s="140"/>
      <c r="K1790" s="140"/>
    </row>
    <row r="1791" spans="1:11" outlineLevel="1" x14ac:dyDescent="0.2">
      <c r="A1791" s="135"/>
      <c r="B1791" s="136"/>
      <c r="C1791" s="137" t="s">
        <v>1677</v>
      </c>
      <c r="D1791" s="138"/>
      <c r="E1791" s="139">
        <v>4.7873999999999999</v>
      </c>
      <c r="F1791" s="134"/>
      <c r="G1791" s="134"/>
      <c r="H1791" s="140"/>
      <c r="I1791" s="140"/>
      <c r="J1791" s="140"/>
      <c r="K1791" s="140"/>
    </row>
    <row r="1792" spans="1:11" outlineLevel="1" x14ac:dyDescent="0.2">
      <c r="A1792" s="135"/>
      <c r="B1792" s="136"/>
      <c r="C1792" s="137" t="s">
        <v>1678</v>
      </c>
      <c r="D1792" s="138"/>
      <c r="E1792" s="139">
        <v>69.72</v>
      </c>
      <c r="F1792" s="134"/>
      <c r="G1792" s="134"/>
      <c r="H1792" s="140"/>
      <c r="I1792" s="140"/>
      <c r="J1792" s="140"/>
      <c r="K1792" s="140"/>
    </row>
    <row r="1793" spans="1:11" outlineLevel="1" x14ac:dyDescent="0.2">
      <c r="A1793" s="135"/>
      <c r="B1793" s="136"/>
      <c r="C1793" s="137" t="s">
        <v>1646</v>
      </c>
      <c r="D1793" s="138"/>
      <c r="E1793" s="139">
        <v>-2.4529999999999998</v>
      </c>
      <c r="F1793" s="134"/>
      <c r="G1793" s="134"/>
      <c r="H1793" s="140"/>
      <c r="I1793" s="140"/>
      <c r="J1793" s="140"/>
      <c r="K1793" s="140"/>
    </row>
    <row r="1794" spans="1:11" outlineLevel="1" x14ac:dyDescent="0.2">
      <c r="A1794" s="135"/>
      <c r="B1794" s="136"/>
      <c r="C1794" s="137" t="s">
        <v>1679</v>
      </c>
      <c r="D1794" s="138"/>
      <c r="E1794" s="139">
        <v>-4.84</v>
      </c>
      <c r="F1794" s="134"/>
      <c r="G1794" s="134"/>
      <c r="H1794" s="140"/>
      <c r="I1794" s="140"/>
      <c r="J1794" s="140"/>
      <c r="K1794" s="140"/>
    </row>
    <row r="1795" spans="1:11" outlineLevel="1" x14ac:dyDescent="0.2">
      <c r="A1795" s="135"/>
      <c r="B1795" s="136"/>
      <c r="C1795" s="137" t="s">
        <v>1680</v>
      </c>
      <c r="D1795" s="138"/>
      <c r="E1795" s="139">
        <v>2.6404000000000001</v>
      </c>
      <c r="F1795" s="134"/>
      <c r="G1795" s="134"/>
      <c r="H1795" s="140"/>
      <c r="I1795" s="140"/>
      <c r="J1795" s="140"/>
      <c r="K1795" s="140"/>
    </row>
    <row r="1796" spans="1:11" outlineLevel="1" x14ac:dyDescent="0.2">
      <c r="A1796" s="135"/>
      <c r="B1796" s="136"/>
      <c r="C1796" s="137" t="s">
        <v>1681</v>
      </c>
      <c r="D1796" s="138"/>
      <c r="E1796" s="139">
        <v>5.4194000000000004</v>
      </c>
      <c r="F1796" s="134"/>
      <c r="G1796" s="134"/>
      <c r="H1796" s="140"/>
      <c r="I1796" s="140"/>
      <c r="J1796" s="140"/>
      <c r="K1796" s="140"/>
    </row>
    <row r="1797" spans="1:11" outlineLevel="1" x14ac:dyDescent="0.2">
      <c r="A1797" s="135"/>
      <c r="B1797" s="136"/>
      <c r="C1797" s="137" t="s">
        <v>1682</v>
      </c>
      <c r="D1797" s="138"/>
      <c r="E1797" s="139">
        <v>71.680000000000007</v>
      </c>
      <c r="F1797" s="134"/>
      <c r="G1797" s="134"/>
      <c r="H1797" s="140"/>
      <c r="I1797" s="140"/>
      <c r="J1797" s="140"/>
      <c r="K1797" s="140"/>
    </row>
    <row r="1798" spans="1:11" outlineLevel="1" x14ac:dyDescent="0.2">
      <c r="A1798" s="135"/>
      <c r="B1798" s="136"/>
      <c r="C1798" s="137" t="s">
        <v>1646</v>
      </c>
      <c r="D1798" s="138"/>
      <c r="E1798" s="139">
        <v>-2.4529999999999998</v>
      </c>
      <c r="F1798" s="134"/>
      <c r="G1798" s="134"/>
      <c r="H1798" s="140"/>
      <c r="I1798" s="140"/>
      <c r="J1798" s="140"/>
      <c r="K1798" s="140"/>
    </row>
    <row r="1799" spans="1:11" outlineLevel="1" x14ac:dyDescent="0.2">
      <c r="A1799" s="135"/>
      <c r="B1799" s="136"/>
      <c r="C1799" s="137" t="s">
        <v>1174</v>
      </c>
      <c r="D1799" s="138"/>
      <c r="E1799" s="139">
        <v>-1.8</v>
      </c>
      <c r="F1799" s="134"/>
      <c r="G1799" s="134"/>
      <c r="H1799" s="140"/>
      <c r="I1799" s="140"/>
      <c r="J1799" s="140"/>
      <c r="K1799" s="140"/>
    </row>
    <row r="1800" spans="1:11" outlineLevel="1" x14ac:dyDescent="0.2">
      <c r="A1800" s="135"/>
      <c r="B1800" s="136"/>
      <c r="C1800" s="137" t="s">
        <v>1676</v>
      </c>
      <c r="D1800" s="138"/>
      <c r="E1800" s="139">
        <v>-3.08</v>
      </c>
      <c r="F1800" s="134"/>
      <c r="G1800" s="134"/>
      <c r="H1800" s="140"/>
      <c r="I1800" s="140"/>
      <c r="J1800" s="140"/>
      <c r="K1800" s="140"/>
    </row>
    <row r="1801" spans="1:11" outlineLevel="1" x14ac:dyDescent="0.2">
      <c r="A1801" s="135"/>
      <c r="B1801" s="136"/>
      <c r="C1801" s="137" t="s">
        <v>1683</v>
      </c>
      <c r="D1801" s="138"/>
      <c r="E1801" s="139">
        <v>1.9040999999999999</v>
      </c>
      <c r="F1801" s="134"/>
      <c r="G1801" s="134"/>
      <c r="H1801" s="140"/>
      <c r="I1801" s="140"/>
      <c r="J1801" s="140"/>
      <c r="K1801" s="140"/>
    </row>
    <row r="1802" spans="1:11" outlineLevel="1" x14ac:dyDescent="0.2">
      <c r="A1802" s="135"/>
      <c r="B1802" s="136"/>
      <c r="C1802" s="137" t="s">
        <v>1684</v>
      </c>
      <c r="D1802" s="138"/>
      <c r="E1802" s="139">
        <v>2.714</v>
      </c>
      <c r="F1802" s="134"/>
      <c r="G1802" s="134"/>
      <c r="H1802" s="140"/>
      <c r="I1802" s="140"/>
      <c r="J1802" s="140"/>
      <c r="K1802" s="140"/>
    </row>
    <row r="1803" spans="1:11" outlineLevel="1" x14ac:dyDescent="0.2">
      <c r="A1803" s="135"/>
      <c r="B1803" s="136"/>
      <c r="C1803" s="137" t="s">
        <v>1677</v>
      </c>
      <c r="D1803" s="138"/>
      <c r="E1803" s="139">
        <v>4.7873999999999999</v>
      </c>
      <c r="F1803" s="134"/>
      <c r="G1803" s="134"/>
      <c r="H1803" s="140"/>
      <c r="I1803" s="140"/>
      <c r="J1803" s="140"/>
      <c r="K1803" s="140"/>
    </row>
    <row r="1804" spans="1:11" outlineLevel="1" x14ac:dyDescent="0.2">
      <c r="A1804" s="135"/>
      <c r="B1804" s="136"/>
      <c r="C1804" s="137" t="s">
        <v>1685</v>
      </c>
      <c r="D1804" s="138"/>
      <c r="E1804" s="139">
        <v>65.415999999999997</v>
      </c>
      <c r="F1804" s="134"/>
      <c r="G1804" s="134"/>
      <c r="H1804" s="140"/>
      <c r="I1804" s="140"/>
      <c r="J1804" s="140"/>
      <c r="K1804" s="140"/>
    </row>
    <row r="1805" spans="1:11" outlineLevel="1" x14ac:dyDescent="0.2">
      <c r="A1805" s="135"/>
      <c r="B1805" s="136"/>
      <c r="C1805" s="137" t="s">
        <v>1645</v>
      </c>
      <c r="D1805" s="138"/>
      <c r="E1805" s="139">
        <v>-2.2995000000000001</v>
      </c>
      <c r="F1805" s="134"/>
      <c r="G1805" s="134"/>
      <c r="H1805" s="140"/>
      <c r="I1805" s="140"/>
      <c r="J1805" s="140"/>
      <c r="K1805" s="140"/>
    </row>
    <row r="1806" spans="1:11" outlineLevel="1" x14ac:dyDescent="0.2">
      <c r="A1806" s="135"/>
      <c r="B1806" s="136"/>
      <c r="C1806" s="137" t="s">
        <v>1686</v>
      </c>
      <c r="D1806" s="138"/>
      <c r="E1806" s="139">
        <v>-1.7170000000000001</v>
      </c>
      <c r="F1806" s="134"/>
      <c r="G1806" s="134"/>
      <c r="H1806" s="140"/>
      <c r="I1806" s="140"/>
      <c r="J1806" s="140"/>
      <c r="K1806" s="140"/>
    </row>
    <row r="1807" spans="1:11" outlineLevel="1" x14ac:dyDescent="0.2">
      <c r="A1807" s="135"/>
      <c r="B1807" s="136"/>
      <c r="C1807" s="137" t="s">
        <v>1687</v>
      </c>
      <c r="D1807" s="138"/>
      <c r="E1807" s="139">
        <v>-3.6360000000000001</v>
      </c>
      <c r="F1807" s="134"/>
      <c r="G1807" s="134"/>
      <c r="H1807" s="140"/>
      <c r="I1807" s="140"/>
      <c r="J1807" s="140"/>
      <c r="K1807" s="140"/>
    </row>
    <row r="1808" spans="1:11" outlineLevel="1" x14ac:dyDescent="0.2">
      <c r="A1808" s="135"/>
      <c r="B1808" s="136"/>
      <c r="C1808" s="137" t="s">
        <v>1688</v>
      </c>
      <c r="D1808" s="138"/>
      <c r="E1808" s="139">
        <v>50.252000000000002</v>
      </c>
      <c r="F1808" s="134"/>
      <c r="G1808" s="134"/>
      <c r="H1808" s="140"/>
      <c r="I1808" s="140"/>
      <c r="J1808" s="140"/>
      <c r="K1808" s="140"/>
    </row>
    <row r="1809" spans="1:11" outlineLevel="1" x14ac:dyDescent="0.2">
      <c r="A1809" s="135"/>
      <c r="B1809" s="136"/>
      <c r="C1809" s="137" t="s">
        <v>700</v>
      </c>
      <c r="D1809" s="138"/>
      <c r="E1809" s="139">
        <v>-3.6</v>
      </c>
      <c r="F1809" s="134"/>
      <c r="G1809" s="134"/>
      <c r="H1809" s="140"/>
      <c r="I1809" s="140"/>
      <c r="J1809" s="140"/>
      <c r="K1809" s="140"/>
    </row>
    <row r="1810" spans="1:11" outlineLevel="1" x14ac:dyDescent="0.2">
      <c r="A1810" s="135"/>
      <c r="B1810" s="136"/>
      <c r="C1810" s="137" t="s">
        <v>1301</v>
      </c>
      <c r="D1810" s="138"/>
      <c r="E1810" s="139">
        <v>-2.64</v>
      </c>
      <c r="F1810" s="134"/>
      <c r="G1810" s="134"/>
      <c r="H1810" s="140"/>
      <c r="I1810" s="140"/>
      <c r="J1810" s="140"/>
      <c r="K1810" s="140"/>
    </row>
    <row r="1811" spans="1:11" outlineLevel="1" x14ac:dyDescent="0.2">
      <c r="A1811" s="135"/>
      <c r="B1811" s="136"/>
      <c r="C1811" s="137" t="s">
        <v>1689</v>
      </c>
      <c r="D1811" s="138"/>
      <c r="E1811" s="139">
        <v>1.7442</v>
      </c>
      <c r="F1811" s="134"/>
      <c r="G1811" s="134"/>
      <c r="H1811" s="140"/>
      <c r="I1811" s="140"/>
      <c r="J1811" s="140"/>
      <c r="K1811" s="140"/>
    </row>
    <row r="1812" spans="1:11" outlineLevel="1" x14ac:dyDescent="0.2">
      <c r="A1812" s="135"/>
      <c r="B1812" s="136"/>
      <c r="C1812" s="137" t="s">
        <v>1690</v>
      </c>
      <c r="D1812" s="138"/>
      <c r="E1812" s="139">
        <v>2.8714</v>
      </c>
      <c r="F1812" s="134"/>
      <c r="G1812" s="134"/>
      <c r="H1812" s="140"/>
      <c r="I1812" s="140"/>
      <c r="J1812" s="140"/>
      <c r="K1812" s="140"/>
    </row>
    <row r="1813" spans="1:11" outlineLevel="1" x14ac:dyDescent="0.2">
      <c r="A1813" s="135"/>
      <c r="B1813" s="136"/>
      <c r="C1813" s="137" t="s">
        <v>1691</v>
      </c>
      <c r="D1813" s="138"/>
      <c r="E1813" s="139">
        <v>57.731999999999999</v>
      </c>
      <c r="F1813" s="134"/>
      <c r="G1813" s="134"/>
      <c r="H1813" s="140"/>
      <c r="I1813" s="140"/>
      <c r="J1813" s="140"/>
      <c r="K1813" s="140"/>
    </row>
    <row r="1814" spans="1:11" outlineLevel="1" x14ac:dyDescent="0.2">
      <c r="A1814" s="135"/>
      <c r="B1814" s="136"/>
      <c r="C1814" s="137" t="s">
        <v>1174</v>
      </c>
      <c r="D1814" s="138"/>
      <c r="E1814" s="139">
        <v>-1.8</v>
      </c>
      <c r="F1814" s="134"/>
      <c r="G1814" s="134"/>
      <c r="H1814" s="140"/>
      <c r="I1814" s="140"/>
      <c r="J1814" s="140"/>
      <c r="K1814" s="140"/>
    </row>
    <row r="1815" spans="1:11" outlineLevel="1" x14ac:dyDescent="0.2">
      <c r="A1815" s="135"/>
      <c r="B1815" s="136"/>
      <c r="C1815" s="137" t="s">
        <v>1692</v>
      </c>
      <c r="D1815" s="138"/>
      <c r="E1815" s="139">
        <v>-6.9080000000000004</v>
      </c>
      <c r="F1815" s="134"/>
      <c r="G1815" s="134"/>
      <c r="H1815" s="140"/>
      <c r="I1815" s="140"/>
      <c r="J1815" s="140"/>
      <c r="K1815" s="140"/>
    </row>
    <row r="1816" spans="1:11" outlineLevel="1" x14ac:dyDescent="0.2">
      <c r="A1816" s="135"/>
      <c r="B1816" s="136"/>
      <c r="C1816" s="137" t="s">
        <v>1301</v>
      </c>
      <c r="D1816" s="138"/>
      <c r="E1816" s="139">
        <v>-2.64</v>
      </c>
      <c r="F1816" s="134"/>
      <c r="G1816" s="134"/>
      <c r="H1816" s="140"/>
      <c r="I1816" s="140"/>
      <c r="J1816" s="140"/>
      <c r="K1816" s="140"/>
    </row>
    <row r="1817" spans="1:11" outlineLevel="1" x14ac:dyDescent="0.2">
      <c r="A1817" s="135"/>
      <c r="B1817" s="136"/>
      <c r="C1817" s="137" t="s">
        <v>1693</v>
      </c>
      <c r="D1817" s="138"/>
      <c r="E1817" s="139">
        <v>8.625</v>
      </c>
      <c r="F1817" s="134"/>
      <c r="G1817" s="134"/>
      <c r="H1817" s="140"/>
      <c r="I1817" s="140"/>
      <c r="J1817" s="140"/>
      <c r="K1817" s="140"/>
    </row>
    <row r="1818" spans="1:11" outlineLevel="1" x14ac:dyDescent="0.2">
      <c r="A1818" s="135"/>
      <c r="B1818" s="136"/>
      <c r="C1818" s="137" t="s">
        <v>1694</v>
      </c>
      <c r="D1818" s="138"/>
      <c r="E1818" s="139">
        <v>2.8763000000000001</v>
      </c>
      <c r="F1818" s="134"/>
      <c r="G1818" s="134"/>
      <c r="H1818" s="140"/>
      <c r="I1818" s="140"/>
      <c r="J1818" s="140"/>
      <c r="K1818" s="140"/>
    </row>
    <row r="1819" spans="1:11" outlineLevel="1" x14ac:dyDescent="0.2">
      <c r="A1819" s="135"/>
      <c r="B1819" s="136"/>
      <c r="C1819" s="137" t="s">
        <v>1695</v>
      </c>
      <c r="D1819" s="138"/>
      <c r="E1819" s="139">
        <v>67.864000000000004</v>
      </c>
      <c r="F1819" s="134"/>
      <c r="G1819" s="134"/>
      <c r="H1819" s="140"/>
      <c r="I1819" s="140"/>
      <c r="J1819" s="140"/>
      <c r="K1819" s="140"/>
    </row>
    <row r="1820" spans="1:11" outlineLevel="1" x14ac:dyDescent="0.2">
      <c r="A1820" s="135"/>
      <c r="B1820" s="136"/>
      <c r="C1820" s="137" t="s">
        <v>1686</v>
      </c>
      <c r="D1820" s="138"/>
      <c r="E1820" s="139">
        <v>-1.7170000000000001</v>
      </c>
      <c r="F1820" s="134"/>
      <c r="G1820" s="134"/>
      <c r="H1820" s="140"/>
      <c r="I1820" s="140"/>
      <c r="J1820" s="140"/>
      <c r="K1820" s="140"/>
    </row>
    <row r="1821" spans="1:11" outlineLevel="1" x14ac:dyDescent="0.2">
      <c r="A1821" s="135"/>
      <c r="B1821" s="136"/>
      <c r="C1821" s="137" t="s">
        <v>706</v>
      </c>
      <c r="D1821" s="138"/>
      <c r="E1821" s="139">
        <v>-1.8180000000000001</v>
      </c>
      <c r="F1821" s="134"/>
      <c r="G1821" s="134"/>
      <c r="H1821" s="140"/>
      <c r="I1821" s="140"/>
      <c r="J1821" s="140"/>
      <c r="K1821" s="140"/>
    </row>
    <row r="1822" spans="1:11" outlineLevel="1" x14ac:dyDescent="0.2">
      <c r="A1822" s="135"/>
      <c r="B1822" s="136"/>
      <c r="C1822" s="137" t="s">
        <v>1696</v>
      </c>
      <c r="D1822" s="138"/>
      <c r="E1822" s="139">
        <v>-6.6</v>
      </c>
      <c r="F1822" s="134"/>
      <c r="G1822" s="134"/>
      <c r="H1822" s="140"/>
      <c r="I1822" s="140"/>
      <c r="J1822" s="140"/>
      <c r="K1822" s="140"/>
    </row>
    <row r="1823" spans="1:11" outlineLevel="1" x14ac:dyDescent="0.2">
      <c r="A1823" s="135"/>
      <c r="B1823" s="136"/>
      <c r="C1823" s="137" t="s">
        <v>1693</v>
      </c>
      <c r="D1823" s="138"/>
      <c r="E1823" s="139">
        <v>8.625</v>
      </c>
      <c r="F1823" s="134"/>
      <c r="G1823" s="134"/>
      <c r="H1823" s="140"/>
      <c r="I1823" s="140"/>
      <c r="J1823" s="140"/>
      <c r="K1823" s="140"/>
    </row>
    <row r="1824" spans="1:11" outlineLevel="1" x14ac:dyDescent="0.2">
      <c r="A1824" s="135"/>
      <c r="B1824" s="136"/>
      <c r="C1824" s="137" t="s">
        <v>1697</v>
      </c>
      <c r="D1824" s="138"/>
      <c r="E1824" s="139">
        <v>79.628</v>
      </c>
      <c r="F1824" s="134"/>
      <c r="G1824" s="134"/>
      <c r="H1824" s="140"/>
      <c r="I1824" s="140"/>
      <c r="J1824" s="140"/>
      <c r="K1824" s="140"/>
    </row>
    <row r="1825" spans="1:11" outlineLevel="1" x14ac:dyDescent="0.2">
      <c r="A1825" s="135"/>
      <c r="B1825" s="136"/>
      <c r="C1825" s="137" t="s">
        <v>1644</v>
      </c>
      <c r="D1825" s="138"/>
      <c r="E1825" s="139">
        <v>-2.052</v>
      </c>
      <c r="F1825" s="134"/>
      <c r="G1825" s="134"/>
      <c r="H1825" s="140"/>
      <c r="I1825" s="140"/>
      <c r="J1825" s="140"/>
      <c r="K1825" s="140"/>
    </row>
    <row r="1826" spans="1:11" outlineLevel="1" x14ac:dyDescent="0.2">
      <c r="A1826" s="135"/>
      <c r="B1826" s="136"/>
      <c r="C1826" s="137" t="s">
        <v>1687</v>
      </c>
      <c r="D1826" s="138"/>
      <c r="E1826" s="139">
        <v>-3.6360000000000001</v>
      </c>
      <c r="F1826" s="134"/>
      <c r="G1826" s="134"/>
      <c r="H1826" s="140"/>
      <c r="I1826" s="140"/>
      <c r="J1826" s="140"/>
      <c r="K1826" s="140"/>
    </row>
    <row r="1827" spans="1:11" outlineLevel="1" x14ac:dyDescent="0.2">
      <c r="A1827" s="135"/>
      <c r="B1827" s="136"/>
      <c r="C1827" s="137" t="s">
        <v>1698</v>
      </c>
      <c r="D1827" s="138"/>
      <c r="E1827" s="139">
        <v>-1.44</v>
      </c>
      <c r="F1827" s="134"/>
      <c r="G1827" s="134"/>
      <c r="H1827" s="140"/>
      <c r="I1827" s="140"/>
      <c r="J1827" s="140"/>
      <c r="K1827" s="140"/>
    </row>
    <row r="1828" spans="1:11" outlineLevel="1" x14ac:dyDescent="0.2">
      <c r="A1828" s="135"/>
      <c r="B1828" s="136"/>
      <c r="C1828" s="137" t="s">
        <v>1696</v>
      </c>
      <c r="D1828" s="138"/>
      <c r="E1828" s="139">
        <v>-6.6</v>
      </c>
      <c r="F1828" s="134"/>
      <c r="G1828" s="134"/>
      <c r="H1828" s="140"/>
      <c r="I1828" s="140"/>
      <c r="J1828" s="140"/>
      <c r="K1828" s="140"/>
    </row>
    <row r="1829" spans="1:11" outlineLevel="1" x14ac:dyDescent="0.2">
      <c r="A1829" s="135"/>
      <c r="B1829" s="136"/>
      <c r="C1829" s="137" t="s">
        <v>1693</v>
      </c>
      <c r="D1829" s="138"/>
      <c r="E1829" s="139">
        <v>8.625</v>
      </c>
      <c r="F1829" s="134"/>
      <c r="G1829" s="134"/>
      <c r="H1829" s="140"/>
      <c r="I1829" s="140"/>
      <c r="J1829" s="140"/>
      <c r="K1829" s="140"/>
    </row>
    <row r="1830" spans="1:11" outlineLevel="1" x14ac:dyDescent="0.2">
      <c r="A1830" s="135"/>
      <c r="B1830" s="136"/>
      <c r="C1830" s="137" t="s">
        <v>1699</v>
      </c>
      <c r="D1830" s="138"/>
      <c r="E1830" s="139">
        <v>0.49399999999999999</v>
      </c>
      <c r="F1830" s="134"/>
      <c r="G1830" s="134"/>
      <c r="H1830" s="140"/>
      <c r="I1830" s="140"/>
      <c r="J1830" s="140"/>
      <c r="K1830" s="140"/>
    </row>
    <row r="1831" spans="1:11" outlineLevel="1" x14ac:dyDescent="0.2">
      <c r="A1831" s="135"/>
      <c r="B1831" s="136"/>
      <c r="C1831" s="137" t="s">
        <v>1700</v>
      </c>
      <c r="D1831" s="138"/>
      <c r="E1831" s="139">
        <v>22.78</v>
      </c>
      <c r="F1831" s="134"/>
      <c r="G1831" s="134"/>
      <c r="H1831" s="140"/>
      <c r="I1831" s="140"/>
      <c r="J1831" s="140"/>
      <c r="K1831" s="140"/>
    </row>
    <row r="1832" spans="1:11" outlineLevel="1" x14ac:dyDescent="0.2">
      <c r="A1832" s="135"/>
      <c r="B1832" s="136"/>
      <c r="C1832" s="137" t="s">
        <v>1698</v>
      </c>
      <c r="D1832" s="138"/>
      <c r="E1832" s="139">
        <v>-1.44</v>
      </c>
      <c r="F1832" s="134"/>
      <c r="G1832" s="134"/>
      <c r="H1832" s="140"/>
      <c r="I1832" s="140"/>
      <c r="J1832" s="140"/>
      <c r="K1832" s="140"/>
    </row>
    <row r="1833" spans="1:11" outlineLevel="1" x14ac:dyDescent="0.2">
      <c r="A1833" s="135"/>
      <c r="B1833" s="136"/>
      <c r="C1833" s="137" t="s">
        <v>1701</v>
      </c>
      <c r="D1833" s="138"/>
      <c r="E1833" s="139">
        <v>78.676000000000002</v>
      </c>
      <c r="F1833" s="134"/>
      <c r="G1833" s="134"/>
      <c r="H1833" s="140"/>
      <c r="I1833" s="140"/>
      <c r="J1833" s="140"/>
      <c r="K1833" s="140"/>
    </row>
    <row r="1834" spans="1:11" outlineLevel="1" x14ac:dyDescent="0.2">
      <c r="A1834" s="135"/>
      <c r="B1834" s="136"/>
      <c r="C1834" s="137" t="s">
        <v>706</v>
      </c>
      <c r="D1834" s="138"/>
      <c r="E1834" s="139">
        <v>-1.8180000000000001</v>
      </c>
      <c r="F1834" s="134"/>
      <c r="G1834" s="134"/>
      <c r="H1834" s="140"/>
      <c r="I1834" s="140"/>
      <c r="J1834" s="140"/>
      <c r="K1834" s="140"/>
    </row>
    <row r="1835" spans="1:11" outlineLevel="1" x14ac:dyDescent="0.2">
      <c r="A1835" s="135"/>
      <c r="B1835" s="136"/>
      <c r="C1835" s="137" t="s">
        <v>1696</v>
      </c>
      <c r="D1835" s="138"/>
      <c r="E1835" s="139">
        <v>-6.6</v>
      </c>
      <c r="F1835" s="134"/>
      <c r="G1835" s="134"/>
      <c r="H1835" s="140"/>
      <c r="I1835" s="140"/>
      <c r="J1835" s="140"/>
      <c r="K1835" s="140"/>
    </row>
    <row r="1836" spans="1:11" outlineLevel="1" x14ac:dyDescent="0.2">
      <c r="A1836" s="135"/>
      <c r="B1836" s="136"/>
      <c r="C1836" s="137" t="s">
        <v>1699</v>
      </c>
      <c r="D1836" s="138"/>
      <c r="E1836" s="139">
        <v>0.49399999999999999</v>
      </c>
      <c r="F1836" s="134"/>
      <c r="G1836" s="134"/>
      <c r="H1836" s="140"/>
      <c r="I1836" s="140"/>
      <c r="J1836" s="140"/>
      <c r="K1836" s="140"/>
    </row>
    <row r="1837" spans="1:11" outlineLevel="1" x14ac:dyDescent="0.2">
      <c r="A1837" s="135"/>
      <c r="B1837" s="136"/>
      <c r="C1837" s="137" t="s">
        <v>1693</v>
      </c>
      <c r="D1837" s="138"/>
      <c r="E1837" s="139">
        <v>8.625</v>
      </c>
      <c r="F1837" s="134"/>
      <c r="G1837" s="134"/>
      <c r="H1837" s="140"/>
      <c r="I1837" s="140"/>
      <c r="J1837" s="140"/>
      <c r="K1837" s="140"/>
    </row>
    <row r="1838" spans="1:11" outlineLevel="1" x14ac:dyDescent="0.2">
      <c r="A1838" s="135"/>
      <c r="B1838" s="136"/>
      <c r="C1838" s="137" t="s">
        <v>1702</v>
      </c>
      <c r="D1838" s="138"/>
      <c r="E1838" s="139">
        <v>31.7576</v>
      </c>
      <c r="F1838" s="134"/>
      <c r="G1838" s="134"/>
      <c r="H1838" s="140"/>
      <c r="I1838" s="140"/>
      <c r="J1838" s="140"/>
      <c r="K1838" s="140"/>
    </row>
    <row r="1839" spans="1:11" outlineLevel="1" x14ac:dyDescent="0.2">
      <c r="A1839" s="135"/>
      <c r="B1839" s="136"/>
      <c r="C1839" s="137" t="s">
        <v>1703</v>
      </c>
      <c r="D1839" s="138"/>
      <c r="E1839" s="139">
        <v>-2.0099</v>
      </c>
      <c r="F1839" s="134"/>
      <c r="G1839" s="134"/>
      <c r="H1839" s="140"/>
      <c r="I1839" s="140"/>
      <c r="J1839" s="140"/>
      <c r="K1839" s="140"/>
    </row>
    <row r="1840" spans="1:11" outlineLevel="1" x14ac:dyDescent="0.2">
      <c r="A1840" s="135"/>
      <c r="B1840" s="136"/>
      <c r="C1840" s="137" t="s">
        <v>1704</v>
      </c>
      <c r="D1840" s="138"/>
      <c r="E1840" s="139">
        <v>-1.6240000000000001</v>
      </c>
      <c r="F1840" s="134"/>
      <c r="G1840" s="134"/>
      <c r="H1840" s="140"/>
      <c r="I1840" s="140"/>
      <c r="J1840" s="140"/>
      <c r="K1840" s="140"/>
    </row>
    <row r="1841" spans="1:11" outlineLevel="1" x14ac:dyDescent="0.2">
      <c r="A1841" s="135"/>
      <c r="B1841" s="136"/>
      <c r="C1841" s="137" t="s">
        <v>1705</v>
      </c>
      <c r="D1841" s="138"/>
      <c r="E1841" s="139">
        <v>0.3992</v>
      </c>
      <c r="F1841" s="134"/>
      <c r="G1841" s="134"/>
      <c r="H1841" s="140"/>
      <c r="I1841" s="140"/>
      <c r="J1841" s="140"/>
      <c r="K1841" s="140"/>
    </row>
    <row r="1842" spans="1:11" outlineLevel="1" x14ac:dyDescent="0.2">
      <c r="A1842" s="135"/>
      <c r="B1842" s="136"/>
      <c r="C1842" s="137" t="s">
        <v>1706</v>
      </c>
      <c r="D1842" s="138"/>
      <c r="E1842" s="139">
        <v>0.55349999999999999</v>
      </c>
      <c r="F1842" s="134"/>
      <c r="G1842" s="134"/>
      <c r="H1842" s="140"/>
      <c r="I1842" s="140"/>
      <c r="J1842" s="140"/>
      <c r="K1842" s="140"/>
    </row>
    <row r="1843" spans="1:11" outlineLevel="1" x14ac:dyDescent="0.2">
      <c r="A1843" s="135"/>
      <c r="B1843" s="136"/>
      <c r="C1843" s="137" t="s">
        <v>1707</v>
      </c>
      <c r="D1843" s="138"/>
      <c r="E1843" s="139">
        <v>67.048000000000002</v>
      </c>
      <c r="F1843" s="134"/>
      <c r="G1843" s="134"/>
      <c r="H1843" s="140"/>
      <c r="I1843" s="140"/>
      <c r="J1843" s="140"/>
      <c r="K1843" s="140"/>
    </row>
    <row r="1844" spans="1:11" outlineLevel="1" x14ac:dyDescent="0.2">
      <c r="A1844" s="135"/>
      <c r="B1844" s="136"/>
      <c r="C1844" s="137" t="s">
        <v>1642</v>
      </c>
      <c r="D1844" s="138"/>
      <c r="E1844" s="139">
        <v>-2.0255999999999998</v>
      </c>
      <c r="F1844" s="134"/>
      <c r="G1844" s="134"/>
      <c r="H1844" s="140"/>
      <c r="I1844" s="140"/>
      <c r="J1844" s="140"/>
      <c r="K1844" s="140"/>
    </row>
    <row r="1845" spans="1:11" outlineLevel="1" x14ac:dyDescent="0.2">
      <c r="A1845" s="135"/>
      <c r="B1845" s="136"/>
      <c r="C1845" s="137" t="s">
        <v>1708</v>
      </c>
      <c r="D1845" s="138"/>
      <c r="E1845" s="139">
        <v>-2.12</v>
      </c>
      <c r="F1845" s="134"/>
      <c r="G1845" s="134"/>
      <c r="H1845" s="140"/>
      <c r="I1845" s="140"/>
      <c r="J1845" s="140"/>
      <c r="K1845" s="140"/>
    </row>
    <row r="1846" spans="1:11" outlineLevel="1" x14ac:dyDescent="0.2">
      <c r="A1846" s="135"/>
      <c r="B1846" s="136"/>
      <c r="C1846" s="137" t="s">
        <v>1709</v>
      </c>
      <c r="D1846" s="138"/>
      <c r="E1846" s="139">
        <v>-3.3</v>
      </c>
      <c r="F1846" s="134"/>
      <c r="G1846" s="134"/>
      <c r="H1846" s="140"/>
      <c r="I1846" s="140"/>
      <c r="J1846" s="140"/>
      <c r="K1846" s="140"/>
    </row>
    <row r="1847" spans="1:11" outlineLevel="1" x14ac:dyDescent="0.2">
      <c r="A1847" s="135"/>
      <c r="B1847" s="136"/>
      <c r="C1847" s="137" t="s">
        <v>1710</v>
      </c>
      <c r="D1847" s="138"/>
      <c r="E1847" s="139">
        <v>4.3125</v>
      </c>
      <c r="F1847" s="134"/>
      <c r="G1847" s="134"/>
      <c r="H1847" s="140"/>
      <c r="I1847" s="140"/>
      <c r="J1847" s="140"/>
      <c r="K1847" s="140"/>
    </row>
    <row r="1848" spans="1:11" outlineLevel="1" x14ac:dyDescent="0.2">
      <c r="A1848" s="135"/>
      <c r="B1848" s="136"/>
      <c r="C1848" s="137" t="s">
        <v>1711</v>
      </c>
      <c r="D1848" s="138"/>
      <c r="E1848" s="139">
        <v>92.683999999999997</v>
      </c>
      <c r="F1848" s="134"/>
      <c r="G1848" s="134"/>
      <c r="H1848" s="140"/>
      <c r="I1848" s="140"/>
      <c r="J1848" s="140"/>
      <c r="K1848" s="140"/>
    </row>
    <row r="1849" spans="1:11" outlineLevel="1" x14ac:dyDescent="0.2">
      <c r="A1849" s="135"/>
      <c r="B1849" s="136"/>
      <c r="C1849" s="137" t="s">
        <v>1640</v>
      </c>
      <c r="D1849" s="138"/>
      <c r="E1849" s="139">
        <v>-5.7935999999999996</v>
      </c>
      <c r="F1849" s="134"/>
      <c r="G1849" s="134"/>
      <c r="H1849" s="140"/>
      <c r="I1849" s="140"/>
      <c r="J1849" s="140"/>
      <c r="K1849" s="140"/>
    </row>
    <row r="1850" spans="1:11" outlineLevel="1" x14ac:dyDescent="0.2">
      <c r="A1850" s="135"/>
      <c r="B1850" s="136"/>
      <c r="C1850" s="137" t="s">
        <v>1641</v>
      </c>
      <c r="D1850" s="138"/>
      <c r="E1850" s="139">
        <v>-2.0678000000000001</v>
      </c>
      <c r="F1850" s="134"/>
      <c r="G1850" s="134"/>
      <c r="H1850" s="140"/>
      <c r="I1850" s="140"/>
      <c r="J1850" s="140"/>
      <c r="K1850" s="140"/>
    </row>
    <row r="1851" spans="1:11" outlineLevel="1" x14ac:dyDescent="0.2">
      <c r="A1851" s="135"/>
      <c r="B1851" s="136"/>
      <c r="C1851" s="137" t="s">
        <v>1708</v>
      </c>
      <c r="D1851" s="138"/>
      <c r="E1851" s="139">
        <v>-2.12</v>
      </c>
      <c r="F1851" s="134"/>
      <c r="G1851" s="134"/>
      <c r="H1851" s="140"/>
      <c r="I1851" s="140"/>
      <c r="J1851" s="140"/>
      <c r="K1851" s="140"/>
    </row>
    <row r="1852" spans="1:11" outlineLevel="1" x14ac:dyDescent="0.2">
      <c r="A1852" s="135"/>
      <c r="B1852" s="136"/>
      <c r="C1852" s="137" t="s">
        <v>1712</v>
      </c>
      <c r="D1852" s="138"/>
      <c r="E1852" s="139">
        <v>-9.9</v>
      </c>
      <c r="F1852" s="134"/>
      <c r="G1852" s="134"/>
      <c r="H1852" s="140"/>
      <c r="I1852" s="140"/>
      <c r="J1852" s="140"/>
      <c r="K1852" s="140"/>
    </row>
    <row r="1853" spans="1:11" outlineLevel="1" x14ac:dyDescent="0.2">
      <c r="A1853" s="135"/>
      <c r="B1853" s="136"/>
      <c r="C1853" s="137" t="s">
        <v>1713</v>
      </c>
      <c r="D1853" s="138"/>
      <c r="E1853" s="139">
        <v>0.873</v>
      </c>
      <c r="F1853" s="134"/>
      <c r="G1853" s="134"/>
      <c r="H1853" s="140"/>
      <c r="I1853" s="140"/>
      <c r="J1853" s="140"/>
      <c r="K1853" s="140"/>
    </row>
    <row r="1854" spans="1:11" outlineLevel="1" x14ac:dyDescent="0.2">
      <c r="A1854" s="135"/>
      <c r="B1854" s="136"/>
      <c r="C1854" s="137" t="s">
        <v>1714</v>
      </c>
      <c r="D1854" s="138"/>
      <c r="E1854" s="139">
        <v>12.9375</v>
      </c>
      <c r="F1854" s="134"/>
      <c r="G1854" s="134"/>
      <c r="H1854" s="140"/>
      <c r="I1854" s="140"/>
      <c r="J1854" s="140"/>
      <c r="K1854" s="140"/>
    </row>
    <row r="1855" spans="1:11" outlineLevel="1" x14ac:dyDescent="0.2">
      <c r="A1855" s="135"/>
      <c r="B1855" s="136"/>
      <c r="C1855" s="137" t="s">
        <v>1715</v>
      </c>
      <c r="D1855" s="138"/>
      <c r="E1855" s="139">
        <v>115.396</v>
      </c>
      <c r="F1855" s="134"/>
      <c r="G1855" s="134"/>
      <c r="H1855" s="140"/>
      <c r="I1855" s="140"/>
      <c r="J1855" s="140"/>
      <c r="K1855" s="140"/>
    </row>
    <row r="1856" spans="1:11" outlineLevel="1" x14ac:dyDescent="0.2">
      <c r="A1856" s="135"/>
      <c r="B1856" s="136"/>
      <c r="C1856" s="137" t="s">
        <v>1716</v>
      </c>
      <c r="D1856" s="138"/>
      <c r="E1856" s="139">
        <v>-3.2759999999999998</v>
      </c>
      <c r="F1856" s="134"/>
      <c r="G1856" s="134"/>
      <c r="H1856" s="140"/>
      <c r="I1856" s="140"/>
      <c r="J1856" s="140"/>
      <c r="K1856" s="140"/>
    </row>
    <row r="1857" spans="1:11" outlineLevel="1" x14ac:dyDescent="0.2">
      <c r="A1857" s="135"/>
      <c r="B1857" s="136"/>
      <c r="C1857" s="137" t="s">
        <v>1640</v>
      </c>
      <c r="D1857" s="138"/>
      <c r="E1857" s="139">
        <v>-5.7935999999999996</v>
      </c>
      <c r="F1857" s="134"/>
      <c r="G1857" s="134"/>
      <c r="H1857" s="140"/>
      <c r="I1857" s="140"/>
      <c r="J1857" s="140"/>
      <c r="K1857" s="140"/>
    </row>
    <row r="1858" spans="1:11" outlineLevel="1" x14ac:dyDescent="0.2">
      <c r="A1858" s="135"/>
      <c r="B1858" s="136"/>
      <c r="C1858" s="137" t="s">
        <v>1717</v>
      </c>
      <c r="D1858" s="138"/>
      <c r="E1858" s="139">
        <v>-13.2</v>
      </c>
      <c r="F1858" s="134"/>
      <c r="G1858" s="134"/>
      <c r="H1858" s="140"/>
      <c r="I1858" s="140"/>
      <c r="J1858" s="140"/>
      <c r="K1858" s="140"/>
    </row>
    <row r="1859" spans="1:11" outlineLevel="1" x14ac:dyDescent="0.2">
      <c r="A1859" s="135"/>
      <c r="B1859" s="136"/>
      <c r="C1859" s="137" t="s">
        <v>1718</v>
      </c>
      <c r="D1859" s="138"/>
      <c r="E1859" s="139">
        <v>17.25</v>
      </c>
      <c r="F1859" s="134"/>
      <c r="G1859" s="134"/>
      <c r="H1859" s="140"/>
      <c r="I1859" s="140"/>
      <c r="J1859" s="140"/>
      <c r="K1859" s="140"/>
    </row>
    <row r="1860" spans="1:11" outlineLevel="1" x14ac:dyDescent="0.2">
      <c r="A1860" s="135"/>
      <c r="B1860" s="136"/>
      <c r="C1860" s="137" t="s">
        <v>1719</v>
      </c>
      <c r="D1860" s="138"/>
      <c r="E1860" s="139">
        <v>150.63999999999999</v>
      </c>
      <c r="F1860" s="134"/>
      <c r="G1860" s="134"/>
      <c r="H1860" s="140"/>
      <c r="I1860" s="140"/>
      <c r="J1860" s="140"/>
      <c r="K1860" s="140"/>
    </row>
    <row r="1861" spans="1:11" outlineLevel="1" x14ac:dyDescent="0.2">
      <c r="A1861" s="135"/>
      <c r="B1861" s="136"/>
      <c r="C1861" s="137" t="s">
        <v>1652</v>
      </c>
      <c r="D1861" s="138"/>
      <c r="E1861" s="139">
        <v>-2.2366000000000001</v>
      </c>
      <c r="F1861" s="134"/>
      <c r="G1861" s="134"/>
      <c r="H1861" s="140"/>
      <c r="I1861" s="140"/>
      <c r="J1861" s="140"/>
      <c r="K1861" s="140"/>
    </row>
    <row r="1862" spans="1:11" outlineLevel="1" x14ac:dyDescent="0.2">
      <c r="A1862" s="135"/>
      <c r="B1862" s="136"/>
      <c r="C1862" s="137" t="s">
        <v>1551</v>
      </c>
      <c r="D1862" s="138"/>
      <c r="E1862" s="139">
        <v>-2</v>
      </c>
      <c r="F1862" s="134"/>
      <c r="G1862" s="134"/>
      <c r="H1862" s="140"/>
      <c r="I1862" s="140"/>
      <c r="J1862" s="140"/>
      <c r="K1862" s="140"/>
    </row>
    <row r="1863" spans="1:11" outlineLevel="1" x14ac:dyDescent="0.2">
      <c r="A1863" s="135"/>
      <c r="B1863" s="136"/>
      <c r="C1863" s="137" t="s">
        <v>1676</v>
      </c>
      <c r="D1863" s="138"/>
      <c r="E1863" s="139">
        <v>-3.08</v>
      </c>
      <c r="F1863" s="134"/>
      <c r="G1863" s="134"/>
      <c r="H1863" s="140"/>
      <c r="I1863" s="140"/>
      <c r="J1863" s="140"/>
      <c r="K1863" s="140"/>
    </row>
    <row r="1864" spans="1:11" outlineLevel="1" x14ac:dyDescent="0.2">
      <c r="A1864" s="135"/>
      <c r="B1864" s="136"/>
      <c r="C1864" s="137" t="s">
        <v>1720</v>
      </c>
      <c r="D1864" s="138"/>
      <c r="E1864" s="139">
        <v>-12.32</v>
      </c>
      <c r="F1864" s="134"/>
      <c r="G1864" s="134"/>
      <c r="H1864" s="140"/>
      <c r="I1864" s="140"/>
      <c r="J1864" s="140"/>
      <c r="K1864" s="140"/>
    </row>
    <row r="1865" spans="1:11" outlineLevel="1" x14ac:dyDescent="0.2">
      <c r="A1865" s="135"/>
      <c r="B1865" s="136"/>
      <c r="C1865" s="137" t="s">
        <v>1721</v>
      </c>
      <c r="D1865" s="138"/>
      <c r="E1865" s="139">
        <v>2.7635999999999998</v>
      </c>
      <c r="F1865" s="134"/>
      <c r="G1865" s="134"/>
      <c r="H1865" s="140"/>
      <c r="I1865" s="140"/>
      <c r="J1865" s="140"/>
      <c r="K1865" s="140"/>
    </row>
    <row r="1866" spans="1:11" outlineLevel="1" x14ac:dyDescent="0.2">
      <c r="A1866" s="135"/>
      <c r="B1866" s="136"/>
      <c r="C1866" s="137" t="s">
        <v>1722</v>
      </c>
      <c r="D1866" s="138"/>
      <c r="E1866" s="139">
        <v>2.9051999999999998</v>
      </c>
      <c r="F1866" s="134"/>
      <c r="G1866" s="134"/>
      <c r="H1866" s="140"/>
      <c r="I1866" s="140"/>
      <c r="J1866" s="140"/>
      <c r="K1866" s="140"/>
    </row>
    <row r="1867" spans="1:11" outlineLevel="1" x14ac:dyDescent="0.2">
      <c r="A1867" s="135"/>
      <c r="B1867" s="136"/>
      <c r="C1867" s="137" t="s">
        <v>1723</v>
      </c>
      <c r="D1867" s="138"/>
      <c r="E1867" s="139">
        <v>2.1648000000000001</v>
      </c>
      <c r="F1867" s="134"/>
      <c r="G1867" s="134"/>
      <c r="H1867" s="140"/>
      <c r="I1867" s="140"/>
      <c r="J1867" s="140"/>
      <c r="K1867" s="140"/>
    </row>
    <row r="1868" spans="1:11" outlineLevel="1" x14ac:dyDescent="0.2">
      <c r="A1868" s="135"/>
      <c r="B1868" s="136"/>
      <c r="C1868" s="137" t="s">
        <v>1724</v>
      </c>
      <c r="D1868" s="138"/>
      <c r="E1868" s="139">
        <v>2.8395000000000001</v>
      </c>
      <c r="F1868" s="134"/>
      <c r="G1868" s="134"/>
      <c r="H1868" s="140"/>
      <c r="I1868" s="140"/>
      <c r="J1868" s="140"/>
      <c r="K1868" s="140"/>
    </row>
    <row r="1869" spans="1:11" outlineLevel="1" x14ac:dyDescent="0.2">
      <c r="A1869" s="135"/>
      <c r="B1869" s="136"/>
      <c r="C1869" s="137" t="s">
        <v>1725</v>
      </c>
      <c r="D1869" s="138"/>
      <c r="E1869" s="139">
        <v>4.8663999999999996</v>
      </c>
      <c r="F1869" s="134"/>
      <c r="G1869" s="134"/>
      <c r="H1869" s="140"/>
      <c r="I1869" s="140"/>
      <c r="J1869" s="140"/>
      <c r="K1869" s="140"/>
    </row>
    <row r="1870" spans="1:11" outlineLevel="1" x14ac:dyDescent="0.2">
      <c r="A1870" s="135"/>
      <c r="B1870" s="136"/>
      <c r="C1870" s="137" t="s">
        <v>1726</v>
      </c>
      <c r="D1870" s="138"/>
      <c r="E1870" s="139">
        <v>11.944800000000001</v>
      </c>
      <c r="F1870" s="134"/>
      <c r="G1870" s="134"/>
      <c r="H1870" s="140"/>
      <c r="I1870" s="140"/>
      <c r="J1870" s="140"/>
      <c r="K1870" s="140"/>
    </row>
    <row r="1871" spans="1:11" outlineLevel="1" x14ac:dyDescent="0.2">
      <c r="A1871" s="135"/>
      <c r="B1871" s="136"/>
      <c r="C1871" s="137" t="s">
        <v>1727</v>
      </c>
      <c r="D1871" s="138"/>
      <c r="E1871" s="139">
        <v>73.218999999999994</v>
      </c>
      <c r="F1871" s="134"/>
      <c r="G1871" s="134"/>
      <c r="H1871" s="140"/>
      <c r="I1871" s="140"/>
      <c r="J1871" s="140"/>
      <c r="K1871" s="140"/>
    </row>
    <row r="1872" spans="1:11" outlineLevel="1" x14ac:dyDescent="0.2">
      <c r="A1872" s="135"/>
      <c r="B1872" s="136"/>
      <c r="C1872" s="137" t="s">
        <v>1728</v>
      </c>
      <c r="D1872" s="138"/>
      <c r="E1872" s="139">
        <v>-8.82</v>
      </c>
      <c r="F1872" s="134"/>
      <c r="G1872" s="134"/>
      <c r="H1872" s="140"/>
      <c r="I1872" s="140"/>
      <c r="J1872" s="140"/>
      <c r="K1872" s="140"/>
    </row>
    <row r="1873" spans="1:11" outlineLevel="1" x14ac:dyDescent="0.2">
      <c r="A1873" s="135"/>
      <c r="B1873" s="136"/>
      <c r="C1873" s="137" t="s">
        <v>1729</v>
      </c>
      <c r="D1873" s="138"/>
      <c r="E1873" s="139">
        <v>5.2080000000000002</v>
      </c>
      <c r="F1873" s="134"/>
      <c r="G1873" s="134"/>
      <c r="H1873" s="140"/>
      <c r="I1873" s="140"/>
      <c r="J1873" s="140"/>
      <c r="K1873" s="140"/>
    </row>
    <row r="1874" spans="1:11" outlineLevel="1" x14ac:dyDescent="0.2">
      <c r="A1874" s="135"/>
      <c r="B1874" s="136"/>
      <c r="C1874" s="137" t="s">
        <v>408</v>
      </c>
      <c r="D1874" s="138"/>
      <c r="E1874" s="139"/>
      <c r="F1874" s="134"/>
      <c r="G1874" s="134"/>
      <c r="H1874" s="140"/>
      <c r="I1874" s="140"/>
      <c r="J1874" s="140"/>
      <c r="K1874" s="140"/>
    </row>
    <row r="1875" spans="1:11" ht="22.5" outlineLevel="1" x14ac:dyDescent="0.2">
      <c r="A1875" s="135"/>
      <c r="B1875" s="136"/>
      <c r="C1875" s="137" t="s">
        <v>1730</v>
      </c>
      <c r="D1875" s="138"/>
      <c r="E1875" s="139">
        <v>402.084</v>
      </c>
      <c r="F1875" s="134"/>
      <c r="G1875" s="134"/>
      <c r="H1875" s="140"/>
      <c r="I1875" s="140"/>
      <c r="J1875" s="140"/>
      <c r="K1875" s="140"/>
    </row>
    <row r="1876" spans="1:11" outlineLevel="1" x14ac:dyDescent="0.2">
      <c r="A1876" s="135"/>
      <c r="B1876" s="136"/>
      <c r="C1876" s="137" t="s">
        <v>1731</v>
      </c>
      <c r="D1876" s="138"/>
      <c r="E1876" s="139">
        <v>-12.32</v>
      </c>
      <c r="F1876" s="134"/>
      <c r="G1876" s="134"/>
      <c r="H1876" s="140"/>
      <c r="I1876" s="140"/>
      <c r="J1876" s="140"/>
      <c r="K1876" s="140"/>
    </row>
    <row r="1877" spans="1:11" outlineLevel="1" x14ac:dyDescent="0.2">
      <c r="A1877" s="135"/>
      <c r="B1877" s="136"/>
      <c r="C1877" s="137" t="s">
        <v>1643</v>
      </c>
      <c r="D1877" s="138"/>
      <c r="E1877" s="139">
        <v>-16.512</v>
      </c>
      <c r="F1877" s="134"/>
      <c r="G1877" s="134"/>
      <c r="H1877" s="140"/>
      <c r="I1877" s="140"/>
      <c r="J1877" s="140"/>
      <c r="K1877" s="140"/>
    </row>
    <row r="1878" spans="1:11" outlineLevel="1" x14ac:dyDescent="0.2">
      <c r="A1878" s="135"/>
      <c r="B1878" s="136"/>
      <c r="C1878" s="137" t="s">
        <v>1732</v>
      </c>
      <c r="D1878" s="138"/>
      <c r="E1878" s="139">
        <v>-2.431</v>
      </c>
      <c r="F1878" s="134"/>
      <c r="G1878" s="134"/>
      <c r="H1878" s="140"/>
      <c r="I1878" s="140"/>
      <c r="J1878" s="140"/>
      <c r="K1878" s="140"/>
    </row>
    <row r="1879" spans="1:11" outlineLevel="1" x14ac:dyDescent="0.2">
      <c r="A1879" s="135"/>
      <c r="B1879" s="136"/>
      <c r="C1879" s="137" t="s">
        <v>1733</v>
      </c>
      <c r="D1879" s="138"/>
      <c r="E1879" s="139">
        <v>-2.2338</v>
      </c>
      <c r="F1879" s="134"/>
      <c r="G1879" s="134"/>
      <c r="H1879" s="140"/>
      <c r="I1879" s="140"/>
      <c r="J1879" s="140"/>
      <c r="K1879" s="140"/>
    </row>
    <row r="1880" spans="1:11" outlineLevel="1" x14ac:dyDescent="0.2">
      <c r="A1880" s="135"/>
      <c r="B1880" s="136"/>
      <c r="C1880" s="137" t="s">
        <v>1734</v>
      </c>
      <c r="D1880" s="138"/>
      <c r="E1880" s="139">
        <v>-26.4</v>
      </c>
      <c r="F1880" s="134"/>
      <c r="G1880" s="134"/>
      <c r="H1880" s="140"/>
      <c r="I1880" s="140"/>
      <c r="J1880" s="140"/>
      <c r="K1880" s="140"/>
    </row>
    <row r="1881" spans="1:11" outlineLevel="1" x14ac:dyDescent="0.2">
      <c r="A1881" s="135"/>
      <c r="B1881" s="136"/>
      <c r="C1881" s="137" t="s">
        <v>1735</v>
      </c>
      <c r="D1881" s="138"/>
      <c r="E1881" s="139">
        <v>-1.694</v>
      </c>
      <c r="F1881" s="134"/>
      <c r="G1881" s="134"/>
      <c r="H1881" s="140"/>
      <c r="I1881" s="140"/>
      <c r="J1881" s="140"/>
      <c r="K1881" s="140"/>
    </row>
    <row r="1882" spans="1:11" outlineLevel="1" x14ac:dyDescent="0.2">
      <c r="A1882" s="135"/>
      <c r="B1882" s="136"/>
      <c r="C1882" s="137" t="s">
        <v>1736</v>
      </c>
      <c r="D1882" s="138"/>
      <c r="E1882" s="139">
        <v>-5.3460000000000001</v>
      </c>
      <c r="F1882" s="134"/>
      <c r="G1882" s="134"/>
      <c r="H1882" s="140"/>
      <c r="I1882" s="140"/>
      <c r="J1882" s="140"/>
      <c r="K1882" s="140"/>
    </row>
    <row r="1883" spans="1:11" outlineLevel="1" x14ac:dyDescent="0.2">
      <c r="A1883" s="135"/>
      <c r="B1883" s="136"/>
      <c r="C1883" s="137" t="s">
        <v>1650</v>
      </c>
      <c r="D1883" s="138"/>
      <c r="E1883" s="139">
        <v>-3.4319999999999999</v>
      </c>
      <c r="F1883" s="134"/>
      <c r="G1883" s="134"/>
      <c r="H1883" s="140"/>
      <c r="I1883" s="140"/>
      <c r="J1883" s="140"/>
      <c r="K1883" s="140"/>
    </row>
    <row r="1884" spans="1:11" outlineLevel="1" x14ac:dyDescent="0.2">
      <c r="A1884" s="135"/>
      <c r="B1884" s="136"/>
      <c r="C1884" s="137" t="s">
        <v>1737</v>
      </c>
      <c r="D1884" s="138"/>
      <c r="E1884" s="139">
        <v>-2.4420000000000002</v>
      </c>
      <c r="F1884" s="134"/>
      <c r="G1884" s="134"/>
      <c r="H1884" s="140"/>
      <c r="I1884" s="140"/>
      <c r="J1884" s="140"/>
      <c r="K1884" s="140"/>
    </row>
    <row r="1885" spans="1:11" outlineLevel="1" x14ac:dyDescent="0.2">
      <c r="A1885" s="135"/>
      <c r="B1885" s="136"/>
      <c r="C1885" s="137" t="s">
        <v>1738</v>
      </c>
      <c r="D1885" s="138"/>
      <c r="E1885" s="139">
        <v>13.2</v>
      </c>
      <c r="F1885" s="134"/>
      <c r="G1885" s="134"/>
      <c r="H1885" s="140"/>
      <c r="I1885" s="140"/>
      <c r="J1885" s="140"/>
      <c r="K1885" s="140"/>
    </row>
    <row r="1886" spans="1:11" outlineLevel="1" x14ac:dyDescent="0.2">
      <c r="A1886" s="135"/>
      <c r="B1886" s="136"/>
      <c r="C1886" s="137" t="s">
        <v>1739</v>
      </c>
      <c r="D1886" s="138"/>
      <c r="E1886" s="139">
        <v>29.155000000000001</v>
      </c>
      <c r="F1886" s="134"/>
      <c r="G1886" s="134"/>
      <c r="H1886" s="140"/>
      <c r="I1886" s="140"/>
      <c r="J1886" s="140"/>
      <c r="K1886" s="140"/>
    </row>
    <row r="1887" spans="1:11" outlineLevel="1" x14ac:dyDescent="0.2">
      <c r="A1887" s="135"/>
      <c r="B1887" s="136"/>
      <c r="C1887" s="137" t="s">
        <v>1740</v>
      </c>
      <c r="D1887" s="138"/>
      <c r="E1887" s="139">
        <v>2.6901000000000002</v>
      </c>
      <c r="F1887" s="134"/>
      <c r="G1887" s="134"/>
      <c r="H1887" s="140"/>
      <c r="I1887" s="140"/>
      <c r="J1887" s="140"/>
      <c r="K1887" s="140"/>
    </row>
    <row r="1888" spans="1:11" outlineLevel="1" x14ac:dyDescent="0.2">
      <c r="A1888" s="135"/>
      <c r="B1888" s="136"/>
      <c r="C1888" s="137" t="s">
        <v>1741</v>
      </c>
      <c r="D1888" s="138"/>
      <c r="E1888" s="139">
        <v>3.5034999999999998</v>
      </c>
      <c r="F1888" s="134"/>
      <c r="G1888" s="134"/>
      <c r="H1888" s="140"/>
      <c r="I1888" s="140"/>
      <c r="J1888" s="140"/>
      <c r="K1888" s="140"/>
    </row>
    <row r="1889" spans="1:11" outlineLevel="1" x14ac:dyDescent="0.2">
      <c r="A1889" s="135"/>
      <c r="B1889" s="136"/>
      <c r="C1889" s="137" t="s">
        <v>1742</v>
      </c>
      <c r="D1889" s="138"/>
      <c r="E1889" s="139">
        <v>5.39</v>
      </c>
      <c r="F1889" s="134"/>
      <c r="G1889" s="134"/>
      <c r="H1889" s="140"/>
      <c r="I1889" s="140"/>
      <c r="J1889" s="140"/>
      <c r="K1889" s="140"/>
    </row>
    <row r="1890" spans="1:11" outlineLevel="1" x14ac:dyDescent="0.2">
      <c r="A1890" s="135"/>
      <c r="B1890" s="136"/>
      <c r="C1890" s="137" t="s">
        <v>1743</v>
      </c>
      <c r="D1890" s="138"/>
      <c r="E1890" s="139">
        <v>121.1914</v>
      </c>
      <c r="F1890" s="134"/>
      <c r="G1890" s="134"/>
      <c r="H1890" s="140"/>
      <c r="I1890" s="140"/>
      <c r="J1890" s="140"/>
      <c r="K1890" s="140"/>
    </row>
    <row r="1891" spans="1:11" outlineLevel="1" x14ac:dyDescent="0.2">
      <c r="A1891" s="135"/>
      <c r="B1891" s="136"/>
      <c r="C1891" s="137" t="s">
        <v>1676</v>
      </c>
      <c r="D1891" s="138"/>
      <c r="E1891" s="139">
        <v>-3.08</v>
      </c>
      <c r="F1891" s="134"/>
      <c r="G1891" s="134"/>
      <c r="H1891" s="140"/>
      <c r="I1891" s="140"/>
      <c r="J1891" s="140"/>
      <c r="K1891" s="140"/>
    </row>
    <row r="1892" spans="1:11" outlineLevel="1" x14ac:dyDescent="0.2">
      <c r="A1892" s="135"/>
      <c r="B1892" s="136"/>
      <c r="C1892" s="137" t="s">
        <v>1731</v>
      </c>
      <c r="D1892" s="138"/>
      <c r="E1892" s="139">
        <v>-12.32</v>
      </c>
      <c r="F1892" s="134"/>
      <c r="G1892" s="134"/>
      <c r="H1892" s="140"/>
      <c r="I1892" s="140"/>
      <c r="J1892" s="140"/>
      <c r="K1892" s="140"/>
    </row>
    <row r="1893" spans="1:11" outlineLevel="1" x14ac:dyDescent="0.2">
      <c r="A1893" s="135"/>
      <c r="B1893" s="136"/>
      <c r="C1893" s="137" t="s">
        <v>1744</v>
      </c>
      <c r="D1893" s="138"/>
      <c r="E1893" s="139">
        <v>15.756</v>
      </c>
      <c r="F1893" s="134"/>
      <c r="G1893" s="134"/>
      <c r="H1893" s="140"/>
      <c r="I1893" s="140"/>
      <c r="J1893" s="140"/>
      <c r="K1893" s="140"/>
    </row>
    <row r="1894" spans="1:11" outlineLevel="1" x14ac:dyDescent="0.2">
      <c r="A1894" s="135"/>
      <c r="B1894" s="136"/>
      <c r="C1894" s="137" t="s">
        <v>1745</v>
      </c>
      <c r="D1894" s="138"/>
      <c r="E1894" s="139">
        <v>117.98</v>
      </c>
      <c r="F1894" s="134"/>
      <c r="G1894" s="134"/>
      <c r="H1894" s="140"/>
      <c r="I1894" s="140"/>
      <c r="J1894" s="140"/>
      <c r="K1894" s="140"/>
    </row>
    <row r="1895" spans="1:11" outlineLevel="1" x14ac:dyDescent="0.2">
      <c r="A1895" s="135"/>
      <c r="B1895" s="136"/>
      <c r="C1895" s="137" t="s">
        <v>1733</v>
      </c>
      <c r="D1895" s="138"/>
      <c r="E1895" s="139">
        <v>-2.2338</v>
      </c>
      <c r="F1895" s="134"/>
      <c r="G1895" s="134"/>
      <c r="H1895" s="140"/>
      <c r="I1895" s="140"/>
      <c r="J1895" s="140"/>
      <c r="K1895" s="140"/>
    </row>
    <row r="1896" spans="1:11" outlineLevel="1" x14ac:dyDescent="0.2">
      <c r="A1896" s="135"/>
      <c r="B1896" s="136"/>
      <c r="C1896" s="137" t="s">
        <v>1712</v>
      </c>
      <c r="D1896" s="138"/>
      <c r="E1896" s="139">
        <v>-9.9</v>
      </c>
      <c r="F1896" s="134"/>
      <c r="G1896" s="134"/>
      <c r="H1896" s="140"/>
      <c r="I1896" s="140"/>
      <c r="J1896" s="140"/>
      <c r="K1896" s="140"/>
    </row>
    <row r="1897" spans="1:11" outlineLevel="1" x14ac:dyDescent="0.2">
      <c r="A1897" s="135"/>
      <c r="B1897" s="136"/>
      <c r="C1897" s="137" t="s">
        <v>1746</v>
      </c>
      <c r="D1897" s="138"/>
      <c r="E1897" s="139">
        <v>-6.16</v>
      </c>
      <c r="F1897" s="134"/>
      <c r="G1897" s="134"/>
      <c r="H1897" s="140"/>
      <c r="I1897" s="140"/>
      <c r="J1897" s="140"/>
      <c r="K1897" s="140"/>
    </row>
    <row r="1898" spans="1:11" outlineLevel="1" x14ac:dyDescent="0.2">
      <c r="A1898" s="135"/>
      <c r="B1898" s="136"/>
      <c r="C1898" s="137" t="s">
        <v>1747</v>
      </c>
      <c r="D1898" s="138"/>
      <c r="E1898" s="139">
        <v>3.3182</v>
      </c>
      <c r="F1898" s="134"/>
      <c r="G1898" s="134"/>
      <c r="H1898" s="140"/>
      <c r="I1898" s="140"/>
      <c r="J1898" s="140"/>
      <c r="K1898" s="140"/>
    </row>
    <row r="1899" spans="1:11" outlineLevel="1" x14ac:dyDescent="0.2">
      <c r="A1899" s="135"/>
      <c r="B1899" s="136"/>
      <c r="C1899" s="137" t="s">
        <v>1748</v>
      </c>
      <c r="D1899" s="138"/>
      <c r="E1899" s="139">
        <v>9.9375</v>
      </c>
      <c r="F1899" s="134"/>
      <c r="G1899" s="134"/>
      <c r="H1899" s="140"/>
      <c r="I1899" s="140"/>
      <c r="J1899" s="140"/>
      <c r="K1899" s="140"/>
    </row>
    <row r="1900" spans="1:11" outlineLevel="1" x14ac:dyDescent="0.2">
      <c r="A1900" s="135"/>
      <c r="B1900" s="136"/>
      <c r="C1900" s="137" t="s">
        <v>1749</v>
      </c>
      <c r="D1900" s="138"/>
      <c r="E1900" s="139">
        <v>5.9387999999999996</v>
      </c>
      <c r="F1900" s="134"/>
      <c r="G1900" s="134"/>
      <c r="H1900" s="140"/>
      <c r="I1900" s="140"/>
      <c r="J1900" s="140"/>
      <c r="K1900" s="140"/>
    </row>
    <row r="1901" spans="1:11" outlineLevel="1" x14ac:dyDescent="0.2">
      <c r="A1901" s="135"/>
      <c r="B1901" s="136"/>
      <c r="C1901" s="137" t="s">
        <v>1750</v>
      </c>
      <c r="D1901" s="138"/>
      <c r="E1901" s="139">
        <v>116.07599999999999</v>
      </c>
      <c r="F1901" s="134"/>
      <c r="G1901" s="134"/>
      <c r="H1901" s="140"/>
      <c r="I1901" s="140"/>
      <c r="J1901" s="140"/>
      <c r="K1901" s="140"/>
    </row>
    <row r="1902" spans="1:11" outlineLevel="1" x14ac:dyDescent="0.2">
      <c r="A1902" s="135"/>
      <c r="B1902" s="136"/>
      <c r="C1902" s="137" t="s">
        <v>1732</v>
      </c>
      <c r="D1902" s="138"/>
      <c r="E1902" s="139">
        <v>-2.431</v>
      </c>
      <c r="F1902" s="134"/>
      <c r="G1902" s="134"/>
      <c r="H1902" s="140"/>
      <c r="I1902" s="140"/>
      <c r="J1902" s="140"/>
      <c r="K1902" s="140"/>
    </row>
    <row r="1903" spans="1:11" outlineLevel="1" x14ac:dyDescent="0.2">
      <c r="A1903" s="135"/>
      <c r="B1903" s="136"/>
      <c r="C1903" s="137" t="s">
        <v>1712</v>
      </c>
      <c r="D1903" s="138"/>
      <c r="E1903" s="139">
        <v>-9.9</v>
      </c>
      <c r="F1903" s="134"/>
      <c r="G1903" s="134"/>
      <c r="H1903" s="140"/>
      <c r="I1903" s="140"/>
      <c r="J1903" s="140"/>
      <c r="K1903" s="140"/>
    </row>
    <row r="1904" spans="1:11" outlineLevel="1" x14ac:dyDescent="0.2">
      <c r="A1904" s="135"/>
      <c r="B1904" s="136"/>
      <c r="C1904" s="137" t="s">
        <v>1748</v>
      </c>
      <c r="D1904" s="138"/>
      <c r="E1904" s="139">
        <v>9.9375</v>
      </c>
      <c r="F1904" s="134"/>
      <c r="G1904" s="134"/>
      <c r="H1904" s="140"/>
      <c r="I1904" s="140"/>
      <c r="J1904" s="140"/>
      <c r="K1904" s="140"/>
    </row>
    <row r="1905" spans="1:11" outlineLevel="1" x14ac:dyDescent="0.2">
      <c r="A1905" s="135"/>
      <c r="B1905" s="136"/>
      <c r="C1905" s="137" t="s">
        <v>1751</v>
      </c>
      <c r="D1905" s="138"/>
      <c r="E1905" s="139">
        <v>116.07599999999999</v>
      </c>
      <c r="F1905" s="134"/>
      <c r="G1905" s="134"/>
      <c r="H1905" s="140"/>
      <c r="I1905" s="140"/>
      <c r="J1905" s="140"/>
      <c r="K1905" s="140"/>
    </row>
    <row r="1906" spans="1:11" outlineLevel="1" x14ac:dyDescent="0.2">
      <c r="A1906" s="135"/>
      <c r="B1906" s="136"/>
      <c r="C1906" s="137" t="s">
        <v>1676</v>
      </c>
      <c r="D1906" s="138"/>
      <c r="E1906" s="139">
        <v>-3.08</v>
      </c>
      <c r="F1906" s="134"/>
      <c r="G1906" s="134"/>
      <c r="H1906" s="140"/>
      <c r="I1906" s="140"/>
      <c r="J1906" s="140"/>
      <c r="K1906" s="140"/>
    </row>
    <row r="1907" spans="1:11" outlineLevel="1" x14ac:dyDescent="0.2">
      <c r="A1907" s="135"/>
      <c r="B1907" s="136"/>
      <c r="C1907" s="137" t="s">
        <v>1717</v>
      </c>
      <c r="D1907" s="138"/>
      <c r="E1907" s="139">
        <v>-13.2</v>
      </c>
      <c r="F1907" s="134"/>
      <c r="G1907" s="134"/>
      <c r="H1907" s="140"/>
      <c r="I1907" s="140"/>
      <c r="J1907" s="140"/>
      <c r="K1907" s="140"/>
    </row>
    <row r="1908" spans="1:11" outlineLevel="1" x14ac:dyDescent="0.2">
      <c r="A1908" s="135"/>
      <c r="B1908" s="136"/>
      <c r="C1908" s="137" t="s">
        <v>1752</v>
      </c>
      <c r="D1908" s="138"/>
      <c r="E1908" s="139">
        <v>13.25</v>
      </c>
      <c r="F1908" s="134"/>
      <c r="G1908" s="134"/>
      <c r="H1908" s="140"/>
      <c r="I1908" s="140"/>
      <c r="J1908" s="140"/>
      <c r="K1908" s="140"/>
    </row>
    <row r="1909" spans="1:11" outlineLevel="1" x14ac:dyDescent="0.2">
      <c r="A1909" s="135"/>
      <c r="B1909" s="136"/>
      <c r="C1909" s="137" t="s">
        <v>1753</v>
      </c>
      <c r="D1909" s="138"/>
      <c r="E1909" s="139">
        <v>116.416</v>
      </c>
      <c r="F1909" s="134"/>
      <c r="G1909" s="134"/>
      <c r="H1909" s="140"/>
      <c r="I1909" s="140"/>
      <c r="J1909" s="140"/>
      <c r="K1909" s="140"/>
    </row>
    <row r="1910" spans="1:11" outlineLevel="1" x14ac:dyDescent="0.2">
      <c r="A1910" s="135"/>
      <c r="B1910" s="136"/>
      <c r="C1910" s="137" t="s">
        <v>1676</v>
      </c>
      <c r="D1910" s="138"/>
      <c r="E1910" s="139">
        <v>-3.08</v>
      </c>
      <c r="F1910" s="134"/>
      <c r="G1910" s="134"/>
      <c r="H1910" s="140"/>
      <c r="I1910" s="140"/>
      <c r="J1910" s="140"/>
      <c r="K1910" s="140"/>
    </row>
    <row r="1911" spans="1:11" outlineLevel="1" x14ac:dyDescent="0.2">
      <c r="A1911" s="135"/>
      <c r="B1911" s="136"/>
      <c r="C1911" s="137" t="s">
        <v>705</v>
      </c>
      <c r="D1911" s="138"/>
      <c r="E1911" s="139">
        <v>-2.02</v>
      </c>
      <c r="F1911" s="134"/>
      <c r="G1911" s="134"/>
      <c r="H1911" s="140"/>
      <c r="I1911" s="140"/>
      <c r="J1911" s="140"/>
      <c r="K1911" s="140"/>
    </row>
    <row r="1912" spans="1:11" outlineLevel="1" x14ac:dyDescent="0.2">
      <c r="A1912" s="135"/>
      <c r="B1912" s="136"/>
      <c r="C1912" s="137" t="s">
        <v>1717</v>
      </c>
      <c r="D1912" s="138"/>
      <c r="E1912" s="139">
        <v>-13.2</v>
      </c>
      <c r="F1912" s="134"/>
      <c r="G1912" s="134"/>
      <c r="H1912" s="140"/>
      <c r="I1912" s="140"/>
      <c r="J1912" s="140"/>
      <c r="K1912" s="140"/>
    </row>
    <row r="1913" spans="1:11" outlineLevel="1" x14ac:dyDescent="0.2">
      <c r="A1913" s="135"/>
      <c r="B1913" s="136"/>
      <c r="C1913" s="137" t="s">
        <v>1752</v>
      </c>
      <c r="D1913" s="138"/>
      <c r="E1913" s="139">
        <v>13.25</v>
      </c>
      <c r="F1913" s="134"/>
      <c r="G1913" s="134"/>
      <c r="H1913" s="140"/>
      <c r="I1913" s="140"/>
      <c r="J1913" s="140"/>
      <c r="K1913" s="140"/>
    </row>
    <row r="1914" spans="1:11" outlineLevel="1" x14ac:dyDescent="0.2">
      <c r="A1914" s="135"/>
      <c r="B1914" s="136"/>
      <c r="C1914" s="137" t="s">
        <v>1754</v>
      </c>
      <c r="D1914" s="138"/>
      <c r="E1914" s="139">
        <v>71.195999999999998</v>
      </c>
      <c r="F1914" s="134"/>
      <c r="G1914" s="134"/>
      <c r="H1914" s="140"/>
      <c r="I1914" s="140"/>
      <c r="J1914" s="140"/>
      <c r="K1914" s="140"/>
    </row>
    <row r="1915" spans="1:11" outlineLevel="1" x14ac:dyDescent="0.2">
      <c r="A1915" s="135"/>
      <c r="B1915" s="136"/>
      <c r="C1915" s="137" t="s">
        <v>1737</v>
      </c>
      <c r="D1915" s="138"/>
      <c r="E1915" s="139">
        <v>-2.4420000000000002</v>
      </c>
      <c r="F1915" s="134"/>
      <c r="G1915" s="134"/>
      <c r="H1915" s="140"/>
      <c r="I1915" s="140"/>
      <c r="J1915" s="140"/>
      <c r="K1915" s="140"/>
    </row>
    <row r="1916" spans="1:11" outlineLevel="1" x14ac:dyDescent="0.2">
      <c r="A1916" s="135"/>
      <c r="B1916" s="136"/>
      <c r="C1916" s="137" t="s">
        <v>1676</v>
      </c>
      <c r="D1916" s="138"/>
      <c r="E1916" s="139">
        <v>-3.08</v>
      </c>
      <c r="F1916" s="134"/>
      <c r="G1916" s="134"/>
      <c r="H1916" s="140"/>
      <c r="I1916" s="140"/>
      <c r="J1916" s="140"/>
      <c r="K1916" s="140"/>
    </row>
    <row r="1917" spans="1:11" outlineLevel="1" x14ac:dyDescent="0.2">
      <c r="A1917" s="135"/>
      <c r="B1917" s="136"/>
      <c r="C1917" s="137" t="s">
        <v>1755</v>
      </c>
      <c r="D1917" s="138"/>
      <c r="E1917" s="139">
        <v>2.673</v>
      </c>
      <c r="F1917" s="134"/>
      <c r="G1917" s="134"/>
      <c r="H1917" s="140"/>
      <c r="I1917" s="140"/>
      <c r="J1917" s="140"/>
      <c r="K1917" s="140"/>
    </row>
    <row r="1918" spans="1:11" outlineLevel="1" x14ac:dyDescent="0.2">
      <c r="A1918" s="135"/>
      <c r="B1918" s="136"/>
      <c r="C1918" s="137" t="s">
        <v>1756</v>
      </c>
      <c r="D1918" s="138"/>
      <c r="E1918" s="139">
        <v>3.8784000000000001</v>
      </c>
      <c r="F1918" s="134"/>
      <c r="G1918" s="134"/>
      <c r="H1918" s="140"/>
      <c r="I1918" s="140"/>
      <c r="J1918" s="140"/>
      <c r="K1918" s="140"/>
    </row>
    <row r="1919" spans="1:11" outlineLevel="1" x14ac:dyDescent="0.2">
      <c r="A1919" s="135"/>
      <c r="B1919" s="136"/>
      <c r="C1919" s="137" t="s">
        <v>1757</v>
      </c>
      <c r="D1919" s="138"/>
      <c r="E1919" s="139">
        <v>120.836</v>
      </c>
      <c r="F1919" s="134"/>
      <c r="G1919" s="134"/>
      <c r="H1919" s="140"/>
      <c r="I1919" s="140"/>
      <c r="J1919" s="140"/>
      <c r="K1919" s="140"/>
    </row>
    <row r="1920" spans="1:11" outlineLevel="1" x14ac:dyDescent="0.2">
      <c r="A1920" s="135"/>
      <c r="B1920" s="136"/>
      <c r="C1920" s="137" t="s">
        <v>1676</v>
      </c>
      <c r="D1920" s="138"/>
      <c r="E1920" s="139">
        <v>-3.08</v>
      </c>
      <c r="F1920" s="134"/>
      <c r="G1920" s="134"/>
      <c r="H1920" s="140"/>
      <c r="I1920" s="140"/>
      <c r="J1920" s="140"/>
      <c r="K1920" s="140"/>
    </row>
    <row r="1921" spans="1:11" outlineLevel="1" x14ac:dyDescent="0.2">
      <c r="A1921" s="135"/>
      <c r="B1921" s="136"/>
      <c r="C1921" s="137" t="s">
        <v>1731</v>
      </c>
      <c r="D1921" s="138"/>
      <c r="E1921" s="139">
        <v>-12.32</v>
      </c>
      <c r="F1921" s="134"/>
      <c r="G1921" s="134"/>
      <c r="H1921" s="140"/>
      <c r="I1921" s="140"/>
      <c r="J1921" s="140"/>
      <c r="K1921" s="140"/>
    </row>
    <row r="1922" spans="1:11" outlineLevel="1" x14ac:dyDescent="0.2">
      <c r="A1922" s="135"/>
      <c r="B1922" s="136"/>
      <c r="C1922" s="137" t="s">
        <v>1758</v>
      </c>
      <c r="D1922" s="138"/>
      <c r="E1922" s="139">
        <v>15.5136</v>
      </c>
      <c r="F1922" s="134"/>
      <c r="G1922" s="134"/>
      <c r="H1922" s="140"/>
      <c r="I1922" s="140"/>
      <c r="J1922" s="140"/>
      <c r="K1922" s="140"/>
    </row>
    <row r="1923" spans="1:11" outlineLevel="1" x14ac:dyDescent="0.2">
      <c r="A1923" s="135"/>
      <c r="B1923" s="136"/>
      <c r="C1923" s="137" t="s">
        <v>1727</v>
      </c>
      <c r="D1923" s="138"/>
      <c r="E1923" s="139">
        <v>73.218999999999994</v>
      </c>
      <c r="F1923" s="134"/>
      <c r="G1923" s="134"/>
      <c r="H1923" s="140"/>
      <c r="I1923" s="140"/>
      <c r="J1923" s="140"/>
      <c r="K1923" s="140"/>
    </row>
    <row r="1924" spans="1:11" outlineLevel="1" x14ac:dyDescent="0.2">
      <c r="A1924" s="135"/>
      <c r="B1924" s="136"/>
      <c r="C1924" s="137" t="s">
        <v>1759</v>
      </c>
      <c r="D1924" s="138"/>
      <c r="E1924" s="139">
        <v>-9.7439999999999998</v>
      </c>
      <c r="F1924" s="134"/>
      <c r="G1924" s="134"/>
      <c r="H1924" s="140"/>
      <c r="I1924" s="140"/>
      <c r="J1924" s="140"/>
      <c r="K1924" s="140"/>
    </row>
    <row r="1925" spans="1:11" outlineLevel="1" x14ac:dyDescent="0.2">
      <c r="A1925" s="135"/>
      <c r="B1925" s="136"/>
      <c r="C1925" s="137" t="s">
        <v>1760</v>
      </c>
      <c r="D1925" s="138"/>
      <c r="E1925" s="139">
        <v>5.6172000000000004</v>
      </c>
      <c r="F1925" s="134"/>
      <c r="G1925" s="134"/>
      <c r="H1925" s="140"/>
      <c r="I1925" s="140"/>
      <c r="J1925" s="140"/>
      <c r="K1925" s="140"/>
    </row>
    <row r="1926" spans="1:11" outlineLevel="1" x14ac:dyDescent="0.2">
      <c r="A1926" s="135"/>
      <c r="B1926" s="136"/>
      <c r="C1926" s="137" t="s">
        <v>411</v>
      </c>
      <c r="D1926" s="138"/>
      <c r="E1926" s="139"/>
      <c r="F1926" s="134"/>
      <c r="G1926" s="134"/>
      <c r="H1926" s="140"/>
      <c r="I1926" s="140"/>
      <c r="J1926" s="140"/>
      <c r="K1926" s="140"/>
    </row>
    <row r="1927" spans="1:11" ht="22.5" outlineLevel="1" x14ac:dyDescent="0.2">
      <c r="A1927" s="135"/>
      <c r="B1927" s="136"/>
      <c r="C1927" s="137" t="s">
        <v>1761</v>
      </c>
      <c r="D1927" s="138"/>
      <c r="E1927" s="139">
        <v>402.084</v>
      </c>
      <c r="F1927" s="134"/>
      <c r="G1927" s="134"/>
      <c r="H1927" s="140"/>
      <c r="I1927" s="140"/>
      <c r="J1927" s="140"/>
      <c r="K1927" s="140"/>
    </row>
    <row r="1928" spans="1:11" outlineLevel="1" x14ac:dyDescent="0.2">
      <c r="A1928" s="135"/>
      <c r="B1928" s="136"/>
      <c r="C1928" s="137" t="s">
        <v>1731</v>
      </c>
      <c r="D1928" s="138"/>
      <c r="E1928" s="139">
        <v>-12.32</v>
      </c>
      <c r="F1928" s="134"/>
      <c r="G1928" s="134"/>
      <c r="H1928" s="140"/>
      <c r="I1928" s="140"/>
      <c r="J1928" s="140"/>
      <c r="K1928" s="140"/>
    </row>
    <row r="1929" spans="1:11" outlineLevel="1" x14ac:dyDescent="0.2">
      <c r="A1929" s="135"/>
      <c r="B1929" s="136"/>
      <c r="C1929" s="137" t="s">
        <v>1643</v>
      </c>
      <c r="D1929" s="138"/>
      <c r="E1929" s="139">
        <v>-16.512</v>
      </c>
      <c r="F1929" s="134"/>
      <c r="G1929" s="134"/>
      <c r="H1929" s="140"/>
      <c r="I1929" s="140"/>
      <c r="J1929" s="140"/>
      <c r="K1929" s="140"/>
    </row>
    <row r="1930" spans="1:11" outlineLevel="1" x14ac:dyDescent="0.2">
      <c r="A1930" s="135"/>
      <c r="B1930" s="136"/>
      <c r="C1930" s="137" t="s">
        <v>1732</v>
      </c>
      <c r="D1930" s="138"/>
      <c r="E1930" s="139">
        <v>-2.431</v>
      </c>
      <c r="F1930" s="134"/>
      <c r="G1930" s="134"/>
      <c r="H1930" s="140"/>
      <c r="I1930" s="140"/>
      <c r="J1930" s="140"/>
      <c r="K1930" s="140"/>
    </row>
    <row r="1931" spans="1:11" outlineLevel="1" x14ac:dyDescent="0.2">
      <c r="A1931" s="135"/>
      <c r="B1931" s="136"/>
      <c r="C1931" s="137" t="s">
        <v>1733</v>
      </c>
      <c r="D1931" s="138"/>
      <c r="E1931" s="139">
        <v>-2.2338</v>
      </c>
      <c r="F1931" s="134"/>
      <c r="G1931" s="134"/>
      <c r="H1931" s="140"/>
      <c r="I1931" s="140"/>
      <c r="J1931" s="140"/>
      <c r="K1931" s="140"/>
    </row>
    <row r="1932" spans="1:11" outlineLevel="1" x14ac:dyDescent="0.2">
      <c r="A1932" s="135"/>
      <c r="B1932" s="136"/>
      <c r="C1932" s="137" t="s">
        <v>1734</v>
      </c>
      <c r="D1932" s="138"/>
      <c r="E1932" s="139">
        <v>-26.4</v>
      </c>
      <c r="F1932" s="134"/>
      <c r="G1932" s="134"/>
      <c r="H1932" s="140"/>
      <c r="I1932" s="140"/>
      <c r="J1932" s="140"/>
      <c r="K1932" s="140"/>
    </row>
    <row r="1933" spans="1:11" outlineLevel="1" x14ac:dyDescent="0.2">
      <c r="A1933" s="135"/>
      <c r="B1933" s="136"/>
      <c r="C1933" s="137" t="s">
        <v>1735</v>
      </c>
      <c r="D1933" s="138"/>
      <c r="E1933" s="139">
        <v>-1.694</v>
      </c>
      <c r="F1933" s="134"/>
      <c r="G1933" s="134"/>
      <c r="H1933" s="140"/>
      <c r="I1933" s="140"/>
      <c r="J1933" s="140"/>
      <c r="K1933" s="140"/>
    </row>
    <row r="1934" spans="1:11" outlineLevel="1" x14ac:dyDescent="0.2">
      <c r="A1934" s="135"/>
      <c r="B1934" s="136"/>
      <c r="C1934" s="137" t="s">
        <v>1736</v>
      </c>
      <c r="D1934" s="138"/>
      <c r="E1934" s="139">
        <v>-5.3460000000000001</v>
      </c>
      <c r="F1934" s="134"/>
      <c r="G1934" s="134"/>
      <c r="H1934" s="140"/>
      <c r="I1934" s="140"/>
      <c r="J1934" s="140"/>
      <c r="K1934" s="140"/>
    </row>
    <row r="1935" spans="1:11" outlineLevel="1" x14ac:dyDescent="0.2">
      <c r="A1935" s="135"/>
      <c r="B1935" s="136"/>
      <c r="C1935" s="137" t="s">
        <v>1650</v>
      </c>
      <c r="D1935" s="138"/>
      <c r="E1935" s="139">
        <v>-3.4319999999999999</v>
      </c>
      <c r="F1935" s="134"/>
      <c r="G1935" s="134"/>
      <c r="H1935" s="140"/>
      <c r="I1935" s="140"/>
      <c r="J1935" s="140"/>
      <c r="K1935" s="140"/>
    </row>
    <row r="1936" spans="1:11" outlineLevel="1" x14ac:dyDescent="0.2">
      <c r="A1936" s="135"/>
      <c r="B1936" s="136"/>
      <c r="C1936" s="137" t="s">
        <v>1737</v>
      </c>
      <c r="D1936" s="138"/>
      <c r="E1936" s="139">
        <v>-2.4420000000000002</v>
      </c>
      <c r="F1936" s="134"/>
      <c r="G1936" s="134"/>
      <c r="H1936" s="140"/>
      <c r="I1936" s="140"/>
      <c r="J1936" s="140"/>
      <c r="K1936" s="140"/>
    </row>
    <row r="1937" spans="1:11" outlineLevel="1" x14ac:dyDescent="0.2">
      <c r="A1937" s="135"/>
      <c r="B1937" s="136"/>
      <c r="C1937" s="137" t="s">
        <v>1738</v>
      </c>
      <c r="D1937" s="138"/>
      <c r="E1937" s="139">
        <v>13.2</v>
      </c>
      <c r="F1937" s="134"/>
      <c r="G1937" s="134"/>
      <c r="H1937" s="140"/>
      <c r="I1937" s="140"/>
      <c r="J1937" s="140"/>
      <c r="K1937" s="140"/>
    </row>
    <row r="1938" spans="1:11" outlineLevel="1" x14ac:dyDescent="0.2">
      <c r="A1938" s="135"/>
      <c r="B1938" s="136"/>
      <c r="C1938" s="137" t="s">
        <v>1739</v>
      </c>
      <c r="D1938" s="138"/>
      <c r="E1938" s="139">
        <v>29.155000000000001</v>
      </c>
      <c r="F1938" s="134"/>
      <c r="G1938" s="134"/>
      <c r="H1938" s="140"/>
      <c r="I1938" s="140"/>
      <c r="J1938" s="140"/>
      <c r="K1938" s="140"/>
    </row>
    <row r="1939" spans="1:11" outlineLevel="1" x14ac:dyDescent="0.2">
      <c r="A1939" s="135"/>
      <c r="B1939" s="136"/>
      <c r="C1939" s="137" t="s">
        <v>1740</v>
      </c>
      <c r="D1939" s="138"/>
      <c r="E1939" s="139">
        <v>2.6901000000000002</v>
      </c>
      <c r="F1939" s="134"/>
      <c r="G1939" s="134"/>
      <c r="H1939" s="140"/>
      <c r="I1939" s="140"/>
      <c r="J1939" s="140"/>
      <c r="K1939" s="140"/>
    </row>
    <row r="1940" spans="1:11" outlineLevel="1" x14ac:dyDescent="0.2">
      <c r="A1940" s="135"/>
      <c r="B1940" s="136"/>
      <c r="C1940" s="137" t="s">
        <v>1741</v>
      </c>
      <c r="D1940" s="138"/>
      <c r="E1940" s="139">
        <v>3.5034999999999998</v>
      </c>
      <c r="F1940" s="134"/>
      <c r="G1940" s="134"/>
      <c r="H1940" s="140"/>
      <c r="I1940" s="140"/>
      <c r="J1940" s="140"/>
      <c r="K1940" s="140"/>
    </row>
    <row r="1941" spans="1:11" outlineLevel="1" x14ac:dyDescent="0.2">
      <c r="A1941" s="135"/>
      <c r="B1941" s="136"/>
      <c r="C1941" s="137" t="s">
        <v>1742</v>
      </c>
      <c r="D1941" s="138"/>
      <c r="E1941" s="139">
        <v>5.39</v>
      </c>
      <c r="F1941" s="134"/>
      <c r="G1941" s="134"/>
      <c r="H1941" s="140"/>
      <c r="I1941" s="140"/>
      <c r="J1941" s="140"/>
      <c r="K1941" s="140"/>
    </row>
    <row r="1942" spans="1:11" outlineLevel="1" x14ac:dyDescent="0.2">
      <c r="A1942" s="135"/>
      <c r="B1942" s="136"/>
      <c r="C1942" s="137" t="s">
        <v>1762</v>
      </c>
      <c r="D1942" s="138"/>
      <c r="E1942" s="139">
        <v>121.1914</v>
      </c>
      <c r="F1942" s="134"/>
      <c r="G1942" s="134"/>
      <c r="H1942" s="140"/>
      <c r="I1942" s="140"/>
      <c r="J1942" s="140"/>
      <c r="K1942" s="140"/>
    </row>
    <row r="1943" spans="1:11" outlineLevel="1" x14ac:dyDescent="0.2">
      <c r="A1943" s="135"/>
      <c r="B1943" s="136"/>
      <c r="C1943" s="137" t="s">
        <v>1676</v>
      </c>
      <c r="D1943" s="138"/>
      <c r="E1943" s="139">
        <v>-3.08</v>
      </c>
      <c r="F1943" s="134"/>
      <c r="G1943" s="134"/>
      <c r="H1943" s="140"/>
      <c r="I1943" s="140"/>
      <c r="J1943" s="140"/>
      <c r="K1943" s="140"/>
    </row>
    <row r="1944" spans="1:11" outlineLevel="1" x14ac:dyDescent="0.2">
      <c r="A1944" s="135"/>
      <c r="B1944" s="136"/>
      <c r="C1944" s="137" t="s">
        <v>1763</v>
      </c>
      <c r="D1944" s="138"/>
      <c r="E1944" s="139">
        <v>-2.42</v>
      </c>
      <c r="F1944" s="134"/>
      <c r="G1944" s="134"/>
      <c r="H1944" s="140"/>
      <c r="I1944" s="140"/>
      <c r="J1944" s="140"/>
      <c r="K1944" s="140"/>
    </row>
    <row r="1945" spans="1:11" outlineLevel="1" x14ac:dyDescent="0.2">
      <c r="A1945" s="135"/>
      <c r="B1945" s="136"/>
      <c r="C1945" s="137" t="s">
        <v>1731</v>
      </c>
      <c r="D1945" s="138"/>
      <c r="E1945" s="139">
        <v>-12.32</v>
      </c>
      <c r="F1945" s="134"/>
      <c r="G1945" s="134"/>
      <c r="H1945" s="140"/>
      <c r="I1945" s="140"/>
      <c r="J1945" s="140"/>
      <c r="K1945" s="140"/>
    </row>
    <row r="1946" spans="1:11" outlineLevel="1" x14ac:dyDescent="0.2">
      <c r="A1946" s="135"/>
      <c r="B1946" s="136"/>
      <c r="C1946" s="137" t="s">
        <v>1764</v>
      </c>
      <c r="D1946" s="138"/>
      <c r="E1946" s="139">
        <v>1.776</v>
      </c>
      <c r="F1946" s="134"/>
      <c r="G1946" s="134"/>
      <c r="H1946" s="140"/>
      <c r="I1946" s="140"/>
      <c r="J1946" s="140"/>
      <c r="K1946" s="140"/>
    </row>
    <row r="1947" spans="1:11" outlineLevel="1" x14ac:dyDescent="0.2">
      <c r="A1947" s="135"/>
      <c r="B1947" s="136"/>
      <c r="C1947" s="137" t="s">
        <v>1744</v>
      </c>
      <c r="D1947" s="138"/>
      <c r="E1947" s="139">
        <v>15.756</v>
      </c>
      <c r="F1947" s="134"/>
      <c r="G1947" s="134"/>
      <c r="H1947" s="140"/>
      <c r="I1947" s="140"/>
      <c r="J1947" s="140"/>
      <c r="K1947" s="140"/>
    </row>
    <row r="1948" spans="1:11" outlineLevel="1" x14ac:dyDescent="0.2">
      <c r="A1948" s="135"/>
      <c r="B1948" s="136"/>
      <c r="C1948" s="137" t="s">
        <v>1765</v>
      </c>
      <c r="D1948" s="138"/>
      <c r="E1948" s="139">
        <v>116.416</v>
      </c>
      <c r="F1948" s="134"/>
      <c r="G1948" s="134"/>
      <c r="H1948" s="140"/>
      <c r="I1948" s="140"/>
      <c r="J1948" s="140"/>
      <c r="K1948" s="140"/>
    </row>
    <row r="1949" spans="1:11" outlineLevel="1" x14ac:dyDescent="0.2">
      <c r="A1949" s="135"/>
      <c r="B1949" s="136"/>
      <c r="C1949" s="137" t="s">
        <v>1766</v>
      </c>
      <c r="D1949" s="138"/>
      <c r="E1949" s="139">
        <v>-2.19</v>
      </c>
      <c r="F1949" s="134"/>
      <c r="G1949" s="134"/>
      <c r="H1949" s="140"/>
      <c r="I1949" s="140"/>
      <c r="J1949" s="140"/>
      <c r="K1949" s="140"/>
    </row>
    <row r="1950" spans="1:11" outlineLevel="1" x14ac:dyDescent="0.2">
      <c r="A1950" s="135"/>
      <c r="B1950" s="136"/>
      <c r="C1950" s="137" t="s">
        <v>1763</v>
      </c>
      <c r="D1950" s="138"/>
      <c r="E1950" s="139">
        <v>-2.42</v>
      </c>
      <c r="F1950" s="134"/>
      <c r="G1950" s="134"/>
      <c r="H1950" s="140"/>
      <c r="I1950" s="140"/>
      <c r="J1950" s="140"/>
      <c r="K1950" s="140"/>
    </row>
    <row r="1951" spans="1:11" outlineLevel="1" x14ac:dyDescent="0.2">
      <c r="A1951" s="135"/>
      <c r="B1951" s="136"/>
      <c r="C1951" s="137" t="s">
        <v>1717</v>
      </c>
      <c r="D1951" s="138"/>
      <c r="E1951" s="139">
        <v>-13.2</v>
      </c>
      <c r="F1951" s="134"/>
      <c r="G1951" s="134"/>
      <c r="H1951" s="140"/>
      <c r="I1951" s="140"/>
      <c r="J1951" s="140"/>
      <c r="K1951" s="140"/>
    </row>
    <row r="1952" spans="1:11" outlineLevel="1" x14ac:dyDescent="0.2">
      <c r="A1952" s="135"/>
      <c r="B1952" s="136"/>
      <c r="C1952" s="137" t="s">
        <v>1746</v>
      </c>
      <c r="D1952" s="138"/>
      <c r="E1952" s="139">
        <v>-6.16</v>
      </c>
      <c r="F1952" s="134"/>
      <c r="G1952" s="134"/>
      <c r="H1952" s="140"/>
      <c r="I1952" s="140"/>
      <c r="J1952" s="140"/>
      <c r="K1952" s="140"/>
    </row>
    <row r="1953" spans="1:11" outlineLevel="1" x14ac:dyDescent="0.2">
      <c r="A1953" s="135"/>
      <c r="B1953" s="136"/>
      <c r="C1953" s="137" t="s">
        <v>1767</v>
      </c>
      <c r="D1953" s="138"/>
      <c r="E1953" s="139">
        <v>2.6459999999999999</v>
      </c>
      <c r="F1953" s="134"/>
      <c r="G1953" s="134"/>
      <c r="H1953" s="140"/>
      <c r="I1953" s="140"/>
      <c r="J1953" s="140"/>
      <c r="K1953" s="140"/>
    </row>
    <row r="1954" spans="1:11" outlineLevel="1" x14ac:dyDescent="0.2">
      <c r="A1954" s="135"/>
      <c r="B1954" s="136"/>
      <c r="C1954" s="137" t="s">
        <v>1752</v>
      </c>
      <c r="D1954" s="138"/>
      <c r="E1954" s="139">
        <v>13.25</v>
      </c>
      <c r="F1954" s="134"/>
      <c r="G1954" s="134"/>
      <c r="H1954" s="140"/>
      <c r="I1954" s="140"/>
      <c r="J1954" s="140"/>
      <c r="K1954" s="140"/>
    </row>
    <row r="1955" spans="1:11" outlineLevel="1" x14ac:dyDescent="0.2">
      <c r="A1955" s="135"/>
      <c r="B1955" s="136"/>
      <c r="C1955" s="137" t="s">
        <v>1749</v>
      </c>
      <c r="D1955" s="138"/>
      <c r="E1955" s="139">
        <v>5.9387999999999996</v>
      </c>
      <c r="F1955" s="134"/>
      <c r="G1955" s="134"/>
      <c r="H1955" s="140"/>
      <c r="I1955" s="140"/>
      <c r="J1955" s="140"/>
      <c r="K1955" s="140"/>
    </row>
    <row r="1956" spans="1:11" outlineLevel="1" x14ac:dyDescent="0.2">
      <c r="A1956" s="135"/>
      <c r="B1956" s="136"/>
      <c r="C1956" s="137" t="s">
        <v>1768</v>
      </c>
      <c r="D1956" s="138"/>
      <c r="E1956" s="139">
        <v>116.07599999999999</v>
      </c>
      <c r="F1956" s="134"/>
      <c r="G1956" s="134"/>
      <c r="H1956" s="140"/>
      <c r="I1956" s="140"/>
      <c r="J1956" s="140"/>
      <c r="K1956" s="140"/>
    </row>
    <row r="1957" spans="1:11" outlineLevel="1" x14ac:dyDescent="0.2">
      <c r="A1957" s="135"/>
      <c r="B1957" s="136"/>
      <c r="C1957" s="137" t="s">
        <v>1769</v>
      </c>
      <c r="D1957" s="138"/>
      <c r="E1957" s="139">
        <v>-3.262</v>
      </c>
      <c r="F1957" s="134"/>
      <c r="G1957" s="134"/>
      <c r="H1957" s="140"/>
      <c r="I1957" s="140"/>
      <c r="J1957" s="140"/>
      <c r="K1957" s="140"/>
    </row>
    <row r="1958" spans="1:11" outlineLevel="1" x14ac:dyDescent="0.2">
      <c r="A1958" s="135"/>
      <c r="B1958" s="136"/>
      <c r="C1958" s="137" t="s">
        <v>1717</v>
      </c>
      <c r="D1958" s="138"/>
      <c r="E1958" s="139">
        <v>-13.2</v>
      </c>
      <c r="F1958" s="134"/>
      <c r="G1958" s="134"/>
      <c r="H1958" s="140"/>
      <c r="I1958" s="140"/>
      <c r="J1958" s="140"/>
      <c r="K1958" s="140"/>
    </row>
    <row r="1959" spans="1:11" outlineLevel="1" x14ac:dyDescent="0.2">
      <c r="A1959" s="135"/>
      <c r="B1959" s="136"/>
      <c r="C1959" s="137" t="s">
        <v>1752</v>
      </c>
      <c r="D1959" s="138"/>
      <c r="E1959" s="139">
        <v>13.25</v>
      </c>
      <c r="F1959" s="134"/>
      <c r="G1959" s="134"/>
      <c r="H1959" s="140"/>
      <c r="I1959" s="140"/>
      <c r="J1959" s="140"/>
      <c r="K1959" s="140"/>
    </row>
    <row r="1960" spans="1:11" outlineLevel="1" x14ac:dyDescent="0.2">
      <c r="A1960" s="135"/>
      <c r="B1960" s="136"/>
      <c r="C1960" s="137" t="s">
        <v>1770</v>
      </c>
      <c r="D1960" s="138"/>
      <c r="E1960" s="139">
        <v>116.07599999999999</v>
      </c>
      <c r="F1960" s="134"/>
      <c r="G1960" s="134"/>
      <c r="H1960" s="140"/>
      <c r="I1960" s="140"/>
      <c r="J1960" s="140"/>
      <c r="K1960" s="140"/>
    </row>
    <row r="1961" spans="1:11" outlineLevel="1" x14ac:dyDescent="0.2">
      <c r="A1961" s="135"/>
      <c r="B1961" s="136"/>
      <c r="C1961" s="137" t="s">
        <v>1676</v>
      </c>
      <c r="D1961" s="138"/>
      <c r="E1961" s="139">
        <v>-3.08</v>
      </c>
      <c r="F1961" s="134"/>
      <c r="G1961" s="134"/>
      <c r="H1961" s="140"/>
      <c r="I1961" s="140"/>
      <c r="J1961" s="140"/>
      <c r="K1961" s="140"/>
    </row>
    <row r="1962" spans="1:11" outlineLevel="1" x14ac:dyDescent="0.2">
      <c r="A1962" s="135"/>
      <c r="B1962" s="136"/>
      <c r="C1962" s="137" t="s">
        <v>1717</v>
      </c>
      <c r="D1962" s="138"/>
      <c r="E1962" s="139">
        <v>-13.2</v>
      </c>
      <c r="F1962" s="134"/>
      <c r="G1962" s="134"/>
      <c r="H1962" s="140"/>
      <c r="I1962" s="140"/>
      <c r="J1962" s="140"/>
      <c r="K1962" s="140"/>
    </row>
    <row r="1963" spans="1:11" outlineLevel="1" x14ac:dyDescent="0.2">
      <c r="A1963" s="135"/>
      <c r="B1963" s="136"/>
      <c r="C1963" s="137" t="s">
        <v>1752</v>
      </c>
      <c r="D1963" s="138"/>
      <c r="E1963" s="139">
        <v>13.25</v>
      </c>
      <c r="F1963" s="134"/>
      <c r="G1963" s="134"/>
      <c r="H1963" s="140"/>
      <c r="I1963" s="140"/>
      <c r="J1963" s="140"/>
      <c r="K1963" s="140"/>
    </row>
    <row r="1964" spans="1:11" outlineLevel="1" x14ac:dyDescent="0.2">
      <c r="A1964" s="135"/>
      <c r="B1964" s="136"/>
      <c r="C1964" s="137" t="s">
        <v>1771</v>
      </c>
      <c r="D1964" s="138"/>
      <c r="E1964" s="139">
        <v>116.416</v>
      </c>
      <c r="F1964" s="134"/>
      <c r="G1964" s="134"/>
      <c r="H1964" s="140"/>
      <c r="I1964" s="140"/>
      <c r="J1964" s="140"/>
      <c r="K1964" s="140"/>
    </row>
    <row r="1965" spans="1:11" outlineLevel="1" x14ac:dyDescent="0.2">
      <c r="A1965" s="135"/>
      <c r="B1965" s="136"/>
      <c r="C1965" s="137" t="s">
        <v>1676</v>
      </c>
      <c r="D1965" s="138"/>
      <c r="E1965" s="139">
        <v>-3.08</v>
      </c>
      <c r="F1965" s="134"/>
      <c r="G1965" s="134"/>
      <c r="H1965" s="140"/>
      <c r="I1965" s="140"/>
      <c r="J1965" s="140"/>
      <c r="K1965" s="140"/>
    </row>
    <row r="1966" spans="1:11" outlineLevel="1" x14ac:dyDescent="0.2">
      <c r="A1966" s="135"/>
      <c r="B1966" s="136"/>
      <c r="C1966" s="137" t="s">
        <v>1717</v>
      </c>
      <c r="D1966" s="138"/>
      <c r="E1966" s="139">
        <v>-13.2</v>
      </c>
      <c r="F1966" s="134"/>
      <c r="G1966" s="134"/>
      <c r="H1966" s="140"/>
      <c r="I1966" s="140"/>
      <c r="J1966" s="140"/>
      <c r="K1966" s="140"/>
    </row>
    <row r="1967" spans="1:11" outlineLevel="1" x14ac:dyDescent="0.2">
      <c r="A1967" s="135"/>
      <c r="B1967" s="136"/>
      <c r="C1967" s="137" t="s">
        <v>1752</v>
      </c>
      <c r="D1967" s="138"/>
      <c r="E1967" s="139">
        <v>13.25</v>
      </c>
      <c r="F1967" s="134"/>
      <c r="G1967" s="134"/>
      <c r="H1967" s="140"/>
      <c r="I1967" s="140"/>
      <c r="J1967" s="140"/>
      <c r="K1967" s="140"/>
    </row>
    <row r="1968" spans="1:11" outlineLevel="1" x14ac:dyDescent="0.2">
      <c r="A1968" s="135"/>
      <c r="B1968" s="136"/>
      <c r="C1968" s="137" t="s">
        <v>1772</v>
      </c>
      <c r="D1968" s="138"/>
      <c r="E1968" s="139">
        <v>71.195999999999998</v>
      </c>
      <c r="F1968" s="134"/>
      <c r="G1968" s="134"/>
      <c r="H1968" s="140"/>
      <c r="I1968" s="140"/>
      <c r="J1968" s="140"/>
      <c r="K1968" s="140"/>
    </row>
    <row r="1969" spans="1:11" outlineLevel="1" x14ac:dyDescent="0.2">
      <c r="A1969" s="135"/>
      <c r="B1969" s="136"/>
      <c r="C1969" s="137" t="s">
        <v>1737</v>
      </c>
      <c r="D1969" s="138"/>
      <c r="E1969" s="139">
        <v>-2.4420000000000002</v>
      </c>
      <c r="F1969" s="134"/>
      <c r="G1969" s="134"/>
      <c r="H1969" s="140"/>
      <c r="I1969" s="140"/>
      <c r="J1969" s="140"/>
      <c r="K1969" s="140"/>
    </row>
    <row r="1970" spans="1:11" outlineLevel="1" x14ac:dyDescent="0.2">
      <c r="A1970" s="135"/>
      <c r="B1970" s="136"/>
      <c r="C1970" s="137" t="s">
        <v>1676</v>
      </c>
      <c r="D1970" s="138"/>
      <c r="E1970" s="139">
        <v>-3.08</v>
      </c>
      <c r="F1970" s="134"/>
      <c r="G1970" s="134"/>
      <c r="H1970" s="140"/>
      <c r="I1970" s="140"/>
      <c r="J1970" s="140"/>
      <c r="K1970" s="140"/>
    </row>
    <row r="1971" spans="1:11" outlineLevel="1" x14ac:dyDescent="0.2">
      <c r="A1971" s="135"/>
      <c r="B1971" s="136"/>
      <c r="C1971" s="137" t="s">
        <v>1755</v>
      </c>
      <c r="D1971" s="138"/>
      <c r="E1971" s="139">
        <v>2.673</v>
      </c>
      <c r="F1971" s="134"/>
      <c r="G1971" s="134"/>
      <c r="H1971" s="140"/>
      <c r="I1971" s="140"/>
      <c r="J1971" s="140"/>
      <c r="K1971" s="140"/>
    </row>
    <row r="1972" spans="1:11" outlineLevel="1" x14ac:dyDescent="0.2">
      <c r="A1972" s="135"/>
      <c r="B1972" s="136"/>
      <c r="C1972" s="137" t="s">
        <v>1756</v>
      </c>
      <c r="D1972" s="138"/>
      <c r="E1972" s="139">
        <v>3.8784000000000001</v>
      </c>
      <c r="F1972" s="134"/>
      <c r="G1972" s="134"/>
      <c r="H1972" s="140"/>
      <c r="I1972" s="140"/>
      <c r="J1972" s="140"/>
      <c r="K1972" s="140"/>
    </row>
    <row r="1973" spans="1:11" outlineLevel="1" x14ac:dyDescent="0.2">
      <c r="A1973" s="135"/>
      <c r="B1973" s="136"/>
      <c r="C1973" s="137" t="s">
        <v>1773</v>
      </c>
      <c r="D1973" s="138"/>
      <c r="E1973" s="139">
        <v>120.15600000000001</v>
      </c>
      <c r="F1973" s="134"/>
      <c r="G1973" s="134"/>
      <c r="H1973" s="140"/>
      <c r="I1973" s="140"/>
      <c r="J1973" s="140"/>
      <c r="K1973" s="140"/>
    </row>
    <row r="1974" spans="1:11" outlineLevel="1" x14ac:dyDescent="0.2">
      <c r="A1974" s="135"/>
      <c r="B1974" s="136"/>
      <c r="C1974" s="137" t="s">
        <v>1676</v>
      </c>
      <c r="D1974" s="138"/>
      <c r="E1974" s="139">
        <v>-3.08</v>
      </c>
      <c r="F1974" s="134"/>
      <c r="G1974" s="134"/>
      <c r="H1974" s="140"/>
      <c r="I1974" s="140"/>
      <c r="J1974" s="140"/>
      <c r="K1974" s="140"/>
    </row>
    <row r="1975" spans="1:11" outlineLevel="1" x14ac:dyDescent="0.2">
      <c r="A1975" s="135"/>
      <c r="B1975" s="136"/>
      <c r="C1975" s="137" t="s">
        <v>1731</v>
      </c>
      <c r="D1975" s="138"/>
      <c r="E1975" s="139">
        <v>-12.32</v>
      </c>
      <c r="F1975" s="134"/>
      <c r="G1975" s="134"/>
      <c r="H1975" s="140"/>
      <c r="I1975" s="140"/>
      <c r="J1975" s="140"/>
      <c r="K1975" s="140"/>
    </row>
    <row r="1976" spans="1:11" outlineLevel="1" x14ac:dyDescent="0.2">
      <c r="A1976" s="135"/>
      <c r="B1976" s="136"/>
      <c r="C1976" s="137" t="s">
        <v>1758</v>
      </c>
      <c r="D1976" s="138"/>
      <c r="E1976" s="139">
        <v>15.5136</v>
      </c>
      <c r="F1976" s="134"/>
      <c r="G1976" s="134"/>
      <c r="H1976" s="140"/>
      <c r="I1976" s="140"/>
      <c r="J1976" s="140"/>
      <c r="K1976" s="140"/>
    </row>
    <row r="1977" spans="1:11" outlineLevel="1" x14ac:dyDescent="0.2">
      <c r="A1977" s="135"/>
      <c r="B1977" s="136"/>
      <c r="C1977" s="137" t="s">
        <v>1727</v>
      </c>
      <c r="D1977" s="138"/>
      <c r="E1977" s="139">
        <v>73.218999999999994</v>
      </c>
      <c r="F1977" s="134"/>
      <c r="G1977" s="134"/>
      <c r="H1977" s="140"/>
      <c r="I1977" s="140"/>
      <c r="J1977" s="140"/>
      <c r="K1977" s="140"/>
    </row>
    <row r="1978" spans="1:11" outlineLevel="1" x14ac:dyDescent="0.2">
      <c r="A1978" s="135"/>
      <c r="B1978" s="136"/>
      <c r="C1978" s="137" t="s">
        <v>1759</v>
      </c>
      <c r="D1978" s="138"/>
      <c r="E1978" s="139">
        <v>-9.7439999999999998</v>
      </c>
      <c r="F1978" s="134"/>
      <c r="G1978" s="134"/>
      <c r="H1978" s="140"/>
      <c r="I1978" s="140"/>
      <c r="J1978" s="140"/>
      <c r="K1978" s="140"/>
    </row>
    <row r="1979" spans="1:11" outlineLevel="1" x14ac:dyDescent="0.2">
      <c r="A1979" s="135"/>
      <c r="B1979" s="136"/>
      <c r="C1979" s="137" t="s">
        <v>1774</v>
      </c>
      <c r="D1979" s="138"/>
      <c r="E1979" s="139">
        <v>5.0735999999999999</v>
      </c>
      <c r="F1979" s="134"/>
      <c r="G1979" s="134"/>
      <c r="H1979" s="140"/>
      <c r="I1979" s="140"/>
      <c r="J1979" s="140"/>
      <c r="K1979" s="140"/>
    </row>
    <row r="1980" spans="1:11" outlineLevel="1" x14ac:dyDescent="0.2">
      <c r="A1980" s="135"/>
      <c r="B1980" s="136"/>
      <c r="C1980" s="137" t="s">
        <v>415</v>
      </c>
      <c r="D1980" s="138"/>
      <c r="E1980" s="139"/>
      <c r="F1980" s="134"/>
      <c r="G1980" s="134"/>
      <c r="H1980" s="140"/>
      <c r="I1980" s="140"/>
      <c r="J1980" s="140"/>
      <c r="K1980" s="140"/>
    </row>
    <row r="1981" spans="1:11" outlineLevel="1" x14ac:dyDescent="0.2">
      <c r="A1981" s="135"/>
      <c r="B1981" s="136"/>
      <c r="C1981" s="137" t="s">
        <v>1775</v>
      </c>
      <c r="D1981" s="138"/>
      <c r="E1981" s="139">
        <v>402.084</v>
      </c>
      <c r="F1981" s="134"/>
      <c r="G1981" s="134"/>
      <c r="H1981" s="140"/>
      <c r="I1981" s="140"/>
      <c r="J1981" s="140"/>
      <c r="K1981" s="140"/>
    </row>
    <row r="1982" spans="1:11" outlineLevel="1" x14ac:dyDescent="0.2">
      <c r="A1982" s="135"/>
      <c r="B1982" s="136"/>
      <c r="C1982" s="137" t="s">
        <v>1776</v>
      </c>
      <c r="D1982" s="138"/>
      <c r="E1982" s="139">
        <v>-9.24</v>
      </c>
      <c r="F1982" s="134"/>
      <c r="G1982" s="134"/>
      <c r="H1982" s="140"/>
      <c r="I1982" s="140"/>
      <c r="J1982" s="140"/>
      <c r="K1982" s="140"/>
    </row>
    <row r="1983" spans="1:11" outlineLevel="1" x14ac:dyDescent="0.2">
      <c r="A1983" s="135"/>
      <c r="B1983" s="136"/>
      <c r="C1983" s="137" t="s">
        <v>1643</v>
      </c>
      <c r="D1983" s="138"/>
      <c r="E1983" s="139">
        <v>-16.512</v>
      </c>
      <c r="F1983" s="134"/>
      <c r="G1983" s="134"/>
      <c r="H1983" s="140"/>
      <c r="I1983" s="140"/>
      <c r="J1983" s="140"/>
      <c r="K1983" s="140"/>
    </row>
    <row r="1984" spans="1:11" outlineLevel="1" x14ac:dyDescent="0.2">
      <c r="A1984" s="135"/>
      <c r="B1984" s="136"/>
      <c r="C1984" s="137" t="s">
        <v>1777</v>
      </c>
      <c r="D1984" s="138"/>
      <c r="E1984" s="139">
        <v>-3.15</v>
      </c>
      <c r="F1984" s="134"/>
      <c r="G1984" s="134"/>
      <c r="H1984" s="140"/>
      <c r="I1984" s="140"/>
      <c r="J1984" s="140"/>
      <c r="K1984" s="140"/>
    </row>
    <row r="1985" spans="1:11" outlineLevel="1" x14ac:dyDescent="0.2">
      <c r="A1985" s="135"/>
      <c r="B1985" s="136"/>
      <c r="C1985" s="137" t="s">
        <v>1778</v>
      </c>
      <c r="D1985" s="138"/>
      <c r="E1985" s="139">
        <v>-4.84</v>
      </c>
      <c r="F1985" s="134"/>
      <c r="G1985" s="134"/>
      <c r="H1985" s="140"/>
      <c r="I1985" s="140"/>
      <c r="J1985" s="140"/>
      <c r="K1985" s="140"/>
    </row>
    <row r="1986" spans="1:11" outlineLevel="1" x14ac:dyDescent="0.2">
      <c r="A1986" s="135"/>
      <c r="B1986" s="136"/>
      <c r="C1986" s="137" t="s">
        <v>1734</v>
      </c>
      <c r="D1986" s="138"/>
      <c r="E1986" s="139">
        <v>-26.4</v>
      </c>
      <c r="F1986" s="134"/>
      <c r="G1986" s="134"/>
      <c r="H1986" s="140"/>
      <c r="I1986" s="140"/>
      <c r="J1986" s="140"/>
      <c r="K1986" s="140"/>
    </row>
    <row r="1987" spans="1:11" outlineLevel="1" x14ac:dyDescent="0.2">
      <c r="A1987" s="135"/>
      <c r="B1987" s="136"/>
      <c r="C1987" s="137" t="s">
        <v>1736</v>
      </c>
      <c r="D1987" s="138"/>
      <c r="E1987" s="139">
        <v>-5.3460000000000001</v>
      </c>
      <c r="F1987" s="134"/>
      <c r="G1987" s="134"/>
      <c r="H1987" s="140"/>
      <c r="I1987" s="140"/>
      <c r="J1987" s="140"/>
      <c r="K1987" s="140"/>
    </row>
    <row r="1988" spans="1:11" outlineLevel="1" x14ac:dyDescent="0.2">
      <c r="A1988" s="135"/>
      <c r="B1988" s="136"/>
      <c r="C1988" s="137" t="s">
        <v>1779</v>
      </c>
      <c r="D1988" s="138"/>
      <c r="E1988" s="139">
        <v>-5.1479999999999997</v>
      </c>
      <c r="F1988" s="134"/>
      <c r="G1988" s="134"/>
      <c r="H1988" s="140"/>
      <c r="I1988" s="140"/>
      <c r="J1988" s="140"/>
      <c r="K1988" s="140"/>
    </row>
    <row r="1989" spans="1:11" outlineLevel="1" x14ac:dyDescent="0.2">
      <c r="A1989" s="135"/>
      <c r="B1989" s="136"/>
      <c r="C1989" s="137" t="s">
        <v>1780</v>
      </c>
      <c r="D1989" s="138"/>
      <c r="E1989" s="139">
        <v>-2.3532000000000002</v>
      </c>
      <c r="F1989" s="134"/>
      <c r="G1989" s="134"/>
      <c r="H1989" s="140"/>
      <c r="I1989" s="140"/>
      <c r="J1989" s="140"/>
      <c r="K1989" s="140"/>
    </row>
    <row r="1990" spans="1:11" outlineLevel="1" x14ac:dyDescent="0.2">
      <c r="A1990" s="135"/>
      <c r="B1990" s="136"/>
      <c r="C1990" s="137" t="s">
        <v>1738</v>
      </c>
      <c r="D1990" s="138"/>
      <c r="E1990" s="139">
        <v>13.2</v>
      </c>
      <c r="F1990" s="134"/>
      <c r="G1990" s="134"/>
      <c r="H1990" s="140"/>
      <c r="I1990" s="140"/>
      <c r="J1990" s="140"/>
      <c r="K1990" s="140"/>
    </row>
    <row r="1991" spans="1:11" outlineLevel="1" x14ac:dyDescent="0.2">
      <c r="A1991" s="135"/>
      <c r="B1991" s="136"/>
      <c r="C1991" s="137" t="s">
        <v>1781</v>
      </c>
      <c r="D1991" s="138"/>
      <c r="E1991" s="139">
        <v>19.635000000000002</v>
      </c>
      <c r="F1991" s="134"/>
      <c r="G1991" s="134"/>
      <c r="H1991" s="140"/>
      <c r="I1991" s="140"/>
      <c r="J1991" s="140"/>
      <c r="K1991" s="140"/>
    </row>
    <row r="1992" spans="1:11" outlineLevel="1" x14ac:dyDescent="0.2">
      <c r="A1992" s="135"/>
      <c r="B1992" s="136"/>
      <c r="C1992" s="137" t="s">
        <v>1782</v>
      </c>
      <c r="D1992" s="138"/>
      <c r="E1992" s="139">
        <v>3.6234000000000002</v>
      </c>
      <c r="F1992" s="134"/>
      <c r="G1992" s="134"/>
      <c r="H1992" s="140"/>
      <c r="I1992" s="140"/>
      <c r="J1992" s="140"/>
      <c r="K1992" s="140"/>
    </row>
    <row r="1993" spans="1:11" outlineLevel="1" x14ac:dyDescent="0.2">
      <c r="A1993" s="135"/>
      <c r="B1993" s="136"/>
      <c r="C1993" s="137" t="s">
        <v>1783</v>
      </c>
      <c r="D1993" s="138"/>
      <c r="E1993" s="139">
        <v>2.3264999999999998</v>
      </c>
      <c r="F1993" s="134"/>
      <c r="G1993" s="134"/>
      <c r="H1993" s="140"/>
      <c r="I1993" s="140"/>
      <c r="J1993" s="140"/>
      <c r="K1993" s="140"/>
    </row>
    <row r="1994" spans="1:11" outlineLevel="1" x14ac:dyDescent="0.2">
      <c r="A1994" s="135"/>
      <c r="B1994" s="136"/>
      <c r="C1994" s="137" t="s">
        <v>1784</v>
      </c>
      <c r="D1994" s="138"/>
      <c r="E1994" s="139">
        <v>1.782</v>
      </c>
      <c r="F1994" s="134"/>
      <c r="G1994" s="134"/>
      <c r="H1994" s="140"/>
      <c r="I1994" s="140"/>
      <c r="J1994" s="140"/>
      <c r="K1994" s="140"/>
    </row>
    <row r="1995" spans="1:11" outlineLevel="1" x14ac:dyDescent="0.2">
      <c r="A1995" s="135"/>
      <c r="B1995" s="136"/>
      <c r="C1995" s="137" t="s">
        <v>1785</v>
      </c>
      <c r="D1995" s="138"/>
      <c r="E1995" s="139">
        <v>123.648</v>
      </c>
      <c r="F1995" s="134"/>
      <c r="G1995" s="134"/>
      <c r="H1995" s="140"/>
      <c r="I1995" s="140"/>
      <c r="J1995" s="140"/>
      <c r="K1995" s="140"/>
    </row>
    <row r="1996" spans="1:11" outlineLevel="1" x14ac:dyDescent="0.2">
      <c r="A1996" s="135"/>
      <c r="B1996" s="136"/>
      <c r="C1996" s="137" t="s">
        <v>1676</v>
      </c>
      <c r="D1996" s="138"/>
      <c r="E1996" s="139">
        <v>-3.08</v>
      </c>
      <c r="F1996" s="134"/>
      <c r="G1996" s="134"/>
      <c r="H1996" s="140"/>
      <c r="I1996" s="140"/>
      <c r="J1996" s="140"/>
      <c r="K1996" s="140"/>
    </row>
    <row r="1997" spans="1:11" outlineLevel="1" x14ac:dyDescent="0.2">
      <c r="A1997" s="135"/>
      <c r="B1997" s="136"/>
      <c r="C1997" s="137" t="s">
        <v>1731</v>
      </c>
      <c r="D1997" s="138"/>
      <c r="E1997" s="139">
        <v>-12.32</v>
      </c>
      <c r="F1997" s="134"/>
      <c r="G1997" s="134"/>
      <c r="H1997" s="140"/>
      <c r="I1997" s="140"/>
      <c r="J1997" s="140"/>
      <c r="K1997" s="140"/>
    </row>
    <row r="1998" spans="1:11" outlineLevel="1" x14ac:dyDescent="0.2">
      <c r="A1998" s="135"/>
      <c r="B1998" s="136"/>
      <c r="C1998" s="137" t="s">
        <v>1786</v>
      </c>
      <c r="D1998" s="138"/>
      <c r="E1998" s="139">
        <v>11.877599999999999</v>
      </c>
      <c r="F1998" s="134"/>
      <c r="G1998" s="134"/>
      <c r="H1998" s="140"/>
      <c r="I1998" s="140"/>
      <c r="J1998" s="140"/>
      <c r="K1998" s="140"/>
    </row>
    <row r="1999" spans="1:11" outlineLevel="1" x14ac:dyDescent="0.2">
      <c r="A1999" s="135"/>
      <c r="B1999" s="136"/>
      <c r="C1999" s="137" t="s">
        <v>1787</v>
      </c>
      <c r="D1999" s="138"/>
      <c r="E1999" s="139">
        <v>119.163</v>
      </c>
      <c r="F1999" s="134"/>
      <c r="G1999" s="134"/>
      <c r="H1999" s="140"/>
      <c r="I1999" s="140"/>
      <c r="J1999" s="140"/>
      <c r="K1999" s="140"/>
    </row>
    <row r="2000" spans="1:11" outlineLevel="1" x14ac:dyDescent="0.2">
      <c r="A2000" s="135"/>
      <c r="B2000" s="136"/>
      <c r="C2000" s="137" t="s">
        <v>1763</v>
      </c>
      <c r="D2000" s="138"/>
      <c r="E2000" s="139">
        <v>-2.42</v>
      </c>
      <c r="F2000" s="134"/>
      <c r="G2000" s="134"/>
      <c r="H2000" s="140"/>
      <c r="I2000" s="140"/>
      <c r="J2000" s="140"/>
      <c r="K2000" s="140"/>
    </row>
    <row r="2001" spans="1:11" outlineLevel="1" x14ac:dyDescent="0.2">
      <c r="A2001" s="135"/>
      <c r="B2001" s="136"/>
      <c r="C2001" s="137" t="s">
        <v>1717</v>
      </c>
      <c r="D2001" s="138"/>
      <c r="E2001" s="139">
        <v>-13.2</v>
      </c>
      <c r="F2001" s="134"/>
      <c r="G2001" s="134"/>
      <c r="H2001" s="140"/>
      <c r="I2001" s="140"/>
      <c r="J2001" s="140"/>
      <c r="K2001" s="140"/>
    </row>
    <row r="2002" spans="1:11" outlineLevel="1" x14ac:dyDescent="0.2">
      <c r="A2002" s="135"/>
      <c r="B2002" s="136"/>
      <c r="C2002" s="137" t="s">
        <v>1746</v>
      </c>
      <c r="D2002" s="138"/>
      <c r="E2002" s="139">
        <v>-6.16</v>
      </c>
      <c r="F2002" s="134"/>
      <c r="G2002" s="134"/>
      <c r="H2002" s="140"/>
      <c r="I2002" s="140"/>
      <c r="J2002" s="140"/>
      <c r="K2002" s="140"/>
    </row>
    <row r="2003" spans="1:11" outlineLevel="1" x14ac:dyDescent="0.2">
      <c r="A2003" s="135"/>
      <c r="B2003" s="136"/>
      <c r="C2003" s="137" t="s">
        <v>1788</v>
      </c>
      <c r="D2003" s="138"/>
      <c r="E2003" s="139">
        <v>9.5</v>
      </c>
      <c r="F2003" s="134"/>
      <c r="G2003" s="134"/>
      <c r="H2003" s="140"/>
      <c r="I2003" s="140"/>
      <c r="J2003" s="140"/>
      <c r="K2003" s="140"/>
    </row>
    <row r="2004" spans="1:11" outlineLevel="1" x14ac:dyDescent="0.2">
      <c r="A2004" s="135"/>
      <c r="B2004" s="136"/>
      <c r="C2004" s="137" t="s">
        <v>1749</v>
      </c>
      <c r="D2004" s="138"/>
      <c r="E2004" s="139">
        <v>5.9387999999999996</v>
      </c>
      <c r="F2004" s="134"/>
      <c r="G2004" s="134"/>
      <c r="H2004" s="140"/>
      <c r="I2004" s="140"/>
      <c r="J2004" s="140"/>
      <c r="K2004" s="140"/>
    </row>
    <row r="2005" spans="1:11" outlineLevel="1" x14ac:dyDescent="0.2">
      <c r="A2005" s="135"/>
      <c r="B2005" s="136"/>
      <c r="C2005" s="137" t="s">
        <v>1789</v>
      </c>
      <c r="D2005" s="138"/>
      <c r="E2005" s="139">
        <v>118.818</v>
      </c>
      <c r="F2005" s="134"/>
      <c r="G2005" s="134"/>
      <c r="H2005" s="140"/>
      <c r="I2005" s="140"/>
      <c r="J2005" s="140"/>
      <c r="K2005" s="140"/>
    </row>
    <row r="2006" spans="1:11" outlineLevel="1" x14ac:dyDescent="0.2">
      <c r="A2006" s="135"/>
      <c r="B2006" s="136"/>
      <c r="C2006" s="137" t="s">
        <v>1777</v>
      </c>
      <c r="D2006" s="138"/>
      <c r="E2006" s="139">
        <v>-3.15</v>
      </c>
      <c r="F2006" s="134"/>
      <c r="G2006" s="134"/>
      <c r="H2006" s="140"/>
      <c r="I2006" s="140"/>
      <c r="J2006" s="140"/>
      <c r="K2006" s="140"/>
    </row>
    <row r="2007" spans="1:11" outlineLevel="1" x14ac:dyDescent="0.2">
      <c r="A2007" s="135"/>
      <c r="B2007" s="136"/>
      <c r="C2007" s="137" t="s">
        <v>1717</v>
      </c>
      <c r="D2007" s="138"/>
      <c r="E2007" s="139">
        <v>-13.2</v>
      </c>
      <c r="F2007" s="134"/>
      <c r="G2007" s="134"/>
      <c r="H2007" s="140"/>
      <c r="I2007" s="140"/>
      <c r="J2007" s="140"/>
      <c r="K2007" s="140"/>
    </row>
    <row r="2008" spans="1:11" outlineLevel="1" x14ac:dyDescent="0.2">
      <c r="A2008" s="135"/>
      <c r="B2008" s="136"/>
      <c r="C2008" s="137" t="s">
        <v>1788</v>
      </c>
      <c r="D2008" s="138"/>
      <c r="E2008" s="139">
        <v>9.5</v>
      </c>
      <c r="F2008" s="134"/>
      <c r="G2008" s="134"/>
      <c r="H2008" s="140"/>
      <c r="I2008" s="140"/>
      <c r="J2008" s="140"/>
      <c r="K2008" s="140"/>
    </row>
    <row r="2009" spans="1:11" outlineLevel="1" x14ac:dyDescent="0.2">
      <c r="A2009" s="135"/>
      <c r="B2009" s="136"/>
      <c r="C2009" s="137" t="s">
        <v>1790</v>
      </c>
      <c r="D2009" s="138"/>
      <c r="E2009" s="139">
        <v>118.818</v>
      </c>
      <c r="F2009" s="134"/>
      <c r="G2009" s="134"/>
      <c r="H2009" s="140"/>
      <c r="I2009" s="140"/>
      <c r="J2009" s="140"/>
      <c r="K2009" s="140"/>
    </row>
    <row r="2010" spans="1:11" outlineLevel="1" x14ac:dyDescent="0.2">
      <c r="A2010" s="135"/>
      <c r="B2010" s="136"/>
      <c r="C2010" s="137" t="s">
        <v>1676</v>
      </c>
      <c r="D2010" s="138"/>
      <c r="E2010" s="139">
        <v>-3.08</v>
      </c>
      <c r="F2010" s="134"/>
      <c r="G2010" s="134"/>
      <c r="H2010" s="140"/>
      <c r="I2010" s="140"/>
      <c r="J2010" s="140"/>
      <c r="K2010" s="140"/>
    </row>
    <row r="2011" spans="1:11" outlineLevel="1" x14ac:dyDescent="0.2">
      <c r="A2011" s="135"/>
      <c r="B2011" s="136"/>
      <c r="C2011" s="137" t="s">
        <v>1717</v>
      </c>
      <c r="D2011" s="138"/>
      <c r="E2011" s="139">
        <v>-13.2</v>
      </c>
      <c r="F2011" s="134"/>
      <c r="G2011" s="134"/>
      <c r="H2011" s="140"/>
      <c r="I2011" s="140"/>
      <c r="J2011" s="140"/>
      <c r="K2011" s="140"/>
    </row>
    <row r="2012" spans="1:11" outlineLevel="1" x14ac:dyDescent="0.2">
      <c r="A2012" s="135"/>
      <c r="B2012" s="136"/>
      <c r="C2012" s="137" t="s">
        <v>1788</v>
      </c>
      <c r="D2012" s="138"/>
      <c r="E2012" s="139">
        <v>9.5</v>
      </c>
      <c r="F2012" s="134"/>
      <c r="G2012" s="134"/>
      <c r="H2012" s="140"/>
      <c r="I2012" s="140"/>
      <c r="J2012" s="140"/>
      <c r="K2012" s="140"/>
    </row>
    <row r="2013" spans="1:11" outlineLevel="1" x14ac:dyDescent="0.2">
      <c r="A2013" s="135"/>
      <c r="B2013" s="136"/>
      <c r="C2013" s="137" t="s">
        <v>1791</v>
      </c>
      <c r="D2013" s="138"/>
      <c r="E2013" s="139">
        <v>119.163</v>
      </c>
      <c r="F2013" s="134"/>
      <c r="G2013" s="134"/>
      <c r="H2013" s="140"/>
      <c r="I2013" s="140"/>
      <c r="J2013" s="140"/>
      <c r="K2013" s="140"/>
    </row>
    <row r="2014" spans="1:11" outlineLevel="1" x14ac:dyDescent="0.2">
      <c r="A2014" s="135"/>
      <c r="B2014" s="136"/>
      <c r="C2014" s="137" t="s">
        <v>1676</v>
      </c>
      <c r="D2014" s="138"/>
      <c r="E2014" s="139">
        <v>-3.08</v>
      </c>
      <c r="F2014" s="134"/>
      <c r="G2014" s="134"/>
      <c r="H2014" s="140"/>
      <c r="I2014" s="140"/>
      <c r="J2014" s="140"/>
      <c r="K2014" s="140"/>
    </row>
    <row r="2015" spans="1:11" outlineLevel="1" x14ac:dyDescent="0.2">
      <c r="A2015" s="135"/>
      <c r="B2015" s="136"/>
      <c r="C2015" s="137" t="s">
        <v>1717</v>
      </c>
      <c r="D2015" s="138"/>
      <c r="E2015" s="139">
        <v>-13.2</v>
      </c>
      <c r="F2015" s="134"/>
      <c r="G2015" s="134"/>
      <c r="H2015" s="140"/>
      <c r="I2015" s="140"/>
      <c r="J2015" s="140"/>
      <c r="K2015" s="140"/>
    </row>
    <row r="2016" spans="1:11" outlineLevel="1" x14ac:dyDescent="0.2">
      <c r="A2016" s="135"/>
      <c r="B2016" s="136"/>
      <c r="C2016" s="137" t="s">
        <v>1752</v>
      </c>
      <c r="D2016" s="138"/>
      <c r="E2016" s="139">
        <v>13.25</v>
      </c>
      <c r="F2016" s="134"/>
      <c r="G2016" s="134"/>
      <c r="H2016" s="140"/>
      <c r="I2016" s="140"/>
      <c r="J2016" s="140"/>
      <c r="K2016" s="140"/>
    </row>
    <row r="2017" spans="1:11" outlineLevel="1" x14ac:dyDescent="0.2">
      <c r="A2017" s="135"/>
      <c r="B2017" s="136"/>
      <c r="C2017" s="137" t="s">
        <v>1792</v>
      </c>
      <c r="D2017" s="138"/>
      <c r="E2017" s="139">
        <v>72.215999999999994</v>
      </c>
      <c r="F2017" s="134"/>
      <c r="G2017" s="134"/>
      <c r="H2017" s="140"/>
      <c r="I2017" s="140"/>
      <c r="J2017" s="140"/>
      <c r="K2017" s="140"/>
    </row>
    <row r="2018" spans="1:11" outlineLevel="1" x14ac:dyDescent="0.2">
      <c r="A2018" s="135"/>
      <c r="B2018" s="136"/>
      <c r="C2018" s="137" t="s">
        <v>1737</v>
      </c>
      <c r="D2018" s="138"/>
      <c r="E2018" s="139">
        <v>-2.4420000000000002</v>
      </c>
      <c r="F2018" s="134"/>
      <c r="G2018" s="134"/>
      <c r="H2018" s="140"/>
      <c r="I2018" s="140"/>
      <c r="J2018" s="140"/>
      <c r="K2018" s="140"/>
    </row>
    <row r="2019" spans="1:11" outlineLevel="1" x14ac:dyDescent="0.2">
      <c r="A2019" s="135"/>
      <c r="B2019" s="136"/>
      <c r="C2019" s="137" t="s">
        <v>1676</v>
      </c>
      <c r="D2019" s="138"/>
      <c r="E2019" s="139">
        <v>-3.08</v>
      </c>
      <c r="F2019" s="134"/>
      <c r="G2019" s="134"/>
      <c r="H2019" s="140"/>
      <c r="I2019" s="140"/>
      <c r="J2019" s="140"/>
      <c r="K2019" s="140"/>
    </row>
    <row r="2020" spans="1:11" outlineLevel="1" x14ac:dyDescent="0.2">
      <c r="A2020" s="135"/>
      <c r="B2020" s="136"/>
      <c r="C2020" s="137" t="s">
        <v>1793</v>
      </c>
      <c r="D2020" s="138"/>
      <c r="E2020" s="139">
        <v>2.6955</v>
      </c>
      <c r="F2020" s="134"/>
      <c r="G2020" s="134"/>
      <c r="H2020" s="140"/>
      <c r="I2020" s="140"/>
      <c r="J2020" s="140"/>
      <c r="K2020" s="140"/>
    </row>
    <row r="2021" spans="1:11" outlineLevel="1" x14ac:dyDescent="0.2">
      <c r="A2021" s="135"/>
      <c r="B2021" s="136"/>
      <c r="C2021" s="137" t="s">
        <v>1794</v>
      </c>
      <c r="D2021" s="138"/>
      <c r="E2021" s="139">
        <v>2.9087999999999998</v>
      </c>
      <c r="F2021" s="134"/>
      <c r="G2021" s="134"/>
      <c r="H2021" s="140"/>
      <c r="I2021" s="140"/>
      <c r="J2021" s="140"/>
      <c r="K2021" s="140"/>
    </row>
    <row r="2022" spans="1:11" outlineLevel="1" x14ac:dyDescent="0.2">
      <c r="A2022" s="135"/>
      <c r="B2022" s="136"/>
      <c r="C2022" s="137" t="s">
        <v>1795</v>
      </c>
      <c r="D2022" s="138"/>
      <c r="E2022" s="139">
        <v>80.799000000000007</v>
      </c>
      <c r="F2022" s="134"/>
      <c r="G2022" s="134"/>
      <c r="H2022" s="140"/>
      <c r="I2022" s="140"/>
      <c r="J2022" s="140"/>
      <c r="K2022" s="140"/>
    </row>
    <row r="2023" spans="1:11" outlineLevel="1" x14ac:dyDescent="0.2">
      <c r="A2023" s="135"/>
      <c r="B2023" s="136"/>
      <c r="C2023" s="137" t="s">
        <v>1646</v>
      </c>
      <c r="D2023" s="138"/>
      <c r="E2023" s="139">
        <v>-2.4529999999999998</v>
      </c>
      <c r="F2023" s="134"/>
      <c r="G2023" s="134"/>
      <c r="H2023" s="140"/>
      <c r="I2023" s="140"/>
      <c r="J2023" s="140"/>
      <c r="K2023" s="140"/>
    </row>
    <row r="2024" spans="1:11" outlineLevel="1" x14ac:dyDescent="0.2">
      <c r="A2024" s="135"/>
      <c r="B2024" s="136"/>
      <c r="C2024" s="137" t="s">
        <v>1746</v>
      </c>
      <c r="D2024" s="138"/>
      <c r="E2024" s="139">
        <v>-6.16</v>
      </c>
      <c r="F2024" s="134"/>
      <c r="G2024" s="134"/>
      <c r="H2024" s="140"/>
      <c r="I2024" s="140"/>
      <c r="J2024" s="140"/>
      <c r="K2024" s="140"/>
    </row>
    <row r="2025" spans="1:11" outlineLevel="1" x14ac:dyDescent="0.2">
      <c r="A2025" s="135"/>
      <c r="B2025" s="136"/>
      <c r="C2025" s="137" t="s">
        <v>1796</v>
      </c>
      <c r="D2025" s="138"/>
      <c r="E2025" s="139">
        <v>5.8175999999999997</v>
      </c>
      <c r="F2025" s="134"/>
      <c r="G2025" s="134"/>
      <c r="H2025" s="140"/>
      <c r="I2025" s="140"/>
      <c r="J2025" s="140"/>
      <c r="K2025" s="140"/>
    </row>
    <row r="2026" spans="1:11" outlineLevel="1" x14ac:dyDescent="0.2">
      <c r="A2026" s="135"/>
      <c r="B2026" s="136"/>
      <c r="C2026" s="137" t="s">
        <v>1797</v>
      </c>
      <c r="D2026" s="138"/>
      <c r="E2026" s="139">
        <v>88.802999999999997</v>
      </c>
      <c r="F2026" s="134"/>
      <c r="G2026" s="134"/>
      <c r="H2026" s="140"/>
      <c r="I2026" s="140"/>
      <c r="J2026" s="140"/>
      <c r="K2026" s="140"/>
    </row>
    <row r="2027" spans="1:11" outlineLevel="1" x14ac:dyDescent="0.2">
      <c r="A2027" s="135"/>
      <c r="B2027" s="136"/>
      <c r="C2027" s="137" t="s">
        <v>1798</v>
      </c>
      <c r="D2027" s="138"/>
      <c r="E2027" s="139">
        <v>-2.3319999999999999</v>
      </c>
      <c r="F2027" s="134"/>
      <c r="G2027" s="134"/>
      <c r="H2027" s="140"/>
      <c r="I2027" s="140"/>
      <c r="J2027" s="140"/>
      <c r="K2027" s="140"/>
    </row>
    <row r="2028" spans="1:11" outlineLevel="1" x14ac:dyDescent="0.2">
      <c r="A2028" s="135"/>
      <c r="B2028" s="136"/>
      <c r="C2028" s="137" t="s">
        <v>1799</v>
      </c>
      <c r="D2028" s="138"/>
      <c r="E2028" s="139">
        <v>-1.9350000000000001</v>
      </c>
      <c r="F2028" s="134"/>
      <c r="G2028" s="134"/>
      <c r="H2028" s="140"/>
      <c r="I2028" s="140"/>
      <c r="J2028" s="140"/>
      <c r="K2028" s="140"/>
    </row>
    <row r="2029" spans="1:11" outlineLevel="1" x14ac:dyDescent="0.2">
      <c r="A2029" s="135"/>
      <c r="B2029" s="136"/>
      <c r="C2029" s="137" t="s">
        <v>1746</v>
      </c>
      <c r="D2029" s="138"/>
      <c r="E2029" s="139">
        <v>-6.16</v>
      </c>
      <c r="F2029" s="134"/>
      <c r="G2029" s="134"/>
      <c r="H2029" s="140"/>
      <c r="I2029" s="140"/>
      <c r="J2029" s="140"/>
      <c r="K2029" s="140"/>
    </row>
    <row r="2030" spans="1:11" outlineLevel="1" x14ac:dyDescent="0.2">
      <c r="A2030" s="135"/>
      <c r="B2030" s="136"/>
      <c r="C2030" s="137" t="s">
        <v>1800</v>
      </c>
      <c r="D2030" s="138"/>
      <c r="E2030" s="139">
        <v>3.3355999999999999</v>
      </c>
      <c r="F2030" s="134"/>
      <c r="G2030" s="134"/>
      <c r="H2030" s="140"/>
      <c r="I2030" s="140"/>
      <c r="J2030" s="140"/>
      <c r="K2030" s="140"/>
    </row>
    <row r="2031" spans="1:11" outlineLevel="1" x14ac:dyDescent="0.2">
      <c r="A2031" s="135"/>
      <c r="B2031" s="136"/>
      <c r="C2031" s="137" t="s">
        <v>1796</v>
      </c>
      <c r="D2031" s="138"/>
      <c r="E2031" s="139">
        <v>5.8175999999999997</v>
      </c>
      <c r="F2031" s="134"/>
      <c r="G2031" s="134"/>
      <c r="H2031" s="140"/>
      <c r="I2031" s="140"/>
      <c r="J2031" s="140"/>
      <c r="K2031" s="140"/>
    </row>
    <row r="2032" spans="1:11" outlineLevel="1" x14ac:dyDescent="0.2">
      <c r="A2032" s="135"/>
      <c r="B2032" s="136"/>
      <c r="C2032" s="137" t="s">
        <v>1727</v>
      </c>
      <c r="D2032" s="138"/>
      <c r="E2032" s="139">
        <v>73.218999999999994</v>
      </c>
      <c r="F2032" s="134"/>
      <c r="G2032" s="134"/>
      <c r="H2032" s="140"/>
      <c r="I2032" s="140"/>
      <c r="J2032" s="140"/>
      <c r="K2032" s="140"/>
    </row>
    <row r="2033" spans="1:11" outlineLevel="1" x14ac:dyDescent="0.2">
      <c r="A2033" s="135"/>
      <c r="B2033" s="136"/>
      <c r="C2033" s="137" t="s">
        <v>1801</v>
      </c>
      <c r="D2033" s="138"/>
      <c r="E2033" s="139">
        <v>-5.88</v>
      </c>
      <c r="F2033" s="134"/>
      <c r="G2033" s="134"/>
      <c r="H2033" s="140"/>
      <c r="I2033" s="140"/>
      <c r="J2033" s="140"/>
      <c r="K2033" s="140"/>
    </row>
    <row r="2034" spans="1:11" outlineLevel="1" x14ac:dyDescent="0.2">
      <c r="A2034" s="135"/>
      <c r="B2034" s="136"/>
      <c r="C2034" s="137" t="s">
        <v>1802</v>
      </c>
      <c r="D2034" s="138"/>
      <c r="E2034" s="139">
        <v>3.78</v>
      </c>
      <c r="F2034" s="134"/>
      <c r="G2034" s="134"/>
      <c r="H2034" s="140"/>
      <c r="I2034" s="140"/>
      <c r="J2034" s="140"/>
      <c r="K2034" s="140"/>
    </row>
    <row r="2035" spans="1:11" outlineLevel="1" x14ac:dyDescent="0.2">
      <c r="A2035" s="135"/>
      <c r="B2035" s="136"/>
      <c r="C2035" s="137" t="s">
        <v>420</v>
      </c>
      <c r="D2035" s="138"/>
      <c r="E2035" s="139"/>
      <c r="F2035" s="134"/>
      <c r="G2035" s="134"/>
      <c r="H2035" s="140"/>
      <c r="I2035" s="140"/>
      <c r="J2035" s="140"/>
      <c r="K2035" s="140"/>
    </row>
    <row r="2036" spans="1:11" outlineLevel="1" x14ac:dyDescent="0.2">
      <c r="A2036" s="135"/>
      <c r="B2036" s="136"/>
      <c r="C2036" s="137" t="s">
        <v>1803</v>
      </c>
      <c r="D2036" s="138"/>
      <c r="E2036" s="139">
        <v>80.55</v>
      </c>
      <c r="F2036" s="134"/>
      <c r="G2036" s="134"/>
      <c r="H2036" s="140"/>
      <c r="I2036" s="140"/>
      <c r="J2036" s="140"/>
      <c r="K2036" s="140"/>
    </row>
    <row r="2037" spans="1:11" outlineLevel="1" x14ac:dyDescent="0.2">
      <c r="A2037" s="135"/>
      <c r="B2037" s="136"/>
      <c r="C2037" s="137" t="s">
        <v>1804</v>
      </c>
      <c r="D2037" s="138"/>
      <c r="E2037" s="139">
        <v>-1.68</v>
      </c>
      <c r="F2037" s="134"/>
      <c r="G2037" s="134"/>
      <c r="H2037" s="140"/>
      <c r="I2037" s="140"/>
      <c r="J2037" s="140"/>
      <c r="K2037" s="140"/>
    </row>
    <row r="2038" spans="1:11" outlineLevel="1" x14ac:dyDescent="0.2">
      <c r="A2038" s="135"/>
      <c r="B2038" s="136"/>
      <c r="C2038" s="137" t="s">
        <v>698</v>
      </c>
      <c r="D2038" s="138"/>
      <c r="E2038" s="139">
        <v>-4.04</v>
      </c>
      <c r="F2038" s="134"/>
      <c r="G2038" s="134"/>
      <c r="H2038" s="140"/>
      <c r="I2038" s="140"/>
      <c r="J2038" s="140"/>
      <c r="K2038" s="140"/>
    </row>
    <row r="2039" spans="1:11" outlineLevel="1" x14ac:dyDescent="0.2">
      <c r="A2039" s="135"/>
      <c r="B2039" s="136"/>
      <c r="C2039" s="137" t="s">
        <v>1805</v>
      </c>
      <c r="D2039" s="138"/>
      <c r="E2039" s="139">
        <v>198.25</v>
      </c>
      <c r="F2039" s="134"/>
      <c r="G2039" s="134"/>
      <c r="H2039" s="140"/>
      <c r="I2039" s="140"/>
      <c r="J2039" s="140"/>
      <c r="K2039" s="140"/>
    </row>
    <row r="2040" spans="1:11" outlineLevel="1" x14ac:dyDescent="0.2">
      <c r="A2040" s="135"/>
      <c r="B2040" s="136"/>
      <c r="C2040" s="137" t="s">
        <v>705</v>
      </c>
      <c r="D2040" s="138"/>
      <c r="E2040" s="139">
        <v>-2.02</v>
      </c>
      <c r="F2040" s="134"/>
      <c r="G2040" s="134"/>
      <c r="H2040" s="140"/>
      <c r="I2040" s="140"/>
      <c r="J2040" s="140"/>
      <c r="K2040" s="140"/>
    </row>
    <row r="2041" spans="1:11" outlineLevel="1" x14ac:dyDescent="0.2">
      <c r="A2041" s="135"/>
      <c r="B2041" s="136"/>
      <c r="C2041" s="137" t="s">
        <v>1806</v>
      </c>
      <c r="D2041" s="138"/>
      <c r="E2041" s="139">
        <v>217.6</v>
      </c>
      <c r="F2041" s="134"/>
      <c r="G2041" s="134"/>
      <c r="H2041" s="140"/>
      <c r="I2041" s="140"/>
      <c r="J2041" s="140"/>
      <c r="K2041" s="140"/>
    </row>
    <row r="2042" spans="1:11" outlineLevel="1" x14ac:dyDescent="0.2">
      <c r="A2042" s="135"/>
      <c r="B2042" s="136"/>
      <c r="C2042" s="137" t="s">
        <v>705</v>
      </c>
      <c r="D2042" s="138"/>
      <c r="E2042" s="139">
        <v>-2.02</v>
      </c>
      <c r="F2042" s="134"/>
      <c r="G2042" s="134"/>
      <c r="H2042" s="140"/>
      <c r="I2042" s="140"/>
      <c r="J2042" s="140"/>
      <c r="K2042" s="140"/>
    </row>
    <row r="2043" spans="1:11" outlineLevel="1" x14ac:dyDescent="0.2">
      <c r="A2043" s="135"/>
      <c r="B2043" s="136"/>
      <c r="C2043" s="137" t="s">
        <v>1807</v>
      </c>
      <c r="D2043" s="138"/>
      <c r="E2043" s="139"/>
      <c r="F2043" s="134"/>
      <c r="G2043" s="134"/>
      <c r="H2043" s="140"/>
      <c r="I2043" s="140"/>
      <c r="J2043" s="140"/>
      <c r="K2043" s="140"/>
    </row>
    <row r="2044" spans="1:11" outlineLevel="1" x14ac:dyDescent="0.2">
      <c r="A2044" s="135"/>
      <c r="B2044" s="136"/>
      <c r="C2044" s="137" t="s">
        <v>1808</v>
      </c>
      <c r="D2044" s="138"/>
      <c r="E2044" s="139">
        <v>-40.787999999999997</v>
      </c>
      <c r="F2044" s="134"/>
      <c r="G2044" s="134"/>
      <c r="H2044" s="140"/>
      <c r="I2044" s="140"/>
      <c r="J2044" s="140"/>
      <c r="K2044" s="140"/>
    </row>
    <row r="2045" spans="1:11" outlineLevel="1" x14ac:dyDescent="0.2">
      <c r="A2045" s="135"/>
      <c r="B2045" s="136"/>
      <c r="C2045" s="137" t="s">
        <v>1809</v>
      </c>
      <c r="D2045" s="138"/>
      <c r="E2045" s="139">
        <v>-161.08279999999999</v>
      </c>
      <c r="F2045" s="134"/>
      <c r="G2045" s="134"/>
      <c r="H2045" s="140"/>
      <c r="I2045" s="140"/>
      <c r="J2045" s="140"/>
      <c r="K2045" s="140"/>
    </row>
    <row r="2046" spans="1:11" outlineLevel="1" x14ac:dyDescent="0.2">
      <c r="A2046" s="43">
        <v>132</v>
      </c>
      <c r="B2046" s="44" t="s">
        <v>1810</v>
      </c>
      <c r="C2046" s="59" t="s">
        <v>1811</v>
      </c>
      <c r="D2046" s="45" t="s">
        <v>373</v>
      </c>
      <c r="E2046" s="46">
        <v>237.13</v>
      </c>
      <c r="F2046" s="47">
        <v>0</v>
      </c>
      <c r="G2046" s="48">
        <f>ROUND(E2046*F2046,2)</f>
        <v>0</v>
      </c>
      <c r="H2046" s="46">
        <v>4.6000000000000001E-4</v>
      </c>
      <c r="I2046" s="46">
        <f>ROUND(E2046*H2046,2)</f>
        <v>0.11</v>
      </c>
      <c r="J2046" s="46">
        <v>0</v>
      </c>
      <c r="K2046" s="46">
        <f>ROUND(E2046*J2046,2)</f>
        <v>0</v>
      </c>
    </row>
    <row r="2047" spans="1:11" outlineLevel="1" x14ac:dyDescent="0.2">
      <c r="A2047" s="135"/>
      <c r="B2047" s="136"/>
      <c r="C2047" s="359" t="s">
        <v>1812</v>
      </c>
      <c r="D2047" s="360"/>
      <c r="E2047" s="360"/>
      <c r="F2047" s="360"/>
      <c r="G2047" s="360"/>
      <c r="H2047" s="140"/>
      <c r="I2047" s="140"/>
      <c r="J2047" s="140"/>
      <c r="K2047" s="140"/>
    </row>
    <row r="2048" spans="1:11" outlineLevel="1" x14ac:dyDescent="0.2">
      <c r="A2048" s="135"/>
      <c r="B2048" s="136"/>
      <c r="C2048" s="137" t="s">
        <v>1171</v>
      </c>
      <c r="D2048" s="138"/>
      <c r="E2048" s="139"/>
      <c r="F2048" s="134"/>
      <c r="G2048" s="134"/>
      <c r="H2048" s="140"/>
      <c r="I2048" s="140"/>
      <c r="J2048" s="140"/>
      <c r="K2048" s="140"/>
    </row>
    <row r="2049" spans="1:11" outlineLevel="1" x14ac:dyDescent="0.2">
      <c r="A2049" s="135"/>
      <c r="B2049" s="136"/>
      <c r="C2049" s="137" t="s">
        <v>395</v>
      </c>
      <c r="D2049" s="138"/>
      <c r="E2049" s="139"/>
      <c r="F2049" s="134"/>
      <c r="G2049" s="134"/>
      <c r="H2049" s="140"/>
      <c r="I2049" s="140"/>
      <c r="J2049" s="140"/>
      <c r="K2049" s="140"/>
    </row>
    <row r="2050" spans="1:11" outlineLevel="1" x14ac:dyDescent="0.2">
      <c r="A2050" s="135"/>
      <c r="B2050" s="136"/>
      <c r="C2050" s="137" t="s">
        <v>1813</v>
      </c>
      <c r="D2050" s="138"/>
      <c r="E2050" s="139">
        <v>3.95</v>
      </c>
      <c r="F2050" s="134"/>
      <c r="G2050" s="134"/>
      <c r="H2050" s="140"/>
      <c r="I2050" s="140"/>
      <c r="J2050" s="140"/>
      <c r="K2050" s="140"/>
    </row>
    <row r="2051" spans="1:11" outlineLevel="1" x14ac:dyDescent="0.2">
      <c r="A2051" s="135"/>
      <c r="B2051" s="136"/>
      <c r="C2051" s="137" t="s">
        <v>1814</v>
      </c>
      <c r="D2051" s="138"/>
      <c r="E2051" s="139">
        <v>2.7</v>
      </c>
      <c r="F2051" s="134"/>
      <c r="G2051" s="134"/>
      <c r="H2051" s="140"/>
      <c r="I2051" s="140"/>
      <c r="J2051" s="140"/>
      <c r="K2051" s="140"/>
    </row>
    <row r="2052" spans="1:11" outlineLevel="1" x14ac:dyDescent="0.2">
      <c r="A2052" s="135"/>
      <c r="B2052" s="136"/>
      <c r="C2052" s="137" t="s">
        <v>1815</v>
      </c>
      <c r="D2052" s="138"/>
      <c r="E2052" s="139">
        <v>3.56</v>
      </c>
      <c r="F2052" s="134"/>
      <c r="G2052" s="134"/>
      <c r="H2052" s="140"/>
      <c r="I2052" s="140"/>
      <c r="J2052" s="140"/>
      <c r="K2052" s="140"/>
    </row>
    <row r="2053" spans="1:11" outlineLevel="1" x14ac:dyDescent="0.2">
      <c r="A2053" s="135"/>
      <c r="B2053" s="136"/>
      <c r="C2053" s="137" t="s">
        <v>408</v>
      </c>
      <c r="D2053" s="138"/>
      <c r="E2053" s="139"/>
      <c r="F2053" s="134"/>
      <c r="G2053" s="134"/>
      <c r="H2053" s="140"/>
      <c r="I2053" s="140"/>
      <c r="J2053" s="140"/>
      <c r="K2053" s="140"/>
    </row>
    <row r="2054" spans="1:11" outlineLevel="1" x14ac:dyDescent="0.2">
      <c r="A2054" s="135"/>
      <c r="B2054" s="136"/>
      <c r="C2054" s="137" t="s">
        <v>1816</v>
      </c>
      <c r="D2054" s="138"/>
      <c r="E2054" s="139">
        <v>3.75</v>
      </c>
      <c r="F2054" s="134"/>
      <c r="G2054" s="134"/>
      <c r="H2054" s="140"/>
      <c r="I2054" s="140"/>
      <c r="J2054" s="140"/>
      <c r="K2054" s="140"/>
    </row>
    <row r="2055" spans="1:11" outlineLevel="1" x14ac:dyDescent="0.2">
      <c r="A2055" s="135"/>
      <c r="B2055" s="136"/>
      <c r="C2055" s="137" t="s">
        <v>1817</v>
      </c>
      <c r="D2055" s="138"/>
      <c r="E2055" s="139">
        <v>3.75</v>
      </c>
      <c r="F2055" s="134"/>
      <c r="G2055" s="134"/>
      <c r="H2055" s="140"/>
      <c r="I2055" s="140"/>
      <c r="J2055" s="140"/>
      <c r="K2055" s="140"/>
    </row>
    <row r="2056" spans="1:11" outlineLevel="1" x14ac:dyDescent="0.2">
      <c r="A2056" s="135"/>
      <c r="B2056" s="136"/>
      <c r="C2056" s="137" t="s">
        <v>411</v>
      </c>
      <c r="D2056" s="138"/>
      <c r="E2056" s="139"/>
      <c r="F2056" s="134"/>
      <c r="G2056" s="134"/>
      <c r="H2056" s="140"/>
      <c r="I2056" s="140"/>
      <c r="J2056" s="140"/>
      <c r="K2056" s="140"/>
    </row>
    <row r="2057" spans="1:11" outlineLevel="1" x14ac:dyDescent="0.2">
      <c r="A2057" s="135"/>
      <c r="B2057" s="136"/>
      <c r="C2057" s="137" t="s">
        <v>1818</v>
      </c>
      <c r="D2057" s="138"/>
      <c r="E2057" s="139">
        <v>3.75</v>
      </c>
      <c r="F2057" s="134"/>
      <c r="G2057" s="134"/>
      <c r="H2057" s="140"/>
      <c r="I2057" s="140"/>
      <c r="J2057" s="140"/>
      <c r="K2057" s="140"/>
    </row>
    <row r="2058" spans="1:11" outlineLevel="1" x14ac:dyDescent="0.2">
      <c r="A2058" s="135"/>
      <c r="B2058" s="136"/>
      <c r="C2058" s="137" t="s">
        <v>1819</v>
      </c>
      <c r="D2058" s="138"/>
      <c r="E2058" s="139">
        <v>3.75</v>
      </c>
      <c r="F2058" s="134"/>
      <c r="G2058" s="134"/>
      <c r="H2058" s="140"/>
      <c r="I2058" s="140"/>
      <c r="J2058" s="140"/>
      <c r="K2058" s="140"/>
    </row>
    <row r="2059" spans="1:11" outlineLevel="1" x14ac:dyDescent="0.2">
      <c r="A2059" s="135"/>
      <c r="B2059" s="136"/>
      <c r="C2059" s="137" t="s">
        <v>415</v>
      </c>
      <c r="D2059" s="138"/>
      <c r="E2059" s="139"/>
      <c r="F2059" s="134"/>
      <c r="G2059" s="134"/>
      <c r="H2059" s="140"/>
      <c r="I2059" s="140"/>
      <c r="J2059" s="140"/>
      <c r="K2059" s="140"/>
    </row>
    <row r="2060" spans="1:11" outlineLevel="1" x14ac:dyDescent="0.2">
      <c r="A2060" s="135"/>
      <c r="B2060" s="136"/>
      <c r="C2060" s="137" t="s">
        <v>1820</v>
      </c>
      <c r="D2060" s="138"/>
      <c r="E2060" s="139">
        <v>3.72</v>
      </c>
      <c r="F2060" s="134"/>
      <c r="G2060" s="134"/>
      <c r="H2060" s="140"/>
      <c r="I2060" s="140"/>
      <c r="J2060" s="140"/>
      <c r="K2060" s="140"/>
    </row>
    <row r="2061" spans="1:11" outlineLevel="1" x14ac:dyDescent="0.2">
      <c r="A2061" s="135"/>
      <c r="B2061" s="136"/>
      <c r="C2061" s="137" t="s">
        <v>1821</v>
      </c>
      <c r="D2061" s="138"/>
      <c r="E2061" s="139">
        <v>3.72</v>
      </c>
      <c r="F2061" s="134"/>
      <c r="G2061" s="134"/>
      <c r="H2061" s="140"/>
      <c r="I2061" s="140"/>
      <c r="J2061" s="140"/>
      <c r="K2061" s="140"/>
    </row>
    <row r="2062" spans="1:11" outlineLevel="1" x14ac:dyDescent="0.2">
      <c r="A2062" s="135"/>
      <c r="B2062" s="136"/>
      <c r="C2062" s="137" t="s">
        <v>1242</v>
      </c>
      <c r="D2062" s="138"/>
      <c r="E2062" s="139"/>
      <c r="F2062" s="134"/>
      <c r="G2062" s="134"/>
      <c r="H2062" s="140"/>
      <c r="I2062" s="140"/>
      <c r="J2062" s="140"/>
      <c r="K2062" s="140"/>
    </row>
    <row r="2063" spans="1:11" outlineLevel="1" x14ac:dyDescent="0.2">
      <c r="A2063" s="135"/>
      <c r="B2063" s="136"/>
      <c r="C2063" s="137" t="s">
        <v>395</v>
      </c>
      <c r="D2063" s="138"/>
      <c r="E2063" s="139"/>
      <c r="F2063" s="134"/>
      <c r="G2063" s="134"/>
      <c r="H2063" s="140"/>
      <c r="I2063" s="140"/>
      <c r="J2063" s="140"/>
      <c r="K2063" s="140"/>
    </row>
    <row r="2064" spans="1:11" outlineLevel="1" x14ac:dyDescent="0.2">
      <c r="A2064" s="135"/>
      <c r="B2064" s="136"/>
      <c r="C2064" s="137" t="s">
        <v>1822</v>
      </c>
      <c r="D2064" s="138"/>
      <c r="E2064" s="139">
        <v>4.96</v>
      </c>
      <c r="F2064" s="134"/>
      <c r="G2064" s="134"/>
      <c r="H2064" s="140"/>
      <c r="I2064" s="140"/>
      <c r="J2064" s="140"/>
      <c r="K2064" s="140"/>
    </row>
    <row r="2065" spans="1:11" outlineLevel="1" x14ac:dyDescent="0.2">
      <c r="A2065" s="135"/>
      <c r="B2065" s="136"/>
      <c r="C2065" s="137" t="s">
        <v>1823</v>
      </c>
      <c r="D2065" s="138"/>
      <c r="E2065" s="139">
        <v>16.36</v>
      </c>
      <c r="F2065" s="134"/>
      <c r="G2065" s="134"/>
      <c r="H2065" s="140"/>
      <c r="I2065" s="140"/>
      <c r="J2065" s="140"/>
      <c r="K2065" s="140"/>
    </row>
    <row r="2066" spans="1:11" outlineLevel="1" x14ac:dyDescent="0.2">
      <c r="A2066" s="135"/>
      <c r="B2066" s="136"/>
      <c r="C2066" s="137" t="s">
        <v>1824</v>
      </c>
      <c r="D2066" s="138"/>
      <c r="E2066" s="139">
        <v>9.16</v>
      </c>
      <c r="F2066" s="134"/>
      <c r="G2066" s="134"/>
      <c r="H2066" s="140"/>
      <c r="I2066" s="140"/>
      <c r="J2066" s="140"/>
      <c r="K2066" s="140"/>
    </row>
    <row r="2067" spans="1:11" outlineLevel="1" x14ac:dyDescent="0.2">
      <c r="A2067" s="135"/>
      <c r="B2067" s="136"/>
      <c r="C2067" s="137" t="s">
        <v>1825</v>
      </c>
      <c r="D2067" s="138"/>
      <c r="E2067" s="139">
        <v>4.9800000000000004</v>
      </c>
      <c r="F2067" s="134"/>
      <c r="G2067" s="134"/>
      <c r="H2067" s="140"/>
      <c r="I2067" s="140"/>
      <c r="J2067" s="140"/>
      <c r="K2067" s="140"/>
    </row>
    <row r="2068" spans="1:11" outlineLevel="1" x14ac:dyDescent="0.2">
      <c r="A2068" s="135"/>
      <c r="B2068" s="136"/>
      <c r="C2068" s="137" t="s">
        <v>1826</v>
      </c>
      <c r="D2068" s="138"/>
      <c r="E2068" s="139">
        <v>7.88</v>
      </c>
      <c r="F2068" s="134"/>
      <c r="G2068" s="134"/>
      <c r="H2068" s="140"/>
      <c r="I2068" s="140"/>
      <c r="J2068" s="140"/>
      <c r="K2068" s="140"/>
    </row>
    <row r="2069" spans="1:11" outlineLevel="1" x14ac:dyDescent="0.2">
      <c r="A2069" s="135"/>
      <c r="B2069" s="136"/>
      <c r="C2069" s="137" t="s">
        <v>1827</v>
      </c>
      <c r="D2069" s="138"/>
      <c r="E2069" s="139">
        <v>23.08</v>
      </c>
      <c r="F2069" s="134"/>
      <c r="G2069" s="134"/>
      <c r="H2069" s="140"/>
      <c r="I2069" s="140"/>
      <c r="J2069" s="140"/>
      <c r="K2069" s="140"/>
    </row>
    <row r="2070" spans="1:11" outlineLevel="1" x14ac:dyDescent="0.2">
      <c r="A2070" s="135"/>
      <c r="B2070" s="136"/>
      <c r="C2070" s="137" t="s">
        <v>1828</v>
      </c>
      <c r="D2070" s="138"/>
      <c r="E2070" s="139">
        <v>8.18</v>
      </c>
      <c r="F2070" s="134"/>
      <c r="G2070" s="134"/>
      <c r="H2070" s="140"/>
      <c r="I2070" s="140"/>
      <c r="J2070" s="140"/>
      <c r="K2070" s="140"/>
    </row>
    <row r="2071" spans="1:11" outlineLevel="1" x14ac:dyDescent="0.2">
      <c r="A2071" s="135"/>
      <c r="B2071" s="136"/>
      <c r="C2071" s="137" t="s">
        <v>1829</v>
      </c>
      <c r="D2071" s="138"/>
      <c r="E2071" s="139">
        <v>9.1300000000000008</v>
      </c>
      <c r="F2071" s="134"/>
      <c r="G2071" s="134"/>
      <c r="H2071" s="140"/>
      <c r="I2071" s="140"/>
      <c r="J2071" s="140"/>
      <c r="K2071" s="140"/>
    </row>
    <row r="2072" spans="1:11" outlineLevel="1" x14ac:dyDescent="0.2">
      <c r="A2072" s="135"/>
      <c r="B2072" s="136"/>
      <c r="C2072" s="137" t="s">
        <v>1830</v>
      </c>
      <c r="D2072" s="138"/>
      <c r="E2072" s="139">
        <v>5.04</v>
      </c>
      <c r="F2072" s="134"/>
      <c r="G2072" s="134"/>
      <c r="H2072" s="140"/>
      <c r="I2072" s="140"/>
      <c r="J2072" s="140"/>
      <c r="K2072" s="140"/>
    </row>
    <row r="2073" spans="1:11" outlineLevel="1" x14ac:dyDescent="0.2">
      <c r="A2073" s="135"/>
      <c r="B2073" s="136"/>
      <c r="C2073" s="137" t="s">
        <v>1831</v>
      </c>
      <c r="D2073" s="138"/>
      <c r="E2073" s="139">
        <v>23.56</v>
      </c>
      <c r="F2073" s="134"/>
      <c r="G2073" s="134"/>
      <c r="H2073" s="140"/>
      <c r="I2073" s="140"/>
      <c r="J2073" s="140"/>
      <c r="K2073" s="140"/>
    </row>
    <row r="2074" spans="1:11" outlineLevel="1" x14ac:dyDescent="0.2">
      <c r="A2074" s="135"/>
      <c r="B2074" s="136"/>
      <c r="C2074" s="137" t="s">
        <v>1832</v>
      </c>
      <c r="D2074" s="138"/>
      <c r="E2074" s="139">
        <v>11.34</v>
      </c>
      <c r="F2074" s="134"/>
      <c r="G2074" s="134"/>
      <c r="H2074" s="140"/>
      <c r="I2074" s="140"/>
      <c r="J2074" s="140"/>
      <c r="K2074" s="140"/>
    </row>
    <row r="2075" spans="1:11" outlineLevel="1" x14ac:dyDescent="0.2">
      <c r="A2075" s="135"/>
      <c r="B2075" s="136"/>
      <c r="C2075" s="137" t="s">
        <v>1833</v>
      </c>
      <c r="D2075" s="138"/>
      <c r="E2075" s="139">
        <v>4.92</v>
      </c>
      <c r="F2075" s="134"/>
      <c r="G2075" s="134"/>
      <c r="H2075" s="140"/>
      <c r="I2075" s="140"/>
      <c r="J2075" s="140"/>
      <c r="K2075" s="140"/>
    </row>
    <row r="2076" spans="1:11" outlineLevel="1" x14ac:dyDescent="0.2">
      <c r="A2076" s="135"/>
      <c r="B2076" s="136"/>
      <c r="C2076" s="137" t="s">
        <v>1834</v>
      </c>
      <c r="D2076" s="138"/>
      <c r="E2076" s="139">
        <v>7.36</v>
      </c>
      <c r="F2076" s="134"/>
      <c r="G2076" s="134"/>
      <c r="H2076" s="140"/>
      <c r="I2076" s="140"/>
      <c r="J2076" s="140"/>
      <c r="K2076" s="140"/>
    </row>
    <row r="2077" spans="1:11" outlineLevel="1" x14ac:dyDescent="0.2">
      <c r="A2077" s="135"/>
      <c r="B2077" s="136"/>
      <c r="C2077" s="137" t="s">
        <v>1835</v>
      </c>
      <c r="D2077" s="138"/>
      <c r="E2077" s="139">
        <v>5.3</v>
      </c>
      <c r="F2077" s="134"/>
      <c r="G2077" s="134"/>
      <c r="H2077" s="140"/>
      <c r="I2077" s="140"/>
      <c r="J2077" s="140"/>
      <c r="K2077" s="140"/>
    </row>
    <row r="2078" spans="1:11" outlineLevel="1" x14ac:dyDescent="0.2">
      <c r="A2078" s="135"/>
      <c r="B2078" s="136"/>
      <c r="C2078" s="137" t="s">
        <v>1836</v>
      </c>
      <c r="D2078" s="138"/>
      <c r="E2078" s="139">
        <v>1.9</v>
      </c>
      <c r="F2078" s="134"/>
      <c r="G2078" s="134"/>
      <c r="H2078" s="140"/>
      <c r="I2078" s="140"/>
      <c r="J2078" s="140"/>
      <c r="K2078" s="140"/>
    </row>
    <row r="2079" spans="1:11" outlineLevel="1" x14ac:dyDescent="0.2">
      <c r="A2079" s="135"/>
      <c r="B2079" s="136"/>
      <c r="C2079" s="137" t="s">
        <v>1837</v>
      </c>
      <c r="D2079" s="138"/>
      <c r="E2079" s="139">
        <v>5.66</v>
      </c>
      <c r="F2079" s="134"/>
      <c r="G2079" s="134"/>
      <c r="H2079" s="140"/>
      <c r="I2079" s="140"/>
      <c r="J2079" s="140"/>
      <c r="K2079" s="140"/>
    </row>
    <row r="2080" spans="1:11" outlineLevel="1" x14ac:dyDescent="0.2">
      <c r="A2080" s="135"/>
      <c r="B2080" s="136"/>
      <c r="C2080" s="137" t="s">
        <v>1828</v>
      </c>
      <c r="D2080" s="138"/>
      <c r="E2080" s="139">
        <v>8.18</v>
      </c>
      <c r="F2080" s="134"/>
      <c r="G2080" s="134"/>
      <c r="H2080" s="140"/>
      <c r="I2080" s="140"/>
      <c r="J2080" s="140"/>
      <c r="K2080" s="140"/>
    </row>
    <row r="2081" spans="1:11" outlineLevel="1" x14ac:dyDescent="0.2">
      <c r="A2081" s="135"/>
      <c r="B2081" s="136"/>
      <c r="C2081" s="137" t="s">
        <v>1838</v>
      </c>
      <c r="D2081" s="138"/>
      <c r="E2081" s="139">
        <v>9.17</v>
      </c>
      <c r="F2081" s="134"/>
      <c r="G2081" s="134"/>
      <c r="H2081" s="140"/>
      <c r="I2081" s="140"/>
      <c r="J2081" s="140"/>
      <c r="K2081" s="140"/>
    </row>
    <row r="2082" spans="1:11" outlineLevel="1" x14ac:dyDescent="0.2">
      <c r="A2082" s="135"/>
      <c r="B2082" s="136"/>
      <c r="C2082" s="137" t="s">
        <v>1839</v>
      </c>
      <c r="D2082" s="138"/>
      <c r="E2082" s="139">
        <v>2.2799999999999998</v>
      </c>
      <c r="F2082" s="134"/>
      <c r="G2082" s="134"/>
      <c r="H2082" s="140"/>
      <c r="I2082" s="140"/>
      <c r="J2082" s="140"/>
      <c r="K2082" s="140"/>
    </row>
    <row r="2083" spans="1:11" outlineLevel="1" x14ac:dyDescent="0.2">
      <c r="A2083" s="135"/>
      <c r="B2083" s="136"/>
      <c r="C2083" s="137" t="s">
        <v>1840</v>
      </c>
      <c r="D2083" s="138"/>
      <c r="E2083" s="139">
        <v>2.09</v>
      </c>
      <c r="F2083" s="134"/>
      <c r="G2083" s="134"/>
      <c r="H2083" s="140"/>
      <c r="I2083" s="140"/>
      <c r="J2083" s="140"/>
      <c r="K2083" s="140"/>
    </row>
    <row r="2084" spans="1:11" outlineLevel="1" x14ac:dyDescent="0.2">
      <c r="A2084" s="135"/>
      <c r="B2084" s="136"/>
      <c r="C2084" s="137" t="s">
        <v>1841</v>
      </c>
      <c r="D2084" s="138"/>
      <c r="E2084" s="139">
        <v>4.3600000000000003</v>
      </c>
      <c r="F2084" s="134"/>
      <c r="G2084" s="134"/>
      <c r="H2084" s="140"/>
      <c r="I2084" s="140"/>
      <c r="J2084" s="140"/>
      <c r="K2084" s="140"/>
    </row>
    <row r="2085" spans="1:11" outlineLevel="1" x14ac:dyDescent="0.2">
      <c r="A2085" s="135"/>
      <c r="B2085" s="136"/>
      <c r="C2085" s="137" t="s">
        <v>404</v>
      </c>
      <c r="D2085" s="138"/>
      <c r="E2085" s="139"/>
      <c r="F2085" s="134"/>
      <c r="G2085" s="134"/>
      <c r="H2085" s="140"/>
      <c r="I2085" s="140"/>
      <c r="J2085" s="140"/>
      <c r="K2085" s="140"/>
    </row>
    <row r="2086" spans="1:11" outlineLevel="1" x14ac:dyDescent="0.2">
      <c r="A2086" s="135"/>
      <c r="B2086" s="136"/>
      <c r="C2086" s="137" t="s">
        <v>1842</v>
      </c>
      <c r="D2086" s="138"/>
      <c r="E2086" s="139">
        <v>2.4</v>
      </c>
      <c r="F2086" s="134"/>
      <c r="G2086" s="134"/>
      <c r="H2086" s="140"/>
      <c r="I2086" s="140"/>
      <c r="J2086" s="140"/>
      <c r="K2086" s="140"/>
    </row>
    <row r="2087" spans="1:11" outlineLevel="1" x14ac:dyDescent="0.2">
      <c r="A2087" s="135"/>
      <c r="B2087" s="136"/>
      <c r="C2087" s="137" t="s">
        <v>1843</v>
      </c>
      <c r="D2087" s="138"/>
      <c r="E2087" s="139">
        <v>12.19</v>
      </c>
      <c r="F2087" s="134"/>
      <c r="G2087" s="134"/>
      <c r="H2087" s="140"/>
      <c r="I2087" s="140"/>
      <c r="J2087" s="140"/>
      <c r="K2087" s="140"/>
    </row>
    <row r="2088" spans="1:11" outlineLevel="1" x14ac:dyDescent="0.2">
      <c r="A2088" s="135"/>
      <c r="B2088" s="136"/>
      <c r="C2088" s="137" t="s">
        <v>408</v>
      </c>
      <c r="D2088" s="138"/>
      <c r="E2088" s="139"/>
      <c r="F2088" s="134"/>
      <c r="G2088" s="134"/>
      <c r="H2088" s="140"/>
      <c r="I2088" s="140"/>
      <c r="J2088" s="140"/>
      <c r="K2088" s="140"/>
    </row>
    <row r="2089" spans="1:11" outlineLevel="1" x14ac:dyDescent="0.2">
      <c r="A2089" s="135"/>
      <c r="B2089" s="136"/>
      <c r="C2089" s="137" t="s">
        <v>1844</v>
      </c>
      <c r="D2089" s="138"/>
      <c r="E2089" s="139">
        <v>7.5</v>
      </c>
      <c r="F2089" s="134"/>
      <c r="G2089" s="134"/>
      <c r="H2089" s="140"/>
      <c r="I2089" s="140"/>
      <c r="J2089" s="140"/>
      <c r="K2089" s="140"/>
    </row>
    <row r="2090" spans="1:11" outlineLevel="1" x14ac:dyDescent="0.2">
      <c r="A2090" s="135"/>
      <c r="B2090" s="136"/>
      <c r="C2090" s="137" t="s">
        <v>1845</v>
      </c>
      <c r="D2090" s="138"/>
      <c r="E2090" s="139">
        <v>7.5</v>
      </c>
      <c r="F2090" s="134"/>
      <c r="G2090" s="134"/>
      <c r="H2090" s="140"/>
      <c r="I2090" s="140"/>
      <c r="J2090" s="140"/>
      <c r="K2090" s="140"/>
    </row>
    <row r="2091" spans="1:11" ht="22.5" outlineLevel="1" x14ac:dyDescent="0.2">
      <c r="A2091" s="43">
        <v>133</v>
      </c>
      <c r="B2091" s="44" t="s">
        <v>1846</v>
      </c>
      <c r="C2091" s="59" t="s">
        <v>1847</v>
      </c>
      <c r="D2091" s="45" t="s">
        <v>172</v>
      </c>
      <c r="E2091" s="46">
        <f>SUM(E2094:E2098)</f>
        <v>1876.5811600000006</v>
      </c>
      <c r="F2091" s="47">
        <v>0</v>
      </c>
      <c r="G2091" s="48">
        <f>ROUND(E2091*F2091,2)</f>
        <v>0</v>
      </c>
      <c r="H2091" s="46">
        <v>3.6700000000000001E-3</v>
      </c>
      <c r="I2091" s="46">
        <f>ROUND(E2091*H2091,2)</f>
        <v>6.89</v>
      </c>
      <c r="J2091" s="46">
        <v>0</v>
      </c>
      <c r="K2091" s="46">
        <f>ROUND(E2091*J2091,2)</f>
        <v>0</v>
      </c>
    </row>
    <row r="2092" spans="1:11" outlineLevel="1" x14ac:dyDescent="0.2">
      <c r="A2092" s="135"/>
      <c r="B2092" s="136"/>
      <c r="C2092" s="137" t="s">
        <v>1848</v>
      </c>
      <c r="D2092" s="138"/>
      <c r="E2092" s="139"/>
      <c r="F2092" s="134"/>
      <c r="G2092" s="134"/>
      <c r="H2092" s="140"/>
      <c r="I2092" s="140"/>
      <c r="J2092" s="140"/>
      <c r="K2092" s="140"/>
    </row>
    <row r="2093" spans="1:11" outlineLevel="1" x14ac:dyDescent="0.2">
      <c r="A2093" s="135"/>
      <c r="B2093" s="136"/>
      <c r="C2093" s="137" t="s">
        <v>1849</v>
      </c>
      <c r="D2093" s="138"/>
      <c r="E2093" s="139"/>
      <c r="F2093" s="134"/>
      <c r="G2093" s="134"/>
      <c r="H2093" s="140"/>
      <c r="I2093" s="140"/>
      <c r="J2093" s="140"/>
      <c r="K2093" s="140"/>
    </row>
    <row r="2094" spans="1:11" outlineLevel="1" x14ac:dyDescent="0.2">
      <c r="A2094" s="135"/>
      <c r="B2094" s="136"/>
      <c r="C2094" s="137" t="s">
        <v>1165</v>
      </c>
      <c r="D2094" s="138"/>
      <c r="E2094" s="139">
        <v>1249.0288</v>
      </c>
      <c r="F2094" s="134"/>
      <c r="G2094" s="134"/>
      <c r="H2094" s="140"/>
      <c r="I2094" s="140"/>
      <c r="J2094" s="140"/>
      <c r="K2094" s="140"/>
    </row>
    <row r="2095" spans="1:11" outlineLevel="1" x14ac:dyDescent="0.2">
      <c r="A2095" s="135"/>
      <c r="B2095" s="136"/>
      <c r="C2095" s="137" t="s">
        <v>1166</v>
      </c>
      <c r="D2095" s="138"/>
      <c r="E2095" s="139">
        <v>826.14229999999998</v>
      </c>
      <c r="F2095" s="134"/>
      <c r="G2095" s="134"/>
      <c r="H2095" s="140"/>
      <c r="I2095" s="140"/>
      <c r="J2095" s="140"/>
      <c r="K2095" s="140"/>
    </row>
    <row r="2096" spans="1:11" outlineLevel="1" x14ac:dyDescent="0.2">
      <c r="A2096" s="135"/>
      <c r="B2096" s="136"/>
      <c r="C2096" s="137" t="s">
        <v>1850</v>
      </c>
      <c r="D2096" s="138"/>
      <c r="E2096" s="139">
        <v>7303.9847</v>
      </c>
      <c r="F2096" s="134"/>
      <c r="G2096" s="134"/>
      <c r="H2096" s="140"/>
      <c r="I2096" s="140"/>
      <c r="J2096" s="140"/>
      <c r="K2096" s="140"/>
    </row>
    <row r="2097" spans="1:11" outlineLevel="1" x14ac:dyDescent="0.2">
      <c r="A2097" s="135"/>
      <c r="B2097" s="136"/>
      <c r="C2097" s="141" t="s">
        <v>1851</v>
      </c>
      <c r="D2097" s="142"/>
      <c r="E2097" s="143">
        <v>-7503.3246399999998</v>
      </c>
      <c r="F2097" s="134"/>
      <c r="G2097" s="134"/>
      <c r="H2097" s="140"/>
      <c r="I2097" s="140"/>
      <c r="J2097" s="140"/>
      <c r="K2097" s="140"/>
    </row>
    <row r="2098" spans="1:11" outlineLevel="1" x14ac:dyDescent="0.2">
      <c r="A2098" s="135"/>
      <c r="B2098" s="136"/>
      <c r="C2098" s="137" t="s">
        <v>2456</v>
      </c>
      <c r="D2098" s="138"/>
      <c r="E2098" s="139">
        <v>0.75</v>
      </c>
      <c r="F2098" s="134"/>
      <c r="G2098" s="134"/>
      <c r="H2098" s="140"/>
      <c r="I2098" s="140"/>
      <c r="J2098" s="140"/>
      <c r="K2098" s="140"/>
    </row>
    <row r="2099" spans="1:11" ht="22.5" outlineLevel="1" x14ac:dyDescent="0.2">
      <c r="A2099" s="43">
        <v>134</v>
      </c>
      <c r="B2099" s="44" t="s">
        <v>1852</v>
      </c>
      <c r="C2099" s="59" t="s">
        <v>1853</v>
      </c>
      <c r="D2099" s="45" t="s">
        <v>373</v>
      </c>
      <c r="E2099" s="46">
        <v>268.33</v>
      </c>
      <c r="F2099" s="47">
        <v>0</v>
      </c>
      <c r="G2099" s="48">
        <f>ROUND(E2099*F2099,2)</f>
        <v>0</v>
      </c>
      <c r="H2099" s="46">
        <v>0</v>
      </c>
      <c r="I2099" s="46">
        <f>ROUND(E2099*H2099,2)</f>
        <v>0</v>
      </c>
      <c r="J2099" s="46">
        <v>0</v>
      </c>
      <c r="K2099" s="46">
        <f>ROUND(E2099*J2099,2)</f>
        <v>0</v>
      </c>
    </row>
    <row r="2100" spans="1:11" outlineLevel="1" x14ac:dyDescent="0.2">
      <c r="A2100" s="135"/>
      <c r="B2100" s="136"/>
      <c r="C2100" s="137" t="s">
        <v>1535</v>
      </c>
      <c r="D2100" s="138"/>
      <c r="E2100" s="139"/>
      <c r="F2100" s="134"/>
      <c r="G2100" s="134"/>
      <c r="H2100" s="140"/>
      <c r="I2100" s="140"/>
      <c r="J2100" s="140"/>
      <c r="K2100" s="140"/>
    </row>
    <row r="2101" spans="1:11" outlineLevel="1" x14ac:dyDescent="0.2">
      <c r="A2101" s="135"/>
      <c r="B2101" s="136"/>
      <c r="C2101" s="137" t="s">
        <v>906</v>
      </c>
      <c r="D2101" s="138"/>
      <c r="E2101" s="139"/>
      <c r="F2101" s="134"/>
      <c r="G2101" s="134"/>
      <c r="H2101" s="140"/>
      <c r="I2101" s="140"/>
      <c r="J2101" s="140"/>
      <c r="K2101" s="140"/>
    </row>
    <row r="2102" spans="1:11" outlineLevel="1" x14ac:dyDescent="0.2">
      <c r="A2102" s="135"/>
      <c r="B2102" s="136"/>
      <c r="C2102" s="137" t="s">
        <v>1854</v>
      </c>
      <c r="D2102" s="138"/>
      <c r="E2102" s="139">
        <v>39.67</v>
      </c>
      <c r="F2102" s="134"/>
      <c r="G2102" s="134"/>
      <c r="H2102" s="140"/>
      <c r="I2102" s="140"/>
      <c r="J2102" s="140"/>
      <c r="K2102" s="140"/>
    </row>
    <row r="2103" spans="1:11" outlineLevel="1" x14ac:dyDescent="0.2">
      <c r="A2103" s="135"/>
      <c r="B2103" s="136"/>
      <c r="C2103" s="137" t="s">
        <v>917</v>
      </c>
      <c r="D2103" s="138"/>
      <c r="E2103" s="139"/>
      <c r="F2103" s="134"/>
      <c r="G2103" s="134"/>
      <c r="H2103" s="140"/>
      <c r="I2103" s="140"/>
      <c r="J2103" s="140"/>
      <c r="K2103" s="140"/>
    </row>
    <row r="2104" spans="1:11" outlineLevel="1" x14ac:dyDescent="0.2">
      <c r="A2104" s="135"/>
      <c r="B2104" s="136"/>
      <c r="C2104" s="137" t="s">
        <v>1855</v>
      </c>
      <c r="D2104" s="138"/>
      <c r="E2104" s="139">
        <v>60.9</v>
      </c>
      <c r="F2104" s="134"/>
      <c r="G2104" s="134"/>
      <c r="H2104" s="140"/>
      <c r="I2104" s="140"/>
      <c r="J2104" s="140"/>
      <c r="K2104" s="140"/>
    </row>
    <row r="2105" spans="1:11" outlineLevel="1" x14ac:dyDescent="0.2">
      <c r="A2105" s="135"/>
      <c r="B2105" s="136"/>
      <c r="C2105" s="137" t="s">
        <v>926</v>
      </c>
      <c r="D2105" s="138"/>
      <c r="E2105" s="139"/>
      <c r="F2105" s="134"/>
      <c r="G2105" s="134"/>
      <c r="H2105" s="140"/>
      <c r="I2105" s="140"/>
      <c r="J2105" s="140"/>
      <c r="K2105" s="140"/>
    </row>
    <row r="2106" spans="1:11" outlineLevel="1" x14ac:dyDescent="0.2">
      <c r="A2106" s="135"/>
      <c r="B2106" s="136"/>
      <c r="C2106" s="137" t="s">
        <v>1856</v>
      </c>
      <c r="D2106" s="138"/>
      <c r="E2106" s="139">
        <v>58.72</v>
      </c>
      <c r="F2106" s="134"/>
      <c r="G2106" s="134"/>
      <c r="H2106" s="140"/>
      <c r="I2106" s="140"/>
      <c r="J2106" s="140"/>
      <c r="K2106" s="140"/>
    </row>
    <row r="2107" spans="1:11" outlineLevel="1" x14ac:dyDescent="0.2">
      <c r="A2107" s="135"/>
      <c r="B2107" s="136"/>
      <c r="C2107" s="137" t="s">
        <v>938</v>
      </c>
      <c r="D2107" s="138"/>
      <c r="E2107" s="139"/>
      <c r="F2107" s="134"/>
      <c r="G2107" s="134"/>
      <c r="H2107" s="140"/>
      <c r="I2107" s="140"/>
      <c r="J2107" s="140"/>
      <c r="K2107" s="140"/>
    </row>
    <row r="2108" spans="1:11" outlineLevel="1" x14ac:dyDescent="0.2">
      <c r="A2108" s="135"/>
      <c r="B2108" s="136"/>
      <c r="C2108" s="137" t="s">
        <v>1857</v>
      </c>
      <c r="D2108" s="138"/>
      <c r="E2108" s="139">
        <v>54.52</v>
      </c>
      <c r="F2108" s="134"/>
      <c r="G2108" s="134"/>
      <c r="H2108" s="140"/>
      <c r="I2108" s="140"/>
      <c r="J2108" s="140"/>
      <c r="K2108" s="140"/>
    </row>
    <row r="2109" spans="1:11" outlineLevel="1" x14ac:dyDescent="0.2">
      <c r="A2109" s="135"/>
      <c r="B2109" s="136"/>
      <c r="C2109" s="137" t="s">
        <v>950</v>
      </c>
      <c r="D2109" s="138"/>
      <c r="E2109" s="139"/>
      <c r="F2109" s="134"/>
      <c r="G2109" s="134"/>
      <c r="H2109" s="140"/>
      <c r="I2109" s="140"/>
      <c r="J2109" s="140"/>
      <c r="K2109" s="140"/>
    </row>
    <row r="2110" spans="1:11" outlineLevel="1" x14ac:dyDescent="0.2">
      <c r="A2110" s="135"/>
      <c r="B2110" s="136"/>
      <c r="C2110" s="137" t="s">
        <v>1857</v>
      </c>
      <c r="D2110" s="138"/>
      <c r="E2110" s="139">
        <v>54.52</v>
      </c>
      <c r="F2110" s="134"/>
      <c r="G2110" s="134"/>
      <c r="H2110" s="140"/>
      <c r="I2110" s="140"/>
      <c r="J2110" s="140"/>
      <c r="K2110" s="140"/>
    </row>
    <row r="2111" spans="1:11" ht="22.5" outlineLevel="1" x14ac:dyDescent="0.2">
      <c r="A2111" s="43">
        <v>135</v>
      </c>
      <c r="B2111" s="44" t="s">
        <v>1858</v>
      </c>
      <c r="C2111" s="59" t="s">
        <v>1859</v>
      </c>
      <c r="D2111" s="45" t="s">
        <v>172</v>
      </c>
      <c r="E2111" s="46">
        <v>9.5008999999999997</v>
      </c>
      <c r="F2111" s="47">
        <v>0</v>
      </c>
      <c r="G2111" s="48">
        <f>ROUND(E2111*F2111,2)</f>
        <v>0</v>
      </c>
      <c r="H2111" s="46">
        <v>4.9840000000000002E-2</v>
      </c>
      <c r="I2111" s="46">
        <f>ROUND(E2111*H2111,2)</f>
        <v>0.47</v>
      </c>
      <c r="J2111" s="46">
        <v>0</v>
      </c>
      <c r="K2111" s="46">
        <f>ROUND(E2111*J2111,2)</f>
        <v>0</v>
      </c>
    </row>
    <row r="2112" spans="1:11" outlineLevel="1" x14ac:dyDescent="0.2">
      <c r="A2112" s="135"/>
      <c r="B2112" s="136"/>
      <c r="C2112" s="137" t="s">
        <v>1242</v>
      </c>
      <c r="D2112" s="138"/>
      <c r="E2112" s="139"/>
      <c r="F2112" s="134"/>
      <c r="G2112" s="134"/>
      <c r="H2112" s="140"/>
      <c r="I2112" s="140"/>
      <c r="J2112" s="140"/>
      <c r="K2112" s="140"/>
    </row>
    <row r="2113" spans="1:11" outlineLevel="1" x14ac:dyDescent="0.2">
      <c r="A2113" s="135"/>
      <c r="B2113" s="136"/>
      <c r="C2113" s="137" t="s">
        <v>395</v>
      </c>
      <c r="D2113" s="138"/>
      <c r="E2113" s="139"/>
      <c r="F2113" s="134"/>
      <c r="G2113" s="134"/>
      <c r="H2113" s="140"/>
      <c r="I2113" s="140"/>
      <c r="J2113" s="140"/>
      <c r="K2113" s="140"/>
    </row>
    <row r="2114" spans="1:11" outlineLevel="1" x14ac:dyDescent="0.2">
      <c r="A2114" s="135"/>
      <c r="B2114" s="136"/>
      <c r="C2114" s="137" t="s">
        <v>1860</v>
      </c>
      <c r="D2114" s="138"/>
      <c r="E2114" s="139">
        <v>0.91080000000000005</v>
      </c>
      <c r="F2114" s="134"/>
      <c r="G2114" s="134"/>
      <c r="H2114" s="140"/>
      <c r="I2114" s="140"/>
      <c r="J2114" s="140"/>
      <c r="K2114" s="140"/>
    </row>
    <row r="2115" spans="1:11" outlineLevel="1" x14ac:dyDescent="0.2">
      <c r="A2115" s="135"/>
      <c r="B2115" s="136"/>
      <c r="C2115" s="137" t="s">
        <v>1861</v>
      </c>
      <c r="D2115" s="138"/>
      <c r="E2115" s="139">
        <v>0.77880000000000005</v>
      </c>
      <c r="F2115" s="134"/>
      <c r="G2115" s="134"/>
      <c r="H2115" s="140"/>
      <c r="I2115" s="140"/>
      <c r="J2115" s="140"/>
      <c r="K2115" s="140"/>
    </row>
    <row r="2116" spans="1:11" outlineLevel="1" x14ac:dyDescent="0.2">
      <c r="A2116" s="135"/>
      <c r="B2116" s="136"/>
      <c r="C2116" s="137" t="s">
        <v>1862</v>
      </c>
      <c r="D2116" s="138"/>
      <c r="E2116" s="139">
        <v>0.45540000000000003</v>
      </c>
      <c r="F2116" s="134"/>
      <c r="G2116" s="134"/>
      <c r="H2116" s="140"/>
      <c r="I2116" s="140"/>
      <c r="J2116" s="140"/>
      <c r="K2116" s="140"/>
    </row>
    <row r="2117" spans="1:11" outlineLevel="1" x14ac:dyDescent="0.2">
      <c r="A2117" s="135"/>
      <c r="B2117" s="136"/>
      <c r="C2117" s="137" t="s">
        <v>1863</v>
      </c>
      <c r="D2117" s="138"/>
      <c r="E2117" s="139">
        <v>0.78879999999999995</v>
      </c>
      <c r="F2117" s="134"/>
      <c r="G2117" s="134"/>
      <c r="H2117" s="140"/>
      <c r="I2117" s="140"/>
      <c r="J2117" s="140"/>
      <c r="K2117" s="140"/>
    </row>
    <row r="2118" spans="1:11" outlineLevel="1" x14ac:dyDescent="0.2">
      <c r="A2118" s="135"/>
      <c r="B2118" s="136"/>
      <c r="C2118" s="137" t="s">
        <v>1864</v>
      </c>
      <c r="D2118" s="138"/>
      <c r="E2118" s="139">
        <v>0.45540000000000003</v>
      </c>
      <c r="F2118" s="134"/>
      <c r="G2118" s="134"/>
      <c r="H2118" s="140"/>
      <c r="I2118" s="140"/>
      <c r="J2118" s="140"/>
      <c r="K2118" s="140"/>
    </row>
    <row r="2119" spans="1:11" outlineLevel="1" x14ac:dyDescent="0.2">
      <c r="A2119" s="135"/>
      <c r="B2119" s="136"/>
      <c r="C2119" s="137" t="s">
        <v>1865</v>
      </c>
      <c r="D2119" s="138"/>
      <c r="E2119" s="139">
        <v>0.76890000000000003</v>
      </c>
      <c r="F2119" s="134"/>
      <c r="G2119" s="134"/>
      <c r="H2119" s="140"/>
      <c r="I2119" s="140"/>
      <c r="J2119" s="140"/>
      <c r="K2119" s="140"/>
    </row>
    <row r="2120" spans="1:11" outlineLevel="1" x14ac:dyDescent="0.2">
      <c r="A2120" s="135"/>
      <c r="B2120" s="136"/>
      <c r="C2120" s="137" t="s">
        <v>1866</v>
      </c>
      <c r="D2120" s="138"/>
      <c r="E2120" s="139">
        <v>1.56</v>
      </c>
      <c r="F2120" s="134"/>
      <c r="G2120" s="134"/>
      <c r="H2120" s="140"/>
      <c r="I2120" s="140"/>
      <c r="J2120" s="140"/>
      <c r="K2120" s="140"/>
    </row>
    <row r="2121" spans="1:11" outlineLevel="1" x14ac:dyDescent="0.2">
      <c r="A2121" s="135"/>
      <c r="B2121" s="136"/>
      <c r="C2121" s="137" t="s">
        <v>1867</v>
      </c>
      <c r="D2121" s="138"/>
      <c r="E2121" s="139">
        <v>0.46060000000000001</v>
      </c>
      <c r="F2121" s="134"/>
      <c r="G2121" s="134"/>
      <c r="H2121" s="140"/>
      <c r="I2121" s="140"/>
      <c r="J2121" s="140"/>
      <c r="K2121" s="140"/>
    </row>
    <row r="2122" spans="1:11" outlineLevel="1" x14ac:dyDescent="0.2">
      <c r="A2122" s="135"/>
      <c r="B2122" s="136"/>
      <c r="C2122" s="137" t="s">
        <v>1868</v>
      </c>
      <c r="D2122" s="138"/>
      <c r="E2122" s="139">
        <v>0.19800000000000001</v>
      </c>
      <c r="F2122" s="134"/>
      <c r="G2122" s="134"/>
      <c r="H2122" s="140"/>
      <c r="I2122" s="140"/>
      <c r="J2122" s="140"/>
      <c r="K2122" s="140"/>
    </row>
    <row r="2123" spans="1:11" outlineLevel="1" x14ac:dyDescent="0.2">
      <c r="A2123" s="135"/>
      <c r="B2123" s="136"/>
      <c r="C2123" s="137" t="s">
        <v>1869</v>
      </c>
      <c r="D2123" s="138"/>
      <c r="E2123" s="139">
        <v>0.46920000000000001</v>
      </c>
      <c r="F2123" s="134"/>
      <c r="G2123" s="134"/>
      <c r="H2123" s="140"/>
      <c r="I2123" s="140"/>
      <c r="J2123" s="140"/>
      <c r="K2123" s="140"/>
    </row>
    <row r="2124" spans="1:11" outlineLevel="1" x14ac:dyDescent="0.2">
      <c r="A2124" s="135"/>
      <c r="B2124" s="136"/>
      <c r="C2124" s="137" t="s">
        <v>1870</v>
      </c>
      <c r="D2124" s="138"/>
      <c r="E2124" s="139">
        <v>0.80579999999999996</v>
      </c>
      <c r="F2124" s="134"/>
      <c r="G2124" s="134"/>
      <c r="H2124" s="140"/>
      <c r="I2124" s="140"/>
      <c r="J2124" s="140"/>
      <c r="K2124" s="140"/>
    </row>
    <row r="2125" spans="1:11" outlineLevel="1" x14ac:dyDescent="0.2">
      <c r="A2125" s="135"/>
      <c r="B2125" s="136"/>
      <c r="C2125" s="137" t="s">
        <v>1871</v>
      </c>
      <c r="D2125" s="138"/>
      <c r="E2125" s="139">
        <v>0.55679999999999996</v>
      </c>
      <c r="F2125" s="134"/>
      <c r="G2125" s="134"/>
      <c r="H2125" s="140"/>
      <c r="I2125" s="140"/>
      <c r="J2125" s="140"/>
      <c r="K2125" s="140"/>
    </row>
    <row r="2126" spans="1:11" outlineLevel="1" x14ac:dyDescent="0.2">
      <c r="A2126" s="135"/>
      <c r="B2126" s="136"/>
      <c r="C2126" s="137" t="s">
        <v>1872</v>
      </c>
      <c r="D2126" s="138"/>
      <c r="E2126" s="139">
        <v>0.4466</v>
      </c>
      <c r="F2126" s="134"/>
      <c r="G2126" s="134"/>
      <c r="H2126" s="140"/>
      <c r="I2126" s="140"/>
      <c r="J2126" s="140"/>
      <c r="K2126" s="140"/>
    </row>
    <row r="2127" spans="1:11" outlineLevel="1" x14ac:dyDescent="0.2">
      <c r="A2127" s="135"/>
      <c r="B2127" s="136"/>
      <c r="C2127" s="137" t="s">
        <v>1873</v>
      </c>
      <c r="D2127" s="138"/>
      <c r="E2127" s="139">
        <v>0.44080000000000003</v>
      </c>
      <c r="F2127" s="134"/>
      <c r="G2127" s="134"/>
      <c r="H2127" s="140"/>
      <c r="I2127" s="140"/>
      <c r="J2127" s="140"/>
      <c r="K2127" s="140"/>
    </row>
    <row r="2128" spans="1:11" outlineLevel="1" x14ac:dyDescent="0.2">
      <c r="A2128" s="135"/>
      <c r="B2128" s="136"/>
      <c r="C2128" s="137" t="s">
        <v>404</v>
      </c>
      <c r="D2128" s="138"/>
      <c r="E2128" s="139"/>
      <c r="F2128" s="134"/>
      <c r="G2128" s="134"/>
      <c r="H2128" s="140"/>
      <c r="I2128" s="140"/>
      <c r="J2128" s="140"/>
      <c r="K2128" s="140"/>
    </row>
    <row r="2129" spans="1:11" outlineLevel="1" x14ac:dyDescent="0.2">
      <c r="A2129" s="135"/>
      <c r="B2129" s="136"/>
      <c r="C2129" s="137" t="s">
        <v>1874</v>
      </c>
      <c r="D2129" s="138"/>
      <c r="E2129" s="139">
        <v>0.40500000000000003</v>
      </c>
      <c r="F2129" s="134"/>
      <c r="G2129" s="134"/>
      <c r="H2129" s="140"/>
      <c r="I2129" s="140"/>
      <c r="J2129" s="140"/>
      <c r="K2129" s="140"/>
    </row>
    <row r="2130" spans="1:11" outlineLevel="1" x14ac:dyDescent="0.2">
      <c r="A2130" s="43">
        <v>136</v>
      </c>
      <c r="B2130" s="44" t="s">
        <v>1875</v>
      </c>
      <c r="C2130" s="59" t="s">
        <v>1876</v>
      </c>
      <c r="D2130" s="45" t="s">
        <v>373</v>
      </c>
      <c r="E2130" s="46">
        <v>295.16300000000001</v>
      </c>
      <c r="F2130" s="47">
        <v>0</v>
      </c>
      <c r="G2130" s="48">
        <f>ROUND(E2130*F2130,2)</f>
        <v>0</v>
      </c>
      <c r="H2130" s="46">
        <v>1.0000000000000001E-5</v>
      </c>
      <c r="I2130" s="46">
        <f>ROUND(E2130*H2130,2)</f>
        <v>0</v>
      </c>
      <c r="J2130" s="46">
        <v>0</v>
      </c>
      <c r="K2130" s="46">
        <f>ROUND(E2130*J2130,2)</f>
        <v>0</v>
      </c>
    </row>
    <row r="2131" spans="1:11" outlineLevel="1" x14ac:dyDescent="0.2">
      <c r="A2131" s="135"/>
      <c r="B2131" s="136"/>
      <c r="C2131" s="137" t="s">
        <v>1877</v>
      </c>
      <c r="D2131" s="138"/>
      <c r="E2131" s="139">
        <v>268.33</v>
      </c>
      <c r="F2131" s="134"/>
      <c r="G2131" s="134"/>
      <c r="H2131" s="140"/>
      <c r="I2131" s="140"/>
      <c r="J2131" s="140"/>
      <c r="K2131" s="140"/>
    </row>
    <row r="2132" spans="1:11" outlineLevel="1" x14ac:dyDescent="0.2">
      <c r="A2132" s="135"/>
      <c r="B2132" s="136"/>
      <c r="C2132" s="141" t="s">
        <v>1878</v>
      </c>
      <c r="D2132" s="142"/>
      <c r="E2132" s="143">
        <v>26.832999999999998</v>
      </c>
      <c r="F2132" s="134"/>
      <c r="G2132" s="134"/>
      <c r="H2132" s="140"/>
      <c r="I2132" s="140"/>
      <c r="J2132" s="140"/>
      <c r="K2132" s="140"/>
    </row>
    <row r="2133" spans="1:11" x14ac:dyDescent="0.2">
      <c r="A2133" s="36" t="s">
        <v>148</v>
      </c>
      <c r="B2133" s="37" t="s">
        <v>44</v>
      </c>
      <c r="C2133" s="58" t="s">
        <v>45</v>
      </c>
      <c r="D2133" s="38"/>
      <c r="E2133" s="39"/>
      <c r="F2133" s="40"/>
      <c r="G2133" s="40">
        <f>SUM(G2134:G2437)</f>
        <v>0</v>
      </c>
      <c r="H2133" s="39"/>
      <c r="I2133" s="39">
        <f>SUM(I2134:I2437)</f>
        <v>174.09999999999997</v>
      </c>
      <c r="J2133" s="39"/>
      <c r="K2133" s="39">
        <f>SUM(K2134:K2437)</f>
        <v>0</v>
      </c>
    </row>
    <row r="2134" spans="1:11" outlineLevel="1" x14ac:dyDescent="0.2">
      <c r="A2134" s="43">
        <v>137</v>
      </c>
      <c r="B2134" s="44" t="s">
        <v>1879</v>
      </c>
      <c r="C2134" s="59" t="s">
        <v>1880</v>
      </c>
      <c r="D2134" s="45" t="s">
        <v>172</v>
      </c>
      <c r="E2134" s="46">
        <v>2547.7887000000001</v>
      </c>
      <c r="F2134" s="47">
        <v>0</v>
      </c>
      <c r="G2134" s="48">
        <f>ROUND(E2134*F2134,2)</f>
        <v>0</v>
      </c>
      <c r="H2134" s="46">
        <v>1.583E-2</v>
      </c>
      <c r="I2134" s="46">
        <f>ROUND(E2134*H2134,2)</f>
        <v>40.33</v>
      </c>
      <c r="J2134" s="46">
        <v>0</v>
      </c>
      <c r="K2134" s="46">
        <f>ROUND(E2134*J2134,2)</f>
        <v>0</v>
      </c>
    </row>
    <row r="2135" spans="1:11" outlineLevel="1" x14ac:dyDescent="0.2">
      <c r="A2135" s="135"/>
      <c r="B2135" s="136"/>
      <c r="C2135" s="137" t="s">
        <v>1881</v>
      </c>
      <c r="D2135" s="138"/>
      <c r="E2135" s="139">
        <v>111.7634</v>
      </c>
      <c r="F2135" s="134"/>
      <c r="G2135" s="134"/>
      <c r="H2135" s="140"/>
      <c r="I2135" s="140"/>
      <c r="J2135" s="140"/>
      <c r="K2135" s="140"/>
    </row>
    <row r="2136" spans="1:11" outlineLevel="1" x14ac:dyDescent="0.2">
      <c r="A2136" s="135"/>
      <c r="B2136" s="136"/>
      <c r="C2136" s="137" t="s">
        <v>1882</v>
      </c>
      <c r="D2136" s="138"/>
      <c r="E2136" s="139">
        <v>2436.0252999999998</v>
      </c>
      <c r="F2136" s="134"/>
      <c r="G2136" s="134"/>
      <c r="H2136" s="140"/>
      <c r="I2136" s="140"/>
      <c r="J2136" s="140"/>
      <c r="K2136" s="140"/>
    </row>
    <row r="2137" spans="1:11" ht="22.5" outlineLevel="1" x14ac:dyDescent="0.2">
      <c r="A2137" s="43">
        <v>138</v>
      </c>
      <c r="B2137" s="44" t="s">
        <v>1883</v>
      </c>
      <c r="C2137" s="59" t="s">
        <v>1884</v>
      </c>
      <c r="D2137" s="45" t="s">
        <v>172</v>
      </c>
      <c r="E2137" s="46">
        <v>90.128500000000003</v>
      </c>
      <c r="F2137" s="47">
        <v>0</v>
      </c>
      <c r="G2137" s="48">
        <f>ROUND(E2137*F2137,2)</f>
        <v>0</v>
      </c>
      <c r="H2137" s="46">
        <v>3.47E-3</v>
      </c>
      <c r="I2137" s="46">
        <f>ROUND(E2137*H2137,2)</f>
        <v>0.31</v>
      </c>
      <c r="J2137" s="46">
        <v>0</v>
      </c>
      <c r="K2137" s="46">
        <f>ROUND(E2137*J2137,2)</f>
        <v>0</v>
      </c>
    </row>
    <row r="2138" spans="1:11" outlineLevel="1" x14ac:dyDescent="0.2">
      <c r="A2138" s="135"/>
      <c r="B2138" s="136"/>
      <c r="C2138" s="137" t="s">
        <v>1885</v>
      </c>
      <c r="D2138" s="138"/>
      <c r="E2138" s="139">
        <v>90.128500000000003</v>
      </c>
      <c r="F2138" s="134"/>
      <c r="G2138" s="134"/>
      <c r="H2138" s="140"/>
      <c r="I2138" s="140"/>
      <c r="J2138" s="140"/>
      <c r="K2138" s="140"/>
    </row>
    <row r="2139" spans="1:11" ht="22.5" outlineLevel="1" x14ac:dyDescent="0.2">
      <c r="A2139" s="43">
        <v>139</v>
      </c>
      <c r="B2139" s="44" t="s">
        <v>1156</v>
      </c>
      <c r="C2139" s="59" t="s">
        <v>1157</v>
      </c>
      <c r="D2139" s="45" t="s">
        <v>172</v>
      </c>
      <c r="E2139" s="46">
        <v>180.25700000000001</v>
      </c>
      <c r="F2139" s="47">
        <v>0</v>
      </c>
      <c r="G2139" s="48">
        <f>ROUND(E2139*F2139,2)</f>
        <v>0</v>
      </c>
      <c r="H2139" s="46">
        <v>2.9999999999999997E-4</v>
      </c>
      <c r="I2139" s="46">
        <f>ROUND(E2139*H2139,2)</f>
        <v>0.05</v>
      </c>
      <c r="J2139" s="46">
        <v>0</v>
      </c>
      <c r="K2139" s="46">
        <f>ROUND(E2139*J2139,2)</f>
        <v>0</v>
      </c>
    </row>
    <row r="2140" spans="1:11" outlineLevel="1" x14ac:dyDescent="0.2">
      <c r="A2140" s="135"/>
      <c r="B2140" s="136"/>
      <c r="C2140" s="137" t="s">
        <v>1886</v>
      </c>
      <c r="D2140" s="138"/>
      <c r="E2140" s="139">
        <v>90.128500000000003</v>
      </c>
      <c r="F2140" s="134"/>
      <c r="G2140" s="134"/>
      <c r="H2140" s="140"/>
      <c r="I2140" s="140"/>
      <c r="J2140" s="140"/>
      <c r="K2140" s="140"/>
    </row>
    <row r="2141" spans="1:11" outlineLevel="1" x14ac:dyDescent="0.2">
      <c r="A2141" s="135"/>
      <c r="B2141" s="136"/>
      <c r="C2141" s="137" t="s">
        <v>1885</v>
      </c>
      <c r="D2141" s="138"/>
      <c r="E2141" s="139">
        <v>90.128500000000003</v>
      </c>
      <c r="F2141" s="134"/>
      <c r="G2141" s="134"/>
      <c r="H2141" s="140"/>
      <c r="I2141" s="140"/>
      <c r="J2141" s="140"/>
      <c r="K2141" s="140"/>
    </row>
    <row r="2142" spans="1:11" outlineLevel="1" x14ac:dyDescent="0.2">
      <c r="A2142" s="43">
        <v>140</v>
      </c>
      <c r="B2142" s="44" t="s">
        <v>1887</v>
      </c>
      <c r="C2142" s="59" t="s">
        <v>1888</v>
      </c>
      <c r="D2142" s="45" t="s">
        <v>172</v>
      </c>
      <c r="E2142" s="46">
        <v>641.19719999999995</v>
      </c>
      <c r="F2142" s="47">
        <v>0</v>
      </c>
      <c r="G2142" s="48">
        <f>ROUND(E2142*F2142,2)</f>
        <v>0</v>
      </c>
      <c r="H2142" s="46">
        <v>4.0000000000000003E-5</v>
      </c>
      <c r="I2142" s="46">
        <f>ROUND(E2142*H2142,2)</f>
        <v>0.03</v>
      </c>
      <c r="J2142" s="46">
        <v>0</v>
      </c>
      <c r="K2142" s="46">
        <f>ROUND(E2142*J2142,2)</f>
        <v>0</v>
      </c>
    </row>
    <row r="2143" spans="1:11" outlineLevel="1" x14ac:dyDescent="0.2">
      <c r="A2143" s="135"/>
      <c r="B2143" s="136"/>
      <c r="C2143" s="137" t="s">
        <v>1360</v>
      </c>
      <c r="D2143" s="138"/>
      <c r="E2143" s="139">
        <v>12.9</v>
      </c>
      <c r="F2143" s="134"/>
      <c r="G2143" s="134"/>
      <c r="H2143" s="140"/>
      <c r="I2143" s="140"/>
      <c r="J2143" s="140"/>
      <c r="K2143" s="140"/>
    </row>
    <row r="2144" spans="1:11" outlineLevel="1" x14ac:dyDescent="0.2">
      <c r="A2144" s="135"/>
      <c r="B2144" s="136"/>
      <c r="C2144" s="137" t="s">
        <v>1361</v>
      </c>
      <c r="D2144" s="138"/>
      <c r="E2144" s="139">
        <v>0.61750000000000005</v>
      </c>
      <c r="F2144" s="134"/>
      <c r="G2144" s="134"/>
      <c r="H2144" s="140"/>
      <c r="I2144" s="140"/>
      <c r="J2144" s="140"/>
      <c r="K2144" s="140"/>
    </row>
    <row r="2145" spans="1:11" outlineLevel="1" x14ac:dyDescent="0.2">
      <c r="A2145" s="135"/>
      <c r="B2145" s="136"/>
      <c r="C2145" s="137" t="s">
        <v>1362</v>
      </c>
      <c r="D2145" s="138"/>
      <c r="E2145" s="139">
        <v>0.45</v>
      </c>
      <c r="F2145" s="134"/>
      <c r="G2145" s="134"/>
      <c r="H2145" s="140"/>
      <c r="I2145" s="140"/>
      <c r="J2145" s="140"/>
      <c r="K2145" s="140"/>
    </row>
    <row r="2146" spans="1:11" outlineLevel="1" x14ac:dyDescent="0.2">
      <c r="A2146" s="135"/>
      <c r="B2146" s="136"/>
      <c r="C2146" s="137" t="s">
        <v>1363</v>
      </c>
      <c r="D2146" s="138"/>
      <c r="E2146" s="139">
        <v>15.738</v>
      </c>
      <c r="F2146" s="134"/>
      <c r="G2146" s="134"/>
      <c r="H2146" s="140"/>
      <c r="I2146" s="140"/>
      <c r="J2146" s="140"/>
      <c r="K2146" s="140"/>
    </row>
    <row r="2147" spans="1:11" outlineLevel="1" x14ac:dyDescent="0.2">
      <c r="A2147" s="135"/>
      <c r="B2147" s="136"/>
      <c r="C2147" s="137" t="s">
        <v>1364</v>
      </c>
      <c r="D2147" s="138"/>
      <c r="E2147" s="139">
        <v>2.4</v>
      </c>
      <c r="F2147" s="134"/>
      <c r="G2147" s="134"/>
      <c r="H2147" s="140"/>
      <c r="I2147" s="140"/>
      <c r="J2147" s="140"/>
      <c r="K2147" s="140"/>
    </row>
    <row r="2148" spans="1:11" outlineLevel="1" x14ac:dyDescent="0.2">
      <c r="A2148" s="135"/>
      <c r="B2148" s="136"/>
      <c r="C2148" s="137" t="s">
        <v>1365</v>
      </c>
      <c r="D2148" s="138"/>
      <c r="E2148" s="139">
        <v>2.3231999999999999</v>
      </c>
      <c r="F2148" s="134"/>
      <c r="G2148" s="134"/>
      <c r="H2148" s="140"/>
      <c r="I2148" s="140"/>
      <c r="J2148" s="140"/>
      <c r="K2148" s="140"/>
    </row>
    <row r="2149" spans="1:11" outlineLevel="1" x14ac:dyDescent="0.2">
      <c r="A2149" s="135"/>
      <c r="B2149" s="136"/>
      <c r="C2149" s="137" t="s">
        <v>1366</v>
      </c>
      <c r="D2149" s="138"/>
      <c r="E2149" s="139">
        <v>1.68</v>
      </c>
      <c r="F2149" s="134"/>
      <c r="G2149" s="134"/>
      <c r="H2149" s="140"/>
      <c r="I2149" s="140"/>
      <c r="J2149" s="140"/>
      <c r="K2149" s="140"/>
    </row>
    <row r="2150" spans="1:11" outlineLevel="1" x14ac:dyDescent="0.2">
      <c r="A2150" s="135"/>
      <c r="B2150" s="136"/>
      <c r="C2150" s="137" t="s">
        <v>1367</v>
      </c>
      <c r="D2150" s="138"/>
      <c r="E2150" s="139">
        <v>20.015999999999998</v>
      </c>
      <c r="F2150" s="134"/>
      <c r="G2150" s="134"/>
      <c r="H2150" s="140"/>
      <c r="I2150" s="140"/>
      <c r="J2150" s="140"/>
      <c r="K2150" s="140"/>
    </row>
    <row r="2151" spans="1:11" outlineLevel="1" x14ac:dyDescent="0.2">
      <c r="A2151" s="135"/>
      <c r="B2151" s="136"/>
      <c r="C2151" s="137" t="s">
        <v>1368</v>
      </c>
      <c r="D2151" s="138"/>
      <c r="E2151" s="139">
        <v>4.3380000000000001</v>
      </c>
      <c r="F2151" s="134"/>
      <c r="G2151" s="134"/>
      <c r="H2151" s="140"/>
      <c r="I2151" s="140"/>
      <c r="J2151" s="140"/>
      <c r="K2151" s="140"/>
    </row>
    <row r="2152" spans="1:11" outlineLevel="1" x14ac:dyDescent="0.2">
      <c r="A2152" s="135"/>
      <c r="B2152" s="136"/>
      <c r="C2152" s="137" t="s">
        <v>1369</v>
      </c>
      <c r="D2152" s="138"/>
      <c r="E2152" s="139">
        <v>12.852</v>
      </c>
      <c r="F2152" s="134"/>
      <c r="G2152" s="134"/>
      <c r="H2152" s="140"/>
      <c r="I2152" s="140"/>
      <c r="J2152" s="140"/>
      <c r="K2152" s="140"/>
    </row>
    <row r="2153" spans="1:11" outlineLevel="1" x14ac:dyDescent="0.2">
      <c r="A2153" s="135"/>
      <c r="B2153" s="136"/>
      <c r="C2153" s="137" t="s">
        <v>1370</v>
      </c>
      <c r="D2153" s="138"/>
      <c r="E2153" s="139">
        <v>4.32</v>
      </c>
      <c r="F2153" s="134"/>
      <c r="G2153" s="134"/>
      <c r="H2153" s="140"/>
      <c r="I2153" s="140"/>
      <c r="J2153" s="140"/>
      <c r="K2153" s="140"/>
    </row>
    <row r="2154" spans="1:11" outlineLevel="1" x14ac:dyDescent="0.2">
      <c r="A2154" s="135"/>
      <c r="B2154" s="136"/>
      <c r="C2154" s="137" t="s">
        <v>1371</v>
      </c>
      <c r="D2154" s="138"/>
      <c r="E2154" s="139">
        <v>5.04</v>
      </c>
      <c r="F2154" s="134"/>
      <c r="G2154" s="134"/>
      <c r="H2154" s="140"/>
      <c r="I2154" s="140"/>
      <c r="J2154" s="140"/>
      <c r="K2154" s="140"/>
    </row>
    <row r="2155" spans="1:11" outlineLevel="1" x14ac:dyDescent="0.2">
      <c r="A2155" s="135"/>
      <c r="B2155" s="136"/>
      <c r="C2155" s="137" t="s">
        <v>1372</v>
      </c>
      <c r="D2155" s="138"/>
      <c r="E2155" s="139">
        <v>1.02</v>
      </c>
      <c r="F2155" s="134"/>
      <c r="G2155" s="134"/>
      <c r="H2155" s="140"/>
      <c r="I2155" s="140"/>
      <c r="J2155" s="140"/>
      <c r="K2155" s="140"/>
    </row>
    <row r="2156" spans="1:11" outlineLevel="1" x14ac:dyDescent="0.2">
      <c r="A2156" s="135"/>
      <c r="B2156" s="136"/>
      <c r="C2156" s="137" t="s">
        <v>1373</v>
      </c>
      <c r="D2156" s="138"/>
      <c r="E2156" s="139">
        <v>0.40500000000000003</v>
      </c>
      <c r="F2156" s="134"/>
      <c r="G2156" s="134"/>
      <c r="H2156" s="140"/>
      <c r="I2156" s="140"/>
      <c r="J2156" s="140"/>
      <c r="K2156" s="140"/>
    </row>
    <row r="2157" spans="1:11" outlineLevel="1" x14ac:dyDescent="0.2">
      <c r="A2157" s="135"/>
      <c r="B2157" s="136"/>
      <c r="C2157" s="137" t="s">
        <v>1374</v>
      </c>
      <c r="D2157" s="138"/>
      <c r="E2157" s="139">
        <v>4.5</v>
      </c>
      <c r="F2157" s="134"/>
      <c r="G2157" s="134"/>
      <c r="H2157" s="140"/>
      <c r="I2157" s="140"/>
      <c r="J2157" s="140"/>
      <c r="K2157" s="140"/>
    </row>
    <row r="2158" spans="1:11" outlineLevel="1" x14ac:dyDescent="0.2">
      <c r="A2158" s="135"/>
      <c r="B2158" s="136"/>
      <c r="C2158" s="137" t="s">
        <v>1375</v>
      </c>
      <c r="D2158" s="138"/>
      <c r="E2158" s="139">
        <v>1.2672000000000001</v>
      </c>
      <c r="F2158" s="134"/>
      <c r="G2158" s="134"/>
      <c r="H2158" s="140"/>
      <c r="I2158" s="140"/>
      <c r="J2158" s="140"/>
      <c r="K2158" s="140"/>
    </row>
    <row r="2159" spans="1:11" outlineLevel="1" x14ac:dyDescent="0.2">
      <c r="A2159" s="135"/>
      <c r="B2159" s="136"/>
      <c r="C2159" s="137" t="s">
        <v>1376</v>
      </c>
      <c r="D2159" s="138"/>
      <c r="E2159" s="139">
        <v>0.56100000000000005</v>
      </c>
      <c r="F2159" s="134"/>
      <c r="G2159" s="134"/>
      <c r="H2159" s="140"/>
      <c r="I2159" s="140"/>
      <c r="J2159" s="140"/>
      <c r="K2159" s="140"/>
    </row>
    <row r="2160" spans="1:11" outlineLevel="1" x14ac:dyDescent="0.2">
      <c r="A2160" s="135"/>
      <c r="B2160" s="136"/>
      <c r="C2160" s="137" t="s">
        <v>1377</v>
      </c>
      <c r="D2160" s="138"/>
      <c r="E2160" s="139">
        <v>0.9</v>
      </c>
      <c r="F2160" s="134"/>
      <c r="G2160" s="134"/>
      <c r="H2160" s="140"/>
      <c r="I2160" s="140"/>
      <c r="J2160" s="140"/>
      <c r="K2160" s="140"/>
    </row>
    <row r="2161" spans="1:11" outlineLevel="1" x14ac:dyDescent="0.2">
      <c r="A2161" s="135"/>
      <c r="B2161" s="136"/>
      <c r="C2161" s="137" t="s">
        <v>1378</v>
      </c>
      <c r="D2161" s="138"/>
      <c r="E2161" s="139">
        <v>12.32</v>
      </c>
      <c r="F2161" s="134"/>
      <c r="G2161" s="134"/>
      <c r="H2161" s="140"/>
      <c r="I2161" s="140"/>
      <c r="J2161" s="140"/>
      <c r="K2161" s="140"/>
    </row>
    <row r="2162" spans="1:11" outlineLevel="1" x14ac:dyDescent="0.2">
      <c r="A2162" s="135"/>
      <c r="B2162" s="136"/>
      <c r="C2162" s="137" t="s">
        <v>1379</v>
      </c>
      <c r="D2162" s="138"/>
      <c r="E2162" s="139">
        <v>110.88</v>
      </c>
      <c r="F2162" s="134"/>
      <c r="G2162" s="134"/>
      <c r="H2162" s="140"/>
      <c r="I2162" s="140"/>
      <c r="J2162" s="140"/>
      <c r="K2162" s="140"/>
    </row>
    <row r="2163" spans="1:11" outlineLevel="1" x14ac:dyDescent="0.2">
      <c r="A2163" s="135"/>
      <c r="B2163" s="136"/>
      <c r="C2163" s="137" t="s">
        <v>1380</v>
      </c>
      <c r="D2163" s="138"/>
      <c r="E2163" s="139">
        <v>222.464</v>
      </c>
      <c r="F2163" s="134"/>
      <c r="G2163" s="134"/>
      <c r="H2163" s="140"/>
      <c r="I2163" s="140"/>
      <c r="J2163" s="140"/>
      <c r="K2163" s="140"/>
    </row>
    <row r="2164" spans="1:11" outlineLevel="1" x14ac:dyDescent="0.2">
      <c r="A2164" s="135"/>
      <c r="B2164" s="136"/>
      <c r="C2164" s="137" t="s">
        <v>1381</v>
      </c>
      <c r="D2164" s="138"/>
      <c r="E2164" s="139">
        <v>8.4</v>
      </c>
      <c r="F2164" s="134"/>
      <c r="G2164" s="134"/>
      <c r="H2164" s="140"/>
      <c r="I2164" s="140"/>
      <c r="J2164" s="140"/>
      <c r="K2164" s="140"/>
    </row>
    <row r="2165" spans="1:11" outlineLevel="1" x14ac:dyDescent="0.2">
      <c r="A2165" s="135"/>
      <c r="B2165" s="136"/>
      <c r="C2165" s="137" t="s">
        <v>1382</v>
      </c>
      <c r="D2165" s="138"/>
      <c r="E2165" s="139">
        <v>84.48</v>
      </c>
      <c r="F2165" s="134"/>
      <c r="G2165" s="134"/>
      <c r="H2165" s="140"/>
      <c r="I2165" s="140"/>
      <c r="J2165" s="140"/>
      <c r="K2165" s="140"/>
    </row>
    <row r="2166" spans="1:11" outlineLevel="1" x14ac:dyDescent="0.2">
      <c r="A2166" s="135"/>
      <c r="B2166" s="136"/>
      <c r="C2166" s="137" t="s">
        <v>1383</v>
      </c>
      <c r="D2166" s="138"/>
      <c r="E2166" s="139">
        <v>4.84</v>
      </c>
      <c r="F2166" s="134"/>
      <c r="G2166" s="134"/>
      <c r="H2166" s="140"/>
      <c r="I2166" s="140"/>
      <c r="J2166" s="140"/>
      <c r="K2166" s="140"/>
    </row>
    <row r="2167" spans="1:11" outlineLevel="1" x14ac:dyDescent="0.2">
      <c r="A2167" s="135"/>
      <c r="B2167" s="136"/>
      <c r="C2167" s="137" t="s">
        <v>1384</v>
      </c>
      <c r="D2167" s="138"/>
      <c r="E2167" s="139">
        <v>1.8</v>
      </c>
      <c r="F2167" s="134"/>
      <c r="G2167" s="134"/>
      <c r="H2167" s="140"/>
      <c r="I2167" s="140"/>
      <c r="J2167" s="140"/>
      <c r="K2167" s="140"/>
    </row>
    <row r="2168" spans="1:11" outlineLevel="1" x14ac:dyDescent="0.2">
      <c r="A2168" s="135"/>
      <c r="B2168" s="136"/>
      <c r="C2168" s="137" t="s">
        <v>1385</v>
      </c>
      <c r="D2168" s="138"/>
      <c r="E2168" s="139">
        <v>0.54</v>
      </c>
      <c r="F2168" s="134"/>
      <c r="G2168" s="134"/>
      <c r="H2168" s="140"/>
      <c r="I2168" s="140"/>
      <c r="J2168" s="140"/>
      <c r="K2168" s="140"/>
    </row>
    <row r="2169" spans="1:11" outlineLevel="1" x14ac:dyDescent="0.2">
      <c r="A2169" s="135"/>
      <c r="B2169" s="136"/>
      <c r="C2169" s="137" t="s">
        <v>1386</v>
      </c>
      <c r="D2169" s="138"/>
      <c r="E2169" s="139">
        <v>13.728</v>
      </c>
      <c r="F2169" s="134"/>
      <c r="G2169" s="134"/>
      <c r="H2169" s="140"/>
      <c r="I2169" s="140"/>
      <c r="J2169" s="140"/>
      <c r="K2169" s="140"/>
    </row>
    <row r="2170" spans="1:11" outlineLevel="1" x14ac:dyDescent="0.2">
      <c r="A2170" s="135"/>
      <c r="B2170" s="136"/>
      <c r="C2170" s="137" t="s">
        <v>1387</v>
      </c>
      <c r="D2170" s="138"/>
      <c r="E2170" s="139">
        <v>1.1499999999999999</v>
      </c>
      <c r="F2170" s="134"/>
      <c r="G2170" s="134"/>
      <c r="H2170" s="140"/>
      <c r="I2170" s="140"/>
      <c r="J2170" s="140"/>
      <c r="K2170" s="140"/>
    </row>
    <row r="2171" spans="1:11" outlineLevel="1" x14ac:dyDescent="0.2">
      <c r="A2171" s="135"/>
      <c r="B2171" s="136"/>
      <c r="C2171" s="137" t="s">
        <v>1388</v>
      </c>
      <c r="D2171" s="138"/>
      <c r="E2171" s="139">
        <v>2.0127999999999999</v>
      </c>
      <c r="F2171" s="134"/>
      <c r="G2171" s="134"/>
      <c r="H2171" s="140"/>
      <c r="I2171" s="140"/>
      <c r="J2171" s="140"/>
      <c r="K2171" s="140"/>
    </row>
    <row r="2172" spans="1:11" outlineLevel="1" x14ac:dyDescent="0.2">
      <c r="A2172" s="135"/>
      <c r="B2172" s="136"/>
      <c r="C2172" s="137" t="s">
        <v>1389</v>
      </c>
      <c r="D2172" s="138"/>
      <c r="E2172" s="139">
        <v>1.708</v>
      </c>
      <c r="F2172" s="134"/>
      <c r="G2172" s="134"/>
      <c r="H2172" s="140"/>
      <c r="I2172" s="140"/>
      <c r="J2172" s="140"/>
      <c r="K2172" s="140"/>
    </row>
    <row r="2173" spans="1:11" outlineLevel="1" x14ac:dyDescent="0.2">
      <c r="A2173" s="135"/>
      <c r="B2173" s="136"/>
      <c r="C2173" s="137" t="s">
        <v>1390</v>
      </c>
      <c r="D2173" s="138"/>
      <c r="E2173" s="139">
        <v>16.038</v>
      </c>
      <c r="F2173" s="134"/>
      <c r="G2173" s="134"/>
      <c r="H2173" s="140"/>
      <c r="I2173" s="140"/>
      <c r="J2173" s="140"/>
      <c r="K2173" s="140"/>
    </row>
    <row r="2174" spans="1:11" outlineLevel="1" x14ac:dyDescent="0.2">
      <c r="A2174" s="135"/>
      <c r="B2174" s="136"/>
      <c r="C2174" s="137" t="s">
        <v>1391</v>
      </c>
      <c r="D2174" s="138"/>
      <c r="E2174" s="139">
        <v>18.48</v>
      </c>
      <c r="F2174" s="134"/>
      <c r="G2174" s="134"/>
      <c r="H2174" s="140"/>
      <c r="I2174" s="140"/>
      <c r="J2174" s="140"/>
      <c r="K2174" s="140"/>
    </row>
    <row r="2175" spans="1:11" outlineLevel="1" x14ac:dyDescent="0.2">
      <c r="A2175" s="135"/>
      <c r="B2175" s="136"/>
      <c r="C2175" s="137" t="s">
        <v>1392</v>
      </c>
      <c r="D2175" s="138"/>
      <c r="E2175" s="139">
        <v>5.88</v>
      </c>
      <c r="F2175" s="134"/>
      <c r="G2175" s="134"/>
      <c r="H2175" s="140"/>
      <c r="I2175" s="140"/>
      <c r="J2175" s="140"/>
      <c r="K2175" s="140"/>
    </row>
    <row r="2176" spans="1:11" outlineLevel="1" x14ac:dyDescent="0.2">
      <c r="A2176" s="135"/>
      <c r="B2176" s="136"/>
      <c r="C2176" s="137" t="s">
        <v>1393</v>
      </c>
      <c r="D2176" s="138"/>
      <c r="E2176" s="139">
        <v>2.9159999999999999</v>
      </c>
      <c r="F2176" s="134"/>
      <c r="G2176" s="134"/>
      <c r="H2176" s="140"/>
      <c r="I2176" s="140"/>
      <c r="J2176" s="140"/>
      <c r="K2176" s="140"/>
    </row>
    <row r="2177" spans="1:11" outlineLevel="1" x14ac:dyDescent="0.2">
      <c r="A2177" s="135"/>
      <c r="B2177" s="136"/>
      <c r="C2177" s="137" t="s">
        <v>1394</v>
      </c>
      <c r="D2177" s="138"/>
      <c r="E2177" s="139">
        <v>28.35</v>
      </c>
      <c r="F2177" s="134"/>
      <c r="G2177" s="134"/>
      <c r="H2177" s="140"/>
      <c r="I2177" s="140"/>
      <c r="J2177" s="140"/>
      <c r="K2177" s="140"/>
    </row>
    <row r="2178" spans="1:11" outlineLevel="1" x14ac:dyDescent="0.2">
      <c r="A2178" s="135"/>
      <c r="B2178" s="136"/>
      <c r="C2178" s="137" t="s">
        <v>1395</v>
      </c>
      <c r="D2178" s="138"/>
      <c r="E2178" s="139">
        <v>1.7549999999999999</v>
      </c>
      <c r="F2178" s="134"/>
      <c r="G2178" s="134"/>
      <c r="H2178" s="140"/>
      <c r="I2178" s="140"/>
      <c r="J2178" s="140"/>
      <c r="K2178" s="140"/>
    </row>
    <row r="2179" spans="1:11" outlineLevel="1" x14ac:dyDescent="0.2">
      <c r="A2179" s="135"/>
      <c r="B2179" s="136"/>
      <c r="C2179" s="137" t="s">
        <v>1396</v>
      </c>
      <c r="D2179" s="138"/>
      <c r="E2179" s="139">
        <v>12.1275</v>
      </c>
      <c r="F2179" s="134"/>
      <c r="G2179" s="134"/>
      <c r="H2179" s="140"/>
      <c r="I2179" s="140"/>
      <c r="J2179" s="140"/>
      <c r="K2179" s="140"/>
    </row>
    <row r="2180" spans="1:11" ht="22.5" outlineLevel="1" x14ac:dyDescent="0.2">
      <c r="A2180" s="43">
        <v>141</v>
      </c>
      <c r="B2180" s="44" t="s">
        <v>1889</v>
      </c>
      <c r="C2180" s="59" t="s">
        <v>1890</v>
      </c>
      <c r="D2180" s="45" t="s">
        <v>172</v>
      </c>
      <c r="E2180" s="46">
        <v>2.7749999999999999</v>
      </c>
      <c r="F2180" s="47">
        <v>0</v>
      </c>
      <c r="G2180" s="48">
        <f>ROUND(E2180*F2180,2)</f>
        <v>0</v>
      </c>
      <c r="H2180" s="46">
        <v>2.462E-2</v>
      </c>
      <c r="I2180" s="46">
        <f>ROUND(E2180*H2180,2)</f>
        <v>7.0000000000000007E-2</v>
      </c>
      <c r="J2180" s="46">
        <v>0</v>
      </c>
      <c r="K2180" s="46">
        <f>ROUND(E2180*J2180,2)</f>
        <v>0</v>
      </c>
    </row>
    <row r="2181" spans="1:11" outlineLevel="1" x14ac:dyDescent="0.2">
      <c r="A2181" s="135"/>
      <c r="B2181" s="136"/>
      <c r="C2181" s="137" t="s">
        <v>1891</v>
      </c>
      <c r="D2181" s="138"/>
      <c r="E2181" s="139">
        <v>2.7749999999999999</v>
      </c>
      <c r="F2181" s="134"/>
      <c r="G2181" s="134"/>
      <c r="H2181" s="140"/>
      <c r="I2181" s="140"/>
      <c r="J2181" s="140"/>
      <c r="K2181" s="140"/>
    </row>
    <row r="2182" spans="1:11" ht="22.5" outlineLevel="1" x14ac:dyDescent="0.2">
      <c r="A2182" s="43">
        <v>142</v>
      </c>
      <c r="B2182" s="44" t="s">
        <v>1892</v>
      </c>
      <c r="C2182" s="59" t="s">
        <v>1893</v>
      </c>
      <c r="D2182" s="45" t="s">
        <v>172</v>
      </c>
      <c r="E2182" s="46">
        <v>9.2430000000000003</v>
      </c>
      <c r="F2182" s="47">
        <v>0</v>
      </c>
      <c r="G2182" s="48">
        <f>ROUND(E2182*F2182,2)</f>
        <v>0</v>
      </c>
      <c r="H2182" s="46">
        <v>1.3390000000000001E-2</v>
      </c>
      <c r="I2182" s="46">
        <f>ROUND(E2182*H2182,2)</f>
        <v>0.12</v>
      </c>
      <c r="J2182" s="46">
        <v>0</v>
      </c>
      <c r="K2182" s="46">
        <f>ROUND(E2182*J2182,2)</f>
        <v>0</v>
      </c>
    </row>
    <row r="2183" spans="1:11" outlineLevel="1" x14ac:dyDescent="0.2">
      <c r="A2183" s="135"/>
      <c r="B2183" s="136"/>
      <c r="C2183" s="161" t="s">
        <v>1894</v>
      </c>
      <c r="D2183" s="161"/>
      <c r="E2183" s="161"/>
      <c r="F2183" s="161"/>
      <c r="G2183" s="161"/>
      <c r="H2183" s="140"/>
      <c r="I2183" s="140"/>
      <c r="J2183" s="140"/>
      <c r="K2183" s="140"/>
    </row>
    <row r="2184" spans="1:11" outlineLevel="1" x14ac:dyDescent="0.2">
      <c r="A2184" s="135"/>
      <c r="B2184" s="136"/>
      <c r="C2184" s="150" t="s">
        <v>1895</v>
      </c>
      <c r="D2184" s="150"/>
      <c r="E2184" s="150"/>
      <c r="F2184" s="150"/>
      <c r="G2184" s="150"/>
      <c r="H2184" s="140"/>
      <c r="I2184" s="140"/>
      <c r="J2184" s="140"/>
      <c r="K2184" s="140"/>
    </row>
    <row r="2185" spans="1:11" outlineLevel="1" x14ac:dyDescent="0.2">
      <c r="A2185" s="135"/>
      <c r="B2185" s="136"/>
      <c r="C2185" s="137" t="s">
        <v>1896</v>
      </c>
      <c r="D2185" s="138"/>
      <c r="E2185" s="139">
        <v>3.6</v>
      </c>
      <c r="F2185" s="134"/>
      <c r="G2185" s="134"/>
      <c r="H2185" s="140"/>
      <c r="I2185" s="140"/>
      <c r="J2185" s="140"/>
      <c r="K2185" s="140"/>
    </row>
    <row r="2186" spans="1:11" outlineLevel="1" x14ac:dyDescent="0.2">
      <c r="A2186" s="135"/>
      <c r="B2186" s="136"/>
      <c r="C2186" s="137" t="s">
        <v>1897</v>
      </c>
      <c r="D2186" s="138"/>
      <c r="E2186" s="139">
        <v>2.4750000000000001</v>
      </c>
      <c r="F2186" s="134"/>
      <c r="G2186" s="134"/>
      <c r="H2186" s="140"/>
      <c r="I2186" s="140"/>
      <c r="J2186" s="140"/>
      <c r="K2186" s="140"/>
    </row>
    <row r="2187" spans="1:11" outlineLevel="1" x14ac:dyDescent="0.2">
      <c r="A2187" s="135"/>
      <c r="B2187" s="136"/>
      <c r="C2187" s="137" t="s">
        <v>1898</v>
      </c>
      <c r="D2187" s="138"/>
      <c r="E2187" s="139">
        <v>3.1680000000000001</v>
      </c>
      <c r="F2187" s="134"/>
      <c r="G2187" s="134"/>
      <c r="H2187" s="140"/>
      <c r="I2187" s="140"/>
      <c r="J2187" s="140"/>
      <c r="K2187" s="140"/>
    </row>
    <row r="2188" spans="1:11" ht="22.5" outlineLevel="1" x14ac:dyDescent="0.2">
      <c r="A2188" s="43">
        <v>143</v>
      </c>
      <c r="B2188" s="44" t="s">
        <v>1899</v>
      </c>
      <c r="C2188" s="59" t="s">
        <v>1900</v>
      </c>
      <c r="D2188" s="45" t="s">
        <v>172</v>
      </c>
      <c r="E2188" s="46">
        <v>49.510800000000003</v>
      </c>
      <c r="F2188" s="47">
        <v>0</v>
      </c>
      <c r="G2188" s="48">
        <f>ROUND(E2188*F2188,2)</f>
        <v>0</v>
      </c>
      <c r="H2188" s="46">
        <v>1.2E-2</v>
      </c>
      <c r="I2188" s="46">
        <f>ROUND(E2188*H2188,2)</f>
        <v>0.59</v>
      </c>
      <c r="J2188" s="46">
        <v>0</v>
      </c>
      <c r="K2188" s="46">
        <f>ROUND(E2188*J2188,2)</f>
        <v>0</v>
      </c>
    </row>
    <row r="2189" spans="1:11" ht="12.75" customHeight="1" outlineLevel="1" x14ac:dyDescent="0.2">
      <c r="A2189" s="135"/>
      <c r="B2189" s="136"/>
      <c r="C2189" s="161" t="s">
        <v>1894</v>
      </c>
      <c r="D2189" s="161"/>
      <c r="E2189" s="161"/>
      <c r="F2189" s="161"/>
      <c r="G2189" s="161"/>
      <c r="H2189" s="140"/>
      <c r="I2189" s="140"/>
      <c r="J2189" s="140"/>
      <c r="K2189" s="140"/>
    </row>
    <row r="2190" spans="1:11" outlineLevel="1" x14ac:dyDescent="0.2">
      <c r="A2190" s="135"/>
      <c r="B2190" s="136"/>
      <c r="C2190" s="150" t="s">
        <v>1895</v>
      </c>
      <c r="D2190" s="150"/>
      <c r="E2190" s="150"/>
      <c r="F2190" s="150"/>
      <c r="G2190" s="150"/>
      <c r="H2190" s="140"/>
      <c r="I2190" s="140"/>
      <c r="J2190" s="140"/>
      <c r="K2190" s="140"/>
    </row>
    <row r="2191" spans="1:11" outlineLevel="1" x14ac:dyDescent="0.2">
      <c r="A2191" s="135"/>
      <c r="B2191" s="136"/>
      <c r="C2191" s="137" t="s">
        <v>1901</v>
      </c>
      <c r="D2191" s="138"/>
      <c r="E2191" s="139">
        <v>49.510800000000003</v>
      </c>
      <c r="F2191" s="134"/>
      <c r="G2191" s="134"/>
      <c r="H2191" s="140"/>
      <c r="I2191" s="140"/>
      <c r="J2191" s="140"/>
      <c r="K2191" s="140"/>
    </row>
    <row r="2192" spans="1:11" ht="22.5" outlineLevel="1" x14ac:dyDescent="0.2">
      <c r="A2192" s="43">
        <v>144</v>
      </c>
      <c r="B2192" s="44" t="s">
        <v>1902</v>
      </c>
      <c r="C2192" s="59" t="s">
        <v>1903</v>
      </c>
      <c r="D2192" s="45" t="s">
        <v>172</v>
      </c>
      <c r="E2192" s="46">
        <v>32.479999999999997</v>
      </c>
      <c r="F2192" s="47">
        <v>0</v>
      </c>
      <c r="G2192" s="48">
        <f>ROUND(E2192*F2192,2)</f>
        <v>0</v>
      </c>
      <c r="H2192" s="46">
        <v>2.562E-2</v>
      </c>
      <c r="I2192" s="46">
        <f>ROUND(E2192*H2192,2)</f>
        <v>0.83</v>
      </c>
      <c r="J2192" s="46">
        <v>0</v>
      </c>
      <c r="K2192" s="46">
        <f>ROUND(E2192*J2192,2)</f>
        <v>0</v>
      </c>
    </row>
    <row r="2193" spans="1:11" outlineLevel="1" x14ac:dyDescent="0.2">
      <c r="A2193" s="135"/>
      <c r="B2193" s="136"/>
      <c r="C2193" s="137" t="s">
        <v>1904</v>
      </c>
      <c r="D2193" s="138"/>
      <c r="E2193" s="139">
        <v>32.479999999999997</v>
      </c>
      <c r="F2193" s="134"/>
      <c r="G2193" s="134"/>
      <c r="H2193" s="140"/>
      <c r="I2193" s="140"/>
      <c r="J2193" s="140"/>
      <c r="K2193" s="140"/>
    </row>
    <row r="2194" spans="1:11" ht="22.5" outlineLevel="1" x14ac:dyDescent="0.2">
      <c r="A2194" s="43">
        <v>145</v>
      </c>
      <c r="B2194" s="44" t="s">
        <v>1905</v>
      </c>
      <c r="C2194" s="59" t="s">
        <v>1906</v>
      </c>
      <c r="D2194" s="45" t="s">
        <v>172</v>
      </c>
      <c r="E2194" s="46">
        <v>111.7634</v>
      </c>
      <c r="F2194" s="47">
        <v>0</v>
      </c>
      <c r="G2194" s="48">
        <f>ROUND(E2194*F2194,2)</f>
        <v>0</v>
      </c>
      <c r="H2194" s="46">
        <v>2.562E-2</v>
      </c>
      <c r="I2194" s="46">
        <f>ROUND(E2194*H2194,2)</f>
        <v>2.86</v>
      </c>
      <c r="J2194" s="46">
        <v>0</v>
      </c>
      <c r="K2194" s="46">
        <f>ROUND(E2194*J2194,2)</f>
        <v>0</v>
      </c>
    </row>
    <row r="2195" spans="1:11" outlineLevel="1" x14ac:dyDescent="0.2">
      <c r="A2195" s="135"/>
      <c r="B2195" s="136"/>
      <c r="C2195" s="137" t="s">
        <v>1907</v>
      </c>
      <c r="D2195" s="138"/>
      <c r="E2195" s="139">
        <v>8.24</v>
      </c>
      <c r="F2195" s="134"/>
      <c r="G2195" s="134"/>
      <c r="H2195" s="140"/>
      <c r="I2195" s="140"/>
      <c r="J2195" s="140"/>
      <c r="K2195" s="140"/>
    </row>
    <row r="2196" spans="1:11" outlineLevel="1" x14ac:dyDescent="0.2">
      <c r="A2196" s="135"/>
      <c r="B2196" s="136"/>
      <c r="C2196" s="137" t="s">
        <v>1908</v>
      </c>
      <c r="D2196" s="138"/>
      <c r="E2196" s="139">
        <v>90.117000000000004</v>
      </c>
      <c r="F2196" s="134"/>
      <c r="G2196" s="134"/>
      <c r="H2196" s="140"/>
      <c r="I2196" s="140"/>
      <c r="J2196" s="140"/>
      <c r="K2196" s="140"/>
    </row>
    <row r="2197" spans="1:11" outlineLevel="1" x14ac:dyDescent="0.2">
      <c r="A2197" s="135"/>
      <c r="B2197" s="136"/>
      <c r="C2197" s="137" t="s">
        <v>1909</v>
      </c>
      <c r="D2197" s="138"/>
      <c r="E2197" s="139">
        <v>13.4064</v>
      </c>
      <c r="F2197" s="134"/>
      <c r="G2197" s="134"/>
      <c r="H2197" s="140"/>
      <c r="I2197" s="140"/>
      <c r="J2197" s="140"/>
      <c r="K2197" s="140"/>
    </row>
    <row r="2198" spans="1:11" ht="22.5" outlineLevel="1" x14ac:dyDescent="0.2">
      <c r="A2198" s="43">
        <v>146</v>
      </c>
      <c r="B2198" s="44" t="s">
        <v>1910</v>
      </c>
      <c r="C2198" s="59" t="s">
        <v>1911</v>
      </c>
      <c r="D2198" s="45" t="s">
        <v>172</v>
      </c>
      <c r="E2198" s="46">
        <v>2436.0252999999998</v>
      </c>
      <c r="F2198" s="47">
        <v>0</v>
      </c>
      <c r="G2198" s="48">
        <f>ROUND(E2198*F2198,2)</f>
        <v>0</v>
      </c>
      <c r="H2198" s="46">
        <v>3.2530000000000003E-2</v>
      </c>
      <c r="I2198" s="46">
        <f>ROUND(E2198*H2198,2)</f>
        <v>79.239999999999995</v>
      </c>
      <c r="J2198" s="46">
        <v>0</v>
      </c>
      <c r="K2198" s="46">
        <f>ROUND(E2198*J2198,2)</f>
        <v>0</v>
      </c>
    </row>
    <row r="2199" spans="1:11" ht="12.75" customHeight="1" outlineLevel="1" x14ac:dyDescent="0.2">
      <c r="A2199" s="135"/>
      <c r="B2199" s="136"/>
      <c r="C2199" s="159" t="s">
        <v>1912</v>
      </c>
      <c r="D2199" s="144"/>
      <c r="E2199" s="144"/>
      <c r="F2199" s="144"/>
      <c r="G2199" s="144"/>
      <c r="H2199" s="140"/>
      <c r="I2199" s="140"/>
      <c r="J2199" s="140"/>
      <c r="K2199" s="140"/>
    </row>
    <row r="2200" spans="1:11" ht="12.75" customHeight="1" outlineLevel="1" x14ac:dyDescent="0.2">
      <c r="A2200" s="135"/>
      <c r="B2200" s="136"/>
      <c r="C2200" s="160" t="s">
        <v>1913</v>
      </c>
      <c r="D2200" s="149"/>
      <c r="E2200" s="149"/>
      <c r="F2200" s="149"/>
      <c r="G2200" s="149"/>
      <c r="H2200" s="140"/>
      <c r="I2200" s="140"/>
      <c r="J2200" s="140"/>
      <c r="K2200" s="140"/>
    </row>
    <row r="2201" spans="1:11" outlineLevel="1" x14ac:dyDescent="0.2">
      <c r="A2201" s="135"/>
      <c r="B2201" s="136"/>
      <c r="C2201" s="160" t="s">
        <v>9770</v>
      </c>
      <c r="D2201" s="149"/>
      <c r="E2201" s="149"/>
      <c r="F2201" s="149"/>
      <c r="G2201" s="149"/>
      <c r="H2201" s="140"/>
      <c r="I2201" s="140"/>
      <c r="J2201" s="140"/>
      <c r="K2201" s="140"/>
    </row>
    <row r="2202" spans="1:11" outlineLevel="1" x14ac:dyDescent="0.2">
      <c r="A2202" s="135"/>
      <c r="B2202" s="136"/>
      <c r="C2202" s="137" t="s">
        <v>1914</v>
      </c>
      <c r="D2202" s="138"/>
      <c r="E2202" s="139"/>
      <c r="F2202" s="134"/>
      <c r="G2202" s="134"/>
      <c r="H2202" s="140"/>
      <c r="I2202" s="140"/>
      <c r="J2202" s="140"/>
      <c r="K2202" s="140"/>
    </row>
    <row r="2203" spans="1:11" outlineLevel="1" x14ac:dyDescent="0.2">
      <c r="A2203" s="135"/>
      <c r="B2203" s="136"/>
      <c r="C2203" s="137" t="s">
        <v>1915</v>
      </c>
      <c r="D2203" s="138"/>
      <c r="E2203" s="139"/>
      <c r="F2203" s="134"/>
      <c r="G2203" s="134"/>
      <c r="H2203" s="140"/>
      <c r="I2203" s="140"/>
      <c r="J2203" s="140"/>
      <c r="K2203" s="140"/>
    </row>
    <row r="2204" spans="1:11" outlineLevel="1" x14ac:dyDescent="0.2">
      <c r="A2204" s="135"/>
      <c r="B2204" s="136"/>
      <c r="C2204" s="137" t="s">
        <v>1916</v>
      </c>
      <c r="D2204" s="138"/>
      <c r="E2204" s="139">
        <v>34.090000000000003</v>
      </c>
      <c r="F2204" s="134"/>
      <c r="G2204" s="134"/>
      <c r="H2204" s="140"/>
      <c r="I2204" s="140"/>
      <c r="J2204" s="140"/>
      <c r="K2204" s="140"/>
    </row>
    <row r="2205" spans="1:11" outlineLevel="1" x14ac:dyDescent="0.2">
      <c r="A2205" s="135"/>
      <c r="B2205" s="136"/>
      <c r="C2205" s="137" t="s">
        <v>1917</v>
      </c>
      <c r="D2205" s="138"/>
      <c r="E2205" s="139">
        <v>-1.8149999999999999</v>
      </c>
      <c r="F2205" s="134"/>
      <c r="G2205" s="134"/>
      <c r="H2205" s="140"/>
      <c r="I2205" s="140"/>
      <c r="J2205" s="140"/>
      <c r="K2205" s="140"/>
    </row>
    <row r="2206" spans="1:11" outlineLevel="1" x14ac:dyDescent="0.2">
      <c r="A2206" s="135"/>
      <c r="B2206" s="136"/>
      <c r="C2206" s="137" t="s">
        <v>1918</v>
      </c>
      <c r="D2206" s="138"/>
      <c r="E2206" s="139">
        <v>368.16500000000002</v>
      </c>
      <c r="F2206" s="134"/>
      <c r="G2206" s="134"/>
      <c r="H2206" s="140"/>
      <c r="I2206" s="140"/>
      <c r="J2206" s="140"/>
      <c r="K2206" s="140"/>
    </row>
    <row r="2207" spans="1:11" outlineLevel="1" x14ac:dyDescent="0.2">
      <c r="A2207" s="135"/>
      <c r="B2207" s="136"/>
      <c r="C2207" s="137" t="s">
        <v>1720</v>
      </c>
      <c r="D2207" s="138"/>
      <c r="E2207" s="139">
        <v>-12.32</v>
      </c>
      <c r="F2207" s="134"/>
      <c r="G2207" s="134"/>
      <c r="H2207" s="140"/>
      <c r="I2207" s="140"/>
      <c r="J2207" s="140"/>
      <c r="K2207" s="140"/>
    </row>
    <row r="2208" spans="1:11" outlineLevel="1" x14ac:dyDescent="0.2">
      <c r="A2208" s="135"/>
      <c r="B2208" s="136"/>
      <c r="C2208" s="137" t="s">
        <v>1919</v>
      </c>
      <c r="D2208" s="138"/>
      <c r="E2208" s="139">
        <v>-49.28</v>
      </c>
      <c r="F2208" s="134"/>
      <c r="G2208" s="134"/>
      <c r="H2208" s="140"/>
      <c r="I2208" s="140"/>
      <c r="J2208" s="140"/>
      <c r="K2208" s="140"/>
    </row>
    <row r="2209" spans="1:11" outlineLevel="1" x14ac:dyDescent="0.2">
      <c r="A2209" s="135"/>
      <c r="B2209" s="136"/>
      <c r="C2209" s="137" t="s">
        <v>1920</v>
      </c>
      <c r="D2209" s="138"/>
      <c r="E2209" s="139"/>
      <c r="F2209" s="134"/>
      <c r="G2209" s="134"/>
      <c r="H2209" s="140"/>
      <c r="I2209" s="140"/>
      <c r="J2209" s="140"/>
      <c r="K2209" s="140"/>
    </row>
    <row r="2210" spans="1:11" outlineLevel="1" x14ac:dyDescent="0.2">
      <c r="A2210" s="135"/>
      <c r="B2210" s="136"/>
      <c r="C2210" s="137" t="s">
        <v>1921</v>
      </c>
      <c r="D2210" s="138"/>
      <c r="E2210" s="139">
        <v>135.57499999999999</v>
      </c>
      <c r="F2210" s="134"/>
      <c r="G2210" s="134"/>
      <c r="H2210" s="140"/>
      <c r="I2210" s="140"/>
      <c r="J2210" s="140"/>
      <c r="K2210" s="140"/>
    </row>
    <row r="2211" spans="1:11" outlineLevel="1" x14ac:dyDescent="0.2">
      <c r="A2211" s="135"/>
      <c r="B2211" s="136"/>
      <c r="C2211" s="137" t="s">
        <v>1922</v>
      </c>
      <c r="D2211" s="138"/>
      <c r="E2211" s="139">
        <v>18.928000000000001</v>
      </c>
      <c r="F2211" s="134"/>
      <c r="G2211" s="134"/>
      <c r="H2211" s="140"/>
      <c r="I2211" s="140"/>
      <c r="J2211" s="140"/>
      <c r="K2211" s="140"/>
    </row>
    <row r="2212" spans="1:11" outlineLevel="1" x14ac:dyDescent="0.2">
      <c r="A2212" s="135"/>
      <c r="B2212" s="136"/>
      <c r="C2212" s="137" t="s">
        <v>1923</v>
      </c>
      <c r="D2212" s="138"/>
      <c r="E2212" s="139">
        <v>3.64</v>
      </c>
      <c r="F2212" s="134"/>
      <c r="G2212" s="134"/>
      <c r="H2212" s="140"/>
      <c r="I2212" s="140"/>
      <c r="J2212" s="140"/>
      <c r="K2212" s="140"/>
    </row>
    <row r="2213" spans="1:11" outlineLevel="1" x14ac:dyDescent="0.2">
      <c r="A2213" s="135"/>
      <c r="B2213" s="136"/>
      <c r="C2213" s="137" t="s">
        <v>1924</v>
      </c>
      <c r="D2213" s="138"/>
      <c r="E2213" s="139">
        <v>4.4375999999999998</v>
      </c>
      <c r="F2213" s="134"/>
      <c r="G2213" s="134"/>
      <c r="H2213" s="140"/>
      <c r="I2213" s="140"/>
      <c r="J2213" s="140"/>
      <c r="K2213" s="140"/>
    </row>
    <row r="2214" spans="1:11" outlineLevel="1" x14ac:dyDescent="0.2">
      <c r="A2214" s="135"/>
      <c r="B2214" s="136"/>
      <c r="C2214" s="137" t="s">
        <v>1925</v>
      </c>
      <c r="D2214" s="138"/>
      <c r="E2214" s="139">
        <v>6.56</v>
      </c>
      <c r="F2214" s="134"/>
      <c r="G2214" s="134"/>
      <c r="H2214" s="140"/>
      <c r="I2214" s="140"/>
      <c r="J2214" s="140"/>
      <c r="K2214" s="140"/>
    </row>
    <row r="2215" spans="1:11" outlineLevel="1" x14ac:dyDescent="0.2">
      <c r="A2215" s="135"/>
      <c r="B2215" s="136"/>
      <c r="C2215" s="137" t="s">
        <v>1926</v>
      </c>
      <c r="D2215" s="138"/>
      <c r="E2215" s="139">
        <v>785.94200000000001</v>
      </c>
      <c r="F2215" s="134"/>
      <c r="G2215" s="134"/>
      <c r="H2215" s="140"/>
      <c r="I2215" s="140"/>
      <c r="J2215" s="140"/>
      <c r="K2215" s="140"/>
    </row>
    <row r="2216" spans="1:11" outlineLevel="1" x14ac:dyDescent="0.2">
      <c r="A2216" s="135"/>
      <c r="B2216" s="136"/>
      <c r="C2216" s="137" t="s">
        <v>1927</v>
      </c>
      <c r="D2216" s="138"/>
      <c r="E2216" s="139">
        <v>-7.3</v>
      </c>
      <c r="F2216" s="134"/>
      <c r="G2216" s="134"/>
      <c r="H2216" s="140"/>
      <c r="I2216" s="140"/>
      <c r="J2216" s="140"/>
      <c r="K2216" s="140"/>
    </row>
    <row r="2217" spans="1:11" outlineLevel="1" x14ac:dyDescent="0.2">
      <c r="A2217" s="135"/>
      <c r="B2217" s="136"/>
      <c r="C2217" s="137" t="s">
        <v>1928</v>
      </c>
      <c r="D2217" s="138"/>
      <c r="E2217" s="139">
        <v>-211.2</v>
      </c>
      <c r="F2217" s="134"/>
      <c r="G2217" s="134"/>
      <c r="H2217" s="140"/>
      <c r="I2217" s="140"/>
      <c r="J2217" s="140"/>
      <c r="K2217" s="140"/>
    </row>
    <row r="2218" spans="1:11" outlineLevel="1" x14ac:dyDescent="0.2">
      <c r="A2218" s="135"/>
      <c r="B2218" s="136"/>
      <c r="C2218" s="137" t="s">
        <v>1929</v>
      </c>
      <c r="D2218" s="138"/>
      <c r="E2218" s="139">
        <v>-7.5</v>
      </c>
      <c r="F2218" s="134"/>
      <c r="G2218" s="134"/>
      <c r="H2218" s="140"/>
      <c r="I2218" s="140"/>
      <c r="J2218" s="140"/>
      <c r="K2218" s="140"/>
    </row>
    <row r="2219" spans="1:11" outlineLevel="1" x14ac:dyDescent="0.2">
      <c r="A2219" s="135"/>
      <c r="B2219" s="136"/>
      <c r="C2219" s="137" t="s">
        <v>1930</v>
      </c>
      <c r="D2219" s="138"/>
      <c r="E2219" s="139">
        <v>-16.5</v>
      </c>
      <c r="F2219" s="134"/>
      <c r="G2219" s="134"/>
      <c r="H2219" s="140"/>
      <c r="I2219" s="140"/>
      <c r="J2219" s="140"/>
      <c r="K2219" s="140"/>
    </row>
    <row r="2220" spans="1:11" outlineLevel="1" x14ac:dyDescent="0.2">
      <c r="A2220" s="135"/>
      <c r="B2220" s="136"/>
      <c r="C2220" s="137" t="s">
        <v>1931</v>
      </c>
      <c r="D2220" s="138"/>
      <c r="E2220" s="139">
        <v>-5.25</v>
      </c>
      <c r="F2220" s="134"/>
      <c r="G2220" s="134"/>
      <c r="H2220" s="140"/>
      <c r="I2220" s="140"/>
      <c r="J2220" s="140"/>
      <c r="K2220" s="140"/>
    </row>
    <row r="2221" spans="1:11" outlineLevel="1" x14ac:dyDescent="0.2">
      <c r="A2221" s="135"/>
      <c r="B2221" s="136"/>
      <c r="C2221" s="137" t="s">
        <v>1932</v>
      </c>
      <c r="D2221" s="138"/>
      <c r="E2221" s="139"/>
      <c r="F2221" s="134"/>
      <c r="G2221" s="134"/>
      <c r="H2221" s="140"/>
      <c r="I2221" s="140"/>
      <c r="J2221" s="140"/>
      <c r="K2221" s="140"/>
    </row>
    <row r="2222" spans="1:11" outlineLevel="1" x14ac:dyDescent="0.2">
      <c r="A2222" s="135"/>
      <c r="B2222" s="136"/>
      <c r="C2222" s="137" t="s">
        <v>1933</v>
      </c>
      <c r="D2222" s="138"/>
      <c r="E2222" s="139">
        <v>72.575999999999993</v>
      </c>
      <c r="F2222" s="134"/>
      <c r="G2222" s="134"/>
      <c r="H2222" s="140"/>
      <c r="I2222" s="140"/>
      <c r="J2222" s="140"/>
      <c r="K2222" s="140"/>
    </row>
    <row r="2223" spans="1:11" outlineLevel="1" x14ac:dyDescent="0.2">
      <c r="A2223" s="135"/>
      <c r="B2223" s="136"/>
      <c r="C2223" s="137" t="s">
        <v>1934</v>
      </c>
      <c r="D2223" s="138"/>
      <c r="E2223" s="139">
        <v>-1.02</v>
      </c>
      <c r="F2223" s="134"/>
      <c r="G2223" s="134"/>
      <c r="H2223" s="140"/>
      <c r="I2223" s="140"/>
      <c r="J2223" s="140"/>
      <c r="K2223" s="140"/>
    </row>
    <row r="2224" spans="1:11" outlineLevel="1" x14ac:dyDescent="0.2">
      <c r="A2224" s="135"/>
      <c r="B2224" s="136"/>
      <c r="C2224" s="137" t="s">
        <v>1935</v>
      </c>
      <c r="D2224" s="138"/>
      <c r="E2224" s="139">
        <v>-2.2040000000000002</v>
      </c>
      <c r="F2224" s="134"/>
      <c r="G2224" s="134"/>
      <c r="H2224" s="140"/>
      <c r="I2224" s="140"/>
      <c r="J2224" s="140"/>
      <c r="K2224" s="140"/>
    </row>
    <row r="2225" spans="1:11" outlineLevel="1" x14ac:dyDescent="0.2">
      <c r="A2225" s="135"/>
      <c r="B2225" s="136"/>
      <c r="C2225" s="137" t="s">
        <v>1263</v>
      </c>
      <c r="D2225" s="138"/>
      <c r="E2225" s="139">
        <v>-5.04</v>
      </c>
      <c r="F2225" s="134"/>
      <c r="G2225" s="134"/>
      <c r="H2225" s="140"/>
      <c r="I2225" s="140"/>
      <c r="J2225" s="140"/>
      <c r="K2225" s="140"/>
    </row>
    <row r="2226" spans="1:11" outlineLevel="1" x14ac:dyDescent="0.2">
      <c r="A2226" s="135"/>
      <c r="B2226" s="136"/>
      <c r="C2226" s="137" t="s">
        <v>1257</v>
      </c>
      <c r="D2226" s="138"/>
      <c r="E2226" s="139">
        <v>-4.32</v>
      </c>
      <c r="F2226" s="134"/>
      <c r="G2226" s="134"/>
      <c r="H2226" s="140"/>
      <c r="I2226" s="140"/>
      <c r="J2226" s="140"/>
      <c r="K2226" s="140"/>
    </row>
    <row r="2227" spans="1:11" outlineLevel="1" x14ac:dyDescent="0.2">
      <c r="A2227" s="135"/>
      <c r="B2227" s="136"/>
      <c r="C2227" s="137" t="s">
        <v>1936</v>
      </c>
      <c r="D2227" s="138"/>
      <c r="E2227" s="139">
        <v>311.488</v>
      </c>
      <c r="F2227" s="134"/>
      <c r="G2227" s="134"/>
      <c r="H2227" s="140"/>
      <c r="I2227" s="140"/>
      <c r="J2227" s="140"/>
      <c r="K2227" s="140"/>
    </row>
    <row r="2228" spans="1:11" outlineLevel="1" x14ac:dyDescent="0.2">
      <c r="A2228" s="135"/>
      <c r="B2228" s="136"/>
      <c r="C2228" s="137" t="s">
        <v>1937</v>
      </c>
      <c r="D2228" s="138"/>
      <c r="E2228" s="139">
        <v>-61.6</v>
      </c>
      <c r="F2228" s="134"/>
      <c r="G2228" s="134"/>
      <c r="H2228" s="140"/>
      <c r="I2228" s="140"/>
      <c r="J2228" s="140"/>
      <c r="K2228" s="140"/>
    </row>
    <row r="2229" spans="1:11" outlineLevel="1" x14ac:dyDescent="0.2">
      <c r="A2229" s="135"/>
      <c r="B2229" s="136"/>
      <c r="C2229" s="137" t="s">
        <v>1679</v>
      </c>
      <c r="D2229" s="138"/>
      <c r="E2229" s="139">
        <v>-4.84</v>
      </c>
      <c r="F2229" s="134"/>
      <c r="G2229" s="134"/>
      <c r="H2229" s="140"/>
      <c r="I2229" s="140"/>
      <c r="J2229" s="140"/>
      <c r="K2229" s="140"/>
    </row>
    <row r="2230" spans="1:11" outlineLevel="1" x14ac:dyDescent="0.2">
      <c r="A2230" s="135"/>
      <c r="B2230" s="136"/>
      <c r="C2230" s="137" t="s">
        <v>1938</v>
      </c>
      <c r="D2230" s="138"/>
      <c r="E2230" s="139">
        <v>-5.28</v>
      </c>
      <c r="F2230" s="134"/>
      <c r="G2230" s="134"/>
      <c r="H2230" s="140"/>
      <c r="I2230" s="140"/>
      <c r="J2230" s="140"/>
      <c r="K2230" s="140"/>
    </row>
    <row r="2231" spans="1:11" outlineLevel="1" x14ac:dyDescent="0.2">
      <c r="A2231" s="135"/>
      <c r="B2231" s="136"/>
      <c r="C2231" s="137" t="s">
        <v>1939</v>
      </c>
      <c r="D2231" s="138"/>
      <c r="E2231" s="139"/>
      <c r="F2231" s="134"/>
      <c r="G2231" s="134"/>
      <c r="H2231" s="140"/>
      <c r="I2231" s="140"/>
      <c r="J2231" s="140"/>
      <c r="K2231" s="140"/>
    </row>
    <row r="2232" spans="1:11" outlineLevel="1" x14ac:dyDescent="0.2">
      <c r="A2232" s="135"/>
      <c r="B2232" s="136"/>
      <c r="C2232" s="137" t="s">
        <v>1940</v>
      </c>
      <c r="D2232" s="138"/>
      <c r="E2232" s="139">
        <v>52.39</v>
      </c>
      <c r="F2232" s="134"/>
      <c r="G2232" s="134"/>
      <c r="H2232" s="140"/>
      <c r="I2232" s="140"/>
      <c r="J2232" s="140"/>
      <c r="K2232" s="140"/>
    </row>
    <row r="2233" spans="1:11" outlineLevel="1" x14ac:dyDescent="0.2">
      <c r="A2233" s="135"/>
      <c r="B2233" s="136"/>
      <c r="C2233" s="137" t="s">
        <v>1941</v>
      </c>
      <c r="D2233" s="138"/>
      <c r="E2233" s="139">
        <v>-1.0814999999999999</v>
      </c>
      <c r="F2233" s="134"/>
      <c r="G2233" s="134"/>
      <c r="H2233" s="140"/>
      <c r="I2233" s="140"/>
      <c r="J2233" s="140"/>
      <c r="K2233" s="140"/>
    </row>
    <row r="2234" spans="1:11" outlineLevel="1" x14ac:dyDescent="0.2">
      <c r="A2234" s="135"/>
      <c r="B2234" s="136"/>
      <c r="C2234" s="137" t="s">
        <v>1272</v>
      </c>
      <c r="D2234" s="138"/>
      <c r="E2234" s="139">
        <v>-0.40500000000000003</v>
      </c>
      <c r="F2234" s="134"/>
      <c r="G2234" s="134"/>
      <c r="H2234" s="140"/>
      <c r="I2234" s="140"/>
      <c r="J2234" s="140"/>
      <c r="K2234" s="140"/>
    </row>
    <row r="2235" spans="1:11" outlineLevel="1" x14ac:dyDescent="0.2">
      <c r="A2235" s="135"/>
      <c r="B2235" s="136"/>
      <c r="C2235" s="137" t="s">
        <v>1942</v>
      </c>
      <c r="D2235" s="138"/>
      <c r="E2235" s="139">
        <v>302.40750000000003</v>
      </c>
      <c r="F2235" s="134"/>
      <c r="G2235" s="134"/>
      <c r="H2235" s="140"/>
      <c r="I2235" s="140"/>
      <c r="J2235" s="140"/>
      <c r="K2235" s="140"/>
    </row>
    <row r="2236" spans="1:11" outlineLevel="1" x14ac:dyDescent="0.2">
      <c r="A2236" s="135"/>
      <c r="B2236" s="136"/>
      <c r="C2236" s="137" t="s">
        <v>1943</v>
      </c>
      <c r="D2236" s="138"/>
      <c r="E2236" s="139">
        <v>-1.8</v>
      </c>
      <c r="F2236" s="134"/>
      <c r="G2236" s="134"/>
      <c r="H2236" s="140"/>
      <c r="I2236" s="140"/>
      <c r="J2236" s="140"/>
      <c r="K2236" s="140"/>
    </row>
    <row r="2237" spans="1:11" outlineLevel="1" x14ac:dyDescent="0.2">
      <c r="A2237" s="135"/>
      <c r="B2237" s="136"/>
      <c r="C2237" s="137" t="s">
        <v>1938</v>
      </c>
      <c r="D2237" s="138"/>
      <c r="E2237" s="139">
        <v>-5.28</v>
      </c>
      <c r="F2237" s="134"/>
      <c r="G2237" s="134"/>
      <c r="H2237" s="140"/>
      <c r="I2237" s="140"/>
      <c r="J2237" s="140"/>
      <c r="K2237" s="140"/>
    </row>
    <row r="2238" spans="1:11" outlineLevel="1" x14ac:dyDescent="0.2">
      <c r="A2238" s="135"/>
      <c r="B2238" s="136"/>
      <c r="C2238" s="137" t="s">
        <v>1944</v>
      </c>
      <c r="D2238" s="138"/>
      <c r="E2238" s="139">
        <v>-0.54</v>
      </c>
      <c r="F2238" s="134"/>
      <c r="G2238" s="134"/>
      <c r="H2238" s="140"/>
      <c r="I2238" s="140"/>
      <c r="J2238" s="140"/>
      <c r="K2238" s="140"/>
    </row>
    <row r="2239" spans="1:11" outlineLevel="1" x14ac:dyDescent="0.2">
      <c r="A2239" s="135"/>
      <c r="B2239" s="136"/>
      <c r="C2239" s="137" t="s">
        <v>1945</v>
      </c>
      <c r="D2239" s="138"/>
      <c r="E2239" s="139">
        <v>40.26</v>
      </c>
      <c r="F2239" s="134"/>
      <c r="G2239" s="134"/>
      <c r="H2239" s="140"/>
      <c r="I2239" s="140"/>
      <c r="J2239" s="140"/>
      <c r="K2239" s="140"/>
    </row>
    <row r="2240" spans="1:11" outlineLevel="1" x14ac:dyDescent="0.2">
      <c r="A2240" s="135"/>
      <c r="B2240" s="136"/>
      <c r="C2240" s="137" t="s">
        <v>1946</v>
      </c>
      <c r="D2240" s="138"/>
      <c r="E2240" s="139"/>
      <c r="F2240" s="134"/>
      <c r="G2240" s="134"/>
      <c r="H2240" s="140"/>
      <c r="I2240" s="140"/>
      <c r="J2240" s="140"/>
      <c r="K2240" s="140"/>
    </row>
    <row r="2241" spans="1:11" outlineLevel="1" x14ac:dyDescent="0.2">
      <c r="A2241" s="135"/>
      <c r="B2241" s="136"/>
      <c r="C2241" s="137" t="s">
        <v>1947</v>
      </c>
      <c r="D2241" s="138"/>
      <c r="E2241" s="139">
        <v>55.2348</v>
      </c>
      <c r="F2241" s="134"/>
      <c r="G2241" s="134"/>
      <c r="H2241" s="140"/>
      <c r="I2241" s="140"/>
      <c r="J2241" s="140"/>
      <c r="K2241" s="140"/>
    </row>
    <row r="2242" spans="1:11" outlineLevel="1" x14ac:dyDescent="0.2">
      <c r="A2242" s="135"/>
      <c r="B2242" s="136"/>
      <c r="C2242" s="137" t="s">
        <v>1948</v>
      </c>
      <c r="D2242" s="138"/>
      <c r="E2242" s="139">
        <v>-7.5</v>
      </c>
      <c r="F2242" s="134"/>
      <c r="G2242" s="134"/>
      <c r="H2242" s="140"/>
      <c r="I2242" s="140"/>
      <c r="J2242" s="140"/>
      <c r="K2242" s="140"/>
    </row>
    <row r="2243" spans="1:11" outlineLevel="1" x14ac:dyDescent="0.2">
      <c r="A2243" s="135"/>
      <c r="B2243" s="136"/>
      <c r="C2243" s="137" t="s">
        <v>1949</v>
      </c>
      <c r="D2243" s="138"/>
      <c r="E2243" s="139">
        <v>-2.2200000000000002</v>
      </c>
      <c r="F2243" s="134"/>
      <c r="G2243" s="134"/>
      <c r="H2243" s="140"/>
      <c r="I2243" s="140"/>
      <c r="J2243" s="140"/>
      <c r="K2243" s="140"/>
    </row>
    <row r="2244" spans="1:11" outlineLevel="1" x14ac:dyDescent="0.2">
      <c r="A2244" s="135"/>
      <c r="B2244" s="136"/>
      <c r="C2244" s="137" t="s">
        <v>1950</v>
      </c>
      <c r="D2244" s="138"/>
      <c r="E2244" s="139">
        <v>60.49</v>
      </c>
      <c r="F2244" s="134"/>
      <c r="G2244" s="134"/>
      <c r="H2244" s="140"/>
      <c r="I2244" s="140"/>
      <c r="J2244" s="140"/>
      <c r="K2244" s="140"/>
    </row>
    <row r="2245" spans="1:11" outlineLevel="1" x14ac:dyDescent="0.2">
      <c r="A2245" s="135"/>
      <c r="B2245" s="136"/>
      <c r="C2245" s="137" t="s">
        <v>1951</v>
      </c>
      <c r="D2245" s="138"/>
      <c r="E2245" s="139">
        <v>30.7</v>
      </c>
      <c r="F2245" s="134"/>
      <c r="G2245" s="134"/>
      <c r="H2245" s="140"/>
      <c r="I2245" s="140"/>
      <c r="J2245" s="140"/>
      <c r="K2245" s="140"/>
    </row>
    <row r="2246" spans="1:11" outlineLevel="1" x14ac:dyDescent="0.2">
      <c r="A2246" s="135"/>
      <c r="B2246" s="136"/>
      <c r="C2246" s="137" t="s">
        <v>1952</v>
      </c>
      <c r="D2246" s="138"/>
      <c r="E2246" s="139">
        <v>-1.575</v>
      </c>
      <c r="F2246" s="134"/>
      <c r="G2246" s="134"/>
      <c r="H2246" s="140"/>
      <c r="I2246" s="140"/>
      <c r="J2246" s="140"/>
      <c r="K2246" s="140"/>
    </row>
    <row r="2247" spans="1:11" outlineLevel="1" x14ac:dyDescent="0.2">
      <c r="A2247" s="135"/>
      <c r="B2247" s="136"/>
      <c r="C2247" s="137" t="s">
        <v>1953</v>
      </c>
      <c r="D2247" s="138"/>
      <c r="E2247" s="139">
        <v>-1.8</v>
      </c>
      <c r="F2247" s="134"/>
      <c r="G2247" s="134"/>
      <c r="H2247" s="140"/>
      <c r="I2247" s="140"/>
      <c r="J2247" s="140"/>
      <c r="K2247" s="140"/>
    </row>
    <row r="2248" spans="1:11" outlineLevel="1" x14ac:dyDescent="0.2">
      <c r="A2248" s="135"/>
      <c r="B2248" s="136"/>
      <c r="C2248" s="137" t="s">
        <v>1603</v>
      </c>
      <c r="D2248" s="138"/>
      <c r="E2248" s="139">
        <v>-1.1499999999999999</v>
      </c>
      <c r="F2248" s="134"/>
      <c r="G2248" s="134"/>
      <c r="H2248" s="140"/>
      <c r="I2248" s="140"/>
      <c r="J2248" s="140"/>
      <c r="K2248" s="140"/>
    </row>
    <row r="2249" spans="1:11" outlineLevel="1" x14ac:dyDescent="0.2">
      <c r="A2249" s="135"/>
      <c r="B2249" s="136"/>
      <c r="C2249" s="137" t="s">
        <v>1954</v>
      </c>
      <c r="D2249" s="138"/>
      <c r="E2249" s="139">
        <v>-2.34</v>
      </c>
      <c r="F2249" s="134"/>
      <c r="G2249" s="134"/>
      <c r="H2249" s="140"/>
      <c r="I2249" s="140"/>
      <c r="J2249" s="140"/>
      <c r="K2249" s="140"/>
    </row>
    <row r="2250" spans="1:11" outlineLevel="1" x14ac:dyDescent="0.2">
      <c r="A2250" s="135"/>
      <c r="B2250" s="136"/>
      <c r="C2250" s="137" t="s">
        <v>1955</v>
      </c>
      <c r="D2250" s="138"/>
      <c r="E2250" s="139">
        <v>238.9675</v>
      </c>
      <c r="F2250" s="134"/>
      <c r="G2250" s="134"/>
      <c r="H2250" s="140"/>
      <c r="I2250" s="140"/>
      <c r="J2250" s="140"/>
      <c r="K2250" s="140"/>
    </row>
    <row r="2251" spans="1:11" outlineLevel="1" x14ac:dyDescent="0.2">
      <c r="A2251" s="135"/>
      <c r="B2251" s="136"/>
      <c r="C2251" s="137" t="s">
        <v>1956</v>
      </c>
      <c r="D2251" s="138"/>
      <c r="E2251" s="139">
        <v>68.8</v>
      </c>
      <c r="F2251" s="134"/>
      <c r="G2251" s="134"/>
      <c r="H2251" s="140"/>
      <c r="I2251" s="140"/>
      <c r="J2251" s="140"/>
      <c r="K2251" s="140"/>
    </row>
    <row r="2252" spans="1:11" outlineLevel="1" x14ac:dyDescent="0.2">
      <c r="A2252" s="135"/>
      <c r="B2252" s="136"/>
      <c r="C2252" s="137" t="s">
        <v>1957</v>
      </c>
      <c r="D2252" s="138"/>
      <c r="E2252" s="139">
        <v>13.247999999999999</v>
      </c>
      <c r="F2252" s="134"/>
      <c r="G2252" s="134"/>
      <c r="H2252" s="140"/>
      <c r="I2252" s="140"/>
      <c r="J2252" s="140"/>
      <c r="K2252" s="140"/>
    </row>
    <row r="2253" spans="1:11" outlineLevel="1" x14ac:dyDescent="0.2">
      <c r="A2253" s="135"/>
      <c r="B2253" s="136"/>
      <c r="C2253" s="137" t="s">
        <v>1958</v>
      </c>
      <c r="D2253" s="138"/>
      <c r="E2253" s="139">
        <v>141.42750000000001</v>
      </c>
      <c r="F2253" s="134"/>
      <c r="G2253" s="134"/>
      <c r="H2253" s="140"/>
      <c r="I2253" s="140"/>
      <c r="J2253" s="140"/>
      <c r="K2253" s="140"/>
    </row>
    <row r="2254" spans="1:11" outlineLevel="1" x14ac:dyDescent="0.2">
      <c r="A2254" s="135"/>
      <c r="B2254" s="136"/>
      <c r="C2254" s="137" t="s">
        <v>1959</v>
      </c>
      <c r="D2254" s="138"/>
      <c r="E2254" s="139">
        <v>-52.8</v>
      </c>
      <c r="F2254" s="134"/>
      <c r="G2254" s="134"/>
      <c r="H2254" s="140"/>
      <c r="I2254" s="140"/>
      <c r="J2254" s="140"/>
      <c r="K2254" s="140"/>
    </row>
    <row r="2255" spans="1:11" outlineLevel="1" x14ac:dyDescent="0.2">
      <c r="A2255" s="135"/>
      <c r="B2255" s="136"/>
      <c r="C2255" s="137" t="s">
        <v>1960</v>
      </c>
      <c r="D2255" s="138"/>
      <c r="E2255" s="139">
        <v>-16.038</v>
      </c>
      <c r="F2255" s="134"/>
      <c r="G2255" s="134"/>
      <c r="H2255" s="140"/>
      <c r="I2255" s="140"/>
      <c r="J2255" s="140"/>
      <c r="K2255" s="140"/>
    </row>
    <row r="2256" spans="1:11" outlineLevel="1" x14ac:dyDescent="0.2">
      <c r="A2256" s="135"/>
      <c r="B2256" s="136"/>
      <c r="C2256" s="137" t="s">
        <v>1961</v>
      </c>
      <c r="D2256" s="138"/>
      <c r="E2256" s="139">
        <v>12.0288</v>
      </c>
      <c r="F2256" s="134"/>
      <c r="G2256" s="134"/>
      <c r="H2256" s="140"/>
      <c r="I2256" s="140"/>
      <c r="J2256" s="140"/>
      <c r="K2256" s="140"/>
    </row>
    <row r="2257" spans="1:11" outlineLevel="1" x14ac:dyDescent="0.2">
      <c r="A2257" s="135"/>
      <c r="B2257" s="136"/>
      <c r="C2257" s="137" t="s">
        <v>1962</v>
      </c>
      <c r="D2257" s="138"/>
      <c r="E2257" s="139">
        <v>8.9600000000000009</v>
      </c>
      <c r="F2257" s="134"/>
      <c r="G2257" s="134"/>
      <c r="H2257" s="140"/>
      <c r="I2257" s="140"/>
      <c r="J2257" s="140"/>
      <c r="K2257" s="140"/>
    </row>
    <row r="2258" spans="1:11" outlineLevel="1" x14ac:dyDescent="0.2">
      <c r="A2258" s="135"/>
      <c r="B2258" s="136"/>
      <c r="C2258" s="137" t="s">
        <v>1963</v>
      </c>
      <c r="D2258" s="138"/>
      <c r="E2258" s="139">
        <v>-2.9159999999999999</v>
      </c>
      <c r="F2258" s="134"/>
      <c r="G2258" s="134"/>
      <c r="H2258" s="140"/>
      <c r="I2258" s="140"/>
      <c r="J2258" s="140"/>
      <c r="K2258" s="140"/>
    </row>
    <row r="2259" spans="1:11" outlineLevel="1" x14ac:dyDescent="0.2">
      <c r="A2259" s="135"/>
      <c r="B2259" s="136"/>
      <c r="C2259" s="137" t="s">
        <v>1964</v>
      </c>
      <c r="D2259" s="138"/>
      <c r="E2259" s="139"/>
      <c r="F2259" s="134"/>
      <c r="G2259" s="134"/>
      <c r="H2259" s="140"/>
      <c r="I2259" s="140"/>
      <c r="J2259" s="140"/>
      <c r="K2259" s="140"/>
    </row>
    <row r="2260" spans="1:11" outlineLevel="1" x14ac:dyDescent="0.2">
      <c r="A2260" s="135"/>
      <c r="B2260" s="136"/>
      <c r="C2260" s="137" t="s">
        <v>1965</v>
      </c>
      <c r="D2260" s="138"/>
      <c r="E2260" s="139">
        <v>27.1065</v>
      </c>
      <c r="F2260" s="134"/>
      <c r="G2260" s="134"/>
      <c r="H2260" s="140"/>
      <c r="I2260" s="140"/>
      <c r="J2260" s="140"/>
      <c r="K2260" s="140"/>
    </row>
    <row r="2261" spans="1:11" outlineLevel="1" x14ac:dyDescent="0.2">
      <c r="A2261" s="135"/>
      <c r="B2261" s="136"/>
      <c r="C2261" s="137" t="s">
        <v>1293</v>
      </c>
      <c r="D2261" s="138"/>
      <c r="E2261" s="139">
        <v>-0.50160000000000005</v>
      </c>
      <c r="F2261" s="134"/>
      <c r="G2261" s="134"/>
      <c r="H2261" s="140"/>
      <c r="I2261" s="140"/>
      <c r="J2261" s="140"/>
      <c r="K2261" s="140"/>
    </row>
    <row r="2262" spans="1:11" outlineLevel="1" x14ac:dyDescent="0.2">
      <c r="A2262" s="135"/>
      <c r="B2262" s="136"/>
      <c r="C2262" s="137" t="s">
        <v>1289</v>
      </c>
      <c r="D2262" s="138"/>
      <c r="E2262" s="139">
        <v>-0.50819999999999999</v>
      </c>
      <c r="F2262" s="134"/>
      <c r="G2262" s="134"/>
      <c r="H2262" s="140"/>
      <c r="I2262" s="140"/>
      <c r="J2262" s="140"/>
      <c r="K2262" s="140"/>
    </row>
    <row r="2263" spans="1:11" outlineLevel="1" x14ac:dyDescent="0.2">
      <c r="A2263" s="135"/>
      <c r="B2263" s="136"/>
      <c r="C2263" s="137" t="s">
        <v>1286</v>
      </c>
      <c r="D2263" s="138"/>
      <c r="E2263" s="139">
        <v>-0.63360000000000005</v>
      </c>
      <c r="F2263" s="134"/>
      <c r="G2263" s="134"/>
      <c r="H2263" s="140"/>
      <c r="I2263" s="140"/>
      <c r="J2263" s="140"/>
      <c r="K2263" s="140"/>
    </row>
    <row r="2264" spans="1:11" outlineLevel="1" x14ac:dyDescent="0.2">
      <c r="A2264" s="135"/>
      <c r="B2264" s="136"/>
      <c r="C2264" s="137" t="s">
        <v>1966</v>
      </c>
      <c r="D2264" s="138"/>
      <c r="E2264" s="139">
        <v>164.39500000000001</v>
      </c>
      <c r="F2264" s="134"/>
      <c r="G2264" s="134"/>
      <c r="H2264" s="140"/>
      <c r="I2264" s="140"/>
      <c r="J2264" s="140"/>
      <c r="K2264" s="140"/>
    </row>
    <row r="2265" spans="1:11" outlineLevel="1" x14ac:dyDescent="0.2">
      <c r="A2265" s="135"/>
      <c r="B2265" s="136"/>
      <c r="C2265" s="137" t="s">
        <v>1967</v>
      </c>
      <c r="D2265" s="138"/>
      <c r="E2265" s="139">
        <v>-13.728</v>
      </c>
      <c r="F2265" s="134"/>
      <c r="G2265" s="134"/>
      <c r="H2265" s="140"/>
      <c r="I2265" s="140"/>
      <c r="J2265" s="140"/>
      <c r="K2265" s="140"/>
    </row>
    <row r="2266" spans="1:11" outlineLevel="1" x14ac:dyDescent="0.2">
      <c r="A2266" s="135"/>
      <c r="B2266" s="136"/>
      <c r="C2266" s="137" t="s">
        <v>1648</v>
      </c>
      <c r="D2266" s="138"/>
      <c r="E2266" s="139">
        <v>-21.12</v>
      </c>
      <c r="F2266" s="134"/>
      <c r="G2266" s="134"/>
      <c r="H2266" s="140"/>
      <c r="I2266" s="140"/>
      <c r="J2266" s="140"/>
      <c r="K2266" s="140"/>
    </row>
    <row r="2267" spans="1:11" outlineLevel="1" x14ac:dyDescent="0.2">
      <c r="A2267" s="135"/>
      <c r="B2267" s="136"/>
      <c r="C2267" s="137" t="s">
        <v>1968</v>
      </c>
      <c r="D2267" s="138"/>
      <c r="E2267" s="139">
        <v>7.6139999999999999</v>
      </c>
      <c r="F2267" s="134"/>
      <c r="G2267" s="134"/>
      <c r="H2267" s="140"/>
      <c r="I2267" s="140"/>
      <c r="J2267" s="140"/>
      <c r="K2267" s="140"/>
    </row>
    <row r="2268" spans="1:11" ht="22.5" outlineLevel="1" x14ac:dyDescent="0.2">
      <c r="A2268" s="43">
        <v>147</v>
      </c>
      <c r="B2268" s="44" t="s">
        <v>1969</v>
      </c>
      <c r="C2268" s="59" t="s">
        <v>1970</v>
      </c>
      <c r="D2268" s="45" t="s">
        <v>172</v>
      </c>
      <c r="E2268" s="46">
        <v>346.18830000000003</v>
      </c>
      <c r="F2268" s="47">
        <v>0</v>
      </c>
      <c r="G2268" s="48">
        <f>ROUND(E2268*F2268,2)</f>
        <v>0</v>
      </c>
      <c r="H2268" s="46">
        <v>2.1919999999999999E-2</v>
      </c>
      <c r="I2268" s="46">
        <f>ROUND(E2268*H2268,2)</f>
        <v>7.59</v>
      </c>
      <c r="J2268" s="46">
        <v>0</v>
      </c>
      <c r="K2268" s="46">
        <f>ROUND(E2268*J2268,2)</f>
        <v>0</v>
      </c>
    </row>
    <row r="2269" spans="1:11" outlineLevel="1" x14ac:dyDescent="0.2">
      <c r="A2269" s="135"/>
      <c r="B2269" s="136"/>
      <c r="C2269" s="137" t="s">
        <v>906</v>
      </c>
      <c r="D2269" s="138"/>
      <c r="E2269" s="139"/>
      <c r="F2269" s="134"/>
      <c r="G2269" s="134"/>
      <c r="H2269" s="140"/>
      <c r="I2269" s="140"/>
      <c r="J2269" s="140"/>
      <c r="K2269" s="140"/>
    </row>
    <row r="2270" spans="1:11" outlineLevel="1" x14ac:dyDescent="0.2">
      <c r="A2270" s="135"/>
      <c r="B2270" s="136"/>
      <c r="C2270" s="137" t="s">
        <v>1971</v>
      </c>
      <c r="D2270" s="138"/>
      <c r="E2270" s="139">
        <v>2.6880000000000002</v>
      </c>
      <c r="F2270" s="134"/>
      <c r="G2270" s="134"/>
      <c r="H2270" s="140"/>
      <c r="I2270" s="140"/>
      <c r="J2270" s="140"/>
      <c r="K2270" s="140"/>
    </row>
    <row r="2271" spans="1:11" outlineLevel="1" x14ac:dyDescent="0.2">
      <c r="A2271" s="135"/>
      <c r="B2271" s="136"/>
      <c r="C2271" s="137" t="s">
        <v>1972</v>
      </c>
      <c r="D2271" s="138"/>
      <c r="E2271" s="139">
        <v>2.12</v>
      </c>
      <c r="F2271" s="134"/>
      <c r="G2271" s="134"/>
      <c r="H2271" s="140"/>
      <c r="I2271" s="140"/>
      <c r="J2271" s="140"/>
      <c r="K2271" s="140"/>
    </row>
    <row r="2272" spans="1:11" outlineLevel="1" x14ac:dyDescent="0.2">
      <c r="A2272" s="135"/>
      <c r="B2272" s="136"/>
      <c r="C2272" s="137" t="s">
        <v>1973</v>
      </c>
      <c r="D2272" s="138"/>
      <c r="E2272" s="139">
        <v>1.3</v>
      </c>
      <c r="F2272" s="134"/>
      <c r="G2272" s="134"/>
      <c r="H2272" s="140"/>
      <c r="I2272" s="140"/>
      <c r="J2272" s="140"/>
      <c r="K2272" s="140"/>
    </row>
    <row r="2273" spans="1:11" outlineLevel="1" x14ac:dyDescent="0.2">
      <c r="A2273" s="135"/>
      <c r="B2273" s="136"/>
      <c r="C2273" s="137" t="s">
        <v>1974</v>
      </c>
      <c r="D2273" s="138"/>
      <c r="E2273" s="139">
        <v>10.78</v>
      </c>
      <c r="F2273" s="134"/>
      <c r="G2273" s="134"/>
      <c r="H2273" s="140"/>
      <c r="I2273" s="140"/>
      <c r="J2273" s="140"/>
      <c r="K2273" s="140"/>
    </row>
    <row r="2274" spans="1:11" outlineLevel="1" x14ac:dyDescent="0.2">
      <c r="A2274" s="135"/>
      <c r="B2274" s="136"/>
      <c r="C2274" s="137" t="s">
        <v>1975</v>
      </c>
      <c r="D2274" s="138"/>
      <c r="E2274" s="139">
        <v>9.4079999999999995</v>
      </c>
      <c r="F2274" s="134"/>
      <c r="G2274" s="134"/>
      <c r="H2274" s="140"/>
      <c r="I2274" s="140"/>
      <c r="J2274" s="140"/>
      <c r="K2274" s="140"/>
    </row>
    <row r="2275" spans="1:11" outlineLevel="1" x14ac:dyDescent="0.2">
      <c r="A2275" s="135"/>
      <c r="B2275" s="136"/>
      <c r="C2275" s="137" t="s">
        <v>1976</v>
      </c>
      <c r="D2275" s="138"/>
      <c r="E2275" s="139">
        <v>3.2559999999999998</v>
      </c>
      <c r="F2275" s="134"/>
      <c r="G2275" s="134"/>
      <c r="H2275" s="140"/>
      <c r="I2275" s="140"/>
      <c r="J2275" s="140"/>
      <c r="K2275" s="140"/>
    </row>
    <row r="2276" spans="1:11" outlineLevel="1" x14ac:dyDescent="0.2">
      <c r="A2276" s="135"/>
      <c r="B2276" s="136"/>
      <c r="C2276" s="137" t="s">
        <v>1977</v>
      </c>
      <c r="D2276" s="138"/>
      <c r="E2276" s="139">
        <v>3.2395</v>
      </c>
      <c r="F2276" s="134"/>
      <c r="G2276" s="134"/>
      <c r="H2276" s="140"/>
      <c r="I2276" s="140"/>
      <c r="J2276" s="140"/>
      <c r="K2276" s="140"/>
    </row>
    <row r="2277" spans="1:11" outlineLevel="1" x14ac:dyDescent="0.2">
      <c r="A2277" s="135"/>
      <c r="B2277" s="136"/>
      <c r="C2277" s="137" t="s">
        <v>1978</v>
      </c>
      <c r="D2277" s="138"/>
      <c r="E2277" s="139">
        <v>0.33</v>
      </c>
      <c r="F2277" s="134"/>
      <c r="G2277" s="134"/>
      <c r="H2277" s="140"/>
      <c r="I2277" s="140"/>
      <c r="J2277" s="140"/>
      <c r="K2277" s="140"/>
    </row>
    <row r="2278" spans="1:11" outlineLevel="1" x14ac:dyDescent="0.2">
      <c r="A2278" s="135"/>
      <c r="B2278" s="136"/>
      <c r="C2278" s="137" t="s">
        <v>1979</v>
      </c>
      <c r="D2278" s="138"/>
      <c r="E2278" s="139">
        <v>2.8224</v>
      </c>
      <c r="F2278" s="134"/>
      <c r="G2278" s="134"/>
      <c r="H2278" s="140"/>
      <c r="I2278" s="140"/>
      <c r="J2278" s="140"/>
      <c r="K2278" s="140"/>
    </row>
    <row r="2279" spans="1:11" outlineLevel="1" x14ac:dyDescent="0.2">
      <c r="A2279" s="135"/>
      <c r="B2279" s="136"/>
      <c r="C2279" s="137" t="s">
        <v>1980</v>
      </c>
      <c r="D2279" s="138"/>
      <c r="E2279" s="139">
        <v>2.3279999999999998</v>
      </c>
      <c r="F2279" s="134"/>
      <c r="G2279" s="134"/>
      <c r="H2279" s="140"/>
      <c r="I2279" s="140"/>
      <c r="J2279" s="140"/>
      <c r="K2279" s="140"/>
    </row>
    <row r="2280" spans="1:11" outlineLevel="1" x14ac:dyDescent="0.2">
      <c r="A2280" s="135"/>
      <c r="B2280" s="136"/>
      <c r="C2280" s="137" t="s">
        <v>1981</v>
      </c>
      <c r="D2280" s="138"/>
      <c r="E2280" s="139">
        <v>2.3650000000000002</v>
      </c>
      <c r="F2280" s="134"/>
      <c r="G2280" s="134"/>
      <c r="H2280" s="140"/>
      <c r="I2280" s="140"/>
      <c r="J2280" s="140"/>
      <c r="K2280" s="140"/>
    </row>
    <row r="2281" spans="1:11" outlineLevel="1" x14ac:dyDescent="0.2">
      <c r="A2281" s="135"/>
      <c r="B2281" s="136"/>
      <c r="C2281" s="137" t="s">
        <v>1982</v>
      </c>
      <c r="D2281" s="138"/>
      <c r="E2281" s="139">
        <v>3.84</v>
      </c>
      <c r="F2281" s="134"/>
      <c r="G2281" s="134"/>
      <c r="H2281" s="140"/>
      <c r="I2281" s="140"/>
      <c r="J2281" s="140"/>
      <c r="K2281" s="140"/>
    </row>
    <row r="2282" spans="1:11" outlineLevel="1" x14ac:dyDescent="0.2">
      <c r="A2282" s="135"/>
      <c r="B2282" s="136"/>
      <c r="C2282" s="137" t="s">
        <v>1983</v>
      </c>
      <c r="D2282" s="138"/>
      <c r="E2282" s="139">
        <v>4</v>
      </c>
      <c r="F2282" s="134"/>
      <c r="G2282" s="134"/>
      <c r="H2282" s="140"/>
      <c r="I2282" s="140"/>
      <c r="J2282" s="140"/>
      <c r="K2282" s="140"/>
    </row>
    <row r="2283" spans="1:11" outlineLevel="1" x14ac:dyDescent="0.2">
      <c r="A2283" s="135"/>
      <c r="B2283" s="136"/>
      <c r="C2283" s="137" t="s">
        <v>1984</v>
      </c>
      <c r="D2283" s="138"/>
      <c r="E2283" s="139">
        <v>2.2240000000000002</v>
      </c>
      <c r="F2283" s="134"/>
      <c r="G2283" s="134"/>
      <c r="H2283" s="140"/>
      <c r="I2283" s="140"/>
      <c r="J2283" s="140"/>
      <c r="K2283" s="140"/>
    </row>
    <row r="2284" spans="1:11" outlineLevel="1" x14ac:dyDescent="0.2">
      <c r="A2284" s="135"/>
      <c r="B2284" s="136"/>
      <c r="C2284" s="137" t="s">
        <v>1985</v>
      </c>
      <c r="D2284" s="138"/>
      <c r="E2284" s="139">
        <v>1.3</v>
      </c>
      <c r="F2284" s="134"/>
      <c r="G2284" s="134"/>
      <c r="H2284" s="140"/>
      <c r="I2284" s="140"/>
      <c r="J2284" s="140"/>
      <c r="K2284" s="140"/>
    </row>
    <row r="2285" spans="1:11" outlineLevel="1" x14ac:dyDescent="0.2">
      <c r="A2285" s="135"/>
      <c r="B2285" s="136"/>
      <c r="C2285" s="137" t="s">
        <v>1986</v>
      </c>
      <c r="D2285" s="138"/>
      <c r="E2285" s="139">
        <v>0.81599999999999995</v>
      </c>
      <c r="F2285" s="134"/>
      <c r="G2285" s="134"/>
      <c r="H2285" s="140"/>
      <c r="I2285" s="140"/>
      <c r="J2285" s="140"/>
      <c r="K2285" s="140"/>
    </row>
    <row r="2286" spans="1:11" outlineLevel="1" x14ac:dyDescent="0.2">
      <c r="A2286" s="135"/>
      <c r="B2286" s="136"/>
      <c r="C2286" s="137" t="s">
        <v>1987</v>
      </c>
      <c r="D2286" s="138"/>
      <c r="E2286" s="139">
        <v>2.2599999999999998</v>
      </c>
      <c r="F2286" s="134"/>
      <c r="G2286" s="134"/>
      <c r="H2286" s="140"/>
      <c r="I2286" s="140"/>
      <c r="J2286" s="140"/>
      <c r="K2286" s="140"/>
    </row>
    <row r="2287" spans="1:11" outlineLevel="1" x14ac:dyDescent="0.2">
      <c r="A2287" s="135"/>
      <c r="B2287" s="136"/>
      <c r="C2287" s="137" t="s">
        <v>1988</v>
      </c>
      <c r="D2287" s="138"/>
      <c r="E2287" s="139">
        <v>7.4</v>
      </c>
      <c r="F2287" s="134"/>
      <c r="G2287" s="134"/>
      <c r="H2287" s="140"/>
      <c r="I2287" s="140"/>
      <c r="J2287" s="140"/>
      <c r="K2287" s="140"/>
    </row>
    <row r="2288" spans="1:11" outlineLevel="1" x14ac:dyDescent="0.2">
      <c r="A2288" s="135"/>
      <c r="B2288" s="136"/>
      <c r="C2288" s="137" t="s">
        <v>1989</v>
      </c>
      <c r="D2288" s="138"/>
      <c r="E2288" s="139">
        <v>0.9</v>
      </c>
      <c r="F2288" s="134"/>
      <c r="G2288" s="134"/>
      <c r="H2288" s="140"/>
      <c r="I2288" s="140"/>
      <c r="J2288" s="140"/>
      <c r="K2288" s="140"/>
    </row>
    <row r="2289" spans="1:11" outlineLevel="1" x14ac:dyDescent="0.2">
      <c r="A2289" s="135"/>
      <c r="B2289" s="136"/>
      <c r="C2289" s="137" t="s">
        <v>1990</v>
      </c>
      <c r="D2289" s="138"/>
      <c r="E2289" s="139">
        <v>0.68400000000000005</v>
      </c>
      <c r="F2289" s="134"/>
      <c r="G2289" s="134"/>
      <c r="H2289" s="140"/>
      <c r="I2289" s="140"/>
      <c r="J2289" s="140"/>
      <c r="K2289" s="140"/>
    </row>
    <row r="2290" spans="1:11" outlineLevel="1" x14ac:dyDescent="0.2">
      <c r="A2290" s="135"/>
      <c r="B2290" s="136"/>
      <c r="C2290" s="137" t="s">
        <v>1991</v>
      </c>
      <c r="D2290" s="138"/>
      <c r="E2290" s="139">
        <v>0.91200000000000003</v>
      </c>
      <c r="F2290" s="134"/>
      <c r="G2290" s="134"/>
      <c r="H2290" s="140"/>
      <c r="I2290" s="140"/>
      <c r="J2290" s="140"/>
      <c r="K2290" s="140"/>
    </row>
    <row r="2291" spans="1:11" outlineLevel="1" x14ac:dyDescent="0.2">
      <c r="A2291" s="135"/>
      <c r="B2291" s="136"/>
      <c r="C2291" s="137" t="s">
        <v>1992</v>
      </c>
      <c r="D2291" s="138"/>
      <c r="E2291" s="139">
        <v>1.6719999999999999</v>
      </c>
      <c r="F2291" s="134"/>
      <c r="G2291" s="134"/>
      <c r="H2291" s="140"/>
      <c r="I2291" s="140"/>
      <c r="J2291" s="140"/>
      <c r="K2291" s="140"/>
    </row>
    <row r="2292" spans="1:11" outlineLevel="1" x14ac:dyDescent="0.2">
      <c r="A2292" s="135"/>
      <c r="B2292" s="136"/>
      <c r="C2292" s="137" t="s">
        <v>1993</v>
      </c>
      <c r="D2292" s="138"/>
      <c r="E2292" s="139"/>
      <c r="F2292" s="134"/>
      <c r="G2292" s="134"/>
      <c r="H2292" s="140"/>
      <c r="I2292" s="140"/>
      <c r="J2292" s="140"/>
      <c r="K2292" s="140"/>
    </row>
    <row r="2293" spans="1:11" outlineLevel="1" x14ac:dyDescent="0.2">
      <c r="A2293" s="135"/>
      <c r="B2293" s="136"/>
      <c r="C2293" s="137" t="s">
        <v>1994</v>
      </c>
      <c r="D2293" s="138"/>
      <c r="E2293" s="139">
        <v>4.6079999999999997</v>
      </c>
      <c r="F2293" s="134"/>
      <c r="G2293" s="134"/>
      <c r="H2293" s="140"/>
      <c r="I2293" s="140"/>
      <c r="J2293" s="140"/>
      <c r="K2293" s="140"/>
    </row>
    <row r="2294" spans="1:11" outlineLevel="1" x14ac:dyDescent="0.2">
      <c r="A2294" s="135"/>
      <c r="B2294" s="136"/>
      <c r="C2294" s="137" t="s">
        <v>1995</v>
      </c>
      <c r="D2294" s="138"/>
      <c r="E2294" s="139">
        <v>29.696000000000002</v>
      </c>
      <c r="F2294" s="134"/>
      <c r="G2294" s="134"/>
      <c r="H2294" s="140"/>
      <c r="I2294" s="140"/>
      <c r="J2294" s="140"/>
      <c r="K2294" s="140"/>
    </row>
    <row r="2295" spans="1:11" outlineLevel="1" x14ac:dyDescent="0.2">
      <c r="A2295" s="135"/>
      <c r="B2295" s="136"/>
      <c r="C2295" s="137" t="s">
        <v>1996</v>
      </c>
      <c r="D2295" s="138"/>
      <c r="E2295" s="139">
        <v>128.38399999999999</v>
      </c>
      <c r="F2295" s="134"/>
      <c r="G2295" s="134"/>
      <c r="H2295" s="140"/>
      <c r="I2295" s="140"/>
      <c r="J2295" s="140"/>
      <c r="K2295" s="140"/>
    </row>
    <row r="2296" spans="1:11" outlineLevel="1" x14ac:dyDescent="0.2">
      <c r="A2296" s="135"/>
      <c r="B2296" s="136"/>
      <c r="C2296" s="137" t="s">
        <v>1997</v>
      </c>
      <c r="D2296" s="138"/>
      <c r="E2296" s="139">
        <v>5.3550000000000004</v>
      </c>
      <c r="F2296" s="134"/>
      <c r="G2296" s="134"/>
      <c r="H2296" s="140"/>
      <c r="I2296" s="140"/>
      <c r="J2296" s="140"/>
      <c r="K2296" s="140"/>
    </row>
    <row r="2297" spans="1:11" outlineLevel="1" x14ac:dyDescent="0.2">
      <c r="A2297" s="135"/>
      <c r="B2297" s="136"/>
      <c r="C2297" s="137" t="s">
        <v>1998</v>
      </c>
      <c r="D2297" s="138"/>
      <c r="E2297" s="139">
        <v>11.526</v>
      </c>
      <c r="F2297" s="134"/>
      <c r="G2297" s="134"/>
      <c r="H2297" s="140"/>
      <c r="I2297" s="140"/>
      <c r="J2297" s="140"/>
      <c r="K2297" s="140"/>
    </row>
    <row r="2298" spans="1:11" outlineLevel="1" x14ac:dyDescent="0.2">
      <c r="A2298" s="135"/>
      <c r="B2298" s="136"/>
      <c r="C2298" s="137" t="s">
        <v>1999</v>
      </c>
      <c r="D2298" s="138"/>
      <c r="E2298" s="139">
        <v>4.1310000000000002</v>
      </c>
      <c r="F2298" s="134"/>
      <c r="G2298" s="134"/>
      <c r="H2298" s="140"/>
      <c r="I2298" s="140"/>
      <c r="J2298" s="140"/>
      <c r="K2298" s="140"/>
    </row>
    <row r="2299" spans="1:11" outlineLevel="1" x14ac:dyDescent="0.2">
      <c r="A2299" s="135"/>
      <c r="B2299" s="136"/>
      <c r="C2299" s="137" t="s">
        <v>2000</v>
      </c>
      <c r="D2299" s="138"/>
      <c r="E2299" s="139">
        <v>29</v>
      </c>
      <c r="F2299" s="134"/>
      <c r="G2299" s="134"/>
      <c r="H2299" s="140"/>
      <c r="I2299" s="140"/>
      <c r="J2299" s="140"/>
      <c r="K2299" s="140"/>
    </row>
    <row r="2300" spans="1:11" outlineLevel="1" x14ac:dyDescent="0.2">
      <c r="A2300" s="135"/>
      <c r="B2300" s="136"/>
      <c r="C2300" s="137" t="s">
        <v>2001</v>
      </c>
      <c r="D2300" s="138"/>
      <c r="E2300" s="139">
        <v>1.65</v>
      </c>
      <c r="F2300" s="134"/>
      <c r="G2300" s="134"/>
      <c r="H2300" s="140"/>
      <c r="I2300" s="140"/>
      <c r="J2300" s="140"/>
      <c r="K2300" s="140"/>
    </row>
    <row r="2301" spans="1:11" outlineLevel="1" x14ac:dyDescent="0.2">
      <c r="A2301" s="135"/>
      <c r="B2301" s="136"/>
      <c r="C2301" s="137" t="s">
        <v>2002</v>
      </c>
      <c r="D2301" s="138"/>
      <c r="E2301" s="139">
        <v>2.8</v>
      </c>
      <c r="F2301" s="134"/>
      <c r="G2301" s="134"/>
      <c r="H2301" s="140"/>
      <c r="I2301" s="140"/>
      <c r="J2301" s="140"/>
      <c r="K2301" s="140"/>
    </row>
    <row r="2302" spans="1:11" outlineLevel="1" x14ac:dyDescent="0.2">
      <c r="A2302" s="135"/>
      <c r="B2302" s="136"/>
      <c r="C2302" s="137" t="s">
        <v>2003</v>
      </c>
      <c r="D2302" s="138"/>
      <c r="E2302" s="139">
        <v>1.05</v>
      </c>
      <c r="F2302" s="134"/>
      <c r="G2302" s="134"/>
      <c r="H2302" s="140"/>
      <c r="I2302" s="140"/>
      <c r="J2302" s="140"/>
      <c r="K2302" s="140"/>
    </row>
    <row r="2303" spans="1:11" outlineLevel="1" x14ac:dyDescent="0.2">
      <c r="A2303" s="135"/>
      <c r="B2303" s="136"/>
      <c r="C2303" s="137" t="s">
        <v>2002</v>
      </c>
      <c r="D2303" s="138"/>
      <c r="E2303" s="139">
        <v>2.8</v>
      </c>
      <c r="F2303" s="134"/>
      <c r="G2303" s="134"/>
      <c r="H2303" s="140"/>
      <c r="I2303" s="140"/>
      <c r="J2303" s="140"/>
      <c r="K2303" s="140"/>
    </row>
    <row r="2304" spans="1:11" outlineLevel="1" x14ac:dyDescent="0.2">
      <c r="A2304" s="135"/>
      <c r="B2304" s="136"/>
      <c r="C2304" s="137" t="s">
        <v>2004</v>
      </c>
      <c r="D2304" s="138"/>
      <c r="E2304" s="139">
        <v>0.82499999999999996</v>
      </c>
      <c r="F2304" s="134"/>
      <c r="G2304" s="134"/>
      <c r="H2304" s="140"/>
      <c r="I2304" s="140"/>
      <c r="J2304" s="140"/>
      <c r="K2304" s="140"/>
    </row>
    <row r="2305" spans="1:11" outlineLevel="1" x14ac:dyDescent="0.2">
      <c r="A2305" s="135"/>
      <c r="B2305" s="136"/>
      <c r="C2305" s="137" t="s">
        <v>2005</v>
      </c>
      <c r="D2305" s="138"/>
      <c r="E2305" s="139">
        <v>28</v>
      </c>
      <c r="F2305" s="134"/>
      <c r="G2305" s="134"/>
      <c r="H2305" s="140"/>
      <c r="I2305" s="140"/>
      <c r="J2305" s="140"/>
      <c r="K2305" s="140"/>
    </row>
    <row r="2306" spans="1:11" outlineLevel="1" x14ac:dyDescent="0.2">
      <c r="A2306" s="135"/>
      <c r="B2306" s="136"/>
      <c r="C2306" s="137" t="s">
        <v>2006</v>
      </c>
      <c r="D2306" s="138"/>
      <c r="E2306" s="139">
        <v>5.1224999999999996</v>
      </c>
      <c r="F2306" s="134"/>
      <c r="G2306" s="134"/>
      <c r="H2306" s="140"/>
      <c r="I2306" s="140"/>
      <c r="J2306" s="140"/>
      <c r="K2306" s="140"/>
    </row>
    <row r="2307" spans="1:11" outlineLevel="1" x14ac:dyDescent="0.2">
      <c r="A2307" s="135"/>
      <c r="B2307" s="136"/>
      <c r="C2307" s="137" t="s">
        <v>2007</v>
      </c>
      <c r="D2307" s="138"/>
      <c r="E2307" s="139">
        <v>1.1109</v>
      </c>
      <c r="F2307" s="134"/>
      <c r="G2307" s="134"/>
      <c r="H2307" s="140"/>
      <c r="I2307" s="140"/>
      <c r="J2307" s="140"/>
      <c r="K2307" s="140"/>
    </row>
    <row r="2308" spans="1:11" outlineLevel="1" x14ac:dyDescent="0.2">
      <c r="A2308" s="135"/>
      <c r="B2308" s="136"/>
      <c r="C2308" s="137" t="s">
        <v>2008</v>
      </c>
      <c r="D2308" s="138"/>
      <c r="E2308" s="139">
        <v>0.82499999999999996</v>
      </c>
      <c r="F2308" s="134"/>
      <c r="G2308" s="134"/>
      <c r="H2308" s="140"/>
      <c r="I2308" s="140"/>
      <c r="J2308" s="140"/>
      <c r="K2308" s="140"/>
    </row>
    <row r="2309" spans="1:11" outlineLevel="1" x14ac:dyDescent="0.2">
      <c r="A2309" s="135"/>
      <c r="B2309" s="136"/>
      <c r="C2309" s="137" t="s">
        <v>2009</v>
      </c>
      <c r="D2309" s="138"/>
      <c r="E2309" s="139">
        <v>1.1000000000000001</v>
      </c>
      <c r="F2309" s="134"/>
      <c r="G2309" s="134"/>
      <c r="H2309" s="140"/>
      <c r="I2309" s="140"/>
      <c r="J2309" s="140"/>
      <c r="K2309" s="140"/>
    </row>
    <row r="2310" spans="1:11" outlineLevel="1" x14ac:dyDescent="0.2">
      <c r="A2310" s="135"/>
      <c r="B2310" s="136"/>
      <c r="C2310" s="137" t="s">
        <v>2010</v>
      </c>
      <c r="D2310" s="138"/>
      <c r="E2310" s="139">
        <v>11.2</v>
      </c>
      <c r="F2310" s="134"/>
      <c r="G2310" s="134"/>
      <c r="H2310" s="140"/>
      <c r="I2310" s="140"/>
      <c r="J2310" s="140"/>
      <c r="K2310" s="140"/>
    </row>
    <row r="2311" spans="1:11" outlineLevel="1" x14ac:dyDescent="0.2">
      <c r="A2311" s="135"/>
      <c r="B2311" s="136"/>
      <c r="C2311" s="137" t="s">
        <v>2011</v>
      </c>
      <c r="D2311" s="138"/>
      <c r="E2311" s="139">
        <v>10.36</v>
      </c>
      <c r="F2311" s="134"/>
      <c r="G2311" s="134"/>
      <c r="H2311" s="140"/>
      <c r="I2311" s="140"/>
      <c r="J2311" s="140"/>
      <c r="K2311" s="140"/>
    </row>
    <row r="2312" spans="1:11" outlineLevel="1" x14ac:dyDescent="0.2">
      <c r="A2312" s="43">
        <v>148</v>
      </c>
      <c r="B2312" s="44" t="s">
        <v>2012</v>
      </c>
      <c r="C2312" s="59" t="s">
        <v>2013</v>
      </c>
      <c r="D2312" s="45" t="s">
        <v>172</v>
      </c>
      <c r="E2312" s="46">
        <v>87.145600000000002</v>
      </c>
      <c r="F2312" s="47">
        <v>0</v>
      </c>
      <c r="G2312" s="48">
        <f>ROUND(E2312*F2312,2)</f>
        <v>0</v>
      </c>
      <c r="H2312" s="46">
        <v>9.3299999999999998E-3</v>
      </c>
      <c r="I2312" s="46">
        <f>ROUND(E2312*H2312,2)</f>
        <v>0.81</v>
      </c>
      <c r="J2312" s="46">
        <v>0</v>
      </c>
      <c r="K2312" s="46">
        <f>ROUND(E2312*J2312,2)</f>
        <v>0</v>
      </c>
    </row>
    <row r="2313" spans="1:11" outlineLevel="1" x14ac:dyDescent="0.2">
      <c r="A2313" s="135"/>
      <c r="B2313" s="136"/>
      <c r="C2313" s="137" t="s">
        <v>2014</v>
      </c>
      <c r="D2313" s="138"/>
      <c r="E2313" s="139">
        <v>0.76800000000000002</v>
      </c>
      <c r="F2313" s="134"/>
      <c r="G2313" s="134"/>
      <c r="H2313" s="140"/>
      <c r="I2313" s="140"/>
      <c r="J2313" s="140"/>
      <c r="K2313" s="140"/>
    </row>
    <row r="2314" spans="1:11" outlineLevel="1" x14ac:dyDescent="0.2">
      <c r="A2314" s="135"/>
      <c r="B2314" s="136"/>
      <c r="C2314" s="137" t="s">
        <v>2015</v>
      </c>
      <c r="D2314" s="138"/>
      <c r="E2314" s="139">
        <v>0.84</v>
      </c>
      <c r="F2314" s="134"/>
      <c r="G2314" s="134"/>
      <c r="H2314" s="140"/>
      <c r="I2314" s="140"/>
      <c r="J2314" s="140"/>
      <c r="K2314" s="140"/>
    </row>
    <row r="2315" spans="1:11" outlineLevel="1" x14ac:dyDescent="0.2">
      <c r="A2315" s="135"/>
      <c r="B2315" s="136"/>
      <c r="C2315" s="137" t="s">
        <v>2016</v>
      </c>
      <c r="D2315" s="138"/>
      <c r="E2315" s="139">
        <v>1.792</v>
      </c>
      <c r="F2315" s="134"/>
      <c r="G2315" s="134"/>
      <c r="H2315" s="140"/>
      <c r="I2315" s="140"/>
      <c r="J2315" s="140"/>
      <c r="K2315" s="140"/>
    </row>
    <row r="2316" spans="1:11" outlineLevel="1" x14ac:dyDescent="0.2">
      <c r="A2316" s="135"/>
      <c r="B2316" s="136"/>
      <c r="C2316" s="137" t="s">
        <v>2017</v>
      </c>
      <c r="D2316" s="138"/>
      <c r="E2316" s="139">
        <v>7.1680000000000001</v>
      </c>
      <c r="F2316" s="134"/>
      <c r="G2316" s="134"/>
      <c r="H2316" s="140"/>
      <c r="I2316" s="140"/>
      <c r="J2316" s="140"/>
      <c r="K2316" s="140"/>
    </row>
    <row r="2317" spans="1:11" outlineLevel="1" x14ac:dyDescent="0.2">
      <c r="A2317" s="135"/>
      <c r="B2317" s="136"/>
      <c r="C2317" s="137" t="s">
        <v>2018</v>
      </c>
      <c r="D2317" s="138"/>
      <c r="E2317" s="139">
        <v>2.86</v>
      </c>
      <c r="F2317" s="134"/>
      <c r="G2317" s="134"/>
      <c r="H2317" s="140"/>
      <c r="I2317" s="140"/>
      <c r="J2317" s="140"/>
      <c r="K2317" s="140"/>
    </row>
    <row r="2318" spans="1:11" outlineLevel="1" x14ac:dyDescent="0.2">
      <c r="A2318" s="135"/>
      <c r="B2318" s="136"/>
      <c r="C2318" s="137" t="s">
        <v>2019</v>
      </c>
      <c r="D2318" s="138"/>
      <c r="E2318" s="139">
        <v>1.2595000000000001</v>
      </c>
      <c r="F2318" s="134"/>
      <c r="G2318" s="134"/>
      <c r="H2318" s="140"/>
      <c r="I2318" s="140"/>
      <c r="J2318" s="140"/>
      <c r="K2318" s="140"/>
    </row>
    <row r="2319" spans="1:11" outlineLevel="1" x14ac:dyDescent="0.2">
      <c r="A2319" s="135"/>
      <c r="B2319" s="136"/>
      <c r="C2319" s="137" t="s">
        <v>2020</v>
      </c>
      <c r="D2319" s="138"/>
      <c r="E2319" s="139">
        <v>1.276</v>
      </c>
      <c r="F2319" s="134"/>
      <c r="G2319" s="134"/>
      <c r="H2319" s="140"/>
      <c r="I2319" s="140"/>
      <c r="J2319" s="140"/>
      <c r="K2319" s="140"/>
    </row>
    <row r="2320" spans="1:11" outlineLevel="1" x14ac:dyDescent="0.2">
      <c r="A2320" s="135"/>
      <c r="B2320" s="136"/>
      <c r="C2320" s="137" t="s">
        <v>2021</v>
      </c>
      <c r="D2320" s="138"/>
      <c r="E2320" s="139">
        <v>2.444</v>
      </c>
      <c r="F2320" s="134"/>
      <c r="G2320" s="134"/>
      <c r="H2320" s="140"/>
      <c r="I2320" s="140"/>
      <c r="J2320" s="140"/>
      <c r="K2320" s="140"/>
    </row>
    <row r="2321" spans="1:11" outlineLevel="1" x14ac:dyDescent="0.2">
      <c r="A2321" s="135"/>
      <c r="B2321" s="136"/>
      <c r="C2321" s="137" t="s">
        <v>2022</v>
      </c>
      <c r="D2321" s="138"/>
      <c r="E2321" s="139">
        <v>1.0716000000000001</v>
      </c>
      <c r="F2321" s="134"/>
      <c r="G2321" s="134"/>
      <c r="H2321" s="140"/>
      <c r="I2321" s="140"/>
      <c r="J2321" s="140"/>
      <c r="K2321" s="140"/>
    </row>
    <row r="2322" spans="1:11" outlineLevel="1" x14ac:dyDescent="0.2">
      <c r="A2322" s="135"/>
      <c r="B2322" s="136"/>
      <c r="C2322" s="137" t="s">
        <v>2023</v>
      </c>
      <c r="D2322" s="138"/>
      <c r="E2322" s="139">
        <v>1.0575000000000001</v>
      </c>
      <c r="F2322" s="134"/>
      <c r="G2322" s="134"/>
      <c r="H2322" s="140"/>
      <c r="I2322" s="140"/>
      <c r="J2322" s="140"/>
      <c r="K2322" s="140"/>
    </row>
    <row r="2323" spans="1:11" outlineLevel="1" x14ac:dyDescent="0.2">
      <c r="A2323" s="135"/>
      <c r="B2323" s="136"/>
      <c r="C2323" s="137" t="s">
        <v>2024</v>
      </c>
      <c r="D2323" s="138"/>
      <c r="E2323" s="139">
        <v>32.64</v>
      </c>
      <c r="F2323" s="134"/>
      <c r="G2323" s="134"/>
      <c r="H2323" s="140"/>
      <c r="I2323" s="140"/>
      <c r="J2323" s="140"/>
      <c r="K2323" s="140"/>
    </row>
    <row r="2324" spans="1:11" outlineLevel="1" x14ac:dyDescent="0.2">
      <c r="A2324" s="135"/>
      <c r="B2324" s="136"/>
      <c r="C2324" s="137" t="s">
        <v>2025</v>
      </c>
      <c r="D2324" s="138"/>
      <c r="E2324" s="139">
        <v>5.0999999999999996</v>
      </c>
      <c r="F2324" s="134"/>
      <c r="G2324" s="134"/>
      <c r="H2324" s="140"/>
      <c r="I2324" s="140"/>
      <c r="J2324" s="140"/>
      <c r="K2324" s="140"/>
    </row>
    <row r="2325" spans="1:11" outlineLevel="1" x14ac:dyDescent="0.2">
      <c r="A2325" s="135"/>
      <c r="B2325" s="136"/>
      <c r="C2325" s="137" t="s">
        <v>2026</v>
      </c>
      <c r="D2325" s="138"/>
      <c r="E2325" s="139">
        <v>0.96</v>
      </c>
      <c r="F2325" s="134"/>
      <c r="G2325" s="134"/>
      <c r="H2325" s="140"/>
      <c r="I2325" s="140"/>
      <c r="J2325" s="140"/>
      <c r="K2325" s="140"/>
    </row>
    <row r="2326" spans="1:11" outlineLevel="1" x14ac:dyDescent="0.2">
      <c r="A2326" s="135"/>
      <c r="B2326" s="136"/>
      <c r="C2326" s="137" t="s">
        <v>2027</v>
      </c>
      <c r="D2326" s="138"/>
      <c r="E2326" s="139">
        <v>1.1200000000000001</v>
      </c>
      <c r="F2326" s="134"/>
      <c r="G2326" s="134"/>
      <c r="H2326" s="140"/>
      <c r="I2326" s="140"/>
      <c r="J2326" s="140"/>
      <c r="K2326" s="140"/>
    </row>
    <row r="2327" spans="1:11" outlineLevel="1" x14ac:dyDescent="0.2">
      <c r="A2327" s="135"/>
      <c r="B2327" s="136"/>
      <c r="C2327" s="137" t="s">
        <v>2028</v>
      </c>
      <c r="D2327" s="138"/>
      <c r="E2327" s="139">
        <v>0.34</v>
      </c>
      <c r="F2327" s="134"/>
      <c r="G2327" s="134"/>
      <c r="H2327" s="140"/>
      <c r="I2327" s="140"/>
      <c r="J2327" s="140"/>
      <c r="K2327" s="140"/>
    </row>
    <row r="2328" spans="1:11" outlineLevel="1" x14ac:dyDescent="0.2">
      <c r="A2328" s="135"/>
      <c r="B2328" s="136"/>
      <c r="C2328" s="137" t="s">
        <v>2029</v>
      </c>
      <c r="D2328" s="138"/>
      <c r="E2328" s="139">
        <v>0.6</v>
      </c>
      <c r="F2328" s="134"/>
      <c r="G2328" s="134"/>
      <c r="H2328" s="140"/>
      <c r="I2328" s="140"/>
      <c r="J2328" s="140"/>
      <c r="K2328" s="140"/>
    </row>
    <row r="2329" spans="1:11" outlineLevel="1" x14ac:dyDescent="0.2">
      <c r="A2329" s="135"/>
      <c r="B2329" s="136"/>
      <c r="C2329" s="137" t="s">
        <v>2030</v>
      </c>
      <c r="D2329" s="138"/>
      <c r="E2329" s="139">
        <v>7</v>
      </c>
      <c r="F2329" s="134"/>
      <c r="G2329" s="134"/>
      <c r="H2329" s="140"/>
      <c r="I2329" s="140"/>
      <c r="J2329" s="140"/>
      <c r="K2329" s="140"/>
    </row>
    <row r="2330" spans="1:11" outlineLevel="1" x14ac:dyDescent="0.2">
      <c r="A2330" s="135"/>
      <c r="B2330" s="136"/>
      <c r="C2330" s="137" t="s">
        <v>2031</v>
      </c>
      <c r="D2330" s="138"/>
      <c r="E2330" s="139">
        <v>0.55000000000000004</v>
      </c>
      <c r="F2330" s="134"/>
      <c r="G2330" s="134"/>
      <c r="H2330" s="140"/>
      <c r="I2330" s="140"/>
      <c r="J2330" s="140"/>
      <c r="K2330" s="140"/>
    </row>
    <row r="2331" spans="1:11" outlineLevel="1" x14ac:dyDescent="0.2">
      <c r="A2331" s="135"/>
      <c r="B2331" s="136"/>
      <c r="C2331" s="137" t="s">
        <v>2032</v>
      </c>
      <c r="D2331" s="138"/>
      <c r="E2331" s="139">
        <v>0.216</v>
      </c>
      <c r="F2331" s="134"/>
      <c r="G2331" s="134"/>
      <c r="H2331" s="140"/>
      <c r="I2331" s="140"/>
      <c r="J2331" s="140"/>
      <c r="K2331" s="140"/>
    </row>
    <row r="2332" spans="1:11" outlineLevel="1" x14ac:dyDescent="0.2">
      <c r="A2332" s="135"/>
      <c r="B2332" s="136"/>
      <c r="C2332" s="137" t="s">
        <v>2029</v>
      </c>
      <c r="D2332" s="138"/>
      <c r="E2332" s="139">
        <v>0.6</v>
      </c>
      <c r="F2332" s="134"/>
      <c r="G2332" s="134"/>
      <c r="H2332" s="140"/>
      <c r="I2332" s="140"/>
      <c r="J2332" s="140"/>
      <c r="K2332" s="140"/>
    </row>
    <row r="2333" spans="1:11" outlineLevel="1" x14ac:dyDescent="0.2">
      <c r="A2333" s="135"/>
      <c r="B2333" s="136"/>
      <c r="C2333" s="137" t="s">
        <v>2033</v>
      </c>
      <c r="D2333" s="138"/>
      <c r="E2333" s="139">
        <v>0.22500000000000001</v>
      </c>
      <c r="F2333" s="134"/>
      <c r="G2333" s="134"/>
      <c r="H2333" s="140"/>
      <c r="I2333" s="140"/>
      <c r="J2333" s="140"/>
      <c r="K2333" s="140"/>
    </row>
    <row r="2334" spans="1:11" outlineLevel="1" x14ac:dyDescent="0.2">
      <c r="A2334" s="135"/>
      <c r="B2334" s="136"/>
      <c r="C2334" s="137" t="s">
        <v>2034</v>
      </c>
      <c r="D2334" s="138"/>
      <c r="E2334" s="139">
        <v>2.4</v>
      </c>
      <c r="F2334" s="134"/>
      <c r="G2334" s="134"/>
      <c r="H2334" s="140"/>
      <c r="I2334" s="140"/>
      <c r="J2334" s="140"/>
      <c r="K2334" s="140"/>
    </row>
    <row r="2335" spans="1:11" outlineLevel="1" x14ac:dyDescent="0.2">
      <c r="A2335" s="135"/>
      <c r="B2335" s="136"/>
      <c r="C2335" s="137" t="s">
        <v>2035</v>
      </c>
      <c r="D2335" s="138"/>
      <c r="E2335" s="139">
        <v>6</v>
      </c>
      <c r="F2335" s="134"/>
      <c r="G2335" s="134"/>
      <c r="H2335" s="140"/>
      <c r="I2335" s="140"/>
      <c r="J2335" s="140"/>
      <c r="K2335" s="140"/>
    </row>
    <row r="2336" spans="1:11" outlineLevel="1" x14ac:dyDescent="0.2">
      <c r="A2336" s="135"/>
      <c r="B2336" s="136"/>
      <c r="C2336" s="137" t="s">
        <v>2036</v>
      </c>
      <c r="D2336" s="138"/>
      <c r="E2336" s="139">
        <v>2.4300000000000002</v>
      </c>
      <c r="F2336" s="134"/>
      <c r="G2336" s="134"/>
      <c r="H2336" s="140"/>
      <c r="I2336" s="140"/>
      <c r="J2336" s="140"/>
      <c r="K2336" s="140"/>
    </row>
    <row r="2337" spans="1:11" outlineLevel="1" x14ac:dyDescent="0.2">
      <c r="A2337" s="135"/>
      <c r="B2337" s="136"/>
      <c r="C2337" s="137" t="s">
        <v>2037</v>
      </c>
      <c r="D2337" s="138"/>
      <c r="E2337" s="139">
        <v>0.38400000000000001</v>
      </c>
      <c r="F2337" s="134"/>
      <c r="G2337" s="134"/>
      <c r="H2337" s="140"/>
      <c r="I2337" s="140"/>
      <c r="J2337" s="140"/>
      <c r="K2337" s="140"/>
    </row>
    <row r="2338" spans="1:11" outlineLevel="1" x14ac:dyDescent="0.2">
      <c r="A2338" s="135"/>
      <c r="B2338" s="136"/>
      <c r="C2338" s="137" t="s">
        <v>2038</v>
      </c>
      <c r="D2338" s="138"/>
      <c r="E2338" s="139">
        <v>0.60799999999999998</v>
      </c>
      <c r="F2338" s="134"/>
      <c r="G2338" s="134"/>
      <c r="H2338" s="140"/>
      <c r="I2338" s="140"/>
      <c r="J2338" s="140"/>
      <c r="K2338" s="140"/>
    </row>
    <row r="2339" spans="1:11" outlineLevel="1" x14ac:dyDescent="0.2">
      <c r="A2339" s="135"/>
      <c r="B2339" s="136"/>
      <c r="C2339" s="137" t="s">
        <v>2039</v>
      </c>
      <c r="D2339" s="138"/>
      <c r="E2339" s="139">
        <v>2.4</v>
      </c>
      <c r="F2339" s="134"/>
      <c r="G2339" s="134"/>
      <c r="H2339" s="140"/>
      <c r="I2339" s="140"/>
      <c r="J2339" s="140"/>
      <c r="K2339" s="140"/>
    </row>
    <row r="2340" spans="1:11" outlineLevel="1" x14ac:dyDescent="0.2">
      <c r="A2340" s="135"/>
      <c r="B2340" s="136"/>
      <c r="C2340" s="137" t="s">
        <v>2040</v>
      </c>
      <c r="D2340" s="138"/>
      <c r="E2340" s="139">
        <v>1.56</v>
      </c>
      <c r="F2340" s="134"/>
      <c r="G2340" s="134"/>
      <c r="H2340" s="140"/>
      <c r="I2340" s="140"/>
      <c r="J2340" s="140"/>
      <c r="K2340" s="140"/>
    </row>
    <row r="2341" spans="1:11" outlineLevel="1" x14ac:dyDescent="0.2">
      <c r="A2341" s="135"/>
      <c r="B2341" s="136"/>
      <c r="C2341" s="137" t="s">
        <v>2041</v>
      </c>
      <c r="D2341" s="138"/>
      <c r="E2341" s="139">
        <v>1.296</v>
      </c>
      <c r="F2341" s="134"/>
      <c r="G2341" s="134"/>
      <c r="H2341" s="140"/>
      <c r="I2341" s="140"/>
      <c r="J2341" s="140"/>
      <c r="K2341" s="140"/>
    </row>
    <row r="2342" spans="1:11" outlineLevel="1" x14ac:dyDescent="0.2">
      <c r="A2342" s="135"/>
      <c r="B2342" s="136"/>
      <c r="C2342" s="137" t="s">
        <v>2042</v>
      </c>
      <c r="D2342" s="138"/>
      <c r="E2342" s="139">
        <v>0.18</v>
      </c>
      <c r="F2342" s="134"/>
      <c r="G2342" s="134"/>
      <c r="H2342" s="140"/>
      <c r="I2342" s="140"/>
      <c r="J2342" s="140"/>
      <c r="K2342" s="140"/>
    </row>
    <row r="2343" spans="1:11" ht="22.5" outlineLevel="1" x14ac:dyDescent="0.2">
      <c r="A2343" s="43">
        <v>149</v>
      </c>
      <c r="B2343" s="44" t="s">
        <v>2043</v>
      </c>
      <c r="C2343" s="59" t="s">
        <v>2044</v>
      </c>
      <c r="D2343" s="45" t="s">
        <v>172</v>
      </c>
      <c r="E2343" s="46">
        <v>11.398</v>
      </c>
      <c r="F2343" s="47">
        <v>0</v>
      </c>
      <c r="G2343" s="48">
        <f>ROUND(E2343*F2343,2)</f>
        <v>0</v>
      </c>
      <c r="H2343" s="46">
        <v>1.379E-2</v>
      </c>
      <c r="I2343" s="46">
        <f>ROUND(E2343*H2343,2)</f>
        <v>0.16</v>
      </c>
      <c r="J2343" s="46">
        <v>0</v>
      </c>
      <c r="K2343" s="46">
        <f>ROUND(E2343*J2343,2)</f>
        <v>0</v>
      </c>
    </row>
    <row r="2344" spans="1:11" ht="12.75" customHeight="1" outlineLevel="1" x14ac:dyDescent="0.2">
      <c r="A2344" s="135"/>
      <c r="B2344" s="136"/>
      <c r="C2344" s="159" t="s">
        <v>2045</v>
      </c>
      <c r="D2344" s="159"/>
      <c r="E2344" s="159"/>
      <c r="F2344" s="159"/>
      <c r="G2344" s="159"/>
      <c r="H2344" s="140"/>
      <c r="I2344" s="140"/>
      <c r="J2344" s="140"/>
      <c r="K2344" s="140"/>
    </row>
    <row r="2345" spans="1:11" outlineLevel="1" x14ac:dyDescent="0.2">
      <c r="A2345" s="135"/>
      <c r="B2345" s="136"/>
      <c r="C2345" s="137" t="s">
        <v>906</v>
      </c>
      <c r="D2345" s="138"/>
      <c r="E2345" s="139"/>
      <c r="F2345" s="134"/>
      <c r="G2345" s="134"/>
      <c r="H2345" s="140"/>
      <c r="I2345" s="140"/>
      <c r="J2345" s="140"/>
      <c r="K2345" s="140"/>
    </row>
    <row r="2346" spans="1:11" outlineLevel="1" x14ac:dyDescent="0.2">
      <c r="A2346" s="135"/>
      <c r="B2346" s="136"/>
      <c r="C2346" s="137" t="s">
        <v>2046</v>
      </c>
      <c r="D2346" s="138"/>
      <c r="E2346" s="139">
        <v>2.75</v>
      </c>
      <c r="F2346" s="134"/>
      <c r="G2346" s="134"/>
      <c r="H2346" s="140"/>
      <c r="I2346" s="140"/>
      <c r="J2346" s="140"/>
      <c r="K2346" s="140"/>
    </row>
    <row r="2347" spans="1:11" outlineLevel="1" x14ac:dyDescent="0.2">
      <c r="A2347" s="135"/>
      <c r="B2347" s="136"/>
      <c r="C2347" s="137" t="s">
        <v>1990</v>
      </c>
      <c r="D2347" s="138"/>
      <c r="E2347" s="139">
        <v>0.68400000000000005</v>
      </c>
      <c r="F2347" s="134"/>
      <c r="G2347" s="134"/>
      <c r="H2347" s="140"/>
      <c r="I2347" s="140"/>
      <c r="J2347" s="140"/>
      <c r="K2347" s="140"/>
    </row>
    <row r="2348" spans="1:11" outlineLevel="1" x14ac:dyDescent="0.2">
      <c r="A2348" s="135"/>
      <c r="B2348" s="136"/>
      <c r="C2348" s="137" t="s">
        <v>2047</v>
      </c>
      <c r="D2348" s="138"/>
      <c r="E2348" s="139">
        <v>1.5840000000000001</v>
      </c>
      <c r="F2348" s="134"/>
      <c r="G2348" s="134"/>
      <c r="H2348" s="140"/>
      <c r="I2348" s="140"/>
      <c r="J2348" s="140"/>
      <c r="K2348" s="140"/>
    </row>
    <row r="2349" spans="1:11" outlineLevel="1" x14ac:dyDescent="0.2">
      <c r="A2349" s="135"/>
      <c r="B2349" s="136"/>
      <c r="C2349" s="137" t="s">
        <v>2048</v>
      </c>
      <c r="D2349" s="138"/>
      <c r="E2349" s="139">
        <v>6.38</v>
      </c>
      <c r="F2349" s="134"/>
      <c r="G2349" s="134"/>
      <c r="H2349" s="140"/>
      <c r="I2349" s="140"/>
      <c r="J2349" s="140"/>
      <c r="K2349" s="140"/>
    </row>
    <row r="2350" spans="1:11" outlineLevel="1" x14ac:dyDescent="0.2">
      <c r="A2350" s="43">
        <v>150</v>
      </c>
      <c r="B2350" s="44" t="s">
        <v>2049</v>
      </c>
      <c r="C2350" s="59" t="s">
        <v>2050</v>
      </c>
      <c r="D2350" s="45" t="s">
        <v>172</v>
      </c>
      <c r="E2350" s="46">
        <v>72.038600000000002</v>
      </c>
      <c r="F2350" s="47">
        <v>0</v>
      </c>
      <c r="G2350" s="48">
        <f>ROUND(E2350*F2350,2)</f>
        <v>0</v>
      </c>
      <c r="H2350" s="46">
        <v>0</v>
      </c>
      <c r="I2350" s="46">
        <f>ROUND(E2350*H2350,2)</f>
        <v>0</v>
      </c>
      <c r="J2350" s="46">
        <v>0</v>
      </c>
      <c r="K2350" s="46">
        <f>ROUND(E2350*J2350,2)</f>
        <v>0</v>
      </c>
    </row>
    <row r="2351" spans="1:11" ht="12.75" customHeight="1" outlineLevel="1" x14ac:dyDescent="0.2">
      <c r="A2351" s="135"/>
      <c r="B2351" s="136"/>
      <c r="C2351" s="159" t="s">
        <v>5697</v>
      </c>
      <c r="D2351" s="159"/>
      <c r="E2351" s="159"/>
      <c r="F2351" s="159"/>
      <c r="G2351" s="159"/>
      <c r="H2351" s="140"/>
      <c r="I2351" s="140"/>
      <c r="J2351" s="140"/>
      <c r="K2351" s="140"/>
    </row>
    <row r="2352" spans="1:11" outlineLevel="1" x14ac:dyDescent="0.2">
      <c r="A2352" s="135"/>
      <c r="B2352" s="136"/>
      <c r="C2352" s="361" t="s">
        <v>2051</v>
      </c>
      <c r="D2352" s="362"/>
      <c r="E2352" s="362"/>
      <c r="F2352" s="362"/>
      <c r="G2352" s="362"/>
      <c r="H2352" s="140"/>
      <c r="I2352" s="140"/>
      <c r="J2352" s="140"/>
      <c r="K2352" s="140"/>
    </row>
    <row r="2353" spans="1:11" outlineLevel="1" x14ac:dyDescent="0.2">
      <c r="A2353" s="135"/>
      <c r="B2353" s="136"/>
      <c r="C2353" s="137" t="s">
        <v>2052</v>
      </c>
      <c r="D2353" s="138"/>
      <c r="E2353" s="139">
        <v>57.864600000000003</v>
      </c>
      <c r="F2353" s="134"/>
      <c r="G2353" s="134"/>
      <c r="H2353" s="140"/>
      <c r="I2353" s="140"/>
      <c r="J2353" s="140"/>
      <c r="K2353" s="140"/>
    </row>
    <row r="2354" spans="1:11" outlineLevel="1" x14ac:dyDescent="0.2">
      <c r="A2354" s="135"/>
      <c r="B2354" s="136"/>
      <c r="C2354" s="137" t="s">
        <v>2053</v>
      </c>
      <c r="D2354" s="138"/>
      <c r="E2354" s="139">
        <v>7.6139999999999999</v>
      </c>
      <c r="F2354" s="134"/>
      <c r="G2354" s="134"/>
      <c r="H2354" s="140"/>
      <c r="I2354" s="140"/>
      <c r="J2354" s="140"/>
      <c r="K2354" s="140"/>
    </row>
    <row r="2355" spans="1:11" outlineLevel="1" x14ac:dyDescent="0.2">
      <c r="A2355" s="135"/>
      <c r="B2355" s="136"/>
      <c r="C2355" s="137" t="s">
        <v>1925</v>
      </c>
      <c r="D2355" s="138"/>
      <c r="E2355" s="139">
        <v>6.56</v>
      </c>
      <c r="F2355" s="134"/>
      <c r="G2355" s="134"/>
      <c r="H2355" s="140"/>
      <c r="I2355" s="140"/>
      <c r="J2355" s="140"/>
      <c r="K2355" s="140"/>
    </row>
    <row r="2356" spans="1:11" outlineLevel="1" x14ac:dyDescent="0.2">
      <c r="A2356" s="43">
        <v>151</v>
      </c>
      <c r="B2356" s="44" t="s">
        <v>2054</v>
      </c>
      <c r="C2356" s="59" t="s">
        <v>2055</v>
      </c>
      <c r="D2356" s="45" t="s">
        <v>373</v>
      </c>
      <c r="E2356" s="46">
        <v>135.52000000000001</v>
      </c>
      <c r="F2356" s="47">
        <v>0</v>
      </c>
      <c r="G2356" s="48">
        <f>ROUND(E2356*F2356,2)</f>
        <v>0</v>
      </c>
      <c r="H2356" s="46">
        <v>9.5E-4</v>
      </c>
      <c r="I2356" s="46">
        <f>ROUND(E2356*H2356,2)</f>
        <v>0.13</v>
      </c>
      <c r="J2356" s="46">
        <v>0</v>
      </c>
      <c r="K2356" s="46">
        <f>ROUND(E2356*J2356,2)</f>
        <v>0</v>
      </c>
    </row>
    <row r="2357" spans="1:11" ht="22.5" outlineLevel="1" x14ac:dyDescent="0.2">
      <c r="A2357" s="135"/>
      <c r="B2357" s="136"/>
      <c r="C2357" s="137" t="s">
        <v>2056</v>
      </c>
      <c r="D2357" s="138"/>
      <c r="E2357" s="139">
        <v>135.52000000000001</v>
      </c>
      <c r="F2357" s="134"/>
      <c r="G2357" s="134"/>
      <c r="H2357" s="140"/>
      <c r="I2357" s="140"/>
      <c r="J2357" s="140"/>
      <c r="K2357" s="140"/>
    </row>
    <row r="2358" spans="1:11" ht="22.5" outlineLevel="1" x14ac:dyDescent="0.2">
      <c r="A2358" s="43">
        <v>152</v>
      </c>
      <c r="B2358" s="44" t="s">
        <v>2057</v>
      </c>
      <c r="C2358" s="59" t="s">
        <v>2058</v>
      </c>
      <c r="D2358" s="45" t="s">
        <v>373</v>
      </c>
      <c r="E2358" s="46">
        <v>353.14</v>
      </c>
      <c r="F2358" s="47">
        <v>0</v>
      </c>
      <c r="G2358" s="48">
        <f>ROUND(E2358*F2358,2)</f>
        <v>0</v>
      </c>
      <c r="H2358" s="46">
        <v>1E-3</v>
      </c>
      <c r="I2358" s="46">
        <f>ROUND(E2358*H2358,2)</f>
        <v>0.35</v>
      </c>
      <c r="J2358" s="46">
        <v>0</v>
      </c>
      <c r="K2358" s="46">
        <f>ROUND(E2358*J2358,2)</f>
        <v>0</v>
      </c>
    </row>
    <row r="2359" spans="1:11" ht="12.75" customHeight="1" outlineLevel="1" x14ac:dyDescent="0.2">
      <c r="A2359" s="135"/>
      <c r="B2359" s="136"/>
      <c r="C2359" s="159" t="s">
        <v>2059</v>
      </c>
      <c r="D2359" s="159"/>
      <c r="E2359" s="159"/>
      <c r="F2359" s="159"/>
      <c r="G2359" s="159"/>
      <c r="H2359" s="140"/>
      <c r="I2359" s="140"/>
      <c r="J2359" s="140"/>
      <c r="K2359" s="140"/>
    </row>
    <row r="2360" spans="1:11" outlineLevel="1" x14ac:dyDescent="0.2">
      <c r="A2360" s="135"/>
      <c r="B2360" s="136"/>
      <c r="C2360" s="137" t="s">
        <v>2060</v>
      </c>
      <c r="D2360" s="138"/>
      <c r="E2360" s="139"/>
      <c r="F2360" s="134"/>
      <c r="G2360" s="134"/>
      <c r="H2360" s="140"/>
      <c r="I2360" s="140"/>
      <c r="J2360" s="140"/>
      <c r="K2360" s="140"/>
    </row>
    <row r="2361" spans="1:11" outlineLevel="1" x14ac:dyDescent="0.2">
      <c r="A2361" s="135"/>
      <c r="B2361" s="136"/>
      <c r="C2361" s="137" t="s">
        <v>2061</v>
      </c>
      <c r="D2361" s="138"/>
      <c r="E2361" s="139">
        <v>23.36</v>
      </c>
      <c r="F2361" s="134"/>
      <c r="G2361" s="134"/>
      <c r="H2361" s="140"/>
      <c r="I2361" s="140"/>
      <c r="J2361" s="140"/>
      <c r="K2361" s="140"/>
    </row>
    <row r="2362" spans="1:11" outlineLevel="1" x14ac:dyDescent="0.2">
      <c r="A2362" s="135"/>
      <c r="B2362" s="136"/>
      <c r="C2362" s="137" t="s">
        <v>2062</v>
      </c>
      <c r="D2362" s="138"/>
      <c r="E2362" s="139">
        <v>29.55</v>
      </c>
      <c r="F2362" s="134"/>
      <c r="G2362" s="134"/>
      <c r="H2362" s="140"/>
      <c r="I2362" s="140"/>
      <c r="J2362" s="140"/>
      <c r="K2362" s="140"/>
    </row>
    <row r="2363" spans="1:11" outlineLevel="1" x14ac:dyDescent="0.2">
      <c r="A2363" s="135"/>
      <c r="B2363" s="136"/>
      <c r="C2363" s="137" t="s">
        <v>2063</v>
      </c>
      <c r="D2363" s="138"/>
      <c r="E2363" s="139">
        <v>49.66</v>
      </c>
      <c r="F2363" s="134"/>
      <c r="G2363" s="134"/>
      <c r="H2363" s="140"/>
      <c r="I2363" s="140"/>
      <c r="J2363" s="140"/>
      <c r="K2363" s="140"/>
    </row>
    <row r="2364" spans="1:11" outlineLevel="1" x14ac:dyDescent="0.2">
      <c r="A2364" s="135"/>
      <c r="B2364" s="136"/>
      <c r="C2364" s="137" t="s">
        <v>2064</v>
      </c>
      <c r="D2364" s="138"/>
      <c r="E2364" s="139">
        <v>99</v>
      </c>
      <c r="F2364" s="134"/>
      <c r="G2364" s="134"/>
      <c r="H2364" s="140"/>
      <c r="I2364" s="140"/>
      <c r="J2364" s="140"/>
      <c r="K2364" s="140"/>
    </row>
    <row r="2365" spans="1:11" outlineLevel="1" x14ac:dyDescent="0.2">
      <c r="A2365" s="135"/>
      <c r="B2365" s="136"/>
      <c r="C2365" s="137" t="s">
        <v>2065</v>
      </c>
      <c r="D2365" s="138"/>
      <c r="E2365" s="139">
        <v>20.05</v>
      </c>
      <c r="F2365" s="134"/>
      <c r="G2365" s="134"/>
      <c r="H2365" s="140"/>
      <c r="I2365" s="140"/>
      <c r="J2365" s="140"/>
      <c r="K2365" s="140"/>
    </row>
    <row r="2366" spans="1:11" outlineLevel="1" x14ac:dyDescent="0.2">
      <c r="A2366" s="135"/>
      <c r="B2366" s="136"/>
      <c r="C2366" s="137" t="s">
        <v>2066</v>
      </c>
      <c r="D2366" s="138"/>
      <c r="E2366" s="139">
        <v>36</v>
      </c>
      <c r="F2366" s="134"/>
      <c r="G2366" s="134"/>
      <c r="H2366" s="140"/>
      <c r="I2366" s="140"/>
      <c r="J2366" s="140"/>
      <c r="K2366" s="140"/>
    </row>
    <row r="2367" spans="1:11" outlineLevel="1" x14ac:dyDescent="0.2">
      <c r="A2367" s="135"/>
      <c r="B2367" s="136"/>
      <c r="C2367" s="137" t="s">
        <v>2067</v>
      </c>
      <c r="D2367" s="138"/>
      <c r="E2367" s="139">
        <v>7.4</v>
      </c>
      <c r="F2367" s="134"/>
      <c r="G2367" s="134"/>
      <c r="H2367" s="140"/>
      <c r="I2367" s="140"/>
      <c r="J2367" s="140"/>
      <c r="K2367" s="140"/>
    </row>
    <row r="2368" spans="1:11" outlineLevel="1" x14ac:dyDescent="0.2">
      <c r="A2368" s="135"/>
      <c r="B2368" s="136"/>
      <c r="C2368" s="137" t="s">
        <v>2068</v>
      </c>
      <c r="D2368" s="138"/>
      <c r="E2368" s="139">
        <v>12.74</v>
      </c>
      <c r="F2368" s="134"/>
      <c r="G2368" s="134"/>
      <c r="H2368" s="140"/>
      <c r="I2368" s="140"/>
      <c r="J2368" s="140"/>
      <c r="K2368" s="140"/>
    </row>
    <row r="2369" spans="1:11" outlineLevel="1" x14ac:dyDescent="0.2">
      <c r="A2369" s="135"/>
      <c r="B2369" s="136"/>
      <c r="C2369" s="137" t="s">
        <v>2069</v>
      </c>
      <c r="D2369" s="138"/>
      <c r="E2369" s="139">
        <v>15.68</v>
      </c>
      <c r="F2369" s="134"/>
      <c r="G2369" s="134"/>
      <c r="H2369" s="140"/>
      <c r="I2369" s="140"/>
      <c r="J2369" s="140"/>
      <c r="K2369" s="140"/>
    </row>
    <row r="2370" spans="1:11" outlineLevel="1" x14ac:dyDescent="0.2">
      <c r="A2370" s="135"/>
      <c r="B2370" s="136"/>
      <c r="C2370" s="137" t="s">
        <v>2070</v>
      </c>
      <c r="D2370" s="138"/>
      <c r="E2370" s="139">
        <v>22.5</v>
      </c>
      <c r="F2370" s="134"/>
      <c r="G2370" s="134"/>
      <c r="H2370" s="140"/>
      <c r="I2370" s="140"/>
      <c r="J2370" s="140"/>
      <c r="K2370" s="140"/>
    </row>
    <row r="2371" spans="1:11" outlineLevel="1" x14ac:dyDescent="0.2">
      <c r="A2371" s="135"/>
      <c r="B2371" s="136"/>
      <c r="C2371" s="137" t="s">
        <v>727</v>
      </c>
      <c r="D2371" s="138"/>
      <c r="E2371" s="139">
        <v>10.8</v>
      </c>
      <c r="F2371" s="134"/>
      <c r="G2371" s="134"/>
      <c r="H2371" s="140"/>
      <c r="I2371" s="140"/>
      <c r="J2371" s="140"/>
      <c r="K2371" s="140"/>
    </row>
    <row r="2372" spans="1:11" outlineLevel="1" x14ac:dyDescent="0.2">
      <c r="A2372" s="135"/>
      <c r="B2372" s="136"/>
      <c r="C2372" s="137" t="s">
        <v>2071</v>
      </c>
      <c r="D2372" s="138"/>
      <c r="E2372" s="139">
        <v>10.8</v>
      </c>
      <c r="F2372" s="134"/>
      <c r="G2372" s="134"/>
      <c r="H2372" s="140"/>
      <c r="I2372" s="140"/>
      <c r="J2372" s="140"/>
      <c r="K2372" s="140"/>
    </row>
    <row r="2373" spans="1:11" outlineLevel="1" x14ac:dyDescent="0.2">
      <c r="A2373" s="135"/>
      <c r="B2373" s="136"/>
      <c r="C2373" s="137" t="s">
        <v>2072</v>
      </c>
      <c r="D2373" s="138"/>
      <c r="E2373" s="139">
        <v>9</v>
      </c>
      <c r="F2373" s="134"/>
      <c r="G2373" s="134"/>
      <c r="H2373" s="140"/>
      <c r="I2373" s="140"/>
      <c r="J2373" s="140"/>
      <c r="K2373" s="140"/>
    </row>
    <row r="2374" spans="1:11" outlineLevel="1" x14ac:dyDescent="0.2">
      <c r="A2374" s="135"/>
      <c r="B2374" s="136"/>
      <c r="C2374" s="137" t="s">
        <v>2073</v>
      </c>
      <c r="D2374" s="138"/>
      <c r="E2374" s="139">
        <v>6.6</v>
      </c>
      <c r="F2374" s="134"/>
      <c r="G2374" s="134"/>
      <c r="H2374" s="140"/>
      <c r="I2374" s="140"/>
      <c r="J2374" s="140"/>
      <c r="K2374" s="140"/>
    </row>
    <row r="2375" spans="1:11" ht="22.5" outlineLevel="1" x14ac:dyDescent="0.2">
      <c r="A2375" s="43">
        <v>153</v>
      </c>
      <c r="B2375" s="44" t="s">
        <v>2074</v>
      </c>
      <c r="C2375" s="59" t="s">
        <v>2075</v>
      </c>
      <c r="D2375" s="45" t="s">
        <v>373</v>
      </c>
      <c r="E2375" s="46">
        <v>211.5</v>
      </c>
      <c r="F2375" s="47">
        <v>0</v>
      </c>
      <c r="G2375" s="48">
        <f>ROUND(E2375*F2375,2)</f>
        <v>0</v>
      </c>
      <c r="H2375" s="46">
        <v>1.5E-3</v>
      </c>
      <c r="I2375" s="46">
        <f>ROUND(E2375*H2375,2)</f>
        <v>0.32</v>
      </c>
      <c r="J2375" s="46">
        <v>0</v>
      </c>
      <c r="K2375" s="46">
        <f>ROUND(E2375*J2375,2)</f>
        <v>0</v>
      </c>
    </row>
    <row r="2376" spans="1:11" ht="12.75" customHeight="1" outlineLevel="1" x14ac:dyDescent="0.2">
      <c r="A2376" s="135"/>
      <c r="B2376" s="136"/>
      <c r="C2376" s="159" t="s">
        <v>2059</v>
      </c>
      <c r="D2376" s="159"/>
      <c r="E2376" s="159"/>
      <c r="F2376" s="159"/>
      <c r="G2376" s="159"/>
      <c r="H2376" s="140"/>
      <c r="I2376" s="140"/>
      <c r="J2376" s="140"/>
      <c r="K2376" s="140"/>
    </row>
    <row r="2377" spans="1:11" outlineLevel="1" x14ac:dyDescent="0.2">
      <c r="A2377" s="135"/>
      <c r="B2377" s="136"/>
      <c r="C2377" s="137" t="s">
        <v>2060</v>
      </c>
      <c r="D2377" s="138"/>
      <c r="E2377" s="139"/>
      <c r="F2377" s="134"/>
      <c r="G2377" s="134"/>
      <c r="H2377" s="140"/>
      <c r="I2377" s="140"/>
      <c r="J2377" s="140"/>
      <c r="K2377" s="140"/>
    </row>
    <row r="2378" spans="1:11" outlineLevel="1" x14ac:dyDescent="0.2">
      <c r="A2378" s="135"/>
      <c r="B2378" s="136"/>
      <c r="C2378" s="137" t="s">
        <v>2076</v>
      </c>
      <c r="D2378" s="138"/>
      <c r="E2378" s="139">
        <v>29.55</v>
      </c>
      <c r="F2378" s="134"/>
      <c r="G2378" s="134"/>
      <c r="H2378" s="140"/>
      <c r="I2378" s="140"/>
      <c r="J2378" s="140"/>
      <c r="K2378" s="140"/>
    </row>
    <row r="2379" spans="1:11" outlineLevel="1" x14ac:dyDescent="0.2">
      <c r="A2379" s="135"/>
      <c r="B2379" s="136"/>
      <c r="C2379" s="137" t="s">
        <v>2077</v>
      </c>
      <c r="D2379" s="138"/>
      <c r="E2379" s="139">
        <v>99</v>
      </c>
      <c r="F2379" s="134"/>
      <c r="G2379" s="134"/>
      <c r="H2379" s="140"/>
      <c r="I2379" s="140"/>
      <c r="J2379" s="140"/>
      <c r="K2379" s="140"/>
    </row>
    <row r="2380" spans="1:11" outlineLevel="1" x14ac:dyDescent="0.2">
      <c r="A2380" s="135"/>
      <c r="B2380" s="136"/>
      <c r="C2380" s="137" t="s">
        <v>2078</v>
      </c>
      <c r="D2380" s="138"/>
      <c r="E2380" s="139">
        <v>36</v>
      </c>
      <c r="F2380" s="134"/>
      <c r="G2380" s="134"/>
      <c r="H2380" s="140"/>
      <c r="I2380" s="140"/>
      <c r="J2380" s="140"/>
      <c r="K2380" s="140"/>
    </row>
    <row r="2381" spans="1:11" outlineLevel="1" x14ac:dyDescent="0.2">
      <c r="A2381" s="135"/>
      <c r="B2381" s="136"/>
      <c r="C2381" s="137" t="s">
        <v>2079</v>
      </c>
      <c r="D2381" s="138"/>
      <c r="E2381" s="139">
        <v>22.5</v>
      </c>
      <c r="F2381" s="134"/>
      <c r="G2381" s="134"/>
      <c r="H2381" s="140"/>
      <c r="I2381" s="140"/>
      <c r="J2381" s="140"/>
      <c r="K2381" s="140"/>
    </row>
    <row r="2382" spans="1:11" outlineLevel="1" x14ac:dyDescent="0.2">
      <c r="A2382" s="135"/>
      <c r="B2382" s="136"/>
      <c r="C2382" s="137" t="s">
        <v>2080</v>
      </c>
      <c r="D2382" s="138"/>
      <c r="E2382" s="139">
        <v>8.1</v>
      </c>
      <c r="F2382" s="134"/>
      <c r="G2382" s="134"/>
      <c r="H2382" s="140"/>
      <c r="I2382" s="140"/>
      <c r="J2382" s="140"/>
      <c r="K2382" s="140"/>
    </row>
    <row r="2383" spans="1:11" outlineLevel="1" x14ac:dyDescent="0.2">
      <c r="A2383" s="135"/>
      <c r="B2383" s="136"/>
      <c r="C2383" s="137" t="s">
        <v>2081</v>
      </c>
      <c r="D2383" s="138"/>
      <c r="E2383" s="139">
        <v>0.75</v>
      </c>
      <c r="F2383" s="134"/>
      <c r="G2383" s="134"/>
      <c r="H2383" s="140"/>
      <c r="I2383" s="140"/>
      <c r="J2383" s="140"/>
      <c r="K2383" s="140"/>
    </row>
    <row r="2384" spans="1:11" outlineLevel="1" x14ac:dyDescent="0.2">
      <c r="A2384" s="135"/>
      <c r="B2384" s="136"/>
      <c r="C2384" s="137" t="s">
        <v>2082</v>
      </c>
      <c r="D2384" s="138"/>
      <c r="E2384" s="139">
        <v>9</v>
      </c>
      <c r="F2384" s="134"/>
      <c r="G2384" s="134"/>
      <c r="H2384" s="140"/>
      <c r="I2384" s="140"/>
      <c r="J2384" s="140"/>
      <c r="K2384" s="140"/>
    </row>
    <row r="2385" spans="1:11" outlineLevel="1" x14ac:dyDescent="0.2">
      <c r="A2385" s="135"/>
      <c r="B2385" s="136"/>
      <c r="C2385" s="137" t="s">
        <v>2073</v>
      </c>
      <c r="D2385" s="138"/>
      <c r="E2385" s="139">
        <v>6.6</v>
      </c>
      <c r="F2385" s="134"/>
      <c r="G2385" s="134"/>
      <c r="H2385" s="140"/>
      <c r="I2385" s="140"/>
      <c r="J2385" s="140"/>
      <c r="K2385" s="140"/>
    </row>
    <row r="2386" spans="1:11" outlineLevel="1" x14ac:dyDescent="0.2">
      <c r="A2386" s="43">
        <v>154</v>
      </c>
      <c r="B2386" s="44" t="s">
        <v>2083</v>
      </c>
      <c r="C2386" s="59" t="s">
        <v>2084</v>
      </c>
      <c r="D2386" s="45" t="s">
        <v>373</v>
      </c>
      <c r="E2386" s="46">
        <v>354.31</v>
      </c>
      <c r="F2386" s="47">
        <v>0</v>
      </c>
      <c r="G2386" s="48">
        <f>ROUND(E2386*F2386,2)</f>
        <v>0</v>
      </c>
      <c r="H2386" s="46">
        <v>2.0000000000000002E-5</v>
      </c>
      <c r="I2386" s="46">
        <f>ROUND(E2386*H2386,2)</f>
        <v>0.01</v>
      </c>
      <c r="J2386" s="46">
        <v>0</v>
      </c>
      <c r="K2386" s="46">
        <f>ROUND(E2386*J2386,2)</f>
        <v>0</v>
      </c>
    </row>
    <row r="2387" spans="1:11" outlineLevel="1" x14ac:dyDescent="0.2">
      <c r="A2387" s="135"/>
      <c r="B2387" s="136"/>
      <c r="C2387" s="137" t="s">
        <v>2085</v>
      </c>
      <c r="D2387" s="138"/>
      <c r="E2387" s="139">
        <v>10.52</v>
      </c>
      <c r="F2387" s="134"/>
      <c r="G2387" s="134"/>
      <c r="H2387" s="140"/>
      <c r="I2387" s="140"/>
      <c r="J2387" s="140"/>
      <c r="K2387" s="140"/>
    </row>
    <row r="2388" spans="1:11" outlineLevel="1" x14ac:dyDescent="0.2">
      <c r="A2388" s="135"/>
      <c r="B2388" s="136"/>
      <c r="C2388" s="137" t="s">
        <v>2086</v>
      </c>
      <c r="D2388" s="138"/>
      <c r="E2388" s="139">
        <v>95.53</v>
      </c>
      <c r="F2388" s="134"/>
      <c r="G2388" s="134"/>
      <c r="H2388" s="140"/>
      <c r="I2388" s="140"/>
      <c r="J2388" s="140"/>
      <c r="K2388" s="140"/>
    </row>
    <row r="2389" spans="1:11" outlineLevel="1" x14ac:dyDescent="0.2">
      <c r="A2389" s="135"/>
      <c r="B2389" s="136"/>
      <c r="C2389" s="137" t="s">
        <v>2087</v>
      </c>
      <c r="D2389" s="138"/>
      <c r="E2389" s="139">
        <v>37.4</v>
      </c>
      <c r="F2389" s="134"/>
      <c r="G2389" s="134"/>
      <c r="H2389" s="140"/>
      <c r="I2389" s="140"/>
      <c r="J2389" s="140"/>
      <c r="K2389" s="140"/>
    </row>
    <row r="2390" spans="1:11" outlineLevel="1" x14ac:dyDescent="0.2">
      <c r="A2390" s="135"/>
      <c r="B2390" s="136"/>
      <c r="C2390" s="137" t="s">
        <v>2088</v>
      </c>
      <c r="D2390" s="138"/>
      <c r="E2390" s="139">
        <v>75.34</v>
      </c>
      <c r="F2390" s="134"/>
      <c r="G2390" s="134"/>
      <c r="H2390" s="140"/>
      <c r="I2390" s="140"/>
      <c r="J2390" s="140"/>
      <c r="K2390" s="140"/>
    </row>
    <row r="2391" spans="1:11" ht="22.5" outlineLevel="1" x14ac:dyDescent="0.2">
      <c r="A2391" s="135"/>
      <c r="B2391" s="136"/>
      <c r="C2391" s="137" t="s">
        <v>2056</v>
      </c>
      <c r="D2391" s="138"/>
      <c r="E2391" s="139">
        <v>135.52000000000001</v>
      </c>
      <c r="F2391" s="134"/>
      <c r="G2391" s="134"/>
      <c r="H2391" s="140"/>
      <c r="I2391" s="140"/>
      <c r="J2391" s="140"/>
      <c r="K2391" s="140"/>
    </row>
    <row r="2392" spans="1:11" ht="22.5" outlineLevel="1" x14ac:dyDescent="0.2">
      <c r="A2392" s="43">
        <v>155</v>
      </c>
      <c r="B2392" s="44" t="s">
        <v>2089</v>
      </c>
      <c r="C2392" s="59" t="s">
        <v>2090</v>
      </c>
      <c r="D2392" s="45" t="s">
        <v>172</v>
      </c>
      <c r="E2392" s="46">
        <v>2777.6131999999998</v>
      </c>
      <c r="F2392" s="47">
        <v>0</v>
      </c>
      <c r="G2392" s="48">
        <f>ROUND(E2392*F2392,2)</f>
        <v>0</v>
      </c>
      <c r="H2392" s="46">
        <v>1.4330000000000001E-2</v>
      </c>
      <c r="I2392" s="46">
        <f>ROUND(E2392*H2392,2)</f>
        <v>39.799999999999997</v>
      </c>
      <c r="J2392" s="46">
        <v>0</v>
      </c>
      <c r="K2392" s="46">
        <f>ROUND(E2392*J2392,2)</f>
        <v>0</v>
      </c>
    </row>
    <row r="2393" spans="1:11" outlineLevel="1" x14ac:dyDescent="0.2">
      <c r="A2393" s="135"/>
      <c r="B2393" s="136"/>
      <c r="C2393" s="137" t="s">
        <v>1920</v>
      </c>
      <c r="D2393" s="138"/>
      <c r="E2393" s="139"/>
      <c r="F2393" s="134"/>
      <c r="G2393" s="134"/>
      <c r="H2393" s="140"/>
      <c r="I2393" s="140"/>
      <c r="J2393" s="140"/>
      <c r="K2393" s="140"/>
    </row>
    <row r="2394" spans="1:11" outlineLevel="1" x14ac:dyDescent="0.2">
      <c r="A2394" s="135"/>
      <c r="B2394" s="136"/>
      <c r="C2394" s="137" t="s">
        <v>2091</v>
      </c>
      <c r="D2394" s="138"/>
      <c r="E2394" s="139">
        <v>22</v>
      </c>
      <c r="F2394" s="134"/>
      <c r="G2394" s="134"/>
      <c r="H2394" s="140"/>
      <c r="I2394" s="140"/>
      <c r="J2394" s="140"/>
      <c r="K2394" s="140"/>
    </row>
    <row r="2395" spans="1:11" outlineLevel="1" x14ac:dyDescent="0.2">
      <c r="A2395" s="135"/>
      <c r="B2395" s="136"/>
      <c r="C2395" s="137" t="s">
        <v>2092</v>
      </c>
      <c r="D2395" s="138"/>
      <c r="E2395" s="139">
        <v>6.75</v>
      </c>
      <c r="F2395" s="134"/>
      <c r="G2395" s="134"/>
      <c r="H2395" s="140"/>
      <c r="I2395" s="140"/>
      <c r="J2395" s="140"/>
      <c r="K2395" s="140"/>
    </row>
    <row r="2396" spans="1:11" outlineLevel="1" x14ac:dyDescent="0.2">
      <c r="A2396" s="135"/>
      <c r="B2396" s="136"/>
      <c r="C2396" s="137" t="s">
        <v>2093</v>
      </c>
      <c r="D2396" s="138"/>
      <c r="E2396" s="139">
        <v>22</v>
      </c>
      <c r="F2396" s="134"/>
      <c r="G2396" s="134"/>
      <c r="H2396" s="140"/>
      <c r="I2396" s="140"/>
      <c r="J2396" s="140"/>
      <c r="K2396" s="140"/>
    </row>
    <row r="2397" spans="1:11" outlineLevel="1" x14ac:dyDescent="0.2">
      <c r="A2397" s="135"/>
      <c r="B2397" s="136"/>
      <c r="C2397" s="137" t="s">
        <v>2094</v>
      </c>
      <c r="D2397" s="138"/>
      <c r="E2397" s="139">
        <v>19.11</v>
      </c>
      <c r="F2397" s="134"/>
      <c r="G2397" s="134"/>
      <c r="H2397" s="140"/>
      <c r="I2397" s="140"/>
      <c r="J2397" s="140"/>
      <c r="K2397" s="140"/>
    </row>
    <row r="2398" spans="1:11" outlineLevel="1" x14ac:dyDescent="0.2">
      <c r="A2398" s="135"/>
      <c r="B2398" s="136"/>
      <c r="C2398" s="137" t="s">
        <v>2095</v>
      </c>
      <c r="D2398" s="138"/>
      <c r="E2398" s="139">
        <v>15.352</v>
      </c>
      <c r="F2398" s="134"/>
      <c r="G2398" s="134"/>
      <c r="H2398" s="140"/>
      <c r="I2398" s="140"/>
      <c r="J2398" s="140"/>
      <c r="K2398" s="140"/>
    </row>
    <row r="2399" spans="1:11" outlineLevel="1" x14ac:dyDescent="0.2">
      <c r="A2399" s="135"/>
      <c r="B2399" s="136"/>
      <c r="C2399" s="137" t="s">
        <v>2096</v>
      </c>
      <c r="D2399" s="138"/>
      <c r="E2399" s="139">
        <v>6.6840000000000002</v>
      </c>
      <c r="F2399" s="134"/>
      <c r="G2399" s="134"/>
      <c r="H2399" s="140"/>
      <c r="I2399" s="140"/>
      <c r="J2399" s="140"/>
      <c r="K2399" s="140"/>
    </row>
    <row r="2400" spans="1:11" outlineLevel="1" x14ac:dyDescent="0.2">
      <c r="A2400" s="135"/>
      <c r="B2400" s="136"/>
      <c r="C2400" s="137" t="s">
        <v>1915</v>
      </c>
      <c r="D2400" s="138"/>
      <c r="E2400" s="139"/>
      <c r="F2400" s="134"/>
      <c r="G2400" s="134"/>
      <c r="H2400" s="140"/>
      <c r="I2400" s="140"/>
      <c r="J2400" s="140"/>
      <c r="K2400" s="140"/>
    </row>
    <row r="2401" spans="1:11" outlineLevel="1" x14ac:dyDescent="0.2">
      <c r="A2401" s="135"/>
      <c r="B2401" s="136"/>
      <c r="C2401" s="137" t="s">
        <v>2097</v>
      </c>
      <c r="D2401" s="138"/>
      <c r="E2401" s="139">
        <v>24.03</v>
      </c>
      <c r="F2401" s="134"/>
      <c r="G2401" s="134"/>
      <c r="H2401" s="140"/>
      <c r="I2401" s="140"/>
      <c r="J2401" s="140"/>
      <c r="K2401" s="140"/>
    </row>
    <row r="2402" spans="1:11" outlineLevel="1" x14ac:dyDescent="0.2">
      <c r="A2402" s="135"/>
      <c r="B2402" s="136"/>
      <c r="C2402" s="137" t="s">
        <v>1932</v>
      </c>
      <c r="D2402" s="138"/>
      <c r="E2402" s="139"/>
      <c r="F2402" s="134"/>
      <c r="G2402" s="134"/>
      <c r="H2402" s="140"/>
      <c r="I2402" s="140"/>
      <c r="J2402" s="140"/>
      <c r="K2402" s="140"/>
    </row>
    <row r="2403" spans="1:11" outlineLevel="1" x14ac:dyDescent="0.2">
      <c r="A2403" s="135"/>
      <c r="B2403" s="136"/>
      <c r="C2403" s="137" t="s">
        <v>2098</v>
      </c>
      <c r="D2403" s="138"/>
      <c r="E2403" s="139">
        <v>20.43</v>
      </c>
      <c r="F2403" s="134"/>
      <c r="G2403" s="134"/>
      <c r="H2403" s="140"/>
      <c r="I2403" s="140"/>
      <c r="J2403" s="140"/>
      <c r="K2403" s="140"/>
    </row>
    <row r="2404" spans="1:11" outlineLevel="1" x14ac:dyDescent="0.2">
      <c r="A2404" s="135"/>
      <c r="B2404" s="136"/>
      <c r="C2404" s="137" t="s">
        <v>2099</v>
      </c>
      <c r="D2404" s="138"/>
      <c r="E2404" s="139">
        <v>2.54</v>
      </c>
      <c r="F2404" s="134"/>
      <c r="G2404" s="134"/>
      <c r="H2404" s="140"/>
      <c r="I2404" s="140"/>
      <c r="J2404" s="140"/>
      <c r="K2404" s="140"/>
    </row>
    <row r="2405" spans="1:11" outlineLevel="1" x14ac:dyDescent="0.2">
      <c r="A2405" s="135"/>
      <c r="B2405" s="136"/>
      <c r="C2405" s="137" t="s">
        <v>2100</v>
      </c>
      <c r="D2405" s="138"/>
      <c r="E2405" s="139">
        <v>0.67500000000000004</v>
      </c>
      <c r="F2405" s="134"/>
      <c r="G2405" s="134"/>
      <c r="H2405" s="140"/>
      <c r="I2405" s="140"/>
      <c r="J2405" s="140"/>
      <c r="K2405" s="140"/>
    </row>
    <row r="2406" spans="1:11" outlineLevel="1" x14ac:dyDescent="0.2">
      <c r="A2406" s="135"/>
      <c r="B2406" s="136"/>
      <c r="C2406" s="137" t="s">
        <v>2101</v>
      </c>
      <c r="D2406" s="138"/>
      <c r="E2406" s="139"/>
      <c r="F2406" s="134"/>
      <c r="G2406" s="134"/>
      <c r="H2406" s="140"/>
      <c r="I2406" s="140"/>
      <c r="J2406" s="140"/>
      <c r="K2406" s="140"/>
    </row>
    <row r="2407" spans="1:11" outlineLevel="1" x14ac:dyDescent="0.2">
      <c r="A2407" s="135"/>
      <c r="B2407" s="136"/>
      <c r="C2407" s="137" t="s">
        <v>2102</v>
      </c>
      <c r="D2407" s="138"/>
      <c r="E2407" s="139">
        <v>21.335000000000001</v>
      </c>
      <c r="F2407" s="134"/>
      <c r="G2407" s="134"/>
      <c r="H2407" s="140"/>
      <c r="I2407" s="140"/>
      <c r="J2407" s="140"/>
      <c r="K2407" s="140"/>
    </row>
    <row r="2408" spans="1:11" outlineLevel="1" x14ac:dyDescent="0.2">
      <c r="A2408" s="135"/>
      <c r="B2408" s="136"/>
      <c r="C2408" s="137" t="s">
        <v>2103</v>
      </c>
      <c r="D2408" s="138"/>
      <c r="E2408" s="139">
        <v>2321.9043999999999</v>
      </c>
      <c r="F2408" s="134"/>
      <c r="G2408" s="134"/>
      <c r="H2408" s="140"/>
      <c r="I2408" s="140"/>
      <c r="J2408" s="140"/>
      <c r="K2408" s="140"/>
    </row>
    <row r="2409" spans="1:11" outlineLevel="1" x14ac:dyDescent="0.2">
      <c r="A2409" s="135"/>
      <c r="B2409" s="136"/>
      <c r="C2409" s="137" t="s">
        <v>2104</v>
      </c>
      <c r="D2409" s="138"/>
      <c r="E2409" s="139">
        <v>294.80279999999999</v>
      </c>
      <c r="F2409" s="134"/>
      <c r="G2409" s="134"/>
      <c r="H2409" s="140"/>
      <c r="I2409" s="140"/>
      <c r="J2409" s="140"/>
      <c r="K2409" s="140"/>
    </row>
    <row r="2410" spans="1:11" ht="22.5" outlineLevel="1" x14ac:dyDescent="0.2">
      <c r="A2410" s="43">
        <v>156</v>
      </c>
      <c r="B2410" s="44" t="s">
        <v>2105</v>
      </c>
      <c r="C2410" s="59" t="s">
        <v>2106</v>
      </c>
      <c r="D2410" s="45" t="s">
        <v>172</v>
      </c>
      <c r="E2410" s="46">
        <v>90.128500000000003</v>
      </c>
      <c r="F2410" s="47">
        <v>0</v>
      </c>
      <c r="G2410" s="48">
        <f>ROUND(E2410*F2410,2)</f>
        <v>0</v>
      </c>
      <c r="H2410" s="46">
        <v>4.9100000000000003E-3</v>
      </c>
      <c r="I2410" s="46">
        <f>ROUND(E2410*H2410,2)</f>
        <v>0.44</v>
      </c>
      <c r="J2410" s="46">
        <v>0</v>
      </c>
      <c r="K2410" s="46">
        <f>ROUND(E2410*J2410,2)</f>
        <v>0</v>
      </c>
    </row>
    <row r="2411" spans="1:11" outlineLevel="1" x14ac:dyDescent="0.2">
      <c r="A2411" s="135"/>
      <c r="B2411" s="136"/>
      <c r="C2411" s="137" t="s">
        <v>2107</v>
      </c>
      <c r="D2411" s="138"/>
      <c r="E2411" s="139"/>
      <c r="F2411" s="134"/>
      <c r="G2411" s="134"/>
      <c r="H2411" s="140"/>
      <c r="I2411" s="140"/>
      <c r="J2411" s="140"/>
      <c r="K2411" s="140"/>
    </row>
    <row r="2412" spans="1:11" outlineLevel="1" x14ac:dyDescent="0.2">
      <c r="A2412" s="135"/>
      <c r="B2412" s="136"/>
      <c r="C2412" s="137" t="s">
        <v>2108</v>
      </c>
      <c r="D2412" s="138"/>
      <c r="E2412" s="139">
        <v>6.99</v>
      </c>
      <c r="F2412" s="134"/>
      <c r="G2412" s="134"/>
      <c r="H2412" s="140"/>
      <c r="I2412" s="140"/>
      <c r="J2412" s="140"/>
      <c r="K2412" s="140"/>
    </row>
    <row r="2413" spans="1:11" outlineLevel="1" x14ac:dyDescent="0.2">
      <c r="A2413" s="135"/>
      <c r="B2413" s="136"/>
      <c r="C2413" s="137" t="s">
        <v>2109</v>
      </c>
      <c r="D2413" s="138"/>
      <c r="E2413" s="139">
        <v>-0.36</v>
      </c>
      <c r="F2413" s="134"/>
      <c r="G2413" s="134"/>
      <c r="H2413" s="140"/>
      <c r="I2413" s="140"/>
      <c r="J2413" s="140"/>
      <c r="K2413" s="140"/>
    </row>
    <row r="2414" spans="1:11" outlineLevel="1" x14ac:dyDescent="0.2">
      <c r="A2414" s="135"/>
      <c r="B2414" s="136"/>
      <c r="C2414" s="137" t="s">
        <v>2110</v>
      </c>
      <c r="D2414" s="138"/>
      <c r="E2414" s="139">
        <v>4.5724999999999998</v>
      </c>
      <c r="F2414" s="134"/>
      <c r="G2414" s="134"/>
      <c r="H2414" s="140"/>
      <c r="I2414" s="140"/>
      <c r="J2414" s="140"/>
      <c r="K2414" s="140"/>
    </row>
    <row r="2415" spans="1:11" outlineLevel="1" x14ac:dyDescent="0.2">
      <c r="A2415" s="135"/>
      <c r="B2415" s="136"/>
      <c r="C2415" s="137" t="s">
        <v>2111</v>
      </c>
      <c r="D2415" s="138"/>
      <c r="E2415" s="139">
        <v>5.5439999999999996</v>
      </c>
      <c r="F2415" s="134"/>
      <c r="G2415" s="134"/>
      <c r="H2415" s="140"/>
      <c r="I2415" s="140"/>
      <c r="J2415" s="140"/>
      <c r="K2415" s="140"/>
    </row>
    <row r="2416" spans="1:11" outlineLevel="1" x14ac:dyDescent="0.2">
      <c r="A2416" s="135"/>
      <c r="B2416" s="136"/>
      <c r="C2416" s="137" t="s">
        <v>2112</v>
      </c>
      <c r="D2416" s="138"/>
      <c r="E2416" s="139">
        <v>-2.2799999999999998</v>
      </c>
      <c r="F2416" s="134"/>
      <c r="G2416" s="134"/>
      <c r="H2416" s="140"/>
      <c r="I2416" s="140"/>
      <c r="J2416" s="140"/>
      <c r="K2416" s="140"/>
    </row>
    <row r="2417" spans="1:11" outlineLevel="1" x14ac:dyDescent="0.2">
      <c r="A2417" s="135"/>
      <c r="B2417" s="136"/>
      <c r="C2417" s="137" t="s">
        <v>2113</v>
      </c>
      <c r="D2417" s="138"/>
      <c r="E2417" s="139">
        <v>1.68</v>
      </c>
      <c r="F2417" s="134"/>
      <c r="G2417" s="134"/>
      <c r="H2417" s="140"/>
      <c r="I2417" s="140"/>
      <c r="J2417" s="140"/>
      <c r="K2417" s="140"/>
    </row>
    <row r="2418" spans="1:11" outlineLevel="1" x14ac:dyDescent="0.2">
      <c r="A2418" s="135"/>
      <c r="B2418" s="136"/>
      <c r="C2418" s="137" t="s">
        <v>2114</v>
      </c>
      <c r="D2418" s="138"/>
      <c r="E2418" s="139">
        <v>7.0949999999999998</v>
      </c>
      <c r="F2418" s="134"/>
      <c r="G2418" s="134"/>
      <c r="H2418" s="140"/>
      <c r="I2418" s="140"/>
      <c r="J2418" s="140"/>
      <c r="K2418" s="140"/>
    </row>
    <row r="2419" spans="1:11" outlineLevel="1" x14ac:dyDescent="0.2">
      <c r="A2419" s="135"/>
      <c r="B2419" s="136"/>
      <c r="C2419" s="137" t="s">
        <v>2115</v>
      </c>
      <c r="D2419" s="138"/>
      <c r="E2419" s="139">
        <v>-1.04</v>
      </c>
      <c r="F2419" s="134"/>
      <c r="G2419" s="134"/>
      <c r="H2419" s="140"/>
      <c r="I2419" s="140"/>
      <c r="J2419" s="140"/>
      <c r="K2419" s="140"/>
    </row>
    <row r="2420" spans="1:11" outlineLevel="1" x14ac:dyDescent="0.2">
      <c r="A2420" s="135"/>
      <c r="B2420" s="136"/>
      <c r="C2420" s="137" t="s">
        <v>2116</v>
      </c>
      <c r="D2420" s="138"/>
      <c r="E2420" s="139">
        <v>-0.46400000000000002</v>
      </c>
      <c r="F2420" s="134"/>
      <c r="G2420" s="134"/>
      <c r="H2420" s="140"/>
      <c r="I2420" s="140"/>
      <c r="J2420" s="140"/>
      <c r="K2420" s="140"/>
    </row>
    <row r="2421" spans="1:11" outlineLevel="1" x14ac:dyDescent="0.2">
      <c r="A2421" s="135"/>
      <c r="B2421" s="136"/>
      <c r="C2421" s="137" t="s">
        <v>2117</v>
      </c>
      <c r="D2421" s="138"/>
      <c r="E2421" s="139">
        <v>-0.45800000000000002</v>
      </c>
      <c r="F2421" s="134"/>
      <c r="G2421" s="134"/>
      <c r="H2421" s="140"/>
      <c r="I2421" s="140"/>
      <c r="J2421" s="140"/>
      <c r="K2421" s="140"/>
    </row>
    <row r="2422" spans="1:11" outlineLevel="1" x14ac:dyDescent="0.2">
      <c r="A2422" s="135"/>
      <c r="B2422" s="136"/>
      <c r="C2422" s="137" t="s">
        <v>2118</v>
      </c>
      <c r="D2422" s="138"/>
      <c r="E2422" s="139">
        <v>7.0949999999999998</v>
      </c>
      <c r="F2422" s="134"/>
      <c r="G2422" s="134"/>
      <c r="H2422" s="140"/>
      <c r="I2422" s="140"/>
      <c r="J2422" s="140"/>
      <c r="K2422" s="140"/>
    </row>
    <row r="2423" spans="1:11" outlineLevel="1" x14ac:dyDescent="0.2">
      <c r="A2423" s="135"/>
      <c r="B2423" s="136"/>
      <c r="C2423" s="137" t="s">
        <v>2119</v>
      </c>
      <c r="D2423" s="138"/>
      <c r="E2423" s="139">
        <v>-7.8E-2</v>
      </c>
      <c r="F2423" s="134"/>
      <c r="G2423" s="134"/>
      <c r="H2423" s="140"/>
      <c r="I2423" s="140"/>
      <c r="J2423" s="140"/>
      <c r="K2423" s="140"/>
    </row>
    <row r="2424" spans="1:11" outlineLevel="1" x14ac:dyDescent="0.2">
      <c r="A2424" s="135"/>
      <c r="B2424" s="136"/>
      <c r="C2424" s="137" t="s">
        <v>2120</v>
      </c>
      <c r="D2424" s="138"/>
      <c r="E2424" s="139">
        <v>-0.45600000000000002</v>
      </c>
      <c r="F2424" s="134"/>
      <c r="G2424" s="134"/>
      <c r="H2424" s="140"/>
      <c r="I2424" s="140"/>
      <c r="J2424" s="140"/>
      <c r="K2424" s="140"/>
    </row>
    <row r="2425" spans="1:11" outlineLevel="1" x14ac:dyDescent="0.2">
      <c r="A2425" s="135"/>
      <c r="B2425" s="136"/>
      <c r="C2425" s="137" t="s">
        <v>2121</v>
      </c>
      <c r="D2425" s="138"/>
      <c r="E2425" s="139">
        <v>-0.45</v>
      </c>
      <c r="F2425" s="134"/>
      <c r="G2425" s="134"/>
      <c r="H2425" s="140"/>
      <c r="I2425" s="140"/>
      <c r="J2425" s="140"/>
      <c r="K2425" s="140"/>
    </row>
    <row r="2426" spans="1:11" outlineLevel="1" x14ac:dyDescent="0.2">
      <c r="A2426" s="135"/>
      <c r="B2426" s="136"/>
      <c r="C2426" s="137" t="s">
        <v>2122</v>
      </c>
      <c r="D2426" s="138"/>
      <c r="E2426" s="139">
        <v>6.048</v>
      </c>
      <c r="F2426" s="134"/>
      <c r="G2426" s="134"/>
      <c r="H2426" s="140"/>
      <c r="I2426" s="140"/>
      <c r="J2426" s="140"/>
      <c r="K2426" s="140"/>
    </row>
    <row r="2427" spans="1:11" outlineLevel="1" x14ac:dyDescent="0.2">
      <c r="A2427" s="135"/>
      <c r="B2427" s="136"/>
      <c r="C2427" s="137" t="s">
        <v>2123</v>
      </c>
      <c r="D2427" s="138"/>
      <c r="E2427" s="139">
        <v>3.8580000000000001</v>
      </c>
      <c r="F2427" s="134"/>
      <c r="G2427" s="134"/>
      <c r="H2427" s="140"/>
      <c r="I2427" s="140"/>
      <c r="J2427" s="140"/>
      <c r="K2427" s="140"/>
    </row>
    <row r="2428" spans="1:11" outlineLevel="1" x14ac:dyDescent="0.2">
      <c r="A2428" s="135"/>
      <c r="B2428" s="136"/>
      <c r="C2428" s="137" t="s">
        <v>2124</v>
      </c>
      <c r="D2428" s="138"/>
      <c r="E2428" s="139">
        <v>2.19</v>
      </c>
      <c r="F2428" s="134"/>
      <c r="G2428" s="134"/>
      <c r="H2428" s="140"/>
      <c r="I2428" s="140"/>
      <c r="J2428" s="140"/>
      <c r="K2428" s="140"/>
    </row>
    <row r="2429" spans="1:11" outlineLevel="1" x14ac:dyDescent="0.2">
      <c r="A2429" s="135"/>
      <c r="B2429" s="136"/>
      <c r="C2429" s="137" t="s">
        <v>2125</v>
      </c>
      <c r="D2429" s="138"/>
      <c r="E2429" s="139">
        <v>2</v>
      </c>
      <c r="F2429" s="134"/>
      <c r="G2429" s="134"/>
      <c r="H2429" s="140"/>
      <c r="I2429" s="140"/>
      <c r="J2429" s="140"/>
      <c r="K2429" s="140"/>
    </row>
    <row r="2430" spans="1:11" outlineLevel="1" x14ac:dyDescent="0.2">
      <c r="A2430" s="135"/>
      <c r="B2430" s="136"/>
      <c r="C2430" s="137" t="s">
        <v>2126</v>
      </c>
      <c r="D2430" s="138"/>
      <c r="E2430" s="139">
        <v>11.289</v>
      </c>
      <c r="F2430" s="134"/>
      <c r="G2430" s="134"/>
      <c r="H2430" s="140"/>
      <c r="I2430" s="140"/>
      <c r="J2430" s="140"/>
      <c r="K2430" s="140"/>
    </row>
    <row r="2431" spans="1:11" outlineLevel="1" x14ac:dyDescent="0.2">
      <c r="A2431" s="135"/>
      <c r="B2431" s="136"/>
      <c r="C2431" s="137" t="s">
        <v>2109</v>
      </c>
      <c r="D2431" s="138"/>
      <c r="E2431" s="139">
        <v>-0.36</v>
      </c>
      <c r="F2431" s="134"/>
      <c r="G2431" s="134"/>
      <c r="H2431" s="140"/>
      <c r="I2431" s="140"/>
      <c r="J2431" s="140"/>
      <c r="K2431" s="140"/>
    </row>
    <row r="2432" spans="1:11" outlineLevel="1" x14ac:dyDescent="0.2">
      <c r="A2432" s="135"/>
      <c r="B2432" s="136"/>
      <c r="C2432" s="137" t="s">
        <v>2127</v>
      </c>
      <c r="D2432" s="138"/>
      <c r="E2432" s="139">
        <v>3.1349999999999998</v>
      </c>
      <c r="F2432" s="134"/>
      <c r="G2432" s="134"/>
      <c r="H2432" s="140"/>
      <c r="I2432" s="140"/>
      <c r="J2432" s="140"/>
      <c r="K2432" s="140"/>
    </row>
    <row r="2433" spans="1:11" outlineLevel="1" x14ac:dyDescent="0.2">
      <c r="A2433" s="135"/>
      <c r="B2433" s="136"/>
      <c r="C2433" s="137" t="s">
        <v>1907</v>
      </c>
      <c r="D2433" s="138"/>
      <c r="E2433" s="139">
        <v>8.24</v>
      </c>
      <c r="F2433" s="134"/>
      <c r="G2433" s="134"/>
      <c r="H2433" s="140"/>
      <c r="I2433" s="140"/>
      <c r="J2433" s="140"/>
      <c r="K2433" s="140"/>
    </row>
    <row r="2434" spans="1:11" outlineLevel="1" x14ac:dyDescent="0.2">
      <c r="A2434" s="135"/>
      <c r="B2434" s="136"/>
      <c r="C2434" s="137" t="s">
        <v>804</v>
      </c>
      <c r="D2434" s="138"/>
      <c r="E2434" s="139">
        <v>29.05</v>
      </c>
      <c r="F2434" s="134"/>
      <c r="G2434" s="134"/>
      <c r="H2434" s="140"/>
      <c r="I2434" s="140"/>
      <c r="J2434" s="140"/>
      <c r="K2434" s="140"/>
    </row>
    <row r="2435" spans="1:11" outlineLevel="1" x14ac:dyDescent="0.2">
      <c r="A2435" s="135"/>
      <c r="B2435" s="136"/>
      <c r="C2435" s="137" t="s">
        <v>805</v>
      </c>
      <c r="D2435" s="138"/>
      <c r="E2435" s="139">
        <v>-2.7120000000000002</v>
      </c>
      <c r="F2435" s="134"/>
      <c r="G2435" s="134"/>
      <c r="H2435" s="140"/>
      <c r="I2435" s="140"/>
      <c r="J2435" s="140"/>
      <c r="K2435" s="140"/>
    </row>
    <row r="2436" spans="1:11" outlineLevel="1" x14ac:dyDescent="0.2">
      <c r="A2436" s="43">
        <v>157</v>
      </c>
      <c r="B2436" s="44" t="s">
        <v>2128</v>
      </c>
      <c r="C2436" s="59" t="s">
        <v>2129</v>
      </c>
      <c r="D2436" s="45" t="s">
        <v>172</v>
      </c>
      <c r="E2436" s="46">
        <v>2777.6131999999998</v>
      </c>
      <c r="F2436" s="47">
        <v>0</v>
      </c>
      <c r="G2436" s="48">
        <f>ROUND(E2436*F2436,2)</f>
        <v>0</v>
      </c>
      <c r="H2436" s="46">
        <v>2.0000000000000002E-5</v>
      </c>
      <c r="I2436" s="46">
        <f>ROUND(E2436*H2436,2)</f>
        <v>0.06</v>
      </c>
      <c r="J2436" s="46">
        <v>0</v>
      </c>
      <c r="K2436" s="46">
        <f>ROUND(E2436*J2436,2)</f>
        <v>0</v>
      </c>
    </row>
    <row r="2437" spans="1:11" outlineLevel="1" x14ac:dyDescent="0.2">
      <c r="A2437" s="135"/>
      <c r="B2437" s="136"/>
      <c r="C2437" s="137" t="s">
        <v>2130</v>
      </c>
      <c r="D2437" s="138"/>
      <c r="E2437" s="139">
        <v>2777.6131999999998</v>
      </c>
      <c r="F2437" s="134"/>
      <c r="G2437" s="134"/>
      <c r="H2437" s="140"/>
      <c r="I2437" s="140"/>
      <c r="J2437" s="140"/>
      <c r="K2437" s="140"/>
    </row>
    <row r="2438" spans="1:11" x14ac:dyDescent="0.2">
      <c r="A2438" s="36" t="s">
        <v>148</v>
      </c>
      <c r="B2438" s="37" t="s">
        <v>46</v>
      </c>
      <c r="C2438" s="58" t="s">
        <v>47</v>
      </c>
      <c r="D2438" s="38"/>
      <c r="E2438" s="39"/>
      <c r="F2438" s="40"/>
      <c r="G2438" s="40">
        <f>SUM(G2439:G2791)</f>
        <v>0</v>
      </c>
      <c r="H2438" s="39"/>
      <c r="I2438" s="39">
        <f>SUM(I2439:I2791)</f>
        <v>421.54000000000008</v>
      </c>
      <c r="J2438" s="39"/>
      <c r="K2438" s="39">
        <f>SUM(K2439:K2791)</f>
        <v>0</v>
      </c>
    </row>
    <row r="2439" spans="1:11" outlineLevel="1" x14ac:dyDescent="0.2">
      <c r="A2439" s="43">
        <v>158</v>
      </c>
      <c r="B2439" s="44" t="s">
        <v>2131</v>
      </c>
      <c r="C2439" s="59" t="s">
        <v>2132</v>
      </c>
      <c r="D2439" s="45" t="s">
        <v>179</v>
      </c>
      <c r="E2439" s="46">
        <v>0.22914000000000001</v>
      </c>
      <c r="F2439" s="47">
        <v>0</v>
      </c>
      <c r="G2439" s="48">
        <f>ROUND(E2439*F2439,2)</f>
        <v>0</v>
      </c>
      <c r="H2439" s="46">
        <v>2.5249999999999999</v>
      </c>
      <c r="I2439" s="46">
        <f>ROUND(E2439*H2439,2)</f>
        <v>0.57999999999999996</v>
      </c>
      <c r="J2439" s="46">
        <v>0</v>
      </c>
      <c r="K2439" s="46">
        <f>ROUND(E2439*J2439,2)</f>
        <v>0</v>
      </c>
    </row>
    <row r="2440" spans="1:11" outlineLevel="1" x14ac:dyDescent="0.2">
      <c r="A2440" s="135"/>
      <c r="B2440" s="136"/>
      <c r="C2440" s="144" t="s">
        <v>2133</v>
      </c>
      <c r="D2440" s="144"/>
      <c r="E2440" s="144"/>
      <c r="F2440" s="144"/>
      <c r="G2440" s="144"/>
      <c r="H2440" s="140"/>
      <c r="I2440" s="140"/>
      <c r="J2440" s="140"/>
      <c r="K2440" s="140"/>
    </row>
    <row r="2441" spans="1:11" outlineLevel="1" x14ac:dyDescent="0.2">
      <c r="A2441" s="135"/>
      <c r="B2441" s="136"/>
      <c r="C2441" s="137" t="s">
        <v>2134</v>
      </c>
      <c r="D2441" s="138"/>
      <c r="E2441" s="139">
        <v>0.14399999999999999</v>
      </c>
      <c r="F2441" s="134"/>
      <c r="G2441" s="134"/>
      <c r="H2441" s="140"/>
      <c r="I2441" s="140"/>
      <c r="J2441" s="140"/>
      <c r="K2441" s="140"/>
    </row>
    <row r="2442" spans="1:11" outlineLevel="1" x14ac:dyDescent="0.2">
      <c r="A2442" s="135"/>
      <c r="B2442" s="136"/>
      <c r="C2442" s="137" t="s">
        <v>2135</v>
      </c>
      <c r="D2442" s="138"/>
      <c r="E2442" s="139">
        <v>8.5139999999999993E-2</v>
      </c>
      <c r="F2442" s="134"/>
      <c r="G2442" s="134"/>
      <c r="H2442" s="140"/>
      <c r="I2442" s="140"/>
      <c r="J2442" s="140"/>
      <c r="K2442" s="140"/>
    </row>
    <row r="2443" spans="1:11" outlineLevel="1" x14ac:dyDescent="0.2">
      <c r="A2443" s="43">
        <v>159</v>
      </c>
      <c r="B2443" s="44" t="s">
        <v>2136</v>
      </c>
      <c r="C2443" s="59" t="s">
        <v>2137</v>
      </c>
      <c r="D2443" s="45" t="s">
        <v>179</v>
      </c>
      <c r="E2443" s="46">
        <v>8.7620000000000005</v>
      </c>
      <c r="F2443" s="47">
        <v>0</v>
      </c>
      <c r="G2443" s="48">
        <f>ROUND(E2443*F2443,2)</f>
        <v>0</v>
      </c>
      <c r="H2443" s="46">
        <v>2.5249999999999999</v>
      </c>
      <c r="I2443" s="46">
        <f>ROUND(E2443*H2443,2)</f>
        <v>22.12</v>
      </c>
      <c r="J2443" s="46">
        <v>0</v>
      </c>
      <c r="K2443" s="46">
        <f>ROUND(E2443*J2443,2)</f>
        <v>0</v>
      </c>
    </row>
    <row r="2444" spans="1:11" outlineLevel="1" x14ac:dyDescent="0.2">
      <c r="A2444" s="135"/>
      <c r="B2444" s="136"/>
      <c r="C2444" s="144" t="s">
        <v>2133</v>
      </c>
      <c r="D2444" s="144"/>
      <c r="E2444" s="144"/>
      <c r="F2444" s="144"/>
      <c r="G2444" s="144"/>
      <c r="H2444" s="140"/>
      <c r="I2444" s="140"/>
      <c r="J2444" s="140"/>
      <c r="K2444" s="140"/>
    </row>
    <row r="2445" spans="1:11" outlineLevel="1" x14ac:dyDescent="0.2">
      <c r="A2445" s="135"/>
      <c r="B2445" s="136"/>
      <c r="C2445" s="137" t="s">
        <v>2138</v>
      </c>
      <c r="D2445" s="138"/>
      <c r="E2445" s="139">
        <v>6.992</v>
      </c>
      <c r="F2445" s="134"/>
      <c r="G2445" s="134"/>
      <c r="H2445" s="140"/>
      <c r="I2445" s="140"/>
      <c r="J2445" s="140"/>
      <c r="K2445" s="140"/>
    </row>
    <row r="2446" spans="1:11" outlineLevel="1" x14ac:dyDescent="0.2">
      <c r="A2446" s="135"/>
      <c r="B2446" s="136"/>
      <c r="C2446" s="137" t="s">
        <v>2139</v>
      </c>
      <c r="D2446" s="138"/>
      <c r="E2446" s="139">
        <v>1.77</v>
      </c>
      <c r="F2446" s="134"/>
      <c r="G2446" s="134"/>
      <c r="H2446" s="140"/>
      <c r="I2446" s="140"/>
      <c r="J2446" s="140"/>
      <c r="K2446" s="140"/>
    </row>
    <row r="2447" spans="1:11" outlineLevel="1" x14ac:dyDescent="0.2">
      <c r="A2447" s="43">
        <v>160</v>
      </c>
      <c r="B2447" s="44" t="s">
        <v>2140</v>
      </c>
      <c r="C2447" s="59" t="s">
        <v>2141</v>
      </c>
      <c r="D2447" s="45" t="s">
        <v>179</v>
      </c>
      <c r="E2447" s="46">
        <v>0.39240000000000003</v>
      </c>
      <c r="F2447" s="47">
        <v>0</v>
      </c>
      <c r="G2447" s="48">
        <f>ROUND(E2447*F2447,2)</f>
        <v>0</v>
      </c>
      <c r="H2447" s="46">
        <v>2.5249999999999999</v>
      </c>
      <c r="I2447" s="46">
        <f>ROUND(E2447*H2447,2)</f>
        <v>0.99</v>
      </c>
      <c r="J2447" s="46">
        <v>0</v>
      </c>
      <c r="K2447" s="46">
        <f>ROUND(E2447*J2447,2)</f>
        <v>0</v>
      </c>
    </row>
    <row r="2448" spans="1:11" outlineLevel="1" x14ac:dyDescent="0.2">
      <c r="A2448" s="135"/>
      <c r="B2448" s="136"/>
      <c r="C2448" s="144" t="s">
        <v>2133</v>
      </c>
      <c r="D2448" s="144"/>
      <c r="E2448" s="144"/>
      <c r="F2448" s="144"/>
      <c r="G2448" s="144"/>
      <c r="H2448" s="140"/>
      <c r="I2448" s="140"/>
      <c r="J2448" s="140"/>
      <c r="K2448" s="140"/>
    </row>
    <row r="2449" spans="1:11" outlineLevel="1" x14ac:dyDescent="0.2">
      <c r="A2449" s="135"/>
      <c r="B2449" s="136"/>
      <c r="C2449" s="137" t="s">
        <v>2142</v>
      </c>
      <c r="D2449" s="138"/>
      <c r="E2449" s="139">
        <v>0.39240000000000003</v>
      </c>
      <c r="F2449" s="134"/>
      <c r="G2449" s="134"/>
      <c r="H2449" s="140"/>
      <c r="I2449" s="140"/>
      <c r="J2449" s="140"/>
      <c r="K2449" s="140"/>
    </row>
    <row r="2450" spans="1:11" outlineLevel="1" x14ac:dyDescent="0.2">
      <c r="A2450" s="43">
        <v>161</v>
      </c>
      <c r="B2450" s="44" t="s">
        <v>2143</v>
      </c>
      <c r="C2450" s="59" t="s">
        <v>2144</v>
      </c>
      <c r="D2450" s="45" t="s">
        <v>179</v>
      </c>
      <c r="E2450" s="46">
        <v>0.83699999999999997</v>
      </c>
      <c r="F2450" s="47">
        <v>0</v>
      </c>
      <c r="G2450" s="48">
        <f>ROUND(E2450*F2450,2)</f>
        <v>0</v>
      </c>
      <c r="H2450" s="46">
        <v>2.5249999999999999</v>
      </c>
      <c r="I2450" s="46">
        <f>ROUND(E2450*H2450,2)</f>
        <v>2.11</v>
      </c>
      <c r="J2450" s="46">
        <v>0</v>
      </c>
      <c r="K2450" s="46">
        <f>ROUND(E2450*J2450,2)</f>
        <v>0</v>
      </c>
    </row>
    <row r="2451" spans="1:11" outlineLevel="1" x14ac:dyDescent="0.2">
      <c r="A2451" s="135"/>
      <c r="B2451" s="136"/>
      <c r="C2451" s="144" t="s">
        <v>2133</v>
      </c>
      <c r="D2451" s="144"/>
      <c r="E2451" s="144"/>
      <c r="F2451" s="144"/>
      <c r="G2451" s="144"/>
      <c r="H2451" s="140"/>
      <c r="I2451" s="140"/>
      <c r="J2451" s="140"/>
      <c r="K2451" s="140"/>
    </row>
    <row r="2452" spans="1:11" outlineLevel="1" x14ac:dyDescent="0.2">
      <c r="A2452" s="135"/>
      <c r="B2452" s="136"/>
      <c r="C2452" s="137" t="s">
        <v>2145</v>
      </c>
      <c r="D2452" s="138"/>
      <c r="E2452" s="139">
        <v>0.83699999999999997</v>
      </c>
      <c r="F2452" s="134"/>
      <c r="G2452" s="134"/>
      <c r="H2452" s="140"/>
      <c r="I2452" s="140"/>
      <c r="J2452" s="140"/>
      <c r="K2452" s="140"/>
    </row>
    <row r="2453" spans="1:11" outlineLevel="1" x14ac:dyDescent="0.2">
      <c r="A2453" s="43">
        <v>162</v>
      </c>
      <c r="B2453" s="44" t="s">
        <v>2146</v>
      </c>
      <c r="C2453" s="59" t="s">
        <v>2147</v>
      </c>
      <c r="D2453" s="45" t="s">
        <v>179</v>
      </c>
      <c r="E2453" s="46">
        <v>0.32383000000000001</v>
      </c>
      <c r="F2453" s="47">
        <v>0</v>
      </c>
      <c r="G2453" s="48">
        <f>ROUND(E2453*F2453,2)</f>
        <v>0</v>
      </c>
      <c r="H2453" s="46">
        <v>2.5</v>
      </c>
      <c r="I2453" s="46">
        <f>ROUND(E2453*H2453,2)</f>
        <v>0.81</v>
      </c>
      <c r="J2453" s="46">
        <v>0</v>
      </c>
      <c r="K2453" s="46">
        <f>ROUND(E2453*J2453,2)</f>
        <v>0</v>
      </c>
    </row>
    <row r="2454" spans="1:11" outlineLevel="1" x14ac:dyDescent="0.2">
      <c r="A2454" s="135"/>
      <c r="B2454" s="136"/>
      <c r="C2454" s="137" t="s">
        <v>2148</v>
      </c>
      <c r="D2454" s="138"/>
      <c r="E2454" s="139">
        <v>9.8000000000000004E-2</v>
      </c>
      <c r="F2454" s="134"/>
      <c r="G2454" s="134"/>
      <c r="H2454" s="140"/>
      <c r="I2454" s="140"/>
      <c r="J2454" s="140"/>
      <c r="K2454" s="140"/>
    </row>
    <row r="2455" spans="1:11" outlineLevel="1" x14ac:dyDescent="0.2">
      <c r="A2455" s="135"/>
      <c r="B2455" s="136"/>
      <c r="C2455" s="137" t="s">
        <v>2149</v>
      </c>
      <c r="D2455" s="138"/>
      <c r="E2455" s="139">
        <v>3.5999999999999997E-2</v>
      </c>
      <c r="F2455" s="134"/>
      <c r="G2455" s="134"/>
      <c r="H2455" s="140"/>
      <c r="I2455" s="140"/>
      <c r="J2455" s="140"/>
      <c r="K2455" s="140"/>
    </row>
    <row r="2456" spans="1:11" outlineLevel="1" x14ac:dyDescent="0.2">
      <c r="A2456" s="135"/>
      <c r="B2456" s="136"/>
      <c r="C2456" s="137" t="s">
        <v>2150</v>
      </c>
      <c r="D2456" s="138"/>
      <c r="E2456" s="139">
        <v>7.1249999999999994E-2</v>
      </c>
      <c r="F2456" s="134"/>
      <c r="G2456" s="134"/>
      <c r="H2456" s="140"/>
      <c r="I2456" s="140"/>
      <c r="J2456" s="140"/>
      <c r="K2456" s="140"/>
    </row>
    <row r="2457" spans="1:11" outlineLevel="1" x14ac:dyDescent="0.2">
      <c r="A2457" s="135"/>
      <c r="B2457" s="136"/>
      <c r="C2457" s="137" t="s">
        <v>2151</v>
      </c>
      <c r="D2457" s="138"/>
      <c r="E2457" s="139">
        <v>0.11858</v>
      </c>
      <c r="F2457" s="134"/>
      <c r="G2457" s="134"/>
      <c r="H2457" s="140"/>
      <c r="I2457" s="140"/>
      <c r="J2457" s="140"/>
      <c r="K2457" s="140"/>
    </row>
    <row r="2458" spans="1:11" ht="22.5" outlineLevel="1" x14ac:dyDescent="0.2">
      <c r="A2458" s="43">
        <v>163</v>
      </c>
      <c r="B2458" s="44" t="s">
        <v>2152</v>
      </c>
      <c r="C2458" s="59" t="s">
        <v>2153</v>
      </c>
      <c r="D2458" s="45" t="s">
        <v>179</v>
      </c>
      <c r="E2458" s="46">
        <v>2.6421199999999998</v>
      </c>
      <c r="F2458" s="47">
        <v>0</v>
      </c>
      <c r="G2458" s="48">
        <f>ROUND(E2458*F2458,2)</f>
        <v>0</v>
      </c>
      <c r="H2458" s="46">
        <v>2.5</v>
      </c>
      <c r="I2458" s="46">
        <f>ROUND(E2458*H2458,2)</f>
        <v>6.61</v>
      </c>
      <c r="J2458" s="46">
        <v>0</v>
      </c>
      <c r="K2458" s="46">
        <f>ROUND(E2458*J2458,2)</f>
        <v>0</v>
      </c>
    </row>
    <row r="2459" spans="1:11" outlineLevel="1" x14ac:dyDescent="0.2">
      <c r="A2459" s="135"/>
      <c r="B2459" s="136"/>
      <c r="C2459" s="137" t="s">
        <v>2154</v>
      </c>
      <c r="D2459" s="138"/>
      <c r="E2459" s="139">
        <v>2.4</v>
      </c>
      <c r="F2459" s="134"/>
      <c r="G2459" s="134"/>
      <c r="H2459" s="140"/>
      <c r="I2459" s="140"/>
      <c r="J2459" s="140"/>
      <c r="K2459" s="140"/>
    </row>
    <row r="2460" spans="1:11" outlineLevel="1" x14ac:dyDescent="0.2">
      <c r="A2460" s="135"/>
      <c r="B2460" s="136"/>
      <c r="C2460" s="137" t="s">
        <v>2155</v>
      </c>
      <c r="D2460" s="138"/>
      <c r="E2460" s="139">
        <v>-0.378</v>
      </c>
      <c r="F2460" s="134"/>
      <c r="G2460" s="134"/>
      <c r="H2460" s="140"/>
      <c r="I2460" s="140"/>
      <c r="J2460" s="140"/>
      <c r="K2460" s="140"/>
    </row>
    <row r="2461" spans="1:11" outlineLevel="1" x14ac:dyDescent="0.2">
      <c r="A2461" s="135"/>
      <c r="B2461" s="136"/>
      <c r="C2461" s="137" t="s">
        <v>260</v>
      </c>
      <c r="D2461" s="138"/>
      <c r="E2461" s="139">
        <v>0.92</v>
      </c>
      <c r="F2461" s="134"/>
      <c r="G2461" s="134"/>
      <c r="H2461" s="140"/>
      <c r="I2461" s="140"/>
      <c r="J2461" s="140"/>
      <c r="K2461" s="140"/>
    </row>
    <row r="2462" spans="1:11" outlineLevel="1" x14ac:dyDescent="0.2">
      <c r="A2462" s="135"/>
      <c r="B2462" s="136"/>
      <c r="C2462" s="137" t="s">
        <v>261</v>
      </c>
      <c r="D2462" s="138"/>
      <c r="E2462" s="139">
        <v>-0.29987999999999998</v>
      </c>
      <c r="F2462" s="134"/>
      <c r="G2462" s="134"/>
      <c r="H2462" s="140"/>
      <c r="I2462" s="140"/>
      <c r="J2462" s="140"/>
      <c r="K2462" s="140"/>
    </row>
    <row r="2463" spans="1:11" outlineLevel="1" x14ac:dyDescent="0.2">
      <c r="A2463" s="43">
        <v>164</v>
      </c>
      <c r="B2463" s="44" t="s">
        <v>2156</v>
      </c>
      <c r="C2463" s="59" t="s">
        <v>2157</v>
      </c>
      <c r="D2463" s="45" t="s">
        <v>179</v>
      </c>
      <c r="E2463" s="46">
        <v>8.7620000000000005</v>
      </c>
      <c r="F2463" s="47">
        <v>0</v>
      </c>
      <c r="G2463" s="48">
        <f>ROUND(E2463*F2463,2)</f>
        <v>0</v>
      </c>
      <c r="H2463" s="46">
        <v>0</v>
      </c>
      <c r="I2463" s="46">
        <f>ROUND(E2463*H2463,2)</f>
        <v>0</v>
      </c>
      <c r="J2463" s="46">
        <v>0</v>
      </c>
      <c r="K2463" s="46">
        <f>ROUND(E2463*J2463,2)</f>
        <v>0</v>
      </c>
    </row>
    <row r="2464" spans="1:11" outlineLevel="1" x14ac:dyDescent="0.2">
      <c r="A2464" s="135"/>
      <c r="B2464" s="136"/>
      <c r="C2464" s="137" t="s">
        <v>2158</v>
      </c>
      <c r="D2464" s="138"/>
      <c r="E2464" s="139">
        <v>8.7620000000000005</v>
      </c>
      <c r="F2464" s="134"/>
      <c r="G2464" s="134"/>
      <c r="H2464" s="140"/>
      <c r="I2464" s="140"/>
      <c r="J2464" s="140"/>
      <c r="K2464" s="140"/>
    </row>
    <row r="2465" spans="1:11" ht="22.5" outlineLevel="1" x14ac:dyDescent="0.2">
      <c r="A2465" s="43">
        <v>165</v>
      </c>
      <c r="B2465" s="44" t="s">
        <v>2159</v>
      </c>
      <c r="C2465" s="59" t="s">
        <v>2160</v>
      </c>
      <c r="D2465" s="45" t="s">
        <v>297</v>
      </c>
      <c r="E2465" s="46">
        <v>0.10773000000000001</v>
      </c>
      <c r="F2465" s="47">
        <v>0</v>
      </c>
      <c r="G2465" s="48">
        <f>ROUND(E2465*F2465,2)</f>
        <v>0</v>
      </c>
      <c r="H2465" s="46">
        <v>1.0662499999999999</v>
      </c>
      <c r="I2465" s="46">
        <f>ROUND(E2465*H2465,2)</f>
        <v>0.11</v>
      </c>
      <c r="J2465" s="46">
        <v>0</v>
      </c>
      <c r="K2465" s="46">
        <f>ROUND(E2465*J2465,2)</f>
        <v>0</v>
      </c>
    </row>
    <row r="2466" spans="1:11" outlineLevel="1" x14ac:dyDescent="0.2">
      <c r="A2466" s="135"/>
      <c r="B2466" s="136"/>
      <c r="C2466" s="137" t="s">
        <v>2161</v>
      </c>
      <c r="D2466" s="138"/>
      <c r="E2466" s="139">
        <v>0.12787000000000001</v>
      </c>
      <c r="F2466" s="134"/>
      <c r="G2466" s="134"/>
      <c r="H2466" s="140"/>
      <c r="I2466" s="140"/>
      <c r="J2466" s="140"/>
      <c r="K2466" s="140"/>
    </row>
    <row r="2467" spans="1:11" outlineLevel="1" x14ac:dyDescent="0.2">
      <c r="A2467" s="135"/>
      <c r="B2467" s="136"/>
      <c r="C2467" s="137" t="s">
        <v>2162</v>
      </c>
      <c r="D2467" s="138"/>
      <c r="E2467" s="139">
        <v>-2.0140000000000002E-2</v>
      </c>
      <c r="F2467" s="134"/>
      <c r="G2467" s="134"/>
      <c r="H2467" s="140"/>
      <c r="I2467" s="140"/>
      <c r="J2467" s="140"/>
      <c r="K2467" s="140"/>
    </row>
    <row r="2468" spans="1:11" ht="22.5" outlineLevel="1" x14ac:dyDescent="0.2">
      <c r="A2468" s="43">
        <v>166</v>
      </c>
      <c r="B2468" s="44" t="s">
        <v>2163</v>
      </c>
      <c r="C2468" s="59" t="s">
        <v>2164</v>
      </c>
      <c r="D2468" s="45" t="s">
        <v>297</v>
      </c>
      <c r="E2468" s="46">
        <v>0.33035999999999999</v>
      </c>
      <c r="F2468" s="47">
        <v>0</v>
      </c>
      <c r="G2468" s="48">
        <f>ROUND(E2468*F2468,2)</f>
        <v>0</v>
      </c>
      <c r="H2468" s="46">
        <v>1.0662499999999999</v>
      </c>
      <c r="I2468" s="46">
        <f>ROUND(E2468*H2468,2)</f>
        <v>0.35</v>
      </c>
      <c r="J2468" s="46">
        <v>0</v>
      </c>
      <c r="K2468" s="46">
        <f>ROUND(E2468*J2468,2)</f>
        <v>0</v>
      </c>
    </row>
    <row r="2469" spans="1:11" outlineLevel="1" x14ac:dyDescent="0.2">
      <c r="A2469" s="135"/>
      <c r="B2469" s="136"/>
      <c r="C2469" s="137" t="s">
        <v>2165</v>
      </c>
      <c r="D2469" s="138"/>
      <c r="E2469" s="139">
        <v>0.25423000000000001</v>
      </c>
      <c r="F2469" s="134"/>
      <c r="G2469" s="134"/>
      <c r="H2469" s="140"/>
      <c r="I2469" s="140"/>
      <c r="J2469" s="140"/>
      <c r="K2469" s="140"/>
    </row>
    <row r="2470" spans="1:11" outlineLevel="1" x14ac:dyDescent="0.2">
      <c r="A2470" s="135"/>
      <c r="B2470" s="136"/>
      <c r="C2470" s="137" t="s">
        <v>2166</v>
      </c>
      <c r="D2470" s="138"/>
      <c r="E2470" s="139">
        <v>6.4360000000000001E-2</v>
      </c>
      <c r="F2470" s="134"/>
      <c r="G2470" s="134"/>
      <c r="H2470" s="140"/>
      <c r="I2470" s="140"/>
      <c r="J2470" s="140"/>
      <c r="K2470" s="140"/>
    </row>
    <row r="2471" spans="1:11" outlineLevel="1" x14ac:dyDescent="0.2">
      <c r="A2471" s="135"/>
      <c r="B2471" s="136"/>
      <c r="C2471" s="137" t="s">
        <v>2167</v>
      </c>
      <c r="D2471" s="138"/>
      <c r="E2471" s="139">
        <v>3.5599999999999998E-3</v>
      </c>
      <c r="F2471" s="134"/>
      <c r="G2471" s="134"/>
      <c r="H2471" s="140"/>
      <c r="I2471" s="140"/>
      <c r="J2471" s="140"/>
      <c r="K2471" s="140"/>
    </row>
    <row r="2472" spans="1:11" outlineLevel="1" x14ac:dyDescent="0.2">
      <c r="A2472" s="135"/>
      <c r="B2472" s="136"/>
      <c r="C2472" s="137" t="s">
        <v>2168</v>
      </c>
      <c r="D2472" s="138"/>
      <c r="E2472" s="139">
        <v>1.31E-3</v>
      </c>
      <c r="F2472" s="134"/>
      <c r="G2472" s="134"/>
      <c r="H2472" s="140"/>
      <c r="I2472" s="140"/>
      <c r="J2472" s="140"/>
      <c r="K2472" s="140"/>
    </row>
    <row r="2473" spans="1:11" outlineLevel="1" x14ac:dyDescent="0.2">
      <c r="A2473" s="135"/>
      <c r="B2473" s="136"/>
      <c r="C2473" s="137" t="s">
        <v>2169</v>
      </c>
      <c r="D2473" s="138"/>
      <c r="E2473" s="139">
        <v>2.5899999999999999E-3</v>
      </c>
      <c r="F2473" s="134"/>
      <c r="G2473" s="134"/>
      <c r="H2473" s="140"/>
      <c r="I2473" s="140"/>
      <c r="J2473" s="140"/>
      <c r="K2473" s="140"/>
    </row>
    <row r="2474" spans="1:11" outlineLevel="1" x14ac:dyDescent="0.2">
      <c r="A2474" s="135"/>
      <c r="B2474" s="136"/>
      <c r="C2474" s="137" t="s">
        <v>2170</v>
      </c>
      <c r="D2474" s="138"/>
      <c r="E2474" s="139">
        <v>4.3099999999999996E-3</v>
      </c>
      <c r="F2474" s="134"/>
      <c r="G2474" s="134"/>
      <c r="H2474" s="140"/>
      <c r="I2474" s="140"/>
      <c r="J2474" s="140"/>
      <c r="K2474" s="140"/>
    </row>
    <row r="2475" spans="1:11" ht="22.5" outlineLevel="1" x14ac:dyDescent="0.2">
      <c r="A2475" s="43">
        <v>167</v>
      </c>
      <c r="B2475" s="44" t="s">
        <v>2171</v>
      </c>
      <c r="C2475" s="59" t="s">
        <v>2172</v>
      </c>
      <c r="D2475" s="45" t="s">
        <v>179</v>
      </c>
      <c r="E2475" s="46">
        <v>15.2</v>
      </c>
      <c r="F2475" s="47">
        <v>0</v>
      </c>
      <c r="G2475" s="48">
        <f>ROUND(E2475*F2475,2)</f>
        <v>0</v>
      </c>
      <c r="H2475" s="46">
        <v>0</v>
      </c>
      <c r="I2475" s="46">
        <f>ROUND(E2475*H2475,2)</f>
        <v>0</v>
      </c>
      <c r="J2475" s="46">
        <v>0</v>
      </c>
      <c r="K2475" s="46">
        <f>ROUND(E2475*J2475,2)</f>
        <v>0</v>
      </c>
    </row>
    <row r="2476" spans="1:11" outlineLevel="1" x14ac:dyDescent="0.2">
      <c r="A2476" s="135"/>
      <c r="B2476" s="136"/>
      <c r="C2476" s="137" t="s">
        <v>2173</v>
      </c>
      <c r="D2476" s="138"/>
      <c r="E2476" s="139">
        <v>15.2</v>
      </c>
      <c r="F2476" s="134"/>
      <c r="G2476" s="134"/>
      <c r="H2476" s="140"/>
      <c r="I2476" s="140"/>
      <c r="J2476" s="140"/>
      <c r="K2476" s="140"/>
    </row>
    <row r="2477" spans="1:11" ht="22.5" outlineLevel="1" x14ac:dyDescent="0.2">
      <c r="A2477" s="43">
        <v>168</v>
      </c>
      <c r="B2477" s="44" t="s">
        <v>2174</v>
      </c>
      <c r="C2477" s="59" t="s">
        <v>2175</v>
      </c>
      <c r="D2477" s="45" t="s">
        <v>172</v>
      </c>
      <c r="E2477" s="46">
        <v>1131.99</v>
      </c>
      <c r="F2477" s="47">
        <v>0</v>
      </c>
      <c r="G2477" s="48">
        <f>ROUND(E2477*F2477,2)</f>
        <v>0</v>
      </c>
      <c r="H2477" s="46">
        <v>3.7499999999999999E-3</v>
      </c>
      <c r="I2477" s="46">
        <f>ROUND(E2477*H2477,2)</f>
        <v>4.24</v>
      </c>
      <c r="J2477" s="46">
        <v>0</v>
      </c>
      <c r="K2477" s="46">
        <f>ROUND(E2477*J2477,2)</f>
        <v>0</v>
      </c>
    </row>
    <row r="2478" spans="1:11" outlineLevel="1" x14ac:dyDescent="0.2">
      <c r="A2478" s="135"/>
      <c r="B2478" s="136"/>
      <c r="C2478" s="137" t="s">
        <v>2176</v>
      </c>
      <c r="D2478" s="138"/>
      <c r="E2478" s="139"/>
      <c r="F2478" s="134"/>
      <c r="G2478" s="134"/>
      <c r="H2478" s="140"/>
      <c r="I2478" s="140"/>
      <c r="J2478" s="140"/>
      <c r="K2478" s="140"/>
    </row>
    <row r="2479" spans="1:11" outlineLevel="1" x14ac:dyDescent="0.2">
      <c r="A2479" s="135"/>
      <c r="B2479" s="136"/>
      <c r="C2479" s="137" t="s">
        <v>917</v>
      </c>
      <c r="D2479" s="138"/>
      <c r="E2479" s="139"/>
      <c r="F2479" s="134"/>
      <c r="G2479" s="134"/>
      <c r="H2479" s="140"/>
      <c r="I2479" s="140"/>
      <c r="J2479" s="140"/>
      <c r="K2479" s="140"/>
    </row>
    <row r="2480" spans="1:11" outlineLevel="1" x14ac:dyDescent="0.2">
      <c r="A2480" s="135"/>
      <c r="B2480" s="136"/>
      <c r="C2480" s="137" t="s">
        <v>925</v>
      </c>
      <c r="D2480" s="138"/>
      <c r="E2480" s="139">
        <v>48.07</v>
      </c>
      <c r="F2480" s="134"/>
      <c r="G2480" s="134"/>
      <c r="H2480" s="140"/>
      <c r="I2480" s="140"/>
      <c r="J2480" s="140"/>
      <c r="K2480" s="140"/>
    </row>
    <row r="2481" spans="1:11" outlineLevel="1" x14ac:dyDescent="0.2">
      <c r="A2481" s="135"/>
      <c r="B2481" s="136"/>
      <c r="C2481" s="137" t="s">
        <v>1494</v>
      </c>
      <c r="D2481" s="138"/>
      <c r="E2481" s="139">
        <v>71.040000000000006</v>
      </c>
      <c r="F2481" s="134"/>
      <c r="G2481" s="134"/>
      <c r="H2481" s="140"/>
      <c r="I2481" s="140"/>
      <c r="J2481" s="140"/>
      <c r="K2481" s="140"/>
    </row>
    <row r="2482" spans="1:11" outlineLevel="1" x14ac:dyDescent="0.2">
      <c r="A2482" s="135"/>
      <c r="B2482" s="136"/>
      <c r="C2482" s="137" t="s">
        <v>2177</v>
      </c>
      <c r="D2482" s="138"/>
      <c r="E2482" s="139">
        <v>103.06</v>
      </c>
      <c r="F2482" s="134"/>
      <c r="G2482" s="134"/>
      <c r="H2482" s="140"/>
      <c r="I2482" s="140"/>
      <c r="J2482" s="140"/>
      <c r="K2482" s="140"/>
    </row>
    <row r="2483" spans="1:11" outlineLevel="1" x14ac:dyDescent="0.2">
      <c r="A2483" s="135"/>
      <c r="B2483" s="136"/>
      <c r="C2483" s="137" t="s">
        <v>926</v>
      </c>
      <c r="D2483" s="138"/>
      <c r="E2483" s="139"/>
      <c r="F2483" s="134"/>
      <c r="G2483" s="134"/>
      <c r="H2483" s="140"/>
      <c r="I2483" s="140"/>
      <c r="J2483" s="140"/>
      <c r="K2483" s="140"/>
    </row>
    <row r="2484" spans="1:11" outlineLevel="1" x14ac:dyDescent="0.2">
      <c r="A2484" s="135"/>
      <c r="B2484" s="136"/>
      <c r="C2484" s="137" t="s">
        <v>2178</v>
      </c>
      <c r="D2484" s="138"/>
      <c r="E2484" s="139">
        <v>22.59</v>
      </c>
      <c r="F2484" s="134"/>
      <c r="G2484" s="134"/>
      <c r="H2484" s="140"/>
      <c r="I2484" s="140"/>
      <c r="J2484" s="140"/>
      <c r="K2484" s="140"/>
    </row>
    <row r="2485" spans="1:11" outlineLevel="1" x14ac:dyDescent="0.2">
      <c r="A2485" s="135"/>
      <c r="B2485" s="136"/>
      <c r="C2485" s="137" t="s">
        <v>2179</v>
      </c>
      <c r="D2485" s="138"/>
      <c r="E2485" s="139">
        <v>26.83</v>
      </c>
      <c r="F2485" s="134"/>
      <c r="G2485" s="134"/>
      <c r="H2485" s="140"/>
      <c r="I2485" s="140"/>
      <c r="J2485" s="140"/>
      <c r="K2485" s="140"/>
    </row>
    <row r="2486" spans="1:11" outlineLevel="1" x14ac:dyDescent="0.2">
      <c r="A2486" s="135"/>
      <c r="B2486" s="136"/>
      <c r="C2486" s="137" t="s">
        <v>2180</v>
      </c>
      <c r="D2486" s="138"/>
      <c r="E2486" s="139">
        <v>22.25</v>
      </c>
      <c r="F2486" s="134"/>
      <c r="G2486" s="134"/>
      <c r="H2486" s="140"/>
      <c r="I2486" s="140"/>
      <c r="J2486" s="140"/>
      <c r="K2486" s="140"/>
    </row>
    <row r="2487" spans="1:11" outlineLevel="1" x14ac:dyDescent="0.2">
      <c r="A2487" s="135"/>
      <c r="B2487" s="136"/>
      <c r="C2487" s="137" t="s">
        <v>2181</v>
      </c>
      <c r="D2487" s="138"/>
      <c r="E2487" s="139">
        <v>21.63</v>
      </c>
      <c r="F2487" s="134"/>
      <c r="G2487" s="134"/>
      <c r="H2487" s="140"/>
      <c r="I2487" s="140"/>
      <c r="J2487" s="140"/>
      <c r="K2487" s="140"/>
    </row>
    <row r="2488" spans="1:11" outlineLevel="1" x14ac:dyDescent="0.2">
      <c r="A2488" s="135"/>
      <c r="B2488" s="136"/>
      <c r="C2488" s="137" t="s">
        <v>2182</v>
      </c>
      <c r="D2488" s="138"/>
      <c r="E2488" s="139">
        <v>27.13</v>
      </c>
      <c r="F2488" s="134"/>
      <c r="G2488" s="134"/>
      <c r="H2488" s="140"/>
      <c r="I2488" s="140"/>
      <c r="J2488" s="140"/>
      <c r="K2488" s="140"/>
    </row>
    <row r="2489" spans="1:11" outlineLevel="1" x14ac:dyDescent="0.2">
      <c r="A2489" s="135"/>
      <c r="B2489" s="136"/>
      <c r="C2489" s="137" t="s">
        <v>2183</v>
      </c>
      <c r="D2489" s="138"/>
      <c r="E2489" s="139">
        <v>21.19</v>
      </c>
      <c r="F2489" s="134"/>
      <c r="G2489" s="134"/>
      <c r="H2489" s="140"/>
      <c r="I2489" s="140"/>
      <c r="J2489" s="140"/>
      <c r="K2489" s="140"/>
    </row>
    <row r="2490" spans="1:11" outlineLevel="1" x14ac:dyDescent="0.2">
      <c r="A2490" s="135"/>
      <c r="B2490" s="136"/>
      <c r="C2490" s="137" t="s">
        <v>938</v>
      </c>
      <c r="D2490" s="138"/>
      <c r="E2490" s="139"/>
      <c r="F2490" s="134"/>
      <c r="G2490" s="134"/>
      <c r="H2490" s="140"/>
      <c r="I2490" s="140"/>
      <c r="J2490" s="140"/>
      <c r="K2490" s="140"/>
    </row>
    <row r="2491" spans="1:11" outlineLevel="1" x14ac:dyDescent="0.2">
      <c r="A2491" s="135"/>
      <c r="B2491" s="136"/>
      <c r="C2491" s="137" t="s">
        <v>2184</v>
      </c>
      <c r="D2491" s="138"/>
      <c r="E2491" s="139">
        <v>22.08</v>
      </c>
      <c r="F2491" s="134"/>
      <c r="G2491" s="134"/>
      <c r="H2491" s="140"/>
      <c r="I2491" s="140"/>
      <c r="J2491" s="140"/>
      <c r="K2491" s="140"/>
    </row>
    <row r="2492" spans="1:11" outlineLevel="1" x14ac:dyDescent="0.2">
      <c r="A2492" s="135"/>
      <c r="B2492" s="136"/>
      <c r="C2492" s="137" t="s">
        <v>2185</v>
      </c>
      <c r="D2492" s="138"/>
      <c r="E2492" s="139">
        <v>26.8</v>
      </c>
      <c r="F2492" s="134"/>
      <c r="G2492" s="134"/>
      <c r="H2492" s="140"/>
      <c r="I2492" s="140"/>
      <c r="J2492" s="140"/>
      <c r="K2492" s="140"/>
    </row>
    <row r="2493" spans="1:11" outlineLevel="1" x14ac:dyDescent="0.2">
      <c r="A2493" s="135"/>
      <c r="B2493" s="136"/>
      <c r="C2493" s="137" t="s">
        <v>2186</v>
      </c>
      <c r="D2493" s="138"/>
      <c r="E2493" s="139">
        <v>22.28</v>
      </c>
      <c r="F2493" s="134"/>
      <c r="G2493" s="134"/>
      <c r="H2493" s="140"/>
      <c r="I2493" s="140"/>
      <c r="J2493" s="140"/>
      <c r="K2493" s="140"/>
    </row>
    <row r="2494" spans="1:11" outlineLevel="1" x14ac:dyDescent="0.2">
      <c r="A2494" s="135"/>
      <c r="B2494" s="136"/>
      <c r="C2494" s="137" t="s">
        <v>2187</v>
      </c>
      <c r="D2494" s="138"/>
      <c r="E2494" s="139">
        <v>72.59</v>
      </c>
      <c r="F2494" s="134"/>
      <c r="G2494" s="134"/>
      <c r="H2494" s="140"/>
      <c r="I2494" s="140"/>
      <c r="J2494" s="140"/>
      <c r="K2494" s="140"/>
    </row>
    <row r="2495" spans="1:11" outlineLevel="1" x14ac:dyDescent="0.2">
      <c r="A2495" s="135"/>
      <c r="B2495" s="136"/>
      <c r="C2495" s="137" t="s">
        <v>2188</v>
      </c>
      <c r="D2495" s="138"/>
      <c r="E2495" s="139">
        <v>21.63</v>
      </c>
      <c r="F2495" s="134"/>
      <c r="G2495" s="134"/>
      <c r="H2495" s="140"/>
      <c r="I2495" s="140"/>
      <c r="J2495" s="140"/>
      <c r="K2495" s="140"/>
    </row>
    <row r="2496" spans="1:11" outlineLevel="1" x14ac:dyDescent="0.2">
      <c r="A2496" s="135"/>
      <c r="B2496" s="136"/>
      <c r="C2496" s="137" t="s">
        <v>2189</v>
      </c>
      <c r="D2496" s="138"/>
      <c r="E2496" s="139">
        <v>27.13</v>
      </c>
      <c r="F2496" s="134"/>
      <c r="G2496" s="134"/>
      <c r="H2496" s="140"/>
      <c r="I2496" s="140"/>
      <c r="J2496" s="140"/>
      <c r="K2496" s="140"/>
    </row>
    <row r="2497" spans="1:11" outlineLevel="1" x14ac:dyDescent="0.2">
      <c r="A2497" s="135"/>
      <c r="B2497" s="136"/>
      <c r="C2497" s="137" t="s">
        <v>2190</v>
      </c>
      <c r="D2497" s="138"/>
      <c r="E2497" s="139">
        <v>21.19</v>
      </c>
      <c r="F2497" s="134"/>
      <c r="G2497" s="134"/>
      <c r="H2497" s="140"/>
      <c r="I2497" s="140"/>
      <c r="J2497" s="140"/>
      <c r="K2497" s="140"/>
    </row>
    <row r="2498" spans="1:11" outlineLevel="1" x14ac:dyDescent="0.2">
      <c r="A2498" s="135"/>
      <c r="B2498" s="136"/>
      <c r="C2498" s="137" t="s">
        <v>950</v>
      </c>
      <c r="D2498" s="138"/>
      <c r="E2498" s="139"/>
      <c r="F2498" s="134"/>
      <c r="G2498" s="134"/>
      <c r="H2498" s="140"/>
      <c r="I2498" s="140"/>
      <c r="J2498" s="140"/>
      <c r="K2498" s="140"/>
    </row>
    <row r="2499" spans="1:11" outlineLevel="1" x14ac:dyDescent="0.2">
      <c r="A2499" s="135"/>
      <c r="B2499" s="136"/>
      <c r="C2499" s="137" t="s">
        <v>2191</v>
      </c>
      <c r="D2499" s="138"/>
      <c r="E2499" s="139">
        <v>21.86</v>
      </c>
      <c r="F2499" s="134"/>
      <c r="G2499" s="134"/>
      <c r="H2499" s="140"/>
      <c r="I2499" s="140"/>
      <c r="J2499" s="140"/>
      <c r="K2499" s="140"/>
    </row>
    <row r="2500" spans="1:11" outlineLevel="1" x14ac:dyDescent="0.2">
      <c r="A2500" s="135"/>
      <c r="B2500" s="136"/>
      <c r="C2500" s="137" t="s">
        <v>2192</v>
      </c>
      <c r="D2500" s="138"/>
      <c r="E2500" s="139">
        <v>27.24</v>
      </c>
      <c r="F2500" s="134"/>
      <c r="G2500" s="134"/>
      <c r="H2500" s="140"/>
      <c r="I2500" s="140"/>
      <c r="J2500" s="140"/>
      <c r="K2500" s="140"/>
    </row>
    <row r="2501" spans="1:11" outlineLevel="1" x14ac:dyDescent="0.2">
      <c r="A2501" s="135"/>
      <c r="B2501" s="136"/>
      <c r="C2501" s="137" t="s">
        <v>2193</v>
      </c>
      <c r="D2501" s="138"/>
      <c r="E2501" s="139">
        <v>21.41</v>
      </c>
      <c r="F2501" s="134"/>
      <c r="G2501" s="134"/>
      <c r="H2501" s="140"/>
      <c r="I2501" s="140"/>
      <c r="J2501" s="140"/>
      <c r="K2501" s="140"/>
    </row>
    <row r="2502" spans="1:11" outlineLevel="1" x14ac:dyDescent="0.2">
      <c r="A2502" s="135"/>
      <c r="B2502" s="136"/>
      <c r="C2502" s="137" t="s">
        <v>2194</v>
      </c>
      <c r="D2502" s="138"/>
      <c r="E2502" s="139"/>
      <c r="F2502" s="134"/>
      <c r="G2502" s="134"/>
      <c r="H2502" s="140"/>
      <c r="I2502" s="140"/>
      <c r="J2502" s="140"/>
      <c r="K2502" s="140"/>
    </row>
    <row r="2503" spans="1:11" outlineLevel="1" x14ac:dyDescent="0.2">
      <c r="A2503" s="135"/>
      <c r="B2503" s="136"/>
      <c r="C2503" s="137" t="s">
        <v>2195</v>
      </c>
      <c r="D2503" s="138"/>
      <c r="E2503" s="139">
        <v>74.14</v>
      </c>
      <c r="F2503" s="134"/>
      <c r="G2503" s="134"/>
      <c r="H2503" s="140"/>
      <c r="I2503" s="140"/>
      <c r="J2503" s="140"/>
      <c r="K2503" s="140"/>
    </row>
    <row r="2504" spans="1:11" outlineLevel="1" x14ac:dyDescent="0.2">
      <c r="A2504" s="135"/>
      <c r="B2504" s="136"/>
      <c r="C2504" s="137" t="s">
        <v>2196</v>
      </c>
      <c r="D2504" s="138"/>
      <c r="E2504" s="139">
        <v>148.49</v>
      </c>
      <c r="F2504" s="134"/>
      <c r="G2504" s="134"/>
      <c r="H2504" s="140"/>
      <c r="I2504" s="140"/>
      <c r="J2504" s="140"/>
      <c r="K2504" s="140"/>
    </row>
    <row r="2505" spans="1:11" outlineLevel="1" x14ac:dyDescent="0.2">
      <c r="A2505" s="135"/>
      <c r="B2505" s="136"/>
      <c r="C2505" s="137" t="s">
        <v>2197</v>
      </c>
      <c r="D2505" s="138"/>
      <c r="E2505" s="139">
        <v>149.01</v>
      </c>
      <c r="F2505" s="134"/>
      <c r="G2505" s="134"/>
      <c r="H2505" s="140"/>
      <c r="I2505" s="140"/>
      <c r="J2505" s="140"/>
      <c r="K2505" s="140"/>
    </row>
    <row r="2506" spans="1:11" outlineLevel="1" x14ac:dyDescent="0.2">
      <c r="A2506" s="135"/>
      <c r="B2506" s="136"/>
      <c r="C2506" s="137" t="s">
        <v>2198</v>
      </c>
      <c r="D2506" s="138"/>
      <c r="E2506" s="139">
        <v>112.35</v>
      </c>
      <c r="F2506" s="134"/>
      <c r="G2506" s="134"/>
      <c r="H2506" s="140"/>
      <c r="I2506" s="140"/>
      <c r="J2506" s="140"/>
      <c r="K2506" s="140"/>
    </row>
    <row r="2507" spans="1:11" ht="22.5" outlineLevel="1" x14ac:dyDescent="0.2">
      <c r="A2507" s="43">
        <v>169</v>
      </c>
      <c r="B2507" s="44" t="s">
        <v>2199</v>
      </c>
      <c r="C2507" s="59" t="s">
        <v>2200</v>
      </c>
      <c r="D2507" s="45" t="s">
        <v>172</v>
      </c>
      <c r="E2507" s="46">
        <v>1220.92</v>
      </c>
      <c r="F2507" s="47">
        <v>0</v>
      </c>
      <c r="G2507" s="48">
        <f>ROUND(E2507*F2507,2)</f>
        <v>0</v>
      </c>
      <c r="H2507" s="46">
        <v>1.0919999999999999E-2</v>
      </c>
      <c r="I2507" s="46">
        <f>ROUND(E2507*H2507,2)</f>
        <v>13.33</v>
      </c>
      <c r="J2507" s="46">
        <v>0</v>
      </c>
      <c r="K2507" s="46">
        <f>ROUND(E2507*J2507,2)</f>
        <v>0</v>
      </c>
    </row>
    <row r="2508" spans="1:11" outlineLevel="1" x14ac:dyDescent="0.2">
      <c r="A2508" s="135"/>
      <c r="B2508" s="136"/>
      <c r="C2508" s="144" t="s">
        <v>2201</v>
      </c>
      <c r="D2508" s="144"/>
      <c r="E2508" s="144"/>
      <c r="F2508" s="144"/>
      <c r="G2508" s="144"/>
      <c r="H2508" s="140"/>
      <c r="I2508" s="140"/>
      <c r="J2508" s="140"/>
      <c r="K2508" s="140"/>
    </row>
    <row r="2509" spans="1:11" outlineLevel="1" x14ac:dyDescent="0.2">
      <c r="A2509" s="135"/>
      <c r="B2509" s="136"/>
      <c r="C2509" s="137" t="s">
        <v>2202</v>
      </c>
      <c r="D2509" s="138"/>
      <c r="E2509" s="139"/>
      <c r="F2509" s="134"/>
      <c r="G2509" s="134"/>
      <c r="H2509" s="140"/>
      <c r="I2509" s="140"/>
      <c r="J2509" s="140"/>
      <c r="K2509" s="140"/>
    </row>
    <row r="2510" spans="1:11" outlineLevel="1" x14ac:dyDescent="0.2">
      <c r="A2510" s="135"/>
      <c r="B2510" s="136"/>
      <c r="C2510" s="137" t="s">
        <v>917</v>
      </c>
      <c r="D2510" s="138"/>
      <c r="E2510" s="139"/>
      <c r="F2510" s="134"/>
      <c r="G2510" s="134"/>
      <c r="H2510" s="140"/>
      <c r="I2510" s="140"/>
      <c r="J2510" s="140"/>
      <c r="K2510" s="140"/>
    </row>
    <row r="2511" spans="1:11" outlineLevel="1" x14ac:dyDescent="0.2">
      <c r="A2511" s="135"/>
      <c r="B2511" s="136"/>
      <c r="C2511" s="137" t="s">
        <v>918</v>
      </c>
      <c r="D2511" s="138"/>
      <c r="E2511" s="139">
        <v>33.9</v>
      </c>
      <c r="F2511" s="134"/>
      <c r="G2511" s="134"/>
      <c r="H2511" s="140"/>
      <c r="I2511" s="140"/>
      <c r="J2511" s="140"/>
      <c r="K2511" s="140"/>
    </row>
    <row r="2512" spans="1:11" outlineLevel="1" x14ac:dyDescent="0.2">
      <c r="A2512" s="135"/>
      <c r="B2512" s="136"/>
      <c r="C2512" s="137" t="s">
        <v>919</v>
      </c>
      <c r="D2512" s="138"/>
      <c r="E2512" s="139">
        <v>2.7</v>
      </c>
      <c r="F2512" s="134"/>
      <c r="G2512" s="134"/>
      <c r="H2512" s="140"/>
      <c r="I2512" s="140"/>
      <c r="J2512" s="140"/>
      <c r="K2512" s="140"/>
    </row>
    <row r="2513" spans="1:11" outlineLevel="1" x14ac:dyDescent="0.2">
      <c r="A2513" s="135"/>
      <c r="B2513" s="136"/>
      <c r="C2513" s="137" t="s">
        <v>920</v>
      </c>
      <c r="D2513" s="138"/>
      <c r="E2513" s="139">
        <v>32.47</v>
      </c>
      <c r="F2513" s="134"/>
      <c r="G2513" s="134"/>
      <c r="H2513" s="140"/>
      <c r="I2513" s="140"/>
      <c r="J2513" s="140"/>
      <c r="K2513" s="140"/>
    </row>
    <row r="2514" spans="1:11" outlineLevel="1" x14ac:dyDescent="0.2">
      <c r="A2514" s="135"/>
      <c r="B2514" s="136"/>
      <c r="C2514" s="137" t="s">
        <v>921</v>
      </c>
      <c r="D2514" s="138"/>
      <c r="E2514" s="139">
        <v>10.78</v>
      </c>
      <c r="F2514" s="134"/>
      <c r="G2514" s="134"/>
      <c r="H2514" s="140"/>
      <c r="I2514" s="140"/>
      <c r="J2514" s="140"/>
      <c r="K2514" s="140"/>
    </row>
    <row r="2515" spans="1:11" outlineLevel="1" x14ac:dyDescent="0.2">
      <c r="A2515" s="135"/>
      <c r="B2515" s="136"/>
      <c r="C2515" s="137" t="s">
        <v>922</v>
      </c>
      <c r="D2515" s="138"/>
      <c r="E2515" s="139">
        <v>26.08</v>
      </c>
      <c r="F2515" s="134"/>
      <c r="G2515" s="134"/>
      <c r="H2515" s="140"/>
      <c r="I2515" s="140"/>
      <c r="J2515" s="140"/>
      <c r="K2515" s="140"/>
    </row>
    <row r="2516" spans="1:11" outlineLevel="1" x14ac:dyDescent="0.2">
      <c r="A2516" s="135"/>
      <c r="B2516" s="136"/>
      <c r="C2516" s="137" t="s">
        <v>923</v>
      </c>
      <c r="D2516" s="138"/>
      <c r="E2516" s="139">
        <v>18.29</v>
      </c>
      <c r="F2516" s="134"/>
      <c r="G2516" s="134"/>
      <c r="H2516" s="140"/>
      <c r="I2516" s="140"/>
      <c r="J2516" s="140"/>
      <c r="K2516" s="140"/>
    </row>
    <row r="2517" spans="1:11" outlineLevel="1" x14ac:dyDescent="0.2">
      <c r="A2517" s="135"/>
      <c r="B2517" s="136"/>
      <c r="C2517" s="137" t="s">
        <v>924</v>
      </c>
      <c r="D2517" s="138"/>
      <c r="E2517" s="139">
        <v>13.69</v>
      </c>
      <c r="F2517" s="134"/>
      <c r="G2517" s="134"/>
      <c r="H2517" s="140"/>
      <c r="I2517" s="140"/>
      <c r="J2517" s="140"/>
      <c r="K2517" s="140"/>
    </row>
    <row r="2518" spans="1:11" outlineLevel="1" x14ac:dyDescent="0.2">
      <c r="A2518" s="135"/>
      <c r="B2518" s="136"/>
      <c r="C2518" s="137" t="s">
        <v>1482</v>
      </c>
      <c r="D2518" s="138"/>
      <c r="E2518" s="139">
        <v>25.45</v>
      </c>
      <c r="F2518" s="134"/>
      <c r="G2518" s="134"/>
      <c r="H2518" s="140"/>
      <c r="I2518" s="140"/>
      <c r="J2518" s="140"/>
      <c r="K2518" s="140"/>
    </row>
    <row r="2519" spans="1:11" outlineLevel="1" x14ac:dyDescent="0.2">
      <c r="A2519" s="135"/>
      <c r="B2519" s="136"/>
      <c r="C2519" s="137" t="s">
        <v>2203</v>
      </c>
      <c r="D2519" s="138"/>
      <c r="E2519" s="139">
        <v>23.47</v>
      </c>
      <c r="F2519" s="134"/>
      <c r="G2519" s="134"/>
      <c r="H2519" s="140"/>
      <c r="I2519" s="140"/>
      <c r="J2519" s="140"/>
      <c r="K2519" s="140"/>
    </row>
    <row r="2520" spans="1:11" outlineLevel="1" x14ac:dyDescent="0.2">
      <c r="A2520" s="135"/>
      <c r="B2520" s="136"/>
      <c r="C2520" s="137" t="s">
        <v>2204</v>
      </c>
      <c r="D2520" s="138"/>
      <c r="E2520" s="139">
        <v>11.17</v>
      </c>
      <c r="F2520" s="134"/>
      <c r="G2520" s="134"/>
      <c r="H2520" s="140"/>
      <c r="I2520" s="140"/>
      <c r="J2520" s="140"/>
      <c r="K2520" s="140"/>
    </row>
    <row r="2521" spans="1:11" outlineLevel="1" x14ac:dyDescent="0.2">
      <c r="A2521" s="135"/>
      <c r="B2521" s="136"/>
      <c r="C2521" s="137" t="s">
        <v>2205</v>
      </c>
      <c r="D2521" s="138"/>
      <c r="E2521" s="139">
        <v>15.55</v>
      </c>
      <c r="F2521" s="134"/>
      <c r="G2521" s="134"/>
      <c r="H2521" s="140"/>
      <c r="I2521" s="140"/>
      <c r="J2521" s="140"/>
      <c r="K2521" s="140"/>
    </row>
    <row r="2522" spans="1:11" outlineLevel="1" x14ac:dyDescent="0.2">
      <c r="A2522" s="135"/>
      <c r="B2522" s="136"/>
      <c r="C2522" s="137" t="s">
        <v>1490</v>
      </c>
      <c r="D2522" s="138"/>
      <c r="E2522" s="139">
        <v>14.53</v>
      </c>
      <c r="F2522" s="134"/>
      <c r="G2522" s="134"/>
      <c r="H2522" s="140"/>
      <c r="I2522" s="140"/>
      <c r="J2522" s="140"/>
      <c r="K2522" s="140"/>
    </row>
    <row r="2523" spans="1:11" outlineLevel="1" x14ac:dyDescent="0.2">
      <c r="A2523" s="135"/>
      <c r="B2523" s="136"/>
      <c r="C2523" s="137" t="s">
        <v>2206</v>
      </c>
      <c r="D2523" s="138"/>
      <c r="E2523" s="139">
        <v>21.86</v>
      </c>
      <c r="F2523" s="134"/>
      <c r="G2523" s="134"/>
      <c r="H2523" s="140"/>
      <c r="I2523" s="140"/>
      <c r="J2523" s="140"/>
      <c r="K2523" s="140"/>
    </row>
    <row r="2524" spans="1:11" outlineLevel="1" x14ac:dyDescent="0.2">
      <c r="A2524" s="135"/>
      <c r="B2524" s="136"/>
      <c r="C2524" s="137" t="s">
        <v>926</v>
      </c>
      <c r="D2524" s="138"/>
      <c r="E2524" s="139"/>
      <c r="F2524" s="134"/>
      <c r="G2524" s="134"/>
      <c r="H2524" s="140"/>
      <c r="I2524" s="140"/>
      <c r="J2524" s="140"/>
      <c r="K2524" s="140"/>
    </row>
    <row r="2525" spans="1:11" outlineLevel="1" x14ac:dyDescent="0.2">
      <c r="A2525" s="135"/>
      <c r="B2525" s="136"/>
      <c r="C2525" s="137" t="s">
        <v>2207</v>
      </c>
      <c r="D2525" s="138"/>
      <c r="E2525" s="139">
        <v>73.959999999999994</v>
      </c>
      <c r="F2525" s="134"/>
      <c r="G2525" s="134"/>
      <c r="H2525" s="140"/>
      <c r="I2525" s="140"/>
      <c r="J2525" s="140"/>
      <c r="K2525" s="140"/>
    </row>
    <row r="2526" spans="1:11" outlineLevel="1" x14ac:dyDescent="0.2">
      <c r="A2526" s="135"/>
      <c r="B2526" s="136"/>
      <c r="C2526" s="137" t="s">
        <v>2208</v>
      </c>
      <c r="D2526" s="138"/>
      <c r="E2526" s="139">
        <v>76.48</v>
      </c>
      <c r="F2526" s="134"/>
      <c r="G2526" s="134"/>
      <c r="H2526" s="140"/>
      <c r="I2526" s="140"/>
      <c r="J2526" s="140"/>
      <c r="K2526" s="140"/>
    </row>
    <row r="2527" spans="1:11" outlineLevel="1" x14ac:dyDescent="0.2">
      <c r="A2527" s="135"/>
      <c r="B2527" s="136"/>
      <c r="C2527" s="137" t="s">
        <v>2209</v>
      </c>
      <c r="D2527" s="138"/>
      <c r="E2527" s="139">
        <v>72.099999999999994</v>
      </c>
      <c r="F2527" s="134"/>
      <c r="G2527" s="134"/>
      <c r="H2527" s="140"/>
      <c r="I2527" s="140"/>
      <c r="J2527" s="140"/>
      <c r="K2527" s="140"/>
    </row>
    <row r="2528" spans="1:11" outlineLevel="1" x14ac:dyDescent="0.2">
      <c r="A2528" s="135"/>
      <c r="B2528" s="136"/>
      <c r="C2528" s="137" t="s">
        <v>2210</v>
      </c>
      <c r="D2528" s="138"/>
      <c r="E2528" s="139">
        <v>25.95</v>
      </c>
      <c r="F2528" s="134"/>
      <c r="G2528" s="134"/>
      <c r="H2528" s="140"/>
      <c r="I2528" s="140"/>
      <c r="J2528" s="140"/>
      <c r="K2528" s="140"/>
    </row>
    <row r="2529" spans="1:11" outlineLevel="1" x14ac:dyDescent="0.2">
      <c r="A2529" s="135"/>
      <c r="B2529" s="136"/>
      <c r="C2529" s="137" t="s">
        <v>2211</v>
      </c>
      <c r="D2529" s="138"/>
      <c r="E2529" s="139">
        <v>76.5</v>
      </c>
      <c r="F2529" s="134"/>
      <c r="G2529" s="134"/>
      <c r="H2529" s="140"/>
      <c r="I2529" s="140"/>
      <c r="J2529" s="140"/>
      <c r="K2529" s="140"/>
    </row>
    <row r="2530" spans="1:11" outlineLevel="1" x14ac:dyDescent="0.2">
      <c r="A2530" s="135"/>
      <c r="B2530" s="136"/>
      <c r="C2530" s="137" t="s">
        <v>938</v>
      </c>
      <c r="D2530" s="138"/>
      <c r="E2530" s="139"/>
      <c r="F2530" s="134"/>
      <c r="G2530" s="134"/>
      <c r="H2530" s="140"/>
      <c r="I2530" s="140"/>
      <c r="J2530" s="140"/>
      <c r="K2530" s="140"/>
    </row>
    <row r="2531" spans="1:11" outlineLevel="1" x14ac:dyDescent="0.2">
      <c r="A2531" s="135"/>
      <c r="B2531" s="136"/>
      <c r="C2531" s="137" t="s">
        <v>2212</v>
      </c>
      <c r="D2531" s="138"/>
      <c r="E2531" s="139">
        <v>76.48</v>
      </c>
      <c r="F2531" s="134"/>
      <c r="G2531" s="134"/>
      <c r="H2531" s="140"/>
      <c r="I2531" s="140"/>
      <c r="J2531" s="140"/>
      <c r="K2531" s="140"/>
    </row>
    <row r="2532" spans="1:11" outlineLevel="1" x14ac:dyDescent="0.2">
      <c r="A2532" s="135"/>
      <c r="B2532" s="136"/>
      <c r="C2532" s="137" t="s">
        <v>2213</v>
      </c>
      <c r="D2532" s="138"/>
      <c r="E2532" s="139">
        <v>72.099999999999994</v>
      </c>
      <c r="F2532" s="134"/>
      <c r="G2532" s="134"/>
      <c r="H2532" s="140"/>
      <c r="I2532" s="140"/>
      <c r="J2532" s="140"/>
      <c r="K2532" s="140"/>
    </row>
    <row r="2533" spans="1:11" outlineLevel="1" x14ac:dyDescent="0.2">
      <c r="A2533" s="135"/>
      <c r="B2533" s="136"/>
      <c r="C2533" s="137" t="s">
        <v>2214</v>
      </c>
      <c r="D2533" s="138"/>
      <c r="E2533" s="139">
        <v>25.99</v>
      </c>
      <c r="F2533" s="134"/>
      <c r="G2533" s="134"/>
      <c r="H2533" s="140"/>
      <c r="I2533" s="140"/>
      <c r="J2533" s="140"/>
      <c r="K2533" s="140"/>
    </row>
    <row r="2534" spans="1:11" outlineLevel="1" x14ac:dyDescent="0.2">
      <c r="A2534" s="135"/>
      <c r="B2534" s="136"/>
      <c r="C2534" s="137" t="s">
        <v>2215</v>
      </c>
      <c r="D2534" s="138"/>
      <c r="E2534" s="139">
        <v>75.84</v>
      </c>
      <c r="F2534" s="134"/>
      <c r="G2534" s="134"/>
      <c r="H2534" s="140"/>
      <c r="I2534" s="140"/>
      <c r="J2534" s="140"/>
      <c r="K2534" s="140"/>
    </row>
    <row r="2535" spans="1:11" outlineLevel="1" x14ac:dyDescent="0.2">
      <c r="A2535" s="135"/>
      <c r="B2535" s="136"/>
      <c r="C2535" s="137" t="s">
        <v>2216</v>
      </c>
      <c r="D2535" s="138"/>
      <c r="E2535" s="139">
        <v>72.37</v>
      </c>
      <c r="F2535" s="134"/>
      <c r="G2535" s="134"/>
      <c r="H2535" s="140"/>
      <c r="I2535" s="140"/>
      <c r="J2535" s="140"/>
      <c r="K2535" s="140"/>
    </row>
    <row r="2536" spans="1:11" outlineLevel="1" x14ac:dyDescent="0.2">
      <c r="A2536" s="135"/>
      <c r="B2536" s="136"/>
      <c r="C2536" s="137" t="s">
        <v>2217</v>
      </c>
      <c r="D2536" s="138"/>
      <c r="E2536" s="139">
        <v>72.63</v>
      </c>
      <c r="F2536" s="134"/>
      <c r="G2536" s="134"/>
      <c r="H2536" s="140"/>
      <c r="I2536" s="140"/>
      <c r="J2536" s="140"/>
      <c r="K2536" s="140"/>
    </row>
    <row r="2537" spans="1:11" outlineLevel="1" x14ac:dyDescent="0.2">
      <c r="A2537" s="135"/>
      <c r="B2537" s="136"/>
      <c r="C2537" s="137" t="s">
        <v>2218</v>
      </c>
      <c r="D2537" s="138"/>
      <c r="E2537" s="139">
        <v>77.2</v>
      </c>
      <c r="F2537" s="134"/>
      <c r="G2537" s="134"/>
      <c r="H2537" s="140"/>
      <c r="I2537" s="140"/>
      <c r="J2537" s="140"/>
      <c r="K2537" s="140"/>
    </row>
    <row r="2538" spans="1:11" outlineLevel="1" x14ac:dyDescent="0.2">
      <c r="A2538" s="135"/>
      <c r="B2538" s="136"/>
      <c r="C2538" s="137" t="s">
        <v>2219</v>
      </c>
      <c r="D2538" s="138"/>
      <c r="E2538" s="139">
        <v>72.7</v>
      </c>
      <c r="F2538" s="134"/>
      <c r="G2538" s="134"/>
      <c r="H2538" s="140"/>
      <c r="I2538" s="140"/>
      <c r="J2538" s="140"/>
      <c r="K2538" s="140"/>
    </row>
    <row r="2539" spans="1:11" outlineLevel="1" x14ac:dyDescent="0.2">
      <c r="A2539" s="135"/>
      <c r="B2539" s="136"/>
      <c r="C2539" s="137" t="s">
        <v>2220</v>
      </c>
      <c r="D2539" s="138"/>
      <c r="E2539" s="139">
        <v>25.49</v>
      </c>
      <c r="F2539" s="134"/>
      <c r="G2539" s="134"/>
      <c r="H2539" s="140"/>
      <c r="I2539" s="140"/>
      <c r="J2539" s="140"/>
      <c r="K2539" s="140"/>
    </row>
    <row r="2540" spans="1:11" outlineLevel="1" x14ac:dyDescent="0.2">
      <c r="A2540" s="135"/>
      <c r="B2540" s="136"/>
      <c r="C2540" s="137" t="s">
        <v>2221</v>
      </c>
      <c r="D2540" s="138"/>
      <c r="E2540" s="139">
        <v>33.53</v>
      </c>
      <c r="F2540" s="134"/>
      <c r="G2540" s="134"/>
      <c r="H2540" s="140"/>
      <c r="I2540" s="140"/>
      <c r="J2540" s="140"/>
      <c r="K2540" s="140"/>
    </row>
    <row r="2541" spans="1:11" outlineLevel="1" x14ac:dyDescent="0.2">
      <c r="A2541" s="135"/>
      <c r="B2541" s="136"/>
      <c r="C2541" s="137" t="s">
        <v>2222</v>
      </c>
      <c r="D2541" s="138"/>
      <c r="E2541" s="139">
        <v>41.66</v>
      </c>
      <c r="F2541" s="134"/>
      <c r="G2541" s="134"/>
      <c r="H2541" s="140"/>
      <c r="I2541" s="140"/>
      <c r="J2541" s="140"/>
      <c r="K2541" s="140"/>
    </row>
    <row r="2542" spans="1:11" ht="22.5" outlineLevel="1" x14ac:dyDescent="0.2">
      <c r="A2542" s="43">
        <v>170</v>
      </c>
      <c r="B2542" s="44" t="s">
        <v>2223</v>
      </c>
      <c r="C2542" s="59" t="s">
        <v>2224</v>
      </c>
      <c r="D2542" s="45" t="s">
        <v>172</v>
      </c>
      <c r="E2542" s="46">
        <v>104.56</v>
      </c>
      <c r="F2542" s="47">
        <v>0</v>
      </c>
      <c r="G2542" s="48">
        <f>ROUND(E2542*F2542,2)</f>
        <v>0</v>
      </c>
      <c r="H2542" s="46">
        <v>4.0980000000000003E-2</v>
      </c>
      <c r="I2542" s="46">
        <f>ROUND(E2542*H2542,2)</f>
        <v>4.28</v>
      </c>
      <c r="J2542" s="46">
        <v>0</v>
      </c>
      <c r="K2542" s="46">
        <f>ROUND(E2542*J2542,2)</f>
        <v>0</v>
      </c>
    </row>
    <row r="2543" spans="1:11" outlineLevel="1" x14ac:dyDescent="0.2">
      <c r="A2543" s="135"/>
      <c r="B2543" s="136"/>
      <c r="C2543" s="144" t="s">
        <v>2201</v>
      </c>
      <c r="D2543" s="144"/>
      <c r="E2543" s="144"/>
      <c r="F2543" s="144"/>
      <c r="G2543" s="144"/>
      <c r="H2543" s="140"/>
      <c r="I2543" s="140"/>
      <c r="J2543" s="140"/>
      <c r="K2543" s="140"/>
    </row>
    <row r="2544" spans="1:11" outlineLevel="1" x14ac:dyDescent="0.2">
      <c r="A2544" s="135"/>
      <c r="B2544" s="136"/>
      <c r="C2544" s="137" t="s">
        <v>2225</v>
      </c>
      <c r="D2544" s="138"/>
      <c r="E2544" s="139"/>
      <c r="F2544" s="134"/>
      <c r="G2544" s="134"/>
      <c r="H2544" s="140"/>
      <c r="I2544" s="140"/>
      <c r="J2544" s="140"/>
      <c r="K2544" s="140"/>
    </row>
    <row r="2545" spans="1:11" outlineLevel="1" x14ac:dyDescent="0.2">
      <c r="A2545" s="135"/>
      <c r="B2545" s="136"/>
      <c r="C2545" s="137" t="s">
        <v>909</v>
      </c>
      <c r="D2545" s="138"/>
      <c r="E2545" s="139">
        <v>50.08</v>
      </c>
      <c r="F2545" s="134"/>
      <c r="G2545" s="134"/>
      <c r="H2545" s="140"/>
      <c r="I2545" s="140"/>
      <c r="J2545" s="140"/>
      <c r="K2545" s="140"/>
    </row>
    <row r="2546" spans="1:11" outlineLevel="1" x14ac:dyDescent="0.2">
      <c r="A2546" s="135"/>
      <c r="B2546" s="136"/>
      <c r="C2546" s="137" t="s">
        <v>910</v>
      </c>
      <c r="D2546" s="138"/>
      <c r="E2546" s="139">
        <v>46.4</v>
      </c>
      <c r="F2546" s="134"/>
      <c r="G2546" s="134"/>
      <c r="H2546" s="140"/>
      <c r="I2546" s="140"/>
      <c r="J2546" s="140"/>
      <c r="K2546" s="140"/>
    </row>
    <row r="2547" spans="1:11" outlineLevel="1" x14ac:dyDescent="0.2">
      <c r="A2547" s="135"/>
      <c r="B2547" s="136"/>
      <c r="C2547" s="137" t="s">
        <v>2226</v>
      </c>
      <c r="D2547" s="138"/>
      <c r="E2547" s="139">
        <v>6.46</v>
      </c>
      <c r="F2547" s="134"/>
      <c r="G2547" s="134"/>
      <c r="H2547" s="140"/>
      <c r="I2547" s="140"/>
      <c r="J2547" s="140"/>
      <c r="K2547" s="140"/>
    </row>
    <row r="2548" spans="1:11" outlineLevel="1" x14ac:dyDescent="0.2">
      <c r="A2548" s="135"/>
      <c r="B2548" s="136"/>
      <c r="C2548" s="137" t="s">
        <v>2227</v>
      </c>
      <c r="D2548" s="138"/>
      <c r="E2548" s="139">
        <v>1.62</v>
      </c>
      <c r="F2548" s="134"/>
      <c r="G2548" s="134"/>
      <c r="H2548" s="140"/>
      <c r="I2548" s="140"/>
      <c r="J2548" s="140"/>
      <c r="K2548" s="140"/>
    </row>
    <row r="2549" spans="1:11" ht="22.5" outlineLevel="1" x14ac:dyDescent="0.2">
      <c r="A2549" s="43">
        <v>171</v>
      </c>
      <c r="B2549" s="44" t="s">
        <v>2228</v>
      </c>
      <c r="C2549" s="59" t="s">
        <v>2229</v>
      </c>
      <c r="D2549" s="45" t="s">
        <v>172</v>
      </c>
      <c r="E2549" s="46">
        <v>14.18</v>
      </c>
      <c r="F2549" s="47">
        <v>0</v>
      </c>
      <c r="G2549" s="48">
        <f>ROUND(E2549*F2549,2)</f>
        <v>0</v>
      </c>
      <c r="H2549" s="46">
        <v>8.1930000000000003E-2</v>
      </c>
      <c r="I2549" s="46">
        <f>ROUND(E2549*H2549,2)</f>
        <v>1.1599999999999999</v>
      </c>
      <c r="J2549" s="46">
        <v>0</v>
      </c>
      <c r="K2549" s="46">
        <f>ROUND(E2549*J2549,2)</f>
        <v>0</v>
      </c>
    </row>
    <row r="2550" spans="1:11" outlineLevel="1" x14ac:dyDescent="0.2">
      <c r="A2550" s="135"/>
      <c r="B2550" s="136"/>
      <c r="C2550" s="144" t="s">
        <v>2201</v>
      </c>
      <c r="D2550" s="144"/>
      <c r="E2550" s="144"/>
      <c r="F2550" s="144"/>
      <c r="G2550" s="144"/>
      <c r="H2550" s="140"/>
      <c r="I2550" s="140"/>
      <c r="J2550" s="140"/>
      <c r="K2550" s="140"/>
    </row>
    <row r="2551" spans="1:11" outlineLevel="1" x14ac:dyDescent="0.2">
      <c r="A2551" s="135"/>
      <c r="B2551" s="136"/>
      <c r="C2551" s="137" t="s">
        <v>2230</v>
      </c>
      <c r="D2551" s="138"/>
      <c r="E2551" s="139"/>
      <c r="F2551" s="134"/>
      <c r="G2551" s="134"/>
      <c r="H2551" s="140"/>
      <c r="I2551" s="140"/>
      <c r="J2551" s="140"/>
      <c r="K2551" s="140"/>
    </row>
    <row r="2552" spans="1:11" outlineLevel="1" x14ac:dyDescent="0.2">
      <c r="A2552" s="135"/>
      <c r="B2552" s="136"/>
      <c r="C2552" s="137" t="s">
        <v>2231</v>
      </c>
      <c r="D2552" s="138"/>
      <c r="E2552" s="139">
        <v>10.09</v>
      </c>
      <c r="F2552" s="134"/>
      <c r="G2552" s="134"/>
      <c r="H2552" s="140"/>
      <c r="I2552" s="140"/>
      <c r="J2552" s="140"/>
      <c r="K2552" s="140"/>
    </row>
    <row r="2553" spans="1:11" outlineLevel="1" x14ac:dyDescent="0.2">
      <c r="A2553" s="135"/>
      <c r="B2553" s="136"/>
      <c r="C2553" s="137" t="s">
        <v>2232</v>
      </c>
      <c r="D2553" s="138"/>
      <c r="E2553" s="139">
        <v>2.59</v>
      </c>
      <c r="F2553" s="134"/>
      <c r="G2553" s="134"/>
      <c r="H2553" s="140"/>
      <c r="I2553" s="140"/>
      <c r="J2553" s="140"/>
      <c r="K2553" s="140"/>
    </row>
    <row r="2554" spans="1:11" outlineLevel="1" x14ac:dyDescent="0.2">
      <c r="A2554" s="135"/>
      <c r="B2554" s="136"/>
      <c r="C2554" s="137" t="s">
        <v>2233</v>
      </c>
      <c r="D2554" s="138"/>
      <c r="E2554" s="139">
        <v>1.5</v>
      </c>
      <c r="F2554" s="134"/>
      <c r="G2554" s="134"/>
      <c r="H2554" s="140"/>
      <c r="I2554" s="140"/>
      <c r="J2554" s="140"/>
      <c r="K2554" s="140"/>
    </row>
    <row r="2555" spans="1:11" ht="22.5" outlineLevel="1" x14ac:dyDescent="0.2">
      <c r="A2555" s="43">
        <v>172</v>
      </c>
      <c r="B2555" s="44" t="s">
        <v>2234</v>
      </c>
      <c r="C2555" s="59" t="s">
        <v>2235</v>
      </c>
      <c r="D2555" s="45" t="s">
        <v>179</v>
      </c>
      <c r="E2555" s="46">
        <v>56.599499999999999</v>
      </c>
      <c r="F2555" s="47">
        <v>0</v>
      </c>
      <c r="G2555" s="48">
        <f>ROUND(E2555*F2555,2)</f>
        <v>0</v>
      </c>
      <c r="H2555" s="46">
        <v>0.27562999999999999</v>
      </c>
      <c r="I2555" s="46">
        <f>ROUND(E2555*H2555,2)</f>
        <v>15.6</v>
      </c>
      <c r="J2555" s="46">
        <v>0</v>
      </c>
      <c r="K2555" s="46">
        <f>ROUND(E2555*J2555,2)</f>
        <v>0</v>
      </c>
    </row>
    <row r="2556" spans="1:11" outlineLevel="1" x14ac:dyDescent="0.2">
      <c r="A2556" s="135"/>
      <c r="B2556" s="136"/>
      <c r="C2556" s="137" t="s">
        <v>2236</v>
      </c>
      <c r="D2556" s="138"/>
      <c r="E2556" s="139"/>
      <c r="F2556" s="134"/>
      <c r="G2556" s="134"/>
      <c r="H2556" s="140"/>
      <c r="I2556" s="140"/>
      <c r="J2556" s="140"/>
      <c r="K2556" s="140"/>
    </row>
    <row r="2557" spans="1:11" outlineLevel="1" x14ac:dyDescent="0.2">
      <c r="A2557" s="135"/>
      <c r="B2557" s="136"/>
      <c r="C2557" s="137" t="s">
        <v>917</v>
      </c>
      <c r="D2557" s="138"/>
      <c r="E2557" s="139"/>
      <c r="F2557" s="134"/>
      <c r="G2557" s="134"/>
      <c r="H2557" s="140"/>
      <c r="I2557" s="140"/>
      <c r="J2557" s="140"/>
      <c r="K2557" s="140"/>
    </row>
    <row r="2558" spans="1:11" outlineLevel="1" x14ac:dyDescent="0.2">
      <c r="A2558" s="135"/>
      <c r="B2558" s="136"/>
      <c r="C2558" s="137" t="s">
        <v>2237</v>
      </c>
      <c r="D2558" s="138"/>
      <c r="E2558" s="139">
        <v>2.4035000000000002</v>
      </c>
      <c r="F2558" s="134"/>
      <c r="G2558" s="134"/>
      <c r="H2558" s="140"/>
      <c r="I2558" s="140"/>
      <c r="J2558" s="140"/>
      <c r="K2558" s="140"/>
    </row>
    <row r="2559" spans="1:11" outlineLevel="1" x14ac:dyDescent="0.2">
      <c r="A2559" s="135"/>
      <c r="B2559" s="136"/>
      <c r="C2559" s="137" t="s">
        <v>2238</v>
      </c>
      <c r="D2559" s="138"/>
      <c r="E2559" s="139">
        <v>3.552</v>
      </c>
      <c r="F2559" s="134"/>
      <c r="G2559" s="134"/>
      <c r="H2559" s="140"/>
      <c r="I2559" s="140"/>
      <c r="J2559" s="140"/>
      <c r="K2559" s="140"/>
    </row>
    <row r="2560" spans="1:11" outlineLevel="1" x14ac:dyDescent="0.2">
      <c r="A2560" s="135"/>
      <c r="B2560" s="136"/>
      <c r="C2560" s="137" t="s">
        <v>2239</v>
      </c>
      <c r="D2560" s="138"/>
      <c r="E2560" s="139">
        <v>5.1529999999999996</v>
      </c>
      <c r="F2560" s="134"/>
      <c r="G2560" s="134"/>
      <c r="H2560" s="140"/>
      <c r="I2560" s="140"/>
      <c r="J2560" s="140"/>
      <c r="K2560" s="140"/>
    </row>
    <row r="2561" spans="1:11" outlineLevel="1" x14ac:dyDescent="0.2">
      <c r="A2561" s="135"/>
      <c r="B2561" s="136"/>
      <c r="C2561" s="137" t="s">
        <v>926</v>
      </c>
      <c r="D2561" s="138"/>
      <c r="E2561" s="139"/>
      <c r="F2561" s="134"/>
      <c r="G2561" s="134"/>
      <c r="H2561" s="140"/>
      <c r="I2561" s="140"/>
      <c r="J2561" s="140"/>
      <c r="K2561" s="140"/>
    </row>
    <row r="2562" spans="1:11" outlineLevel="1" x14ac:dyDescent="0.2">
      <c r="A2562" s="135"/>
      <c r="B2562" s="136"/>
      <c r="C2562" s="137" t="s">
        <v>2240</v>
      </c>
      <c r="D2562" s="138"/>
      <c r="E2562" s="139">
        <v>1.1294999999999999</v>
      </c>
      <c r="F2562" s="134"/>
      <c r="G2562" s="134"/>
      <c r="H2562" s="140"/>
      <c r="I2562" s="140"/>
      <c r="J2562" s="140"/>
      <c r="K2562" s="140"/>
    </row>
    <row r="2563" spans="1:11" outlineLevel="1" x14ac:dyDescent="0.2">
      <c r="A2563" s="135"/>
      <c r="B2563" s="136"/>
      <c r="C2563" s="137" t="s">
        <v>2241</v>
      </c>
      <c r="D2563" s="138"/>
      <c r="E2563" s="139">
        <v>1.3414999999999999</v>
      </c>
      <c r="F2563" s="134"/>
      <c r="G2563" s="134"/>
      <c r="H2563" s="140"/>
      <c r="I2563" s="140"/>
      <c r="J2563" s="140"/>
      <c r="K2563" s="140"/>
    </row>
    <row r="2564" spans="1:11" outlineLevel="1" x14ac:dyDescent="0.2">
      <c r="A2564" s="135"/>
      <c r="B2564" s="136"/>
      <c r="C2564" s="137" t="s">
        <v>2242</v>
      </c>
      <c r="D2564" s="138"/>
      <c r="E2564" s="139">
        <v>1.1125</v>
      </c>
      <c r="F2564" s="134"/>
      <c r="G2564" s="134"/>
      <c r="H2564" s="140"/>
      <c r="I2564" s="140"/>
      <c r="J2564" s="140"/>
      <c r="K2564" s="140"/>
    </row>
    <row r="2565" spans="1:11" outlineLevel="1" x14ac:dyDescent="0.2">
      <c r="A2565" s="135"/>
      <c r="B2565" s="136"/>
      <c r="C2565" s="137" t="s">
        <v>2243</v>
      </c>
      <c r="D2565" s="138"/>
      <c r="E2565" s="139">
        <v>1.0814999999999999</v>
      </c>
      <c r="F2565" s="134"/>
      <c r="G2565" s="134"/>
      <c r="H2565" s="140"/>
      <c r="I2565" s="140"/>
      <c r="J2565" s="140"/>
      <c r="K2565" s="140"/>
    </row>
    <row r="2566" spans="1:11" outlineLevel="1" x14ac:dyDescent="0.2">
      <c r="A2566" s="135"/>
      <c r="B2566" s="136"/>
      <c r="C2566" s="137" t="s">
        <v>2244</v>
      </c>
      <c r="D2566" s="138"/>
      <c r="E2566" s="139">
        <v>1.3565</v>
      </c>
      <c r="F2566" s="134"/>
      <c r="G2566" s="134"/>
      <c r="H2566" s="140"/>
      <c r="I2566" s="140"/>
      <c r="J2566" s="140"/>
      <c r="K2566" s="140"/>
    </row>
    <row r="2567" spans="1:11" outlineLevel="1" x14ac:dyDescent="0.2">
      <c r="A2567" s="135"/>
      <c r="B2567" s="136"/>
      <c r="C2567" s="137" t="s">
        <v>2245</v>
      </c>
      <c r="D2567" s="138"/>
      <c r="E2567" s="139">
        <v>1.0595000000000001</v>
      </c>
      <c r="F2567" s="134"/>
      <c r="G2567" s="134"/>
      <c r="H2567" s="140"/>
      <c r="I2567" s="140"/>
      <c r="J2567" s="140"/>
      <c r="K2567" s="140"/>
    </row>
    <row r="2568" spans="1:11" outlineLevel="1" x14ac:dyDescent="0.2">
      <c r="A2568" s="135"/>
      <c r="B2568" s="136"/>
      <c r="C2568" s="137" t="s">
        <v>938</v>
      </c>
      <c r="D2568" s="138"/>
      <c r="E2568" s="139"/>
      <c r="F2568" s="134"/>
      <c r="G2568" s="134"/>
      <c r="H2568" s="140"/>
      <c r="I2568" s="140"/>
      <c r="J2568" s="140"/>
      <c r="K2568" s="140"/>
    </row>
    <row r="2569" spans="1:11" outlineLevel="1" x14ac:dyDescent="0.2">
      <c r="A2569" s="135"/>
      <c r="B2569" s="136"/>
      <c r="C2569" s="137" t="s">
        <v>2246</v>
      </c>
      <c r="D2569" s="138"/>
      <c r="E2569" s="139">
        <v>1.1040000000000001</v>
      </c>
      <c r="F2569" s="134"/>
      <c r="G2569" s="134"/>
      <c r="H2569" s="140"/>
      <c r="I2569" s="140"/>
      <c r="J2569" s="140"/>
      <c r="K2569" s="140"/>
    </row>
    <row r="2570" spans="1:11" outlineLevel="1" x14ac:dyDescent="0.2">
      <c r="A2570" s="135"/>
      <c r="B2570" s="136"/>
      <c r="C2570" s="137" t="s">
        <v>2247</v>
      </c>
      <c r="D2570" s="138"/>
      <c r="E2570" s="139">
        <v>1.34</v>
      </c>
      <c r="F2570" s="134"/>
      <c r="G2570" s="134"/>
      <c r="H2570" s="140"/>
      <c r="I2570" s="140"/>
      <c r="J2570" s="140"/>
      <c r="K2570" s="140"/>
    </row>
    <row r="2571" spans="1:11" outlineLevel="1" x14ac:dyDescent="0.2">
      <c r="A2571" s="135"/>
      <c r="B2571" s="136"/>
      <c r="C2571" s="137" t="s">
        <v>2248</v>
      </c>
      <c r="D2571" s="138"/>
      <c r="E2571" s="139">
        <v>1.1140000000000001</v>
      </c>
      <c r="F2571" s="134"/>
      <c r="G2571" s="134"/>
      <c r="H2571" s="140"/>
      <c r="I2571" s="140"/>
      <c r="J2571" s="140"/>
      <c r="K2571" s="140"/>
    </row>
    <row r="2572" spans="1:11" outlineLevel="1" x14ac:dyDescent="0.2">
      <c r="A2572" s="135"/>
      <c r="B2572" s="136"/>
      <c r="C2572" s="137" t="s">
        <v>2249</v>
      </c>
      <c r="D2572" s="138"/>
      <c r="E2572" s="139">
        <v>3.6295000000000002</v>
      </c>
      <c r="F2572" s="134"/>
      <c r="G2572" s="134"/>
      <c r="H2572" s="140"/>
      <c r="I2572" s="140"/>
      <c r="J2572" s="140"/>
      <c r="K2572" s="140"/>
    </row>
    <row r="2573" spans="1:11" outlineLevel="1" x14ac:dyDescent="0.2">
      <c r="A2573" s="135"/>
      <c r="B2573" s="136"/>
      <c r="C2573" s="137" t="s">
        <v>2250</v>
      </c>
      <c r="D2573" s="138"/>
      <c r="E2573" s="139">
        <v>1.0814999999999999</v>
      </c>
      <c r="F2573" s="134"/>
      <c r="G2573" s="134"/>
      <c r="H2573" s="140"/>
      <c r="I2573" s="140"/>
      <c r="J2573" s="140"/>
      <c r="K2573" s="140"/>
    </row>
    <row r="2574" spans="1:11" outlineLevel="1" x14ac:dyDescent="0.2">
      <c r="A2574" s="135"/>
      <c r="B2574" s="136"/>
      <c r="C2574" s="137" t="s">
        <v>2251</v>
      </c>
      <c r="D2574" s="138"/>
      <c r="E2574" s="139">
        <v>1.3565</v>
      </c>
      <c r="F2574" s="134"/>
      <c r="G2574" s="134"/>
      <c r="H2574" s="140"/>
      <c r="I2574" s="140"/>
      <c r="J2574" s="140"/>
      <c r="K2574" s="140"/>
    </row>
    <row r="2575" spans="1:11" outlineLevel="1" x14ac:dyDescent="0.2">
      <c r="A2575" s="135"/>
      <c r="B2575" s="136"/>
      <c r="C2575" s="137" t="s">
        <v>2252</v>
      </c>
      <c r="D2575" s="138"/>
      <c r="E2575" s="139">
        <v>1.0595000000000001</v>
      </c>
      <c r="F2575" s="134"/>
      <c r="G2575" s="134"/>
      <c r="H2575" s="140"/>
      <c r="I2575" s="140"/>
      <c r="J2575" s="140"/>
      <c r="K2575" s="140"/>
    </row>
    <row r="2576" spans="1:11" outlineLevel="1" x14ac:dyDescent="0.2">
      <c r="A2576" s="135"/>
      <c r="B2576" s="136"/>
      <c r="C2576" s="137" t="s">
        <v>950</v>
      </c>
      <c r="D2576" s="138"/>
      <c r="E2576" s="139"/>
      <c r="F2576" s="134"/>
      <c r="G2576" s="134"/>
      <c r="H2576" s="140"/>
      <c r="I2576" s="140"/>
      <c r="J2576" s="140"/>
      <c r="K2576" s="140"/>
    </row>
    <row r="2577" spans="1:11" outlineLevel="1" x14ac:dyDescent="0.2">
      <c r="A2577" s="135"/>
      <c r="B2577" s="136"/>
      <c r="C2577" s="137" t="s">
        <v>2253</v>
      </c>
      <c r="D2577" s="138"/>
      <c r="E2577" s="139">
        <v>1.093</v>
      </c>
      <c r="F2577" s="134"/>
      <c r="G2577" s="134"/>
      <c r="H2577" s="140"/>
      <c r="I2577" s="140"/>
      <c r="J2577" s="140"/>
      <c r="K2577" s="140"/>
    </row>
    <row r="2578" spans="1:11" outlineLevel="1" x14ac:dyDescent="0.2">
      <c r="A2578" s="135"/>
      <c r="B2578" s="136"/>
      <c r="C2578" s="137" t="s">
        <v>2254</v>
      </c>
      <c r="D2578" s="138"/>
      <c r="E2578" s="139">
        <v>1.3620000000000001</v>
      </c>
      <c r="F2578" s="134"/>
      <c r="G2578" s="134"/>
      <c r="H2578" s="140"/>
      <c r="I2578" s="140"/>
      <c r="J2578" s="140"/>
      <c r="K2578" s="140"/>
    </row>
    <row r="2579" spans="1:11" outlineLevel="1" x14ac:dyDescent="0.2">
      <c r="A2579" s="135"/>
      <c r="B2579" s="136"/>
      <c r="C2579" s="137" t="s">
        <v>2255</v>
      </c>
      <c r="D2579" s="138"/>
      <c r="E2579" s="139">
        <v>1.0705</v>
      </c>
      <c r="F2579" s="134"/>
      <c r="G2579" s="134"/>
      <c r="H2579" s="140"/>
      <c r="I2579" s="140"/>
      <c r="J2579" s="140"/>
      <c r="K2579" s="140"/>
    </row>
    <row r="2580" spans="1:11" outlineLevel="1" x14ac:dyDescent="0.2">
      <c r="A2580" s="135"/>
      <c r="B2580" s="136"/>
      <c r="C2580" s="137" t="s">
        <v>2256</v>
      </c>
      <c r="D2580" s="138"/>
      <c r="E2580" s="139"/>
      <c r="F2580" s="134"/>
      <c r="G2580" s="134"/>
      <c r="H2580" s="140"/>
      <c r="I2580" s="140"/>
      <c r="J2580" s="140"/>
      <c r="K2580" s="140"/>
    </row>
    <row r="2581" spans="1:11" outlineLevel="1" x14ac:dyDescent="0.2">
      <c r="A2581" s="135"/>
      <c r="B2581" s="136"/>
      <c r="C2581" s="137" t="s">
        <v>2257</v>
      </c>
      <c r="D2581" s="138"/>
      <c r="E2581" s="139">
        <v>3.7069999999999999</v>
      </c>
      <c r="F2581" s="134"/>
      <c r="G2581" s="134"/>
      <c r="H2581" s="140"/>
      <c r="I2581" s="140"/>
      <c r="J2581" s="140"/>
      <c r="K2581" s="140"/>
    </row>
    <row r="2582" spans="1:11" outlineLevel="1" x14ac:dyDescent="0.2">
      <c r="A2582" s="135"/>
      <c r="B2582" s="136"/>
      <c r="C2582" s="137" t="s">
        <v>2258</v>
      </c>
      <c r="D2582" s="138"/>
      <c r="E2582" s="139">
        <v>7.4245000000000001</v>
      </c>
      <c r="F2582" s="134"/>
      <c r="G2582" s="134"/>
      <c r="H2582" s="140"/>
      <c r="I2582" s="140"/>
      <c r="J2582" s="140"/>
      <c r="K2582" s="140"/>
    </row>
    <row r="2583" spans="1:11" outlineLevel="1" x14ac:dyDescent="0.2">
      <c r="A2583" s="135"/>
      <c r="B2583" s="136"/>
      <c r="C2583" s="137" t="s">
        <v>2259</v>
      </c>
      <c r="D2583" s="138"/>
      <c r="E2583" s="139">
        <v>7.4504999999999999</v>
      </c>
      <c r="F2583" s="134"/>
      <c r="G2583" s="134"/>
      <c r="H2583" s="140"/>
      <c r="I2583" s="140"/>
      <c r="J2583" s="140"/>
      <c r="K2583" s="140"/>
    </row>
    <row r="2584" spans="1:11" outlineLevel="1" x14ac:dyDescent="0.2">
      <c r="A2584" s="135"/>
      <c r="B2584" s="136"/>
      <c r="C2584" s="137" t="s">
        <v>2260</v>
      </c>
      <c r="D2584" s="138"/>
      <c r="E2584" s="139">
        <v>5.6174999999999997</v>
      </c>
      <c r="F2584" s="134"/>
      <c r="G2584" s="134"/>
      <c r="H2584" s="140"/>
      <c r="I2584" s="140"/>
      <c r="J2584" s="140"/>
      <c r="K2584" s="140"/>
    </row>
    <row r="2585" spans="1:11" ht="22.5" outlineLevel="1" x14ac:dyDescent="0.2">
      <c r="A2585" s="43">
        <v>173</v>
      </c>
      <c r="B2585" s="44" t="s">
        <v>2261</v>
      </c>
      <c r="C2585" s="59" t="s">
        <v>2262</v>
      </c>
      <c r="D2585" s="45" t="s">
        <v>172</v>
      </c>
      <c r="E2585" s="46">
        <v>2692.97</v>
      </c>
      <c r="F2585" s="47">
        <v>0</v>
      </c>
      <c r="G2585" s="48">
        <f>ROUND(E2585*F2585,2)</f>
        <v>0</v>
      </c>
      <c r="H2585" s="46">
        <v>0.1111</v>
      </c>
      <c r="I2585" s="46">
        <f>ROUND(E2585*H2585,2)</f>
        <v>299.19</v>
      </c>
      <c r="J2585" s="46">
        <v>0</v>
      </c>
      <c r="K2585" s="46">
        <f>ROUND(E2585*J2585,2)</f>
        <v>0</v>
      </c>
    </row>
    <row r="2586" spans="1:11" outlineLevel="1" x14ac:dyDescent="0.2">
      <c r="A2586" s="135"/>
      <c r="B2586" s="136"/>
      <c r="C2586" s="137" t="s">
        <v>2263</v>
      </c>
      <c r="D2586" s="138"/>
      <c r="E2586" s="139"/>
      <c r="F2586" s="134"/>
      <c r="G2586" s="134"/>
      <c r="H2586" s="140"/>
      <c r="I2586" s="140"/>
      <c r="J2586" s="140"/>
      <c r="K2586" s="140"/>
    </row>
    <row r="2587" spans="1:11" outlineLevel="1" x14ac:dyDescent="0.2">
      <c r="A2587" s="135"/>
      <c r="B2587" s="136"/>
      <c r="C2587" s="137" t="s">
        <v>2264</v>
      </c>
      <c r="D2587" s="138"/>
      <c r="E2587" s="139">
        <v>9.51</v>
      </c>
      <c r="F2587" s="134"/>
      <c r="G2587" s="134"/>
      <c r="H2587" s="140"/>
      <c r="I2587" s="140"/>
      <c r="J2587" s="140"/>
      <c r="K2587" s="140"/>
    </row>
    <row r="2588" spans="1:11" outlineLevel="1" x14ac:dyDescent="0.2">
      <c r="A2588" s="135"/>
      <c r="B2588" s="136"/>
      <c r="C2588" s="137" t="s">
        <v>2265</v>
      </c>
      <c r="D2588" s="138"/>
      <c r="E2588" s="139">
        <v>11.83</v>
      </c>
      <c r="F2588" s="134"/>
      <c r="G2588" s="134"/>
      <c r="H2588" s="140"/>
      <c r="I2588" s="140"/>
      <c r="J2588" s="140"/>
      <c r="K2588" s="140"/>
    </row>
    <row r="2589" spans="1:11" outlineLevel="1" x14ac:dyDescent="0.2">
      <c r="A2589" s="135"/>
      <c r="B2589" s="136"/>
      <c r="C2589" s="137" t="s">
        <v>2266</v>
      </c>
      <c r="D2589" s="138"/>
      <c r="E2589" s="139">
        <v>12.85</v>
      </c>
      <c r="F2589" s="134"/>
      <c r="G2589" s="134"/>
      <c r="H2589" s="140"/>
      <c r="I2589" s="140"/>
      <c r="J2589" s="140"/>
      <c r="K2589" s="140"/>
    </row>
    <row r="2590" spans="1:11" outlineLevel="1" x14ac:dyDescent="0.2">
      <c r="A2590" s="135"/>
      <c r="B2590" s="136"/>
      <c r="C2590" s="137" t="s">
        <v>2267</v>
      </c>
      <c r="D2590" s="138"/>
      <c r="E2590" s="139">
        <v>12.85</v>
      </c>
      <c r="F2590" s="134"/>
      <c r="G2590" s="134"/>
      <c r="H2590" s="140"/>
      <c r="I2590" s="140"/>
      <c r="J2590" s="140"/>
      <c r="K2590" s="140"/>
    </row>
    <row r="2591" spans="1:11" outlineLevel="1" x14ac:dyDescent="0.2">
      <c r="A2591" s="135"/>
      <c r="B2591" s="136"/>
      <c r="C2591" s="137" t="s">
        <v>2268</v>
      </c>
      <c r="D2591" s="138"/>
      <c r="E2591" s="139">
        <v>2.61</v>
      </c>
      <c r="F2591" s="134"/>
      <c r="G2591" s="134"/>
      <c r="H2591" s="140"/>
      <c r="I2591" s="140"/>
      <c r="J2591" s="140"/>
      <c r="K2591" s="140"/>
    </row>
    <row r="2592" spans="1:11" outlineLevel="1" x14ac:dyDescent="0.2">
      <c r="A2592" s="135"/>
      <c r="B2592" s="136"/>
      <c r="C2592" s="137" t="s">
        <v>1442</v>
      </c>
      <c r="D2592" s="138"/>
      <c r="E2592" s="139">
        <v>11.01</v>
      </c>
      <c r="F2592" s="134"/>
      <c r="G2592" s="134"/>
      <c r="H2592" s="140"/>
      <c r="I2592" s="140"/>
      <c r="J2592" s="140"/>
      <c r="K2592" s="140"/>
    </row>
    <row r="2593" spans="1:11" outlineLevel="1" x14ac:dyDescent="0.2">
      <c r="A2593" s="135"/>
      <c r="B2593" s="136"/>
      <c r="C2593" s="137" t="s">
        <v>2269</v>
      </c>
      <c r="D2593" s="138"/>
      <c r="E2593" s="139">
        <v>104.53</v>
      </c>
      <c r="F2593" s="134"/>
      <c r="G2593" s="134"/>
      <c r="H2593" s="140"/>
      <c r="I2593" s="140"/>
      <c r="J2593" s="140"/>
      <c r="K2593" s="140"/>
    </row>
    <row r="2594" spans="1:11" outlineLevel="1" x14ac:dyDescent="0.2">
      <c r="A2594" s="135"/>
      <c r="B2594" s="136"/>
      <c r="C2594" s="137" t="s">
        <v>2270</v>
      </c>
      <c r="D2594" s="138"/>
      <c r="E2594" s="139">
        <v>68.87</v>
      </c>
      <c r="F2594" s="134"/>
      <c r="G2594" s="134"/>
      <c r="H2594" s="140"/>
      <c r="I2594" s="140"/>
      <c r="J2594" s="140"/>
      <c r="K2594" s="140"/>
    </row>
    <row r="2595" spans="1:11" outlineLevel="1" x14ac:dyDescent="0.2">
      <c r="A2595" s="135"/>
      <c r="B2595" s="136"/>
      <c r="C2595" s="137" t="s">
        <v>908</v>
      </c>
      <c r="D2595" s="138"/>
      <c r="E2595" s="139">
        <v>18.84</v>
      </c>
      <c r="F2595" s="134"/>
      <c r="G2595" s="134"/>
      <c r="H2595" s="140"/>
      <c r="I2595" s="140"/>
      <c r="J2595" s="140"/>
      <c r="K2595" s="140"/>
    </row>
    <row r="2596" spans="1:11" outlineLevel="1" x14ac:dyDescent="0.2">
      <c r="A2596" s="135"/>
      <c r="B2596" s="136"/>
      <c r="C2596" s="137" t="s">
        <v>909</v>
      </c>
      <c r="D2596" s="138"/>
      <c r="E2596" s="139">
        <v>50.08</v>
      </c>
      <c r="F2596" s="134"/>
      <c r="G2596" s="134"/>
      <c r="H2596" s="140"/>
      <c r="I2596" s="140"/>
      <c r="J2596" s="140"/>
      <c r="K2596" s="140"/>
    </row>
    <row r="2597" spans="1:11" outlineLevel="1" x14ac:dyDescent="0.2">
      <c r="A2597" s="135"/>
      <c r="B2597" s="136"/>
      <c r="C2597" s="137" t="s">
        <v>910</v>
      </c>
      <c r="D2597" s="138"/>
      <c r="E2597" s="139">
        <v>46.4</v>
      </c>
      <c r="F2597" s="134"/>
      <c r="G2597" s="134"/>
      <c r="H2597" s="140"/>
      <c r="I2597" s="140"/>
      <c r="J2597" s="140"/>
      <c r="K2597" s="140"/>
    </row>
    <row r="2598" spans="1:11" outlineLevel="1" x14ac:dyDescent="0.2">
      <c r="A2598" s="135"/>
      <c r="B2598" s="136"/>
      <c r="C2598" s="137" t="s">
        <v>2271</v>
      </c>
      <c r="D2598" s="138"/>
      <c r="E2598" s="139">
        <v>2.08</v>
      </c>
      <c r="F2598" s="134"/>
      <c r="G2598" s="134"/>
      <c r="H2598" s="140"/>
      <c r="I2598" s="140"/>
      <c r="J2598" s="140"/>
      <c r="K2598" s="140"/>
    </row>
    <row r="2599" spans="1:11" outlineLevel="1" x14ac:dyDescent="0.2">
      <c r="A2599" s="135"/>
      <c r="B2599" s="136"/>
      <c r="C2599" s="137" t="s">
        <v>2272</v>
      </c>
      <c r="D2599" s="138"/>
      <c r="E2599" s="139">
        <v>6.58</v>
      </c>
      <c r="F2599" s="134"/>
      <c r="G2599" s="134"/>
      <c r="H2599" s="140"/>
      <c r="I2599" s="140"/>
      <c r="J2599" s="140"/>
      <c r="K2599" s="140"/>
    </row>
    <row r="2600" spans="1:11" outlineLevel="1" x14ac:dyDescent="0.2">
      <c r="A2600" s="135"/>
      <c r="B2600" s="136"/>
      <c r="C2600" s="137" t="s">
        <v>2273</v>
      </c>
      <c r="D2600" s="138"/>
      <c r="E2600" s="139">
        <v>9.99</v>
      </c>
      <c r="F2600" s="134"/>
      <c r="G2600" s="134"/>
      <c r="H2600" s="140"/>
      <c r="I2600" s="140"/>
      <c r="J2600" s="140"/>
      <c r="K2600" s="140"/>
    </row>
    <row r="2601" spans="1:11" outlineLevel="1" x14ac:dyDescent="0.2">
      <c r="A2601" s="135"/>
      <c r="B2601" s="136"/>
      <c r="C2601" s="137" t="s">
        <v>964</v>
      </c>
      <c r="D2601" s="138"/>
      <c r="E2601" s="139">
        <v>6.46</v>
      </c>
      <c r="F2601" s="134"/>
      <c r="G2601" s="134"/>
      <c r="H2601" s="140"/>
      <c r="I2601" s="140"/>
      <c r="J2601" s="140"/>
      <c r="K2601" s="140"/>
    </row>
    <row r="2602" spans="1:11" outlineLevel="1" x14ac:dyDescent="0.2">
      <c r="A2602" s="135"/>
      <c r="B2602" s="136"/>
      <c r="C2602" s="137" t="s">
        <v>2274</v>
      </c>
      <c r="D2602" s="138"/>
      <c r="E2602" s="139">
        <v>11.33</v>
      </c>
      <c r="F2602" s="134"/>
      <c r="G2602" s="134"/>
      <c r="H2602" s="140"/>
      <c r="I2602" s="140"/>
      <c r="J2602" s="140"/>
      <c r="K2602" s="140"/>
    </row>
    <row r="2603" spans="1:11" outlineLevel="1" x14ac:dyDescent="0.2">
      <c r="A2603" s="135"/>
      <c r="B2603" s="136"/>
      <c r="C2603" s="137" t="s">
        <v>2275</v>
      </c>
      <c r="D2603" s="138"/>
      <c r="E2603" s="139">
        <v>13.5</v>
      </c>
      <c r="F2603" s="134"/>
      <c r="G2603" s="134"/>
      <c r="H2603" s="140"/>
      <c r="I2603" s="140"/>
      <c r="J2603" s="140"/>
      <c r="K2603" s="140"/>
    </row>
    <row r="2604" spans="1:11" outlineLevel="1" x14ac:dyDescent="0.2">
      <c r="A2604" s="135"/>
      <c r="B2604" s="136"/>
      <c r="C2604" s="137" t="s">
        <v>2276</v>
      </c>
      <c r="D2604" s="138"/>
      <c r="E2604" s="139">
        <v>14.12</v>
      </c>
      <c r="F2604" s="134"/>
      <c r="G2604" s="134"/>
      <c r="H2604" s="140"/>
      <c r="I2604" s="140"/>
      <c r="J2604" s="140"/>
      <c r="K2604" s="140"/>
    </row>
    <row r="2605" spans="1:11" outlineLevel="1" x14ac:dyDescent="0.2">
      <c r="A2605" s="135"/>
      <c r="B2605" s="136"/>
      <c r="C2605" s="137" t="s">
        <v>965</v>
      </c>
      <c r="D2605" s="138"/>
      <c r="E2605" s="139">
        <v>1.48</v>
      </c>
      <c r="F2605" s="134"/>
      <c r="G2605" s="134"/>
      <c r="H2605" s="140"/>
      <c r="I2605" s="140"/>
      <c r="J2605" s="140"/>
      <c r="K2605" s="140"/>
    </row>
    <row r="2606" spans="1:11" outlineLevel="1" x14ac:dyDescent="0.2">
      <c r="A2606" s="135"/>
      <c r="B2606" s="136"/>
      <c r="C2606" s="137" t="s">
        <v>966</v>
      </c>
      <c r="D2606" s="138"/>
      <c r="E2606" s="139">
        <v>1.62</v>
      </c>
      <c r="F2606" s="134"/>
      <c r="G2606" s="134"/>
      <c r="H2606" s="140"/>
      <c r="I2606" s="140"/>
      <c r="J2606" s="140"/>
      <c r="K2606" s="140"/>
    </row>
    <row r="2607" spans="1:11" outlineLevel="1" x14ac:dyDescent="0.2">
      <c r="A2607" s="135"/>
      <c r="B2607" s="136"/>
      <c r="C2607" s="137" t="s">
        <v>967</v>
      </c>
      <c r="D2607" s="138"/>
      <c r="E2607" s="139">
        <v>1.62</v>
      </c>
      <c r="F2607" s="134"/>
      <c r="G2607" s="134"/>
      <c r="H2607" s="140"/>
      <c r="I2607" s="140"/>
      <c r="J2607" s="140"/>
      <c r="K2607" s="140"/>
    </row>
    <row r="2608" spans="1:11" outlineLevel="1" x14ac:dyDescent="0.2">
      <c r="A2608" s="135"/>
      <c r="B2608" s="136"/>
      <c r="C2608" s="137" t="s">
        <v>912</v>
      </c>
      <c r="D2608" s="138"/>
      <c r="E2608" s="139">
        <v>19.489999999999998</v>
      </c>
      <c r="F2608" s="134"/>
      <c r="G2608" s="134"/>
      <c r="H2608" s="140"/>
      <c r="I2608" s="140"/>
      <c r="J2608" s="140"/>
      <c r="K2608" s="140"/>
    </row>
    <row r="2609" spans="1:11" outlineLevel="1" x14ac:dyDescent="0.2">
      <c r="A2609" s="135"/>
      <c r="B2609" s="136"/>
      <c r="C2609" s="137" t="s">
        <v>2277</v>
      </c>
      <c r="D2609" s="138"/>
      <c r="E2609" s="139">
        <v>46.17</v>
      </c>
      <c r="F2609" s="134"/>
      <c r="G2609" s="134"/>
      <c r="H2609" s="140"/>
      <c r="I2609" s="140"/>
      <c r="J2609" s="140"/>
      <c r="K2609" s="140"/>
    </row>
    <row r="2610" spans="1:11" outlineLevel="1" x14ac:dyDescent="0.2">
      <c r="A2610" s="135"/>
      <c r="B2610" s="136"/>
      <c r="C2610" s="137" t="s">
        <v>914</v>
      </c>
      <c r="D2610" s="138"/>
      <c r="E2610" s="139">
        <v>7.29</v>
      </c>
      <c r="F2610" s="134"/>
      <c r="G2610" s="134"/>
      <c r="H2610" s="140"/>
      <c r="I2610" s="140"/>
      <c r="J2610" s="140"/>
      <c r="K2610" s="140"/>
    </row>
    <row r="2611" spans="1:11" outlineLevel="1" x14ac:dyDescent="0.2">
      <c r="A2611" s="135"/>
      <c r="B2611" s="136"/>
      <c r="C2611" s="137" t="s">
        <v>915</v>
      </c>
      <c r="D2611" s="138"/>
      <c r="E2611" s="139">
        <v>14.63</v>
      </c>
      <c r="F2611" s="134"/>
      <c r="G2611" s="134"/>
      <c r="H2611" s="140"/>
      <c r="I2611" s="140"/>
      <c r="J2611" s="140"/>
      <c r="K2611" s="140"/>
    </row>
    <row r="2612" spans="1:11" outlineLevel="1" x14ac:dyDescent="0.2">
      <c r="A2612" s="135"/>
      <c r="B2612" s="136"/>
      <c r="C2612" s="137" t="s">
        <v>2278</v>
      </c>
      <c r="D2612" s="138"/>
      <c r="E2612" s="139">
        <v>67.2</v>
      </c>
      <c r="F2612" s="134"/>
      <c r="G2612" s="134"/>
      <c r="H2612" s="140"/>
      <c r="I2612" s="140"/>
      <c r="J2612" s="140"/>
      <c r="K2612" s="140"/>
    </row>
    <row r="2613" spans="1:11" outlineLevel="1" x14ac:dyDescent="0.2">
      <c r="A2613" s="135"/>
      <c r="B2613" s="136"/>
      <c r="C2613" s="137" t="s">
        <v>968</v>
      </c>
      <c r="D2613" s="138"/>
      <c r="E2613" s="139">
        <v>1.44</v>
      </c>
      <c r="F2613" s="134"/>
      <c r="G2613" s="134"/>
      <c r="H2613" s="140"/>
      <c r="I2613" s="140"/>
      <c r="J2613" s="140"/>
      <c r="K2613" s="140"/>
    </row>
    <row r="2614" spans="1:11" outlineLevel="1" x14ac:dyDescent="0.2">
      <c r="A2614" s="135"/>
      <c r="B2614" s="136"/>
      <c r="C2614" s="137" t="s">
        <v>969</v>
      </c>
      <c r="D2614" s="138"/>
      <c r="E2614" s="139">
        <v>3.8</v>
      </c>
      <c r="F2614" s="134"/>
      <c r="G2614" s="134"/>
      <c r="H2614" s="140"/>
      <c r="I2614" s="140"/>
      <c r="J2614" s="140"/>
      <c r="K2614" s="140"/>
    </row>
    <row r="2615" spans="1:11" outlineLevel="1" x14ac:dyDescent="0.2">
      <c r="A2615" s="135"/>
      <c r="B2615" s="136"/>
      <c r="C2615" s="137" t="s">
        <v>970</v>
      </c>
      <c r="D2615" s="138"/>
      <c r="E2615" s="139">
        <v>3.5</v>
      </c>
      <c r="F2615" s="134"/>
      <c r="G2615" s="134"/>
      <c r="H2615" s="140"/>
      <c r="I2615" s="140"/>
      <c r="J2615" s="140"/>
      <c r="K2615" s="140"/>
    </row>
    <row r="2616" spans="1:11" outlineLevel="1" x14ac:dyDescent="0.2">
      <c r="A2616" s="135"/>
      <c r="B2616" s="136"/>
      <c r="C2616" s="137" t="s">
        <v>971</v>
      </c>
      <c r="D2616" s="138"/>
      <c r="E2616" s="139">
        <v>1.44</v>
      </c>
      <c r="F2616" s="134"/>
      <c r="G2616" s="134"/>
      <c r="H2616" s="140"/>
      <c r="I2616" s="140"/>
      <c r="J2616" s="140"/>
      <c r="K2616" s="140"/>
    </row>
    <row r="2617" spans="1:11" outlineLevel="1" x14ac:dyDescent="0.2">
      <c r="A2617" s="135"/>
      <c r="B2617" s="136"/>
      <c r="C2617" s="137" t="s">
        <v>972</v>
      </c>
      <c r="D2617" s="138"/>
      <c r="E2617" s="139">
        <v>1.44</v>
      </c>
      <c r="F2617" s="134"/>
      <c r="G2617" s="134"/>
      <c r="H2617" s="140"/>
      <c r="I2617" s="140"/>
      <c r="J2617" s="140"/>
      <c r="K2617" s="140"/>
    </row>
    <row r="2618" spans="1:11" outlineLevel="1" x14ac:dyDescent="0.2">
      <c r="A2618" s="135"/>
      <c r="B2618" s="136"/>
      <c r="C2618" s="137" t="s">
        <v>973</v>
      </c>
      <c r="D2618" s="138"/>
      <c r="E2618" s="139">
        <v>2.3199999999999998</v>
      </c>
      <c r="F2618" s="134"/>
      <c r="G2618" s="134"/>
      <c r="H2618" s="140"/>
      <c r="I2618" s="140"/>
      <c r="J2618" s="140"/>
      <c r="K2618" s="140"/>
    </row>
    <row r="2619" spans="1:11" outlineLevel="1" x14ac:dyDescent="0.2">
      <c r="A2619" s="135"/>
      <c r="B2619" s="136"/>
      <c r="C2619" s="137" t="s">
        <v>2279</v>
      </c>
      <c r="D2619" s="138"/>
      <c r="E2619" s="139">
        <v>3</v>
      </c>
      <c r="F2619" s="134"/>
      <c r="G2619" s="134"/>
      <c r="H2619" s="140"/>
      <c r="I2619" s="140"/>
      <c r="J2619" s="140"/>
      <c r="K2619" s="140"/>
    </row>
    <row r="2620" spans="1:11" outlineLevel="1" x14ac:dyDescent="0.2">
      <c r="A2620" s="135"/>
      <c r="B2620" s="136"/>
      <c r="C2620" s="137" t="s">
        <v>2280</v>
      </c>
      <c r="D2620" s="138"/>
      <c r="E2620" s="139">
        <v>14.1</v>
      </c>
      <c r="F2620" s="134"/>
      <c r="G2620" s="134"/>
      <c r="H2620" s="140"/>
      <c r="I2620" s="140"/>
      <c r="J2620" s="140"/>
      <c r="K2620" s="140"/>
    </row>
    <row r="2621" spans="1:11" outlineLevel="1" x14ac:dyDescent="0.2">
      <c r="A2621" s="135"/>
      <c r="B2621" s="136"/>
      <c r="C2621" s="137" t="s">
        <v>2281</v>
      </c>
      <c r="D2621" s="138"/>
      <c r="E2621" s="139"/>
      <c r="F2621" s="134"/>
      <c r="G2621" s="134"/>
      <c r="H2621" s="140"/>
      <c r="I2621" s="140"/>
      <c r="J2621" s="140"/>
      <c r="K2621" s="140"/>
    </row>
    <row r="2622" spans="1:11" outlineLevel="1" x14ac:dyDescent="0.2">
      <c r="A2622" s="135"/>
      <c r="B2622" s="136"/>
      <c r="C2622" s="137" t="s">
        <v>917</v>
      </c>
      <c r="D2622" s="138"/>
      <c r="E2622" s="139"/>
      <c r="F2622" s="134"/>
      <c r="G2622" s="134"/>
      <c r="H2622" s="140"/>
      <c r="I2622" s="140"/>
      <c r="J2622" s="140"/>
      <c r="K2622" s="140"/>
    </row>
    <row r="2623" spans="1:11" outlineLevel="1" x14ac:dyDescent="0.2">
      <c r="A2623" s="135"/>
      <c r="B2623" s="136"/>
      <c r="C2623" s="137" t="s">
        <v>2282</v>
      </c>
      <c r="D2623" s="138"/>
      <c r="E2623" s="139">
        <v>50.05</v>
      </c>
      <c r="F2623" s="134"/>
      <c r="G2623" s="134"/>
      <c r="H2623" s="140"/>
      <c r="I2623" s="140"/>
      <c r="J2623" s="140"/>
      <c r="K2623" s="140"/>
    </row>
    <row r="2624" spans="1:11" outlineLevel="1" x14ac:dyDescent="0.2">
      <c r="A2624" s="135"/>
      <c r="B2624" s="136"/>
      <c r="C2624" s="137" t="s">
        <v>2283</v>
      </c>
      <c r="D2624" s="138"/>
      <c r="E2624" s="139">
        <v>28.46</v>
      </c>
      <c r="F2624" s="134"/>
      <c r="G2624" s="134"/>
      <c r="H2624" s="140"/>
      <c r="I2624" s="140"/>
      <c r="J2624" s="140"/>
      <c r="K2624" s="140"/>
    </row>
    <row r="2625" spans="1:11" outlineLevel="1" x14ac:dyDescent="0.2">
      <c r="A2625" s="135"/>
      <c r="B2625" s="136"/>
      <c r="C2625" s="137" t="s">
        <v>2284</v>
      </c>
      <c r="D2625" s="138"/>
      <c r="E2625" s="139">
        <v>9.27</v>
      </c>
      <c r="F2625" s="134"/>
      <c r="G2625" s="134"/>
      <c r="H2625" s="140"/>
      <c r="I2625" s="140"/>
      <c r="J2625" s="140"/>
      <c r="K2625" s="140"/>
    </row>
    <row r="2626" spans="1:11" outlineLevel="1" x14ac:dyDescent="0.2">
      <c r="A2626" s="135"/>
      <c r="B2626" s="136"/>
      <c r="C2626" s="137" t="s">
        <v>2285</v>
      </c>
      <c r="D2626" s="138"/>
      <c r="E2626" s="139">
        <v>0.94</v>
      </c>
      <c r="F2626" s="134"/>
      <c r="G2626" s="134"/>
      <c r="H2626" s="140"/>
      <c r="I2626" s="140"/>
      <c r="J2626" s="140"/>
      <c r="K2626" s="140"/>
    </row>
    <row r="2627" spans="1:11" outlineLevel="1" x14ac:dyDescent="0.2">
      <c r="A2627" s="135"/>
      <c r="B2627" s="136"/>
      <c r="C2627" s="137" t="s">
        <v>2286</v>
      </c>
      <c r="D2627" s="138"/>
      <c r="E2627" s="139">
        <v>1.1299999999999999</v>
      </c>
      <c r="F2627" s="134"/>
      <c r="G2627" s="134"/>
      <c r="H2627" s="140"/>
      <c r="I2627" s="140"/>
      <c r="J2627" s="140"/>
      <c r="K2627" s="140"/>
    </row>
    <row r="2628" spans="1:11" outlineLevel="1" x14ac:dyDescent="0.2">
      <c r="A2628" s="135"/>
      <c r="B2628" s="136"/>
      <c r="C2628" s="137" t="s">
        <v>2287</v>
      </c>
      <c r="D2628" s="138"/>
      <c r="E2628" s="139">
        <v>15.88</v>
      </c>
      <c r="F2628" s="134"/>
      <c r="G2628" s="134"/>
      <c r="H2628" s="140"/>
      <c r="I2628" s="140"/>
      <c r="J2628" s="140"/>
      <c r="K2628" s="140"/>
    </row>
    <row r="2629" spans="1:11" outlineLevel="1" x14ac:dyDescent="0.2">
      <c r="A2629" s="135"/>
      <c r="B2629" s="136"/>
      <c r="C2629" s="137" t="s">
        <v>2288</v>
      </c>
      <c r="D2629" s="138"/>
      <c r="E2629" s="139">
        <v>85.52</v>
      </c>
      <c r="F2629" s="134"/>
      <c r="G2629" s="134"/>
      <c r="H2629" s="140"/>
      <c r="I2629" s="140"/>
      <c r="J2629" s="140"/>
      <c r="K2629" s="140"/>
    </row>
    <row r="2630" spans="1:11" outlineLevel="1" x14ac:dyDescent="0.2">
      <c r="A2630" s="135"/>
      <c r="B2630" s="136"/>
      <c r="C2630" s="137" t="s">
        <v>926</v>
      </c>
      <c r="D2630" s="138"/>
      <c r="E2630" s="139"/>
      <c r="F2630" s="134"/>
      <c r="G2630" s="134"/>
      <c r="H2630" s="140"/>
      <c r="I2630" s="140"/>
      <c r="J2630" s="140"/>
      <c r="K2630" s="140"/>
    </row>
    <row r="2631" spans="1:11" outlineLevel="1" x14ac:dyDescent="0.2">
      <c r="A2631" s="135"/>
      <c r="B2631" s="136"/>
      <c r="C2631" s="137" t="s">
        <v>2289</v>
      </c>
      <c r="D2631" s="138"/>
      <c r="E2631" s="139">
        <v>51.35</v>
      </c>
      <c r="F2631" s="134"/>
      <c r="G2631" s="134"/>
      <c r="H2631" s="140"/>
      <c r="I2631" s="140"/>
      <c r="J2631" s="140"/>
      <c r="K2631" s="140"/>
    </row>
    <row r="2632" spans="1:11" outlineLevel="1" x14ac:dyDescent="0.2">
      <c r="A2632" s="135"/>
      <c r="B2632" s="136"/>
      <c r="C2632" s="137" t="s">
        <v>2290</v>
      </c>
      <c r="D2632" s="138"/>
      <c r="E2632" s="139">
        <v>38.72</v>
      </c>
      <c r="F2632" s="134"/>
      <c r="G2632" s="134"/>
      <c r="H2632" s="140"/>
      <c r="I2632" s="140"/>
      <c r="J2632" s="140"/>
      <c r="K2632" s="140"/>
    </row>
    <row r="2633" spans="1:11" outlineLevel="1" x14ac:dyDescent="0.2">
      <c r="A2633" s="135"/>
      <c r="B2633" s="136"/>
      <c r="C2633" s="137" t="s">
        <v>975</v>
      </c>
      <c r="D2633" s="138"/>
      <c r="E2633" s="139">
        <v>2.37</v>
      </c>
      <c r="F2633" s="134"/>
      <c r="G2633" s="134"/>
      <c r="H2633" s="140"/>
      <c r="I2633" s="140"/>
      <c r="J2633" s="140"/>
      <c r="K2633" s="140"/>
    </row>
    <row r="2634" spans="1:11" outlineLevel="1" x14ac:dyDescent="0.2">
      <c r="A2634" s="135"/>
      <c r="B2634" s="136"/>
      <c r="C2634" s="137" t="s">
        <v>976</v>
      </c>
      <c r="D2634" s="138"/>
      <c r="E2634" s="139">
        <v>5.73</v>
      </c>
      <c r="F2634" s="134"/>
      <c r="G2634" s="134"/>
      <c r="H2634" s="140"/>
      <c r="I2634" s="140"/>
      <c r="J2634" s="140"/>
      <c r="K2634" s="140"/>
    </row>
    <row r="2635" spans="1:11" outlineLevel="1" x14ac:dyDescent="0.2">
      <c r="A2635" s="135"/>
      <c r="B2635" s="136"/>
      <c r="C2635" s="137" t="s">
        <v>977</v>
      </c>
      <c r="D2635" s="138"/>
      <c r="E2635" s="139">
        <v>1.58</v>
      </c>
      <c r="F2635" s="134"/>
      <c r="G2635" s="134"/>
      <c r="H2635" s="140"/>
      <c r="I2635" s="140"/>
      <c r="J2635" s="140"/>
      <c r="K2635" s="140"/>
    </row>
    <row r="2636" spans="1:11" outlineLevel="1" x14ac:dyDescent="0.2">
      <c r="A2636" s="135"/>
      <c r="B2636" s="136"/>
      <c r="C2636" s="137" t="s">
        <v>978</v>
      </c>
      <c r="D2636" s="138"/>
      <c r="E2636" s="139">
        <v>1.28</v>
      </c>
      <c r="F2636" s="134"/>
      <c r="G2636" s="134"/>
      <c r="H2636" s="140"/>
      <c r="I2636" s="140"/>
      <c r="J2636" s="140"/>
      <c r="K2636" s="140"/>
    </row>
    <row r="2637" spans="1:11" outlineLevel="1" x14ac:dyDescent="0.2">
      <c r="A2637" s="135"/>
      <c r="B2637" s="136"/>
      <c r="C2637" s="137" t="s">
        <v>979</v>
      </c>
      <c r="D2637" s="138"/>
      <c r="E2637" s="139">
        <v>1.35</v>
      </c>
      <c r="F2637" s="134"/>
      <c r="G2637" s="134"/>
      <c r="H2637" s="140"/>
      <c r="I2637" s="140"/>
      <c r="J2637" s="140"/>
      <c r="K2637" s="140"/>
    </row>
    <row r="2638" spans="1:11" outlineLevel="1" x14ac:dyDescent="0.2">
      <c r="A2638" s="135"/>
      <c r="B2638" s="136"/>
      <c r="C2638" s="137" t="s">
        <v>2291</v>
      </c>
      <c r="D2638" s="138"/>
      <c r="E2638" s="139">
        <v>86.26</v>
      </c>
      <c r="F2638" s="134"/>
      <c r="G2638" s="134"/>
      <c r="H2638" s="140"/>
      <c r="I2638" s="140"/>
      <c r="J2638" s="140"/>
      <c r="K2638" s="140"/>
    </row>
    <row r="2639" spans="1:11" outlineLevel="1" x14ac:dyDescent="0.2">
      <c r="A2639" s="135"/>
      <c r="B2639" s="136"/>
      <c r="C2639" s="137" t="s">
        <v>2292</v>
      </c>
      <c r="D2639" s="138"/>
      <c r="E2639" s="139">
        <v>21.63</v>
      </c>
      <c r="F2639" s="134"/>
      <c r="G2639" s="134"/>
      <c r="H2639" s="140"/>
      <c r="I2639" s="140"/>
      <c r="J2639" s="140"/>
      <c r="K2639" s="140"/>
    </row>
    <row r="2640" spans="1:11" outlineLevel="1" x14ac:dyDescent="0.2">
      <c r="A2640" s="135"/>
      <c r="B2640" s="136"/>
      <c r="C2640" s="137" t="s">
        <v>938</v>
      </c>
      <c r="D2640" s="138"/>
      <c r="E2640" s="139"/>
      <c r="F2640" s="134"/>
      <c r="G2640" s="134"/>
      <c r="H2640" s="140"/>
      <c r="I2640" s="140"/>
      <c r="J2640" s="140"/>
      <c r="K2640" s="140"/>
    </row>
    <row r="2641" spans="1:11" outlineLevel="1" x14ac:dyDescent="0.2">
      <c r="A2641" s="135"/>
      <c r="B2641" s="136"/>
      <c r="C2641" s="137" t="s">
        <v>2293</v>
      </c>
      <c r="D2641" s="138"/>
      <c r="E2641" s="139">
        <v>51.35</v>
      </c>
      <c r="F2641" s="134"/>
      <c r="G2641" s="134"/>
      <c r="H2641" s="140"/>
      <c r="I2641" s="140"/>
      <c r="J2641" s="140"/>
      <c r="K2641" s="140"/>
    </row>
    <row r="2642" spans="1:11" outlineLevel="1" x14ac:dyDescent="0.2">
      <c r="A2642" s="135"/>
      <c r="B2642" s="136"/>
      <c r="C2642" s="137" t="s">
        <v>2294</v>
      </c>
      <c r="D2642" s="138"/>
      <c r="E2642" s="139">
        <v>39.68</v>
      </c>
      <c r="F2642" s="134"/>
      <c r="G2642" s="134"/>
      <c r="H2642" s="140"/>
      <c r="I2642" s="140"/>
      <c r="J2642" s="140"/>
      <c r="K2642" s="140"/>
    </row>
    <row r="2643" spans="1:11" outlineLevel="1" x14ac:dyDescent="0.2">
      <c r="A2643" s="135"/>
      <c r="B2643" s="136"/>
      <c r="C2643" s="137" t="s">
        <v>980</v>
      </c>
      <c r="D2643" s="138"/>
      <c r="E2643" s="139">
        <v>2.5</v>
      </c>
      <c r="F2643" s="134"/>
      <c r="G2643" s="134"/>
      <c r="H2643" s="140"/>
      <c r="I2643" s="140"/>
      <c r="J2643" s="140"/>
      <c r="K2643" s="140"/>
    </row>
    <row r="2644" spans="1:11" outlineLevel="1" x14ac:dyDescent="0.2">
      <c r="A2644" s="135"/>
      <c r="B2644" s="136"/>
      <c r="C2644" s="137" t="s">
        <v>981</v>
      </c>
      <c r="D2644" s="138"/>
      <c r="E2644" s="139">
        <v>6.05</v>
      </c>
      <c r="F2644" s="134"/>
      <c r="G2644" s="134"/>
      <c r="H2644" s="140"/>
      <c r="I2644" s="140"/>
      <c r="J2644" s="140"/>
      <c r="K2644" s="140"/>
    </row>
    <row r="2645" spans="1:11" outlineLevel="1" x14ac:dyDescent="0.2">
      <c r="A2645" s="135"/>
      <c r="B2645" s="136"/>
      <c r="C2645" s="137" t="s">
        <v>982</v>
      </c>
      <c r="D2645" s="138"/>
      <c r="E2645" s="139">
        <v>1.36</v>
      </c>
      <c r="F2645" s="134"/>
      <c r="G2645" s="134"/>
      <c r="H2645" s="140"/>
      <c r="I2645" s="140"/>
      <c r="J2645" s="140"/>
      <c r="K2645" s="140"/>
    </row>
    <row r="2646" spans="1:11" outlineLevel="1" x14ac:dyDescent="0.2">
      <c r="A2646" s="135"/>
      <c r="B2646" s="136"/>
      <c r="C2646" s="137" t="s">
        <v>983</v>
      </c>
      <c r="D2646" s="138"/>
      <c r="E2646" s="139">
        <v>1.41</v>
      </c>
      <c r="F2646" s="134"/>
      <c r="G2646" s="134"/>
      <c r="H2646" s="140"/>
      <c r="I2646" s="140"/>
      <c r="J2646" s="140"/>
      <c r="K2646" s="140"/>
    </row>
    <row r="2647" spans="1:11" outlineLevel="1" x14ac:dyDescent="0.2">
      <c r="A2647" s="135"/>
      <c r="B2647" s="136"/>
      <c r="C2647" s="137" t="s">
        <v>984</v>
      </c>
      <c r="D2647" s="138"/>
      <c r="E2647" s="139">
        <v>1.35</v>
      </c>
      <c r="F2647" s="134"/>
      <c r="G2647" s="134"/>
      <c r="H2647" s="140"/>
      <c r="I2647" s="140"/>
      <c r="J2647" s="140"/>
      <c r="K2647" s="140"/>
    </row>
    <row r="2648" spans="1:11" outlineLevel="1" x14ac:dyDescent="0.2">
      <c r="A2648" s="135"/>
      <c r="B2648" s="136"/>
      <c r="C2648" s="137" t="s">
        <v>2295</v>
      </c>
      <c r="D2648" s="138"/>
      <c r="E2648" s="139">
        <v>87.68</v>
      </c>
      <c r="F2648" s="134"/>
      <c r="G2648" s="134"/>
      <c r="H2648" s="140"/>
      <c r="I2648" s="140"/>
      <c r="J2648" s="140"/>
      <c r="K2648" s="140"/>
    </row>
    <row r="2649" spans="1:11" outlineLevel="1" x14ac:dyDescent="0.2">
      <c r="A2649" s="135"/>
      <c r="B2649" s="136"/>
      <c r="C2649" s="137" t="s">
        <v>2296</v>
      </c>
      <c r="D2649" s="138"/>
      <c r="E2649" s="139">
        <v>5.88</v>
      </c>
      <c r="F2649" s="134"/>
      <c r="G2649" s="134"/>
      <c r="H2649" s="140"/>
      <c r="I2649" s="140"/>
      <c r="J2649" s="140"/>
      <c r="K2649" s="140"/>
    </row>
    <row r="2650" spans="1:11" outlineLevel="1" x14ac:dyDescent="0.2">
      <c r="A2650" s="135"/>
      <c r="B2650" s="136"/>
      <c r="C2650" s="137" t="s">
        <v>950</v>
      </c>
      <c r="D2650" s="138"/>
      <c r="E2650" s="139"/>
      <c r="F2650" s="134"/>
      <c r="G2650" s="134"/>
      <c r="H2650" s="140"/>
      <c r="I2650" s="140"/>
      <c r="J2650" s="140"/>
      <c r="K2650" s="140"/>
    </row>
    <row r="2651" spans="1:11" outlineLevel="1" x14ac:dyDescent="0.2">
      <c r="A2651" s="135"/>
      <c r="B2651" s="136"/>
      <c r="C2651" s="137" t="s">
        <v>2297</v>
      </c>
      <c r="D2651" s="138"/>
      <c r="E2651" s="139">
        <v>51.35</v>
      </c>
      <c r="F2651" s="134"/>
      <c r="G2651" s="134"/>
      <c r="H2651" s="140"/>
      <c r="I2651" s="140"/>
      <c r="J2651" s="140"/>
      <c r="K2651" s="140"/>
    </row>
    <row r="2652" spans="1:11" outlineLevel="1" x14ac:dyDescent="0.2">
      <c r="A2652" s="135"/>
      <c r="B2652" s="136"/>
      <c r="C2652" s="137" t="s">
        <v>2298</v>
      </c>
      <c r="D2652" s="138"/>
      <c r="E2652" s="139">
        <v>40.39</v>
      </c>
      <c r="F2652" s="134"/>
      <c r="G2652" s="134"/>
      <c r="H2652" s="140"/>
      <c r="I2652" s="140"/>
      <c r="J2652" s="140"/>
      <c r="K2652" s="140"/>
    </row>
    <row r="2653" spans="1:11" outlineLevel="1" x14ac:dyDescent="0.2">
      <c r="A2653" s="135"/>
      <c r="B2653" s="136"/>
      <c r="C2653" s="137" t="s">
        <v>985</v>
      </c>
      <c r="D2653" s="138"/>
      <c r="E2653" s="139">
        <v>2.44</v>
      </c>
      <c r="F2653" s="134"/>
      <c r="G2653" s="134"/>
      <c r="H2653" s="140"/>
      <c r="I2653" s="140"/>
      <c r="J2653" s="140"/>
      <c r="K2653" s="140"/>
    </row>
    <row r="2654" spans="1:11" outlineLevel="1" x14ac:dyDescent="0.2">
      <c r="A2654" s="135"/>
      <c r="B2654" s="136"/>
      <c r="C2654" s="137" t="s">
        <v>986</v>
      </c>
      <c r="D2654" s="138"/>
      <c r="E2654" s="139">
        <v>6.08</v>
      </c>
      <c r="F2654" s="134"/>
      <c r="G2654" s="134"/>
      <c r="H2654" s="140"/>
      <c r="I2654" s="140"/>
      <c r="J2654" s="140"/>
      <c r="K2654" s="140"/>
    </row>
    <row r="2655" spans="1:11" outlineLevel="1" x14ac:dyDescent="0.2">
      <c r="A2655" s="135"/>
      <c r="B2655" s="136"/>
      <c r="C2655" s="137" t="s">
        <v>987</v>
      </c>
      <c r="D2655" s="138"/>
      <c r="E2655" s="139">
        <v>1.38</v>
      </c>
      <c r="F2655" s="134"/>
      <c r="G2655" s="134"/>
      <c r="H2655" s="140"/>
      <c r="I2655" s="140"/>
      <c r="J2655" s="140"/>
      <c r="K2655" s="140"/>
    </row>
    <row r="2656" spans="1:11" outlineLevel="1" x14ac:dyDescent="0.2">
      <c r="A2656" s="135"/>
      <c r="B2656" s="136"/>
      <c r="C2656" s="137" t="s">
        <v>988</v>
      </c>
      <c r="D2656" s="138"/>
      <c r="E2656" s="139">
        <v>1.41</v>
      </c>
      <c r="F2656" s="134"/>
      <c r="G2656" s="134"/>
      <c r="H2656" s="140"/>
      <c r="I2656" s="140"/>
      <c r="J2656" s="140"/>
      <c r="K2656" s="140"/>
    </row>
    <row r="2657" spans="1:11" outlineLevel="1" x14ac:dyDescent="0.2">
      <c r="A2657" s="135"/>
      <c r="B2657" s="136"/>
      <c r="C2657" s="137" t="s">
        <v>989</v>
      </c>
      <c r="D2657" s="138"/>
      <c r="E2657" s="139">
        <v>1.35</v>
      </c>
      <c r="F2657" s="134"/>
      <c r="G2657" s="134"/>
      <c r="H2657" s="140"/>
      <c r="I2657" s="140"/>
      <c r="J2657" s="140"/>
      <c r="K2657" s="140"/>
    </row>
    <row r="2658" spans="1:11" outlineLevel="1" x14ac:dyDescent="0.2">
      <c r="A2658" s="135"/>
      <c r="B2658" s="136"/>
      <c r="C2658" s="137" t="s">
        <v>2299</v>
      </c>
      <c r="D2658" s="138"/>
      <c r="E2658" s="139">
        <v>91.29</v>
      </c>
      <c r="F2658" s="134"/>
      <c r="G2658" s="134"/>
      <c r="H2658" s="140"/>
      <c r="I2658" s="140"/>
      <c r="J2658" s="140"/>
      <c r="K2658" s="140"/>
    </row>
    <row r="2659" spans="1:11" outlineLevel="1" x14ac:dyDescent="0.2">
      <c r="A2659" s="135"/>
      <c r="B2659" s="136"/>
      <c r="C2659" s="137" t="s">
        <v>2300</v>
      </c>
      <c r="D2659" s="138"/>
      <c r="E2659" s="139">
        <v>5.88</v>
      </c>
      <c r="F2659" s="134"/>
      <c r="G2659" s="134"/>
      <c r="H2659" s="140"/>
      <c r="I2659" s="140"/>
      <c r="J2659" s="140"/>
      <c r="K2659" s="140"/>
    </row>
    <row r="2660" spans="1:11" outlineLevel="1" x14ac:dyDescent="0.2">
      <c r="A2660" s="135"/>
      <c r="B2660" s="136"/>
      <c r="C2660" s="137" t="s">
        <v>997</v>
      </c>
      <c r="D2660" s="138"/>
      <c r="E2660" s="139"/>
      <c r="F2660" s="134"/>
      <c r="G2660" s="134"/>
      <c r="H2660" s="140"/>
      <c r="I2660" s="140"/>
      <c r="J2660" s="140"/>
      <c r="K2660" s="140"/>
    </row>
    <row r="2661" spans="1:11" outlineLevel="1" x14ac:dyDescent="0.2">
      <c r="A2661" s="135"/>
      <c r="B2661" s="136"/>
      <c r="C2661" s="137" t="s">
        <v>2301</v>
      </c>
      <c r="D2661" s="138"/>
      <c r="E2661" s="139">
        <v>29.99</v>
      </c>
      <c r="F2661" s="134"/>
      <c r="G2661" s="134"/>
      <c r="H2661" s="140"/>
      <c r="I2661" s="140"/>
      <c r="J2661" s="140"/>
      <c r="K2661" s="140"/>
    </row>
    <row r="2662" spans="1:11" outlineLevel="1" x14ac:dyDescent="0.2">
      <c r="A2662" s="135"/>
      <c r="B2662" s="136"/>
      <c r="C2662" s="137" t="s">
        <v>2302</v>
      </c>
      <c r="D2662" s="138"/>
      <c r="E2662" s="139">
        <v>45.93</v>
      </c>
      <c r="F2662" s="134"/>
      <c r="G2662" s="134"/>
      <c r="H2662" s="140"/>
      <c r="I2662" s="140"/>
      <c r="J2662" s="140"/>
      <c r="K2662" s="140"/>
    </row>
    <row r="2663" spans="1:11" outlineLevel="1" x14ac:dyDescent="0.2">
      <c r="A2663" s="135"/>
      <c r="B2663" s="136"/>
      <c r="C2663" s="137" t="s">
        <v>2303</v>
      </c>
      <c r="D2663" s="138"/>
      <c r="E2663" s="139">
        <v>5.26</v>
      </c>
      <c r="F2663" s="134"/>
      <c r="G2663" s="134"/>
      <c r="H2663" s="140"/>
      <c r="I2663" s="140"/>
      <c r="J2663" s="140"/>
      <c r="K2663" s="140"/>
    </row>
    <row r="2664" spans="1:11" outlineLevel="1" x14ac:dyDescent="0.2">
      <c r="A2664" s="135"/>
      <c r="B2664" s="136"/>
      <c r="C2664" s="137" t="s">
        <v>2304</v>
      </c>
      <c r="D2664" s="138"/>
      <c r="E2664" s="139">
        <v>1.55</v>
      </c>
      <c r="F2664" s="134"/>
      <c r="G2664" s="134"/>
      <c r="H2664" s="140"/>
      <c r="I2664" s="140"/>
      <c r="J2664" s="140"/>
      <c r="K2664" s="140"/>
    </row>
    <row r="2665" spans="1:11" outlineLevel="1" x14ac:dyDescent="0.2">
      <c r="A2665" s="135"/>
      <c r="B2665" s="136"/>
      <c r="C2665" s="137" t="s">
        <v>2305</v>
      </c>
      <c r="D2665" s="138"/>
      <c r="E2665" s="139">
        <v>1.56</v>
      </c>
      <c r="F2665" s="134"/>
      <c r="G2665" s="134"/>
      <c r="H2665" s="140"/>
      <c r="I2665" s="140"/>
      <c r="J2665" s="140"/>
      <c r="K2665" s="140"/>
    </row>
    <row r="2666" spans="1:11" outlineLevel="1" x14ac:dyDescent="0.2">
      <c r="A2666" s="135"/>
      <c r="B2666" s="136"/>
      <c r="C2666" s="137" t="s">
        <v>2306</v>
      </c>
      <c r="D2666" s="138"/>
      <c r="E2666" s="139">
        <v>2.15</v>
      </c>
      <c r="F2666" s="134"/>
      <c r="G2666" s="134"/>
      <c r="H2666" s="140"/>
      <c r="I2666" s="140"/>
      <c r="J2666" s="140"/>
      <c r="K2666" s="140"/>
    </row>
    <row r="2667" spans="1:11" outlineLevel="1" x14ac:dyDescent="0.2">
      <c r="A2667" s="135"/>
      <c r="B2667" s="136"/>
      <c r="C2667" s="137" t="s">
        <v>2307</v>
      </c>
      <c r="D2667" s="138"/>
      <c r="E2667" s="139">
        <v>1.35</v>
      </c>
      <c r="F2667" s="134"/>
      <c r="G2667" s="134"/>
      <c r="H2667" s="140"/>
      <c r="I2667" s="140"/>
      <c r="J2667" s="140"/>
      <c r="K2667" s="140"/>
    </row>
    <row r="2668" spans="1:11" outlineLevel="1" x14ac:dyDescent="0.2">
      <c r="A2668" s="135"/>
      <c r="B2668" s="136"/>
      <c r="C2668" s="137" t="s">
        <v>2308</v>
      </c>
      <c r="D2668" s="138"/>
      <c r="E2668" s="139">
        <v>68.86</v>
      </c>
      <c r="F2668" s="134"/>
      <c r="G2668" s="134"/>
      <c r="H2668" s="140"/>
      <c r="I2668" s="140"/>
      <c r="J2668" s="140"/>
      <c r="K2668" s="140"/>
    </row>
    <row r="2669" spans="1:11" outlineLevel="1" x14ac:dyDescent="0.2">
      <c r="A2669" s="135"/>
      <c r="B2669" s="136"/>
      <c r="C2669" s="137" t="s">
        <v>2194</v>
      </c>
      <c r="D2669" s="138"/>
      <c r="E2669" s="139"/>
      <c r="F2669" s="134"/>
      <c r="G2669" s="134"/>
      <c r="H2669" s="140"/>
      <c r="I2669" s="140"/>
      <c r="J2669" s="140"/>
      <c r="K2669" s="140"/>
    </row>
    <row r="2670" spans="1:11" outlineLevel="1" x14ac:dyDescent="0.2">
      <c r="A2670" s="135"/>
      <c r="B2670" s="136"/>
      <c r="C2670" s="137" t="s">
        <v>2195</v>
      </c>
      <c r="D2670" s="138"/>
      <c r="E2670" s="139">
        <v>74.14</v>
      </c>
      <c r="F2670" s="134"/>
      <c r="G2670" s="134"/>
      <c r="H2670" s="140"/>
      <c r="I2670" s="140"/>
      <c r="J2670" s="140"/>
      <c r="K2670" s="140"/>
    </row>
    <row r="2671" spans="1:11" outlineLevel="1" x14ac:dyDescent="0.2">
      <c r="A2671" s="135"/>
      <c r="B2671" s="136"/>
      <c r="C2671" s="137" t="s">
        <v>2196</v>
      </c>
      <c r="D2671" s="138"/>
      <c r="E2671" s="139">
        <v>148.49</v>
      </c>
      <c r="F2671" s="134"/>
      <c r="G2671" s="134"/>
      <c r="H2671" s="140"/>
      <c r="I2671" s="140"/>
      <c r="J2671" s="140"/>
      <c r="K2671" s="140"/>
    </row>
    <row r="2672" spans="1:11" outlineLevel="1" x14ac:dyDescent="0.2">
      <c r="A2672" s="135"/>
      <c r="B2672" s="136"/>
      <c r="C2672" s="137" t="s">
        <v>2197</v>
      </c>
      <c r="D2672" s="138"/>
      <c r="E2672" s="139">
        <v>149.01</v>
      </c>
      <c r="F2672" s="134"/>
      <c r="G2672" s="134"/>
      <c r="H2672" s="140"/>
      <c r="I2672" s="140"/>
      <c r="J2672" s="140"/>
      <c r="K2672" s="140"/>
    </row>
    <row r="2673" spans="1:11" outlineLevel="1" x14ac:dyDescent="0.2">
      <c r="A2673" s="135"/>
      <c r="B2673" s="136"/>
      <c r="C2673" s="137" t="s">
        <v>2198</v>
      </c>
      <c r="D2673" s="138"/>
      <c r="E2673" s="139">
        <v>112.35</v>
      </c>
      <c r="F2673" s="134"/>
      <c r="G2673" s="134"/>
      <c r="H2673" s="140"/>
      <c r="I2673" s="140"/>
      <c r="J2673" s="140"/>
      <c r="K2673" s="140"/>
    </row>
    <row r="2674" spans="1:11" outlineLevel="1" x14ac:dyDescent="0.2">
      <c r="A2674" s="135"/>
      <c r="B2674" s="136"/>
      <c r="C2674" s="137" t="s">
        <v>2176</v>
      </c>
      <c r="D2674" s="138"/>
      <c r="E2674" s="139"/>
      <c r="F2674" s="134"/>
      <c r="G2674" s="134"/>
      <c r="H2674" s="140"/>
      <c r="I2674" s="140"/>
      <c r="J2674" s="140"/>
      <c r="K2674" s="140"/>
    </row>
    <row r="2675" spans="1:11" outlineLevel="1" x14ac:dyDescent="0.2">
      <c r="A2675" s="135"/>
      <c r="B2675" s="136"/>
      <c r="C2675" s="137" t="s">
        <v>917</v>
      </c>
      <c r="D2675" s="138"/>
      <c r="E2675" s="139"/>
      <c r="F2675" s="134"/>
      <c r="G2675" s="134"/>
      <c r="H2675" s="140"/>
      <c r="I2675" s="140"/>
      <c r="J2675" s="140"/>
      <c r="K2675" s="140"/>
    </row>
    <row r="2676" spans="1:11" outlineLevel="1" x14ac:dyDescent="0.2">
      <c r="A2676" s="135"/>
      <c r="B2676" s="136"/>
      <c r="C2676" s="137" t="s">
        <v>925</v>
      </c>
      <c r="D2676" s="138"/>
      <c r="E2676" s="139">
        <v>48.07</v>
      </c>
      <c r="F2676" s="134"/>
      <c r="G2676" s="134"/>
      <c r="H2676" s="140"/>
      <c r="I2676" s="140"/>
      <c r="J2676" s="140"/>
      <c r="K2676" s="140"/>
    </row>
    <row r="2677" spans="1:11" outlineLevel="1" x14ac:dyDescent="0.2">
      <c r="A2677" s="135"/>
      <c r="B2677" s="136"/>
      <c r="C2677" s="137" t="s">
        <v>1494</v>
      </c>
      <c r="D2677" s="138"/>
      <c r="E2677" s="139">
        <v>71.040000000000006</v>
      </c>
      <c r="F2677" s="134"/>
      <c r="G2677" s="134"/>
      <c r="H2677" s="140"/>
      <c r="I2677" s="140"/>
      <c r="J2677" s="140"/>
      <c r="K2677" s="140"/>
    </row>
    <row r="2678" spans="1:11" outlineLevel="1" x14ac:dyDescent="0.2">
      <c r="A2678" s="135"/>
      <c r="B2678" s="136"/>
      <c r="C2678" s="137" t="s">
        <v>2177</v>
      </c>
      <c r="D2678" s="138"/>
      <c r="E2678" s="139">
        <v>103.06</v>
      </c>
      <c r="F2678" s="134"/>
      <c r="G2678" s="134"/>
      <c r="H2678" s="140"/>
      <c r="I2678" s="140"/>
      <c r="J2678" s="140"/>
      <c r="K2678" s="140"/>
    </row>
    <row r="2679" spans="1:11" outlineLevel="1" x14ac:dyDescent="0.2">
      <c r="A2679" s="135"/>
      <c r="B2679" s="136"/>
      <c r="C2679" s="137" t="s">
        <v>926</v>
      </c>
      <c r="D2679" s="138"/>
      <c r="E2679" s="139"/>
      <c r="F2679" s="134"/>
      <c r="G2679" s="134"/>
      <c r="H2679" s="140"/>
      <c r="I2679" s="140"/>
      <c r="J2679" s="140"/>
      <c r="K2679" s="140"/>
    </row>
    <row r="2680" spans="1:11" outlineLevel="1" x14ac:dyDescent="0.2">
      <c r="A2680" s="135"/>
      <c r="B2680" s="136"/>
      <c r="C2680" s="137" t="s">
        <v>2178</v>
      </c>
      <c r="D2680" s="138"/>
      <c r="E2680" s="139">
        <v>22.59</v>
      </c>
      <c r="F2680" s="134"/>
      <c r="G2680" s="134"/>
      <c r="H2680" s="140"/>
      <c r="I2680" s="140"/>
      <c r="J2680" s="140"/>
      <c r="K2680" s="140"/>
    </row>
    <row r="2681" spans="1:11" outlineLevel="1" x14ac:dyDescent="0.2">
      <c r="A2681" s="135"/>
      <c r="B2681" s="136"/>
      <c r="C2681" s="137" t="s">
        <v>2179</v>
      </c>
      <c r="D2681" s="138"/>
      <c r="E2681" s="139">
        <v>26.83</v>
      </c>
      <c r="F2681" s="134"/>
      <c r="G2681" s="134"/>
      <c r="H2681" s="140"/>
      <c r="I2681" s="140"/>
      <c r="J2681" s="140"/>
      <c r="K2681" s="140"/>
    </row>
    <row r="2682" spans="1:11" outlineLevel="1" x14ac:dyDescent="0.2">
      <c r="A2682" s="135"/>
      <c r="B2682" s="136"/>
      <c r="C2682" s="137" t="s">
        <v>2180</v>
      </c>
      <c r="D2682" s="138"/>
      <c r="E2682" s="139">
        <v>22.25</v>
      </c>
      <c r="F2682" s="134"/>
      <c r="G2682" s="134"/>
      <c r="H2682" s="140"/>
      <c r="I2682" s="140"/>
      <c r="J2682" s="140"/>
      <c r="K2682" s="140"/>
    </row>
    <row r="2683" spans="1:11" outlineLevel="1" x14ac:dyDescent="0.2">
      <c r="A2683" s="135"/>
      <c r="B2683" s="136"/>
      <c r="C2683" s="137" t="s">
        <v>2181</v>
      </c>
      <c r="D2683" s="138"/>
      <c r="E2683" s="139">
        <v>21.63</v>
      </c>
      <c r="F2683" s="134"/>
      <c r="G2683" s="134"/>
      <c r="H2683" s="140"/>
      <c r="I2683" s="140"/>
      <c r="J2683" s="140"/>
      <c r="K2683" s="140"/>
    </row>
    <row r="2684" spans="1:11" outlineLevel="1" x14ac:dyDescent="0.2">
      <c r="A2684" s="135"/>
      <c r="B2684" s="136"/>
      <c r="C2684" s="137" t="s">
        <v>2182</v>
      </c>
      <c r="D2684" s="138"/>
      <c r="E2684" s="139">
        <v>27.13</v>
      </c>
      <c r="F2684" s="134"/>
      <c r="G2684" s="134"/>
      <c r="H2684" s="140"/>
      <c r="I2684" s="140"/>
      <c r="J2684" s="140"/>
      <c r="K2684" s="140"/>
    </row>
    <row r="2685" spans="1:11" outlineLevel="1" x14ac:dyDescent="0.2">
      <c r="A2685" s="135"/>
      <c r="B2685" s="136"/>
      <c r="C2685" s="137" t="s">
        <v>2183</v>
      </c>
      <c r="D2685" s="138"/>
      <c r="E2685" s="139">
        <v>21.19</v>
      </c>
      <c r="F2685" s="134"/>
      <c r="G2685" s="134"/>
      <c r="H2685" s="140"/>
      <c r="I2685" s="140"/>
      <c r="J2685" s="140"/>
      <c r="K2685" s="140"/>
    </row>
    <row r="2686" spans="1:11" outlineLevel="1" x14ac:dyDescent="0.2">
      <c r="A2686" s="135"/>
      <c r="B2686" s="136"/>
      <c r="C2686" s="137" t="s">
        <v>938</v>
      </c>
      <c r="D2686" s="138"/>
      <c r="E2686" s="139"/>
      <c r="F2686" s="134"/>
      <c r="G2686" s="134"/>
      <c r="H2686" s="140"/>
      <c r="I2686" s="140"/>
      <c r="J2686" s="140"/>
      <c r="K2686" s="140"/>
    </row>
    <row r="2687" spans="1:11" outlineLevel="1" x14ac:dyDescent="0.2">
      <c r="A2687" s="135"/>
      <c r="B2687" s="136"/>
      <c r="C2687" s="137" t="s">
        <v>2184</v>
      </c>
      <c r="D2687" s="138"/>
      <c r="E2687" s="139">
        <v>22.08</v>
      </c>
      <c r="F2687" s="134"/>
      <c r="G2687" s="134"/>
      <c r="H2687" s="140"/>
      <c r="I2687" s="140"/>
      <c r="J2687" s="140"/>
      <c r="K2687" s="140"/>
    </row>
    <row r="2688" spans="1:11" outlineLevel="1" x14ac:dyDescent="0.2">
      <c r="A2688" s="135"/>
      <c r="B2688" s="136"/>
      <c r="C2688" s="137" t="s">
        <v>2185</v>
      </c>
      <c r="D2688" s="138"/>
      <c r="E2688" s="139">
        <v>26.8</v>
      </c>
      <c r="F2688" s="134"/>
      <c r="G2688" s="134"/>
      <c r="H2688" s="140"/>
      <c r="I2688" s="140"/>
      <c r="J2688" s="140"/>
      <c r="K2688" s="140"/>
    </row>
    <row r="2689" spans="1:11" outlineLevel="1" x14ac:dyDescent="0.2">
      <c r="A2689" s="135"/>
      <c r="B2689" s="136"/>
      <c r="C2689" s="137" t="s">
        <v>2186</v>
      </c>
      <c r="D2689" s="138"/>
      <c r="E2689" s="139">
        <v>22.28</v>
      </c>
      <c r="F2689" s="134"/>
      <c r="G2689" s="134"/>
      <c r="H2689" s="140"/>
      <c r="I2689" s="140"/>
      <c r="J2689" s="140"/>
      <c r="K2689" s="140"/>
    </row>
    <row r="2690" spans="1:11" outlineLevel="1" x14ac:dyDescent="0.2">
      <c r="A2690" s="135"/>
      <c r="B2690" s="136"/>
      <c r="C2690" s="137" t="s">
        <v>2187</v>
      </c>
      <c r="D2690" s="138"/>
      <c r="E2690" s="139">
        <v>72.59</v>
      </c>
      <c r="F2690" s="134"/>
      <c r="G2690" s="134"/>
      <c r="H2690" s="140"/>
      <c r="I2690" s="140"/>
      <c r="J2690" s="140"/>
      <c r="K2690" s="140"/>
    </row>
    <row r="2691" spans="1:11" outlineLevel="1" x14ac:dyDescent="0.2">
      <c r="A2691" s="135"/>
      <c r="B2691" s="136"/>
      <c r="C2691" s="137" t="s">
        <v>2188</v>
      </c>
      <c r="D2691" s="138"/>
      <c r="E2691" s="139">
        <v>21.63</v>
      </c>
      <c r="F2691" s="134"/>
      <c r="G2691" s="134"/>
      <c r="H2691" s="140"/>
      <c r="I2691" s="140"/>
      <c r="J2691" s="140"/>
      <c r="K2691" s="140"/>
    </row>
    <row r="2692" spans="1:11" outlineLevel="1" x14ac:dyDescent="0.2">
      <c r="A2692" s="135"/>
      <c r="B2692" s="136"/>
      <c r="C2692" s="137" t="s">
        <v>2189</v>
      </c>
      <c r="D2692" s="138"/>
      <c r="E2692" s="139">
        <v>27.13</v>
      </c>
      <c r="F2692" s="134"/>
      <c r="G2692" s="134"/>
      <c r="H2692" s="140"/>
      <c r="I2692" s="140"/>
      <c r="J2692" s="140"/>
      <c r="K2692" s="140"/>
    </row>
    <row r="2693" spans="1:11" outlineLevel="1" x14ac:dyDescent="0.2">
      <c r="A2693" s="135"/>
      <c r="B2693" s="136"/>
      <c r="C2693" s="137" t="s">
        <v>2190</v>
      </c>
      <c r="D2693" s="138"/>
      <c r="E2693" s="139">
        <v>21.19</v>
      </c>
      <c r="F2693" s="134"/>
      <c r="G2693" s="134"/>
      <c r="H2693" s="140"/>
      <c r="I2693" s="140"/>
      <c r="J2693" s="140"/>
      <c r="K2693" s="140"/>
    </row>
    <row r="2694" spans="1:11" outlineLevel="1" x14ac:dyDescent="0.2">
      <c r="A2694" s="135"/>
      <c r="B2694" s="136"/>
      <c r="C2694" s="137" t="s">
        <v>950</v>
      </c>
      <c r="D2694" s="138"/>
      <c r="E2694" s="139"/>
      <c r="F2694" s="134"/>
      <c r="G2694" s="134"/>
      <c r="H2694" s="140"/>
      <c r="I2694" s="140"/>
      <c r="J2694" s="140"/>
      <c r="K2694" s="140"/>
    </row>
    <row r="2695" spans="1:11" outlineLevel="1" x14ac:dyDescent="0.2">
      <c r="A2695" s="135"/>
      <c r="B2695" s="136"/>
      <c r="C2695" s="137" t="s">
        <v>2191</v>
      </c>
      <c r="D2695" s="138"/>
      <c r="E2695" s="139">
        <v>21.86</v>
      </c>
      <c r="F2695" s="134"/>
      <c r="G2695" s="134"/>
      <c r="H2695" s="140"/>
      <c r="I2695" s="140"/>
      <c r="J2695" s="140"/>
      <c r="K2695" s="140"/>
    </row>
    <row r="2696" spans="1:11" outlineLevel="1" x14ac:dyDescent="0.2">
      <c r="A2696" s="135"/>
      <c r="B2696" s="136"/>
      <c r="C2696" s="137" t="s">
        <v>2192</v>
      </c>
      <c r="D2696" s="138"/>
      <c r="E2696" s="139">
        <v>27.24</v>
      </c>
      <c r="F2696" s="134"/>
      <c r="G2696" s="134"/>
      <c r="H2696" s="140"/>
      <c r="I2696" s="140"/>
      <c r="J2696" s="140"/>
      <c r="K2696" s="140"/>
    </row>
    <row r="2697" spans="1:11" outlineLevel="1" x14ac:dyDescent="0.2">
      <c r="A2697" s="135"/>
      <c r="B2697" s="136"/>
      <c r="C2697" s="137" t="s">
        <v>2193</v>
      </c>
      <c r="D2697" s="138"/>
      <c r="E2697" s="139">
        <v>21.41</v>
      </c>
      <c r="F2697" s="134"/>
      <c r="G2697" s="134"/>
      <c r="H2697" s="140"/>
      <c r="I2697" s="140"/>
      <c r="J2697" s="140"/>
      <c r="K2697" s="140"/>
    </row>
    <row r="2698" spans="1:11" ht="22.5" outlineLevel="1" x14ac:dyDescent="0.2">
      <c r="A2698" s="43">
        <v>174</v>
      </c>
      <c r="B2698" s="44" t="s">
        <v>2309</v>
      </c>
      <c r="C2698" s="59" t="s">
        <v>2310</v>
      </c>
      <c r="D2698" s="45" t="s">
        <v>172</v>
      </c>
      <c r="E2698" s="46">
        <v>50.1</v>
      </c>
      <c r="F2698" s="47">
        <v>0</v>
      </c>
      <c r="G2698" s="48">
        <f>ROUND(E2698*F2698,2)</f>
        <v>0</v>
      </c>
      <c r="H2698" s="46">
        <v>1.111E-2</v>
      </c>
      <c r="I2698" s="46">
        <f>ROUND(E2698*H2698,2)</f>
        <v>0.56000000000000005</v>
      </c>
      <c r="J2698" s="46">
        <v>0</v>
      </c>
      <c r="K2698" s="46">
        <f>ROUND(E2698*J2698,2)</f>
        <v>0</v>
      </c>
    </row>
    <row r="2699" spans="1:11" outlineLevel="1" x14ac:dyDescent="0.2">
      <c r="A2699" s="135"/>
      <c r="B2699" s="136"/>
      <c r="C2699" s="137" t="s">
        <v>2311</v>
      </c>
      <c r="D2699" s="138"/>
      <c r="E2699" s="139"/>
      <c r="F2699" s="134"/>
      <c r="G2699" s="134"/>
      <c r="H2699" s="140"/>
      <c r="I2699" s="140"/>
      <c r="J2699" s="140"/>
      <c r="K2699" s="140"/>
    </row>
    <row r="2700" spans="1:11" outlineLevel="1" x14ac:dyDescent="0.2">
      <c r="A2700" s="135"/>
      <c r="B2700" s="136"/>
      <c r="C2700" s="137" t="s">
        <v>2312</v>
      </c>
      <c r="D2700" s="138"/>
      <c r="E2700" s="139">
        <v>4.82</v>
      </c>
      <c r="F2700" s="134"/>
      <c r="G2700" s="134"/>
      <c r="H2700" s="140"/>
      <c r="I2700" s="140"/>
      <c r="J2700" s="140"/>
      <c r="K2700" s="140"/>
    </row>
    <row r="2701" spans="1:11" outlineLevel="1" x14ac:dyDescent="0.2">
      <c r="A2701" s="135"/>
      <c r="B2701" s="136"/>
      <c r="C2701" s="137" t="s">
        <v>971</v>
      </c>
      <c r="D2701" s="138"/>
      <c r="E2701" s="139">
        <v>1.44</v>
      </c>
      <c r="F2701" s="134"/>
      <c r="G2701" s="134"/>
      <c r="H2701" s="140"/>
      <c r="I2701" s="140"/>
      <c r="J2701" s="140"/>
      <c r="K2701" s="140"/>
    </row>
    <row r="2702" spans="1:11" outlineLevel="1" x14ac:dyDescent="0.2">
      <c r="A2702" s="135"/>
      <c r="B2702" s="136"/>
      <c r="C2702" s="137" t="s">
        <v>972</v>
      </c>
      <c r="D2702" s="138"/>
      <c r="E2702" s="139">
        <v>1.44</v>
      </c>
      <c r="F2702" s="134"/>
      <c r="G2702" s="134"/>
      <c r="H2702" s="140"/>
      <c r="I2702" s="140"/>
      <c r="J2702" s="140"/>
      <c r="K2702" s="140"/>
    </row>
    <row r="2703" spans="1:11" outlineLevel="1" x14ac:dyDescent="0.2">
      <c r="A2703" s="135"/>
      <c r="B2703" s="136"/>
      <c r="C2703" s="137" t="s">
        <v>973</v>
      </c>
      <c r="D2703" s="138"/>
      <c r="E2703" s="139">
        <v>2.3199999999999998</v>
      </c>
      <c r="F2703" s="134"/>
      <c r="G2703" s="134"/>
      <c r="H2703" s="140"/>
      <c r="I2703" s="140"/>
      <c r="J2703" s="140"/>
      <c r="K2703" s="140"/>
    </row>
    <row r="2704" spans="1:11" outlineLevel="1" x14ac:dyDescent="0.2">
      <c r="A2704" s="135"/>
      <c r="B2704" s="136"/>
      <c r="C2704" s="141" t="s">
        <v>2313</v>
      </c>
      <c r="D2704" s="142"/>
      <c r="E2704" s="143">
        <v>40.08</v>
      </c>
      <c r="F2704" s="134"/>
      <c r="G2704" s="134"/>
      <c r="H2704" s="140"/>
      <c r="I2704" s="140"/>
      <c r="J2704" s="140"/>
      <c r="K2704" s="140"/>
    </row>
    <row r="2705" spans="1:11" ht="22.5" outlineLevel="1" x14ac:dyDescent="0.2">
      <c r="A2705" s="43">
        <v>175</v>
      </c>
      <c r="B2705" s="44" t="s">
        <v>2309</v>
      </c>
      <c r="C2705" s="59" t="s">
        <v>2310</v>
      </c>
      <c r="D2705" s="45" t="s">
        <v>172</v>
      </c>
      <c r="E2705" s="46">
        <v>3395.97</v>
      </c>
      <c r="F2705" s="47">
        <v>0</v>
      </c>
      <c r="G2705" s="48">
        <f>ROUND(E2705*F2705,2)</f>
        <v>0</v>
      </c>
      <c r="H2705" s="46">
        <v>1.111E-2</v>
      </c>
      <c r="I2705" s="46">
        <f>ROUND(E2705*H2705,2)</f>
        <v>37.729999999999997</v>
      </c>
      <c r="J2705" s="46">
        <v>0</v>
      </c>
      <c r="K2705" s="46">
        <f>ROUND(E2705*J2705,2)</f>
        <v>0</v>
      </c>
    </row>
    <row r="2706" spans="1:11" outlineLevel="1" x14ac:dyDescent="0.2">
      <c r="A2706" s="135"/>
      <c r="B2706" s="136"/>
      <c r="C2706" s="137" t="s">
        <v>2314</v>
      </c>
      <c r="D2706" s="138"/>
      <c r="E2706" s="139"/>
      <c r="F2706" s="134"/>
      <c r="G2706" s="134"/>
      <c r="H2706" s="140"/>
      <c r="I2706" s="140"/>
      <c r="J2706" s="140"/>
      <c r="K2706" s="140"/>
    </row>
    <row r="2707" spans="1:11" outlineLevel="1" x14ac:dyDescent="0.2">
      <c r="A2707" s="135"/>
      <c r="B2707" s="136"/>
      <c r="C2707" s="137" t="s">
        <v>2195</v>
      </c>
      <c r="D2707" s="138"/>
      <c r="E2707" s="139">
        <v>74.14</v>
      </c>
      <c r="F2707" s="134"/>
      <c r="G2707" s="134"/>
      <c r="H2707" s="140"/>
      <c r="I2707" s="140"/>
      <c r="J2707" s="140"/>
      <c r="K2707" s="140"/>
    </row>
    <row r="2708" spans="1:11" outlineLevel="1" x14ac:dyDescent="0.2">
      <c r="A2708" s="135"/>
      <c r="B2708" s="136"/>
      <c r="C2708" s="137" t="s">
        <v>2196</v>
      </c>
      <c r="D2708" s="138"/>
      <c r="E2708" s="139">
        <v>148.49</v>
      </c>
      <c r="F2708" s="134"/>
      <c r="G2708" s="134"/>
      <c r="H2708" s="140"/>
      <c r="I2708" s="140"/>
      <c r="J2708" s="140"/>
      <c r="K2708" s="140"/>
    </row>
    <row r="2709" spans="1:11" outlineLevel="1" x14ac:dyDescent="0.2">
      <c r="A2709" s="135"/>
      <c r="B2709" s="136"/>
      <c r="C2709" s="137" t="s">
        <v>2197</v>
      </c>
      <c r="D2709" s="138"/>
      <c r="E2709" s="139">
        <v>149.01</v>
      </c>
      <c r="F2709" s="134"/>
      <c r="G2709" s="134"/>
      <c r="H2709" s="140"/>
      <c r="I2709" s="140"/>
      <c r="J2709" s="140"/>
      <c r="K2709" s="140"/>
    </row>
    <row r="2710" spans="1:11" outlineLevel="1" x14ac:dyDescent="0.2">
      <c r="A2710" s="135"/>
      <c r="B2710" s="136"/>
      <c r="C2710" s="137" t="s">
        <v>2198</v>
      </c>
      <c r="D2710" s="138"/>
      <c r="E2710" s="139">
        <v>112.35</v>
      </c>
      <c r="F2710" s="134"/>
      <c r="G2710" s="134"/>
      <c r="H2710" s="140"/>
      <c r="I2710" s="140"/>
      <c r="J2710" s="140"/>
      <c r="K2710" s="140"/>
    </row>
    <row r="2711" spans="1:11" outlineLevel="1" x14ac:dyDescent="0.2">
      <c r="A2711" s="135"/>
      <c r="B2711" s="136"/>
      <c r="C2711" s="137" t="s">
        <v>2176</v>
      </c>
      <c r="D2711" s="138"/>
      <c r="E2711" s="139"/>
      <c r="F2711" s="134"/>
      <c r="G2711" s="134"/>
      <c r="H2711" s="140"/>
      <c r="I2711" s="140"/>
      <c r="J2711" s="140"/>
      <c r="K2711" s="140"/>
    </row>
    <row r="2712" spans="1:11" outlineLevel="1" x14ac:dyDescent="0.2">
      <c r="A2712" s="135"/>
      <c r="B2712" s="136"/>
      <c r="C2712" s="137" t="s">
        <v>917</v>
      </c>
      <c r="D2712" s="138"/>
      <c r="E2712" s="139"/>
      <c r="F2712" s="134"/>
      <c r="G2712" s="134"/>
      <c r="H2712" s="140"/>
      <c r="I2712" s="140"/>
      <c r="J2712" s="140"/>
      <c r="K2712" s="140"/>
    </row>
    <row r="2713" spans="1:11" outlineLevel="1" x14ac:dyDescent="0.2">
      <c r="A2713" s="135"/>
      <c r="B2713" s="136"/>
      <c r="C2713" s="137" t="s">
        <v>925</v>
      </c>
      <c r="D2713" s="138"/>
      <c r="E2713" s="139">
        <v>48.07</v>
      </c>
      <c r="F2713" s="134"/>
      <c r="G2713" s="134"/>
      <c r="H2713" s="140"/>
      <c r="I2713" s="140"/>
      <c r="J2713" s="140"/>
      <c r="K2713" s="140"/>
    </row>
    <row r="2714" spans="1:11" outlineLevel="1" x14ac:dyDescent="0.2">
      <c r="A2714" s="135"/>
      <c r="B2714" s="136"/>
      <c r="C2714" s="137" t="s">
        <v>1494</v>
      </c>
      <c r="D2714" s="138"/>
      <c r="E2714" s="139">
        <v>71.040000000000006</v>
      </c>
      <c r="F2714" s="134"/>
      <c r="G2714" s="134"/>
      <c r="H2714" s="140"/>
      <c r="I2714" s="140"/>
      <c r="J2714" s="140"/>
      <c r="K2714" s="140"/>
    </row>
    <row r="2715" spans="1:11" outlineLevel="1" x14ac:dyDescent="0.2">
      <c r="A2715" s="135"/>
      <c r="B2715" s="136"/>
      <c r="C2715" s="137" t="s">
        <v>2177</v>
      </c>
      <c r="D2715" s="138"/>
      <c r="E2715" s="139">
        <v>103.06</v>
      </c>
      <c r="F2715" s="134"/>
      <c r="G2715" s="134"/>
      <c r="H2715" s="140"/>
      <c r="I2715" s="140"/>
      <c r="J2715" s="140"/>
      <c r="K2715" s="140"/>
    </row>
    <row r="2716" spans="1:11" outlineLevel="1" x14ac:dyDescent="0.2">
      <c r="A2716" s="135"/>
      <c r="B2716" s="136"/>
      <c r="C2716" s="137" t="s">
        <v>926</v>
      </c>
      <c r="D2716" s="138"/>
      <c r="E2716" s="139"/>
      <c r="F2716" s="134"/>
      <c r="G2716" s="134"/>
      <c r="H2716" s="140"/>
      <c r="I2716" s="140"/>
      <c r="J2716" s="140"/>
      <c r="K2716" s="140"/>
    </row>
    <row r="2717" spans="1:11" outlineLevel="1" x14ac:dyDescent="0.2">
      <c r="A2717" s="135"/>
      <c r="B2717" s="136"/>
      <c r="C2717" s="137" t="s">
        <v>2178</v>
      </c>
      <c r="D2717" s="138"/>
      <c r="E2717" s="139">
        <v>22.59</v>
      </c>
      <c r="F2717" s="134"/>
      <c r="G2717" s="134"/>
      <c r="H2717" s="140"/>
      <c r="I2717" s="140"/>
      <c r="J2717" s="140"/>
      <c r="K2717" s="140"/>
    </row>
    <row r="2718" spans="1:11" outlineLevel="1" x14ac:dyDescent="0.2">
      <c r="A2718" s="135"/>
      <c r="B2718" s="136"/>
      <c r="C2718" s="137" t="s">
        <v>2179</v>
      </c>
      <c r="D2718" s="138"/>
      <c r="E2718" s="139">
        <v>26.83</v>
      </c>
      <c r="F2718" s="134"/>
      <c r="G2718" s="134"/>
      <c r="H2718" s="140"/>
      <c r="I2718" s="140"/>
      <c r="J2718" s="140"/>
      <c r="K2718" s="140"/>
    </row>
    <row r="2719" spans="1:11" outlineLevel="1" x14ac:dyDescent="0.2">
      <c r="A2719" s="135"/>
      <c r="B2719" s="136"/>
      <c r="C2719" s="137" t="s">
        <v>2180</v>
      </c>
      <c r="D2719" s="138"/>
      <c r="E2719" s="139">
        <v>22.25</v>
      </c>
      <c r="F2719" s="134"/>
      <c r="G2719" s="134"/>
      <c r="H2719" s="140"/>
      <c r="I2719" s="140"/>
      <c r="J2719" s="140"/>
      <c r="K2719" s="140"/>
    </row>
    <row r="2720" spans="1:11" outlineLevel="1" x14ac:dyDescent="0.2">
      <c r="A2720" s="135"/>
      <c r="B2720" s="136"/>
      <c r="C2720" s="137" t="s">
        <v>2181</v>
      </c>
      <c r="D2720" s="138"/>
      <c r="E2720" s="139">
        <v>21.63</v>
      </c>
      <c r="F2720" s="134"/>
      <c r="G2720" s="134"/>
      <c r="H2720" s="140"/>
      <c r="I2720" s="140"/>
      <c r="J2720" s="140"/>
      <c r="K2720" s="140"/>
    </row>
    <row r="2721" spans="1:11" outlineLevel="1" x14ac:dyDescent="0.2">
      <c r="A2721" s="135"/>
      <c r="B2721" s="136"/>
      <c r="C2721" s="137" t="s">
        <v>2182</v>
      </c>
      <c r="D2721" s="138"/>
      <c r="E2721" s="139">
        <v>27.13</v>
      </c>
      <c r="F2721" s="134"/>
      <c r="G2721" s="134"/>
      <c r="H2721" s="140"/>
      <c r="I2721" s="140"/>
      <c r="J2721" s="140"/>
      <c r="K2721" s="140"/>
    </row>
    <row r="2722" spans="1:11" outlineLevel="1" x14ac:dyDescent="0.2">
      <c r="A2722" s="135"/>
      <c r="B2722" s="136"/>
      <c r="C2722" s="137" t="s">
        <v>2183</v>
      </c>
      <c r="D2722" s="138"/>
      <c r="E2722" s="139">
        <v>21.19</v>
      </c>
      <c r="F2722" s="134"/>
      <c r="G2722" s="134"/>
      <c r="H2722" s="140"/>
      <c r="I2722" s="140"/>
      <c r="J2722" s="140"/>
      <c r="K2722" s="140"/>
    </row>
    <row r="2723" spans="1:11" outlineLevel="1" x14ac:dyDescent="0.2">
      <c r="A2723" s="135"/>
      <c r="B2723" s="136"/>
      <c r="C2723" s="137" t="s">
        <v>938</v>
      </c>
      <c r="D2723" s="138"/>
      <c r="E2723" s="139"/>
      <c r="F2723" s="134"/>
      <c r="G2723" s="134"/>
      <c r="H2723" s="140"/>
      <c r="I2723" s="140"/>
      <c r="J2723" s="140"/>
      <c r="K2723" s="140"/>
    </row>
    <row r="2724" spans="1:11" outlineLevel="1" x14ac:dyDescent="0.2">
      <c r="A2724" s="135"/>
      <c r="B2724" s="136"/>
      <c r="C2724" s="137" t="s">
        <v>2184</v>
      </c>
      <c r="D2724" s="138"/>
      <c r="E2724" s="139">
        <v>22.08</v>
      </c>
      <c r="F2724" s="134"/>
      <c r="G2724" s="134"/>
      <c r="H2724" s="140"/>
      <c r="I2724" s="140"/>
      <c r="J2724" s="140"/>
      <c r="K2724" s="140"/>
    </row>
    <row r="2725" spans="1:11" outlineLevel="1" x14ac:dyDescent="0.2">
      <c r="A2725" s="135"/>
      <c r="B2725" s="136"/>
      <c r="C2725" s="137" t="s">
        <v>2185</v>
      </c>
      <c r="D2725" s="138"/>
      <c r="E2725" s="139">
        <v>26.8</v>
      </c>
      <c r="F2725" s="134"/>
      <c r="G2725" s="134"/>
      <c r="H2725" s="140"/>
      <c r="I2725" s="140"/>
      <c r="J2725" s="140"/>
      <c r="K2725" s="140"/>
    </row>
    <row r="2726" spans="1:11" outlineLevel="1" x14ac:dyDescent="0.2">
      <c r="A2726" s="135"/>
      <c r="B2726" s="136"/>
      <c r="C2726" s="137" t="s">
        <v>2186</v>
      </c>
      <c r="D2726" s="138"/>
      <c r="E2726" s="139">
        <v>22.28</v>
      </c>
      <c r="F2726" s="134"/>
      <c r="G2726" s="134"/>
      <c r="H2726" s="140"/>
      <c r="I2726" s="140"/>
      <c r="J2726" s="140"/>
      <c r="K2726" s="140"/>
    </row>
    <row r="2727" spans="1:11" outlineLevel="1" x14ac:dyDescent="0.2">
      <c r="A2727" s="135"/>
      <c r="B2727" s="136"/>
      <c r="C2727" s="137" t="s">
        <v>2187</v>
      </c>
      <c r="D2727" s="138"/>
      <c r="E2727" s="139">
        <v>72.59</v>
      </c>
      <c r="F2727" s="134"/>
      <c r="G2727" s="134"/>
      <c r="H2727" s="140"/>
      <c r="I2727" s="140"/>
      <c r="J2727" s="140"/>
      <c r="K2727" s="140"/>
    </row>
    <row r="2728" spans="1:11" outlineLevel="1" x14ac:dyDescent="0.2">
      <c r="A2728" s="135"/>
      <c r="B2728" s="136"/>
      <c r="C2728" s="137" t="s">
        <v>2188</v>
      </c>
      <c r="D2728" s="138"/>
      <c r="E2728" s="139">
        <v>21.63</v>
      </c>
      <c r="F2728" s="134"/>
      <c r="G2728" s="134"/>
      <c r="H2728" s="140"/>
      <c r="I2728" s="140"/>
      <c r="J2728" s="140"/>
      <c r="K2728" s="140"/>
    </row>
    <row r="2729" spans="1:11" outlineLevel="1" x14ac:dyDescent="0.2">
      <c r="A2729" s="135"/>
      <c r="B2729" s="136"/>
      <c r="C2729" s="137" t="s">
        <v>2189</v>
      </c>
      <c r="D2729" s="138"/>
      <c r="E2729" s="139">
        <v>27.13</v>
      </c>
      <c r="F2729" s="134"/>
      <c r="G2729" s="134"/>
      <c r="H2729" s="140"/>
      <c r="I2729" s="140"/>
      <c r="J2729" s="140"/>
      <c r="K2729" s="140"/>
    </row>
    <row r="2730" spans="1:11" outlineLevel="1" x14ac:dyDescent="0.2">
      <c r="A2730" s="135"/>
      <c r="B2730" s="136"/>
      <c r="C2730" s="137" t="s">
        <v>2190</v>
      </c>
      <c r="D2730" s="138"/>
      <c r="E2730" s="139">
        <v>21.19</v>
      </c>
      <c r="F2730" s="134"/>
      <c r="G2730" s="134"/>
      <c r="H2730" s="140"/>
      <c r="I2730" s="140"/>
      <c r="J2730" s="140"/>
      <c r="K2730" s="140"/>
    </row>
    <row r="2731" spans="1:11" outlineLevel="1" x14ac:dyDescent="0.2">
      <c r="A2731" s="135"/>
      <c r="B2731" s="136"/>
      <c r="C2731" s="137" t="s">
        <v>950</v>
      </c>
      <c r="D2731" s="138"/>
      <c r="E2731" s="139"/>
      <c r="F2731" s="134"/>
      <c r="G2731" s="134"/>
      <c r="H2731" s="140"/>
      <c r="I2731" s="140"/>
      <c r="J2731" s="140"/>
      <c r="K2731" s="140"/>
    </row>
    <row r="2732" spans="1:11" outlineLevel="1" x14ac:dyDescent="0.2">
      <c r="A2732" s="135"/>
      <c r="B2732" s="136"/>
      <c r="C2732" s="137" t="s">
        <v>2191</v>
      </c>
      <c r="D2732" s="138"/>
      <c r="E2732" s="139">
        <v>21.86</v>
      </c>
      <c r="F2732" s="134"/>
      <c r="G2732" s="134"/>
      <c r="H2732" s="140"/>
      <c r="I2732" s="140"/>
      <c r="J2732" s="140"/>
      <c r="K2732" s="140"/>
    </row>
    <row r="2733" spans="1:11" outlineLevel="1" x14ac:dyDescent="0.2">
      <c r="A2733" s="135"/>
      <c r="B2733" s="136"/>
      <c r="C2733" s="137" t="s">
        <v>2192</v>
      </c>
      <c r="D2733" s="138"/>
      <c r="E2733" s="139">
        <v>27.24</v>
      </c>
      <c r="F2733" s="134"/>
      <c r="G2733" s="134"/>
      <c r="H2733" s="140"/>
      <c r="I2733" s="140"/>
      <c r="J2733" s="140"/>
      <c r="K2733" s="140"/>
    </row>
    <row r="2734" spans="1:11" outlineLevel="1" x14ac:dyDescent="0.2">
      <c r="A2734" s="135"/>
      <c r="B2734" s="136"/>
      <c r="C2734" s="137" t="s">
        <v>2193</v>
      </c>
      <c r="D2734" s="138"/>
      <c r="E2734" s="139">
        <v>21.41</v>
      </c>
      <c r="F2734" s="134"/>
      <c r="G2734" s="134"/>
      <c r="H2734" s="140"/>
      <c r="I2734" s="140"/>
      <c r="J2734" s="140"/>
      <c r="K2734" s="140"/>
    </row>
    <row r="2735" spans="1:11" outlineLevel="1" x14ac:dyDescent="0.2">
      <c r="A2735" s="135"/>
      <c r="B2735" s="136"/>
      <c r="C2735" s="141" t="s">
        <v>2315</v>
      </c>
      <c r="D2735" s="142"/>
      <c r="E2735" s="143">
        <v>2263.98</v>
      </c>
      <c r="F2735" s="134"/>
      <c r="G2735" s="134"/>
      <c r="H2735" s="140"/>
      <c r="I2735" s="140"/>
      <c r="J2735" s="140"/>
      <c r="K2735" s="140"/>
    </row>
    <row r="2736" spans="1:11" ht="22.5" outlineLevel="1" x14ac:dyDescent="0.2">
      <c r="A2736" s="43">
        <v>176</v>
      </c>
      <c r="B2736" s="44" t="s">
        <v>2309</v>
      </c>
      <c r="C2736" s="59" t="s">
        <v>2310</v>
      </c>
      <c r="D2736" s="45" t="s">
        <v>172</v>
      </c>
      <c r="E2736" s="46">
        <v>957</v>
      </c>
      <c r="F2736" s="47">
        <v>0</v>
      </c>
      <c r="G2736" s="48">
        <f>ROUND(E2736*F2736,2)</f>
        <v>0</v>
      </c>
      <c r="H2736" s="46">
        <v>1.111E-2</v>
      </c>
      <c r="I2736" s="46">
        <f>ROUND(E2736*H2736,2)</f>
        <v>10.63</v>
      </c>
      <c r="J2736" s="46">
        <v>0</v>
      </c>
      <c r="K2736" s="46">
        <f>ROUND(E2736*J2736,2)</f>
        <v>0</v>
      </c>
    </row>
    <row r="2737" spans="1:11" outlineLevel="1" x14ac:dyDescent="0.2">
      <c r="A2737" s="135"/>
      <c r="B2737" s="136"/>
      <c r="C2737" s="137" t="s">
        <v>2316</v>
      </c>
      <c r="D2737" s="138"/>
      <c r="E2737" s="139"/>
      <c r="F2737" s="134"/>
      <c r="G2737" s="134"/>
      <c r="H2737" s="140"/>
      <c r="I2737" s="140"/>
      <c r="J2737" s="140"/>
      <c r="K2737" s="140"/>
    </row>
    <row r="2738" spans="1:11" outlineLevel="1" x14ac:dyDescent="0.2">
      <c r="A2738" s="135"/>
      <c r="B2738" s="136"/>
      <c r="C2738" s="137" t="s">
        <v>917</v>
      </c>
      <c r="D2738" s="138"/>
      <c r="E2738" s="139"/>
      <c r="F2738" s="134"/>
      <c r="G2738" s="134"/>
      <c r="H2738" s="140"/>
      <c r="I2738" s="140"/>
      <c r="J2738" s="140"/>
      <c r="K2738" s="140"/>
    </row>
    <row r="2739" spans="1:11" outlineLevel="1" x14ac:dyDescent="0.2">
      <c r="A2739" s="135"/>
      <c r="B2739" s="136"/>
      <c r="C2739" s="137" t="s">
        <v>2282</v>
      </c>
      <c r="D2739" s="138"/>
      <c r="E2739" s="139">
        <v>50.05</v>
      </c>
      <c r="F2739" s="134"/>
      <c r="G2739" s="134"/>
      <c r="H2739" s="140"/>
      <c r="I2739" s="140"/>
      <c r="J2739" s="140"/>
      <c r="K2739" s="140"/>
    </row>
    <row r="2740" spans="1:11" outlineLevel="1" x14ac:dyDescent="0.2">
      <c r="A2740" s="135"/>
      <c r="B2740" s="136"/>
      <c r="C2740" s="137" t="s">
        <v>2283</v>
      </c>
      <c r="D2740" s="138"/>
      <c r="E2740" s="139">
        <v>28.46</v>
      </c>
      <c r="F2740" s="134"/>
      <c r="G2740" s="134"/>
      <c r="H2740" s="140"/>
      <c r="I2740" s="140"/>
      <c r="J2740" s="140"/>
      <c r="K2740" s="140"/>
    </row>
    <row r="2741" spans="1:11" outlineLevel="1" x14ac:dyDescent="0.2">
      <c r="A2741" s="135"/>
      <c r="B2741" s="136"/>
      <c r="C2741" s="137" t="s">
        <v>2284</v>
      </c>
      <c r="D2741" s="138"/>
      <c r="E2741" s="139">
        <v>9.27</v>
      </c>
      <c r="F2741" s="134"/>
      <c r="G2741" s="134"/>
      <c r="H2741" s="140"/>
      <c r="I2741" s="140"/>
      <c r="J2741" s="140"/>
      <c r="K2741" s="140"/>
    </row>
    <row r="2742" spans="1:11" outlineLevel="1" x14ac:dyDescent="0.2">
      <c r="A2742" s="135"/>
      <c r="B2742" s="136"/>
      <c r="C2742" s="137" t="s">
        <v>2285</v>
      </c>
      <c r="D2742" s="138"/>
      <c r="E2742" s="139">
        <v>0.94</v>
      </c>
      <c r="F2742" s="134"/>
      <c r="G2742" s="134"/>
      <c r="H2742" s="140"/>
      <c r="I2742" s="140"/>
      <c r="J2742" s="140"/>
      <c r="K2742" s="140"/>
    </row>
    <row r="2743" spans="1:11" outlineLevel="1" x14ac:dyDescent="0.2">
      <c r="A2743" s="135"/>
      <c r="B2743" s="136"/>
      <c r="C2743" s="137" t="s">
        <v>2286</v>
      </c>
      <c r="D2743" s="138"/>
      <c r="E2743" s="139">
        <v>1.1299999999999999</v>
      </c>
      <c r="F2743" s="134"/>
      <c r="G2743" s="134"/>
      <c r="H2743" s="140"/>
      <c r="I2743" s="140"/>
      <c r="J2743" s="140"/>
      <c r="K2743" s="140"/>
    </row>
    <row r="2744" spans="1:11" outlineLevel="1" x14ac:dyDescent="0.2">
      <c r="A2744" s="135"/>
      <c r="B2744" s="136"/>
      <c r="C2744" s="137" t="s">
        <v>2287</v>
      </c>
      <c r="D2744" s="138"/>
      <c r="E2744" s="139">
        <v>15.88</v>
      </c>
      <c r="F2744" s="134"/>
      <c r="G2744" s="134"/>
      <c r="H2744" s="140"/>
      <c r="I2744" s="140"/>
      <c r="J2744" s="140"/>
      <c r="K2744" s="140"/>
    </row>
    <row r="2745" spans="1:11" outlineLevel="1" x14ac:dyDescent="0.2">
      <c r="A2745" s="135"/>
      <c r="B2745" s="136"/>
      <c r="C2745" s="137" t="s">
        <v>2288</v>
      </c>
      <c r="D2745" s="138"/>
      <c r="E2745" s="139">
        <v>85.52</v>
      </c>
      <c r="F2745" s="134"/>
      <c r="G2745" s="134"/>
      <c r="H2745" s="140"/>
      <c r="I2745" s="140"/>
      <c r="J2745" s="140"/>
      <c r="K2745" s="140"/>
    </row>
    <row r="2746" spans="1:11" outlineLevel="1" x14ac:dyDescent="0.2">
      <c r="A2746" s="135"/>
      <c r="B2746" s="136"/>
      <c r="C2746" s="137" t="s">
        <v>926</v>
      </c>
      <c r="D2746" s="138"/>
      <c r="E2746" s="139"/>
      <c r="F2746" s="134"/>
      <c r="G2746" s="134"/>
      <c r="H2746" s="140"/>
      <c r="I2746" s="140"/>
      <c r="J2746" s="140"/>
      <c r="K2746" s="140"/>
    </row>
    <row r="2747" spans="1:11" outlineLevel="1" x14ac:dyDescent="0.2">
      <c r="A2747" s="135"/>
      <c r="B2747" s="136"/>
      <c r="C2747" s="137" t="s">
        <v>2289</v>
      </c>
      <c r="D2747" s="138"/>
      <c r="E2747" s="139">
        <v>51.35</v>
      </c>
      <c r="F2747" s="134"/>
      <c r="G2747" s="134"/>
      <c r="H2747" s="140"/>
      <c r="I2747" s="140"/>
      <c r="J2747" s="140"/>
      <c r="K2747" s="140"/>
    </row>
    <row r="2748" spans="1:11" outlineLevel="1" x14ac:dyDescent="0.2">
      <c r="A2748" s="135"/>
      <c r="B2748" s="136"/>
      <c r="C2748" s="137" t="s">
        <v>2290</v>
      </c>
      <c r="D2748" s="138"/>
      <c r="E2748" s="139">
        <v>38.72</v>
      </c>
      <c r="F2748" s="134"/>
      <c r="G2748" s="134"/>
      <c r="H2748" s="140"/>
      <c r="I2748" s="140"/>
      <c r="J2748" s="140"/>
      <c r="K2748" s="140"/>
    </row>
    <row r="2749" spans="1:11" outlineLevel="1" x14ac:dyDescent="0.2">
      <c r="A2749" s="135"/>
      <c r="B2749" s="136"/>
      <c r="C2749" s="137" t="s">
        <v>975</v>
      </c>
      <c r="D2749" s="138"/>
      <c r="E2749" s="139">
        <v>2.37</v>
      </c>
      <c r="F2749" s="134"/>
      <c r="G2749" s="134"/>
      <c r="H2749" s="140"/>
      <c r="I2749" s="140"/>
      <c r="J2749" s="140"/>
      <c r="K2749" s="140"/>
    </row>
    <row r="2750" spans="1:11" outlineLevel="1" x14ac:dyDescent="0.2">
      <c r="A2750" s="135"/>
      <c r="B2750" s="136"/>
      <c r="C2750" s="137" t="s">
        <v>976</v>
      </c>
      <c r="D2750" s="138"/>
      <c r="E2750" s="139">
        <v>5.73</v>
      </c>
      <c r="F2750" s="134"/>
      <c r="G2750" s="134"/>
      <c r="H2750" s="140"/>
      <c r="I2750" s="140"/>
      <c r="J2750" s="140"/>
      <c r="K2750" s="140"/>
    </row>
    <row r="2751" spans="1:11" outlineLevel="1" x14ac:dyDescent="0.2">
      <c r="A2751" s="135"/>
      <c r="B2751" s="136"/>
      <c r="C2751" s="137" t="s">
        <v>977</v>
      </c>
      <c r="D2751" s="138"/>
      <c r="E2751" s="139">
        <v>1.58</v>
      </c>
      <c r="F2751" s="134"/>
      <c r="G2751" s="134"/>
      <c r="H2751" s="140"/>
      <c r="I2751" s="140"/>
      <c r="J2751" s="140"/>
      <c r="K2751" s="140"/>
    </row>
    <row r="2752" spans="1:11" outlineLevel="1" x14ac:dyDescent="0.2">
      <c r="A2752" s="135"/>
      <c r="B2752" s="136"/>
      <c r="C2752" s="137" t="s">
        <v>978</v>
      </c>
      <c r="D2752" s="138"/>
      <c r="E2752" s="139">
        <v>1.28</v>
      </c>
      <c r="F2752" s="134"/>
      <c r="G2752" s="134"/>
      <c r="H2752" s="140"/>
      <c r="I2752" s="140"/>
      <c r="J2752" s="140"/>
      <c r="K2752" s="140"/>
    </row>
    <row r="2753" spans="1:11" outlineLevel="1" x14ac:dyDescent="0.2">
      <c r="A2753" s="135"/>
      <c r="B2753" s="136"/>
      <c r="C2753" s="137" t="s">
        <v>979</v>
      </c>
      <c r="D2753" s="138"/>
      <c r="E2753" s="139">
        <v>1.35</v>
      </c>
      <c r="F2753" s="134"/>
      <c r="G2753" s="134"/>
      <c r="H2753" s="140"/>
      <c r="I2753" s="140"/>
      <c r="J2753" s="140"/>
      <c r="K2753" s="140"/>
    </row>
    <row r="2754" spans="1:11" outlineLevel="1" x14ac:dyDescent="0.2">
      <c r="A2754" s="135"/>
      <c r="B2754" s="136"/>
      <c r="C2754" s="137" t="s">
        <v>2291</v>
      </c>
      <c r="D2754" s="138"/>
      <c r="E2754" s="139">
        <v>86.26</v>
      </c>
      <c r="F2754" s="134"/>
      <c r="G2754" s="134"/>
      <c r="H2754" s="140"/>
      <c r="I2754" s="140"/>
      <c r="J2754" s="140"/>
      <c r="K2754" s="140"/>
    </row>
    <row r="2755" spans="1:11" outlineLevel="1" x14ac:dyDescent="0.2">
      <c r="A2755" s="135"/>
      <c r="B2755" s="136"/>
      <c r="C2755" s="137" t="s">
        <v>2292</v>
      </c>
      <c r="D2755" s="138"/>
      <c r="E2755" s="139">
        <v>21.63</v>
      </c>
      <c r="F2755" s="134"/>
      <c r="G2755" s="134"/>
      <c r="H2755" s="140"/>
      <c r="I2755" s="140"/>
      <c r="J2755" s="140"/>
      <c r="K2755" s="140"/>
    </row>
    <row r="2756" spans="1:11" outlineLevel="1" x14ac:dyDescent="0.2">
      <c r="A2756" s="135"/>
      <c r="B2756" s="136"/>
      <c r="C2756" s="137" t="s">
        <v>938</v>
      </c>
      <c r="D2756" s="138"/>
      <c r="E2756" s="139"/>
      <c r="F2756" s="134"/>
      <c r="G2756" s="134"/>
      <c r="H2756" s="140"/>
      <c r="I2756" s="140"/>
      <c r="J2756" s="140"/>
      <c r="K2756" s="140"/>
    </row>
    <row r="2757" spans="1:11" outlineLevel="1" x14ac:dyDescent="0.2">
      <c r="A2757" s="135"/>
      <c r="B2757" s="136"/>
      <c r="C2757" s="137" t="s">
        <v>2293</v>
      </c>
      <c r="D2757" s="138"/>
      <c r="E2757" s="139">
        <v>51.35</v>
      </c>
      <c r="F2757" s="134"/>
      <c r="G2757" s="134"/>
      <c r="H2757" s="140"/>
      <c r="I2757" s="140"/>
      <c r="J2757" s="140"/>
      <c r="K2757" s="140"/>
    </row>
    <row r="2758" spans="1:11" outlineLevel="1" x14ac:dyDescent="0.2">
      <c r="A2758" s="135"/>
      <c r="B2758" s="136"/>
      <c r="C2758" s="137" t="s">
        <v>2294</v>
      </c>
      <c r="D2758" s="138"/>
      <c r="E2758" s="139">
        <v>39.68</v>
      </c>
      <c r="F2758" s="134"/>
      <c r="G2758" s="134"/>
      <c r="H2758" s="140"/>
      <c r="I2758" s="140"/>
      <c r="J2758" s="140"/>
      <c r="K2758" s="140"/>
    </row>
    <row r="2759" spans="1:11" outlineLevel="1" x14ac:dyDescent="0.2">
      <c r="A2759" s="135"/>
      <c r="B2759" s="136"/>
      <c r="C2759" s="137" t="s">
        <v>980</v>
      </c>
      <c r="D2759" s="138"/>
      <c r="E2759" s="139">
        <v>2.5</v>
      </c>
      <c r="F2759" s="134"/>
      <c r="G2759" s="134"/>
      <c r="H2759" s="140"/>
      <c r="I2759" s="140"/>
      <c r="J2759" s="140"/>
      <c r="K2759" s="140"/>
    </row>
    <row r="2760" spans="1:11" outlineLevel="1" x14ac:dyDescent="0.2">
      <c r="A2760" s="135"/>
      <c r="B2760" s="136"/>
      <c r="C2760" s="137" t="s">
        <v>981</v>
      </c>
      <c r="D2760" s="138"/>
      <c r="E2760" s="139">
        <v>6.05</v>
      </c>
      <c r="F2760" s="134"/>
      <c r="G2760" s="134"/>
      <c r="H2760" s="140"/>
      <c r="I2760" s="140"/>
      <c r="J2760" s="140"/>
      <c r="K2760" s="140"/>
    </row>
    <row r="2761" spans="1:11" outlineLevel="1" x14ac:dyDescent="0.2">
      <c r="A2761" s="135"/>
      <c r="B2761" s="136"/>
      <c r="C2761" s="137" t="s">
        <v>982</v>
      </c>
      <c r="D2761" s="138"/>
      <c r="E2761" s="139">
        <v>1.36</v>
      </c>
      <c r="F2761" s="134"/>
      <c r="G2761" s="134"/>
      <c r="H2761" s="140"/>
      <c r="I2761" s="140"/>
      <c r="J2761" s="140"/>
      <c r="K2761" s="140"/>
    </row>
    <row r="2762" spans="1:11" outlineLevel="1" x14ac:dyDescent="0.2">
      <c r="A2762" s="135"/>
      <c r="B2762" s="136"/>
      <c r="C2762" s="137" t="s">
        <v>983</v>
      </c>
      <c r="D2762" s="138"/>
      <c r="E2762" s="139">
        <v>1.41</v>
      </c>
      <c r="F2762" s="134"/>
      <c r="G2762" s="134"/>
      <c r="H2762" s="140"/>
      <c r="I2762" s="140"/>
      <c r="J2762" s="140"/>
      <c r="K2762" s="140"/>
    </row>
    <row r="2763" spans="1:11" outlineLevel="1" x14ac:dyDescent="0.2">
      <c r="A2763" s="135"/>
      <c r="B2763" s="136"/>
      <c r="C2763" s="137" t="s">
        <v>984</v>
      </c>
      <c r="D2763" s="138"/>
      <c r="E2763" s="139">
        <v>1.35</v>
      </c>
      <c r="F2763" s="134"/>
      <c r="G2763" s="134"/>
      <c r="H2763" s="140"/>
      <c r="I2763" s="140"/>
      <c r="J2763" s="140"/>
      <c r="K2763" s="140"/>
    </row>
    <row r="2764" spans="1:11" outlineLevel="1" x14ac:dyDescent="0.2">
      <c r="A2764" s="135"/>
      <c r="B2764" s="136"/>
      <c r="C2764" s="137" t="s">
        <v>2295</v>
      </c>
      <c r="D2764" s="138"/>
      <c r="E2764" s="139">
        <v>87.68</v>
      </c>
      <c r="F2764" s="134"/>
      <c r="G2764" s="134"/>
      <c r="H2764" s="140"/>
      <c r="I2764" s="140"/>
      <c r="J2764" s="140"/>
      <c r="K2764" s="140"/>
    </row>
    <row r="2765" spans="1:11" outlineLevel="1" x14ac:dyDescent="0.2">
      <c r="A2765" s="135"/>
      <c r="B2765" s="136"/>
      <c r="C2765" s="137" t="s">
        <v>2296</v>
      </c>
      <c r="D2765" s="138"/>
      <c r="E2765" s="139">
        <v>5.88</v>
      </c>
      <c r="F2765" s="134"/>
      <c r="G2765" s="134"/>
      <c r="H2765" s="140"/>
      <c r="I2765" s="140"/>
      <c r="J2765" s="140"/>
      <c r="K2765" s="140"/>
    </row>
    <row r="2766" spans="1:11" outlineLevel="1" x14ac:dyDescent="0.2">
      <c r="A2766" s="135"/>
      <c r="B2766" s="136"/>
      <c r="C2766" s="137" t="s">
        <v>950</v>
      </c>
      <c r="D2766" s="138"/>
      <c r="E2766" s="139"/>
      <c r="F2766" s="134"/>
      <c r="G2766" s="134"/>
      <c r="H2766" s="140"/>
      <c r="I2766" s="140"/>
      <c r="J2766" s="140"/>
      <c r="K2766" s="140"/>
    </row>
    <row r="2767" spans="1:11" outlineLevel="1" x14ac:dyDescent="0.2">
      <c r="A2767" s="135"/>
      <c r="B2767" s="136"/>
      <c r="C2767" s="137" t="s">
        <v>2297</v>
      </c>
      <c r="D2767" s="138"/>
      <c r="E2767" s="139">
        <v>51.35</v>
      </c>
      <c r="F2767" s="134"/>
      <c r="G2767" s="134"/>
      <c r="H2767" s="140"/>
      <c r="I2767" s="140"/>
      <c r="J2767" s="140"/>
      <c r="K2767" s="140"/>
    </row>
    <row r="2768" spans="1:11" outlineLevel="1" x14ac:dyDescent="0.2">
      <c r="A2768" s="135"/>
      <c r="B2768" s="136"/>
      <c r="C2768" s="137" t="s">
        <v>2298</v>
      </c>
      <c r="D2768" s="138"/>
      <c r="E2768" s="139">
        <v>40.39</v>
      </c>
      <c r="F2768" s="134"/>
      <c r="G2768" s="134"/>
      <c r="H2768" s="140"/>
      <c r="I2768" s="140"/>
      <c r="J2768" s="140"/>
      <c r="K2768" s="140"/>
    </row>
    <row r="2769" spans="1:11" outlineLevel="1" x14ac:dyDescent="0.2">
      <c r="A2769" s="135"/>
      <c r="B2769" s="136"/>
      <c r="C2769" s="137" t="s">
        <v>985</v>
      </c>
      <c r="D2769" s="138"/>
      <c r="E2769" s="139">
        <v>2.44</v>
      </c>
      <c r="F2769" s="134"/>
      <c r="G2769" s="134"/>
      <c r="H2769" s="140"/>
      <c r="I2769" s="140"/>
      <c r="J2769" s="140"/>
      <c r="K2769" s="140"/>
    </row>
    <row r="2770" spans="1:11" outlineLevel="1" x14ac:dyDescent="0.2">
      <c r="A2770" s="135"/>
      <c r="B2770" s="136"/>
      <c r="C2770" s="137" t="s">
        <v>986</v>
      </c>
      <c r="D2770" s="138"/>
      <c r="E2770" s="139">
        <v>6.08</v>
      </c>
      <c r="F2770" s="134"/>
      <c r="G2770" s="134"/>
      <c r="H2770" s="140"/>
      <c r="I2770" s="140"/>
      <c r="J2770" s="140"/>
      <c r="K2770" s="140"/>
    </row>
    <row r="2771" spans="1:11" outlineLevel="1" x14ac:dyDescent="0.2">
      <c r="A2771" s="135"/>
      <c r="B2771" s="136"/>
      <c r="C2771" s="137" t="s">
        <v>987</v>
      </c>
      <c r="D2771" s="138"/>
      <c r="E2771" s="139">
        <v>1.38</v>
      </c>
      <c r="F2771" s="134"/>
      <c r="G2771" s="134"/>
      <c r="H2771" s="140"/>
      <c r="I2771" s="140"/>
      <c r="J2771" s="140"/>
      <c r="K2771" s="140"/>
    </row>
    <row r="2772" spans="1:11" outlineLevel="1" x14ac:dyDescent="0.2">
      <c r="A2772" s="135"/>
      <c r="B2772" s="136"/>
      <c r="C2772" s="137" t="s">
        <v>988</v>
      </c>
      <c r="D2772" s="138"/>
      <c r="E2772" s="139">
        <v>1.41</v>
      </c>
      <c r="F2772" s="134"/>
      <c r="G2772" s="134"/>
      <c r="H2772" s="140"/>
      <c r="I2772" s="140"/>
      <c r="J2772" s="140"/>
      <c r="K2772" s="140"/>
    </row>
    <row r="2773" spans="1:11" outlineLevel="1" x14ac:dyDescent="0.2">
      <c r="A2773" s="135"/>
      <c r="B2773" s="136"/>
      <c r="C2773" s="137" t="s">
        <v>989</v>
      </c>
      <c r="D2773" s="138"/>
      <c r="E2773" s="139">
        <v>1.35</v>
      </c>
      <c r="F2773" s="134"/>
      <c r="G2773" s="134"/>
      <c r="H2773" s="140"/>
      <c r="I2773" s="140"/>
      <c r="J2773" s="140"/>
      <c r="K2773" s="140"/>
    </row>
    <row r="2774" spans="1:11" outlineLevel="1" x14ac:dyDescent="0.2">
      <c r="A2774" s="135"/>
      <c r="B2774" s="136"/>
      <c r="C2774" s="137" t="s">
        <v>2299</v>
      </c>
      <c r="D2774" s="138"/>
      <c r="E2774" s="139">
        <v>91.29</v>
      </c>
      <c r="F2774" s="134"/>
      <c r="G2774" s="134"/>
      <c r="H2774" s="140"/>
      <c r="I2774" s="140"/>
      <c r="J2774" s="140"/>
      <c r="K2774" s="140"/>
    </row>
    <row r="2775" spans="1:11" outlineLevel="1" x14ac:dyDescent="0.2">
      <c r="A2775" s="135"/>
      <c r="B2775" s="136"/>
      <c r="C2775" s="137" t="s">
        <v>2300</v>
      </c>
      <c r="D2775" s="138"/>
      <c r="E2775" s="139">
        <v>5.88</v>
      </c>
      <c r="F2775" s="134"/>
      <c r="G2775" s="134"/>
      <c r="H2775" s="140"/>
      <c r="I2775" s="140"/>
      <c r="J2775" s="140"/>
      <c r="K2775" s="140"/>
    </row>
    <row r="2776" spans="1:11" outlineLevel="1" x14ac:dyDescent="0.2">
      <c r="A2776" s="135"/>
      <c r="B2776" s="136"/>
      <c r="C2776" s="137" t="s">
        <v>997</v>
      </c>
      <c r="D2776" s="138"/>
      <c r="E2776" s="139"/>
      <c r="F2776" s="134"/>
      <c r="G2776" s="134"/>
      <c r="H2776" s="140"/>
      <c r="I2776" s="140"/>
      <c r="J2776" s="140"/>
      <c r="K2776" s="140"/>
    </row>
    <row r="2777" spans="1:11" outlineLevel="1" x14ac:dyDescent="0.2">
      <c r="A2777" s="135"/>
      <c r="B2777" s="136"/>
      <c r="C2777" s="137" t="s">
        <v>2301</v>
      </c>
      <c r="D2777" s="138"/>
      <c r="E2777" s="139">
        <v>29.99</v>
      </c>
      <c r="F2777" s="134"/>
      <c r="G2777" s="134"/>
      <c r="H2777" s="140"/>
      <c r="I2777" s="140"/>
      <c r="J2777" s="140"/>
      <c r="K2777" s="140"/>
    </row>
    <row r="2778" spans="1:11" outlineLevel="1" x14ac:dyDescent="0.2">
      <c r="A2778" s="135"/>
      <c r="B2778" s="136"/>
      <c r="C2778" s="137" t="s">
        <v>2302</v>
      </c>
      <c r="D2778" s="138"/>
      <c r="E2778" s="139">
        <v>45.93</v>
      </c>
      <c r="F2778" s="134"/>
      <c r="G2778" s="134"/>
      <c r="H2778" s="140"/>
      <c r="I2778" s="140"/>
      <c r="J2778" s="140"/>
      <c r="K2778" s="140"/>
    </row>
    <row r="2779" spans="1:11" outlineLevel="1" x14ac:dyDescent="0.2">
      <c r="A2779" s="135"/>
      <c r="B2779" s="136"/>
      <c r="C2779" s="137" t="s">
        <v>2303</v>
      </c>
      <c r="D2779" s="138"/>
      <c r="E2779" s="139">
        <v>5.26</v>
      </c>
      <c r="F2779" s="134"/>
      <c r="G2779" s="134"/>
      <c r="H2779" s="140"/>
      <c r="I2779" s="140"/>
      <c r="J2779" s="140"/>
      <c r="K2779" s="140"/>
    </row>
    <row r="2780" spans="1:11" outlineLevel="1" x14ac:dyDescent="0.2">
      <c r="A2780" s="135"/>
      <c r="B2780" s="136"/>
      <c r="C2780" s="137" t="s">
        <v>2304</v>
      </c>
      <c r="D2780" s="138"/>
      <c r="E2780" s="139">
        <v>1.55</v>
      </c>
      <c r="F2780" s="134"/>
      <c r="G2780" s="134"/>
      <c r="H2780" s="140"/>
      <c r="I2780" s="140"/>
      <c r="J2780" s="140"/>
      <c r="K2780" s="140"/>
    </row>
    <row r="2781" spans="1:11" outlineLevel="1" x14ac:dyDescent="0.2">
      <c r="A2781" s="135"/>
      <c r="B2781" s="136"/>
      <c r="C2781" s="137" t="s">
        <v>2305</v>
      </c>
      <c r="D2781" s="138"/>
      <c r="E2781" s="139">
        <v>1.56</v>
      </c>
      <c r="F2781" s="134"/>
      <c r="G2781" s="134"/>
      <c r="H2781" s="140"/>
      <c r="I2781" s="140"/>
      <c r="J2781" s="140"/>
      <c r="K2781" s="140"/>
    </row>
    <row r="2782" spans="1:11" outlineLevel="1" x14ac:dyDescent="0.2">
      <c r="A2782" s="135"/>
      <c r="B2782" s="136"/>
      <c r="C2782" s="137" t="s">
        <v>2306</v>
      </c>
      <c r="D2782" s="138"/>
      <c r="E2782" s="139">
        <v>2.15</v>
      </c>
      <c r="F2782" s="134"/>
      <c r="G2782" s="134"/>
      <c r="H2782" s="140"/>
      <c r="I2782" s="140"/>
      <c r="J2782" s="140"/>
      <c r="K2782" s="140"/>
    </row>
    <row r="2783" spans="1:11" outlineLevel="1" x14ac:dyDescent="0.2">
      <c r="A2783" s="135"/>
      <c r="B2783" s="136"/>
      <c r="C2783" s="137" t="s">
        <v>2307</v>
      </c>
      <c r="D2783" s="138"/>
      <c r="E2783" s="139">
        <v>1.35</v>
      </c>
      <c r="F2783" s="134"/>
      <c r="G2783" s="134"/>
      <c r="H2783" s="140"/>
      <c r="I2783" s="140"/>
      <c r="J2783" s="140"/>
      <c r="K2783" s="140"/>
    </row>
    <row r="2784" spans="1:11" outlineLevel="1" x14ac:dyDescent="0.2">
      <c r="A2784" s="135"/>
      <c r="B2784" s="136"/>
      <c r="C2784" s="137" t="s">
        <v>2308</v>
      </c>
      <c r="D2784" s="138"/>
      <c r="E2784" s="139">
        <v>68.86</v>
      </c>
      <c r="F2784" s="134"/>
      <c r="G2784" s="134"/>
      <c r="H2784" s="140"/>
      <c r="I2784" s="140"/>
      <c r="J2784" s="140"/>
      <c r="K2784" s="140"/>
    </row>
    <row r="2785" spans="1:11" ht="22.5" outlineLevel="1" x14ac:dyDescent="0.2">
      <c r="A2785" s="43">
        <v>177</v>
      </c>
      <c r="B2785" s="44" t="s">
        <v>2317</v>
      </c>
      <c r="C2785" s="59" t="s">
        <v>2318</v>
      </c>
      <c r="D2785" s="45" t="s">
        <v>172</v>
      </c>
      <c r="E2785" s="46">
        <v>1220.92</v>
      </c>
      <c r="F2785" s="47">
        <v>0</v>
      </c>
      <c r="G2785" s="48">
        <f>ROUND(E2785*F2785,2)</f>
        <v>0</v>
      </c>
      <c r="H2785" s="46">
        <v>4.8999999999999998E-4</v>
      </c>
      <c r="I2785" s="46">
        <f>ROUND(E2785*H2785,2)</f>
        <v>0.6</v>
      </c>
      <c r="J2785" s="46">
        <v>0</v>
      </c>
      <c r="K2785" s="46">
        <f>ROUND(E2785*J2785,2)</f>
        <v>0</v>
      </c>
    </row>
    <row r="2786" spans="1:11" ht="12.75" customHeight="1" outlineLevel="1" x14ac:dyDescent="0.2">
      <c r="A2786" s="135"/>
      <c r="B2786" s="136"/>
      <c r="C2786" s="159" t="s">
        <v>2319</v>
      </c>
      <c r="D2786" s="159"/>
      <c r="E2786" s="159"/>
      <c r="F2786" s="159"/>
      <c r="G2786" s="159"/>
      <c r="H2786" s="140"/>
      <c r="I2786" s="140"/>
      <c r="J2786" s="140"/>
      <c r="K2786" s="140"/>
    </row>
    <row r="2787" spans="1:11" outlineLevel="1" x14ac:dyDescent="0.2">
      <c r="A2787" s="135"/>
      <c r="B2787" s="136"/>
      <c r="C2787" s="137" t="s">
        <v>2320</v>
      </c>
      <c r="D2787" s="138"/>
      <c r="E2787" s="139">
        <v>1220.92</v>
      </c>
      <c r="F2787" s="134"/>
      <c r="G2787" s="134"/>
      <c r="H2787" s="140"/>
      <c r="I2787" s="140"/>
      <c r="J2787" s="140"/>
      <c r="K2787" s="140"/>
    </row>
    <row r="2788" spans="1:11" outlineLevel="1" x14ac:dyDescent="0.2">
      <c r="A2788" s="43">
        <v>178</v>
      </c>
      <c r="B2788" s="44" t="s">
        <v>2321</v>
      </c>
      <c r="C2788" s="59" t="s">
        <v>2322</v>
      </c>
      <c r="D2788" s="45" t="s">
        <v>2323</v>
      </c>
      <c r="E2788" s="46">
        <v>155.51</v>
      </c>
      <c r="F2788" s="47">
        <v>0</v>
      </c>
      <c r="G2788" s="48">
        <f>ROUND(E2788*F2788,2)</f>
        <v>0</v>
      </c>
      <c r="H2788" s="46">
        <v>1E-3</v>
      </c>
      <c r="I2788" s="46">
        <f>ROUND(E2788*H2788,2)</f>
        <v>0.16</v>
      </c>
      <c r="J2788" s="46">
        <v>0</v>
      </c>
      <c r="K2788" s="46">
        <f>ROUND(E2788*J2788,2)</f>
        <v>0</v>
      </c>
    </row>
    <row r="2789" spans="1:11" outlineLevel="1" x14ac:dyDescent="0.2">
      <c r="A2789" s="135"/>
      <c r="B2789" s="136"/>
      <c r="C2789" s="137" t="s">
        <v>2324</v>
      </c>
      <c r="D2789" s="138"/>
      <c r="E2789" s="139">
        <v>155.51</v>
      </c>
      <c r="F2789" s="134"/>
      <c r="G2789" s="134"/>
      <c r="H2789" s="140"/>
      <c r="I2789" s="140"/>
      <c r="J2789" s="140"/>
      <c r="K2789" s="140"/>
    </row>
    <row r="2790" spans="1:11" outlineLevel="1" x14ac:dyDescent="0.2">
      <c r="A2790" s="43">
        <v>179</v>
      </c>
      <c r="B2790" s="44" t="s">
        <v>2325</v>
      </c>
      <c r="C2790" s="59" t="s">
        <v>2326</v>
      </c>
      <c r="D2790" s="45" t="s">
        <v>179</v>
      </c>
      <c r="E2790" s="46">
        <v>15.2</v>
      </c>
      <c r="F2790" s="47">
        <v>0</v>
      </c>
      <c r="G2790" s="48">
        <f>ROUND(E2790*F2790,2)</f>
        <v>0</v>
      </c>
      <c r="H2790" s="46">
        <v>2.5000000000000001E-2</v>
      </c>
      <c r="I2790" s="46">
        <f>ROUND(E2790*H2790,2)</f>
        <v>0.38</v>
      </c>
      <c r="J2790" s="46">
        <v>0</v>
      </c>
      <c r="K2790" s="46">
        <f>ROUND(E2790*J2790,2)</f>
        <v>0</v>
      </c>
    </row>
    <row r="2791" spans="1:11" outlineLevel="1" x14ac:dyDescent="0.2">
      <c r="A2791" s="135"/>
      <c r="B2791" s="136"/>
      <c r="C2791" s="137" t="s">
        <v>2327</v>
      </c>
      <c r="D2791" s="138"/>
      <c r="E2791" s="139">
        <v>15.2</v>
      </c>
      <c r="F2791" s="134"/>
      <c r="G2791" s="134"/>
      <c r="H2791" s="140"/>
      <c r="I2791" s="140"/>
      <c r="J2791" s="140"/>
      <c r="K2791" s="140"/>
    </row>
    <row r="2792" spans="1:11" x14ac:dyDescent="0.2">
      <c r="A2792" s="36" t="s">
        <v>148</v>
      </c>
      <c r="B2792" s="37" t="s">
        <v>48</v>
      </c>
      <c r="C2792" s="58" t="s">
        <v>49</v>
      </c>
      <c r="D2792" s="38"/>
      <c r="E2792" s="39"/>
      <c r="F2792" s="40"/>
      <c r="G2792" s="40">
        <f>SUM(G2793:G2908)</f>
        <v>0</v>
      </c>
      <c r="H2792" s="39"/>
      <c r="I2792" s="39">
        <f>SUM(I2793:I2908)</f>
        <v>6.01</v>
      </c>
      <c r="J2792" s="39"/>
      <c r="K2792" s="39">
        <f>SUM(K2793:K2908)</f>
        <v>0</v>
      </c>
    </row>
    <row r="2793" spans="1:11" outlineLevel="1" x14ac:dyDescent="0.2">
      <c r="A2793" s="43">
        <v>180</v>
      </c>
      <c r="B2793" s="44" t="s">
        <v>2328</v>
      </c>
      <c r="C2793" s="59" t="s">
        <v>2329</v>
      </c>
      <c r="D2793" s="45" t="s">
        <v>373</v>
      </c>
      <c r="E2793" s="46">
        <v>316.30599999999998</v>
      </c>
      <c r="F2793" s="47">
        <v>0</v>
      </c>
      <c r="G2793" s="48">
        <f>ROUND(E2793*F2793,2)</f>
        <v>0</v>
      </c>
      <c r="H2793" s="46">
        <v>2.2200000000000002E-3</v>
      </c>
      <c r="I2793" s="46">
        <f>ROUND(E2793*H2793,2)</f>
        <v>0.7</v>
      </c>
      <c r="J2793" s="46">
        <v>0</v>
      </c>
      <c r="K2793" s="46">
        <f>ROUND(E2793*J2793,2)</f>
        <v>0</v>
      </c>
    </row>
    <row r="2794" spans="1:11" outlineLevel="1" x14ac:dyDescent="0.2">
      <c r="A2794" s="135"/>
      <c r="B2794" s="136"/>
      <c r="C2794" s="137" t="s">
        <v>2330</v>
      </c>
      <c r="D2794" s="138"/>
      <c r="E2794" s="139">
        <v>11.04</v>
      </c>
      <c r="F2794" s="134"/>
      <c r="G2794" s="134"/>
      <c r="H2794" s="140"/>
      <c r="I2794" s="140"/>
      <c r="J2794" s="140"/>
      <c r="K2794" s="140"/>
    </row>
    <row r="2795" spans="1:11" outlineLevel="1" x14ac:dyDescent="0.2">
      <c r="A2795" s="135"/>
      <c r="B2795" s="136"/>
      <c r="C2795" s="137" t="s">
        <v>2331</v>
      </c>
      <c r="D2795" s="138"/>
      <c r="E2795" s="139">
        <v>2.4</v>
      </c>
      <c r="F2795" s="134"/>
      <c r="G2795" s="134"/>
      <c r="H2795" s="140"/>
      <c r="I2795" s="140"/>
      <c r="J2795" s="140"/>
      <c r="K2795" s="140"/>
    </row>
    <row r="2796" spans="1:11" outlineLevel="1" x14ac:dyDescent="0.2">
      <c r="A2796" s="135"/>
      <c r="B2796" s="136"/>
      <c r="C2796" s="137" t="s">
        <v>2332</v>
      </c>
      <c r="D2796" s="138"/>
      <c r="E2796" s="139">
        <v>7.11</v>
      </c>
      <c r="F2796" s="134"/>
      <c r="G2796" s="134"/>
      <c r="H2796" s="140"/>
      <c r="I2796" s="140"/>
      <c r="J2796" s="140"/>
      <c r="K2796" s="140"/>
    </row>
    <row r="2797" spans="1:11" outlineLevel="1" x14ac:dyDescent="0.2">
      <c r="A2797" s="135"/>
      <c r="B2797" s="136"/>
      <c r="C2797" s="137" t="s">
        <v>2333</v>
      </c>
      <c r="D2797" s="138"/>
      <c r="E2797" s="139">
        <v>4.1100000000000003</v>
      </c>
      <c r="F2797" s="134"/>
      <c r="G2797" s="134"/>
      <c r="H2797" s="140"/>
      <c r="I2797" s="140"/>
      <c r="J2797" s="140"/>
      <c r="K2797" s="140"/>
    </row>
    <row r="2798" spans="1:11" outlineLevel="1" x14ac:dyDescent="0.2">
      <c r="A2798" s="135"/>
      <c r="B2798" s="136"/>
      <c r="C2798" s="137" t="s">
        <v>2334</v>
      </c>
      <c r="D2798" s="138"/>
      <c r="E2798" s="139">
        <v>3.12</v>
      </c>
      <c r="F2798" s="134"/>
      <c r="G2798" s="134"/>
      <c r="H2798" s="140"/>
      <c r="I2798" s="140"/>
      <c r="J2798" s="140"/>
      <c r="K2798" s="140"/>
    </row>
    <row r="2799" spans="1:11" outlineLevel="1" x14ac:dyDescent="0.2">
      <c r="A2799" s="135"/>
      <c r="B2799" s="136"/>
      <c r="C2799" s="137" t="s">
        <v>2335</v>
      </c>
      <c r="D2799" s="138"/>
      <c r="E2799" s="139">
        <v>0.95</v>
      </c>
      <c r="F2799" s="134"/>
      <c r="G2799" s="134"/>
      <c r="H2799" s="140"/>
      <c r="I2799" s="140"/>
      <c r="J2799" s="140"/>
      <c r="K2799" s="140"/>
    </row>
    <row r="2800" spans="1:11" outlineLevel="1" x14ac:dyDescent="0.2">
      <c r="A2800" s="135"/>
      <c r="B2800" s="136"/>
      <c r="C2800" s="137" t="s">
        <v>2336</v>
      </c>
      <c r="D2800" s="138"/>
      <c r="E2800" s="139">
        <v>0.98</v>
      </c>
      <c r="F2800" s="134"/>
      <c r="G2800" s="134"/>
      <c r="H2800" s="140"/>
      <c r="I2800" s="140"/>
      <c r="J2800" s="140"/>
      <c r="K2800" s="140"/>
    </row>
    <row r="2801" spans="1:11" outlineLevel="1" x14ac:dyDescent="0.2">
      <c r="A2801" s="135"/>
      <c r="B2801" s="136"/>
      <c r="C2801" s="137" t="s">
        <v>2337</v>
      </c>
      <c r="D2801" s="138"/>
      <c r="E2801" s="139">
        <v>5.4</v>
      </c>
      <c r="F2801" s="134"/>
      <c r="G2801" s="134"/>
      <c r="H2801" s="140"/>
      <c r="I2801" s="140"/>
      <c r="J2801" s="140"/>
      <c r="K2801" s="140"/>
    </row>
    <row r="2802" spans="1:11" outlineLevel="1" x14ac:dyDescent="0.2">
      <c r="A2802" s="135"/>
      <c r="B2802" s="136"/>
      <c r="C2802" s="137" t="s">
        <v>2338</v>
      </c>
      <c r="D2802" s="138"/>
      <c r="E2802" s="139">
        <v>4.05</v>
      </c>
      <c r="F2802" s="134"/>
      <c r="G2802" s="134"/>
      <c r="H2802" s="140"/>
      <c r="I2802" s="140"/>
      <c r="J2802" s="140"/>
      <c r="K2802" s="140"/>
    </row>
    <row r="2803" spans="1:11" outlineLevel="1" x14ac:dyDescent="0.2">
      <c r="A2803" s="135"/>
      <c r="B2803" s="136"/>
      <c r="C2803" s="137" t="s">
        <v>2339</v>
      </c>
      <c r="D2803" s="138"/>
      <c r="E2803" s="139">
        <v>9</v>
      </c>
      <c r="F2803" s="134"/>
      <c r="G2803" s="134"/>
      <c r="H2803" s="140"/>
      <c r="I2803" s="140"/>
      <c r="J2803" s="140"/>
      <c r="K2803" s="140"/>
    </row>
    <row r="2804" spans="1:11" outlineLevel="1" x14ac:dyDescent="0.2">
      <c r="A2804" s="135"/>
      <c r="B2804" s="136"/>
      <c r="C2804" s="137" t="s">
        <v>2340</v>
      </c>
      <c r="D2804" s="138"/>
      <c r="E2804" s="139">
        <v>0.95599999999999996</v>
      </c>
      <c r="F2804" s="134"/>
      <c r="G2804" s="134"/>
      <c r="H2804" s="140"/>
      <c r="I2804" s="140"/>
      <c r="J2804" s="140"/>
      <c r="K2804" s="140"/>
    </row>
    <row r="2805" spans="1:11" outlineLevel="1" x14ac:dyDescent="0.2">
      <c r="A2805" s="135"/>
      <c r="B2805" s="136"/>
      <c r="C2805" s="137" t="s">
        <v>2341</v>
      </c>
      <c r="D2805" s="138"/>
      <c r="E2805" s="139">
        <v>0.77</v>
      </c>
      <c r="F2805" s="134"/>
      <c r="G2805" s="134"/>
      <c r="H2805" s="140"/>
      <c r="I2805" s="140"/>
      <c r="J2805" s="140"/>
      <c r="K2805" s="140"/>
    </row>
    <row r="2806" spans="1:11" outlineLevel="1" x14ac:dyDescent="0.2">
      <c r="A2806" s="135"/>
      <c r="B2806" s="136"/>
      <c r="C2806" s="137" t="s">
        <v>2342</v>
      </c>
      <c r="D2806" s="138"/>
      <c r="E2806" s="139">
        <v>0.76</v>
      </c>
      <c r="F2806" s="134"/>
      <c r="G2806" s="134"/>
      <c r="H2806" s="140"/>
      <c r="I2806" s="140"/>
      <c r="J2806" s="140"/>
      <c r="K2806" s="140"/>
    </row>
    <row r="2807" spans="1:11" outlineLevel="1" x14ac:dyDescent="0.2">
      <c r="A2807" s="135"/>
      <c r="B2807" s="136"/>
      <c r="C2807" s="137" t="s">
        <v>2343</v>
      </c>
      <c r="D2807" s="138"/>
      <c r="E2807" s="139">
        <v>2.1</v>
      </c>
      <c r="F2807" s="134"/>
      <c r="G2807" s="134"/>
      <c r="H2807" s="140"/>
      <c r="I2807" s="140"/>
      <c r="J2807" s="140"/>
      <c r="K2807" s="140"/>
    </row>
    <row r="2808" spans="1:11" outlineLevel="1" x14ac:dyDescent="0.2">
      <c r="A2808" s="135"/>
      <c r="B2808" s="136"/>
      <c r="C2808" s="137" t="s">
        <v>2344</v>
      </c>
      <c r="D2808" s="138"/>
      <c r="E2808" s="139">
        <v>25.12</v>
      </c>
      <c r="F2808" s="134"/>
      <c r="G2808" s="134"/>
      <c r="H2808" s="140"/>
      <c r="I2808" s="140"/>
      <c r="J2808" s="140"/>
      <c r="K2808" s="140"/>
    </row>
    <row r="2809" spans="1:11" outlineLevel="1" x14ac:dyDescent="0.2">
      <c r="A2809" s="135"/>
      <c r="B2809" s="136"/>
      <c r="C2809" s="137" t="s">
        <v>2345</v>
      </c>
      <c r="D2809" s="138"/>
      <c r="E2809" s="139">
        <v>16.8</v>
      </c>
      <c r="F2809" s="134"/>
      <c r="G2809" s="134"/>
      <c r="H2809" s="140"/>
      <c r="I2809" s="140"/>
      <c r="J2809" s="140"/>
      <c r="K2809" s="140"/>
    </row>
    <row r="2810" spans="1:11" outlineLevel="1" x14ac:dyDescent="0.2">
      <c r="A2810" s="135"/>
      <c r="B2810" s="136"/>
      <c r="C2810" s="137" t="s">
        <v>2346</v>
      </c>
      <c r="D2810" s="138"/>
      <c r="E2810" s="139">
        <v>2.74</v>
      </c>
      <c r="F2810" s="134"/>
      <c r="G2810" s="134"/>
      <c r="H2810" s="140"/>
      <c r="I2810" s="140"/>
      <c r="J2810" s="140"/>
      <c r="K2810" s="140"/>
    </row>
    <row r="2811" spans="1:11" outlineLevel="1" x14ac:dyDescent="0.2">
      <c r="A2811" s="135"/>
      <c r="B2811" s="136"/>
      <c r="C2811" s="137" t="s">
        <v>2347</v>
      </c>
      <c r="D2811" s="138"/>
      <c r="E2811" s="139">
        <v>32.76</v>
      </c>
      <c r="F2811" s="134"/>
      <c r="G2811" s="134"/>
      <c r="H2811" s="140"/>
      <c r="I2811" s="140"/>
      <c r="J2811" s="140"/>
      <c r="K2811" s="140"/>
    </row>
    <row r="2812" spans="1:11" outlineLevel="1" x14ac:dyDescent="0.2">
      <c r="A2812" s="135"/>
      <c r="B2812" s="136"/>
      <c r="C2812" s="137" t="s">
        <v>2348</v>
      </c>
      <c r="D2812" s="138"/>
      <c r="E2812" s="139">
        <v>2.36</v>
      </c>
      <c r="F2812" s="134"/>
      <c r="G2812" s="134"/>
      <c r="H2812" s="140"/>
      <c r="I2812" s="140"/>
      <c r="J2812" s="140"/>
      <c r="K2812" s="140"/>
    </row>
    <row r="2813" spans="1:11" outlineLevel="1" x14ac:dyDescent="0.2">
      <c r="A2813" s="135"/>
      <c r="B2813" s="136"/>
      <c r="C2813" s="137" t="s">
        <v>2349</v>
      </c>
      <c r="D2813" s="138"/>
      <c r="E2813" s="139">
        <v>16.2</v>
      </c>
      <c r="F2813" s="134"/>
      <c r="G2813" s="134"/>
      <c r="H2813" s="140"/>
      <c r="I2813" s="140"/>
      <c r="J2813" s="140"/>
      <c r="K2813" s="140"/>
    </row>
    <row r="2814" spans="1:11" outlineLevel="1" x14ac:dyDescent="0.2">
      <c r="A2814" s="135"/>
      <c r="B2814" s="136"/>
      <c r="C2814" s="137" t="s">
        <v>2350</v>
      </c>
      <c r="D2814" s="138"/>
      <c r="E2814" s="139">
        <v>0.6</v>
      </c>
      <c r="F2814" s="134"/>
      <c r="G2814" s="134"/>
      <c r="H2814" s="140"/>
      <c r="I2814" s="140"/>
      <c r="J2814" s="140"/>
      <c r="K2814" s="140"/>
    </row>
    <row r="2815" spans="1:11" outlineLevel="1" x14ac:dyDescent="0.2">
      <c r="A2815" s="135"/>
      <c r="B2815" s="136"/>
      <c r="C2815" s="137" t="s">
        <v>2351</v>
      </c>
      <c r="D2815" s="138"/>
      <c r="E2815" s="139">
        <v>1</v>
      </c>
      <c r="F2815" s="134"/>
      <c r="G2815" s="134"/>
      <c r="H2815" s="140"/>
      <c r="I2815" s="140"/>
      <c r="J2815" s="140"/>
      <c r="K2815" s="140"/>
    </row>
    <row r="2816" spans="1:11" outlineLevel="1" x14ac:dyDescent="0.2">
      <c r="A2816" s="135"/>
      <c r="B2816" s="136"/>
      <c r="C2816" s="137" t="s">
        <v>2352</v>
      </c>
      <c r="D2816" s="138"/>
      <c r="E2816" s="139">
        <v>2.4</v>
      </c>
      <c r="F2816" s="134"/>
      <c r="G2816" s="134"/>
      <c r="H2816" s="140"/>
      <c r="I2816" s="140"/>
      <c r="J2816" s="140"/>
      <c r="K2816" s="140"/>
    </row>
    <row r="2817" spans="1:11" outlineLevel="1" x14ac:dyDescent="0.2">
      <c r="A2817" s="135"/>
      <c r="B2817" s="136"/>
      <c r="C2817" s="137" t="s">
        <v>2353</v>
      </c>
      <c r="D2817" s="138"/>
      <c r="E2817" s="139">
        <v>1.56</v>
      </c>
      <c r="F2817" s="134"/>
      <c r="G2817" s="134"/>
      <c r="H2817" s="140"/>
      <c r="I2817" s="140"/>
      <c r="J2817" s="140"/>
      <c r="K2817" s="140"/>
    </row>
    <row r="2818" spans="1:11" outlineLevel="1" x14ac:dyDescent="0.2">
      <c r="A2818" s="135"/>
      <c r="B2818" s="136"/>
      <c r="C2818" s="137" t="s">
        <v>2354</v>
      </c>
      <c r="D2818" s="138"/>
      <c r="E2818" s="139">
        <v>2.96</v>
      </c>
      <c r="F2818" s="134"/>
      <c r="G2818" s="134"/>
      <c r="H2818" s="140"/>
      <c r="I2818" s="140"/>
      <c r="J2818" s="140"/>
      <c r="K2818" s="140"/>
    </row>
    <row r="2819" spans="1:11" outlineLevel="1" x14ac:dyDescent="0.2">
      <c r="A2819" s="135"/>
      <c r="B2819" s="136"/>
      <c r="C2819" s="137" t="s">
        <v>2355</v>
      </c>
      <c r="D2819" s="138"/>
      <c r="E2819" s="139">
        <v>2.96</v>
      </c>
      <c r="F2819" s="134"/>
      <c r="G2819" s="134"/>
      <c r="H2819" s="140"/>
      <c r="I2819" s="140"/>
      <c r="J2819" s="140"/>
      <c r="K2819" s="140"/>
    </row>
    <row r="2820" spans="1:11" outlineLevel="1" x14ac:dyDescent="0.2">
      <c r="A2820" s="135"/>
      <c r="B2820" s="136"/>
      <c r="C2820" s="137" t="s">
        <v>2356</v>
      </c>
      <c r="D2820" s="138"/>
      <c r="E2820" s="139">
        <v>75.36</v>
      </c>
      <c r="F2820" s="134"/>
      <c r="G2820" s="134"/>
      <c r="H2820" s="140"/>
      <c r="I2820" s="140"/>
      <c r="J2820" s="140"/>
      <c r="K2820" s="140"/>
    </row>
    <row r="2821" spans="1:11" outlineLevel="1" x14ac:dyDescent="0.2">
      <c r="A2821" s="135"/>
      <c r="B2821" s="136"/>
      <c r="C2821" s="137" t="s">
        <v>2357</v>
      </c>
      <c r="D2821" s="138"/>
      <c r="E2821" s="139">
        <v>7.65</v>
      </c>
      <c r="F2821" s="134"/>
      <c r="G2821" s="134"/>
      <c r="H2821" s="140"/>
      <c r="I2821" s="140"/>
      <c r="J2821" s="140"/>
      <c r="K2821" s="140"/>
    </row>
    <row r="2822" spans="1:11" outlineLevel="1" x14ac:dyDescent="0.2">
      <c r="A2822" s="135"/>
      <c r="B2822" s="136"/>
      <c r="C2822" s="137" t="s">
        <v>2358</v>
      </c>
      <c r="D2822" s="138"/>
      <c r="E2822" s="139">
        <v>21</v>
      </c>
      <c r="F2822" s="134"/>
      <c r="G2822" s="134"/>
      <c r="H2822" s="140"/>
      <c r="I2822" s="140"/>
      <c r="J2822" s="140"/>
      <c r="K2822" s="140"/>
    </row>
    <row r="2823" spans="1:11" outlineLevel="1" x14ac:dyDescent="0.2">
      <c r="A2823" s="135"/>
      <c r="B2823" s="136"/>
      <c r="C2823" s="137" t="s">
        <v>2359</v>
      </c>
      <c r="D2823" s="138"/>
      <c r="E2823" s="139">
        <v>18.899999999999999</v>
      </c>
      <c r="F2823" s="134"/>
      <c r="G2823" s="134"/>
      <c r="H2823" s="140"/>
      <c r="I2823" s="140"/>
      <c r="J2823" s="140"/>
      <c r="K2823" s="140"/>
    </row>
    <row r="2824" spans="1:11" outlineLevel="1" x14ac:dyDescent="0.2">
      <c r="A2824" s="135"/>
      <c r="B2824" s="136"/>
      <c r="C2824" s="137" t="s">
        <v>2360</v>
      </c>
      <c r="D2824" s="138"/>
      <c r="E2824" s="139">
        <v>1.84</v>
      </c>
      <c r="F2824" s="134"/>
      <c r="G2824" s="134"/>
      <c r="H2824" s="140"/>
      <c r="I2824" s="140"/>
      <c r="J2824" s="140"/>
      <c r="K2824" s="140"/>
    </row>
    <row r="2825" spans="1:11" outlineLevel="1" x14ac:dyDescent="0.2">
      <c r="A2825" s="135"/>
      <c r="B2825" s="136"/>
      <c r="C2825" s="137" t="s">
        <v>2361</v>
      </c>
      <c r="D2825" s="138"/>
      <c r="E2825" s="139">
        <v>1.8</v>
      </c>
      <c r="F2825" s="134"/>
      <c r="G2825" s="134"/>
      <c r="H2825" s="140"/>
      <c r="I2825" s="140"/>
      <c r="J2825" s="140"/>
      <c r="K2825" s="140"/>
    </row>
    <row r="2826" spans="1:11" outlineLevel="1" x14ac:dyDescent="0.2">
      <c r="A2826" s="135"/>
      <c r="B2826" s="136"/>
      <c r="C2826" s="137" t="s">
        <v>2362</v>
      </c>
      <c r="D2826" s="138"/>
      <c r="E2826" s="139">
        <v>25.5</v>
      </c>
      <c r="F2826" s="134"/>
      <c r="G2826" s="134"/>
      <c r="H2826" s="140"/>
      <c r="I2826" s="140"/>
      <c r="J2826" s="140"/>
      <c r="K2826" s="140"/>
    </row>
    <row r="2827" spans="1:11" outlineLevel="1" x14ac:dyDescent="0.2">
      <c r="A2827" s="135"/>
      <c r="B2827" s="136"/>
      <c r="C2827" s="137" t="s">
        <v>2363</v>
      </c>
      <c r="D2827" s="138"/>
      <c r="E2827" s="139">
        <v>1.5</v>
      </c>
      <c r="F2827" s="134"/>
      <c r="G2827" s="134"/>
      <c r="H2827" s="140"/>
      <c r="I2827" s="140"/>
      <c r="J2827" s="140"/>
      <c r="K2827" s="140"/>
    </row>
    <row r="2828" spans="1:11" outlineLevel="1" x14ac:dyDescent="0.2">
      <c r="A2828" s="135"/>
      <c r="B2828" s="136"/>
      <c r="C2828" s="137" t="s">
        <v>2364</v>
      </c>
      <c r="D2828" s="138"/>
      <c r="E2828" s="139">
        <v>2.5499999999999998</v>
      </c>
      <c r="F2828" s="134"/>
      <c r="G2828" s="134"/>
      <c r="H2828" s="140"/>
      <c r="I2828" s="140"/>
      <c r="J2828" s="140"/>
      <c r="K2828" s="140"/>
    </row>
    <row r="2829" spans="1:11" ht="22.5" outlineLevel="1" x14ac:dyDescent="0.2">
      <c r="A2829" s="43">
        <v>181</v>
      </c>
      <c r="B2829" s="44" t="s">
        <v>2365</v>
      </c>
      <c r="C2829" s="59" t="s">
        <v>2366</v>
      </c>
      <c r="D2829" s="45" t="s">
        <v>373</v>
      </c>
      <c r="E2829" s="46">
        <v>11.52</v>
      </c>
      <c r="F2829" s="47">
        <v>0</v>
      </c>
      <c r="G2829" s="48">
        <f>ROUND(E2829*F2829,2)</f>
        <v>0</v>
      </c>
      <c r="H2829" s="46">
        <v>6.7200000000000003E-3</v>
      </c>
      <c r="I2829" s="46">
        <f>ROUND(E2829*H2829,2)</f>
        <v>0.08</v>
      </c>
      <c r="J2829" s="46">
        <v>0</v>
      </c>
      <c r="K2829" s="46">
        <f>ROUND(E2829*J2829,2)</f>
        <v>0</v>
      </c>
    </row>
    <row r="2830" spans="1:11" outlineLevel="1" x14ac:dyDescent="0.2">
      <c r="A2830" s="135"/>
      <c r="B2830" s="136"/>
      <c r="C2830" s="159" t="s">
        <v>2367</v>
      </c>
      <c r="D2830" s="159"/>
      <c r="E2830" s="159"/>
      <c r="F2830" s="159"/>
      <c r="G2830" s="159"/>
      <c r="H2830" s="140"/>
      <c r="I2830" s="140"/>
      <c r="J2830" s="140"/>
      <c r="K2830" s="140"/>
    </row>
    <row r="2831" spans="1:11" outlineLevel="1" x14ac:dyDescent="0.2">
      <c r="A2831" s="135"/>
      <c r="B2831" s="136"/>
      <c r="C2831" s="137" t="s">
        <v>2368</v>
      </c>
      <c r="D2831" s="138"/>
      <c r="E2831" s="139">
        <v>5.16</v>
      </c>
      <c r="F2831" s="134"/>
      <c r="G2831" s="134"/>
      <c r="H2831" s="140"/>
      <c r="I2831" s="140"/>
      <c r="J2831" s="140"/>
      <c r="K2831" s="140"/>
    </row>
    <row r="2832" spans="1:11" outlineLevel="1" x14ac:dyDescent="0.2">
      <c r="A2832" s="135"/>
      <c r="B2832" s="136"/>
      <c r="C2832" s="137" t="s">
        <v>2369</v>
      </c>
      <c r="D2832" s="138"/>
      <c r="E2832" s="139">
        <v>5.16</v>
      </c>
      <c r="F2832" s="134"/>
      <c r="G2832" s="134"/>
      <c r="H2832" s="140"/>
      <c r="I2832" s="140"/>
      <c r="J2832" s="140"/>
      <c r="K2832" s="140"/>
    </row>
    <row r="2833" spans="1:11" outlineLevel="1" x14ac:dyDescent="0.2">
      <c r="A2833" s="135"/>
      <c r="B2833" s="136"/>
      <c r="C2833" s="137" t="s">
        <v>2370</v>
      </c>
      <c r="D2833" s="138"/>
      <c r="E2833" s="139">
        <v>1.2</v>
      </c>
      <c r="F2833" s="134"/>
      <c r="G2833" s="134"/>
      <c r="H2833" s="140"/>
      <c r="I2833" s="140"/>
      <c r="J2833" s="140"/>
      <c r="K2833" s="140"/>
    </row>
    <row r="2834" spans="1:11" outlineLevel="1" x14ac:dyDescent="0.2">
      <c r="A2834" s="51">
        <v>182</v>
      </c>
      <c r="B2834" s="52" t="s">
        <v>2371</v>
      </c>
      <c r="C2834" s="60" t="s">
        <v>2372</v>
      </c>
      <c r="D2834" s="53" t="s">
        <v>2373</v>
      </c>
      <c r="E2834" s="54">
        <v>1</v>
      </c>
      <c r="F2834" s="55">
        <v>0</v>
      </c>
      <c r="G2834" s="56">
        <f t="shared" ref="G2834:G2860" si="0">ROUND(E2834*F2834,2)</f>
        <v>0</v>
      </c>
      <c r="H2834" s="54">
        <v>0.374</v>
      </c>
      <c r="I2834" s="54">
        <f t="shared" ref="I2834:I2860" si="1">ROUND(E2834*H2834,2)</f>
        <v>0.37</v>
      </c>
      <c r="J2834" s="54">
        <v>0</v>
      </c>
      <c r="K2834" s="54">
        <f t="shared" ref="K2834:K2860" si="2">ROUND(E2834*J2834,2)</f>
        <v>0</v>
      </c>
    </row>
    <row r="2835" spans="1:11" outlineLevel="1" x14ac:dyDescent="0.2">
      <c r="A2835" s="51">
        <v>183</v>
      </c>
      <c r="B2835" s="52" t="s">
        <v>2374</v>
      </c>
      <c r="C2835" s="60" t="s">
        <v>2375</v>
      </c>
      <c r="D2835" s="53" t="s">
        <v>2373</v>
      </c>
      <c r="E2835" s="54">
        <v>1</v>
      </c>
      <c r="F2835" s="55">
        <v>0</v>
      </c>
      <c r="G2835" s="56">
        <f t="shared" si="0"/>
        <v>0</v>
      </c>
      <c r="H2835" s="54">
        <v>1.7000000000000001E-2</v>
      </c>
      <c r="I2835" s="54">
        <f t="shared" si="1"/>
        <v>0.02</v>
      </c>
      <c r="J2835" s="54">
        <v>0</v>
      </c>
      <c r="K2835" s="54">
        <f t="shared" si="2"/>
        <v>0</v>
      </c>
    </row>
    <row r="2836" spans="1:11" outlineLevel="1" x14ac:dyDescent="0.2">
      <c r="A2836" s="51">
        <v>184</v>
      </c>
      <c r="B2836" s="52" t="s">
        <v>2376</v>
      </c>
      <c r="C2836" s="60" t="s">
        <v>2377</v>
      </c>
      <c r="D2836" s="53" t="s">
        <v>2373</v>
      </c>
      <c r="E2836" s="54">
        <v>2</v>
      </c>
      <c r="F2836" s="55">
        <v>0</v>
      </c>
      <c r="G2836" s="56">
        <f t="shared" si="0"/>
        <v>0</v>
      </c>
      <c r="H2836" s="54">
        <v>1.2999999999999999E-2</v>
      </c>
      <c r="I2836" s="54">
        <f t="shared" si="1"/>
        <v>0.03</v>
      </c>
      <c r="J2836" s="54">
        <v>0</v>
      </c>
      <c r="K2836" s="54">
        <f t="shared" si="2"/>
        <v>0</v>
      </c>
    </row>
    <row r="2837" spans="1:11" outlineLevel="1" x14ac:dyDescent="0.2">
      <c r="A2837" s="51">
        <v>185</v>
      </c>
      <c r="B2837" s="52" t="s">
        <v>2378</v>
      </c>
      <c r="C2837" s="60" t="s">
        <v>2379</v>
      </c>
      <c r="D2837" s="53" t="s">
        <v>2373</v>
      </c>
      <c r="E2837" s="54">
        <v>1</v>
      </c>
      <c r="F2837" s="55">
        <v>0</v>
      </c>
      <c r="G2837" s="56">
        <f t="shared" si="0"/>
        <v>0</v>
      </c>
      <c r="H2837" s="54">
        <v>0.45600000000000002</v>
      </c>
      <c r="I2837" s="54">
        <f t="shared" si="1"/>
        <v>0.46</v>
      </c>
      <c r="J2837" s="54">
        <v>0</v>
      </c>
      <c r="K2837" s="54">
        <f t="shared" si="2"/>
        <v>0</v>
      </c>
    </row>
    <row r="2838" spans="1:11" outlineLevel="1" x14ac:dyDescent="0.2">
      <c r="A2838" s="51">
        <v>186</v>
      </c>
      <c r="B2838" s="52" t="s">
        <v>2380</v>
      </c>
      <c r="C2838" s="60" t="s">
        <v>2381</v>
      </c>
      <c r="D2838" s="53" t="s">
        <v>2373</v>
      </c>
      <c r="E2838" s="54">
        <v>1</v>
      </c>
      <c r="F2838" s="55">
        <v>0</v>
      </c>
      <c r="G2838" s="56">
        <f t="shared" si="0"/>
        <v>0</v>
      </c>
      <c r="H2838" s="54">
        <v>6.9000000000000006E-2</v>
      </c>
      <c r="I2838" s="54">
        <f t="shared" si="1"/>
        <v>7.0000000000000007E-2</v>
      </c>
      <c r="J2838" s="54">
        <v>0</v>
      </c>
      <c r="K2838" s="54">
        <f t="shared" si="2"/>
        <v>0</v>
      </c>
    </row>
    <row r="2839" spans="1:11" outlineLevel="1" x14ac:dyDescent="0.2">
      <c r="A2839" s="51">
        <v>187</v>
      </c>
      <c r="B2839" s="52" t="s">
        <v>2382</v>
      </c>
      <c r="C2839" s="60" t="s">
        <v>2383</v>
      </c>
      <c r="D2839" s="53" t="s">
        <v>165</v>
      </c>
      <c r="E2839" s="54">
        <v>1</v>
      </c>
      <c r="F2839" s="55">
        <v>0</v>
      </c>
      <c r="G2839" s="56">
        <f t="shared" si="0"/>
        <v>0</v>
      </c>
      <c r="H2839" s="54">
        <v>0.05</v>
      </c>
      <c r="I2839" s="54">
        <f t="shared" si="1"/>
        <v>0.05</v>
      </c>
      <c r="J2839" s="54">
        <v>0</v>
      </c>
      <c r="K2839" s="54">
        <f t="shared" si="2"/>
        <v>0</v>
      </c>
    </row>
    <row r="2840" spans="1:11" outlineLevel="1" x14ac:dyDescent="0.2">
      <c r="A2840" s="51">
        <v>188</v>
      </c>
      <c r="B2840" s="52" t="s">
        <v>2384</v>
      </c>
      <c r="C2840" s="60" t="s">
        <v>2385</v>
      </c>
      <c r="D2840" s="53" t="s">
        <v>165</v>
      </c>
      <c r="E2840" s="54">
        <v>1</v>
      </c>
      <c r="F2840" s="55">
        <v>0</v>
      </c>
      <c r="G2840" s="56">
        <f t="shared" si="0"/>
        <v>0</v>
      </c>
      <c r="H2840" s="54">
        <v>0.05</v>
      </c>
      <c r="I2840" s="54">
        <f t="shared" si="1"/>
        <v>0.05</v>
      </c>
      <c r="J2840" s="54">
        <v>0</v>
      </c>
      <c r="K2840" s="54">
        <f t="shared" si="2"/>
        <v>0</v>
      </c>
    </row>
    <row r="2841" spans="1:11" outlineLevel="1" x14ac:dyDescent="0.2">
      <c r="A2841" s="51">
        <v>189</v>
      </c>
      <c r="B2841" s="52" t="s">
        <v>2386</v>
      </c>
      <c r="C2841" s="60" t="s">
        <v>2385</v>
      </c>
      <c r="D2841" s="53" t="s">
        <v>165</v>
      </c>
      <c r="E2841" s="54">
        <v>1</v>
      </c>
      <c r="F2841" s="55">
        <v>0</v>
      </c>
      <c r="G2841" s="56">
        <f t="shared" si="0"/>
        <v>0</v>
      </c>
      <c r="H2841" s="54">
        <v>0.05</v>
      </c>
      <c r="I2841" s="54">
        <f t="shared" si="1"/>
        <v>0.05</v>
      </c>
      <c r="J2841" s="54">
        <v>0</v>
      </c>
      <c r="K2841" s="54">
        <f t="shared" si="2"/>
        <v>0</v>
      </c>
    </row>
    <row r="2842" spans="1:11" outlineLevel="1" x14ac:dyDescent="0.2">
      <c r="A2842" s="51">
        <v>190</v>
      </c>
      <c r="B2842" s="52" t="s">
        <v>2387</v>
      </c>
      <c r="C2842" s="60" t="s">
        <v>2385</v>
      </c>
      <c r="D2842" s="53" t="s">
        <v>165</v>
      </c>
      <c r="E2842" s="54">
        <v>2</v>
      </c>
      <c r="F2842" s="55">
        <v>0</v>
      </c>
      <c r="G2842" s="56">
        <f t="shared" si="0"/>
        <v>0</v>
      </c>
      <c r="H2842" s="54">
        <v>0.05</v>
      </c>
      <c r="I2842" s="54">
        <f t="shared" si="1"/>
        <v>0.1</v>
      </c>
      <c r="J2842" s="54">
        <v>0</v>
      </c>
      <c r="K2842" s="54">
        <f t="shared" si="2"/>
        <v>0</v>
      </c>
    </row>
    <row r="2843" spans="1:11" outlineLevel="1" x14ac:dyDescent="0.2">
      <c r="A2843" s="51">
        <v>191</v>
      </c>
      <c r="B2843" s="52" t="s">
        <v>2388</v>
      </c>
      <c r="C2843" s="60" t="s">
        <v>2385</v>
      </c>
      <c r="D2843" s="53" t="s">
        <v>165</v>
      </c>
      <c r="E2843" s="54">
        <v>1</v>
      </c>
      <c r="F2843" s="55">
        <v>0</v>
      </c>
      <c r="G2843" s="56">
        <f t="shared" si="0"/>
        <v>0</v>
      </c>
      <c r="H2843" s="54">
        <v>0.05</v>
      </c>
      <c r="I2843" s="54">
        <f t="shared" si="1"/>
        <v>0.05</v>
      </c>
      <c r="J2843" s="54">
        <v>0</v>
      </c>
      <c r="K2843" s="54">
        <f t="shared" si="2"/>
        <v>0</v>
      </c>
    </row>
    <row r="2844" spans="1:11" outlineLevel="1" x14ac:dyDescent="0.2">
      <c r="A2844" s="51">
        <v>192</v>
      </c>
      <c r="B2844" s="52" t="s">
        <v>2389</v>
      </c>
      <c r="C2844" s="60" t="s">
        <v>2385</v>
      </c>
      <c r="D2844" s="53" t="s">
        <v>165</v>
      </c>
      <c r="E2844" s="54">
        <v>1</v>
      </c>
      <c r="F2844" s="55">
        <v>0</v>
      </c>
      <c r="G2844" s="56">
        <f t="shared" si="0"/>
        <v>0</v>
      </c>
      <c r="H2844" s="54">
        <v>0.05</v>
      </c>
      <c r="I2844" s="54">
        <f t="shared" si="1"/>
        <v>0.05</v>
      </c>
      <c r="J2844" s="54">
        <v>0</v>
      </c>
      <c r="K2844" s="54">
        <f t="shared" si="2"/>
        <v>0</v>
      </c>
    </row>
    <row r="2845" spans="1:11" outlineLevel="1" x14ac:dyDescent="0.2">
      <c r="A2845" s="51">
        <v>193</v>
      </c>
      <c r="B2845" s="52" t="s">
        <v>2390</v>
      </c>
      <c r="C2845" s="60" t="s">
        <v>2391</v>
      </c>
      <c r="D2845" s="53" t="s">
        <v>165</v>
      </c>
      <c r="E2845" s="54">
        <v>1</v>
      </c>
      <c r="F2845" s="55">
        <v>0</v>
      </c>
      <c r="G2845" s="56">
        <f t="shared" si="0"/>
        <v>0</v>
      </c>
      <c r="H2845" s="54">
        <v>0.05</v>
      </c>
      <c r="I2845" s="54">
        <f t="shared" si="1"/>
        <v>0.05</v>
      </c>
      <c r="J2845" s="54">
        <v>0</v>
      </c>
      <c r="K2845" s="54">
        <f t="shared" si="2"/>
        <v>0</v>
      </c>
    </row>
    <row r="2846" spans="1:11" outlineLevel="1" x14ac:dyDescent="0.2">
      <c r="A2846" s="51">
        <v>194</v>
      </c>
      <c r="B2846" s="52" t="s">
        <v>2392</v>
      </c>
      <c r="C2846" s="60" t="s">
        <v>2393</v>
      </c>
      <c r="D2846" s="53" t="s">
        <v>165</v>
      </c>
      <c r="E2846" s="54">
        <v>1</v>
      </c>
      <c r="F2846" s="55">
        <v>0</v>
      </c>
      <c r="G2846" s="56">
        <f t="shared" si="0"/>
        <v>0</v>
      </c>
      <c r="H2846" s="54">
        <v>0.1</v>
      </c>
      <c r="I2846" s="54">
        <f t="shared" si="1"/>
        <v>0.1</v>
      </c>
      <c r="J2846" s="54">
        <v>0</v>
      </c>
      <c r="K2846" s="54">
        <f t="shared" si="2"/>
        <v>0</v>
      </c>
    </row>
    <row r="2847" spans="1:11" outlineLevel="1" x14ac:dyDescent="0.2">
      <c r="A2847" s="51">
        <v>195</v>
      </c>
      <c r="B2847" s="52" t="s">
        <v>2394</v>
      </c>
      <c r="C2847" s="60" t="s">
        <v>2391</v>
      </c>
      <c r="D2847" s="53" t="s">
        <v>165</v>
      </c>
      <c r="E2847" s="54">
        <v>1</v>
      </c>
      <c r="F2847" s="55">
        <v>0</v>
      </c>
      <c r="G2847" s="56">
        <f t="shared" si="0"/>
        <v>0</v>
      </c>
      <c r="H2847" s="54">
        <v>0.05</v>
      </c>
      <c r="I2847" s="54">
        <f t="shared" si="1"/>
        <v>0.05</v>
      </c>
      <c r="J2847" s="54">
        <v>0</v>
      </c>
      <c r="K2847" s="54">
        <f t="shared" si="2"/>
        <v>0</v>
      </c>
    </row>
    <row r="2848" spans="1:11" outlineLevel="1" x14ac:dyDescent="0.2">
      <c r="A2848" s="51">
        <v>196</v>
      </c>
      <c r="B2848" s="52" t="s">
        <v>2395</v>
      </c>
      <c r="C2848" s="60" t="s">
        <v>2396</v>
      </c>
      <c r="D2848" s="53" t="s">
        <v>165</v>
      </c>
      <c r="E2848" s="54">
        <v>1</v>
      </c>
      <c r="F2848" s="55">
        <v>0</v>
      </c>
      <c r="G2848" s="56">
        <f t="shared" si="0"/>
        <v>0</v>
      </c>
      <c r="H2848" s="54">
        <v>0.05</v>
      </c>
      <c r="I2848" s="54">
        <f t="shared" si="1"/>
        <v>0.05</v>
      </c>
      <c r="J2848" s="54">
        <v>0</v>
      </c>
      <c r="K2848" s="54">
        <f t="shared" si="2"/>
        <v>0</v>
      </c>
    </row>
    <row r="2849" spans="1:11" outlineLevel="1" x14ac:dyDescent="0.2">
      <c r="A2849" s="51">
        <v>197</v>
      </c>
      <c r="B2849" s="52" t="s">
        <v>2397</v>
      </c>
      <c r="C2849" s="60" t="s">
        <v>2385</v>
      </c>
      <c r="D2849" s="53" t="s">
        <v>165</v>
      </c>
      <c r="E2849" s="54">
        <v>1</v>
      </c>
      <c r="F2849" s="55">
        <v>0</v>
      </c>
      <c r="G2849" s="56">
        <f t="shared" si="0"/>
        <v>0</v>
      </c>
      <c r="H2849" s="54">
        <v>0.05</v>
      </c>
      <c r="I2849" s="54">
        <f t="shared" si="1"/>
        <v>0.05</v>
      </c>
      <c r="J2849" s="54">
        <v>0</v>
      </c>
      <c r="K2849" s="54">
        <f t="shared" si="2"/>
        <v>0</v>
      </c>
    </row>
    <row r="2850" spans="1:11" outlineLevel="1" x14ac:dyDescent="0.2">
      <c r="A2850" s="51">
        <v>198</v>
      </c>
      <c r="B2850" s="52" t="s">
        <v>2398</v>
      </c>
      <c r="C2850" s="60" t="s">
        <v>2385</v>
      </c>
      <c r="D2850" s="53" t="s">
        <v>165</v>
      </c>
      <c r="E2850" s="54">
        <v>4</v>
      </c>
      <c r="F2850" s="55">
        <v>0</v>
      </c>
      <c r="G2850" s="56">
        <f t="shared" si="0"/>
        <v>0</v>
      </c>
      <c r="H2850" s="54">
        <v>0.05</v>
      </c>
      <c r="I2850" s="54">
        <f t="shared" si="1"/>
        <v>0.2</v>
      </c>
      <c r="J2850" s="54">
        <v>0</v>
      </c>
      <c r="K2850" s="54">
        <f t="shared" si="2"/>
        <v>0</v>
      </c>
    </row>
    <row r="2851" spans="1:11" outlineLevel="1" x14ac:dyDescent="0.2">
      <c r="A2851" s="51">
        <v>199</v>
      </c>
      <c r="B2851" s="52" t="s">
        <v>2399</v>
      </c>
      <c r="C2851" s="60" t="s">
        <v>2383</v>
      </c>
      <c r="D2851" s="53" t="s">
        <v>165</v>
      </c>
      <c r="E2851" s="54">
        <v>1</v>
      </c>
      <c r="F2851" s="55">
        <v>0</v>
      </c>
      <c r="G2851" s="56">
        <f t="shared" si="0"/>
        <v>0</v>
      </c>
      <c r="H2851" s="54">
        <v>0.05</v>
      </c>
      <c r="I2851" s="54">
        <f t="shared" si="1"/>
        <v>0.05</v>
      </c>
      <c r="J2851" s="54">
        <v>0</v>
      </c>
      <c r="K2851" s="54">
        <f t="shared" si="2"/>
        <v>0</v>
      </c>
    </row>
    <row r="2852" spans="1:11" outlineLevel="1" x14ac:dyDescent="0.2">
      <c r="A2852" s="51">
        <v>200</v>
      </c>
      <c r="B2852" s="52" t="s">
        <v>2400</v>
      </c>
      <c r="C2852" s="60" t="s">
        <v>2383</v>
      </c>
      <c r="D2852" s="53" t="s">
        <v>165</v>
      </c>
      <c r="E2852" s="54">
        <v>1</v>
      </c>
      <c r="F2852" s="55">
        <v>0</v>
      </c>
      <c r="G2852" s="56">
        <f t="shared" si="0"/>
        <v>0</v>
      </c>
      <c r="H2852" s="54">
        <v>0.05</v>
      </c>
      <c r="I2852" s="54">
        <f t="shared" si="1"/>
        <v>0.05</v>
      </c>
      <c r="J2852" s="54">
        <v>0</v>
      </c>
      <c r="K2852" s="54">
        <f t="shared" si="2"/>
        <v>0</v>
      </c>
    </row>
    <row r="2853" spans="1:11" outlineLevel="1" x14ac:dyDescent="0.2">
      <c r="A2853" s="51">
        <v>201</v>
      </c>
      <c r="B2853" s="52" t="s">
        <v>2401</v>
      </c>
      <c r="C2853" s="60" t="s">
        <v>2402</v>
      </c>
      <c r="D2853" s="53" t="s">
        <v>165</v>
      </c>
      <c r="E2853" s="54">
        <v>4</v>
      </c>
      <c r="F2853" s="55">
        <v>0</v>
      </c>
      <c r="G2853" s="56">
        <f t="shared" si="0"/>
        <v>0</v>
      </c>
      <c r="H2853" s="54">
        <v>0.15</v>
      </c>
      <c r="I2853" s="54">
        <f t="shared" si="1"/>
        <v>0.6</v>
      </c>
      <c r="J2853" s="54">
        <v>0</v>
      </c>
      <c r="K2853" s="54">
        <f t="shared" si="2"/>
        <v>0</v>
      </c>
    </row>
    <row r="2854" spans="1:11" outlineLevel="1" x14ac:dyDescent="0.2">
      <c r="A2854" s="51">
        <v>202</v>
      </c>
      <c r="B2854" s="52" t="s">
        <v>2403</v>
      </c>
      <c r="C2854" s="60" t="s">
        <v>2404</v>
      </c>
      <c r="D2854" s="53" t="s">
        <v>165</v>
      </c>
      <c r="E2854" s="54">
        <v>1</v>
      </c>
      <c r="F2854" s="55">
        <v>0</v>
      </c>
      <c r="G2854" s="56">
        <f t="shared" si="0"/>
        <v>0</v>
      </c>
      <c r="H2854" s="54">
        <v>0.15</v>
      </c>
      <c r="I2854" s="54">
        <f t="shared" si="1"/>
        <v>0.15</v>
      </c>
      <c r="J2854" s="54">
        <v>0</v>
      </c>
      <c r="K2854" s="54">
        <f t="shared" si="2"/>
        <v>0</v>
      </c>
    </row>
    <row r="2855" spans="1:11" outlineLevel="1" x14ac:dyDescent="0.2">
      <c r="A2855" s="51">
        <v>203</v>
      </c>
      <c r="B2855" s="52" t="s">
        <v>2405</v>
      </c>
      <c r="C2855" s="60" t="s">
        <v>2406</v>
      </c>
      <c r="D2855" s="53" t="s">
        <v>165</v>
      </c>
      <c r="E2855" s="54">
        <v>1</v>
      </c>
      <c r="F2855" s="55">
        <v>0</v>
      </c>
      <c r="G2855" s="56">
        <f t="shared" si="0"/>
        <v>0</v>
      </c>
      <c r="H2855" s="54">
        <v>0.15</v>
      </c>
      <c r="I2855" s="54">
        <f t="shared" si="1"/>
        <v>0.15</v>
      </c>
      <c r="J2855" s="54">
        <v>0</v>
      </c>
      <c r="K2855" s="54">
        <f t="shared" si="2"/>
        <v>0</v>
      </c>
    </row>
    <row r="2856" spans="1:11" outlineLevel="1" x14ac:dyDescent="0.2">
      <c r="A2856" s="51">
        <v>204</v>
      </c>
      <c r="B2856" s="52" t="s">
        <v>2407</v>
      </c>
      <c r="C2856" s="60" t="s">
        <v>2408</v>
      </c>
      <c r="D2856" s="53" t="s">
        <v>165</v>
      </c>
      <c r="E2856" s="54">
        <v>2</v>
      </c>
      <c r="F2856" s="55">
        <v>0</v>
      </c>
      <c r="G2856" s="56">
        <f t="shared" si="0"/>
        <v>0</v>
      </c>
      <c r="H2856" s="54">
        <v>0.15</v>
      </c>
      <c r="I2856" s="54">
        <f t="shared" si="1"/>
        <v>0.3</v>
      </c>
      <c r="J2856" s="54">
        <v>0</v>
      </c>
      <c r="K2856" s="54">
        <f t="shared" si="2"/>
        <v>0</v>
      </c>
    </row>
    <row r="2857" spans="1:11" outlineLevel="1" x14ac:dyDescent="0.2">
      <c r="A2857" s="51">
        <v>205</v>
      </c>
      <c r="B2857" s="52" t="s">
        <v>2409</v>
      </c>
      <c r="C2857" s="60" t="s">
        <v>2410</v>
      </c>
      <c r="D2857" s="53" t="s">
        <v>165</v>
      </c>
      <c r="E2857" s="54">
        <v>1</v>
      </c>
      <c r="F2857" s="55">
        <v>0</v>
      </c>
      <c r="G2857" s="56">
        <f t="shared" si="0"/>
        <v>0</v>
      </c>
      <c r="H2857" s="54">
        <v>0.15</v>
      </c>
      <c r="I2857" s="54">
        <f t="shared" si="1"/>
        <v>0.15</v>
      </c>
      <c r="J2857" s="54">
        <v>0</v>
      </c>
      <c r="K2857" s="54">
        <f t="shared" si="2"/>
        <v>0</v>
      </c>
    </row>
    <row r="2858" spans="1:11" outlineLevel="1" x14ac:dyDescent="0.2">
      <c r="A2858" s="51">
        <v>206</v>
      </c>
      <c r="B2858" s="52" t="s">
        <v>2411</v>
      </c>
      <c r="C2858" s="60" t="s">
        <v>2408</v>
      </c>
      <c r="D2858" s="53" t="s">
        <v>165</v>
      </c>
      <c r="E2858" s="54">
        <v>1</v>
      </c>
      <c r="F2858" s="55">
        <v>0</v>
      </c>
      <c r="G2858" s="56">
        <f t="shared" si="0"/>
        <v>0</v>
      </c>
      <c r="H2858" s="54">
        <v>0.15</v>
      </c>
      <c r="I2858" s="54">
        <f t="shared" si="1"/>
        <v>0.15</v>
      </c>
      <c r="J2858" s="54">
        <v>0</v>
      </c>
      <c r="K2858" s="54">
        <f t="shared" si="2"/>
        <v>0</v>
      </c>
    </row>
    <row r="2859" spans="1:11" outlineLevel="1" x14ac:dyDescent="0.2">
      <c r="A2859" s="51">
        <v>207</v>
      </c>
      <c r="B2859" s="52" t="s">
        <v>2412</v>
      </c>
      <c r="C2859" s="60" t="s">
        <v>2408</v>
      </c>
      <c r="D2859" s="53" t="s">
        <v>165</v>
      </c>
      <c r="E2859" s="54">
        <v>1</v>
      </c>
      <c r="F2859" s="55">
        <v>0</v>
      </c>
      <c r="G2859" s="56">
        <f t="shared" si="0"/>
        <v>0</v>
      </c>
      <c r="H2859" s="54">
        <v>0.15</v>
      </c>
      <c r="I2859" s="54">
        <f t="shared" si="1"/>
        <v>0.15</v>
      </c>
      <c r="J2859" s="54">
        <v>0</v>
      </c>
      <c r="K2859" s="54">
        <f t="shared" si="2"/>
        <v>0</v>
      </c>
    </row>
    <row r="2860" spans="1:11" ht="22.5" outlineLevel="1" x14ac:dyDescent="0.2">
      <c r="A2860" s="43">
        <v>208</v>
      </c>
      <c r="B2860" s="44" t="s">
        <v>2413</v>
      </c>
      <c r="C2860" s="59" t="s">
        <v>2414</v>
      </c>
      <c r="D2860" s="45" t="s">
        <v>373</v>
      </c>
      <c r="E2860" s="46">
        <v>1.0780000000000001</v>
      </c>
      <c r="F2860" s="47">
        <v>0</v>
      </c>
      <c r="G2860" s="48">
        <f t="shared" si="0"/>
        <v>0</v>
      </c>
      <c r="H2860" s="46">
        <v>3.0400000000000002E-3</v>
      </c>
      <c r="I2860" s="46">
        <f t="shared" si="1"/>
        <v>0</v>
      </c>
      <c r="J2860" s="46">
        <v>0</v>
      </c>
      <c r="K2860" s="46">
        <f t="shared" si="2"/>
        <v>0</v>
      </c>
    </row>
    <row r="2861" spans="1:11" outlineLevel="1" x14ac:dyDescent="0.2">
      <c r="A2861" s="135"/>
      <c r="B2861" s="136"/>
      <c r="C2861" s="137" t="s">
        <v>2336</v>
      </c>
      <c r="D2861" s="138"/>
      <c r="E2861" s="139">
        <v>0.98</v>
      </c>
      <c r="F2861" s="134"/>
      <c r="G2861" s="134"/>
      <c r="H2861" s="140"/>
      <c r="I2861" s="140"/>
      <c r="J2861" s="140"/>
      <c r="K2861" s="140"/>
    </row>
    <row r="2862" spans="1:11" outlineLevel="1" x14ac:dyDescent="0.2">
      <c r="A2862" s="135"/>
      <c r="B2862" s="136"/>
      <c r="C2862" s="141" t="s">
        <v>2415</v>
      </c>
      <c r="D2862" s="142"/>
      <c r="E2862" s="143">
        <v>9.8000000000000004E-2</v>
      </c>
      <c r="F2862" s="134"/>
      <c r="G2862" s="134"/>
      <c r="H2862" s="140"/>
      <c r="I2862" s="140"/>
      <c r="J2862" s="140"/>
      <c r="K2862" s="140"/>
    </row>
    <row r="2863" spans="1:11" ht="22.5" outlineLevel="1" x14ac:dyDescent="0.2">
      <c r="A2863" s="43">
        <v>209</v>
      </c>
      <c r="B2863" s="44" t="s">
        <v>2416</v>
      </c>
      <c r="C2863" s="59" t="s">
        <v>2417</v>
      </c>
      <c r="D2863" s="45" t="s">
        <v>373</v>
      </c>
      <c r="E2863" s="46">
        <v>98.251999999999995</v>
      </c>
      <c r="F2863" s="47">
        <v>0</v>
      </c>
      <c r="G2863" s="48">
        <f>ROUND(E2863*F2863,2)</f>
        <v>0</v>
      </c>
      <c r="H2863" s="46">
        <v>3.64E-3</v>
      </c>
      <c r="I2863" s="46">
        <f>ROUND(E2863*H2863,2)</f>
        <v>0.36</v>
      </c>
      <c r="J2863" s="46">
        <v>0</v>
      </c>
      <c r="K2863" s="46">
        <f>ROUND(E2863*J2863,2)</f>
        <v>0</v>
      </c>
    </row>
    <row r="2864" spans="1:11" outlineLevel="1" x14ac:dyDescent="0.2">
      <c r="A2864" s="135"/>
      <c r="B2864" s="136"/>
      <c r="C2864" s="137" t="s">
        <v>2339</v>
      </c>
      <c r="D2864" s="138"/>
      <c r="E2864" s="139">
        <v>9</v>
      </c>
      <c r="F2864" s="134"/>
      <c r="G2864" s="134"/>
      <c r="H2864" s="140"/>
      <c r="I2864" s="140"/>
      <c r="J2864" s="140"/>
      <c r="K2864" s="140"/>
    </row>
    <row r="2865" spans="1:11" outlineLevel="1" x14ac:dyDescent="0.2">
      <c r="A2865" s="135"/>
      <c r="B2865" s="136"/>
      <c r="C2865" s="137" t="s">
        <v>2351</v>
      </c>
      <c r="D2865" s="138"/>
      <c r="E2865" s="139">
        <v>1</v>
      </c>
      <c r="F2865" s="134"/>
      <c r="G2865" s="134"/>
      <c r="H2865" s="140"/>
      <c r="I2865" s="140"/>
      <c r="J2865" s="140"/>
      <c r="K2865" s="140"/>
    </row>
    <row r="2866" spans="1:11" outlineLevel="1" x14ac:dyDescent="0.2">
      <c r="A2866" s="135"/>
      <c r="B2866" s="136"/>
      <c r="C2866" s="137" t="s">
        <v>2352</v>
      </c>
      <c r="D2866" s="138"/>
      <c r="E2866" s="139">
        <v>2.4</v>
      </c>
      <c r="F2866" s="134"/>
      <c r="G2866" s="134"/>
      <c r="H2866" s="140"/>
      <c r="I2866" s="140"/>
      <c r="J2866" s="140"/>
      <c r="K2866" s="140"/>
    </row>
    <row r="2867" spans="1:11" outlineLevel="1" x14ac:dyDescent="0.2">
      <c r="A2867" s="135"/>
      <c r="B2867" s="136"/>
      <c r="C2867" s="137" t="s">
        <v>2353</v>
      </c>
      <c r="D2867" s="138"/>
      <c r="E2867" s="139">
        <v>1.56</v>
      </c>
      <c r="F2867" s="134"/>
      <c r="G2867" s="134"/>
      <c r="H2867" s="140"/>
      <c r="I2867" s="140"/>
      <c r="J2867" s="140"/>
      <c r="K2867" s="140"/>
    </row>
    <row r="2868" spans="1:11" outlineLevel="1" x14ac:dyDescent="0.2">
      <c r="A2868" s="135"/>
      <c r="B2868" s="136"/>
      <c r="C2868" s="137" t="s">
        <v>2356</v>
      </c>
      <c r="D2868" s="138"/>
      <c r="E2868" s="139">
        <v>75.36</v>
      </c>
      <c r="F2868" s="134"/>
      <c r="G2868" s="134"/>
      <c r="H2868" s="140"/>
      <c r="I2868" s="140"/>
      <c r="J2868" s="140"/>
      <c r="K2868" s="140"/>
    </row>
    <row r="2869" spans="1:11" outlineLevel="1" x14ac:dyDescent="0.2">
      <c r="A2869" s="135"/>
      <c r="B2869" s="136"/>
      <c r="C2869" s="141" t="s">
        <v>2415</v>
      </c>
      <c r="D2869" s="142"/>
      <c r="E2869" s="143">
        <v>8.9320000000000004</v>
      </c>
      <c r="F2869" s="134"/>
      <c r="G2869" s="134"/>
      <c r="H2869" s="140"/>
      <c r="I2869" s="140"/>
      <c r="J2869" s="140"/>
      <c r="K2869" s="140"/>
    </row>
    <row r="2870" spans="1:11" ht="22.5" outlineLevel="1" x14ac:dyDescent="0.2">
      <c r="A2870" s="43">
        <v>210</v>
      </c>
      <c r="B2870" s="44" t="s">
        <v>2418</v>
      </c>
      <c r="C2870" s="59" t="s">
        <v>2419</v>
      </c>
      <c r="D2870" s="45" t="s">
        <v>373</v>
      </c>
      <c r="E2870" s="46">
        <v>14.377000000000001</v>
      </c>
      <c r="F2870" s="47">
        <v>0</v>
      </c>
      <c r="G2870" s="48">
        <f>ROUND(E2870*F2870,2)</f>
        <v>0</v>
      </c>
      <c r="H2870" s="46">
        <v>4.2500000000000003E-3</v>
      </c>
      <c r="I2870" s="46">
        <f>ROUND(E2870*H2870,2)</f>
        <v>0.06</v>
      </c>
      <c r="J2870" s="46">
        <v>0</v>
      </c>
      <c r="K2870" s="46">
        <f>ROUND(E2870*J2870,2)</f>
        <v>0</v>
      </c>
    </row>
    <row r="2871" spans="1:11" outlineLevel="1" x14ac:dyDescent="0.2">
      <c r="A2871" s="135"/>
      <c r="B2871" s="136"/>
      <c r="C2871" s="137" t="s">
        <v>2333</v>
      </c>
      <c r="D2871" s="138"/>
      <c r="E2871" s="139">
        <v>4.1100000000000003</v>
      </c>
      <c r="F2871" s="134"/>
      <c r="G2871" s="134"/>
      <c r="H2871" s="140"/>
      <c r="I2871" s="140"/>
      <c r="J2871" s="140"/>
      <c r="K2871" s="140"/>
    </row>
    <row r="2872" spans="1:11" outlineLevel="1" x14ac:dyDescent="0.2">
      <c r="A2872" s="135"/>
      <c r="B2872" s="136"/>
      <c r="C2872" s="137" t="s">
        <v>2337</v>
      </c>
      <c r="D2872" s="138"/>
      <c r="E2872" s="139">
        <v>5.4</v>
      </c>
      <c r="F2872" s="134"/>
      <c r="G2872" s="134"/>
      <c r="H2872" s="140"/>
      <c r="I2872" s="140"/>
      <c r="J2872" s="140"/>
      <c r="K2872" s="140"/>
    </row>
    <row r="2873" spans="1:11" outlineLevel="1" x14ac:dyDescent="0.2">
      <c r="A2873" s="135"/>
      <c r="B2873" s="136"/>
      <c r="C2873" s="137" t="s">
        <v>2350</v>
      </c>
      <c r="D2873" s="138"/>
      <c r="E2873" s="139">
        <v>0.6</v>
      </c>
      <c r="F2873" s="134"/>
      <c r="G2873" s="134"/>
      <c r="H2873" s="140"/>
      <c r="I2873" s="140"/>
      <c r="J2873" s="140"/>
      <c r="K2873" s="140"/>
    </row>
    <row r="2874" spans="1:11" outlineLevel="1" x14ac:dyDescent="0.2">
      <c r="A2874" s="135"/>
      <c r="B2874" s="136"/>
      <c r="C2874" s="137" t="s">
        <v>2354</v>
      </c>
      <c r="D2874" s="138"/>
      <c r="E2874" s="139">
        <v>2.96</v>
      </c>
      <c r="F2874" s="134"/>
      <c r="G2874" s="134"/>
      <c r="H2874" s="140"/>
      <c r="I2874" s="140"/>
      <c r="J2874" s="140"/>
      <c r="K2874" s="140"/>
    </row>
    <row r="2875" spans="1:11" outlineLevel="1" x14ac:dyDescent="0.2">
      <c r="A2875" s="135"/>
      <c r="B2875" s="136"/>
      <c r="C2875" s="141" t="s">
        <v>2415</v>
      </c>
      <c r="D2875" s="142"/>
      <c r="E2875" s="143">
        <v>1.3069999999999999</v>
      </c>
      <c r="F2875" s="134"/>
      <c r="G2875" s="134"/>
      <c r="H2875" s="140"/>
      <c r="I2875" s="140"/>
      <c r="J2875" s="140"/>
      <c r="K2875" s="140"/>
    </row>
    <row r="2876" spans="1:11" ht="22.5" outlineLevel="1" x14ac:dyDescent="0.2">
      <c r="A2876" s="43">
        <v>211</v>
      </c>
      <c r="B2876" s="44" t="s">
        <v>2420</v>
      </c>
      <c r="C2876" s="59" t="s">
        <v>2421</v>
      </c>
      <c r="D2876" s="45" t="s">
        <v>373</v>
      </c>
      <c r="E2876" s="46">
        <v>189.64</v>
      </c>
      <c r="F2876" s="47">
        <v>0</v>
      </c>
      <c r="G2876" s="48">
        <f>ROUND(E2876*F2876,2)</f>
        <v>0</v>
      </c>
      <c r="H2876" s="46">
        <v>4.8599999999999997E-3</v>
      </c>
      <c r="I2876" s="46">
        <f>ROUND(E2876*H2876,2)</f>
        <v>0.92</v>
      </c>
      <c r="J2876" s="46">
        <v>0</v>
      </c>
      <c r="K2876" s="46">
        <f>ROUND(E2876*J2876,2)</f>
        <v>0</v>
      </c>
    </row>
    <row r="2877" spans="1:11" outlineLevel="1" x14ac:dyDescent="0.2">
      <c r="A2877" s="135"/>
      <c r="B2877" s="136"/>
      <c r="C2877" s="137" t="s">
        <v>2330</v>
      </c>
      <c r="D2877" s="138"/>
      <c r="E2877" s="139">
        <v>11.04</v>
      </c>
      <c r="F2877" s="134"/>
      <c r="G2877" s="134"/>
      <c r="H2877" s="140"/>
      <c r="I2877" s="140"/>
      <c r="J2877" s="140"/>
      <c r="K2877" s="140"/>
    </row>
    <row r="2878" spans="1:11" outlineLevel="1" x14ac:dyDescent="0.2">
      <c r="A2878" s="135"/>
      <c r="B2878" s="136"/>
      <c r="C2878" s="137" t="s">
        <v>2331</v>
      </c>
      <c r="D2878" s="138"/>
      <c r="E2878" s="139">
        <v>2.4</v>
      </c>
      <c r="F2878" s="134"/>
      <c r="G2878" s="134"/>
      <c r="H2878" s="140"/>
      <c r="I2878" s="140"/>
      <c r="J2878" s="140"/>
      <c r="K2878" s="140"/>
    </row>
    <row r="2879" spans="1:11" outlineLevel="1" x14ac:dyDescent="0.2">
      <c r="A2879" s="135"/>
      <c r="B2879" s="136"/>
      <c r="C2879" s="137" t="s">
        <v>2332</v>
      </c>
      <c r="D2879" s="138"/>
      <c r="E2879" s="139">
        <v>7.11</v>
      </c>
      <c r="F2879" s="134"/>
      <c r="G2879" s="134"/>
      <c r="H2879" s="140"/>
      <c r="I2879" s="140"/>
      <c r="J2879" s="140"/>
      <c r="K2879" s="140"/>
    </row>
    <row r="2880" spans="1:11" outlineLevel="1" x14ac:dyDescent="0.2">
      <c r="A2880" s="135"/>
      <c r="B2880" s="136"/>
      <c r="C2880" s="137" t="s">
        <v>2341</v>
      </c>
      <c r="D2880" s="138"/>
      <c r="E2880" s="139">
        <v>0.77</v>
      </c>
      <c r="F2880" s="134"/>
      <c r="G2880" s="134"/>
      <c r="H2880" s="140"/>
      <c r="I2880" s="140"/>
      <c r="J2880" s="140"/>
      <c r="K2880" s="140"/>
    </row>
    <row r="2881" spans="1:11" outlineLevel="1" x14ac:dyDescent="0.2">
      <c r="A2881" s="135"/>
      <c r="B2881" s="136"/>
      <c r="C2881" s="137" t="s">
        <v>2342</v>
      </c>
      <c r="D2881" s="138"/>
      <c r="E2881" s="139">
        <v>0.76</v>
      </c>
      <c r="F2881" s="134"/>
      <c r="G2881" s="134"/>
      <c r="H2881" s="140"/>
      <c r="I2881" s="140"/>
      <c r="J2881" s="140"/>
      <c r="K2881" s="140"/>
    </row>
    <row r="2882" spans="1:11" outlineLevel="1" x14ac:dyDescent="0.2">
      <c r="A2882" s="135"/>
      <c r="B2882" s="136"/>
      <c r="C2882" s="137" t="s">
        <v>2344</v>
      </c>
      <c r="D2882" s="138"/>
      <c r="E2882" s="139">
        <v>25.12</v>
      </c>
      <c r="F2882" s="134"/>
      <c r="G2882" s="134"/>
      <c r="H2882" s="140"/>
      <c r="I2882" s="140"/>
      <c r="J2882" s="140"/>
      <c r="K2882" s="140"/>
    </row>
    <row r="2883" spans="1:11" outlineLevel="1" x14ac:dyDescent="0.2">
      <c r="A2883" s="135"/>
      <c r="B2883" s="136"/>
      <c r="C2883" s="137" t="s">
        <v>2345</v>
      </c>
      <c r="D2883" s="138"/>
      <c r="E2883" s="139">
        <v>16.8</v>
      </c>
      <c r="F2883" s="134"/>
      <c r="G2883" s="134"/>
      <c r="H2883" s="140"/>
      <c r="I2883" s="140"/>
      <c r="J2883" s="140"/>
      <c r="K2883" s="140"/>
    </row>
    <row r="2884" spans="1:11" outlineLevel="1" x14ac:dyDescent="0.2">
      <c r="A2884" s="135"/>
      <c r="B2884" s="136"/>
      <c r="C2884" s="137" t="s">
        <v>2346</v>
      </c>
      <c r="D2884" s="138"/>
      <c r="E2884" s="139">
        <v>2.74</v>
      </c>
      <c r="F2884" s="134"/>
      <c r="G2884" s="134"/>
      <c r="H2884" s="140"/>
      <c r="I2884" s="140"/>
      <c r="J2884" s="140"/>
      <c r="K2884" s="140"/>
    </row>
    <row r="2885" spans="1:11" outlineLevel="1" x14ac:dyDescent="0.2">
      <c r="A2885" s="135"/>
      <c r="B2885" s="136"/>
      <c r="C2885" s="137" t="s">
        <v>2347</v>
      </c>
      <c r="D2885" s="138"/>
      <c r="E2885" s="139">
        <v>32.76</v>
      </c>
      <c r="F2885" s="134"/>
      <c r="G2885" s="134"/>
      <c r="H2885" s="140"/>
      <c r="I2885" s="140"/>
      <c r="J2885" s="140"/>
      <c r="K2885" s="140"/>
    </row>
    <row r="2886" spans="1:11" outlineLevel="1" x14ac:dyDescent="0.2">
      <c r="A2886" s="135"/>
      <c r="B2886" s="136"/>
      <c r="C2886" s="137" t="s">
        <v>2349</v>
      </c>
      <c r="D2886" s="138"/>
      <c r="E2886" s="139">
        <v>16.2</v>
      </c>
      <c r="F2886" s="134"/>
      <c r="G2886" s="134"/>
      <c r="H2886" s="140"/>
      <c r="I2886" s="140"/>
      <c r="J2886" s="140"/>
      <c r="K2886" s="140"/>
    </row>
    <row r="2887" spans="1:11" outlineLevel="1" x14ac:dyDescent="0.2">
      <c r="A2887" s="135"/>
      <c r="B2887" s="136"/>
      <c r="C2887" s="137" t="s">
        <v>2355</v>
      </c>
      <c r="D2887" s="138"/>
      <c r="E2887" s="139">
        <v>2.96</v>
      </c>
      <c r="F2887" s="134"/>
      <c r="G2887" s="134"/>
      <c r="H2887" s="140"/>
      <c r="I2887" s="140"/>
      <c r="J2887" s="140"/>
      <c r="K2887" s="140"/>
    </row>
    <row r="2888" spans="1:11" outlineLevel="1" x14ac:dyDescent="0.2">
      <c r="A2888" s="135"/>
      <c r="B2888" s="136"/>
      <c r="C2888" s="137" t="s">
        <v>2357</v>
      </c>
      <c r="D2888" s="138"/>
      <c r="E2888" s="139">
        <v>7.65</v>
      </c>
      <c r="F2888" s="134"/>
      <c r="G2888" s="134"/>
      <c r="H2888" s="140"/>
      <c r="I2888" s="140"/>
      <c r="J2888" s="140"/>
      <c r="K2888" s="140"/>
    </row>
    <row r="2889" spans="1:11" outlineLevel="1" x14ac:dyDescent="0.2">
      <c r="A2889" s="135"/>
      <c r="B2889" s="136"/>
      <c r="C2889" s="137" t="s">
        <v>2358</v>
      </c>
      <c r="D2889" s="138"/>
      <c r="E2889" s="139">
        <v>21</v>
      </c>
      <c r="F2889" s="134"/>
      <c r="G2889" s="134"/>
      <c r="H2889" s="140"/>
      <c r="I2889" s="140"/>
      <c r="J2889" s="140"/>
      <c r="K2889" s="140"/>
    </row>
    <row r="2890" spans="1:11" outlineLevel="1" x14ac:dyDescent="0.2">
      <c r="A2890" s="135"/>
      <c r="B2890" s="136"/>
      <c r="C2890" s="137" t="s">
        <v>2359</v>
      </c>
      <c r="D2890" s="138"/>
      <c r="E2890" s="139">
        <v>18.899999999999999</v>
      </c>
      <c r="F2890" s="134"/>
      <c r="G2890" s="134"/>
      <c r="H2890" s="140"/>
      <c r="I2890" s="140"/>
      <c r="J2890" s="140"/>
      <c r="K2890" s="140"/>
    </row>
    <row r="2891" spans="1:11" outlineLevel="1" x14ac:dyDescent="0.2">
      <c r="A2891" s="135"/>
      <c r="B2891" s="136"/>
      <c r="C2891" s="137" t="s">
        <v>2360</v>
      </c>
      <c r="D2891" s="138"/>
      <c r="E2891" s="139">
        <v>1.84</v>
      </c>
      <c r="F2891" s="134"/>
      <c r="G2891" s="134"/>
      <c r="H2891" s="140"/>
      <c r="I2891" s="140"/>
      <c r="J2891" s="140"/>
      <c r="K2891" s="140"/>
    </row>
    <row r="2892" spans="1:11" outlineLevel="1" x14ac:dyDescent="0.2">
      <c r="A2892" s="135"/>
      <c r="B2892" s="136"/>
      <c r="C2892" s="137" t="s">
        <v>2361</v>
      </c>
      <c r="D2892" s="138"/>
      <c r="E2892" s="139">
        <v>1.8</v>
      </c>
      <c r="F2892" s="134"/>
      <c r="G2892" s="134"/>
      <c r="H2892" s="140"/>
      <c r="I2892" s="140"/>
      <c r="J2892" s="140"/>
      <c r="K2892" s="140"/>
    </row>
    <row r="2893" spans="1:11" outlineLevel="1" x14ac:dyDescent="0.2">
      <c r="A2893" s="135"/>
      <c r="B2893" s="136"/>
      <c r="C2893" s="137" t="s">
        <v>2364</v>
      </c>
      <c r="D2893" s="138"/>
      <c r="E2893" s="139">
        <v>2.5499999999999998</v>
      </c>
      <c r="F2893" s="134"/>
      <c r="G2893" s="134"/>
      <c r="H2893" s="140"/>
      <c r="I2893" s="140"/>
      <c r="J2893" s="140"/>
      <c r="K2893" s="140"/>
    </row>
    <row r="2894" spans="1:11" outlineLevel="1" x14ac:dyDescent="0.2">
      <c r="A2894" s="135"/>
      <c r="B2894" s="136"/>
      <c r="C2894" s="141" t="s">
        <v>2415</v>
      </c>
      <c r="D2894" s="142"/>
      <c r="E2894" s="143">
        <v>17.239999999999998</v>
      </c>
      <c r="F2894" s="134"/>
      <c r="G2894" s="134"/>
      <c r="H2894" s="140"/>
      <c r="I2894" s="140"/>
      <c r="J2894" s="140"/>
      <c r="K2894" s="140"/>
    </row>
    <row r="2895" spans="1:11" ht="22.5" outlineLevel="1" x14ac:dyDescent="0.2">
      <c r="A2895" s="43">
        <v>212</v>
      </c>
      <c r="B2895" s="44" t="s">
        <v>2422</v>
      </c>
      <c r="C2895" s="59" t="s">
        <v>2423</v>
      </c>
      <c r="D2895" s="45" t="s">
        <v>373</v>
      </c>
      <c r="E2895" s="46">
        <v>2.5960000000000001</v>
      </c>
      <c r="F2895" s="47">
        <v>0</v>
      </c>
      <c r="G2895" s="48">
        <f>ROUND(E2895*F2895,2)</f>
        <v>0</v>
      </c>
      <c r="H2895" s="46">
        <v>6.2500000000000003E-3</v>
      </c>
      <c r="I2895" s="46">
        <f>ROUND(E2895*H2895,2)</f>
        <v>0.02</v>
      </c>
      <c r="J2895" s="46">
        <v>0</v>
      </c>
      <c r="K2895" s="46">
        <f>ROUND(E2895*J2895,2)</f>
        <v>0</v>
      </c>
    </row>
    <row r="2896" spans="1:11" outlineLevel="1" x14ac:dyDescent="0.2">
      <c r="A2896" s="135"/>
      <c r="B2896" s="136"/>
      <c r="C2896" s="137" t="s">
        <v>2348</v>
      </c>
      <c r="D2896" s="138"/>
      <c r="E2896" s="139">
        <v>2.36</v>
      </c>
      <c r="F2896" s="134"/>
      <c r="G2896" s="134"/>
      <c r="H2896" s="140"/>
      <c r="I2896" s="140"/>
      <c r="J2896" s="140"/>
      <c r="K2896" s="140"/>
    </row>
    <row r="2897" spans="1:11" outlineLevel="1" x14ac:dyDescent="0.2">
      <c r="A2897" s="135"/>
      <c r="B2897" s="136"/>
      <c r="C2897" s="141" t="s">
        <v>2415</v>
      </c>
      <c r="D2897" s="142"/>
      <c r="E2897" s="143">
        <v>0.23599999999999999</v>
      </c>
      <c r="F2897" s="134"/>
      <c r="G2897" s="134"/>
      <c r="H2897" s="140"/>
      <c r="I2897" s="140"/>
      <c r="J2897" s="140"/>
      <c r="K2897" s="140"/>
    </row>
    <row r="2898" spans="1:11" ht="22.5" outlineLevel="1" x14ac:dyDescent="0.2">
      <c r="A2898" s="43">
        <v>213</v>
      </c>
      <c r="B2898" s="44" t="s">
        <v>2424</v>
      </c>
      <c r="C2898" s="59" t="s">
        <v>2425</v>
      </c>
      <c r="D2898" s="45" t="s">
        <v>373</v>
      </c>
      <c r="E2898" s="46">
        <v>6.1269999999999998</v>
      </c>
      <c r="F2898" s="47">
        <v>0</v>
      </c>
      <c r="G2898" s="48">
        <f>ROUND(E2898*F2898,2)</f>
        <v>0</v>
      </c>
      <c r="H2898" s="46">
        <v>7.4900000000000001E-3</v>
      </c>
      <c r="I2898" s="46">
        <f>ROUND(E2898*H2898,2)</f>
        <v>0.05</v>
      </c>
      <c r="J2898" s="46">
        <v>0</v>
      </c>
      <c r="K2898" s="46">
        <f>ROUND(E2898*J2898,2)</f>
        <v>0</v>
      </c>
    </row>
    <row r="2899" spans="1:11" outlineLevel="1" x14ac:dyDescent="0.2">
      <c r="A2899" s="135"/>
      <c r="B2899" s="136"/>
      <c r="C2899" s="137" t="s">
        <v>2334</v>
      </c>
      <c r="D2899" s="138"/>
      <c r="E2899" s="139">
        <v>3.12</v>
      </c>
      <c r="F2899" s="134"/>
      <c r="G2899" s="134"/>
      <c r="H2899" s="140"/>
      <c r="I2899" s="140"/>
      <c r="J2899" s="140"/>
      <c r="K2899" s="140"/>
    </row>
    <row r="2900" spans="1:11" outlineLevel="1" x14ac:dyDescent="0.2">
      <c r="A2900" s="135"/>
      <c r="B2900" s="136"/>
      <c r="C2900" s="137" t="s">
        <v>2335</v>
      </c>
      <c r="D2900" s="138"/>
      <c r="E2900" s="139">
        <v>0.95</v>
      </c>
      <c r="F2900" s="134"/>
      <c r="G2900" s="134"/>
      <c r="H2900" s="140"/>
      <c r="I2900" s="140"/>
      <c r="J2900" s="140"/>
      <c r="K2900" s="140"/>
    </row>
    <row r="2901" spans="1:11" outlineLevel="1" x14ac:dyDescent="0.2">
      <c r="A2901" s="135"/>
      <c r="B2901" s="136"/>
      <c r="C2901" s="137" t="s">
        <v>2363</v>
      </c>
      <c r="D2901" s="138"/>
      <c r="E2901" s="139">
        <v>1.5</v>
      </c>
      <c r="F2901" s="134"/>
      <c r="G2901" s="134"/>
      <c r="H2901" s="140"/>
      <c r="I2901" s="140"/>
      <c r="J2901" s="140"/>
      <c r="K2901" s="140"/>
    </row>
    <row r="2902" spans="1:11" outlineLevel="1" x14ac:dyDescent="0.2">
      <c r="A2902" s="135"/>
      <c r="B2902" s="136"/>
      <c r="C2902" s="141" t="s">
        <v>2415</v>
      </c>
      <c r="D2902" s="142"/>
      <c r="E2902" s="143">
        <v>0.55700000000000005</v>
      </c>
      <c r="F2902" s="134"/>
      <c r="G2902" s="134"/>
      <c r="H2902" s="140"/>
      <c r="I2902" s="140"/>
      <c r="J2902" s="140"/>
      <c r="K2902" s="140"/>
    </row>
    <row r="2903" spans="1:11" ht="22.5" outlineLevel="1" x14ac:dyDescent="0.2">
      <c r="A2903" s="43">
        <v>214</v>
      </c>
      <c r="B2903" s="44" t="s">
        <v>2426</v>
      </c>
      <c r="C2903" s="59" t="s">
        <v>2427</v>
      </c>
      <c r="D2903" s="45" t="s">
        <v>373</v>
      </c>
      <c r="E2903" s="46">
        <v>35.866599999999998</v>
      </c>
      <c r="F2903" s="47">
        <v>0</v>
      </c>
      <c r="G2903" s="48">
        <f>ROUND(E2903*F2903,2)</f>
        <v>0</v>
      </c>
      <c r="H2903" s="46">
        <v>7.4900000000000001E-3</v>
      </c>
      <c r="I2903" s="46">
        <f>ROUND(E2903*H2903,2)</f>
        <v>0.27</v>
      </c>
      <c r="J2903" s="46">
        <v>0</v>
      </c>
      <c r="K2903" s="46">
        <f>ROUND(E2903*J2903,2)</f>
        <v>0</v>
      </c>
    </row>
    <row r="2904" spans="1:11" outlineLevel="1" x14ac:dyDescent="0.2">
      <c r="A2904" s="135"/>
      <c r="B2904" s="136"/>
      <c r="C2904" s="137" t="s">
        <v>2338</v>
      </c>
      <c r="D2904" s="138"/>
      <c r="E2904" s="139">
        <v>4.05</v>
      </c>
      <c r="F2904" s="134"/>
      <c r="G2904" s="134"/>
      <c r="H2904" s="140"/>
      <c r="I2904" s="140"/>
      <c r="J2904" s="140"/>
      <c r="K2904" s="140"/>
    </row>
    <row r="2905" spans="1:11" outlineLevel="1" x14ac:dyDescent="0.2">
      <c r="A2905" s="135"/>
      <c r="B2905" s="136"/>
      <c r="C2905" s="137" t="s">
        <v>2340</v>
      </c>
      <c r="D2905" s="138"/>
      <c r="E2905" s="139">
        <v>0.95599999999999996</v>
      </c>
      <c r="F2905" s="134"/>
      <c r="G2905" s="134"/>
      <c r="H2905" s="140"/>
      <c r="I2905" s="140"/>
      <c r="J2905" s="140"/>
      <c r="K2905" s="140"/>
    </row>
    <row r="2906" spans="1:11" outlineLevel="1" x14ac:dyDescent="0.2">
      <c r="A2906" s="135"/>
      <c r="B2906" s="136"/>
      <c r="C2906" s="137" t="s">
        <v>2343</v>
      </c>
      <c r="D2906" s="138"/>
      <c r="E2906" s="139">
        <v>2.1</v>
      </c>
      <c r="F2906" s="134"/>
      <c r="G2906" s="134"/>
      <c r="H2906" s="140"/>
      <c r="I2906" s="140"/>
      <c r="J2906" s="140"/>
      <c r="K2906" s="140"/>
    </row>
    <row r="2907" spans="1:11" outlineLevel="1" x14ac:dyDescent="0.2">
      <c r="A2907" s="135"/>
      <c r="B2907" s="136"/>
      <c r="C2907" s="137" t="s">
        <v>2362</v>
      </c>
      <c r="D2907" s="138"/>
      <c r="E2907" s="139">
        <v>25.5</v>
      </c>
      <c r="F2907" s="134"/>
      <c r="G2907" s="134"/>
      <c r="H2907" s="140"/>
      <c r="I2907" s="140"/>
      <c r="J2907" s="140"/>
      <c r="K2907" s="140"/>
    </row>
    <row r="2908" spans="1:11" outlineLevel="1" x14ac:dyDescent="0.2">
      <c r="A2908" s="135"/>
      <c r="B2908" s="136"/>
      <c r="C2908" s="141" t="s">
        <v>2415</v>
      </c>
      <c r="D2908" s="142"/>
      <c r="E2908" s="143">
        <v>3.2606000000000002</v>
      </c>
      <c r="F2908" s="134"/>
      <c r="G2908" s="134"/>
      <c r="H2908" s="140"/>
      <c r="I2908" s="140"/>
      <c r="J2908" s="140"/>
      <c r="K2908" s="140"/>
    </row>
    <row r="2909" spans="1:11" x14ac:dyDescent="0.2">
      <c r="A2909" s="36" t="s">
        <v>148</v>
      </c>
      <c r="B2909" s="37" t="s">
        <v>50</v>
      </c>
      <c r="C2909" s="58" t="s">
        <v>51</v>
      </c>
      <c r="D2909" s="38"/>
      <c r="E2909" s="39"/>
      <c r="F2909" s="40"/>
      <c r="G2909" s="40">
        <f>SUM(G2910:G2959)</f>
        <v>0</v>
      </c>
      <c r="H2909" s="39"/>
      <c r="I2909" s="39">
        <f>SUM(I2910:I2959)</f>
        <v>5.7299999999999951</v>
      </c>
      <c r="J2909" s="39"/>
      <c r="K2909" s="39">
        <f>SUM(K2910:K2930)</f>
        <v>0</v>
      </c>
    </row>
    <row r="2910" spans="1:11" outlineLevel="1" x14ac:dyDescent="0.2">
      <c r="A2910" s="43">
        <v>215</v>
      </c>
      <c r="B2910" s="44" t="s">
        <v>2428</v>
      </c>
      <c r="C2910" s="59" t="s">
        <v>2429</v>
      </c>
      <c r="D2910" s="45" t="s">
        <v>2430</v>
      </c>
      <c r="E2910" s="46">
        <v>32</v>
      </c>
      <c r="F2910" s="47">
        <v>0</v>
      </c>
      <c r="G2910" s="48">
        <f>ROUND(E2910*F2910,2)</f>
        <v>0</v>
      </c>
      <c r="H2910" s="46">
        <v>1E-3</v>
      </c>
      <c r="I2910" s="46">
        <f>ROUND(E2910*H2910,2)</f>
        <v>0.03</v>
      </c>
      <c r="J2910" s="46">
        <v>0</v>
      </c>
      <c r="K2910" s="46">
        <f>ROUND(E2910*J2910,2)</f>
        <v>0</v>
      </c>
    </row>
    <row r="2911" spans="1:11" outlineLevel="1" x14ac:dyDescent="0.2">
      <c r="A2911" s="135"/>
      <c r="B2911" s="136"/>
      <c r="C2911" s="144" t="s">
        <v>2431</v>
      </c>
      <c r="D2911" s="144"/>
      <c r="E2911" s="144"/>
      <c r="F2911" s="144"/>
      <c r="G2911" s="144"/>
      <c r="H2911" s="140"/>
      <c r="I2911" s="140"/>
      <c r="J2911" s="140"/>
      <c r="K2911" s="140"/>
    </row>
    <row r="2912" spans="1:11" outlineLevel="1" x14ac:dyDescent="0.2">
      <c r="A2912" s="135"/>
      <c r="B2912" s="136"/>
      <c r="C2912" s="137" t="s">
        <v>2432</v>
      </c>
      <c r="D2912" s="138"/>
      <c r="E2912" s="139">
        <v>2</v>
      </c>
      <c r="F2912" s="134"/>
      <c r="G2912" s="134"/>
      <c r="H2912" s="140"/>
      <c r="I2912" s="140"/>
      <c r="J2912" s="140"/>
      <c r="K2912" s="140"/>
    </row>
    <row r="2913" spans="1:11" outlineLevel="1" x14ac:dyDescent="0.2">
      <c r="A2913" s="135"/>
      <c r="B2913" s="136"/>
      <c r="C2913" s="137" t="s">
        <v>2433</v>
      </c>
      <c r="D2913" s="138"/>
      <c r="E2913" s="139">
        <v>21</v>
      </c>
      <c r="F2913" s="134"/>
      <c r="G2913" s="134"/>
      <c r="H2913" s="140"/>
      <c r="I2913" s="140"/>
      <c r="J2913" s="140"/>
      <c r="K2913" s="140"/>
    </row>
    <row r="2914" spans="1:11" outlineLevel="1" x14ac:dyDescent="0.2">
      <c r="A2914" s="135"/>
      <c r="B2914" s="136"/>
      <c r="C2914" s="137" t="s">
        <v>2434</v>
      </c>
      <c r="D2914" s="138"/>
      <c r="E2914" s="139">
        <v>3</v>
      </c>
      <c r="F2914" s="134"/>
      <c r="G2914" s="134"/>
      <c r="H2914" s="140"/>
      <c r="I2914" s="140"/>
      <c r="J2914" s="140"/>
      <c r="K2914" s="140"/>
    </row>
    <row r="2915" spans="1:11" outlineLevel="1" x14ac:dyDescent="0.2">
      <c r="A2915" s="135"/>
      <c r="B2915" s="136"/>
      <c r="C2915" s="137" t="s">
        <v>2435</v>
      </c>
      <c r="D2915" s="138"/>
      <c r="E2915" s="139">
        <v>1</v>
      </c>
      <c r="F2915" s="134"/>
      <c r="G2915" s="134"/>
      <c r="H2915" s="140"/>
      <c r="I2915" s="140"/>
      <c r="J2915" s="140"/>
      <c r="K2915" s="140"/>
    </row>
    <row r="2916" spans="1:11" outlineLevel="1" x14ac:dyDescent="0.2">
      <c r="A2916" s="135"/>
      <c r="B2916" s="136"/>
      <c r="C2916" s="137" t="s">
        <v>2436</v>
      </c>
      <c r="D2916" s="138"/>
      <c r="E2916" s="139">
        <v>1</v>
      </c>
      <c r="F2916" s="134"/>
      <c r="G2916" s="134"/>
      <c r="H2916" s="140"/>
      <c r="I2916" s="140"/>
      <c r="J2916" s="140"/>
      <c r="K2916" s="140"/>
    </row>
    <row r="2917" spans="1:11" outlineLevel="1" x14ac:dyDescent="0.2">
      <c r="A2917" s="135"/>
      <c r="B2917" s="136"/>
      <c r="C2917" s="137" t="s">
        <v>2437</v>
      </c>
      <c r="D2917" s="138"/>
      <c r="E2917" s="139">
        <v>1</v>
      </c>
      <c r="F2917" s="134"/>
      <c r="G2917" s="134"/>
      <c r="H2917" s="140"/>
      <c r="I2917" s="140"/>
      <c r="J2917" s="140"/>
      <c r="K2917" s="140"/>
    </row>
    <row r="2918" spans="1:11" outlineLevel="1" x14ac:dyDescent="0.2">
      <c r="A2918" s="135"/>
      <c r="B2918" s="136"/>
      <c r="C2918" s="137" t="s">
        <v>2438</v>
      </c>
      <c r="D2918" s="138"/>
      <c r="E2918" s="139">
        <v>1</v>
      </c>
      <c r="F2918" s="134"/>
      <c r="G2918" s="134"/>
      <c r="H2918" s="140"/>
      <c r="I2918" s="140"/>
      <c r="J2918" s="140"/>
      <c r="K2918" s="140"/>
    </row>
    <row r="2919" spans="1:11" outlineLevel="1" x14ac:dyDescent="0.2">
      <c r="A2919" s="135"/>
      <c r="B2919" s="136"/>
      <c r="C2919" s="137" t="s">
        <v>2439</v>
      </c>
      <c r="D2919" s="138"/>
      <c r="E2919" s="139">
        <v>2</v>
      </c>
      <c r="F2919" s="134"/>
      <c r="G2919" s="134"/>
      <c r="H2919" s="140"/>
      <c r="I2919" s="140"/>
      <c r="J2919" s="140"/>
      <c r="K2919" s="140"/>
    </row>
    <row r="2920" spans="1:11" ht="22.5" outlineLevel="1" x14ac:dyDescent="0.2">
      <c r="A2920" s="51">
        <v>216</v>
      </c>
      <c r="B2920" s="52" t="s">
        <v>2440</v>
      </c>
      <c r="C2920" s="60" t="s">
        <v>2441</v>
      </c>
      <c r="D2920" s="53" t="s">
        <v>505</v>
      </c>
      <c r="E2920" s="54">
        <v>1</v>
      </c>
      <c r="F2920" s="55">
        <v>0</v>
      </c>
      <c r="G2920" s="56">
        <f t="shared" ref="G2920:G2930" si="3">ROUND(E2920*F2920,2)</f>
        <v>0</v>
      </c>
      <c r="H2920" s="54">
        <v>0.05</v>
      </c>
      <c r="I2920" s="54">
        <f t="shared" ref="I2920:I2959" si="4">ROUND(E2920*H2920,2)</f>
        <v>0.05</v>
      </c>
      <c r="J2920" s="54">
        <v>0</v>
      </c>
      <c r="K2920" s="54">
        <f t="shared" ref="K2920:K2959" si="5">ROUND(E2920*J2920,2)</f>
        <v>0</v>
      </c>
    </row>
    <row r="2921" spans="1:11" ht="22.5" outlineLevel="1" x14ac:dyDescent="0.2">
      <c r="A2921" s="51">
        <v>217</v>
      </c>
      <c r="B2921" s="52" t="s">
        <v>2442</v>
      </c>
      <c r="C2921" s="60" t="s">
        <v>2441</v>
      </c>
      <c r="D2921" s="53" t="s">
        <v>505</v>
      </c>
      <c r="E2921" s="54">
        <v>1</v>
      </c>
      <c r="F2921" s="55">
        <v>0</v>
      </c>
      <c r="G2921" s="56">
        <f t="shared" si="3"/>
        <v>0</v>
      </c>
      <c r="H2921" s="54">
        <v>0.05</v>
      </c>
      <c r="I2921" s="54">
        <f t="shared" si="4"/>
        <v>0.05</v>
      </c>
      <c r="J2921" s="54">
        <v>0</v>
      </c>
      <c r="K2921" s="54">
        <f t="shared" si="5"/>
        <v>0</v>
      </c>
    </row>
    <row r="2922" spans="1:11" ht="22.5" outlineLevel="1" x14ac:dyDescent="0.2">
      <c r="A2922" s="51">
        <v>218</v>
      </c>
      <c r="B2922" s="52" t="s">
        <v>2443</v>
      </c>
      <c r="C2922" s="60" t="s">
        <v>2444</v>
      </c>
      <c r="D2922" s="53" t="s">
        <v>505</v>
      </c>
      <c r="E2922" s="54">
        <v>1</v>
      </c>
      <c r="F2922" s="55">
        <v>0</v>
      </c>
      <c r="G2922" s="56">
        <f t="shared" si="3"/>
        <v>0</v>
      </c>
      <c r="H2922" s="54">
        <v>0.05</v>
      </c>
      <c r="I2922" s="54">
        <f t="shared" si="4"/>
        <v>0.05</v>
      </c>
      <c r="J2922" s="54">
        <v>0</v>
      </c>
      <c r="K2922" s="54">
        <f t="shared" si="5"/>
        <v>0</v>
      </c>
    </row>
    <row r="2923" spans="1:11" ht="22.5" outlineLevel="1" x14ac:dyDescent="0.2">
      <c r="A2923" s="51">
        <v>219</v>
      </c>
      <c r="B2923" s="52" t="s">
        <v>2445</v>
      </c>
      <c r="C2923" s="60" t="s">
        <v>2446</v>
      </c>
      <c r="D2923" s="53" t="s">
        <v>505</v>
      </c>
      <c r="E2923" s="54">
        <v>3</v>
      </c>
      <c r="F2923" s="55">
        <v>0</v>
      </c>
      <c r="G2923" s="56">
        <f t="shared" si="3"/>
        <v>0</v>
      </c>
      <c r="H2923" s="54">
        <v>0.05</v>
      </c>
      <c r="I2923" s="54">
        <f t="shared" si="4"/>
        <v>0.15</v>
      </c>
      <c r="J2923" s="54">
        <v>0</v>
      </c>
      <c r="K2923" s="54">
        <f t="shared" si="5"/>
        <v>0</v>
      </c>
    </row>
    <row r="2924" spans="1:11" ht="22.5" outlineLevel="1" x14ac:dyDescent="0.2">
      <c r="A2924" s="51">
        <v>220</v>
      </c>
      <c r="B2924" s="52" t="s">
        <v>2447</v>
      </c>
      <c r="C2924" s="60" t="s">
        <v>2448</v>
      </c>
      <c r="D2924" s="53" t="s">
        <v>505</v>
      </c>
      <c r="E2924" s="54">
        <v>25</v>
      </c>
      <c r="F2924" s="55">
        <v>0</v>
      </c>
      <c r="G2924" s="56">
        <f t="shared" si="3"/>
        <v>0</v>
      </c>
      <c r="H2924" s="54">
        <v>0.05</v>
      </c>
      <c r="I2924" s="54">
        <f t="shared" si="4"/>
        <v>1.25</v>
      </c>
      <c r="J2924" s="54">
        <v>0</v>
      </c>
      <c r="K2924" s="54">
        <f t="shared" si="5"/>
        <v>0</v>
      </c>
    </row>
    <row r="2925" spans="1:11" ht="22.5" outlineLevel="1" x14ac:dyDescent="0.2">
      <c r="A2925" s="51">
        <v>221</v>
      </c>
      <c r="B2925" s="52" t="s">
        <v>2449</v>
      </c>
      <c r="C2925" s="60" t="s">
        <v>2450</v>
      </c>
      <c r="D2925" s="53" t="s">
        <v>505</v>
      </c>
      <c r="E2925" s="54">
        <v>1</v>
      </c>
      <c r="F2925" s="55">
        <v>0</v>
      </c>
      <c r="G2925" s="56">
        <f t="shared" si="3"/>
        <v>0</v>
      </c>
      <c r="H2925" s="54">
        <v>0.05</v>
      </c>
      <c r="I2925" s="54">
        <f t="shared" si="4"/>
        <v>0.05</v>
      </c>
      <c r="J2925" s="54">
        <v>0</v>
      </c>
      <c r="K2925" s="54">
        <f t="shared" si="5"/>
        <v>0</v>
      </c>
    </row>
    <row r="2926" spans="1:11" ht="22.5" outlineLevel="1" x14ac:dyDescent="0.2">
      <c r="A2926" s="51">
        <v>222</v>
      </c>
      <c r="B2926" s="52" t="s">
        <v>2451</v>
      </c>
      <c r="C2926" s="60" t="s">
        <v>2441</v>
      </c>
      <c r="D2926" s="53" t="s">
        <v>505</v>
      </c>
      <c r="E2926" s="54">
        <v>4</v>
      </c>
      <c r="F2926" s="55">
        <v>0</v>
      </c>
      <c r="G2926" s="56">
        <f t="shared" si="3"/>
        <v>0</v>
      </c>
      <c r="H2926" s="54">
        <v>0.05</v>
      </c>
      <c r="I2926" s="54">
        <f t="shared" si="4"/>
        <v>0.2</v>
      </c>
      <c r="J2926" s="54">
        <v>0</v>
      </c>
      <c r="K2926" s="54">
        <f t="shared" si="5"/>
        <v>0</v>
      </c>
    </row>
    <row r="2927" spans="1:11" ht="22.5" outlineLevel="1" x14ac:dyDescent="0.2">
      <c r="A2927" s="51">
        <v>223</v>
      </c>
      <c r="B2927" s="52" t="s">
        <v>2452</v>
      </c>
      <c r="C2927" s="60" t="s">
        <v>2446</v>
      </c>
      <c r="D2927" s="53" t="s">
        <v>505</v>
      </c>
      <c r="E2927" s="54">
        <v>5</v>
      </c>
      <c r="F2927" s="55">
        <v>0</v>
      </c>
      <c r="G2927" s="56">
        <f t="shared" si="3"/>
        <v>0</v>
      </c>
      <c r="H2927" s="54">
        <v>0.05</v>
      </c>
      <c r="I2927" s="54">
        <f t="shared" si="4"/>
        <v>0.25</v>
      </c>
      <c r="J2927" s="54">
        <v>0</v>
      </c>
      <c r="K2927" s="54">
        <f t="shared" si="5"/>
        <v>0</v>
      </c>
    </row>
    <row r="2928" spans="1:11" ht="22.5" outlineLevel="1" x14ac:dyDescent="0.2">
      <c r="A2928" s="51">
        <v>224</v>
      </c>
      <c r="B2928" s="52" t="s">
        <v>2453</v>
      </c>
      <c r="C2928" s="60" t="s">
        <v>2441</v>
      </c>
      <c r="D2928" s="53" t="s">
        <v>505</v>
      </c>
      <c r="E2928" s="54">
        <v>1</v>
      </c>
      <c r="F2928" s="55">
        <v>0</v>
      </c>
      <c r="G2928" s="56">
        <f t="shared" si="3"/>
        <v>0</v>
      </c>
      <c r="H2928" s="54">
        <v>0.05</v>
      </c>
      <c r="I2928" s="54">
        <f t="shared" si="4"/>
        <v>0.05</v>
      </c>
      <c r="J2928" s="54">
        <v>0</v>
      </c>
      <c r="K2928" s="54">
        <f t="shared" si="5"/>
        <v>0</v>
      </c>
    </row>
    <row r="2929" spans="1:11" ht="22.5" outlineLevel="1" x14ac:dyDescent="0.2">
      <c r="A2929" s="51">
        <v>225</v>
      </c>
      <c r="B2929" s="52" t="s">
        <v>2454</v>
      </c>
      <c r="C2929" s="60" t="s">
        <v>2441</v>
      </c>
      <c r="D2929" s="53" t="s">
        <v>505</v>
      </c>
      <c r="E2929" s="54">
        <v>1</v>
      </c>
      <c r="F2929" s="55">
        <v>0</v>
      </c>
      <c r="G2929" s="56">
        <f t="shared" si="3"/>
        <v>0</v>
      </c>
      <c r="H2929" s="54">
        <v>0.05</v>
      </c>
      <c r="I2929" s="54">
        <f t="shared" si="4"/>
        <v>0.05</v>
      </c>
      <c r="J2929" s="54">
        <v>0</v>
      </c>
      <c r="K2929" s="54">
        <f t="shared" si="5"/>
        <v>0</v>
      </c>
    </row>
    <row r="2930" spans="1:11" ht="22.5" outlineLevel="1" x14ac:dyDescent="0.2">
      <c r="A2930" s="51">
        <v>226</v>
      </c>
      <c r="B2930" s="52" t="s">
        <v>2455</v>
      </c>
      <c r="C2930" s="60" t="s">
        <v>2441</v>
      </c>
      <c r="D2930" s="53" t="s">
        <v>505</v>
      </c>
      <c r="E2930" s="54">
        <v>1</v>
      </c>
      <c r="F2930" s="55">
        <v>0</v>
      </c>
      <c r="G2930" s="56">
        <f t="shared" si="3"/>
        <v>0</v>
      </c>
      <c r="H2930" s="54">
        <v>0.05</v>
      </c>
      <c r="I2930" s="54">
        <f t="shared" si="4"/>
        <v>0.05</v>
      </c>
      <c r="J2930" s="54">
        <v>0</v>
      </c>
      <c r="K2930" s="54">
        <f t="shared" si="5"/>
        <v>0</v>
      </c>
    </row>
    <row r="2931" spans="1:11" ht="22.5" outlineLevel="1" x14ac:dyDescent="0.2">
      <c r="A2931" s="51">
        <v>228</v>
      </c>
      <c r="B2931" s="52" t="s">
        <v>2457</v>
      </c>
      <c r="C2931" s="60" t="s">
        <v>2444</v>
      </c>
      <c r="D2931" s="53" t="s">
        <v>505</v>
      </c>
      <c r="E2931" s="54">
        <v>2</v>
      </c>
      <c r="F2931" s="55">
        <v>0</v>
      </c>
      <c r="G2931" s="56">
        <f t="shared" ref="G2931:G2959" si="6">ROUND(E2931*F2931,2)</f>
        <v>0</v>
      </c>
      <c r="H2931" s="54">
        <v>0.05</v>
      </c>
      <c r="I2931" s="54">
        <f t="shared" si="4"/>
        <v>0.1</v>
      </c>
      <c r="J2931" s="54">
        <v>0</v>
      </c>
      <c r="K2931" s="54">
        <f t="shared" si="5"/>
        <v>0</v>
      </c>
    </row>
    <row r="2932" spans="1:11" ht="22.5" outlineLevel="1" x14ac:dyDescent="0.2">
      <c r="A2932" s="51">
        <v>229</v>
      </c>
      <c r="B2932" s="52" t="s">
        <v>2458</v>
      </c>
      <c r="C2932" s="60" t="s">
        <v>2459</v>
      </c>
      <c r="D2932" s="53" t="s">
        <v>505</v>
      </c>
      <c r="E2932" s="54">
        <v>3</v>
      </c>
      <c r="F2932" s="55">
        <v>0</v>
      </c>
      <c r="G2932" s="56">
        <f t="shared" si="6"/>
        <v>0</v>
      </c>
      <c r="H2932" s="54">
        <v>0.05</v>
      </c>
      <c r="I2932" s="54">
        <f t="shared" si="4"/>
        <v>0.15</v>
      </c>
      <c r="J2932" s="54">
        <v>0</v>
      </c>
      <c r="K2932" s="54">
        <f t="shared" si="5"/>
        <v>0</v>
      </c>
    </row>
    <row r="2933" spans="1:11" ht="22.5" outlineLevel="1" x14ac:dyDescent="0.2">
      <c r="A2933" s="51">
        <v>230</v>
      </c>
      <c r="B2933" s="52" t="s">
        <v>2460</v>
      </c>
      <c r="C2933" s="60" t="s">
        <v>2446</v>
      </c>
      <c r="D2933" s="53" t="s">
        <v>505</v>
      </c>
      <c r="E2933" s="54">
        <v>1</v>
      </c>
      <c r="F2933" s="55">
        <v>0</v>
      </c>
      <c r="G2933" s="56">
        <f t="shared" si="6"/>
        <v>0</v>
      </c>
      <c r="H2933" s="54">
        <v>0.05</v>
      </c>
      <c r="I2933" s="54">
        <f t="shared" si="4"/>
        <v>0.05</v>
      </c>
      <c r="J2933" s="54">
        <v>0</v>
      </c>
      <c r="K2933" s="54">
        <f t="shared" si="5"/>
        <v>0</v>
      </c>
    </row>
    <row r="2934" spans="1:11" ht="22.5" outlineLevel="1" x14ac:dyDescent="0.2">
      <c r="A2934" s="51">
        <v>231</v>
      </c>
      <c r="B2934" s="52" t="s">
        <v>2461</v>
      </c>
      <c r="C2934" s="60" t="s">
        <v>2446</v>
      </c>
      <c r="D2934" s="53" t="s">
        <v>505</v>
      </c>
      <c r="E2934" s="54">
        <v>1</v>
      </c>
      <c r="F2934" s="55">
        <v>0</v>
      </c>
      <c r="G2934" s="56">
        <f t="shared" si="6"/>
        <v>0</v>
      </c>
      <c r="H2934" s="54">
        <v>0.05</v>
      </c>
      <c r="I2934" s="54">
        <f t="shared" si="4"/>
        <v>0.05</v>
      </c>
      <c r="J2934" s="54">
        <v>0</v>
      </c>
      <c r="K2934" s="54">
        <f t="shared" si="5"/>
        <v>0</v>
      </c>
    </row>
    <row r="2935" spans="1:11" ht="22.5" outlineLevel="1" x14ac:dyDescent="0.2">
      <c r="A2935" s="51">
        <v>232</v>
      </c>
      <c r="B2935" s="52" t="s">
        <v>2462</v>
      </c>
      <c r="C2935" s="60" t="s">
        <v>2441</v>
      </c>
      <c r="D2935" s="53" t="s">
        <v>505</v>
      </c>
      <c r="E2935" s="54">
        <v>6</v>
      </c>
      <c r="F2935" s="55">
        <v>0</v>
      </c>
      <c r="G2935" s="56">
        <f t="shared" si="6"/>
        <v>0</v>
      </c>
      <c r="H2935" s="54">
        <v>0.05</v>
      </c>
      <c r="I2935" s="54">
        <f t="shared" si="4"/>
        <v>0.3</v>
      </c>
      <c r="J2935" s="54">
        <v>0</v>
      </c>
      <c r="K2935" s="54">
        <f t="shared" si="5"/>
        <v>0</v>
      </c>
    </row>
    <row r="2936" spans="1:11" ht="22.5" outlineLevel="1" x14ac:dyDescent="0.2">
      <c r="A2936" s="51">
        <v>233</v>
      </c>
      <c r="B2936" s="52" t="s">
        <v>2463</v>
      </c>
      <c r="C2936" s="60" t="s">
        <v>2441</v>
      </c>
      <c r="D2936" s="53" t="s">
        <v>505</v>
      </c>
      <c r="E2936" s="54">
        <v>1</v>
      </c>
      <c r="F2936" s="55">
        <v>0</v>
      </c>
      <c r="G2936" s="56">
        <f t="shared" si="6"/>
        <v>0</v>
      </c>
      <c r="H2936" s="54">
        <v>0.05</v>
      </c>
      <c r="I2936" s="54">
        <f t="shared" si="4"/>
        <v>0.05</v>
      </c>
      <c r="J2936" s="54">
        <v>0</v>
      </c>
      <c r="K2936" s="54">
        <f t="shared" si="5"/>
        <v>0</v>
      </c>
    </row>
    <row r="2937" spans="1:11" ht="22.5" outlineLevel="1" x14ac:dyDescent="0.2">
      <c r="A2937" s="51">
        <v>234</v>
      </c>
      <c r="B2937" s="52" t="s">
        <v>2464</v>
      </c>
      <c r="C2937" s="60" t="s">
        <v>2441</v>
      </c>
      <c r="D2937" s="53" t="s">
        <v>505</v>
      </c>
      <c r="E2937" s="54">
        <v>1</v>
      </c>
      <c r="F2937" s="55">
        <v>0</v>
      </c>
      <c r="G2937" s="56">
        <f t="shared" si="6"/>
        <v>0</v>
      </c>
      <c r="H2937" s="54">
        <v>0.05</v>
      </c>
      <c r="I2937" s="54">
        <f t="shared" si="4"/>
        <v>0.05</v>
      </c>
      <c r="J2937" s="54">
        <v>0</v>
      </c>
      <c r="K2937" s="54">
        <f t="shared" si="5"/>
        <v>0</v>
      </c>
    </row>
    <row r="2938" spans="1:11" ht="22.5" outlineLevel="1" x14ac:dyDescent="0.2">
      <c r="A2938" s="51">
        <v>235</v>
      </c>
      <c r="B2938" s="52" t="s">
        <v>2465</v>
      </c>
      <c r="C2938" s="60" t="s">
        <v>2441</v>
      </c>
      <c r="D2938" s="53" t="s">
        <v>505</v>
      </c>
      <c r="E2938" s="54">
        <v>1</v>
      </c>
      <c r="F2938" s="55">
        <v>0</v>
      </c>
      <c r="G2938" s="56">
        <f t="shared" si="6"/>
        <v>0</v>
      </c>
      <c r="H2938" s="54">
        <v>0.05</v>
      </c>
      <c r="I2938" s="54">
        <f t="shared" si="4"/>
        <v>0.05</v>
      </c>
      <c r="J2938" s="54">
        <v>0</v>
      </c>
      <c r="K2938" s="54">
        <f t="shared" si="5"/>
        <v>0</v>
      </c>
    </row>
    <row r="2939" spans="1:11" ht="22.5" outlineLevel="1" x14ac:dyDescent="0.2">
      <c r="A2939" s="51">
        <v>236</v>
      </c>
      <c r="B2939" s="52" t="s">
        <v>2466</v>
      </c>
      <c r="C2939" s="60" t="s">
        <v>2441</v>
      </c>
      <c r="D2939" s="53" t="s">
        <v>505</v>
      </c>
      <c r="E2939" s="54">
        <v>1</v>
      </c>
      <c r="F2939" s="55">
        <v>0</v>
      </c>
      <c r="G2939" s="56">
        <f t="shared" si="6"/>
        <v>0</v>
      </c>
      <c r="H2939" s="54">
        <v>0.05</v>
      </c>
      <c r="I2939" s="54">
        <f t="shared" si="4"/>
        <v>0.05</v>
      </c>
      <c r="J2939" s="54">
        <v>0</v>
      </c>
      <c r="K2939" s="54">
        <f t="shared" si="5"/>
        <v>0</v>
      </c>
    </row>
    <row r="2940" spans="1:11" ht="22.5" outlineLevel="1" x14ac:dyDescent="0.2">
      <c r="A2940" s="51">
        <v>237</v>
      </c>
      <c r="B2940" s="52" t="s">
        <v>2467</v>
      </c>
      <c r="C2940" s="60" t="s">
        <v>2468</v>
      </c>
      <c r="D2940" s="53" t="s">
        <v>505</v>
      </c>
      <c r="E2940" s="54">
        <v>2</v>
      </c>
      <c r="F2940" s="55">
        <v>0</v>
      </c>
      <c r="G2940" s="56">
        <f t="shared" si="6"/>
        <v>0</v>
      </c>
      <c r="H2940" s="54">
        <v>0.05</v>
      </c>
      <c r="I2940" s="54">
        <f t="shared" si="4"/>
        <v>0.1</v>
      </c>
      <c r="J2940" s="54">
        <v>0</v>
      </c>
      <c r="K2940" s="54">
        <f t="shared" si="5"/>
        <v>0</v>
      </c>
    </row>
    <row r="2941" spans="1:11" ht="22.5" outlineLevel="1" x14ac:dyDescent="0.2">
      <c r="A2941" s="51">
        <v>238</v>
      </c>
      <c r="B2941" s="52" t="s">
        <v>2469</v>
      </c>
      <c r="C2941" s="60" t="s">
        <v>2470</v>
      </c>
      <c r="D2941" s="53" t="s">
        <v>505</v>
      </c>
      <c r="E2941" s="54">
        <v>1</v>
      </c>
      <c r="F2941" s="55">
        <v>0</v>
      </c>
      <c r="G2941" s="56">
        <f t="shared" si="6"/>
        <v>0</v>
      </c>
      <c r="H2941" s="54">
        <v>0.05</v>
      </c>
      <c r="I2941" s="54">
        <f t="shared" si="4"/>
        <v>0.05</v>
      </c>
      <c r="J2941" s="54">
        <v>0</v>
      </c>
      <c r="K2941" s="54">
        <f t="shared" si="5"/>
        <v>0</v>
      </c>
    </row>
    <row r="2942" spans="1:11" ht="22.5" outlineLevel="1" x14ac:dyDescent="0.2">
      <c r="A2942" s="51">
        <v>239</v>
      </c>
      <c r="B2942" s="52" t="s">
        <v>2471</v>
      </c>
      <c r="C2942" s="60" t="s">
        <v>2459</v>
      </c>
      <c r="D2942" s="53" t="s">
        <v>505</v>
      </c>
      <c r="E2942" s="54">
        <v>1</v>
      </c>
      <c r="F2942" s="55">
        <v>0</v>
      </c>
      <c r="G2942" s="56">
        <f t="shared" si="6"/>
        <v>0</v>
      </c>
      <c r="H2942" s="54">
        <v>0.05</v>
      </c>
      <c r="I2942" s="54">
        <f t="shared" si="4"/>
        <v>0.05</v>
      </c>
      <c r="J2942" s="54">
        <v>0</v>
      </c>
      <c r="K2942" s="54">
        <f t="shared" si="5"/>
        <v>0</v>
      </c>
    </row>
    <row r="2943" spans="1:11" ht="22.5" outlineLevel="1" x14ac:dyDescent="0.2">
      <c r="A2943" s="51">
        <v>240</v>
      </c>
      <c r="B2943" s="52" t="s">
        <v>2472</v>
      </c>
      <c r="C2943" s="60" t="s">
        <v>2446</v>
      </c>
      <c r="D2943" s="53" t="s">
        <v>505</v>
      </c>
      <c r="E2943" s="54">
        <v>3</v>
      </c>
      <c r="F2943" s="55">
        <v>0</v>
      </c>
      <c r="G2943" s="56">
        <f t="shared" si="6"/>
        <v>0</v>
      </c>
      <c r="H2943" s="54">
        <v>0.05</v>
      </c>
      <c r="I2943" s="54">
        <f t="shared" si="4"/>
        <v>0.15</v>
      </c>
      <c r="J2943" s="54">
        <v>0</v>
      </c>
      <c r="K2943" s="54">
        <f t="shared" si="5"/>
        <v>0</v>
      </c>
    </row>
    <row r="2944" spans="1:11" ht="22.5" outlineLevel="1" x14ac:dyDescent="0.2">
      <c r="A2944" s="51">
        <v>241</v>
      </c>
      <c r="B2944" s="52" t="s">
        <v>2473</v>
      </c>
      <c r="C2944" s="60" t="s">
        <v>2474</v>
      </c>
      <c r="D2944" s="53" t="s">
        <v>505</v>
      </c>
      <c r="E2944" s="54">
        <v>8</v>
      </c>
      <c r="F2944" s="55">
        <v>0</v>
      </c>
      <c r="G2944" s="56">
        <f t="shared" si="6"/>
        <v>0</v>
      </c>
      <c r="H2944" s="54">
        <v>0.05</v>
      </c>
      <c r="I2944" s="54">
        <f t="shared" si="4"/>
        <v>0.4</v>
      </c>
      <c r="J2944" s="54">
        <v>0</v>
      </c>
      <c r="K2944" s="54">
        <f t="shared" si="5"/>
        <v>0</v>
      </c>
    </row>
    <row r="2945" spans="1:11" ht="22.5" outlineLevel="1" x14ac:dyDescent="0.2">
      <c r="A2945" s="51">
        <v>242</v>
      </c>
      <c r="B2945" s="52" t="s">
        <v>2475</v>
      </c>
      <c r="C2945" s="60" t="s">
        <v>2446</v>
      </c>
      <c r="D2945" s="53" t="s">
        <v>505</v>
      </c>
      <c r="E2945" s="54">
        <v>5</v>
      </c>
      <c r="F2945" s="55">
        <v>0</v>
      </c>
      <c r="G2945" s="56">
        <f t="shared" si="6"/>
        <v>0</v>
      </c>
      <c r="H2945" s="54">
        <v>0.05</v>
      </c>
      <c r="I2945" s="54">
        <f t="shared" si="4"/>
        <v>0.25</v>
      </c>
      <c r="J2945" s="54">
        <v>0</v>
      </c>
      <c r="K2945" s="54">
        <f t="shared" si="5"/>
        <v>0</v>
      </c>
    </row>
    <row r="2946" spans="1:11" ht="22.5" outlineLevel="1" x14ac:dyDescent="0.2">
      <c r="A2946" s="51">
        <v>243</v>
      </c>
      <c r="B2946" s="52" t="s">
        <v>2476</v>
      </c>
      <c r="C2946" s="60" t="s">
        <v>2441</v>
      </c>
      <c r="D2946" s="53" t="s">
        <v>505</v>
      </c>
      <c r="E2946" s="54">
        <v>2</v>
      </c>
      <c r="F2946" s="55">
        <v>0</v>
      </c>
      <c r="G2946" s="56">
        <f t="shared" si="6"/>
        <v>0</v>
      </c>
      <c r="H2946" s="54">
        <v>0.05</v>
      </c>
      <c r="I2946" s="54">
        <f t="shared" si="4"/>
        <v>0.1</v>
      </c>
      <c r="J2946" s="54">
        <v>0</v>
      </c>
      <c r="K2946" s="54">
        <f t="shared" si="5"/>
        <v>0</v>
      </c>
    </row>
    <row r="2947" spans="1:11" ht="22.5" outlineLevel="1" x14ac:dyDescent="0.2">
      <c r="A2947" s="51">
        <v>244</v>
      </c>
      <c r="B2947" s="52" t="s">
        <v>2477</v>
      </c>
      <c r="C2947" s="60" t="s">
        <v>2441</v>
      </c>
      <c r="D2947" s="53" t="s">
        <v>505</v>
      </c>
      <c r="E2947" s="54">
        <v>10</v>
      </c>
      <c r="F2947" s="55">
        <v>0</v>
      </c>
      <c r="G2947" s="56">
        <f t="shared" si="6"/>
        <v>0</v>
      </c>
      <c r="H2947" s="54">
        <v>0.05</v>
      </c>
      <c r="I2947" s="54">
        <f t="shared" si="4"/>
        <v>0.5</v>
      </c>
      <c r="J2947" s="54">
        <v>0</v>
      </c>
      <c r="K2947" s="54">
        <f t="shared" si="5"/>
        <v>0</v>
      </c>
    </row>
    <row r="2948" spans="1:11" ht="22.5" outlineLevel="1" x14ac:dyDescent="0.2">
      <c r="A2948" s="51">
        <v>245</v>
      </c>
      <c r="B2948" s="52" t="s">
        <v>2478</v>
      </c>
      <c r="C2948" s="60" t="s">
        <v>2446</v>
      </c>
      <c r="D2948" s="53" t="s">
        <v>505</v>
      </c>
      <c r="E2948" s="54">
        <v>1</v>
      </c>
      <c r="F2948" s="55">
        <v>0</v>
      </c>
      <c r="G2948" s="56">
        <f t="shared" si="6"/>
        <v>0</v>
      </c>
      <c r="H2948" s="54">
        <v>0.05</v>
      </c>
      <c r="I2948" s="54">
        <f t="shared" si="4"/>
        <v>0.05</v>
      </c>
      <c r="J2948" s="54">
        <v>0</v>
      </c>
      <c r="K2948" s="54">
        <f t="shared" si="5"/>
        <v>0</v>
      </c>
    </row>
    <row r="2949" spans="1:11" ht="22.5" outlineLevel="1" x14ac:dyDescent="0.2">
      <c r="A2949" s="51">
        <v>246</v>
      </c>
      <c r="B2949" s="52" t="s">
        <v>2479</v>
      </c>
      <c r="C2949" s="60" t="s">
        <v>2446</v>
      </c>
      <c r="D2949" s="53" t="s">
        <v>505</v>
      </c>
      <c r="E2949" s="54">
        <v>1</v>
      </c>
      <c r="F2949" s="55">
        <v>0</v>
      </c>
      <c r="G2949" s="56">
        <f t="shared" si="6"/>
        <v>0</v>
      </c>
      <c r="H2949" s="54">
        <v>0.05</v>
      </c>
      <c r="I2949" s="54">
        <f t="shared" si="4"/>
        <v>0.05</v>
      </c>
      <c r="J2949" s="54">
        <v>0</v>
      </c>
      <c r="K2949" s="54">
        <f t="shared" si="5"/>
        <v>0</v>
      </c>
    </row>
    <row r="2950" spans="1:11" ht="22.5" outlineLevel="1" x14ac:dyDescent="0.2">
      <c r="A2950" s="51">
        <v>247</v>
      </c>
      <c r="B2950" s="52" t="s">
        <v>2480</v>
      </c>
      <c r="C2950" s="60" t="s">
        <v>2459</v>
      </c>
      <c r="D2950" s="53" t="s">
        <v>505</v>
      </c>
      <c r="E2950" s="54">
        <v>1</v>
      </c>
      <c r="F2950" s="55">
        <v>0</v>
      </c>
      <c r="G2950" s="56">
        <f t="shared" si="6"/>
        <v>0</v>
      </c>
      <c r="H2950" s="54">
        <v>0.05</v>
      </c>
      <c r="I2950" s="54">
        <f t="shared" si="4"/>
        <v>0.05</v>
      </c>
      <c r="J2950" s="54">
        <v>0</v>
      </c>
      <c r="K2950" s="54">
        <f t="shared" si="5"/>
        <v>0</v>
      </c>
    </row>
    <row r="2951" spans="1:11" ht="22.5" outlineLevel="1" x14ac:dyDescent="0.2">
      <c r="A2951" s="51">
        <v>248</v>
      </c>
      <c r="B2951" s="52" t="s">
        <v>2481</v>
      </c>
      <c r="C2951" s="60" t="s">
        <v>2446</v>
      </c>
      <c r="D2951" s="53" t="s">
        <v>505</v>
      </c>
      <c r="E2951" s="54">
        <v>1</v>
      </c>
      <c r="F2951" s="55">
        <v>0</v>
      </c>
      <c r="G2951" s="56">
        <f t="shared" si="6"/>
        <v>0</v>
      </c>
      <c r="H2951" s="54">
        <v>0.05</v>
      </c>
      <c r="I2951" s="54">
        <f t="shared" si="4"/>
        <v>0.05</v>
      </c>
      <c r="J2951" s="54">
        <v>0</v>
      </c>
      <c r="K2951" s="54">
        <f t="shared" si="5"/>
        <v>0</v>
      </c>
    </row>
    <row r="2952" spans="1:11" ht="22.5" outlineLevel="1" x14ac:dyDescent="0.2">
      <c r="A2952" s="51">
        <v>249</v>
      </c>
      <c r="B2952" s="52" t="s">
        <v>2482</v>
      </c>
      <c r="C2952" s="60" t="s">
        <v>2446</v>
      </c>
      <c r="D2952" s="53" t="s">
        <v>505</v>
      </c>
      <c r="E2952" s="54">
        <v>2</v>
      </c>
      <c r="F2952" s="55">
        <v>0</v>
      </c>
      <c r="G2952" s="56">
        <f t="shared" si="6"/>
        <v>0</v>
      </c>
      <c r="H2952" s="54">
        <v>0.05</v>
      </c>
      <c r="I2952" s="54">
        <f t="shared" si="4"/>
        <v>0.1</v>
      </c>
      <c r="J2952" s="54">
        <v>0</v>
      </c>
      <c r="K2952" s="54">
        <f t="shared" si="5"/>
        <v>0</v>
      </c>
    </row>
    <row r="2953" spans="1:11" ht="22.5" outlineLevel="1" x14ac:dyDescent="0.2">
      <c r="A2953" s="51">
        <v>250</v>
      </c>
      <c r="B2953" s="52" t="s">
        <v>2483</v>
      </c>
      <c r="C2953" s="60" t="s">
        <v>2446</v>
      </c>
      <c r="D2953" s="53" t="s">
        <v>505</v>
      </c>
      <c r="E2953" s="54">
        <v>1</v>
      </c>
      <c r="F2953" s="55">
        <v>0</v>
      </c>
      <c r="G2953" s="56">
        <f t="shared" si="6"/>
        <v>0</v>
      </c>
      <c r="H2953" s="54">
        <v>0.05</v>
      </c>
      <c r="I2953" s="54">
        <f t="shared" si="4"/>
        <v>0.05</v>
      </c>
      <c r="J2953" s="54">
        <v>0</v>
      </c>
      <c r="K2953" s="54">
        <f t="shared" si="5"/>
        <v>0</v>
      </c>
    </row>
    <row r="2954" spans="1:11" ht="22.5" outlineLevel="1" x14ac:dyDescent="0.2">
      <c r="A2954" s="51">
        <v>251</v>
      </c>
      <c r="B2954" s="52" t="s">
        <v>2484</v>
      </c>
      <c r="C2954" s="60" t="s">
        <v>2485</v>
      </c>
      <c r="D2954" s="53" t="s">
        <v>505</v>
      </c>
      <c r="E2954" s="54">
        <v>1</v>
      </c>
      <c r="F2954" s="55">
        <v>0</v>
      </c>
      <c r="G2954" s="56">
        <f t="shared" si="6"/>
        <v>0</v>
      </c>
      <c r="H2954" s="54">
        <v>0.1</v>
      </c>
      <c r="I2954" s="54">
        <f t="shared" si="4"/>
        <v>0.1</v>
      </c>
      <c r="J2954" s="54">
        <v>0</v>
      </c>
      <c r="K2954" s="54">
        <f t="shared" si="5"/>
        <v>0</v>
      </c>
    </row>
    <row r="2955" spans="1:11" ht="22.5" outlineLevel="1" x14ac:dyDescent="0.2">
      <c r="A2955" s="51">
        <v>252</v>
      </c>
      <c r="B2955" s="52" t="s">
        <v>2486</v>
      </c>
      <c r="C2955" s="60" t="s">
        <v>2487</v>
      </c>
      <c r="D2955" s="53" t="s">
        <v>505</v>
      </c>
      <c r="E2955" s="54">
        <v>1</v>
      </c>
      <c r="F2955" s="55">
        <v>0</v>
      </c>
      <c r="G2955" s="56">
        <f t="shared" si="6"/>
        <v>0</v>
      </c>
      <c r="H2955" s="54">
        <v>0.1</v>
      </c>
      <c r="I2955" s="54">
        <f t="shared" si="4"/>
        <v>0.1</v>
      </c>
      <c r="J2955" s="54">
        <v>0</v>
      </c>
      <c r="K2955" s="54">
        <f t="shared" si="5"/>
        <v>0</v>
      </c>
    </row>
    <row r="2956" spans="1:11" ht="22.5" outlineLevel="1" x14ac:dyDescent="0.2">
      <c r="A2956" s="51">
        <v>253</v>
      </c>
      <c r="B2956" s="52" t="s">
        <v>2488</v>
      </c>
      <c r="C2956" s="60" t="s">
        <v>2489</v>
      </c>
      <c r="D2956" s="53" t="s">
        <v>505</v>
      </c>
      <c r="E2956" s="54">
        <v>3</v>
      </c>
      <c r="F2956" s="55">
        <v>0</v>
      </c>
      <c r="G2956" s="56">
        <f t="shared" si="6"/>
        <v>0</v>
      </c>
      <c r="H2956" s="54">
        <v>0.1</v>
      </c>
      <c r="I2956" s="54">
        <f t="shared" si="4"/>
        <v>0.3</v>
      </c>
      <c r="J2956" s="54">
        <v>0</v>
      </c>
      <c r="K2956" s="54">
        <f t="shared" si="5"/>
        <v>0</v>
      </c>
    </row>
    <row r="2957" spans="1:11" ht="22.5" outlineLevel="1" x14ac:dyDescent="0.2">
      <c r="A2957" s="51">
        <v>254</v>
      </c>
      <c r="B2957" s="52" t="s">
        <v>2490</v>
      </c>
      <c r="C2957" s="60" t="s">
        <v>2491</v>
      </c>
      <c r="D2957" s="53" t="s">
        <v>505</v>
      </c>
      <c r="E2957" s="54">
        <v>1</v>
      </c>
      <c r="F2957" s="55">
        <v>0</v>
      </c>
      <c r="G2957" s="56">
        <f t="shared" si="6"/>
        <v>0</v>
      </c>
      <c r="H2957" s="54">
        <v>0.05</v>
      </c>
      <c r="I2957" s="54">
        <f t="shared" si="4"/>
        <v>0.05</v>
      </c>
      <c r="J2957" s="54">
        <v>0</v>
      </c>
      <c r="K2957" s="54">
        <f t="shared" si="5"/>
        <v>0</v>
      </c>
    </row>
    <row r="2958" spans="1:11" ht="22.5" outlineLevel="1" x14ac:dyDescent="0.2">
      <c r="A2958" s="51">
        <v>255</v>
      </c>
      <c r="B2958" s="52" t="s">
        <v>2492</v>
      </c>
      <c r="C2958" s="60" t="s">
        <v>2493</v>
      </c>
      <c r="D2958" s="53" t="s">
        <v>505</v>
      </c>
      <c r="E2958" s="54">
        <v>2</v>
      </c>
      <c r="F2958" s="55">
        <v>0</v>
      </c>
      <c r="G2958" s="56">
        <f t="shared" si="6"/>
        <v>0</v>
      </c>
      <c r="H2958" s="54">
        <v>0.05</v>
      </c>
      <c r="I2958" s="54">
        <f t="shared" si="4"/>
        <v>0.1</v>
      </c>
      <c r="J2958" s="54">
        <v>0</v>
      </c>
      <c r="K2958" s="54">
        <f t="shared" si="5"/>
        <v>0</v>
      </c>
    </row>
    <row r="2959" spans="1:11" ht="22.5" outlineLevel="1" x14ac:dyDescent="0.2">
      <c r="A2959" s="51">
        <v>256</v>
      </c>
      <c r="B2959" s="52" t="s">
        <v>2494</v>
      </c>
      <c r="C2959" s="60" t="s">
        <v>2495</v>
      </c>
      <c r="D2959" s="53" t="s">
        <v>505</v>
      </c>
      <c r="E2959" s="54">
        <v>1</v>
      </c>
      <c r="F2959" s="55">
        <v>0</v>
      </c>
      <c r="G2959" s="56">
        <f t="shared" si="6"/>
        <v>0</v>
      </c>
      <c r="H2959" s="54">
        <v>0.05</v>
      </c>
      <c r="I2959" s="54">
        <f t="shared" si="4"/>
        <v>0.05</v>
      </c>
      <c r="J2959" s="54">
        <v>0</v>
      </c>
      <c r="K2959" s="54">
        <f t="shared" si="5"/>
        <v>0</v>
      </c>
    </row>
    <row r="2960" spans="1:11" x14ac:dyDescent="0.2">
      <c r="A2960" s="36" t="s">
        <v>148</v>
      </c>
      <c r="B2960" s="37" t="s">
        <v>52</v>
      </c>
      <c r="C2960" s="58" t="s">
        <v>53</v>
      </c>
      <c r="D2960" s="38"/>
      <c r="E2960" s="39"/>
      <c r="F2960" s="40"/>
      <c r="G2960" s="40">
        <f>SUM(G2961:G2978)</f>
        <v>0</v>
      </c>
      <c r="H2960" s="39"/>
      <c r="I2960" s="39">
        <f>SUM(I2961:I2978)</f>
        <v>0.39999999999999997</v>
      </c>
      <c r="J2960" s="39"/>
      <c r="K2960" s="39">
        <f>SUM(K2961:K2978)</f>
        <v>0</v>
      </c>
    </row>
    <row r="2961" spans="1:11" outlineLevel="1" x14ac:dyDescent="0.2">
      <c r="A2961" s="43">
        <v>257</v>
      </c>
      <c r="B2961" s="44" t="s">
        <v>2496</v>
      </c>
      <c r="C2961" s="59" t="s">
        <v>2497</v>
      </c>
      <c r="D2961" s="45" t="s">
        <v>373</v>
      </c>
      <c r="E2961" s="46">
        <v>136.4</v>
      </c>
      <c r="F2961" s="47">
        <v>0</v>
      </c>
      <c r="G2961" s="48">
        <f>ROUND(E2961*F2961,2)</f>
        <v>0</v>
      </c>
      <c r="H2961" s="46">
        <v>0</v>
      </c>
      <c r="I2961" s="46">
        <f>ROUND(E2961*H2961,2)</f>
        <v>0</v>
      </c>
      <c r="J2961" s="46">
        <v>0</v>
      </c>
      <c r="K2961" s="46">
        <f>ROUND(E2961*J2961,2)</f>
        <v>0</v>
      </c>
    </row>
    <row r="2962" spans="1:11" outlineLevel="1" x14ac:dyDescent="0.2">
      <c r="A2962" s="135"/>
      <c r="B2962" s="136"/>
      <c r="C2962" s="137" t="s">
        <v>2498</v>
      </c>
      <c r="D2962" s="138"/>
      <c r="E2962" s="139">
        <v>136.4</v>
      </c>
      <c r="F2962" s="134"/>
      <c r="G2962" s="134"/>
      <c r="H2962" s="140"/>
      <c r="I2962" s="140"/>
      <c r="J2962" s="140"/>
      <c r="K2962" s="140"/>
    </row>
    <row r="2963" spans="1:11" ht="22.5" outlineLevel="1" x14ac:dyDescent="0.2">
      <c r="A2963" s="43">
        <v>258</v>
      </c>
      <c r="B2963" s="44" t="s">
        <v>2499</v>
      </c>
      <c r="C2963" s="59" t="s">
        <v>2500</v>
      </c>
      <c r="D2963" s="45" t="s">
        <v>505</v>
      </c>
      <c r="E2963" s="46">
        <v>4</v>
      </c>
      <c r="F2963" s="47">
        <v>0</v>
      </c>
      <c r="G2963" s="48">
        <f>ROUND(E2963*F2963,2)</f>
        <v>0</v>
      </c>
      <c r="H2963" s="46">
        <v>1.5E-3</v>
      </c>
      <c r="I2963" s="46">
        <f>ROUND(E2963*H2963,2)</f>
        <v>0.01</v>
      </c>
      <c r="J2963" s="46">
        <v>0</v>
      </c>
      <c r="K2963" s="46">
        <f>ROUND(E2963*J2963,2)</f>
        <v>0</v>
      </c>
    </row>
    <row r="2964" spans="1:11" outlineLevel="1" x14ac:dyDescent="0.2">
      <c r="A2964" s="135"/>
      <c r="B2964" s="136"/>
      <c r="C2964" s="137" t="s">
        <v>2501</v>
      </c>
      <c r="D2964" s="138"/>
      <c r="E2964" s="139">
        <v>4</v>
      </c>
      <c r="F2964" s="134"/>
      <c r="G2964" s="134"/>
      <c r="H2964" s="140"/>
      <c r="I2964" s="140"/>
      <c r="J2964" s="140"/>
      <c r="K2964" s="140"/>
    </row>
    <row r="2965" spans="1:11" ht="22.5" outlineLevel="1" x14ac:dyDescent="0.2">
      <c r="A2965" s="43">
        <v>259</v>
      </c>
      <c r="B2965" s="44" t="s">
        <v>2502</v>
      </c>
      <c r="C2965" s="59" t="s">
        <v>2503</v>
      </c>
      <c r="D2965" s="45" t="s">
        <v>505</v>
      </c>
      <c r="E2965" s="46">
        <v>6</v>
      </c>
      <c r="F2965" s="47">
        <v>0</v>
      </c>
      <c r="G2965" s="48">
        <f>ROUND(E2965*F2965,2)</f>
        <v>0</v>
      </c>
      <c r="H2965" s="46">
        <v>1.6580000000000001E-2</v>
      </c>
      <c r="I2965" s="46">
        <f>ROUND(E2965*H2965,2)</f>
        <v>0.1</v>
      </c>
      <c r="J2965" s="46">
        <v>0</v>
      </c>
      <c r="K2965" s="46">
        <f>ROUND(E2965*J2965,2)</f>
        <v>0</v>
      </c>
    </row>
    <row r="2966" spans="1:11" outlineLevel="1" x14ac:dyDescent="0.2">
      <c r="A2966" s="135"/>
      <c r="B2966" s="136"/>
      <c r="C2966" s="144" t="s">
        <v>2504</v>
      </c>
      <c r="D2966" s="144"/>
      <c r="E2966" s="144"/>
      <c r="F2966" s="144"/>
      <c r="G2966" s="144"/>
      <c r="H2966" s="140"/>
      <c r="I2966" s="140"/>
      <c r="J2966" s="140"/>
      <c r="K2966" s="140"/>
    </row>
    <row r="2967" spans="1:11" outlineLevel="1" x14ac:dyDescent="0.2">
      <c r="A2967" s="135"/>
      <c r="B2967" s="136"/>
      <c r="C2967" s="137" t="s">
        <v>2505</v>
      </c>
      <c r="D2967" s="138"/>
      <c r="E2967" s="139">
        <v>3</v>
      </c>
      <c r="F2967" s="134"/>
      <c r="G2967" s="134"/>
      <c r="H2967" s="140"/>
      <c r="I2967" s="140"/>
      <c r="J2967" s="140"/>
      <c r="K2967" s="140"/>
    </row>
    <row r="2968" spans="1:11" outlineLevel="1" x14ac:dyDescent="0.2">
      <c r="A2968" s="135"/>
      <c r="B2968" s="136"/>
      <c r="C2968" s="137" t="s">
        <v>2506</v>
      </c>
      <c r="D2968" s="138"/>
      <c r="E2968" s="139">
        <v>1</v>
      </c>
      <c r="F2968" s="134"/>
      <c r="G2968" s="134"/>
      <c r="H2968" s="140"/>
      <c r="I2968" s="140"/>
      <c r="J2968" s="140"/>
      <c r="K2968" s="140"/>
    </row>
    <row r="2969" spans="1:11" outlineLevel="1" x14ac:dyDescent="0.2">
      <c r="A2969" s="135"/>
      <c r="B2969" s="136"/>
      <c r="C2969" s="137" t="s">
        <v>2507</v>
      </c>
      <c r="D2969" s="138"/>
      <c r="E2969" s="139">
        <v>2</v>
      </c>
      <c r="F2969" s="134"/>
      <c r="G2969" s="134"/>
      <c r="H2969" s="140"/>
      <c r="I2969" s="140"/>
      <c r="J2969" s="140"/>
      <c r="K2969" s="140"/>
    </row>
    <row r="2970" spans="1:11" ht="22.5" outlineLevel="1" x14ac:dyDescent="0.2">
      <c r="A2970" s="43">
        <v>260</v>
      </c>
      <c r="B2970" s="44" t="s">
        <v>2508</v>
      </c>
      <c r="C2970" s="59" t="s">
        <v>2509</v>
      </c>
      <c r="D2970" s="45" t="s">
        <v>505</v>
      </c>
      <c r="E2970" s="46">
        <v>4</v>
      </c>
      <c r="F2970" s="47">
        <v>0</v>
      </c>
      <c r="G2970" s="48">
        <f>ROUND(E2970*F2970,2)</f>
        <v>0</v>
      </c>
      <c r="H2970" s="46">
        <v>1.866E-2</v>
      </c>
      <c r="I2970" s="46">
        <f>ROUND(E2970*H2970,2)</f>
        <v>7.0000000000000007E-2</v>
      </c>
      <c r="J2970" s="46">
        <v>0</v>
      </c>
      <c r="K2970" s="46">
        <f>ROUND(E2970*J2970,2)</f>
        <v>0</v>
      </c>
    </row>
    <row r="2971" spans="1:11" outlineLevel="1" x14ac:dyDescent="0.2">
      <c r="A2971" s="135"/>
      <c r="B2971" s="136"/>
      <c r="C2971" s="144" t="s">
        <v>2504</v>
      </c>
      <c r="D2971" s="144"/>
      <c r="E2971" s="144"/>
      <c r="F2971" s="144"/>
      <c r="G2971" s="144"/>
      <c r="H2971" s="140"/>
      <c r="I2971" s="140"/>
      <c r="J2971" s="140"/>
      <c r="K2971" s="140"/>
    </row>
    <row r="2972" spans="1:11" outlineLevel="1" x14ac:dyDescent="0.2">
      <c r="A2972" s="135"/>
      <c r="B2972" s="136"/>
      <c r="C2972" s="137" t="s">
        <v>2510</v>
      </c>
      <c r="D2972" s="138"/>
      <c r="E2972" s="139">
        <v>4</v>
      </c>
      <c r="F2972" s="134"/>
      <c r="G2972" s="134"/>
      <c r="H2972" s="140"/>
      <c r="I2972" s="140"/>
      <c r="J2972" s="140"/>
      <c r="K2972" s="140"/>
    </row>
    <row r="2973" spans="1:11" ht="22.5" outlineLevel="1" x14ac:dyDescent="0.2">
      <c r="A2973" s="43">
        <v>261</v>
      </c>
      <c r="B2973" s="44" t="s">
        <v>2511</v>
      </c>
      <c r="C2973" s="59" t="s">
        <v>2512</v>
      </c>
      <c r="D2973" s="45" t="s">
        <v>505</v>
      </c>
      <c r="E2973" s="46">
        <v>5</v>
      </c>
      <c r="F2973" s="47">
        <v>0</v>
      </c>
      <c r="G2973" s="48">
        <f>ROUND(E2973*F2973,2)</f>
        <v>0</v>
      </c>
      <c r="H2973" s="46">
        <v>2.265E-2</v>
      </c>
      <c r="I2973" s="46">
        <f>ROUND(E2973*H2973,2)</f>
        <v>0.11</v>
      </c>
      <c r="J2973" s="46">
        <v>0</v>
      </c>
      <c r="K2973" s="46">
        <f>ROUND(E2973*J2973,2)</f>
        <v>0</v>
      </c>
    </row>
    <row r="2974" spans="1:11" outlineLevel="1" x14ac:dyDescent="0.2">
      <c r="A2974" s="135"/>
      <c r="B2974" s="136"/>
      <c r="C2974" s="144" t="s">
        <v>2504</v>
      </c>
      <c r="D2974" s="144"/>
      <c r="E2974" s="144"/>
      <c r="F2974" s="144"/>
      <c r="G2974" s="144"/>
      <c r="H2974" s="140"/>
      <c r="I2974" s="140"/>
      <c r="J2974" s="140"/>
      <c r="K2974" s="140"/>
    </row>
    <row r="2975" spans="1:11" outlineLevel="1" x14ac:dyDescent="0.2">
      <c r="A2975" s="135"/>
      <c r="B2975" s="136"/>
      <c r="C2975" s="137" t="s">
        <v>2513</v>
      </c>
      <c r="D2975" s="138"/>
      <c r="E2975" s="139">
        <v>5</v>
      </c>
      <c r="F2975" s="134"/>
      <c r="G2975" s="134"/>
      <c r="H2975" s="140"/>
      <c r="I2975" s="140"/>
      <c r="J2975" s="140"/>
      <c r="K2975" s="140"/>
    </row>
    <row r="2976" spans="1:11" outlineLevel="1" x14ac:dyDescent="0.2">
      <c r="A2976" s="43">
        <v>262</v>
      </c>
      <c r="B2976" s="44" t="s">
        <v>2514</v>
      </c>
      <c r="C2976" s="59" t="s">
        <v>2515</v>
      </c>
      <c r="D2976" s="45" t="s">
        <v>373</v>
      </c>
      <c r="E2976" s="46">
        <v>143.22</v>
      </c>
      <c r="F2976" s="47">
        <v>0</v>
      </c>
      <c r="G2976" s="48">
        <f>ROUND(E2976*F2976,2)</f>
        <v>0</v>
      </c>
      <c r="H2976" s="46">
        <v>8.0000000000000004E-4</v>
      </c>
      <c r="I2976" s="46">
        <f>ROUND(E2976*H2976,2)</f>
        <v>0.11</v>
      </c>
      <c r="J2976" s="46">
        <v>0</v>
      </c>
      <c r="K2976" s="46">
        <f>ROUND(E2976*J2976,2)</f>
        <v>0</v>
      </c>
    </row>
    <row r="2977" spans="1:11" outlineLevel="1" x14ac:dyDescent="0.2">
      <c r="A2977" s="135"/>
      <c r="B2977" s="136"/>
      <c r="C2977" s="137" t="s">
        <v>2516</v>
      </c>
      <c r="D2977" s="138"/>
      <c r="E2977" s="139">
        <v>136.4</v>
      </c>
      <c r="F2977" s="134"/>
      <c r="G2977" s="134"/>
      <c r="H2977" s="140"/>
      <c r="I2977" s="140"/>
      <c r="J2977" s="140"/>
      <c r="K2977" s="140"/>
    </row>
    <row r="2978" spans="1:11" outlineLevel="1" x14ac:dyDescent="0.2">
      <c r="A2978" s="135"/>
      <c r="B2978" s="136"/>
      <c r="C2978" s="141" t="s">
        <v>1151</v>
      </c>
      <c r="D2978" s="142"/>
      <c r="E2978" s="143">
        <v>6.82</v>
      </c>
      <c r="F2978" s="134"/>
      <c r="G2978" s="134"/>
      <c r="H2978" s="140"/>
      <c r="I2978" s="140"/>
      <c r="J2978" s="140"/>
      <c r="K2978" s="140"/>
    </row>
    <row r="2979" spans="1:11" x14ac:dyDescent="0.2">
      <c r="A2979" s="36" t="s">
        <v>148</v>
      </c>
      <c r="B2979" s="37" t="s">
        <v>54</v>
      </c>
      <c r="C2979" s="58" t="s">
        <v>55</v>
      </c>
      <c r="D2979" s="38"/>
      <c r="E2979" s="39"/>
      <c r="F2979" s="40"/>
      <c r="G2979" s="40">
        <f>SUM(G2980:G2987)</f>
        <v>0</v>
      </c>
      <c r="H2979" s="39"/>
      <c r="I2979" s="39">
        <f>SUM(I2980:I2987)</f>
        <v>15.33</v>
      </c>
      <c r="J2979" s="39"/>
      <c r="K2979" s="39">
        <f>SUM(K2980:K2987)</f>
        <v>0</v>
      </c>
    </row>
    <row r="2980" spans="1:11" ht="22.5" outlineLevel="1" x14ac:dyDescent="0.2">
      <c r="A2980" s="43">
        <v>263</v>
      </c>
      <c r="B2980" s="44" t="s">
        <v>2517</v>
      </c>
      <c r="C2980" s="59" t="s">
        <v>2518</v>
      </c>
      <c r="D2980" s="45" t="s">
        <v>373</v>
      </c>
      <c r="E2980" s="46">
        <v>97.07</v>
      </c>
      <c r="F2980" s="47">
        <v>0</v>
      </c>
      <c r="G2980" s="48">
        <f>ROUND(E2980*F2980,2)</f>
        <v>0</v>
      </c>
      <c r="H2980" s="46">
        <v>0.12472</v>
      </c>
      <c r="I2980" s="46">
        <f>ROUND(E2980*H2980,2)</f>
        <v>12.11</v>
      </c>
      <c r="J2980" s="46">
        <v>0</v>
      </c>
      <c r="K2980" s="46">
        <f>ROUND(E2980*J2980,2)</f>
        <v>0</v>
      </c>
    </row>
    <row r="2981" spans="1:11" outlineLevel="1" x14ac:dyDescent="0.2">
      <c r="A2981" s="135"/>
      <c r="B2981" s="136"/>
      <c r="C2981" s="137" t="s">
        <v>2519</v>
      </c>
      <c r="D2981" s="138"/>
      <c r="E2981" s="139"/>
      <c r="F2981" s="134"/>
      <c r="G2981" s="134"/>
      <c r="H2981" s="140"/>
      <c r="I2981" s="140"/>
      <c r="J2981" s="140"/>
      <c r="K2981" s="140"/>
    </row>
    <row r="2982" spans="1:11" outlineLevel="1" x14ac:dyDescent="0.2">
      <c r="A2982" s="135"/>
      <c r="B2982" s="136"/>
      <c r="C2982" s="137" t="s">
        <v>2520</v>
      </c>
      <c r="D2982" s="138"/>
      <c r="E2982" s="139">
        <v>7.87</v>
      </c>
      <c r="F2982" s="134"/>
      <c r="G2982" s="134"/>
      <c r="H2982" s="140"/>
      <c r="I2982" s="140"/>
      <c r="J2982" s="140"/>
      <c r="K2982" s="140"/>
    </row>
    <row r="2983" spans="1:11" outlineLevel="1" x14ac:dyDescent="0.2">
      <c r="A2983" s="135"/>
      <c r="B2983" s="136"/>
      <c r="C2983" s="137" t="s">
        <v>2521</v>
      </c>
      <c r="D2983" s="138"/>
      <c r="E2983" s="139">
        <v>22.67</v>
      </c>
      <c r="F2983" s="134"/>
      <c r="G2983" s="134"/>
      <c r="H2983" s="140"/>
      <c r="I2983" s="140"/>
      <c r="J2983" s="140"/>
      <c r="K2983" s="140"/>
    </row>
    <row r="2984" spans="1:11" outlineLevel="1" x14ac:dyDescent="0.2">
      <c r="A2984" s="135"/>
      <c r="B2984" s="136"/>
      <c r="C2984" s="137" t="s">
        <v>2522</v>
      </c>
      <c r="D2984" s="138"/>
      <c r="E2984" s="139">
        <v>17.5</v>
      </c>
      <c r="F2984" s="134"/>
      <c r="G2984" s="134"/>
      <c r="H2984" s="140"/>
      <c r="I2984" s="140"/>
      <c r="J2984" s="140"/>
      <c r="K2984" s="140"/>
    </row>
    <row r="2985" spans="1:11" outlineLevel="1" x14ac:dyDescent="0.2">
      <c r="A2985" s="135"/>
      <c r="B2985" s="136"/>
      <c r="C2985" s="137" t="s">
        <v>2523</v>
      </c>
      <c r="D2985" s="138"/>
      <c r="E2985" s="139">
        <v>49.03</v>
      </c>
      <c r="F2985" s="134"/>
      <c r="G2985" s="134"/>
      <c r="H2985" s="140"/>
      <c r="I2985" s="140"/>
      <c r="J2985" s="140"/>
      <c r="K2985" s="140"/>
    </row>
    <row r="2986" spans="1:11" ht="45" outlineLevel="1" x14ac:dyDescent="0.2">
      <c r="A2986" s="43">
        <v>264</v>
      </c>
      <c r="B2986" s="44" t="s">
        <v>2524</v>
      </c>
      <c r="C2986" s="59" t="s">
        <v>2525</v>
      </c>
      <c r="D2986" s="45" t="s">
        <v>373</v>
      </c>
      <c r="E2986" s="46">
        <v>14.53</v>
      </c>
      <c r="F2986" s="47">
        <v>0</v>
      </c>
      <c r="G2986" s="48">
        <f>ROUND(E2986*F2986,2)</f>
        <v>0</v>
      </c>
      <c r="H2986" s="46">
        <v>0.22133</v>
      </c>
      <c r="I2986" s="46">
        <f>ROUND(E2986*H2986,2)</f>
        <v>3.22</v>
      </c>
      <c r="J2986" s="46">
        <v>0</v>
      </c>
      <c r="K2986" s="46">
        <f>ROUND(E2986*J2986,2)</f>
        <v>0</v>
      </c>
    </row>
    <row r="2987" spans="1:11" outlineLevel="1" x14ac:dyDescent="0.2">
      <c r="A2987" s="135"/>
      <c r="B2987" s="136"/>
      <c r="C2987" s="137" t="s">
        <v>2526</v>
      </c>
      <c r="D2987" s="138"/>
      <c r="E2987" s="139">
        <v>14.53</v>
      </c>
      <c r="F2987" s="134"/>
      <c r="G2987" s="134"/>
      <c r="H2987" s="140"/>
      <c r="I2987" s="140"/>
      <c r="J2987" s="140"/>
      <c r="K2987" s="140"/>
    </row>
    <row r="2988" spans="1:11" x14ac:dyDescent="0.2">
      <c r="A2988" s="36" t="s">
        <v>148</v>
      </c>
      <c r="B2988" s="37" t="s">
        <v>56</v>
      </c>
      <c r="C2988" s="58" t="s">
        <v>57</v>
      </c>
      <c r="D2988" s="38"/>
      <c r="E2988" s="39"/>
      <c r="F2988" s="40"/>
      <c r="G2988" s="40">
        <f>SUM(G2989:G3162)</f>
        <v>0</v>
      </c>
      <c r="H2988" s="39"/>
      <c r="I2988" s="39">
        <f>SUM(I2989:I3162)</f>
        <v>86.280000000000015</v>
      </c>
      <c r="J2988" s="39"/>
      <c r="K2988" s="39">
        <f>SUM(K2989:K3162)</f>
        <v>0</v>
      </c>
    </row>
    <row r="2989" spans="1:11" ht="22.5" outlineLevel="1" x14ac:dyDescent="0.2">
      <c r="A2989" s="43">
        <v>265</v>
      </c>
      <c r="B2989" s="44" t="s">
        <v>2527</v>
      </c>
      <c r="C2989" s="59" t="s">
        <v>2528</v>
      </c>
      <c r="D2989" s="45" t="s">
        <v>172</v>
      </c>
      <c r="E2989" s="46">
        <v>3002</v>
      </c>
      <c r="F2989" s="47">
        <v>0</v>
      </c>
      <c r="G2989" s="48">
        <f>ROUND(E2989*F2989,2)</f>
        <v>0</v>
      </c>
      <c r="H2989" s="46">
        <v>1.8380000000000001E-2</v>
      </c>
      <c r="I2989" s="46">
        <f>ROUND(E2989*H2989,2)</f>
        <v>55.18</v>
      </c>
      <c r="J2989" s="46">
        <v>0</v>
      </c>
      <c r="K2989" s="46">
        <f>ROUND(E2989*J2989,2)</f>
        <v>0</v>
      </c>
    </row>
    <row r="2990" spans="1:11" outlineLevel="1" x14ac:dyDescent="0.2">
      <c r="A2990" s="135"/>
      <c r="B2990" s="136"/>
      <c r="C2990" s="144" t="s">
        <v>2529</v>
      </c>
      <c r="D2990" s="144"/>
      <c r="E2990" s="144"/>
      <c r="F2990" s="144"/>
      <c r="G2990" s="144"/>
      <c r="H2990" s="140"/>
      <c r="I2990" s="140"/>
      <c r="J2990" s="140"/>
      <c r="K2990" s="140"/>
    </row>
    <row r="2991" spans="1:11" outlineLevel="1" x14ac:dyDescent="0.2">
      <c r="A2991" s="135"/>
      <c r="B2991" s="136"/>
      <c r="C2991" s="137" t="s">
        <v>2530</v>
      </c>
      <c r="D2991" s="138"/>
      <c r="E2991" s="139">
        <v>384</v>
      </c>
      <c r="F2991" s="134"/>
      <c r="G2991" s="134"/>
      <c r="H2991" s="140"/>
      <c r="I2991" s="140"/>
      <c r="J2991" s="140"/>
      <c r="K2991" s="140"/>
    </row>
    <row r="2992" spans="1:11" outlineLevel="1" x14ac:dyDescent="0.2">
      <c r="A2992" s="135"/>
      <c r="B2992" s="136"/>
      <c r="C2992" s="137" t="s">
        <v>2531</v>
      </c>
      <c r="D2992" s="138"/>
      <c r="E2992" s="139">
        <v>936</v>
      </c>
      <c r="F2992" s="134"/>
      <c r="G2992" s="134"/>
      <c r="H2992" s="140"/>
      <c r="I2992" s="140"/>
      <c r="J2992" s="140"/>
      <c r="K2992" s="140"/>
    </row>
    <row r="2993" spans="1:11" outlineLevel="1" x14ac:dyDescent="0.2">
      <c r="A2993" s="135"/>
      <c r="B2993" s="136"/>
      <c r="C2993" s="137" t="s">
        <v>2532</v>
      </c>
      <c r="D2993" s="138"/>
      <c r="E2993" s="139">
        <v>36</v>
      </c>
      <c r="F2993" s="134"/>
      <c r="G2993" s="134"/>
      <c r="H2993" s="140"/>
      <c r="I2993" s="140"/>
      <c r="J2993" s="140"/>
      <c r="K2993" s="140"/>
    </row>
    <row r="2994" spans="1:11" outlineLevel="1" x14ac:dyDescent="0.2">
      <c r="A2994" s="135"/>
      <c r="B2994" s="136"/>
      <c r="C2994" s="137" t="s">
        <v>2533</v>
      </c>
      <c r="D2994" s="138"/>
      <c r="E2994" s="139">
        <v>360</v>
      </c>
      <c r="F2994" s="134"/>
      <c r="G2994" s="134"/>
      <c r="H2994" s="140"/>
      <c r="I2994" s="140"/>
      <c r="J2994" s="140"/>
      <c r="K2994" s="140"/>
    </row>
    <row r="2995" spans="1:11" outlineLevel="1" x14ac:dyDescent="0.2">
      <c r="A2995" s="135"/>
      <c r="B2995" s="136"/>
      <c r="C2995" s="137" t="s">
        <v>2534</v>
      </c>
      <c r="D2995" s="138"/>
      <c r="E2995" s="139">
        <v>352</v>
      </c>
      <c r="F2995" s="134"/>
      <c r="G2995" s="134"/>
      <c r="H2995" s="140"/>
      <c r="I2995" s="140"/>
      <c r="J2995" s="140"/>
      <c r="K2995" s="140"/>
    </row>
    <row r="2996" spans="1:11" outlineLevel="1" x14ac:dyDescent="0.2">
      <c r="A2996" s="135"/>
      <c r="B2996" s="136"/>
      <c r="C2996" s="137" t="s">
        <v>2535</v>
      </c>
      <c r="D2996" s="138"/>
      <c r="E2996" s="139">
        <v>799</v>
      </c>
      <c r="F2996" s="134"/>
      <c r="G2996" s="134"/>
      <c r="H2996" s="140"/>
      <c r="I2996" s="140"/>
      <c r="J2996" s="140"/>
      <c r="K2996" s="140"/>
    </row>
    <row r="2997" spans="1:11" outlineLevel="1" x14ac:dyDescent="0.2">
      <c r="A2997" s="135"/>
      <c r="B2997" s="136"/>
      <c r="C2997" s="137" t="s">
        <v>2536</v>
      </c>
      <c r="D2997" s="138"/>
      <c r="E2997" s="139">
        <v>84</v>
      </c>
      <c r="F2997" s="134"/>
      <c r="G2997" s="134"/>
      <c r="H2997" s="140"/>
      <c r="I2997" s="140"/>
      <c r="J2997" s="140"/>
      <c r="K2997" s="140"/>
    </row>
    <row r="2998" spans="1:11" outlineLevel="1" x14ac:dyDescent="0.2">
      <c r="A2998" s="135"/>
      <c r="B2998" s="136"/>
      <c r="C2998" s="137" t="s">
        <v>2537</v>
      </c>
      <c r="D2998" s="138"/>
      <c r="E2998" s="139">
        <v>51</v>
      </c>
      <c r="F2998" s="134"/>
      <c r="G2998" s="134"/>
      <c r="H2998" s="140"/>
      <c r="I2998" s="140"/>
      <c r="J2998" s="140"/>
      <c r="K2998" s="140"/>
    </row>
    <row r="2999" spans="1:11" ht="33.75" outlineLevel="1" x14ac:dyDescent="0.2">
      <c r="A2999" s="43">
        <v>266</v>
      </c>
      <c r="B2999" s="44" t="s">
        <v>2538</v>
      </c>
      <c r="C2999" s="59" t="s">
        <v>2539</v>
      </c>
      <c r="D2999" s="45" t="s">
        <v>172</v>
      </c>
      <c r="E2999" s="46">
        <v>18012</v>
      </c>
      <c r="F2999" s="47">
        <v>0</v>
      </c>
      <c r="G2999" s="48">
        <f>ROUND(E2999*F2999,2)</f>
        <v>0</v>
      </c>
      <c r="H2999" s="46">
        <v>8.1999999999999998E-4</v>
      </c>
      <c r="I2999" s="46">
        <f>ROUND(E2999*H2999,2)</f>
        <v>14.77</v>
      </c>
      <c r="J2999" s="46">
        <v>0</v>
      </c>
      <c r="K2999" s="46">
        <f>ROUND(E2999*J2999,2)</f>
        <v>0</v>
      </c>
    </row>
    <row r="3000" spans="1:11" outlineLevel="1" x14ac:dyDescent="0.2">
      <c r="A3000" s="135"/>
      <c r="B3000" s="136"/>
      <c r="C3000" s="137" t="s">
        <v>2540</v>
      </c>
      <c r="D3000" s="138"/>
      <c r="E3000" s="139">
        <v>3002</v>
      </c>
      <c r="F3000" s="134"/>
      <c r="G3000" s="134"/>
      <c r="H3000" s="140"/>
      <c r="I3000" s="140"/>
      <c r="J3000" s="140"/>
      <c r="K3000" s="140"/>
    </row>
    <row r="3001" spans="1:11" outlineLevel="1" x14ac:dyDescent="0.2">
      <c r="A3001" s="135"/>
      <c r="B3001" s="136"/>
      <c r="C3001" s="141" t="s">
        <v>2541</v>
      </c>
      <c r="D3001" s="142"/>
      <c r="E3001" s="143">
        <v>15010</v>
      </c>
      <c r="F3001" s="134"/>
      <c r="G3001" s="134"/>
      <c r="H3001" s="140"/>
      <c r="I3001" s="140"/>
      <c r="J3001" s="140"/>
      <c r="K3001" s="140"/>
    </row>
    <row r="3002" spans="1:11" ht="22.5" outlineLevel="1" x14ac:dyDescent="0.2">
      <c r="A3002" s="43">
        <v>267</v>
      </c>
      <c r="B3002" s="44" t="s">
        <v>2542</v>
      </c>
      <c r="C3002" s="59" t="s">
        <v>2543</v>
      </c>
      <c r="D3002" s="45" t="s">
        <v>172</v>
      </c>
      <c r="E3002" s="46">
        <v>3002</v>
      </c>
      <c r="F3002" s="47">
        <v>0</v>
      </c>
      <c r="G3002" s="48">
        <f>ROUND(E3002*F3002,2)</f>
        <v>0</v>
      </c>
      <c r="H3002" s="46">
        <v>0</v>
      </c>
      <c r="I3002" s="46">
        <f>ROUND(E3002*H3002,2)</f>
        <v>0</v>
      </c>
      <c r="J3002" s="46">
        <v>0</v>
      </c>
      <c r="K3002" s="46">
        <f>ROUND(E3002*J3002,2)</f>
        <v>0</v>
      </c>
    </row>
    <row r="3003" spans="1:11" outlineLevel="1" x14ac:dyDescent="0.2">
      <c r="A3003" s="135"/>
      <c r="B3003" s="136"/>
      <c r="C3003" s="137" t="s">
        <v>2540</v>
      </c>
      <c r="D3003" s="138"/>
      <c r="E3003" s="139">
        <v>3002</v>
      </c>
      <c r="F3003" s="134"/>
      <c r="G3003" s="134"/>
      <c r="H3003" s="140"/>
      <c r="I3003" s="140"/>
      <c r="J3003" s="140"/>
      <c r="K3003" s="140"/>
    </row>
    <row r="3004" spans="1:11" outlineLevel="1" x14ac:dyDescent="0.2">
      <c r="A3004" s="43">
        <v>268</v>
      </c>
      <c r="B3004" s="44" t="s">
        <v>2544</v>
      </c>
      <c r="C3004" s="59" t="s">
        <v>2545</v>
      </c>
      <c r="D3004" s="45" t="s">
        <v>172</v>
      </c>
      <c r="E3004" s="46">
        <v>4156.47</v>
      </c>
      <c r="F3004" s="47">
        <v>0</v>
      </c>
      <c r="G3004" s="48">
        <f>ROUND(E3004*F3004,2)</f>
        <v>0</v>
      </c>
      <c r="H3004" s="46">
        <v>1.58E-3</v>
      </c>
      <c r="I3004" s="46">
        <f>ROUND(E3004*H3004,2)</f>
        <v>6.57</v>
      </c>
      <c r="J3004" s="46">
        <v>0</v>
      </c>
      <c r="K3004" s="46">
        <f>ROUND(E3004*J3004,2)</f>
        <v>0</v>
      </c>
    </row>
    <row r="3005" spans="1:11" outlineLevel="1" x14ac:dyDescent="0.2">
      <c r="A3005" s="135"/>
      <c r="B3005" s="136"/>
      <c r="C3005" s="137" t="s">
        <v>906</v>
      </c>
      <c r="D3005" s="138"/>
      <c r="E3005" s="139"/>
      <c r="F3005" s="134"/>
      <c r="G3005" s="134"/>
      <c r="H3005" s="140"/>
      <c r="I3005" s="140"/>
      <c r="J3005" s="140"/>
      <c r="K3005" s="140"/>
    </row>
    <row r="3006" spans="1:11" outlineLevel="1" x14ac:dyDescent="0.2">
      <c r="A3006" s="135"/>
      <c r="B3006" s="136"/>
      <c r="C3006" s="137" t="s">
        <v>2546</v>
      </c>
      <c r="D3006" s="138"/>
      <c r="E3006" s="139">
        <v>10.39</v>
      </c>
      <c r="F3006" s="134"/>
      <c r="G3006" s="134"/>
      <c r="H3006" s="140"/>
      <c r="I3006" s="140"/>
      <c r="J3006" s="140"/>
      <c r="K3006" s="140"/>
    </row>
    <row r="3007" spans="1:11" outlineLevel="1" x14ac:dyDescent="0.2">
      <c r="A3007" s="135"/>
      <c r="B3007" s="136"/>
      <c r="C3007" s="137" t="s">
        <v>2547</v>
      </c>
      <c r="D3007" s="138"/>
      <c r="E3007" s="139">
        <v>13.56</v>
      </c>
      <c r="F3007" s="134"/>
      <c r="G3007" s="134"/>
      <c r="H3007" s="140"/>
      <c r="I3007" s="140"/>
      <c r="J3007" s="140"/>
      <c r="K3007" s="140"/>
    </row>
    <row r="3008" spans="1:11" outlineLevel="1" x14ac:dyDescent="0.2">
      <c r="A3008" s="135"/>
      <c r="B3008" s="136"/>
      <c r="C3008" s="137" t="s">
        <v>2548</v>
      </c>
      <c r="D3008" s="138"/>
      <c r="E3008" s="139">
        <v>28.71</v>
      </c>
      <c r="F3008" s="134"/>
      <c r="G3008" s="134"/>
      <c r="H3008" s="140"/>
      <c r="I3008" s="140"/>
      <c r="J3008" s="140"/>
      <c r="K3008" s="140"/>
    </row>
    <row r="3009" spans="1:11" outlineLevel="1" x14ac:dyDescent="0.2">
      <c r="A3009" s="135"/>
      <c r="B3009" s="136"/>
      <c r="C3009" s="137" t="s">
        <v>2266</v>
      </c>
      <c r="D3009" s="138"/>
      <c r="E3009" s="139">
        <v>12.85</v>
      </c>
      <c r="F3009" s="134"/>
      <c r="G3009" s="134"/>
      <c r="H3009" s="140"/>
      <c r="I3009" s="140"/>
      <c r="J3009" s="140"/>
      <c r="K3009" s="140"/>
    </row>
    <row r="3010" spans="1:11" outlineLevel="1" x14ac:dyDescent="0.2">
      <c r="A3010" s="135"/>
      <c r="B3010" s="136"/>
      <c r="C3010" s="137" t="s">
        <v>2267</v>
      </c>
      <c r="D3010" s="138"/>
      <c r="E3010" s="139">
        <v>12.85</v>
      </c>
      <c r="F3010" s="134"/>
      <c r="G3010" s="134"/>
      <c r="H3010" s="140"/>
      <c r="I3010" s="140"/>
      <c r="J3010" s="140"/>
      <c r="K3010" s="140"/>
    </row>
    <row r="3011" spans="1:11" outlineLevel="1" x14ac:dyDescent="0.2">
      <c r="A3011" s="135"/>
      <c r="B3011" s="136"/>
      <c r="C3011" s="137" t="s">
        <v>2268</v>
      </c>
      <c r="D3011" s="138"/>
      <c r="E3011" s="139">
        <v>2.61</v>
      </c>
      <c r="F3011" s="134"/>
      <c r="G3011" s="134"/>
      <c r="H3011" s="140"/>
      <c r="I3011" s="140"/>
      <c r="J3011" s="140"/>
      <c r="K3011" s="140"/>
    </row>
    <row r="3012" spans="1:11" outlineLevel="1" x14ac:dyDescent="0.2">
      <c r="A3012" s="135"/>
      <c r="B3012" s="136"/>
      <c r="C3012" s="137" t="s">
        <v>1442</v>
      </c>
      <c r="D3012" s="138"/>
      <c r="E3012" s="139">
        <v>11.01</v>
      </c>
      <c r="F3012" s="134"/>
      <c r="G3012" s="134"/>
      <c r="H3012" s="140"/>
      <c r="I3012" s="140"/>
      <c r="J3012" s="140"/>
      <c r="K3012" s="140"/>
    </row>
    <row r="3013" spans="1:11" outlineLevel="1" x14ac:dyDescent="0.2">
      <c r="A3013" s="135"/>
      <c r="B3013" s="136"/>
      <c r="C3013" s="137" t="s">
        <v>2269</v>
      </c>
      <c r="D3013" s="138"/>
      <c r="E3013" s="139">
        <v>104.53</v>
      </c>
      <c r="F3013" s="134"/>
      <c r="G3013" s="134"/>
      <c r="H3013" s="140"/>
      <c r="I3013" s="140"/>
      <c r="J3013" s="140"/>
      <c r="K3013" s="140"/>
    </row>
    <row r="3014" spans="1:11" outlineLevel="1" x14ac:dyDescent="0.2">
      <c r="A3014" s="135"/>
      <c r="B3014" s="136"/>
      <c r="C3014" s="137" t="s">
        <v>2270</v>
      </c>
      <c r="D3014" s="138"/>
      <c r="E3014" s="139">
        <v>68.87</v>
      </c>
      <c r="F3014" s="134"/>
      <c r="G3014" s="134"/>
      <c r="H3014" s="140"/>
      <c r="I3014" s="140"/>
      <c r="J3014" s="140"/>
      <c r="K3014" s="140"/>
    </row>
    <row r="3015" spans="1:11" outlineLevel="1" x14ac:dyDescent="0.2">
      <c r="A3015" s="135"/>
      <c r="B3015" s="136"/>
      <c r="C3015" s="137" t="s">
        <v>908</v>
      </c>
      <c r="D3015" s="138"/>
      <c r="E3015" s="139">
        <v>18.84</v>
      </c>
      <c r="F3015" s="134"/>
      <c r="G3015" s="134"/>
      <c r="H3015" s="140"/>
      <c r="I3015" s="140"/>
      <c r="J3015" s="140"/>
      <c r="K3015" s="140"/>
    </row>
    <row r="3016" spans="1:11" outlineLevel="1" x14ac:dyDescent="0.2">
      <c r="A3016" s="135"/>
      <c r="B3016" s="136"/>
      <c r="C3016" s="137" t="s">
        <v>909</v>
      </c>
      <c r="D3016" s="138"/>
      <c r="E3016" s="139">
        <v>50.08</v>
      </c>
      <c r="F3016" s="134"/>
      <c r="G3016" s="134"/>
      <c r="H3016" s="140"/>
      <c r="I3016" s="140"/>
      <c r="J3016" s="140"/>
      <c r="K3016" s="140"/>
    </row>
    <row r="3017" spans="1:11" outlineLevel="1" x14ac:dyDescent="0.2">
      <c r="A3017" s="135"/>
      <c r="B3017" s="136"/>
      <c r="C3017" s="137" t="s">
        <v>910</v>
      </c>
      <c r="D3017" s="138"/>
      <c r="E3017" s="139">
        <v>46.4</v>
      </c>
      <c r="F3017" s="134"/>
      <c r="G3017" s="134"/>
      <c r="H3017" s="140"/>
      <c r="I3017" s="140"/>
      <c r="J3017" s="140"/>
      <c r="K3017" s="140"/>
    </row>
    <row r="3018" spans="1:11" outlineLevel="1" x14ac:dyDescent="0.2">
      <c r="A3018" s="135"/>
      <c r="B3018" s="136"/>
      <c r="C3018" s="137" t="s">
        <v>2271</v>
      </c>
      <c r="D3018" s="138"/>
      <c r="E3018" s="139">
        <v>2.08</v>
      </c>
      <c r="F3018" s="134"/>
      <c r="G3018" s="134"/>
      <c r="H3018" s="140"/>
      <c r="I3018" s="140"/>
      <c r="J3018" s="140"/>
      <c r="K3018" s="140"/>
    </row>
    <row r="3019" spans="1:11" outlineLevel="1" x14ac:dyDescent="0.2">
      <c r="A3019" s="135"/>
      <c r="B3019" s="136"/>
      <c r="C3019" s="137" t="s">
        <v>2272</v>
      </c>
      <c r="D3019" s="138"/>
      <c r="E3019" s="139">
        <v>6.58</v>
      </c>
      <c r="F3019" s="134"/>
      <c r="G3019" s="134"/>
      <c r="H3019" s="140"/>
      <c r="I3019" s="140"/>
      <c r="J3019" s="140"/>
      <c r="K3019" s="140"/>
    </row>
    <row r="3020" spans="1:11" outlineLevel="1" x14ac:dyDescent="0.2">
      <c r="A3020" s="135"/>
      <c r="B3020" s="136"/>
      <c r="C3020" s="137" t="s">
        <v>2273</v>
      </c>
      <c r="D3020" s="138"/>
      <c r="E3020" s="139">
        <v>9.99</v>
      </c>
      <c r="F3020" s="134"/>
      <c r="G3020" s="134"/>
      <c r="H3020" s="140"/>
      <c r="I3020" s="140"/>
      <c r="J3020" s="140"/>
      <c r="K3020" s="140"/>
    </row>
    <row r="3021" spans="1:11" outlineLevel="1" x14ac:dyDescent="0.2">
      <c r="A3021" s="135"/>
      <c r="B3021" s="136"/>
      <c r="C3021" s="137" t="s">
        <v>964</v>
      </c>
      <c r="D3021" s="138"/>
      <c r="E3021" s="139">
        <v>6.46</v>
      </c>
      <c r="F3021" s="134"/>
      <c r="G3021" s="134"/>
      <c r="H3021" s="140"/>
      <c r="I3021" s="140"/>
      <c r="J3021" s="140"/>
      <c r="K3021" s="140"/>
    </row>
    <row r="3022" spans="1:11" outlineLevel="1" x14ac:dyDescent="0.2">
      <c r="A3022" s="135"/>
      <c r="B3022" s="136"/>
      <c r="C3022" s="137" t="s">
        <v>2274</v>
      </c>
      <c r="D3022" s="138"/>
      <c r="E3022" s="139">
        <v>11.33</v>
      </c>
      <c r="F3022" s="134"/>
      <c r="G3022" s="134"/>
      <c r="H3022" s="140"/>
      <c r="I3022" s="140"/>
      <c r="J3022" s="140"/>
      <c r="K3022" s="140"/>
    </row>
    <row r="3023" spans="1:11" outlineLevel="1" x14ac:dyDescent="0.2">
      <c r="A3023" s="135"/>
      <c r="B3023" s="136"/>
      <c r="C3023" s="137" t="s">
        <v>2275</v>
      </c>
      <c r="D3023" s="138"/>
      <c r="E3023" s="139">
        <v>13.5</v>
      </c>
      <c r="F3023" s="134"/>
      <c r="G3023" s="134"/>
      <c r="H3023" s="140"/>
      <c r="I3023" s="140"/>
      <c r="J3023" s="140"/>
      <c r="K3023" s="140"/>
    </row>
    <row r="3024" spans="1:11" outlineLevel="1" x14ac:dyDescent="0.2">
      <c r="A3024" s="135"/>
      <c r="B3024" s="136"/>
      <c r="C3024" s="137" t="s">
        <v>2549</v>
      </c>
      <c r="D3024" s="138"/>
      <c r="E3024" s="139">
        <v>3.72</v>
      </c>
      <c r="F3024" s="134"/>
      <c r="G3024" s="134"/>
      <c r="H3024" s="140"/>
      <c r="I3024" s="140"/>
      <c r="J3024" s="140"/>
      <c r="K3024" s="140"/>
    </row>
    <row r="3025" spans="1:11" outlineLevel="1" x14ac:dyDescent="0.2">
      <c r="A3025" s="135"/>
      <c r="B3025" s="136"/>
      <c r="C3025" s="137" t="s">
        <v>2276</v>
      </c>
      <c r="D3025" s="138"/>
      <c r="E3025" s="139">
        <v>14.12</v>
      </c>
      <c r="F3025" s="134"/>
      <c r="G3025" s="134"/>
      <c r="H3025" s="140"/>
      <c r="I3025" s="140"/>
      <c r="J3025" s="140"/>
      <c r="K3025" s="140"/>
    </row>
    <row r="3026" spans="1:11" outlineLevel="1" x14ac:dyDescent="0.2">
      <c r="A3026" s="135"/>
      <c r="B3026" s="136"/>
      <c r="C3026" s="137" t="s">
        <v>965</v>
      </c>
      <c r="D3026" s="138"/>
      <c r="E3026" s="139">
        <v>1.48</v>
      </c>
      <c r="F3026" s="134"/>
      <c r="G3026" s="134"/>
      <c r="H3026" s="140"/>
      <c r="I3026" s="140"/>
      <c r="J3026" s="140"/>
      <c r="K3026" s="140"/>
    </row>
    <row r="3027" spans="1:11" outlineLevel="1" x14ac:dyDescent="0.2">
      <c r="A3027" s="135"/>
      <c r="B3027" s="136"/>
      <c r="C3027" s="137" t="s">
        <v>966</v>
      </c>
      <c r="D3027" s="138"/>
      <c r="E3027" s="139">
        <v>1.62</v>
      </c>
      <c r="F3027" s="134"/>
      <c r="G3027" s="134"/>
      <c r="H3027" s="140"/>
      <c r="I3027" s="140"/>
      <c r="J3027" s="140"/>
      <c r="K3027" s="140"/>
    </row>
    <row r="3028" spans="1:11" outlineLevel="1" x14ac:dyDescent="0.2">
      <c r="A3028" s="135"/>
      <c r="B3028" s="136"/>
      <c r="C3028" s="137" t="s">
        <v>967</v>
      </c>
      <c r="D3028" s="138"/>
      <c r="E3028" s="139">
        <v>1.62</v>
      </c>
      <c r="F3028" s="134"/>
      <c r="G3028" s="134"/>
      <c r="H3028" s="140"/>
      <c r="I3028" s="140"/>
      <c r="J3028" s="140"/>
      <c r="K3028" s="140"/>
    </row>
    <row r="3029" spans="1:11" outlineLevel="1" x14ac:dyDescent="0.2">
      <c r="A3029" s="135"/>
      <c r="B3029" s="136"/>
      <c r="C3029" s="137" t="s">
        <v>912</v>
      </c>
      <c r="D3029" s="138"/>
      <c r="E3029" s="139">
        <v>19.489999999999998</v>
      </c>
      <c r="F3029" s="134"/>
      <c r="G3029" s="134"/>
      <c r="H3029" s="140"/>
      <c r="I3029" s="140"/>
      <c r="J3029" s="140"/>
      <c r="K3029" s="140"/>
    </row>
    <row r="3030" spans="1:11" outlineLevel="1" x14ac:dyDescent="0.2">
      <c r="A3030" s="135"/>
      <c r="B3030" s="136"/>
      <c r="C3030" s="137" t="s">
        <v>2277</v>
      </c>
      <c r="D3030" s="138"/>
      <c r="E3030" s="139">
        <v>46.17</v>
      </c>
      <c r="F3030" s="134"/>
      <c r="G3030" s="134"/>
      <c r="H3030" s="140"/>
      <c r="I3030" s="140"/>
      <c r="J3030" s="140"/>
      <c r="K3030" s="140"/>
    </row>
    <row r="3031" spans="1:11" outlineLevel="1" x14ac:dyDescent="0.2">
      <c r="A3031" s="135"/>
      <c r="B3031" s="136"/>
      <c r="C3031" s="137" t="s">
        <v>914</v>
      </c>
      <c r="D3031" s="138"/>
      <c r="E3031" s="139">
        <v>7.29</v>
      </c>
      <c r="F3031" s="134"/>
      <c r="G3031" s="134"/>
      <c r="H3031" s="140"/>
      <c r="I3031" s="140"/>
      <c r="J3031" s="140"/>
      <c r="K3031" s="140"/>
    </row>
    <row r="3032" spans="1:11" outlineLevel="1" x14ac:dyDescent="0.2">
      <c r="A3032" s="135"/>
      <c r="B3032" s="136"/>
      <c r="C3032" s="137" t="s">
        <v>915</v>
      </c>
      <c r="D3032" s="138"/>
      <c r="E3032" s="139">
        <v>14.63</v>
      </c>
      <c r="F3032" s="134"/>
      <c r="G3032" s="134"/>
      <c r="H3032" s="140"/>
      <c r="I3032" s="140"/>
      <c r="J3032" s="140"/>
      <c r="K3032" s="140"/>
    </row>
    <row r="3033" spans="1:11" outlineLevel="1" x14ac:dyDescent="0.2">
      <c r="A3033" s="135"/>
      <c r="B3033" s="136"/>
      <c r="C3033" s="137" t="s">
        <v>2278</v>
      </c>
      <c r="D3033" s="138"/>
      <c r="E3033" s="139">
        <v>67.2</v>
      </c>
      <c r="F3033" s="134"/>
      <c r="G3033" s="134"/>
      <c r="H3033" s="140"/>
      <c r="I3033" s="140"/>
      <c r="J3033" s="140"/>
      <c r="K3033" s="140"/>
    </row>
    <row r="3034" spans="1:11" outlineLevel="1" x14ac:dyDescent="0.2">
      <c r="A3034" s="135"/>
      <c r="B3034" s="136"/>
      <c r="C3034" s="137" t="s">
        <v>2550</v>
      </c>
      <c r="D3034" s="138"/>
      <c r="E3034" s="139">
        <v>46.86</v>
      </c>
      <c r="F3034" s="134"/>
      <c r="G3034" s="134"/>
      <c r="H3034" s="140"/>
      <c r="I3034" s="140"/>
      <c r="J3034" s="140"/>
      <c r="K3034" s="140"/>
    </row>
    <row r="3035" spans="1:11" outlineLevel="1" x14ac:dyDescent="0.2">
      <c r="A3035" s="135"/>
      <c r="B3035" s="136"/>
      <c r="C3035" s="137" t="s">
        <v>2551</v>
      </c>
      <c r="D3035" s="138"/>
      <c r="E3035" s="139">
        <v>40.93</v>
      </c>
      <c r="F3035" s="134"/>
      <c r="G3035" s="134"/>
      <c r="H3035" s="140"/>
      <c r="I3035" s="140"/>
      <c r="J3035" s="140"/>
      <c r="K3035" s="140"/>
    </row>
    <row r="3036" spans="1:11" outlineLevel="1" x14ac:dyDescent="0.2">
      <c r="A3036" s="135"/>
      <c r="B3036" s="136"/>
      <c r="C3036" s="137" t="s">
        <v>968</v>
      </c>
      <c r="D3036" s="138"/>
      <c r="E3036" s="139">
        <v>1.44</v>
      </c>
      <c r="F3036" s="134"/>
      <c r="G3036" s="134"/>
      <c r="H3036" s="140"/>
      <c r="I3036" s="140"/>
      <c r="J3036" s="140"/>
      <c r="K3036" s="140"/>
    </row>
    <row r="3037" spans="1:11" outlineLevel="1" x14ac:dyDescent="0.2">
      <c r="A3037" s="135"/>
      <c r="B3037" s="136"/>
      <c r="C3037" s="137" t="s">
        <v>969</v>
      </c>
      <c r="D3037" s="138"/>
      <c r="E3037" s="139">
        <v>3.8</v>
      </c>
      <c r="F3037" s="134"/>
      <c r="G3037" s="134"/>
      <c r="H3037" s="140"/>
      <c r="I3037" s="140"/>
      <c r="J3037" s="140"/>
      <c r="K3037" s="140"/>
    </row>
    <row r="3038" spans="1:11" outlineLevel="1" x14ac:dyDescent="0.2">
      <c r="A3038" s="135"/>
      <c r="B3038" s="136"/>
      <c r="C3038" s="137" t="s">
        <v>970</v>
      </c>
      <c r="D3038" s="138"/>
      <c r="E3038" s="139">
        <v>3.5</v>
      </c>
      <c r="F3038" s="134"/>
      <c r="G3038" s="134"/>
      <c r="H3038" s="140"/>
      <c r="I3038" s="140"/>
      <c r="J3038" s="140"/>
      <c r="K3038" s="140"/>
    </row>
    <row r="3039" spans="1:11" outlineLevel="1" x14ac:dyDescent="0.2">
      <c r="A3039" s="135"/>
      <c r="B3039" s="136"/>
      <c r="C3039" s="137" t="s">
        <v>971</v>
      </c>
      <c r="D3039" s="138"/>
      <c r="E3039" s="139">
        <v>1.44</v>
      </c>
      <c r="F3039" s="134"/>
      <c r="G3039" s="134"/>
      <c r="H3039" s="140"/>
      <c r="I3039" s="140"/>
      <c r="J3039" s="140"/>
      <c r="K3039" s="140"/>
    </row>
    <row r="3040" spans="1:11" outlineLevel="1" x14ac:dyDescent="0.2">
      <c r="A3040" s="135"/>
      <c r="B3040" s="136"/>
      <c r="C3040" s="137" t="s">
        <v>972</v>
      </c>
      <c r="D3040" s="138"/>
      <c r="E3040" s="139">
        <v>1.44</v>
      </c>
      <c r="F3040" s="134"/>
      <c r="G3040" s="134"/>
      <c r="H3040" s="140"/>
      <c r="I3040" s="140"/>
      <c r="J3040" s="140"/>
      <c r="K3040" s="140"/>
    </row>
    <row r="3041" spans="1:11" outlineLevel="1" x14ac:dyDescent="0.2">
      <c r="A3041" s="135"/>
      <c r="B3041" s="136"/>
      <c r="C3041" s="137" t="s">
        <v>973</v>
      </c>
      <c r="D3041" s="138"/>
      <c r="E3041" s="139">
        <v>2.3199999999999998</v>
      </c>
      <c r="F3041" s="134"/>
      <c r="G3041" s="134"/>
      <c r="H3041" s="140"/>
      <c r="I3041" s="140"/>
      <c r="J3041" s="140"/>
      <c r="K3041" s="140"/>
    </row>
    <row r="3042" spans="1:11" outlineLevel="1" x14ac:dyDescent="0.2">
      <c r="A3042" s="135"/>
      <c r="B3042" s="136"/>
      <c r="C3042" s="137" t="s">
        <v>974</v>
      </c>
      <c r="D3042" s="138"/>
      <c r="E3042" s="139">
        <v>2.7</v>
      </c>
      <c r="F3042" s="134"/>
      <c r="G3042" s="134"/>
      <c r="H3042" s="140"/>
      <c r="I3042" s="140"/>
      <c r="J3042" s="140"/>
      <c r="K3042" s="140"/>
    </row>
    <row r="3043" spans="1:11" outlineLevel="1" x14ac:dyDescent="0.2">
      <c r="A3043" s="135"/>
      <c r="B3043" s="136"/>
      <c r="C3043" s="137" t="s">
        <v>2552</v>
      </c>
      <c r="D3043" s="138"/>
      <c r="E3043" s="139">
        <v>47.43</v>
      </c>
      <c r="F3043" s="134"/>
      <c r="G3043" s="134"/>
      <c r="H3043" s="140"/>
      <c r="I3043" s="140"/>
      <c r="J3043" s="140"/>
      <c r="K3043" s="140"/>
    </row>
    <row r="3044" spans="1:11" outlineLevel="1" x14ac:dyDescent="0.2">
      <c r="A3044" s="135"/>
      <c r="B3044" s="136"/>
      <c r="C3044" s="137" t="s">
        <v>2279</v>
      </c>
      <c r="D3044" s="138"/>
      <c r="E3044" s="139">
        <v>3</v>
      </c>
      <c r="F3044" s="134"/>
      <c r="G3044" s="134"/>
      <c r="H3044" s="140"/>
      <c r="I3044" s="140"/>
      <c r="J3044" s="140"/>
      <c r="K3044" s="140"/>
    </row>
    <row r="3045" spans="1:11" outlineLevel="1" x14ac:dyDescent="0.2">
      <c r="A3045" s="135"/>
      <c r="B3045" s="136"/>
      <c r="C3045" s="137" t="s">
        <v>917</v>
      </c>
      <c r="D3045" s="138"/>
      <c r="E3045" s="139"/>
      <c r="F3045" s="134"/>
      <c r="G3045" s="134"/>
      <c r="H3045" s="140"/>
      <c r="I3045" s="140"/>
      <c r="J3045" s="140"/>
      <c r="K3045" s="140"/>
    </row>
    <row r="3046" spans="1:11" outlineLevel="1" x14ac:dyDescent="0.2">
      <c r="A3046" s="135"/>
      <c r="B3046" s="136"/>
      <c r="C3046" s="137" t="s">
        <v>2553</v>
      </c>
      <c r="D3046" s="138"/>
      <c r="E3046" s="139">
        <v>69.98</v>
      </c>
      <c r="F3046" s="134"/>
      <c r="G3046" s="134"/>
      <c r="H3046" s="140"/>
      <c r="I3046" s="140"/>
      <c r="J3046" s="140"/>
      <c r="K3046" s="140"/>
    </row>
    <row r="3047" spans="1:11" outlineLevel="1" x14ac:dyDescent="0.2">
      <c r="A3047" s="135"/>
      <c r="B3047" s="136"/>
      <c r="C3047" s="137" t="s">
        <v>2283</v>
      </c>
      <c r="D3047" s="138"/>
      <c r="E3047" s="139">
        <v>28.46</v>
      </c>
      <c r="F3047" s="134"/>
      <c r="G3047" s="134"/>
      <c r="H3047" s="140"/>
      <c r="I3047" s="140"/>
      <c r="J3047" s="140"/>
      <c r="K3047" s="140"/>
    </row>
    <row r="3048" spans="1:11" outlineLevel="1" x14ac:dyDescent="0.2">
      <c r="A3048" s="135"/>
      <c r="B3048" s="136"/>
      <c r="C3048" s="137" t="s">
        <v>918</v>
      </c>
      <c r="D3048" s="138"/>
      <c r="E3048" s="139">
        <v>33.9</v>
      </c>
      <c r="F3048" s="134"/>
      <c r="G3048" s="134"/>
      <c r="H3048" s="140"/>
      <c r="I3048" s="140"/>
      <c r="J3048" s="140"/>
      <c r="K3048" s="140"/>
    </row>
    <row r="3049" spans="1:11" outlineLevel="1" x14ac:dyDescent="0.2">
      <c r="A3049" s="135"/>
      <c r="B3049" s="136"/>
      <c r="C3049" s="137" t="s">
        <v>919</v>
      </c>
      <c r="D3049" s="138"/>
      <c r="E3049" s="139">
        <v>2.7</v>
      </c>
      <c r="F3049" s="134"/>
      <c r="G3049" s="134"/>
      <c r="H3049" s="140"/>
      <c r="I3049" s="140"/>
      <c r="J3049" s="140"/>
      <c r="K3049" s="140"/>
    </row>
    <row r="3050" spans="1:11" outlineLevel="1" x14ac:dyDescent="0.2">
      <c r="A3050" s="135"/>
      <c r="B3050" s="136"/>
      <c r="C3050" s="137" t="s">
        <v>920</v>
      </c>
      <c r="D3050" s="138"/>
      <c r="E3050" s="139">
        <v>32.47</v>
      </c>
      <c r="F3050" s="134"/>
      <c r="G3050" s="134"/>
      <c r="H3050" s="140"/>
      <c r="I3050" s="140"/>
      <c r="J3050" s="140"/>
      <c r="K3050" s="140"/>
    </row>
    <row r="3051" spans="1:11" outlineLevel="1" x14ac:dyDescent="0.2">
      <c r="A3051" s="135"/>
      <c r="B3051" s="136"/>
      <c r="C3051" s="137" t="s">
        <v>921</v>
      </c>
      <c r="D3051" s="138"/>
      <c r="E3051" s="139">
        <v>10.78</v>
      </c>
      <c r="F3051" s="134"/>
      <c r="G3051" s="134"/>
      <c r="H3051" s="140"/>
      <c r="I3051" s="140"/>
      <c r="J3051" s="140"/>
      <c r="K3051" s="140"/>
    </row>
    <row r="3052" spans="1:11" outlineLevel="1" x14ac:dyDescent="0.2">
      <c r="A3052" s="135"/>
      <c r="B3052" s="136"/>
      <c r="C3052" s="137" t="s">
        <v>922</v>
      </c>
      <c r="D3052" s="138"/>
      <c r="E3052" s="139">
        <v>26.08</v>
      </c>
      <c r="F3052" s="134"/>
      <c r="G3052" s="134"/>
      <c r="H3052" s="140"/>
      <c r="I3052" s="140"/>
      <c r="J3052" s="140"/>
      <c r="K3052" s="140"/>
    </row>
    <row r="3053" spans="1:11" outlineLevel="1" x14ac:dyDescent="0.2">
      <c r="A3053" s="135"/>
      <c r="B3053" s="136"/>
      <c r="C3053" s="137" t="s">
        <v>923</v>
      </c>
      <c r="D3053" s="138"/>
      <c r="E3053" s="139">
        <v>18.29</v>
      </c>
      <c r="F3053" s="134"/>
      <c r="G3053" s="134"/>
      <c r="H3053" s="140"/>
      <c r="I3053" s="140"/>
      <c r="J3053" s="140"/>
      <c r="K3053" s="140"/>
    </row>
    <row r="3054" spans="1:11" outlineLevel="1" x14ac:dyDescent="0.2">
      <c r="A3054" s="135"/>
      <c r="B3054" s="136"/>
      <c r="C3054" s="137" t="s">
        <v>924</v>
      </c>
      <c r="D3054" s="138"/>
      <c r="E3054" s="139">
        <v>13.69</v>
      </c>
      <c r="F3054" s="134"/>
      <c r="G3054" s="134"/>
      <c r="H3054" s="140"/>
      <c r="I3054" s="140"/>
      <c r="J3054" s="140"/>
      <c r="K3054" s="140"/>
    </row>
    <row r="3055" spans="1:11" outlineLevel="1" x14ac:dyDescent="0.2">
      <c r="A3055" s="135"/>
      <c r="B3055" s="136"/>
      <c r="C3055" s="137" t="s">
        <v>1482</v>
      </c>
      <c r="D3055" s="138"/>
      <c r="E3055" s="139">
        <v>25.45</v>
      </c>
      <c r="F3055" s="134"/>
      <c r="G3055" s="134"/>
      <c r="H3055" s="140"/>
      <c r="I3055" s="140"/>
      <c r="J3055" s="140"/>
      <c r="K3055" s="140"/>
    </row>
    <row r="3056" spans="1:11" outlineLevel="1" x14ac:dyDescent="0.2">
      <c r="A3056" s="135"/>
      <c r="B3056" s="136"/>
      <c r="C3056" s="137" t="s">
        <v>2203</v>
      </c>
      <c r="D3056" s="138"/>
      <c r="E3056" s="139">
        <v>23.47</v>
      </c>
      <c r="F3056" s="134"/>
      <c r="G3056" s="134"/>
      <c r="H3056" s="140"/>
      <c r="I3056" s="140"/>
      <c r="J3056" s="140"/>
      <c r="K3056" s="140"/>
    </row>
    <row r="3057" spans="1:11" outlineLevel="1" x14ac:dyDescent="0.2">
      <c r="A3057" s="135"/>
      <c r="B3057" s="136"/>
      <c r="C3057" s="137" t="s">
        <v>2204</v>
      </c>
      <c r="D3057" s="138"/>
      <c r="E3057" s="139">
        <v>11.17</v>
      </c>
      <c r="F3057" s="134"/>
      <c r="G3057" s="134"/>
      <c r="H3057" s="140"/>
      <c r="I3057" s="140"/>
      <c r="J3057" s="140"/>
      <c r="K3057" s="140"/>
    </row>
    <row r="3058" spans="1:11" outlineLevel="1" x14ac:dyDescent="0.2">
      <c r="A3058" s="135"/>
      <c r="B3058" s="136"/>
      <c r="C3058" s="137" t="s">
        <v>2205</v>
      </c>
      <c r="D3058" s="138"/>
      <c r="E3058" s="139">
        <v>15.55</v>
      </c>
      <c r="F3058" s="134"/>
      <c r="G3058" s="134"/>
      <c r="H3058" s="140"/>
      <c r="I3058" s="140"/>
      <c r="J3058" s="140"/>
      <c r="K3058" s="140"/>
    </row>
    <row r="3059" spans="1:11" outlineLevel="1" x14ac:dyDescent="0.2">
      <c r="A3059" s="135"/>
      <c r="B3059" s="136"/>
      <c r="C3059" s="137" t="s">
        <v>2284</v>
      </c>
      <c r="D3059" s="138"/>
      <c r="E3059" s="139">
        <v>9.27</v>
      </c>
      <c r="F3059" s="134"/>
      <c r="G3059" s="134"/>
      <c r="H3059" s="140"/>
      <c r="I3059" s="140"/>
      <c r="J3059" s="140"/>
      <c r="K3059" s="140"/>
    </row>
    <row r="3060" spans="1:11" outlineLevel="1" x14ac:dyDescent="0.2">
      <c r="A3060" s="135"/>
      <c r="B3060" s="136"/>
      <c r="C3060" s="137" t="s">
        <v>2285</v>
      </c>
      <c r="D3060" s="138"/>
      <c r="E3060" s="139">
        <v>0.94</v>
      </c>
      <c r="F3060" s="134"/>
      <c r="G3060" s="134"/>
      <c r="H3060" s="140"/>
      <c r="I3060" s="140"/>
      <c r="J3060" s="140"/>
      <c r="K3060" s="140"/>
    </row>
    <row r="3061" spans="1:11" outlineLevel="1" x14ac:dyDescent="0.2">
      <c r="A3061" s="135"/>
      <c r="B3061" s="136"/>
      <c r="C3061" s="137" t="s">
        <v>2286</v>
      </c>
      <c r="D3061" s="138"/>
      <c r="E3061" s="139">
        <v>1.1299999999999999</v>
      </c>
      <c r="F3061" s="134"/>
      <c r="G3061" s="134"/>
      <c r="H3061" s="140"/>
      <c r="I3061" s="140"/>
      <c r="J3061" s="140"/>
      <c r="K3061" s="140"/>
    </row>
    <row r="3062" spans="1:11" outlineLevel="1" x14ac:dyDescent="0.2">
      <c r="A3062" s="135"/>
      <c r="B3062" s="136"/>
      <c r="C3062" s="137" t="s">
        <v>2287</v>
      </c>
      <c r="D3062" s="138"/>
      <c r="E3062" s="139">
        <v>15.88</v>
      </c>
      <c r="F3062" s="134"/>
      <c r="G3062" s="134"/>
      <c r="H3062" s="140"/>
      <c r="I3062" s="140"/>
      <c r="J3062" s="140"/>
      <c r="K3062" s="140"/>
    </row>
    <row r="3063" spans="1:11" outlineLevel="1" x14ac:dyDescent="0.2">
      <c r="A3063" s="135"/>
      <c r="B3063" s="136"/>
      <c r="C3063" s="137" t="s">
        <v>1490</v>
      </c>
      <c r="D3063" s="138"/>
      <c r="E3063" s="139">
        <v>14.53</v>
      </c>
      <c r="F3063" s="134"/>
      <c r="G3063" s="134"/>
      <c r="H3063" s="140"/>
      <c r="I3063" s="140"/>
      <c r="J3063" s="140"/>
      <c r="K3063" s="140"/>
    </row>
    <row r="3064" spans="1:11" outlineLevel="1" x14ac:dyDescent="0.2">
      <c r="A3064" s="135"/>
      <c r="B3064" s="136"/>
      <c r="C3064" s="137" t="s">
        <v>2554</v>
      </c>
      <c r="D3064" s="138"/>
      <c r="E3064" s="139">
        <v>16.010000000000002</v>
      </c>
      <c r="F3064" s="134"/>
      <c r="G3064" s="134"/>
      <c r="H3064" s="140"/>
      <c r="I3064" s="140"/>
      <c r="J3064" s="140"/>
      <c r="K3064" s="140"/>
    </row>
    <row r="3065" spans="1:11" outlineLevel="1" x14ac:dyDescent="0.2">
      <c r="A3065" s="135"/>
      <c r="B3065" s="136"/>
      <c r="C3065" s="137" t="s">
        <v>2288</v>
      </c>
      <c r="D3065" s="138"/>
      <c r="E3065" s="139">
        <v>85.52</v>
      </c>
      <c r="F3065" s="134"/>
      <c r="G3065" s="134"/>
      <c r="H3065" s="140"/>
      <c r="I3065" s="140"/>
      <c r="J3065" s="140"/>
      <c r="K3065" s="140"/>
    </row>
    <row r="3066" spans="1:11" outlineLevel="1" x14ac:dyDescent="0.2">
      <c r="A3066" s="135"/>
      <c r="B3066" s="136"/>
      <c r="C3066" s="137" t="s">
        <v>2206</v>
      </c>
      <c r="D3066" s="138"/>
      <c r="E3066" s="139">
        <v>21.86</v>
      </c>
      <c r="F3066" s="134"/>
      <c r="G3066" s="134"/>
      <c r="H3066" s="140"/>
      <c r="I3066" s="140"/>
      <c r="J3066" s="140"/>
      <c r="K3066" s="140"/>
    </row>
    <row r="3067" spans="1:11" outlineLevel="1" x14ac:dyDescent="0.2">
      <c r="A3067" s="135"/>
      <c r="B3067" s="136"/>
      <c r="C3067" s="137" t="s">
        <v>925</v>
      </c>
      <c r="D3067" s="138"/>
      <c r="E3067" s="139">
        <v>48.07</v>
      </c>
      <c r="F3067" s="134"/>
      <c r="G3067" s="134"/>
      <c r="H3067" s="140"/>
      <c r="I3067" s="140"/>
      <c r="J3067" s="140"/>
      <c r="K3067" s="140"/>
    </row>
    <row r="3068" spans="1:11" outlineLevel="1" x14ac:dyDescent="0.2">
      <c r="A3068" s="135"/>
      <c r="B3068" s="136"/>
      <c r="C3068" s="137" t="s">
        <v>1494</v>
      </c>
      <c r="D3068" s="138"/>
      <c r="E3068" s="139">
        <v>71.040000000000006</v>
      </c>
      <c r="F3068" s="134"/>
      <c r="G3068" s="134"/>
      <c r="H3068" s="140"/>
      <c r="I3068" s="140"/>
      <c r="J3068" s="140"/>
      <c r="K3068" s="140"/>
    </row>
    <row r="3069" spans="1:11" outlineLevel="1" x14ac:dyDescent="0.2">
      <c r="A3069" s="135"/>
      <c r="B3069" s="136"/>
      <c r="C3069" s="137" t="s">
        <v>2555</v>
      </c>
      <c r="D3069" s="138"/>
      <c r="E3069" s="139">
        <v>103.6</v>
      </c>
      <c r="F3069" s="134"/>
      <c r="G3069" s="134"/>
      <c r="H3069" s="140"/>
      <c r="I3069" s="140"/>
      <c r="J3069" s="140"/>
      <c r="K3069" s="140"/>
    </row>
    <row r="3070" spans="1:11" outlineLevel="1" x14ac:dyDescent="0.2">
      <c r="A3070" s="135"/>
      <c r="B3070" s="136"/>
      <c r="C3070" s="137" t="s">
        <v>926</v>
      </c>
      <c r="D3070" s="138"/>
      <c r="E3070" s="139"/>
      <c r="F3070" s="134"/>
      <c r="G3070" s="134"/>
      <c r="H3070" s="140"/>
      <c r="I3070" s="140"/>
      <c r="J3070" s="140"/>
      <c r="K3070" s="140"/>
    </row>
    <row r="3071" spans="1:11" outlineLevel="1" x14ac:dyDescent="0.2">
      <c r="A3071" s="135"/>
      <c r="B3071" s="136"/>
      <c r="C3071" s="137" t="s">
        <v>2556</v>
      </c>
      <c r="D3071" s="138"/>
      <c r="E3071" s="139">
        <v>72.510000000000005</v>
      </c>
      <c r="F3071" s="134"/>
      <c r="G3071" s="134"/>
      <c r="H3071" s="140"/>
      <c r="I3071" s="140"/>
      <c r="J3071" s="140"/>
      <c r="K3071" s="140"/>
    </row>
    <row r="3072" spans="1:11" outlineLevel="1" x14ac:dyDescent="0.2">
      <c r="A3072" s="135"/>
      <c r="B3072" s="136"/>
      <c r="C3072" s="137" t="s">
        <v>2290</v>
      </c>
      <c r="D3072" s="138"/>
      <c r="E3072" s="139">
        <v>38.72</v>
      </c>
      <c r="F3072" s="134"/>
      <c r="G3072" s="134"/>
      <c r="H3072" s="140"/>
      <c r="I3072" s="140"/>
      <c r="J3072" s="140"/>
      <c r="K3072" s="140"/>
    </row>
    <row r="3073" spans="1:11" outlineLevel="1" x14ac:dyDescent="0.2">
      <c r="A3073" s="135"/>
      <c r="B3073" s="136"/>
      <c r="C3073" s="137" t="s">
        <v>2178</v>
      </c>
      <c r="D3073" s="138"/>
      <c r="E3073" s="139">
        <v>22.59</v>
      </c>
      <c r="F3073" s="134"/>
      <c r="G3073" s="134"/>
      <c r="H3073" s="140"/>
      <c r="I3073" s="140"/>
      <c r="J3073" s="140"/>
      <c r="K3073" s="140"/>
    </row>
    <row r="3074" spans="1:11" outlineLevel="1" x14ac:dyDescent="0.2">
      <c r="A3074" s="135"/>
      <c r="B3074" s="136"/>
      <c r="C3074" s="137" t="s">
        <v>2179</v>
      </c>
      <c r="D3074" s="138"/>
      <c r="E3074" s="139">
        <v>26.83</v>
      </c>
      <c r="F3074" s="134"/>
      <c r="G3074" s="134"/>
      <c r="H3074" s="140"/>
      <c r="I3074" s="140"/>
      <c r="J3074" s="140"/>
      <c r="K3074" s="140"/>
    </row>
    <row r="3075" spans="1:11" outlineLevel="1" x14ac:dyDescent="0.2">
      <c r="A3075" s="135"/>
      <c r="B3075" s="136"/>
      <c r="C3075" s="137" t="s">
        <v>2180</v>
      </c>
      <c r="D3075" s="138"/>
      <c r="E3075" s="139">
        <v>22.25</v>
      </c>
      <c r="F3075" s="134"/>
      <c r="G3075" s="134"/>
      <c r="H3075" s="140"/>
      <c r="I3075" s="140"/>
      <c r="J3075" s="140"/>
      <c r="K3075" s="140"/>
    </row>
    <row r="3076" spans="1:11" outlineLevel="1" x14ac:dyDescent="0.2">
      <c r="A3076" s="135"/>
      <c r="B3076" s="136"/>
      <c r="C3076" s="137" t="s">
        <v>2207</v>
      </c>
      <c r="D3076" s="138"/>
      <c r="E3076" s="139">
        <v>73.959999999999994</v>
      </c>
      <c r="F3076" s="134"/>
      <c r="G3076" s="134"/>
      <c r="H3076" s="140"/>
      <c r="I3076" s="140"/>
      <c r="J3076" s="140"/>
      <c r="K3076" s="140"/>
    </row>
    <row r="3077" spans="1:11" outlineLevel="1" x14ac:dyDescent="0.2">
      <c r="A3077" s="135"/>
      <c r="B3077" s="136"/>
      <c r="C3077" s="137" t="s">
        <v>2208</v>
      </c>
      <c r="D3077" s="138"/>
      <c r="E3077" s="139">
        <v>76.48</v>
      </c>
      <c r="F3077" s="134"/>
      <c r="G3077" s="134"/>
      <c r="H3077" s="140"/>
      <c r="I3077" s="140"/>
      <c r="J3077" s="140"/>
      <c r="K3077" s="140"/>
    </row>
    <row r="3078" spans="1:11" outlineLevel="1" x14ac:dyDescent="0.2">
      <c r="A3078" s="135"/>
      <c r="B3078" s="136"/>
      <c r="C3078" s="137" t="s">
        <v>975</v>
      </c>
      <c r="D3078" s="138"/>
      <c r="E3078" s="139">
        <v>2.37</v>
      </c>
      <c r="F3078" s="134"/>
      <c r="G3078" s="134"/>
      <c r="H3078" s="140"/>
      <c r="I3078" s="140"/>
      <c r="J3078" s="140"/>
      <c r="K3078" s="140"/>
    </row>
    <row r="3079" spans="1:11" outlineLevel="1" x14ac:dyDescent="0.2">
      <c r="A3079" s="135"/>
      <c r="B3079" s="136"/>
      <c r="C3079" s="137" t="s">
        <v>976</v>
      </c>
      <c r="D3079" s="138"/>
      <c r="E3079" s="139">
        <v>5.73</v>
      </c>
      <c r="F3079" s="134"/>
      <c r="G3079" s="134"/>
      <c r="H3079" s="140"/>
      <c r="I3079" s="140"/>
      <c r="J3079" s="140"/>
      <c r="K3079" s="140"/>
    </row>
    <row r="3080" spans="1:11" outlineLevel="1" x14ac:dyDescent="0.2">
      <c r="A3080" s="135"/>
      <c r="B3080" s="136"/>
      <c r="C3080" s="137" t="s">
        <v>977</v>
      </c>
      <c r="D3080" s="138"/>
      <c r="E3080" s="139">
        <v>1.58</v>
      </c>
      <c r="F3080" s="134"/>
      <c r="G3080" s="134"/>
      <c r="H3080" s="140"/>
      <c r="I3080" s="140"/>
      <c r="J3080" s="140"/>
      <c r="K3080" s="140"/>
    </row>
    <row r="3081" spans="1:11" outlineLevel="1" x14ac:dyDescent="0.2">
      <c r="A3081" s="135"/>
      <c r="B3081" s="136"/>
      <c r="C3081" s="137" t="s">
        <v>978</v>
      </c>
      <c r="D3081" s="138"/>
      <c r="E3081" s="139">
        <v>1.28</v>
      </c>
      <c r="F3081" s="134"/>
      <c r="G3081" s="134"/>
      <c r="H3081" s="140"/>
      <c r="I3081" s="140"/>
      <c r="J3081" s="140"/>
      <c r="K3081" s="140"/>
    </row>
    <row r="3082" spans="1:11" outlineLevel="1" x14ac:dyDescent="0.2">
      <c r="A3082" s="135"/>
      <c r="B3082" s="136"/>
      <c r="C3082" s="137" t="s">
        <v>979</v>
      </c>
      <c r="D3082" s="138"/>
      <c r="E3082" s="139">
        <v>1.35</v>
      </c>
      <c r="F3082" s="134"/>
      <c r="G3082" s="134"/>
      <c r="H3082" s="140"/>
      <c r="I3082" s="140"/>
      <c r="J3082" s="140"/>
      <c r="K3082" s="140"/>
    </row>
    <row r="3083" spans="1:11" outlineLevel="1" x14ac:dyDescent="0.2">
      <c r="A3083" s="135"/>
      <c r="B3083" s="136"/>
      <c r="C3083" s="137" t="s">
        <v>2291</v>
      </c>
      <c r="D3083" s="138"/>
      <c r="E3083" s="139">
        <v>86.26</v>
      </c>
      <c r="F3083" s="134"/>
      <c r="G3083" s="134"/>
      <c r="H3083" s="140"/>
      <c r="I3083" s="140"/>
      <c r="J3083" s="140"/>
      <c r="K3083" s="140"/>
    </row>
    <row r="3084" spans="1:11" outlineLevel="1" x14ac:dyDescent="0.2">
      <c r="A3084" s="135"/>
      <c r="B3084" s="136"/>
      <c r="C3084" s="137" t="s">
        <v>2181</v>
      </c>
      <c r="D3084" s="138"/>
      <c r="E3084" s="139">
        <v>21.63</v>
      </c>
      <c r="F3084" s="134"/>
      <c r="G3084" s="134"/>
      <c r="H3084" s="140"/>
      <c r="I3084" s="140"/>
      <c r="J3084" s="140"/>
      <c r="K3084" s="140"/>
    </row>
    <row r="3085" spans="1:11" outlineLevel="1" x14ac:dyDescent="0.2">
      <c r="A3085" s="135"/>
      <c r="B3085" s="136"/>
      <c r="C3085" s="137" t="s">
        <v>2182</v>
      </c>
      <c r="D3085" s="138"/>
      <c r="E3085" s="139">
        <v>27.13</v>
      </c>
      <c r="F3085" s="134"/>
      <c r="G3085" s="134"/>
      <c r="H3085" s="140"/>
      <c r="I3085" s="140"/>
      <c r="J3085" s="140"/>
      <c r="K3085" s="140"/>
    </row>
    <row r="3086" spans="1:11" outlineLevel="1" x14ac:dyDescent="0.2">
      <c r="A3086" s="135"/>
      <c r="B3086" s="136"/>
      <c r="C3086" s="137" t="s">
        <v>2183</v>
      </c>
      <c r="D3086" s="138"/>
      <c r="E3086" s="139">
        <v>21.19</v>
      </c>
      <c r="F3086" s="134"/>
      <c r="G3086" s="134"/>
      <c r="H3086" s="140"/>
      <c r="I3086" s="140"/>
      <c r="J3086" s="140"/>
      <c r="K3086" s="140"/>
    </row>
    <row r="3087" spans="1:11" outlineLevel="1" x14ac:dyDescent="0.2">
      <c r="A3087" s="135"/>
      <c r="B3087" s="136"/>
      <c r="C3087" s="137" t="s">
        <v>2209</v>
      </c>
      <c r="D3087" s="138"/>
      <c r="E3087" s="139">
        <v>72.099999999999994</v>
      </c>
      <c r="F3087" s="134"/>
      <c r="G3087" s="134"/>
      <c r="H3087" s="140"/>
      <c r="I3087" s="140"/>
      <c r="J3087" s="140"/>
      <c r="K3087" s="140"/>
    </row>
    <row r="3088" spans="1:11" outlineLevel="1" x14ac:dyDescent="0.2">
      <c r="A3088" s="135"/>
      <c r="B3088" s="136"/>
      <c r="C3088" s="137" t="s">
        <v>2210</v>
      </c>
      <c r="D3088" s="138"/>
      <c r="E3088" s="139">
        <v>25.95</v>
      </c>
      <c r="F3088" s="134"/>
      <c r="G3088" s="134"/>
      <c r="H3088" s="140"/>
      <c r="I3088" s="140"/>
      <c r="J3088" s="140"/>
      <c r="K3088" s="140"/>
    </row>
    <row r="3089" spans="1:11" outlineLevel="1" x14ac:dyDescent="0.2">
      <c r="A3089" s="135"/>
      <c r="B3089" s="136"/>
      <c r="C3089" s="137" t="s">
        <v>2211</v>
      </c>
      <c r="D3089" s="138"/>
      <c r="E3089" s="139">
        <v>76.5</v>
      </c>
      <c r="F3089" s="134"/>
      <c r="G3089" s="134"/>
      <c r="H3089" s="140"/>
      <c r="I3089" s="140"/>
      <c r="J3089" s="140"/>
      <c r="K3089" s="140"/>
    </row>
    <row r="3090" spans="1:11" outlineLevel="1" x14ac:dyDescent="0.2">
      <c r="A3090" s="135"/>
      <c r="B3090" s="136"/>
      <c r="C3090" s="137" t="s">
        <v>2557</v>
      </c>
      <c r="D3090" s="138"/>
      <c r="E3090" s="139">
        <v>6.1</v>
      </c>
      <c r="F3090" s="134"/>
      <c r="G3090" s="134"/>
      <c r="H3090" s="140"/>
      <c r="I3090" s="140"/>
      <c r="J3090" s="140"/>
      <c r="K3090" s="140"/>
    </row>
    <row r="3091" spans="1:11" outlineLevel="1" x14ac:dyDescent="0.2">
      <c r="A3091" s="135"/>
      <c r="B3091" s="136"/>
      <c r="C3091" s="137" t="s">
        <v>938</v>
      </c>
      <c r="D3091" s="138"/>
      <c r="E3091" s="139"/>
      <c r="F3091" s="134"/>
      <c r="G3091" s="134"/>
      <c r="H3091" s="140"/>
      <c r="I3091" s="140"/>
      <c r="J3091" s="140"/>
      <c r="K3091" s="140"/>
    </row>
    <row r="3092" spans="1:11" outlineLevel="1" x14ac:dyDescent="0.2">
      <c r="A3092" s="135"/>
      <c r="B3092" s="136"/>
      <c r="C3092" s="137" t="s">
        <v>2558</v>
      </c>
      <c r="D3092" s="138"/>
      <c r="E3092" s="139">
        <v>72.099999999999994</v>
      </c>
      <c r="F3092" s="134"/>
      <c r="G3092" s="134"/>
      <c r="H3092" s="140"/>
      <c r="I3092" s="140"/>
      <c r="J3092" s="140"/>
      <c r="K3092" s="140"/>
    </row>
    <row r="3093" spans="1:11" outlineLevel="1" x14ac:dyDescent="0.2">
      <c r="A3093" s="135"/>
      <c r="B3093" s="136"/>
      <c r="C3093" s="137" t="s">
        <v>2294</v>
      </c>
      <c r="D3093" s="138"/>
      <c r="E3093" s="139">
        <v>39.68</v>
      </c>
      <c r="F3093" s="134"/>
      <c r="G3093" s="134"/>
      <c r="H3093" s="140"/>
      <c r="I3093" s="140"/>
      <c r="J3093" s="140"/>
      <c r="K3093" s="140"/>
    </row>
    <row r="3094" spans="1:11" outlineLevel="1" x14ac:dyDescent="0.2">
      <c r="A3094" s="135"/>
      <c r="B3094" s="136"/>
      <c r="C3094" s="137" t="s">
        <v>2184</v>
      </c>
      <c r="D3094" s="138"/>
      <c r="E3094" s="139">
        <v>22.08</v>
      </c>
      <c r="F3094" s="134"/>
      <c r="G3094" s="134"/>
      <c r="H3094" s="140"/>
      <c r="I3094" s="140"/>
      <c r="J3094" s="140"/>
      <c r="K3094" s="140"/>
    </row>
    <row r="3095" spans="1:11" outlineLevel="1" x14ac:dyDescent="0.2">
      <c r="A3095" s="135"/>
      <c r="B3095" s="136"/>
      <c r="C3095" s="137" t="s">
        <v>2185</v>
      </c>
      <c r="D3095" s="138"/>
      <c r="E3095" s="139">
        <v>26.8</v>
      </c>
      <c r="F3095" s="134"/>
      <c r="G3095" s="134"/>
      <c r="H3095" s="140"/>
      <c r="I3095" s="140"/>
      <c r="J3095" s="140"/>
      <c r="K3095" s="140"/>
    </row>
    <row r="3096" spans="1:11" outlineLevel="1" x14ac:dyDescent="0.2">
      <c r="A3096" s="135"/>
      <c r="B3096" s="136"/>
      <c r="C3096" s="137" t="s">
        <v>2186</v>
      </c>
      <c r="D3096" s="138"/>
      <c r="E3096" s="139">
        <v>22.28</v>
      </c>
      <c r="F3096" s="134"/>
      <c r="G3096" s="134"/>
      <c r="H3096" s="140"/>
      <c r="I3096" s="140"/>
      <c r="J3096" s="140"/>
      <c r="K3096" s="140"/>
    </row>
    <row r="3097" spans="1:11" outlineLevel="1" x14ac:dyDescent="0.2">
      <c r="A3097" s="135"/>
      <c r="B3097" s="136"/>
      <c r="C3097" s="137" t="s">
        <v>2187</v>
      </c>
      <c r="D3097" s="138"/>
      <c r="E3097" s="139">
        <v>72.59</v>
      </c>
      <c r="F3097" s="134"/>
      <c r="G3097" s="134"/>
      <c r="H3097" s="140"/>
      <c r="I3097" s="140"/>
      <c r="J3097" s="140"/>
      <c r="K3097" s="140"/>
    </row>
    <row r="3098" spans="1:11" outlineLevel="1" x14ac:dyDescent="0.2">
      <c r="A3098" s="135"/>
      <c r="B3098" s="136"/>
      <c r="C3098" s="137" t="s">
        <v>2212</v>
      </c>
      <c r="D3098" s="138"/>
      <c r="E3098" s="139">
        <v>76.48</v>
      </c>
      <c r="F3098" s="134"/>
      <c r="G3098" s="134"/>
      <c r="H3098" s="140"/>
      <c r="I3098" s="140"/>
      <c r="J3098" s="140"/>
      <c r="K3098" s="140"/>
    </row>
    <row r="3099" spans="1:11" outlineLevel="1" x14ac:dyDescent="0.2">
      <c r="A3099" s="135"/>
      <c r="B3099" s="136"/>
      <c r="C3099" s="137" t="s">
        <v>980</v>
      </c>
      <c r="D3099" s="138"/>
      <c r="E3099" s="139">
        <v>2.5</v>
      </c>
      <c r="F3099" s="134"/>
      <c r="G3099" s="134"/>
      <c r="H3099" s="140"/>
      <c r="I3099" s="140"/>
      <c r="J3099" s="140"/>
      <c r="K3099" s="140"/>
    </row>
    <row r="3100" spans="1:11" outlineLevel="1" x14ac:dyDescent="0.2">
      <c r="A3100" s="135"/>
      <c r="B3100" s="136"/>
      <c r="C3100" s="137" t="s">
        <v>981</v>
      </c>
      <c r="D3100" s="138"/>
      <c r="E3100" s="139">
        <v>6.05</v>
      </c>
      <c r="F3100" s="134"/>
      <c r="G3100" s="134"/>
      <c r="H3100" s="140"/>
      <c r="I3100" s="140"/>
      <c r="J3100" s="140"/>
      <c r="K3100" s="140"/>
    </row>
    <row r="3101" spans="1:11" outlineLevel="1" x14ac:dyDescent="0.2">
      <c r="A3101" s="135"/>
      <c r="B3101" s="136"/>
      <c r="C3101" s="137" t="s">
        <v>982</v>
      </c>
      <c r="D3101" s="138"/>
      <c r="E3101" s="139">
        <v>1.36</v>
      </c>
      <c r="F3101" s="134"/>
      <c r="G3101" s="134"/>
      <c r="H3101" s="140"/>
      <c r="I3101" s="140"/>
      <c r="J3101" s="140"/>
      <c r="K3101" s="140"/>
    </row>
    <row r="3102" spans="1:11" outlineLevel="1" x14ac:dyDescent="0.2">
      <c r="A3102" s="135"/>
      <c r="B3102" s="136"/>
      <c r="C3102" s="137" t="s">
        <v>983</v>
      </c>
      <c r="D3102" s="138"/>
      <c r="E3102" s="139">
        <v>1.41</v>
      </c>
      <c r="F3102" s="134"/>
      <c r="G3102" s="134"/>
      <c r="H3102" s="140"/>
      <c r="I3102" s="140"/>
      <c r="J3102" s="140"/>
      <c r="K3102" s="140"/>
    </row>
    <row r="3103" spans="1:11" outlineLevel="1" x14ac:dyDescent="0.2">
      <c r="A3103" s="135"/>
      <c r="B3103" s="136"/>
      <c r="C3103" s="137" t="s">
        <v>984</v>
      </c>
      <c r="D3103" s="138"/>
      <c r="E3103" s="139">
        <v>1.35</v>
      </c>
      <c r="F3103" s="134"/>
      <c r="G3103" s="134"/>
      <c r="H3103" s="140"/>
      <c r="I3103" s="140"/>
      <c r="J3103" s="140"/>
      <c r="K3103" s="140"/>
    </row>
    <row r="3104" spans="1:11" outlineLevel="1" x14ac:dyDescent="0.2">
      <c r="A3104" s="135"/>
      <c r="B3104" s="136"/>
      <c r="C3104" s="137" t="s">
        <v>2295</v>
      </c>
      <c r="D3104" s="138"/>
      <c r="E3104" s="139">
        <v>87.68</v>
      </c>
      <c r="F3104" s="134"/>
      <c r="G3104" s="134"/>
      <c r="H3104" s="140"/>
      <c r="I3104" s="140"/>
      <c r="J3104" s="140"/>
      <c r="K3104" s="140"/>
    </row>
    <row r="3105" spans="1:11" outlineLevel="1" x14ac:dyDescent="0.2">
      <c r="A3105" s="135"/>
      <c r="B3105" s="136"/>
      <c r="C3105" s="137" t="s">
        <v>2188</v>
      </c>
      <c r="D3105" s="138"/>
      <c r="E3105" s="139">
        <v>21.63</v>
      </c>
      <c r="F3105" s="134"/>
      <c r="G3105" s="134"/>
      <c r="H3105" s="140"/>
      <c r="I3105" s="140"/>
      <c r="J3105" s="140"/>
      <c r="K3105" s="140"/>
    </row>
    <row r="3106" spans="1:11" outlineLevel="1" x14ac:dyDescent="0.2">
      <c r="A3106" s="135"/>
      <c r="B3106" s="136"/>
      <c r="C3106" s="137" t="s">
        <v>2189</v>
      </c>
      <c r="D3106" s="138"/>
      <c r="E3106" s="139">
        <v>27.13</v>
      </c>
      <c r="F3106" s="134"/>
      <c r="G3106" s="134"/>
      <c r="H3106" s="140"/>
      <c r="I3106" s="140"/>
      <c r="J3106" s="140"/>
      <c r="K3106" s="140"/>
    </row>
    <row r="3107" spans="1:11" outlineLevel="1" x14ac:dyDescent="0.2">
      <c r="A3107" s="135"/>
      <c r="B3107" s="136"/>
      <c r="C3107" s="137" t="s">
        <v>2190</v>
      </c>
      <c r="D3107" s="138"/>
      <c r="E3107" s="139">
        <v>21.19</v>
      </c>
      <c r="F3107" s="134"/>
      <c r="G3107" s="134"/>
      <c r="H3107" s="140"/>
      <c r="I3107" s="140"/>
      <c r="J3107" s="140"/>
      <c r="K3107" s="140"/>
    </row>
    <row r="3108" spans="1:11" outlineLevel="1" x14ac:dyDescent="0.2">
      <c r="A3108" s="135"/>
      <c r="B3108" s="136"/>
      <c r="C3108" s="137" t="s">
        <v>2213</v>
      </c>
      <c r="D3108" s="138"/>
      <c r="E3108" s="139">
        <v>72.099999999999994</v>
      </c>
      <c r="F3108" s="134"/>
      <c r="G3108" s="134"/>
      <c r="H3108" s="140"/>
      <c r="I3108" s="140"/>
      <c r="J3108" s="140"/>
      <c r="K3108" s="140"/>
    </row>
    <row r="3109" spans="1:11" outlineLevel="1" x14ac:dyDescent="0.2">
      <c r="A3109" s="135"/>
      <c r="B3109" s="136"/>
      <c r="C3109" s="137" t="s">
        <v>2214</v>
      </c>
      <c r="D3109" s="138"/>
      <c r="E3109" s="139">
        <v>25.99</v>
      </c>
      <c r="F3109" s="134"/>
      <c r="G3109" s="134"/>
      <c r="H3109" s="140"/>
      <c r="I3109" s="140"/>
      <c r="J3109" s="140"/>
      <c r="K3109" s="140"/>
    </row>
    <row r="3110" spans="1:11" outlineLevel="1" x14ac:dyDescent="0.2">
      <c r="A3110" s="135"/>
      <c r="B3110" s="136"/>
      <c r="C3110" s="137" t="s">
        <v>2215</v>
      </c>
      <c r="D3110" s="138"/>
      <c r="E3110" s="139">
        <v>75.84</v>
      </c>
      <c r="F3110" s="134"/>
      <c r="G3110" s="134"/>
      <c r="H3110" s="140"/>
      <c r="I3110" s="140"/>
      <c r="J3110" s="140"/>
      <c r="K3110" s="140"/>
    </row>
    <row r="3111" spans="1:11" outlineLevel="1" x14ac:dyDescent="0.2">
      <c r="A3111" s="135"/>
      <c r="B3111" s="136"/>
      <c r="C3111" s="137" t="s">
        <v>2296</v>
      </c>
      <c r="D3111" s="138"/>
      <c r="E3111" s="139">
        <v>5.88</v>
      </c>
      <c r="F3111" s="134"/>
      <c r="G3111" s="134"/>
      <c r="H3111" s="140"/>
      <c r="I3111" s="140"/>
      <c r="J3111" s="140"/>
      <c r="K3111" s="140"/>
    </row>
    <row r="3112" spans="1:11" outlineLevel="1" x14ac:dyDescent="0.2">
      <c r="A3112" s="135"/>
      <c r="B3112" s="136"/>
      <c r="C3112" s="137" t="s">
        <v>950</v>
      </c>
      <c r="D3112" s="138"/>
      <c r="E3112" s="139"/>
      <c r="F3112" s="134"/>
      <c r="G3112" s="134"/>
      <c r="H3112" s="140"/>
      <c r="I3112" s="140"/>
      <c r="J3112" s="140"/>
      <c r="K3112" s="140"/>
    </row>
    <row r="3113" spans="1:11" outlineLevel="1" x14ac:dyDescent="0.2">
      <c r="A3113" s="135"/>
      <c r="B3113" s="136"/>
      <c r="C3113" s="137" t="s">
        <v>2559</v>
      </c>
      <c r="D3113" s="138"/>
      <c r="E3113" s="139">
        <v>72.209999999999994</v>
      </c>
      <c r="F3113" s="134"/>
      <c r="G3113" s="134"/>
      <c r="H3113" s="140"/>
      <c r="I3113" s="140"/>
      <c r="J3113" s="140"/>
      <c r="K3113" s="140"/>
    </row>
    <row r="3114" spans="1:11" outlineLevel="1" x14ac:dyDescent="0.2">
      <c r="A3114" s="135"/>
      <c r="B3114" s="136"/>
      <c r="C3114" s="137" t="s">
        <v>2298</v>
      </c>
      <c r="D3114" s="138"/>
      <c r="E3114" s="139">
        <v>40.39</v>
      </c>
      <c r="F3114" s="134"/>
      <c r="G3114" s="134"/>
      <c r="H3114" s="140"/>
      <c r="I3114" s="140"/>
      <c r="J3114" s="140"/>
      <c r="K3114" s="140"/>
    </row>
    <row r="3115" spans="1:11" outlineLevel="1" x14ac:dyDescent="0.2">
      <c r="A3115" s="135"/>
      <c r="B3115" s="136"/>
      <c r="C3115" s="137" t="s">
        <v>2216</v>
      </c>
      <c r="D3115" s="138"/>
      <c r="E3115" s="139">
        <v>72.37</v>
      </c>
      <c r="F3115" s="134"/>
      <c r="G3115" s="134"/>
      <c r="H3115" s="140"/>
      <c r="I3115" s="140"/>
      <c r="J3115" s="140"/>
      <c r="K3115" s="140"/>
    </row>
    <row r="3116" spans="1:11" outlineLevel="1" x14ac:dyDescent="0.2">
      <c r="A3116" s="135"/>
      <c r="B3116" s="136"/>
      <c r="C3116" s="137" t="s">
        <v>2217</v>
      </c>
      <c r="D3116" s="138"/>
      <c r="E3116" s="139">
        <v>72.63</v>
      </c>
      <c r="F3116" s="134"/>
      <c r="G3116" s="134"/>
      <c r="H3116" s="140"/>
      <c r="I3116" s="140"/>
      <c r="J3116" s="140"/>
      <c r="K3116" s="140"/>
    </row>
    <row r="3117" spans="1:11" outlineLevel="1" x14ac:dyDescent="0.2">
      <c r="A3117" s="135"/>
      <c r="B3117" s="136"/>
      <c r="C3117" s="137" t="s">
        <v>2218</v>
      </c>
      <c r="D3117" s="138"/>
      <c r="E3117" s="139">
        <v>77.2</v>
      </c>
      <c r="F3117" s="134"/>
      <c r="G3117" s="134"/>
      <c r="H3117" s="140"/>
      <c r="I3117" s="140"/>
      <c r="J3117" s="140"/>
      <c r="K3117" s="140"/>
    </row>
    <row r="3118" spans="1:11" outlineLevel="1" x14ac:dyDescent="0.2">
      <c r="A3118" s="135"/>
      <c r="B3118" s="136"/>
      <c r="C3118" s="137" t="s">
        <v>985</v>
      </c>
      <c r="D3118" s="138"/>
      <c r="E3118" s="139">
        <v>2.44</v>
      </c>
      <c r="F3118" s="134"/>
      <c r="G3118" s="134"/>
      <c r="H3118" s="140"/>
      <c r="I3118" s="140"/>
      <c r="J3118" s="140"/>
      <c r="K3118" s="140"/>
    </row>
    <row r="3119" spans="1:11" outlineLevel="1" x14ac:dyDescent="0.2">
      <c r="A3119" s="135"/>
      <c r="B3119" s="136"/>
      <c r="C3119" s="137" t="s">
        <v>986</v>
      </c>
      <c r="D3119" s="138"/>
      <c r="E3119" s="139">
        <v>6.08</v>
      </c>
      <c r="F3119" s="134"/>
      <c r="G3119" s="134"/>
      <c r="H3119" s="140"/>
      <c r="I3119" s="140"/>
      <c r="J3119" s="140"/>
      <c r="K3119" s="140"/>
    </row>
    <row r="3120" spans="1:11" outlineLevel="1" x14ac:dyDescent="0.2">
      <c r="A3120" s="135"/>
      <c r="B3120" s="136"/>
      <c r="C3120" s="137" t="s">
        <v>987</v>
      </c>
      <c r="D3120" s="138"/>
      <c r="E3120" s="139">
        <v>1.38</v>
      </c>
      <c r="F3120" s="134"/>
      <c r="G3120" s="134"/>
      <c r="H3120" s="140"/>
      <c r="I3120" s="140"/>
      <c r="J3120" s="140"/>
      <c r="K3120" s="140"/>
    </row>
    <row r="3121" spans="1:11" outlineLevel="1" x14ac:dyDescent="0.2">
      <c r="A3121" s="135"/>
      <c r="B3121" s="136"/>
      <c r="C3121" s="137" t="s">
        <v>988</v>
      </c>
      <c r="D3121" s="138"/>
      <c r="E3121" s="139">
        <v>1.41</v>
      </c>
      <c r="F3121" s="134"/>
      <c r="G3121" s="134"/>
      <c r="H3121" s="140"/>
      <c r="I3121" s="140"/>
      <c r="J3121" s="140"/>
      <c r="K3121" s="140"/>
    </row>
    <row r="3122" spans="1:11" outlineLevel="1" x14ac:dyDescent="0.2">
      <c r="A3122" s="135"/>
      <c r="B3122" s="136"/>
      <c r="C3122" s="137" t="s">
        <v>989</v>
      </c>
      <c r="D3122" s="138"/>
      <c r="E3122" s="139">
        <v>1.35</v>
      </c>
      <c r="F3122" s="134"/>
      <c r="G3122" s="134"/>
      <c r="H3122" s="140"/>
      <c r="I3122" s="140"/>
      <c r="J3122" s="140"/>
      <c r="K3122" s="140"/>
    </row>
    <row r="3123" spans="1:11" outlineLevel="1" x14ac:dyDescent="0.2">
      <c r="A3123" s="135"/>
      <c r="B3123" s="136"/>
      <c r="C3123" s="137" t="s">
        <v>2299</v>
      </c>
      <c r="D3123" s="138"/>
      <c r="E3123" s="139">
        <v>91.29</v>
      </c>
      <c r="F3123" s="134"/>
      <c r="G3123" s="134"/>
      <c r="H3123" s="140"/>
      <c r="I3123" s="140"/>
      <c r="J3123" s="140"/>
      <c r="K3123" s="140"/>
    </row>
    <row r="3124" spans="1:11" outlineLevel="1" x14ac:dyDescent="0.2">
      <c r="A3124" s="135"/>
      <c r="B3124" s="136"/>
      <c r="C3124" s="137" t="s">
        <v>2191</v>
      </c>
      <c r="D3124" s="138"/>
      <c r="E3124" s="139">
        <v>21.86</v>
      </c>
      <c r="F3124" s="134"/>
      <c r="G3124" s="134"/>
      <c r="H3124" s="140"/>
      <c r="I3124" s="140"/>
      <c r="J3124" s="140"/>
      <c r="K3124" s="140"/>
    </row>
    <row r="3125" spans="1:11" outlineLevel="1" x14ac:dyDescent="0.2">
      <c r="A3125" s="135"/>
      <c r="B3125" s="136"/>
      <c r="C3125" s="137" t="s">
        <v>2192</v>
      </c>
      <c r="D3125" s="138"/>
      <c r="E3125" s="139">
        <v>27.24</v>
      </c>
      <c r="F3125" s="134"/>
      <c r="G3125" s="134"/>
      <c r="H3125" s="140"/>
      <c r="I3125" s="140"/>
      <c r="J3125" s="140"/>
      <c r="K3125" s="140"/>
    </row>
    <row r="3126" spans="1:11" outlineLevel="1" x14ac:dyDescent="0.2">
      <c r="A3126" s="135"/>
      <c r="B3126" s="136"/>
      <c r="C3126" s="137" t="s">
        <v>2193</v>
      </c>
      <c r="D3126" s="138"/>
      <c r="E3126" s="139">
        <v>21.41</v>
      </c>
      <c r="F3126" s="134"/>
      <c r="G3126" s="134"/>
      <c r="H3126" s="140"/>
      <c r="I3126" s="140"/>
      <c r="J3126" s="140"/>
      <c r="K3126" s="140"/>
    </row>
    <row r="3127" spans="1:11" outlineLevel="1" x14ac:dyDescent="0.2">
      <c r="A3127" s="135"/>
      <c r="B3127" s="136"/>
      <c r="C3127" s="137" t="s">
        <v>2219</v>
      </c>
      <c r="D3127" s="138"/>
      <c r="E3127" s="139">
        <v>72.7</v>
      </c>
      <c r="F3127" s="134"/>
      <c r="G3127" s="134"/>
      <c r="H3127" s="140"/>
      <c r="I3127" s="140"/>
      <c r="J3127" s="140"/>
      <c r="K3127" s="140"/>
    </row>
    <row r="3128" spans="1:11" outlineLevel="1" x14ac:dyDescent="0.2">
      <c r="A3128" s="135"/>
      <c r="B3128" s="136"/>
      <c r="C3128" s="137" t="s">
        <v>2220</v>
      </c>
      <c r="D3128" s="138"/>
      <c r="E3128" s="139">
        <v>25.49</v>
      </c>
      <c r="F3128" s="134"/>
      <c r="G3128" s="134"/>
      <c r="H3128" s="140"/>
      <c r="I3128" s="140"/>
      <c r="J3128" s="140"/>
      <c r="K3128" s="140"/>
    </row>
    <row r="3129" spans="1:11" outlineLevel="1" x14ac:dyDescent="0.2">
      <c r="A3129" s="135"/>
      <c r="B3129" s="136"/>
      <c r="C3129" s="137" t="s">
        <v>2221</v>
      </c>
      <c r="D3129" s="138"/>
      <c r="E3129" s="139">
        <v>33.53</v>
      </c>
      <c r="F3129" s="134"/>
      <c r="G3129" s="134"/>
      <c r="H3129" s="140"/>
      <c r="I3129" s="140"/>
      <c r="J3129" s="140"/>
      <c r="K3129" s="140"/>
    </row>
    <row r="3130" spans="1:11" outlineLevel="1" x14ac:dyDescent="0.2">
      <c r="A3130" s="135"/>
      <c r="B3130" s="136"/>
      <c r="C3130" s="137" t="s">
        <v>2222</v>
      </c>
      <c r="D3130" s="138"/>
      <c r="E3130" s="139">
        <v>41.66</v>
      </c>
      <c r="F3130" s="134"/>
      <c r="G3130" s="134"/>
      <c r="H3130" s="140"/>
      <c r="I3130" s="140"/>
      <c r="J3130" s="140"/>
      <c r="K3130" s="140"/>
    </row>
    <row r="3131" spans="1:11" outlineLevel="1" x14ac:dyDescent="0.2">
      <c r="A3131" s="135"/>
      <c r="B3131" s="136"/>
      <c r="C3131" s="137" t="s">
        <v>2300</v>
      </c>
      <c r="D3131" s="138"/>
      <c r="E3131" s="139">
        <v>5.88</v>
      </c>
      <c r="F3131" s="134"/>
      <c r="G3131" s="134"/>
      <c r="H3131" s="140"/>
      <c r="I3131" s="140"/>
      <c r="J3131" s="140"/>
      <c r="K3131" s="140"/>
    </row>
    <row r="3132" spans="1:11" outlineLevel="1" x14ac:dyDescent="0.2">
      <c r="A3132" s="135"/>
      <c r="B3132" s="136"/>
      <c r="C3132" s="137" t="s">
        <v>997</v>
      </c>
      <c r="D3132" s="138"/>
      <c r="E3132" s="139"/>
      <c r="F3132" s="134"/>
      <c r="G3132" s="134"/>
      <c r="H3132" s="140"/>
      <c r="I3132" s="140"/>
      <c r="J3132" s="140"/>
      <c r="K3132" s="140"/>
    </row>
    <row r="3133" spans="1:11" outlineLevel="1" x14ac:dyDescent="0.2">
      <c r="A3133" s="135"/>
      <c r="B3133" s="136"/>
      <c r="C3133" s="137" t="s">
        <v>2301</v>
      </c>
      <c r="D3133" s="138"/>
      <c r="E3133" s="139">
        <v>29.99</v>
      </c>
      <c r="F3133" s="134"/>
      <c r="G3133" s="134"/>
      <c r="H3133" s="140"/>
      <c r="I3133" s="140"/>
      <c r="J3133" s="140"/>
      <c r="K3133" s="140"/>
    </row>
    <row r="3134" spans="1:11" outlineLevel="1" x14ac:dyDescent="0.2">
      <c r="A3134" s="135"/>
      <c r="B3134" s="136"/>
      <c r="C3134" s="137" t="s">
        <v>2302</v>
      </c>
      <c r="D3134" s="138"/>
      <c r="E3134" s="139">
        <v>45.93</v>
      </c>
      <c r="F3134" s="134"/>
      <c r="G3134" s="134"/>
      <c r="H3134" s="140"/>
      <c r="I3134" s="140"/>
      <c r="J3134" s="140"/>
      <c r="K3134" s="140"/>
    </row>
    <row r="3135" spans="1:11" outlineLevel="1" x14ac:dyDescent="0.2">
      <c r="A3135" s="135"/>
      <c r="B3135" s="136"/>
      <c r="C3135" s="137" t="s">
        <v>2303</v>
      </c>
      <c r="D3135" s="138"/>
      <c r="E3135" s="139">
        <v>5.26</v>
      </c>
      <c r="F3135" s="134"/>
      <c r="G3135" s="134"/>
      <c r="H3135" s="140"/>
      <c r="I3135" s="140"/>
      <c r="J3135" s="140"/>
      <c r="K3135" s="140"/>
    </row>
    <row r="3136" spans="1:11" outlineLevel="1" x14ac:dyDescent="0.2">
      <c r="A3136" s="135"/>
      <c r="B3136" s="136"/>
      <c r="C3136" s="137" t="s">
        <v>2304</v>
      </c>
      <c r="D3136" s="138"/>
      <c r="E3136" s="139">
        <v>1.55</v>
      </c>
      <c r="F3136" s="134"/>
      <c r="G3136" s="134"/>
      <c r="H3136" s="140"/>
      <c r="I3136" s="140"/>
      <c r="J3136" s="140"/>
      <c r="K3136" s="140"/>
    </row>
    <row r="3137" spans="1:11" outlineLevel="1" x14ac:dyDescent="0.2">
      <c r="A3137" s="135"/>
      <c r="B3137" s="136"/>
      <c r="C3137" s="137" t="s">
        <v>2305</v>
      </c>
      <c r="D3137" s="138"/>
      <c r="E3137" s="139">
        <v>1.56</v>
      </c>
      <c r="F3137" s="134"/>
      <c r="G3137" s="134"/>
      <c r="H3137" s="140"/>
      <c r="I3137" s="140"/>
      <c r="J3137" s="140"/>
      <c r="K3137" s="140"/>
    </row>
    <row r="3138" spans="1:11" outlineLevel="1" x14ac:dyDescent="0.2">
      <c r="A3138" s="135"/>
      <c r="B3138" s="136"/>
      <c r="C3138" s="137" t="s">
        <v>2306</v>
      </c>
      <c r="D3138" s="138"/>
      <c r="E3138" s="139">
        <v>2.15</v>
      </c>
      <c r="F3138" s="134"/>
      <c r="G3138" s="134"/>
      <c r="H3138" s="140"/>
      <c r="I3138" s="140"/>
      <c r="J3138" s="140"/>
      <c r="K3138" s="140"/>
    </row>
    <row r="3139" spans="1:11" outlineLevel="1" x14ac:dyDescent="0.2">
      <c r="A3139" s="135"/>
      <c r="B3139" s="136"/>
      <c r="C3139" s="137" t="s">
        <v>2307</v>
      </c>
      <c r="D3139" s="138"/>
      <c r="E3139" s="139">
        <v>1.35</v>
      </c>
      <c r="F3139" s="134"/>
      <c r="G3139" s="134"/>
      <c r="H3139" s="140"/>
      <c r="I3139" s="140"/>
      <c r="J3139" s="140"/>
      <c r="K3139" s="140"/>
    </row>
    <row r="3140" spans="1:11" outlineLevel="1" x14ac:dyDescent="0.2">
      <c r="A3140" s="135"/>
      <c r="B3140" s="136"/>
      <c r="C3140" s="137" t="s">
        <v>2195</v>
      </c>
      <c r="D3140" s="138"/>
      <c r="E3140" s="139">
        <v>74.14</v>
      </c>
      <c r="F3140" s="134"/>
      <c r="G3140" s="134"/>
      <c r="H3140" s="140"/>
      <c r="I3140" s="140"/>
      <c r="J3140" s="140"/>
      <c r="K3140" s="140"/>
    </row>
    <row r="3141" spans="1:11" outlineLevel="1" x14ac:dyDescent="0.2">
      <c r="A3141" s="135"/>
      <c r="B3141" s="136"/>
      <c r="C3141" s="137" t="s">
        <v>2196</v>
      </c>
      <c r="D3141" s="138"/>
      <c r="E3141" s="139">
        <v>148.49</v>
      </c>
      <c r="F3141" s="134"/>
      <c r="G3141" s="134"/>
      <c r="H3141" s="140"/>
      <c r="I3141" s="140"/>
      <c r="J3141" s="140"/>
      <c r="K3141" s="140"/>
    </row>
    <row r="3142" spans="1:11" outlineLevel="1" x14ac:dyDescent="0.2">
      <c r="A3142" s="135"/>
      <c r="B3142" s="136"/>
      <c r="C3142" s="137" t="s">
        <v>2308</v>
      </c>
      <c r="D3142" s="138"/>
      <c r="E3142" s="139">
        <v>68.86</v>
      </c>
      <c r="F3142" s="134"/>
      <c r="G3142" s="134"/>
      <c r="H3142" s="140"/>
      <c r="I3142" s="140"/>
      <c r="J3142" s="140"/>
      <c r="K3142" s="140"/>
    </row>
    <row r="3143" spans="1:11" outlineLevel="1" x14ac:dyDescent="0.2">
      <c r="A3143" s="135"/>
      <c r="B3143" s="136"/>
      <c r="C3143" s="137" t="s">
        <v>2197</v>
      </c>
      <c r="D3143" s="138"/>
      <c r="E3143" s="139">
        <v>149.01</v>
      </c>
      <c r="F3143" s="134"/>
      <c r="G3143" s="134"/>
      <c r="H3143" s="140"/>
      <c r="I3143" s="140"/>
      <c r="J3143" s="140"/>
      <c r="K3143" s="140"/>
    </row>
    <row r="3144" spans="1:11" outlineLevel="1" x14ac:dyDescent="0.2">
      <c r="A3144" s="135"/>
      <c r="B3144" s="136"/>
      <c r="C3144" s="137" t="s">
        <v>2198</v>
      </c>
      <c r="D3144" s="138"/>
      <c r="E3144" s="139">
        <v>112.35</v>
      </c>
      <c r="F3144" s="134"/>
      <c r="G3144" s="134"/>
      <c r="H3144" s="140"/>
      <c r="I3144" s="140"/>
      <c r="J3144" s="140"/>
      <c r="K3144" s="140"/>
    </row>
    <row r="3145" spans="1:11" ht="22.5" outlineLevel="1" x14ac:dyDescent="0.2">
      <c r="A3145" s="43">
        <v>269</v>
      </c>
      <c r="B3145" s="44" t="s">
        <v>2560</v>
      </c>
      <c r="C3145" s="59" t="s">
        <v>2561</v>
      </c>
      <c r="D3145" s="45" t="s">
        <v>373</v>
      </c>
      <c r="E3145" s="46">
        <v>132.80000000000001</v>
      </c>
      <c r="F3145" s="47">
        <v>0</v>
      </c>
      <c r="G3145" s="48">
        <f>ROUND(E3145*F3145,2)</f>
        <v>0</v>
      </c>
      <c r="H3145" s="46">
        <v>2.7539999999999999E-2</v>
      </c>
      <c r="I3145" s="46">
        <f>ROUND(E3145*H3145,2)</f>
        <v>3.66</v>
      </c>
      <c r="J3145" s="46">
        <v>0</v>
      </c>
      <c r="K3145" s="46">
        <f>ROUND(E3145*J3145,2)</f>
        <v>0</v>
      </c>
    </row>
    <row r="3146" spans="1:11" outlineLevel="1" x14ac:dyDescent="0.2">
      <c r="A3146" s="135"/>
      <c r="B3146" s="136"/>
      <c r="C3146" s="137" t="s">
        <v>2562</v>
      </c>
      <c r="D3146" s="138"/>
      <c r="E3146" s="139">
        <v>132.80000000000001</v>
      </c>
      <c r="F3146" s="134"/>
      <c r="G3146" s="134"/>
      <c r="H3146" s="140"/>
      <c r="I3146" s="140"/>
      <c r="J3146" s="140"/>
      <c r="K3146" s="140"/>
    </row>
    <row r="3147" spans="1:11" outlineLevel="1" x14ac:dyDescent="0.2">
      <c r="A3147" s="43">
        <v>270</v>
      </c>
      <c r="B3147" s="44" t="s">
        <v>2563</v>
      </c>
      <c r="C3147" s="59" t="s">
        <v>2564</v>
      </c>
      <c r="D3147" s="45" t="s">
        <v>172</v>
      </c>
      <c r="E3147" s="46">
        <v>3002</v>
      </c>
      <c r="F3147" s="47">
        <v>0</v>
      </c>
      <c r="G3147" s="48">
        <f>ROUND(E3147*F3147,2)</f>
        <v>0</v>
      </c>
      <c r="H3147" s="46">
        <v>0</v>
      </c>
      <c r="I3147" s="46">
        <f>ROUND(E3147*H3147,2)</f>
        <v>0</v>
      </c>
      <c r="J3147" s="46">
        <v>0</v>
      </c>
      <c r="K3147" s="46">
        <f>ROUND(E3147*J3147,2)</f>
        <v>0</v>
      </c>
    </row>
    <row r="3148" spans="1:11" outlineLevel="1" x14ac:dyDescent="0.2">
      <c r="A3148" s="135"/>
      <c r="B3148" s="136"/>
      <c r="C3148" s="137" t="s">
        <v>2540</v>
      </c>
      <c r="D3148" s="138"/>
      <c r="E3148" s="139">
        <v>3002</v>
      </c>
      <c r="F3148" s="134"/>
      <c r="G3148" s="134"/>
      <c r="H3148" s="140"/>
      <c r="I3148" s="140"/>
      <c r="J3148" s="140"/>
      <c r="K3148" s="140"/>
    </row>
    <row r="3149" spans="1:11" outlineLevel="1" x14ac:dyDescent="0.2">
      <c r="A3149" s="43">
        <v>271</v>
      </c>
      <c r="B3149" s="44" t="s">
        <v>2565</v>
      </c>
      <c r="C3149" s="59" t="s">
        <v>2566</v>
      </c>
      <c r="D3149" s="45" t="s">
        <v>2567</v>
      </c>
      <c r="E3149" s="46">
        <v>90</v>
      </c>
      <c r="F3149" s="47">
        <v>0</v>
      </c>
      <c r="G3149" s="48">
        <f>ROUND(E3149*F3149,2)</f>
        <v>0</v>
      </c>
      <c r="H3149" s="46">
        <v>0</v>
      </c>
      <c r="I3149" s="46">
        <f>ROUND(E3149*H3149,2)</f>
        <v>0</v>
      </c>
      <c r="J3149" s="46">
        <v>0</v>
      </c>
      <c r="K3149" s="46">
        <f>ROUND(E3149*J3149,2)</f>
        <v>0</v>
      </c>
    </row>
    <row r="3150" spans="1:11" outlineLevel="1" x14ac:dyDescent="0.2">
      <c r="A3150" s="135"/>
      <c r="B3150" s="136"/>
      <c r="C3150" s="137" t="s">
        <v>2568</v>
      </c>
      <c r="D3150" s="138"/>
      <c r="E3150" s="139">
        <v>90</v>
      </c>
      <c r="F3150" s="134"/>
      <c r="G3150" s="134"/>
      <c r="H3150" s="140"/>
      <c r="I3150" s="140"/>
      <c r="J3150" s="140"/>
      <c r="K3150" s="140"/>
    </row>
    <row r="3151" spans="1:11" ht="33.75" outlineLevel="1" x14ac:dyDescent="0.2">
      <c r="A3151" s="43">
        <v>272</v>
      </c>
      <c r="B3151" s="44" t="s">
        <v>2569</v>
      </c>
      <c r="C3151" s="59" t="s">
        <v>2570</v>
      </c>
      <c r="D3151" s="45" t="s">
        <v>172</v>
      </c>
      <c r="E3151" s="46">
        <v>18012</v>
      </c>
      <c r="F3151" s="47">
        <v>0</v>
      </c>
      <c r="G3151" s="48">
        <f>ROUND(E3151*F3151,2)</f>
        <v>0</v>
      </c>
      <c r="H3151" s="46">
        <v>5.0000000000000002E-5</v>
      </c>
      <c r="I3151" s="46">
        <f>ROUND(E3151*H3151,2)</f>
        <v>0.9</v>
      </c>
      <c r="J3151" s="46">
        <v>0</v>
      </c>
      <c r="K3151" s="46">
        <f>ROUND(E3151*J3151,2)</f>
        <v>0</v>
      </c>
    </row>
    <row r="3152" spans="1:11" outlineLevel="1" x14ac:dyDescent="0.2">
      <c r="A3152" s="135"/>
      <c r="B3152" s="136"/>
      <c r="C3152" s="137" t="s">
        <v>2571</v>
      </c>
      <c r="D3152" s="138"/>
      <c r="E3152" s="139">
        <v>3002</v>
      </c>
      <c r="F3152" s="134"/>
      <c r="G3152" s="134"/>
      <c r="H3152" s="140"/>
      <c r="I3152" s="140"/>
      <c r="J3152" s="140"/>
      <c r="K3152" s="140"/>
    </row>
    <row r="3153" spans="1:11" outlineLevel="1" x14ac:dyDescent="0.2">
      <c r="A3153" s="135"/>
      <c r="B3153" s="136"/>
      <c r="C3153" s="141" t="s">
        <v>2541</v>
      </c>
      <c r="D3153" s="142"/>
      <c r="E3153" s="143">
        <v>15010</v>
      </c>
      <c r="F3153" s="134"/>
      <c r="G3153" s="134"/>
      <c r="H3153" s="140"/>
      <c r="I3153" s="140"/>
      <c r="J3153" s="140"/>
      <c r="K3153" s="140"/>
    </row>
    <row r="3154" spans="1:11" outlineLevel="1" x14ac:dyDescent="0.2">
      <c r="A3154" s="43">
        <v>273</v>
      </c>
      <c r="B3154" s="44" t="s">
        <v>2572</v>
      </c>
      <c r="C3154" s="59" t="s">
        <v>2573</v>
      </c>
      <c r="D3154" s="45" t="s">
        <v>172</v>
      </c>
      <c r="E3154" s="46">
        <v>3002</v>
      </c>
      <c r="F3154" s="47">
        <v>0</v>
      </c>
      <c r="G3154" s="48">
        <f>ROUND(E3154*F3154,2)</f>
        <v>0</v>
      </c>
      <c r="H3154" s="46">
        <v>0</v>
      </c>
      <c r="I3154" s="46">
        <f>ROUND(E3154*H3154,2)</f>
        <v>0</v>
      </c>
      <c r="J3154" s="46">
        <v>0</v>
      </c>
      <c r="K3154" s="46">
        <f>ROUND(E3154*J3154,2)</f>
        <v>0</v>
      </c>
    </row>
    <row r="3155" spans="1:11" outlineLevel="1" x14ac:dyDescent="0.2">
      <c r="A3155" s="135"/>
      <c r="B3155" s="136"/>
      <c r="C3155" s="137" t="s">
        <v>2571</v>
      </c>
      <c r="D3155" s="138"/>
      <c r="E3155" s="139">
        <v>3002</v>
      </c>
      <c r="F3155" s="134"/>
      <c r="G3155" s="134"/>
      <c r="H3155" s="140"/>
      <c r="I3155" s="140"/>
      <c r="J3155" s="140"/>
      <c r="K3155" s="140"/>
    </row>
    <row r="3156" spans="1:11" outlineLevel="1" x14ac:dyDescent="0.2">
      <c r="A3156" s="43">
        <v>274</v>
      </c>
      <c r="B3156" s="44" t="s">
        <v>2574</v>
      </c>
      <c r="C3156" s="59" t="s">
        <v>2575</v>
      </c>
      <c r="D3156" s="45" t="s">
        <v>373</v>
      </c>
      <c r="E3156" s="46">
        <v>160</v>
      </c>
      <c r="F3156" s="47">
        <v>0</v>
      </c>
      <c r="G3156" s="48">
        <f>ROUND(E3156*F3156,2)</f>
        <v>0</v>
      </c>
      <c r="H3156" s="46">
        <v>2.1909999999999999E-2</v>
      </c>
      <c r="I3156" s="46">
        <f>ROUND(E3156*H3156,2)</f>
        <v>3.51</v>
      </c>
      <c r="J3156" s="46">
        <v>0</v>
      </c>
      <c r="K3156" s="46">
        <f>ROUND(E3156*J3156,2)</f>
        <v>0</v>
      </c>
    </row>
    <row r="3157" spans="1:11" outlineLevel="1" x14ac:dyDescent="0.2">
      <c r="A3157" s="135"/>
      <c r="B3157" s="136"/>
      <c r="C3157" s="137" t="s">
        <v>2576</v>
      </c>
      <c r="D3157" s="138"/>
      <c r="E3157" s="139">
        <v>160</v>
      </c>
      <c r="F3157" s="134"/>
      <c r="G3157" s="134"/>
      <c r="H3157" s="140"/>
      <c r="I3157" s="140"/>
      <c r="J3157" s="140"/>
      <c r="K3157" s="140"/>
    </row>
    <row r="3158" spans="1:11" ht="33.75" outlineLevel="1" x14ac:dyDescent="0.2">
      <c r="A3158" s="43">
        <v>275</v>
      </c>
      <c r="B3158" s="44" t="s">
        <v>2577</v>
      </c>
      <c r="C3158" s="59" t="s">
        <v>2578</v>
      </c>
      <c r="D3158" s="45" t="s">
        <v>373</v>
      </c>
      <c r="E3158" s="46">
        <v>960</v>
      </c>
      <c r="F3158" s="47">
        <v>0</v>
      </c>
      <c r="G3158" s="48">
        <f>ROUND(E3158*F3158,2)</f>
        <v>0</v>
      </c>
      <c r="H3158" s="46">
        <v>1.7600000000000001E-3</v>
      </c>
      <c r="I3158" s="46">
        <f>ROUND(E3158*H3158,2)</f>
        <v>1.69</v>
      </c>
      <c r="J3158" s="46">
        <v>0</v>
      </c>
      <c r="K3158" s="46">
        <f>ROUND(E3158*J3158,2)</f>
        <v>0</v>
      </c>
    </row>
    <row r="3159" spans="1:11" outlineLevel="1" x14ac:dyDescent="0.2">
      <c r="A3159" s="135"/>
      <c r="B3159" s="136"/>
      <c r="C3159" s="137" t="s">
        <v>2579</v>
      </c>
      <c r="D3159" s="138"/>
      <c r="E3159" s="139">
        <v>160</v>
      </c>
      <c r="F3159" s="134"/>
      <c r="G3159" s="134"/>
      <c r="H3159" s="140"/>
      <c r="I3159" s="140"/>
      <c r="J3159" s="140"/>
      <c r="K3159" s="140"/>
    </row>
    <row r="3160" spans="1:11" outlineLevel="1" x14ac:dyDescent="0.2">
      <c r="A3160" s="135"/>
      <c r="B3160" s="136"/>
      <c r="C3160" s="141" t="s">
        <v>2541</v>
      </c>
      <c r="D3160" s="142"/>
      <c r="E3160" s="143">
        <v>800</v>
      </c>
      <c r="F3160" s="134"/>
      <c r="G3160" s="134"/>
      <c r="H3160" s="140"/>
      <c r="I3160" s="140"/>
      <c r="J3160" s="140"/>
      <c r="K3160" s="140"/>
    </row>
    <row r="3161" spans="1:11" outlineLevel="1" x14ac:dyDescent="0.2">
      <c r="A3161" s="43">
        <v>276</v>
      </c>
      <c r="B3161" s="44" t="s">
        <v>2580</v>
      </c>
      <c r="C3161" s="59" t="s">
        <v>2581</v>
      </c>
      <c r="D3161" s="45" t="s">
        <v>373</v>
      </c>
      <c r="E3161" s="46">
        <v>160</v>
      </c>
      <c r="F3161" s="47">
        <v>0</v>
      </c>
      <c r="G3161" s="48">
        <f>ROUND(E3161*F3161,2)</f>
        <v>0</v>
      </c>
      <c r="H3161" s="46">
        <v>0</v>
      </c>
      <c r="I3161" s="46">
        <f>ROUND(E3161*H3161,2)</f>
        <v>0</v>
      </c>
      <c r="J3161" s="46">
        <v>0</v>
      </c>
      <c r="K3161" s="46">
        <f>ROUND(E3161*J3161,2)</f>
        <v>0</v>
      </c>
    </row>
    <row r="3162" spans="1:11" outlineLevel="1" x14ac:dyDescent="0.2">
      <c r="A3162" s="135"/>
      <c r="B3162" s="136"/>
      <c r="C3162" s="137" t="s">
        <v>2579</v>
      </c>
      <c r="D3162" s="138"/>
      <c r="E3162" s="139">
        <v>160</v>
      </c>
      <c r="F3162" s="134"/>
      <c r="G3162" s="134"/>
      <c r="H3162" s="140"/>
      <c r="I3162" s="140"/>
      <c r="J3162" s="140"/>
      <c r="K3162" s="140"/>
    </row>
    <row r="3163" spans="1:11" x14ac:dyDescent="0.2">
      <c r="A3163" s="36" t="s">
        <v>148</v>
      </c>
      <c r="B3163" s="37" t="s">
        <v>58</v>
      </c>
      <c r="C3163" s="58" t="s">
        <v>59</v>
      </c>
      <c r="D3163" s="38"/>
      <c r="E3163" s="39"/>
      <c r="F3163" s="40"/>
      <c r="G3163" s="40">
        <f>SUM(G3164:G3309)</f>
        <v>0</v>
      </c>
      <c r="H3163" s="39"/>
      <c r="I3163" s="39">
        <f>SUM(I3164:I3309)</f>
        <v>1.1600000000000001</v>
      </c>
      <c r="J3163" s="39"/>
      <c r="K3163" s="39">
        <f>SUM(K3164:K3309)</f>
        <v>0</v>
      </c>
    </row>
    <row r="3164" spans="1:11" ht="56.25" outlineLevel="1" x14ac:dyDescent="0.2">
      <c r="A3164" s="43">
        <v>277</v>
      </c>
      <c r="B3164" s="44" t="s">
        <v>2582</v>
      </c>
      <c r="C3164" s="59" t="s">
        <v>2583</v>
      </c>
      <c r="D3164" s="45" t="s">
        <v>172</v>
      </c>
      <c r="E3164" s="46">
        <v>4156.47</v>
      </c>
      <c r="F3164" s="47">
        <v>0</v>
      </c>
      <c r="G3164" s="48">
        <f>ROUND(E3164*F3164,2)</f>
        <v>0</v>
      </c>
      <c r="H3164" s="46">
        <v>4.0000000000000003E-5</v>
      </c>
      <c r="I3164" s="46">
        <f>ROUND(E3164*H3164,2)</f>
        <v>0.17</v>
      </c>
      <c r="J3164" s="46">
        <v>0</v>
      </c>
      <c r="K3164" s="46">
        <f>ROUND(E3164*J3164,2)</f>
        <v>0</v>
      </c>
    </row>
    <row r="3165" spans="1:11" outlineLevel="1" x14ac:dyDescent="0.2">
      <c r="A3165" s="135"/>
      <c r="B3165" s="136"/>
      <c r="C3165" s="137" t="s">
        <v>906</v>
      </c>
      <c r="D3165" s="138"/>
      <c r="E3165" s="139"/>
      <c r="F3165" s="134"/>
      <c r="G3165" s="134"/>
      <c r="H3165" s="140"/>
      <c r="I3165" s="140"/>
      <c r="J3165" s="140"/>
      <c r="K3165" s="140"/>
    </row>
    <row r="3166" spans="1:11" outlineLevel="1" x14ac:dyDescent="0.2">
      <c r="A3166" s="135"/>
      <c r="B3166" s="136"/>
      <c r="C3166" s="137" t="s">
        <v>2546</v>
      </c>
      <c r="D3166" s="138"/>
      <c r="E3166" s="139">
        <v>10.39</v>
      </c>
      <c r="F3166" s="134"/>
      <c r="G3166" s="134"/>
      <c r="H3166" s="140"/>
      <c r="I3166" s="140"/>
      <c r="J3166" s="140"/>
      <c r="K3166" s="140"/>
    </row>
    <row r="3167" spans="1:11" outlineLevel="1" x14ac:dyDescent="0.2">
      <c r="A3167" s="135"/>
      <c r="B3167" s="136"/>
      <c r="C3167" s="137" t="s">
        <v>2547</v>
      </c>
      <c r="D3167" s="138"/>
      <c r="E3167" s="139">
        <v>13.56</v>
      </c>
      <c r="F3167" s="134"/>
      <c r="G3167" s="134"/>
      <c r="H3167" s="140"/>
      <c r="I3167" s="140"/>
      <c r="J3167" s="140"/>
      <c r="K3167" s="140"/>
    </row>
    <row r="3168" spans="1:11" outlineLevel="1" x14ac:dyDescent="0.2">
      <c r="A3168" s="135"/>
      <c r="B3168" s="136"/>
      <c r="C3168" s="137" t="s">
        <v>2548</v>
      </c>
      <c r="D3168" s="138"/>
      <c r="E3168" s="139">
        <v>28.71</v>
      </c>
      <c r="F3168" s="134"/>
      <c r="G3168" s="134"/>
      <c r="H3168" s="140"/>
      <c r="I3168" s="140"/>
      <c r="J3168" s="140"/>
      <c r="K3168" s="140"/>
    </row>
    <row r="3169" spans="1:11" outlineLevel="1" x14ac:dyDescent="0.2">
      <c r="A3169" s="135"/>
      <c r="B3169" s="136"/>
      <c r="C3169" s="137" t="s">
        <v>2266</v>
      </c>
      <c r="D3169" s="138"/>
      <c r="E3169" s="139">
        <v>12.85</v>
      </c>
      <c r="F3169" s="134"/>
      <c r="G3169" s="134"/>
      <c r="H3169" s="140"/>
      <c r="I3169" s="140"/>
      <c r="J3169" s="140"/>
      <c r="K3169" s="140"/>
    </row>
    <row r="3170" spans="1:11" outlineLevel="1" x14ac:dyDescent="0.2">
      <c r="A3170" s="135"/>
      <c r="B3170" s="136"/>
      <c r="C3170" s="137" t="s">
        <v>2267</v>
      </c>
      <c r="D3170" s="138"/>
      <c r="E3170" s="139">
        <v>12.85</v>
      </c>
      <c r="F3170" s="134"/>
      <c r="G3170" s="134"/>
      <c r="H3170" s="140"/>
      <c r="I3170" s="140"/>
      <c r="J3170" s="140"/>
      <c r="K3170" s="140"/>
    </row>
    <row r="3171" spans="1:11" outlineLevel="1" x14ac:dyDescent="0.2">
      <c r="A3171" s="135"/>
      <c r="B3171" s="136"/>
      <c r="C3171" s="137" t="s">
        <v>2268</v>
      </c>
      <c r="D3171" s="138"/>
      <c r="E3171" s="139">
        <v>2.61</v>
      </c>
      <c r="F3171" s="134"/>
      <c r="G3171" s="134"/>
      <c r="H3171" s="140"/>
      <c r="I3171" s="140"/>
      <c r="J3171" s="140"/>
      <c r="K3171" s="140"/>
    </row>
    <row r="3172" spans="1:11" outlineLevel="1" x14ac:dyDescent="0.2">
      <c r="A3172" s="135"/>
      <c r="B3172" s="136"/>
      <c r="C3172" s="137" t="s">
        <v>1442</v>
      </c>
      <c r="D3172" s="138"/>
      <c r="E3172" s="139">
        <v>11.01</v>
      </c>
      <c r="F3172" s="134"/>
      <c r="G3172" s="134"/>
      <c r="H3172" s="140"/>
      <c r="I3172" s="140"/>
      <c r="J3172" s="140"/>
      <c r="K3172" s="140"/>
    </row>
    <row r="3173" spans="1:11" outlineLevel="1" x14ac:dyDescent="0.2">
      <c r="A3173" s="135"/>
      <c r="B3173" s="136"/>
      <c r="C3173" s="137" t="s">
        <v>2269</v>
      </c>
      <c r="D3173" s="138"/>
      <c r="E3173" s="139">
        <v>104.53</v>
      </c>
      <c r="F3173" s="134"/>
      <c r="G3173" s="134"/>
      <c r="H3173" s="140"/>
      <c r="I3173" s="140"/>
      <c r="J3173" s="140"/>
      <c r="K3173" s="140"/>
    </row>
    <row r="3174" spans="1:11" outlineLevel="1" x14ac:dyDescent="0.2">
      <c r="A3174" s="135"/>
      <c r="B3174" s="136"/>
      <c r="C3174" s="137" t="s">
        <v>2270</v>
      </c>
      <c r="D3174" s="138"/>
      <c r="E3174" s="139">
        <v>68.87</v>
      </c>
      <c r="F3174" s="134"/>
      <c r="G3174" s="134"/>
      <c r="H3174" s="140"/>
      <c r="I3174" s="140"/>
      <c r="J3174" s="140"/>
      <c r="K3174" s="140"/>
    </row>
    <row r="3175" spans="1:11" outlineLevel="1" x14ac:dyDescent="0.2">
      <c r="A3175" s="135"/>
      <c r="B3175" s="136"/>
      <c r="C3175" s="137" t="s">
        <v>908</v>
      </c>
      <c r="D3175" s="138"/>
      <c r="E3175" s="139">
        <v>18.84</v>
      </c>
      <c r="F3175" s="134"/>
      <c r="G3175" s="134"/>
      <c r="H3175" s="140"/>
      <c r="I3175" s="140"/>
      <c r="J3175" s="140"/>
      <c r="K3175" s="140"/>
    </row>
    <row r="3176" spans="1:11" outlineLevel="1" x14ac:dyDescent="0.2">
      <c r="A3176" s="135"/>
      <c r="B3176" s="136"/>
      <c r="C3176" s="137" t="s">
        <v>909</v>
      </c>
      <c r="D3176" s="138"/>
      <c r="E3176" s="139">
        <v>50.08</v>
      </c>
      <c r="F3176" s="134"/>
      <c r="G3176" s="134"/>
      <c r="H3176" s="140"/>
      <c r="I3176" s="140"/>
      <c r="J3176" s="140"/>
      <c r="K3176" s="140"/>
    </row>
    <row r="3177" spans="1:11" outlineLevel="1" x14ac:dyDescent="0.2">
      <c r="A3177" s="135"/>
      <c r="B3177" s="136"/>
      <c r="C3177" s="137" t="s">
        <v>910</v>
      </c>
      <c r="D3177" s="138"/>
      <c r="E3177" s="139">
        <v>46.4</v>
      </c>
      <c r="F3177" s="134"/>
      <c r="G3177" s="134"/>
      <c r="H3177" s="140"/>
      <c r="I3177" s="140"/>
      <c r="J3177" s="140"/>
      <c r="K3177" s="140"/>
    </row>
    <row r="3178" spans="1:11" outlineLevel="1" x14ac:dyDescent="0.2">
      <c r="A3178" s="135"/>
      <c r="B3178" s="136"/>
      <c r="C3178" s="137" t="s">
        <v>2271</v>
      </c>
      <c r="D3178" s="138"/>
      <c r="E3178" s="139">
        <v>2.08</v>
      </c>
      <c r="F3178" s="134"/>
      <c r="G3178" s="134"/>
      <c r="H3178" s="140"/>
      <c r="I3178" s="140"/>
      <c r="J3178" s="140"/>
      <c r="K3178" s="140"/>
    </row>
    <row r="3179" spans="1:11" outlineLevel="1" x14ac:dyDescent="0.2">
      <c r="A3179" s="135"/>
      <c r="B3179" s="136"/>
      <c r="C3179" s="137" t="s">
        <v>2272</v>
      </c>
      <c r="D3179" s="138"/>
      <c r="E3179" s="139">
        <v>6.58</v>
      </c>
      <c r="F3179" s="134"/>
      <c r="G3179" s="134"/>
      <c r="H3179" s="140"/>
      <c r="I3179" s="140"/>
      <c r="J3179" s="140"/>
      <c r="K3179" s="140"/>
    </row>
    <row r="3180" spans="1:11" outlineLevel="1" x14ac:dyDescent="0.2">
      <c r="A3180" s="135"/>
      <c r="B3180" s="136"/>
      <c r="C3180" s="137" t="s">
        <v>2273</v>
      </c>
      <c r="D3180" s="138"/>
      <c r="E3180" s="139">
        <v>9.99</v>
      </c>
      <c r="F3180" s="134"/>
      <c r="G3180" s="134"/>
      <c r="H3180" s="140"/>
      <c r="I3180" s="140"/>
      <c r="J3180" s="140"/>
      <c r="K3180" s="140"/>
    </row>
    <row r="3181" spans="1:11" outlineLevel="1" x14ac:dyDescent="0.2">
      <c r="A3181" s="135"/>
      <c r="B3181" s="136"/>
      <c r="C3181" s="137" t="s">
        <v>964</v>
      </c>
      <c r="D3181" s="138"/>
      <c r="E3181" s="139">
        <v>6.46</v>
      </c>
      <c r="F3181" s="134"/>
      <c r="G3181" s="134"/>
      <c r="H3181" s="140"/>
      <c r="I3181" s="140"/>
      <c r="J3181" s="140"/>
      <c r="K3181" s="140"/>
    </row>
    <row r="3182" spans="1:11" outlineLevel="1" x14ac:dyDescent="0.2">
      <c r="A3182" s="135"/>
      <c r="B3182" s="136"/>
      <c r="C3182" s="137" t="s">
        <v>2274</v>
      </c>
      <c r="D3182" s="138"/>
      <c r="E3182" s="139">
        <v>11.33</v>
      </c>
      <c r="F3182" s="134"/>
      <c r="G3182" s="134"/>
      <c r="H3182" s="140"/>
      <c r="I3182" s="140"/>
      <c r="J3182" s="140"/>
      <c r="K3182" s="140"/>
    </row>
    <row r="3183" spans="1:11" outlineLevel="1" x14ac:dyDescent="0.2">
      <c r="A3183" s="135"/>
      <c r="B3183" s="136"/>
      <c r="C3183" s="137" t="s">
        <v>2275</v>
      </c>
      <c r="D3183" s="138"/>
      <c r="E3183" s="139">
        <v>13.5</v>
      </c>
      <c r="F3183" s="134"/>
      <c r="G3183" s="134"/>
      <c r="H3183" s="140"/>
      <c r="I3183" s="140"/>
      <c r="J3183" s="140"/>
      <c r="K3183" s="140"/>
    </row>
    <row r="3184" spans="1:11" outlineLevel="1" x14ac:dyDescent="0.2">
      <c r="A3184" s="135"/>
      <c r="B3184" s="136"/>
      <c r="C3184" s="137" t="s">
        <v>2549</v>
      </c>
      <c r="D3184" s="138"/>
      <c r="E3184" s="139">
        <v>3.72</v>
      </c>
      <c r="F3184" s="134"/>
      <c r="G3184" s="134"/>
      <c r="H3184" s="140"/>
      <c r="I3184" s="140"/>
      <c r="J3184" s="140"/>
      <c r="K3184" s="140"/>
    </row>
    <row r="3185" spans="1:11" outlineLevel="1" x14ac:dyDescent="0.2">
      <c r="A3185" s="135"/>
      <c r="B3185" s="136"/>
      <c r="C3185" s="137" t="s">
        <v>2276</v>
      </c>
      <c r="D3185" s="138"/>
      <c r="E3185" s="139">
        <v>14.12</v>
      </c>
      <c r="F3185" s="134"/>
      <c r="G3185" s="134"/>
      <c r="H3185" s="140"/>
      <c r="I3185" s="140"/>
      <c r="J3185" s="140"/>
      <c r="K3185" s="140"/>
    </row>
    <row r="3186" spans="1:11" outlineLevel="1" x14ac:dyDescent="0.2">
      <c r="A3186" s="135"/>
      <c r="B3186" s="136"/>
      <c r="C3186" s="137" t="s">
        <v>965</v>
      </c>
      <c r="D3186" s="138"/>
      <c r="E3186" s="139">
        <v>1.48</v>
      </c>
      <c r="F3186" s="134"/>
      <c r="G3186" s="134"/>
      <c r="H3186" s="140"/>
      <c r="I3186" s="140"/>
      <c r="J3186" s="140"/>
      <c r="K3186" s="140"/>
    </row>
    <row r="3187" spans="1:11" outlineLevel="1" x14ac:dyDescent="0.2">
      <c r="A3187" s="135"/>
      <c r="B3187" s="136"/>
      <c r="C3187" s="137" t="s">
        <v>966</v>
      </c>
      <c r="D3187" s="138"/>
      <c r="E3187" s="139">
        <v>1.62</v>
      </c>
      <c r="F3187" s="134"/>
      <c r="G3187" s="134"/>
      <c r="H3187" s="140"/>
      <c r="I3187" s="140"/>
      <c r="J3187" s="140"/>
      <c r="K3187" s="140"/>
    </row>
    <row r="3188" spans="1:11" outlineLevel="1" x14ac:dyDescent="0.2">
      <c r="A3188" s="135"/>
      <c r="B3188" s="136"/>
      <c r="C3188" s="137" t="s">
        <v>967</v>
      </c>
      <c r="D3188" s="138"/>
      <c r="E3188" s="139">
        <v>1.62</v>
      </c>
      <c r="F3188" s="134"/>
      <c r="G3188" s="134"/>
      <c r="H3188" s="140"/>
      <c r="I3188" s="140"/>
      <c r="J3188" s="140"/>
      <c r="K3188" s="140"/>
    </row>
    <row r="3189" spans="1:11" outlineLevel="1" x14ac:dyDescent="0.2">
      <c r="A3189" s="135"/>
      <c r="B3189" s="136"/>
      <c r="C3189" s="137" t="s">
        <v>912</v>
      </c>
      <c r="D3189" s="138"/>
      <c r="E3189" s="139">
        <v>19.489999999999998</v>
      </c>
      <c r="F3189" s="134"/>
      <c r="G3189" s="134"/>
      <c r="H3189" s="140"/>
      <c r="I3189" s="140"/>
      <c r="J3189" s="140"/>
      <c r="K3189" s="140"/>
    </row>
    <row r="3190" spans="1:11" outlineLevel="1" x14ac:dyDescent="0.2">
      <c r="A3190" s="135"/>
      <c r="B3190" s="136"/>
      <c r="C3190" s="137" t="s">
        <v>2277</v>
      </c>
      <c r="D3190" s="138"/>
      <c r="E3190" s="139">
        <v>46.17</v>
      </c>
      <c r="F3190" s="134"/>
      <c r="G3190" s="134"/>
      <c r="H3190" s="140"/>
      <c r="I3190" s="140"/>
      <c r="J3190" s="140"/>
      <c r="K3190" s="140"/>
    </row>
    <row r="3191" spans="1:11" outlineLevel="1" x14ac:dyDescent="0.2">
      <c r="A3191" s="135"/>
      <c r="B3191" s="136"/>
      <c r="C3191" s="137" t="s">
        <v>914</v>
      </c>
      <c r="D3191" s="138"/>
      <c r="E3191" s="139">
        <v>7.29</v>
      </c>
      <c r="F3191" s="134"/>
      <c r="G3191" s="134"/>
      <c r="H3191" s="140"/>
      <c r="I3191" s="140"/>
      <c r="J3191" s="140"/>
      <c r="K3191" s="140"/>
    </row>
    <row r="3192" spans="1:11" outlineLevel="1" x14ac:dyDescent="0.2">
      <c r="A3192" s="135"/>
      <c r="B3192" s="136"/>
      <c r="C3192" s="137" t="s">
        <v>915</v>
      </c>
      <c r="D3192" s="138"/>
      <c r="E3192" s="139">
        <v>14.63</v>
      </c>
      <c r="F3192" s="134"/>
      <c r="G3192" s="134"/>
      <c r="H3192" s="140"/>
      <c r="I3192" s="140"/>
      <c r="J3192" s="140"/>
      <c r="K3192" s="140"/>
    </row>
    <row r="3193" spans="1:11" outlineLevel="1" x14ac:dyDescent="0.2">
      <c r="A3193" s="135"/>
      <c r="B3193" s="136"/>
      <c r="C3193" s="137" t="s">
        <v>2278</v>
      </c>
      <c r="D3193" s="138"/>
      <c r="E3193" s="139">
        <v>67.2</v>
      </c>
      <c r="F3193" s="134"/>
      <c r="G3193" s="134"/>
      <c r="H3193" s="140"/>
      <c r="I3193" s="140"/>
      <c r="J3193" s="140"/>
      <c r="K3193" s="140"/>
    </row>
    <row r="3194" spans="1:11" outlineLevel="1" x14ac:dyDescent="0.2">
      <c r="A3194" s="135"/>
      <c r="B3194" s="136"/>
      <c r="C3194" s="137" t="s">
        <v>2550</v>
      </c>
      <c r="D3194" s="138"/>
      <c r="E3194" s="139">
        <v>46.86</v>
      </c>
      <c r="F3194" s="134"/>
      <c r="G3194" s="134"/>
      <c r="H3194" s="140"/>
      <c r="I3194" s="140"/>
      <c r="J3194" s="140"/>
      <c r="K3194" s="140"/>
    </row>
    <row r="3195" spans="1:11" outlineLevel="1" x14ac:dyDescent="0.2">
      <c r="A3195" s="135"/>
      <c r="B3195" s="136"/>
      <c r="C3195" s="137" t="s">
        <v>2551</v>
      </c>
      <c r="D3195" s="138"/>
      <c r="E3195" s="139">
        <v>40.93</v>
      </c>
      <c r="F3195" s="134"/>
      <c r="G3195" s="134"/>
      <c r="H3195" s="140"/>
      <c r="I3195" s="140"/>
      <c r="J3195" s="140"/>
      <c r="K3195" s="140"/>
    </row>
    <row r="3196" spans="1:11" outlineLevel="1" x14ac:dyDescent="0.2">
      <c r="A3196" s="135"/>
      <c r="B3196" s="136"/>
      <c r="C3196" s="137" t="s">
        <v>968</v>
      </c>
      <c r="D3196" s="138"/>
      <c r="E3196" s="139">
        <v>1.44</v>
      </c>
      <c r="F3196" s="134"/>
      <c r="G3196" s="134"/>
      <c r="H3196" s="140"/>
      <c r="I3196" s="140"/>
      <c r="J3196" s="140"/>
      <c r="K3196" s="140"/>
    </row>
    <row r="3197" spans="1:11" outlineLevel="1" x14ac:dyDescent="0.2">
      <c r="A3197" s="135"/>
      <c r="B3197" s="136"/>
      <c r="C3197" s="137" t="s">
        <v>969</v>
      </c>
      <c r="D3197" s="138"/>
      <c r="E3197" s="139">
        <v>3.8</v>
      </c>
      <c r="F3197" s="134"/>
      <c r="G3197" s="134"/>
      <c r="H3197" s="140"/>
      <c r="I3197" s="140"/>
      <c r="J3197" s="140"/>
      <c r="K3197" s="140"/>
    </row>
    <row r="3198" spans="1:11" outlineLevel="1" x14ac:dyDescent="0.2">
      <c r="A3198" s="135"/>
      <c r="B3198" s="136"/>
      <c r="C3198" s="137" t="s">
        <v>970</v>
      </c>
      <c r="D3198" s="138"/>
      <c r="E3198" s="139">
        <v>3.5</v>
      </c>
      <c r="F3198" s="134"/>
      <c r="G3198" s="134"/>
      <c r="H3198" s="140"/>
      <c r="I3198" s="140"/>
      <c r="J3198" s="140"/>
      <c r="K3198" s="140"/>
    </row>
    <row r="3199" spans="1:11" outlineLevel="1" x14ac:dyDescent="0.2">
      <c r="A3199" s="135"/>
      <c r="B3199" s="136"/>
      <c r="C3199" s="137" t="s">
        <v>971</v>
      </c>
      <c r="D3199" s="138"/>
      <c r="E3199" s="139">
        <v>1.44</v>
      </c>
      <c r="F3199" s="134"/>
      <c r="G3199" s="134"/>
      <c r="H3199" s="140"/>
      <c r="I3199" s="140"/>
      <c r="J3199" s="140"/>
      <c r="K3199" s="140"/>
    </row>
    <row r="3200" spans="1:11" outlineLevel="1" x14ac:dyDescent="0.2">
      <c r="A3200" s="135"/>
      <c r="B3200" s="136"/>
      <c r="C3200" s="137" t="s">
        <v>972</v>
      </c>
      <c r="D3200" s="138"/>
      <c r="E3200" s="139">
        <v>1.44</v>
      </c>
      <c r="F3200" s="134"/>
      <c r="G3200" s="134"/>
      <c r="H3200" s="140"/>
      <c r="I3200" s="140"/>
      <c r="J3200" s="140"/>
      <c r="K3200" s="140"/>
    </row>
    <row r="3201" spans="1:11" outlineLevel="1" x14ac:dyDescent="0.2">
      <c r="A3201" s="135"/>
      <c r="B3201" s="136"/>
      <c r="C3201" s="137" t="s">
        <v>973</v>
      </c>
      <c r="D3201" s="138"/>
      <c r="E3201" s="139">
        <v>2.3199999999999998</v>
      </c>
      <c r="F3201" s="134"/>
      <c r="G3201" s="134"/>
      <c r="H3201" s="140"/>
      <c r="I3201" s="140"/>
      <c r="J3201" s="140"/>
      <c r="K3201" s="140"/>
    </row>
    <row r="3202" spans="1:11" outlineLevel="1" x14ac:dyDescent="0.2">
      <c r="A3202" s="135"/>
      <c r="B3202" s="136"/>
      <c r="C3202" s="137" t="s">
        <v>974</v>
      </c>
      <c r="D3202" s="138"/>
      <c r="E3202" s="139">
        <v>2.7</v>
      </c>
      <c r="F3202" s="134"/>
      <c r="G3202" s="134"/>
      <c r="H3202" s="140"/>
      <c r="I3202" s="140"/>
      <c r="J3202" s="140"/>
      <c r="K3202" s="140"/>
    </row>
    <row r="3203" spans="1:11" outlineLevel="1" x14ac:dyDescent="0.2">
      <c r="A3203" s="135"/>
      <c r="B3203" s="136"/>
      <c r="C3203" s="137" t="s">
        <v>2552</v>
      </c>
      <c r="D3203" s="138"/>
      <c r="E3203" s="139">
        <v>47.43</v>
      </c>
      <c r="F3203" s="134"/>
      <c r="G3203" s="134"/>
      <c r="H3203" s="140"/>
      <c r="I3203" s="140"/>
      <c r="J3203" s="140"/>
      <c r="K3203" s="140"/>
    </row>
    <row r="3204" spans="1:11" outlineLevel="1" x14ac:dyDescent="0.2">
      <c r="A3204" s="135"/>
      <c r="B3204" s="136"/>
      <c r="C3204" s="137" t="s">
        <v>2279</v>
      </c>
      <c r="D3204" s="138"/>
      <c r="E3204" s="139">
        <v>3</v>
      </c>
      <c r="F3204" s="134"/>
      <c r="G3204" s="134"/>
      <c r="H3204" s="140"/>
      <c r="I3204" s="140"/>
      <c r="J3204" s="140"/>
      <c r="K3204" s="140"/>
    </row>
    <row r="3205" spans="1:11" outlineLevel="1" x14ac:dyDescent="0.2">
      <c r="A3205" s="135"/>
      <c r="B3205" s="136"/>
      <c r="C3205" s="137" t="s">
        <v>917</v>
      </c>
      <c r="D3205" s="138"/>
      <c r="E3205" s="139"/>
      <c r="F3205" s="134"/>
      <c r="G3205" s="134"/>
      <c r="H3205" s="140"/>
      <c r="I3205" s="140"/>
      <c r="J3205" s="140"/>
      <c r="K3205" s="140"/>
    </row>
    <row r="3206" spans="1:11" outlineLevel="1" x14ac:dyDescent="0.2">
      <c r="A3206" s="135"/>
      <c r="B3206" s="136"/>
      <c r="C3206" s="137" t="s">
        <v>2553</v>
      </c>
      <c r="D3206" s="138"/>
      <c r="E3206" s="139">
        <v>69.98</v>
      </c>
      <c r="F3206" s="134"/>
      <c r="G3206" s="134"/>
      <c r="H3206" s="140"/>
      <c r="I3206" s="140"/>
      <c r="J3206" s="140"/>
      <c r="K3206" s="140"/>
    </row>
    <row r="3207" spans="1:11" outlineLevel="1" x14ac:dyDescent="0.2">
      <c r="A3207" s="135"/>
      <c r="B3207" s="136"/>
      <c r="C3207" s="137" t="s">
        <v>2283</v>
      </c>
      <c r="D3207" s="138"/>
      <c r="E3207" s="139">
        <v>28.46</v>
      </c>
      <c r="F3207" s="134"/>
      <c r="G3207" s="134"/>
      <c r="H3207" s="140"/>
      <c r="I3207" s="140"/>
      <c r="J3207" s="140"/>
      <c r="K3207" s="140"/>
    </row>
    <row r="3208" spans="1:11" outlineLevel="1" x14ac:dyDescent="0.2">
      <c r="A3208" s="135"/>
      <c r="B3208" s="136"/>
      <c r="C3208" s="137" t="s">
        <v>918</v>
      </c>
      <c r="D3208" s="138"/>
      <c r="E3208" s="139">
        <v>33.9</v>
      </c>
      <c r="F3208" s="134"/>
      <c r="G3208" s="134"/>
      <c r="H3208" s="140"/>
      <c r="I3208" s="140"/>
      <c r="J3208" s="140"/>
      <c r="K3208" s="140"/>
    </row>
    <row r="3209" spans="1:11" outlineLevel="1" x14ac:dyDescent="0.2">
      <c r="A3209" s="135"/>
      <c r="B3209" s="136"/>
      <c r="C3209" s="137" t="s">
        <v>919</v>
      </c>
      <c r="D3209" s="138"/>
      <c r="E3209" s="139">
        <v>2.7</v>
      </c>
      <c r="F3209" s="134"/>
      <c r="G3209" s="134"/>
      <c r="H3209" s="140"/>
      <c r="I3209" s="140"/>
      <c r="J3209" s="140"/>
      <c r="K3209" s="140"/>
    </row>
    <row r="3210" spans="1:11" outlineLevel="1" x14ac:dyDescent="0.2">
      <c r="A3210" s="135"/>
      <c r="B3210" s="136"/>
      <c r="C3210" s="137" t="s">
        <v>920</v>
      </c>
      <c r="D3210" s="138"/>
      <c r="E3210" s="139">
        <v>32.47</v>
      </c>
      <c r="F3210" s="134"/>
      <c r="G3210" s="134"/>
      <c r="H3210" s="140"/>
      <c r="I3210" s="140"/>
      <c r="J3210" s="140"/>
      <c r="K3210" s="140"/>
    </row>
    <row r="3211" spans="1:11" outlineLevel="1" x14ac:dyDescent="0.2">
      <c r="A3211" s="135"/>
      <c r="B3211" s="136"/>
      <c r="C3211" s="137" t="s">
        <v>921</v>
      </c>
      <c r="D3211" s="138"/>
      <c r="E3211" s="139">
        <v>10.78</v>
      </c>
      <c r="F3211" s="134"/>
      <c r="G3211" s="134"/>
      <c r="H3211" s="140"/>
      <c r="I3211" s="140"/>
      <c r="J3211" s="140"/>
      <c r="K3211" s="140"/>
    </row>
    <row r="3212" spans="1:11" outlineLevel="1" x14ac:dyDescent="0.2">
      <c r="A3212" s="135"/>
      <c r="B3212" s="136"/>
      <c r="C3212" s="137" t="s">
        <v>922</v>
      </c>
      <c r="D3212" s="138"/>
      <c r="E3212" s="139">
        <v>26.08</v>
      </c>
      <c r="F3212" s="134"/>
      <c r="G3212" s="134"/>
      <c r="H3212" s="140"/>
      <c r="I3212" s="140"/>
      <c r="J3212" s="140"/>
      <c r="K3212" s="140"/>
    </row>
    <row r="3213" spans="1:11" outlineLevel="1" x14ac:dyDescent="0.2">
      <c r="A3213" s="135"/>
      <c r="B3213" s="136"/>
      <c r="C3213" s="137" t="s">
        <v>923</v>
      </c>
      <c r="D3213" s="138"/>
      <c r="E3213" s="139">
        <v>18.29</v>
      </c>
      <c r="F3213" s="134"/>
      <c r="G3213" s="134"/>
      <c r="H3213" s="140"/>
      <c r="I3213" s="140"/>
      <c r="J3213" s="140"/>
      <c r="K3213" s="140"/>
    </row>
    <row r="3214" spans="1:11" outlineLevel="1" x14ac:dyDescent="0.2">
      <c r="A3214" s="135"/>
      <c r="B3214" s="136"/>
      <c r="C3214" s="137" t="s">
        <v>924</v>
      </c>
      <c r="D3214" s="138"/>
      <c r="E3214" s="139">
        <v>13.69</v>
      </c>
      <c r="F3214" s="134"/>
      <c r="G3214" s="134"/>
      <c r="H3214" s="140"/>
      <c r="I3214" s="140"/>
      <c r="J3214" s="140"/>
      <c r="K3214" s="140"/>
    </row>
    <row r="3215" spans="1:11" outlineLevel="1" x14ac:dyDescent="0.2">
      <c r="A3215" s="135"/>
      <c r="B3215" s="136"/>
      <c r="C3215" s="137" t="s">
        <v>1482</v>
      </c>
      <c r="D3215" s="138"/>
      <c r="E3215" s="139">
        <v>25.45</v>
      </c>
      <c r="F3215" s="134"/>
      <c r="G3215" s="134"/>
      <c r="H3215" s="140"/>
      <c r="I3215" s="140"/>
      <c r="J3215" s="140"/>
      <c r="K3215" s="140"/>
    </row>
    <row r="3216" spans="1:11" outlineLevel="1" x14ac:dyDescent="0.2">
      <c r="A3216" s="135"/>
      <c r="B3216" s="136"/>
      <c r="C3216" s="137" t="s">
        <v>2203</v>
      </c>
      <c r="D3216" s="138"/>
      <c r="E3216" s="139">
        <v>23.47</v>
      </c>
      <c r="F3216" s="134"/>
      <c r="G3216" s="134"/>
      <c r="H3216" s="140"/>
      <c r="I3216" s="140"/>
      <c r="J3216" s="140"/>
      <c r="K3216" s="140"/>
    </row>
    <row r="3217" spans="1:11" outlineLevel="1" x14ac:dyDescent="0.2">
      <c r="A3217" s="135"/>
      <c r="B3217" s="136"/>
      <c r="C3217" s="137" t="s">
        <v>2204</v>
      </c>
      <c r="D3217" s="138"/>
      <c r="E3217" s="139">
        <v>11.17</v>
      </c>
      <c r="F3217" s="134"/>
      <c r="G3217" s="134"/>
      <c r="H3217" s="140"/>
      <c r="I3217" s="140"/>
      <c r="J3217" s="140"/>
      <c r="K3217" s="140"/>
    </row>
    <row r="3218" spans="1:11" outlineLevel="1" x14ac:dyDescent="0.2">
      <c r="A3218" s="135"/>
      <c r="B3218" s="136"/>
      <c r="C3218" s="137" t="s">
        <v>2205</v>
      </c>
      <c r="D3218" s="138"/>
      <c r="E3218" s="139">
        <v>15.55</v>
      </c>
      <c r="F3218" s="134"/>
      <c r="G3218" s="134"/>
      <c r="H3218" s="140"/>
      <c r="I3218" s="140"/>
      <c r="J3218" s="140"/>
      <c r="K3218" s="140"/>
    </row>
    <row r="3219" spans="1:11" outlineLevel="1" x14ac:dyDescent="0.2">
      <c r="A3219" s="135"/>
      <c r="B3219" s="136"/>
      <c r="C3219" s="137" t="s">
        <v>2284</v>
      </c>
      <c r="D3219" s="138"/>
      <c r="E3219" s="139">
        <v>9.27</v>
      </c>
      <c r="F3219" s="134"/>
      <c r="G3219" s="134"/>
      <c r="H3219" s="140"/>
      <c r="I3219" s="140"/>
      <c r="J3219" s="140"/>
      <c r="K3219" s="140"/>
    </row>
    <row r="3220" spans="1:11" outlineLevel="1" x14ac:dyDescent="0.2">
      <c r="A3220" s="135"/>
      <c r="B3220" s="136"/>
      <c r="C3220" s="137" t="s">
        <v>2285</v>
      </c>
      <c r="D3220" s="138"/>
      <c r="E3220" s="139">
        <v>0.94</v>
      </c>
      <c r="F3220" s="134"/>
      <c r="G3220" s="134"/>
      <c r="H3220" s="140"/>
      <c r="I3220" s="140"/>
      <c r="J3220" s="140"/>
      <c r="K3220" s="140"/>
    </row>
    <row r="3221" spans="1:11" outlineLevel="1" x14ac:dyDescent="0.2">
      <c r="A3221" s="135"/>
      <c r="B3221" s="136"/>
      <c r="C3221" s="137" t="s">
        <v>2286</v>
      </c>
      <c r="D3221" s="138"/>
      <c r="E3221" s="139">
        <v>1.1299999999999999</v>
      </c>
      <c r="F3221" s="134"/>
      <c r="G3221" s="134"/>
      <c r="H3221" s="140"/>
      <c r="I3221" s="140"/>
      <c r="J3221" s="140"/>
      <c r="K3221" s="140"/>
    </row>
    <row r="3222" spans="1:11" outlineLevel="1" x14ac:dyDescent="0.2">
      <c r="A3222" s="135"/>
      <c r="B3222" s="136"/>
      <c r="C3222" s="137" t="s">
        <v>2287</v>
      </c>
      <c r="D3222" s="138"/>
      <c r="E3222" s="139">
        <v>15.88</v>
      </c>
      <c r="F3222" s="134"/>
      <c r="G3222" s="134"/>
      <c r="H3222" s="140"/>
      <c r="I3222" s="140"/>
      <c r="J3222" s="140"/>
      <c r="K3222" s="140"/>
    </row>
    <row r="3223" spans="1:11" outlineLevel="1" x14ac:dyDescent="0.2">
      <c r="A3223" s="135"/>
      <c r="B3223" s="136"/>
      <c r="C3223" s="137" t="s">
        <v>1490</v>
      </c>
      <c r="D3223" s="138"/>
      <c r="E3223" s="139">
        <v>14.53</v>
      </c>
      <c r="F3223" s="134"/>
      <c r="G3223" s="134"/>
      <c r="H3223" s="140"/>
      <c r="I3223" s="140"/>
      <c r="J3223" s="140"/>
      <c r="K3223" s="140"/>
    </row>
    <row r="3224" spans="1:11" outlineLevel="1" x14ac:dyDescent="0.2">
      <c r="A3224" s="135"/>
      <c r="B3224" s="136"/>
      <c r="C3224" s="137" t="s">
        <v>2554</v>
      </c>
      <c r="D3224" s="138"/>
      <c r="E3224" s="139">
        <v>16.010000000000002</v>
      </c>
      <c r="F3224" s="134"/>
      <c r="G3224" s="134"/>
      <c r="H3224" s="140"/>
      <c r="I3224" s="140"/>
      <c r="J3224" s="140"/>
      <c r="K3224" s="140"/>
    </row>
    <row r="3225" spans="1:11" outlineLevel="1" x14ac:dyDescent="0.2">
      <c r="A3225" s="135"/>
      <c r="B3225" s="136"/>
      <c r="C3225" s="137" t="s">
        <v>2288</v>
      </c>
      <c r="D3225" s="138"/>
      <c r="E3225" s="139">
        <v>85.52</v>
      </c>
      <c r="F3225" s="134"/>
      <c r="G3225" s="134"/>
      <c r="H3225" s="140"/>
      <c r="I3225" s="140"/>
      <c r="J3225" s="140"/>
      <c r="K3225" s="140"/>
    </row>
    <row r="3226" spans="1:11" outlineLevel="1" x14ac:dyDescent="0.2">
      <c r="A3226" s="135"/>
      <c r="B3226" s="136"/>
      <c r="C3226" s="137" t="s">
        <v>2206</v>
      </c>
      <c r="D3226" s="138"/>
      <c r="E3226" s="139">
        <v>21.86</v>
      </c>
      <c r="F3226" s="134"/>
      <c r="G3226" s="134"/>
      <c r="H3226" s="140"/>
      <c r="I3226" s="140"/>
      <c r="J3226" s="140"/>
      <c r="K3226" s="140"/>
    </row>
    <row r="3227" spans="1:11" outlineLevel="1" x14ac:dyDescent="0.2">
      <c r="A3227" s="135"/>
      <c r="B3227" s="136"/>
      <c r="C3227" s="137" t="s">
        <v>925</v>
      </c>
      <c r="D3227" s="138"/>
      <c r="E3227" s="139">
        <v>48.07</v>
      </c>
      <c r="F3227" s="134"/>
      <c r="G3227" s="134"/>
      <c r="H3227" s="140"/>
      <c r="I3227" s="140"/>
      <c r="J3227" s="140"/>
      <c r="K3227" s="140"/>
    </row>
    <row r="3228" spans="1:11" outlineLevel="1" x14ac:dyDescent="0.2">
      <c r="A3228" s="135"/>
      <c r="B3228" s="136"/>
      <c r="C3228" s="137" t="s">
        <v>1494</v>
      </c>
      <c r="D3228" s="138"/>
      <c r="E3228" s="139">
        <v>71.040000000000006</v>
      </c>
      <c r="F3228" s="134"/>
      <c r="G3228" s="134"/>
      <c r="H3228" s="140"/>
      <c r="I3228" s="140"/>
      <c r="J3228" s="140"/>
      <c r="K3228" s="140"/>
    </row>
    <row r="3229" spans="1:11" outlineLevel="1" x14ac:dyDescent="0.2">
      <c r="A3229" s="135"/>
      <c r="B3229" s="136"/>
      <c r="C3229" s="137" t="s">
        <v>2555</v>
      </c>
      <c r="D3229" s="138"/>
      <c r="E3229" s="139">
        <v>103.6</v>
      </c>
      <c r="F3229" s="134"/>
      <c r="G3229" s="134"/>
      <c r="H3229" s="140"/>
      <c r="I3229" s="140"/>
      <c r="J3229" s="140"/>
      <c r="K3229" s="140"/>
    </row>
    <row r="3230" spans="1:11" outlineLevel="1" x14ac:dyDescent="0.2">
      <c r="A3230" s="135"/>
      <c r="B3230" s="136"/>
      <c r="C3230" s="137" t="s">
        <v>926</v>
      </c>
      <c r="D3230" s="138"/>
      <c r="E3230" s="139"/>
      <c r="F3230" s="134"/>
      <c r="G3230" s="134"/>
      <c r="H3230" s="140"/>
      <c r="I3230" s="140"/>
      <c r="J3230" s="140"/>
      <c r="K3230" s="140"/>
    </row>
    <row r="3231" spans="1:11" outlineLevel="1" x14ac:dyDescent="0.2">
      <c r="A3231" s="135"/>
      <c r="B3231" s="136"/>
      <c r="C3231" s="137" t="s">
        <v>2556</v>
      </c>
      <c r="D3231" s="138"/>
      <c r="E3231" s="139">
        <v>72.510000000000005</v>
      </c>
      <c r="F3231" s="134"/>
      <c r="G3231" s="134"/>
      <c r="H3231" s="140"/>
      <c r="I3231" s="140"/>
      <c r="J3231" s="140"/>
      <c r="K3231" s="140"/>
    </row>
    <row r="3232" spans="1:11" outlineLevel="1" x14ac:dyDescent="0.2">
      <c r="A3232" s="135"/>
      <c r="B3232" s="136"/>
      <c r="C3232" s="137" t="s">
        <v>2290</v>
      </c>
      <c r="D3232" s="138"/>
      <c r="E3232" s="139">
        <v>38.72</v>
      </c>
      <c r="F3232" s="134"/>
      <c r="G3232" s="134"/>
      <c r="H3232" s="140"/>
      <c r="I3232" s="140"/>
      <c r="J3232" s="140"/>
      <c r="K3232" s="140"/>
    </row>
    <row r="3233" spans="1:11" outlineLevel="1" x14ac:dyDescent="0.2">
      <c r="A3233" s="135"/>
      <c r="B3233" s="136"/>
      <c r="C3233" s="137" t="s">
        <v>2178</v>
      </c>
      <c r="D3233" s="138"/>
      <c r="E3233" s="139">
        <v>22.59</v>
      </c>
      <c r="F3233" s="134"/>
      <c r="G3233" s="134"/>
      <c r="H3233" s="140"/>
      <c r="I3233" s="140"/>
      <c r="J3233" s="140"/>
      <c r="K3233" s="140"/>
    </row>
    <row r="3234" spans="1:11" outlineLevel="1" x14ac:dyDescent="0.2">
      <c r="A3234" s="135"/>
      <c r="B3234" s="136"/>
      <c r="C3234" s="137" t="s">
        <v>2179</v>
      </c>
      <c r="D3234" s="138"/>
      <c r="E3234" s="139">
        <v>26.83</v>
      </c>
      <c r="F3234" s="134"/>
      <c r="G3234" s="134"/>
      <c r="H3234" s="140"/>
      <c r="I3234" s="140"/>
      <c r="J3234" s="140"/>
      <c r="K3234" s="140"/>
    </row>
    <row r="3235" spans="1:11" outlineLevel="1" x14ac:dyDescent="0.2">
      <c r="A3235" s="135"/>
      <c r="B3235" s="136"/>
      <c r="C3235" s="137" t="s">
        <v>2180</v>
      </c>
      <c r="D3235" s="138"/>
      <c r="E3235" s="139">
        <v>22.25</v>
      </c>
      <c r="F3235" s="134"/>
      <c r="G3235" s="134"/>
      <c r="H3235" s="140"/>
      <c r="I3235" s="140"/>
      <c r="J3235" s="140"/>
      <c r="K3235" s="140"/>
    </row>
    <row r="3236" spans="1:11" outlineLevel="1" x14ac:dyDescent="0.2">
      <c r="A3236" s="135"/>
      <c r="B3236" s="136"/>
      <c r="C3236" s="137" t="s">
        <v>2207</v>
      </c>
      <c r="D3236" s="138"/>
      <c r="E3236" s="139">
        <v>73.959999999999994</v>
      </c>
      <c r="F3236" s="134"/>
      <c r="G3236" s="134"/>
      <c r="H3236" s="140"/>
      <c r="I3236" s="140"/>
      <c r="J3236" s="140"/>
      <c r="K3236" s="140"/>
    </row>
    <row r="3237" spans="1:11" outlineLevel="1" x14ac:dyDescent="0.2">
      <c r="A3237" s="135"/>
      <c r="B3237" s="136"/>
      <c r="C3237" s="137" t="s">
        <v>2208</v>
      </c>
      <c r="D3237" s="138"/>
      <c r="E3237" s="139">
        <v>76.48</v>
      </c>
      <c r="F3237" s="134"/>
      <c r="G3237" s="134"/>
      <c r="H3237" s="140"/>
      <c r="I3237" s="140"/>
      <c r="J3237" s="140"/>
      <c r="K3237" s="140"/>
    </row>
    <row r="3238" spans="1:11" outlineLevel="1" x14ac:dyDescent="0.2">
      <c r="A3238" s="135"/>
      <c r="B3238" s="136"/>
      <c r="C3238" s="137" t="s">
        <v>975</v>
      </c>
      <c r="D3238" s="138"/>
      <c r="E3238" s="139">
        <v>2.37</v>
      </c>
      <c r="F3238" s="134"/>
      <c r="G3238" s="134"/>
      <c r="H3238" s="140"/>
      <c r="I3238" s="140"/>
      <c r="J3238" s="140"/>
      <c r="K3238" s="140"/>
    </row>
    <row r="3239" spans="1:11" outlineLevel="1" x14ac:dyDescent="0.2">
      <c r="A3239" s="135"/>
      <c r="B3239" s="136"/>
      <c r="C3239" s="137" t="s">
        <v>976</v>
      </c>
      <c r="D3239" s="138"/>
      <c r="E3239" s="139">
        <v>5.73</v>
      </c>
      <c r="F3239" s="134"/>
      <c r="G3239" s="134"/>
      <c r="H3239" s="140"/>
      <c r="I3239" s="140"/>
      <c r="J3239" s="140"/>
      <c r="K3239" s="140"/>
    </row>
    <row r="3240" spans="1:11" outlineLevel="1" x14ac:dyDescent="0.2">
      <c r="A3240" s="135"/>
      <c r="B3240" s="136"/>
      <c r="C3240" s="137" t="s">
        <v>977</v>
      </c>
      <c r="D3240" s="138"/>
      <c r="E3240" s="139">
        <v>1.58</v>
      </c>
      <c r="F3240" s="134"/>
      <c r="G3240" s="134"/>
      <c r="H3240" s="140"/>
      <c r="I3240" s="140"/>
      <c r="J3240" s="140"/>
      <c r="K3240" s="140"/>
    </row>
    <row r="3241" spans="1:11" outlineLevel="1" x14ac:dyDescent="0.2">
      <c r="A3241" s="135"/>
      <c r="B3241" s="136"/>
      <c r="C3241" s="137" t="s">
        <v>978</v>
      </c>
      <c r="D3241" s="138"/>
      <c r="E3241" s="139">
        <v>1.28</v>
      </c>
      <c r="F3241" s="134"/>
      <c r="G3241" s="134"/>
      <c r="H3241" s="140"/>
      <c r="I3241" s="140"/>
      <c r="J3241" s="140"/>
      <c r="K3241" s="140"/>
    </row>
    <row r="3242" spans="1:11" outlineLevel="1" x14ac:dyDescent="0.2">
      <c r="A3242" s="135"/>
      <c r="B3242" s="136"/>
      <c r="C3242" s="137" t="s">
        <v>979</v>
      </c>
      <c r="D3242" s="138"/>
      <c r="E3242" s="139">
        <v>1.35</v>
      </c>
      <c r="F3242" s="134"/>
      <c r="G3242" s="134"/>
      <c r="H3242" s="140"/>
      <c r="I3242" s="140"/>
      <c r="J3242" s="140"/>
      <c r="K3242" s="140"/>
    </row>
    <row r="3243" spans="1:11" outlineLevel="1" x14ac:dyDescent="0.2">
      <c r="A3243" s="135"/>
      <c r="B3243" s="136"/>
      <c r="C3243" s="137" t="s">
        <v>2291</v>
      </c>
      <c r="D3243" s="138"/>
      <c r="E3243" s="139">
        <v>86.26</v>
      </c>
      <c r="F3243" s="134"/>
      <c r="G3243" s="134"/>
      <c r="H3243" s="140"/>
      <c r="I3243" s="140"/>
      <c r="J3243" s="140"/>
      <c r="K3243" s="140"/>
    </row>
    <row r="3244" spans="1:11" outlineLevel="1" x14ac:dyDescent="0.2">
      <c r="A3244" s="135"/>
      <c r="B3244" s="136"/>
      <c r="C3244" s="137" t="s">
        <v>2181</v>
      </c>
      <c r="D3244" s="138"/>
      <c r="E3244" s="139">
        <v>21.63</v>
      </c>
      <c r="F3244" s="134"/>
      <c r="G3244" s="134"/>
      <c r="H3244" s="140"/>
      <c r="I3244" s="140"/>
      <c r="J3244" s="140"/>
      <c r="K3244" s="140"/>
    </row>
    <row r="3245" spans="1:11" outlineLevel="1" x14ac:dyDescent="0.2">
      <c r="A3245" s="135"/>
      <c r="B3245" s="136"/>
      <c r="C3245" s="137" t="s">
        <v>2182</v>
      </c>
      <c r="D3245" s="138"/>
      <c r="E3245" s="139">
        <v>27.13</v>
      </c>
      <c r="F3245" s="134"/>
      <c r="G3245" s="134"/>
      <c r="H3245" s="140"/>
      <c r="I3245" s="140"/>
      <c r="J3245" s="140"/>
      <c r="K3245" s="140"/>
    </row>
    <row r="3246" spans="1:11" outlineLevel="1" x14ac:dyDescent="0.2">
      <c r="A3246" s="135"/>
      <c r="B3246" s="136"/>
      <c r="C3246" s="137" t="s">
        <v>2183</v>
      </c>
      <c r="D3246" s="138"/>
      <c r="E3246" s="139">
        <v>21.19</v>
      </c>
      <c r="F3246" s="134"/>
      <c r="G3246" s="134"/>
      <c r="H3246" s="140"/>
      <c r="I3246" s="140"/>
      <c r="J3246" s="140"/>
      <c r="K3246" s="140"/>
    </row>
    <row r="3247" spans="1:11" outlineLevel="1" x14ac:dyDescent="0.2">
      <c r="A3247" s="135"/>
      <c r="B3247" s="136"/>
      <c r="C3247" s="137" t="s">
        <v>2209</v>
      </c>
      <c r="D3247" s="138"/>
      <c r="E3247" s="139">
        <v>72.099999999999994</v>
      </c>
      <c r="F3247" s="134"/>
      <c r="G3247" s="134"/>
      <c r="H3247" s="140"/>
      <c r="I3247" s="140"/>
      <c r="J3247" s="140"/>
      <c r="K3247" s="140"/>
    </row>
    <row r="3248" spans="1:11" outlineLevel="1" x14ac:dyDescent="0.2">
      <c r="A3248" s="135"/>
      <c r="B3248" s="136"/>
      <c r="C3248" s="137" t="s">
        <v>2210</v>
      </c>
      <c r="D3248" s="138"/>
      <c r="E3248" s="139">
        <v>25.95</v>
      </c>
      <c r="F3248" s="134"/>
      <c r="G3248" s="134"/>
      <c r="H3248" s="140"/>
      <c r="I3248" s="140"/>
      <c r="J3248" s="140"/>
      <c r="K3248" s="140"/>
    </row>
    <row r="3249" spans="1:11" outlineLevel="1" x14ac:dyDescent="0.2">
      <c r="A3249" s="135"/>
      <c r="B3249" s="136"/>
      <c r="C3249" s="137" t="s">
        <v>2211</v>
      </c>
      <c r="D3249" s="138"/>
      <c r="E3249" s="139">
        <v>76.5</v>
      </c>
      <c r="F3249" s="134"/>
      <c r="G3249" s="134"/>
      <c r="H3249" s="140"/>
      <c r="I3249" s="140"/>
      <c r="J3249" s="140"/>
      <c r="K3249" s="140"/>
    </row>
    <row r="3250" spans="1:11" outlineLevel="1" x14ac:dyDescent="0.2">
      <c r="A3250" s="135"/>
      <c r="B3250" s="136"/>
      <c r="C3250" s="137" t="s">
        <v>2557</v>
      </c>
      <c r="D3250" s="138"/>
      <c r="E3250" s="139">
        <v>6.1</v>
      </c>
      <c r="F3250" s="134"/>
      <c r="G3250" s="134"/>
      <c r="H3250" s="140"/>
      <c r="I3250" s="140"/>
      <c r="J3250" s="140"/>
      <c r="K3250" s="140"/>
    </row>
    <row r="3251" spans="1:11" outlineLevel="1" x14ac:dyDescent="0.2">
      <c r="A3251" s="135"/>
      <c r="B3251" s="136"/>
      <c r="C3251" s="137" t="s">
        <v>938</v>
      </c>
      <c r="D3251" s="138"/>
      <c r="E3251" s="139"/>
      <c r="F3251" s="134"/>
      <c r="G3251" s="134"/>
      <c r="H3251" s="140"/>
      <c r="I3251" s="140"/>
      <c r="J3251" s="140"/>
      <c r="K3251" s="140"/>
    </row>
    <row r="3252" spans="1:11" outlineLevel="1" x14ac:dyDescent="0.2">
      <c r="A3252" s="135"/>
      <c r="B3252" s="136"/>
      <c r="C3252" s="137" t="s">
        <v>2558</v>
      </c>
      <c r="D3252" s="138"/>
      <c r="E3252" s="139">
        <v>72.099999999999994</v>
      </c>
      <c r="F3252" s="134"/>
      <c r="G3252" s="134"/>
      <c r="H3252" s="140"/>
      <c r="I3252" s="140"/>
      <c r="J3252" s="140"/>
      <c r="K3252" s="140"/>
    </row>
    <row r="3253" spans="1:11" outlineLevel="1" x14ac:dyDescent="0.2">
      <c r="A3253" s="135"/>
      <c r="B3253" s="136"/>
      <c r="C3253" s="137" t="s">
        <v>2294</v>
      </c>
      <c r="D3253" s="138"/>
      <c r="E3253" s="139">
        <v>39.68</v>
      </c>
      <c r="F3253" s="134"/>
      <c r="G3253" s="134"/>
      <c r="H3253" s="140"/>
      <c r="I3253" s="140"/>
      <c r="J3253" s="140"/>
      <c r="K3253" s="140"/>
    </row>
    <row r="3254" spans="1:11" outlineLevel="1" x14ac:dyDescent="0.2">
      <c r="A3254" s="135"/>
      <c r="B3254" s="136"/>
      <c r="C3254" s="137" t="s">
        <v>2184</v>
      </c>
      <c r="D3254" s="138"/>
      <c r="E3254" s="139">
        <v>22.08</v>
      </c>
      <c r="F3254" s="134"/>
      <c r="G3254" s="134"/>
      <c r="H3254" s="140"/>
      <c r="I3254" s="140"/>
      <c r="J3254" s="140"/>
      <c r="K3254" s="140"/>
    </row>
    <row r="3255" spans="1:11" outlineLevel="1" x14ac:dyDescent="0.2">
      <c r="A3255" s="135"/>
      <c r="B3255" s="136"/>
      <c r="C3255" s="137" t="s">
        <v>2185</v>
      </c>
      <c r="D3255" s="138"/>
      <c r="E3255" s="139">
        <v>26.8</v>
      </c>
      <c r="F3255" s="134"/>
      <c r="G3255" s="134"/>
      <c r="H3255" s="140"/>
      <c r="I3255" s="140"/>
      <c r="J3255" s="140"/>
      <c r="K3255" s="140"/>
    </row>
    <row r="3256" spans="1:11" outlineLevel="1" x14ac:dyDescent="0.2">
      <c r="A3256" s="135"/>
      <c r="B3256" s="136"/>
      <c r="C3256" s="137" t="s">
        <v>2186</v>
      </c>
      <c r="D3256" s="138"/>
      <c r="E3256" s="139">
        <v>22.28</v>
      </c>
      <c r="F3256" s="134"/>
      <c r="G3256" s="134"/>
      <c r="H3256" s="140"/>
      <c r="I3256" s="140"/>
      <c r="J3256" s="140"/>
      <c r="K3256" s="140"/>
    </row>
    <row r="3257" spans="1:11" outlineLevel="1" x14ac:dyDescent="0.2">
      <c r="A3257" s="135"/>
      <c r="B3257" s="136"/>
      <c r="C3257" s="137" t="s">
        <v>2187</v>
      </c>
      <c r="D3257" s="138"/>
      <c r="E3257" s="139">
        <v>72.59</v>
      </c>
      <c r="F3257" s="134"/>
      <c r="G3257" s="134"/>
      <c r="H3257" s="140"/>
      <c r="I3257" s="140"/>
      <c r="J3257" s="140"/>
      <c r="K3257" s="140"/>
    </row>
    <row r="3258" spans="1:11" outlineLevel="1" x14ac:dyDescent="0.2">
      <c r="A3258" s="135"/>
      <c r="B3258" s="136"/>
      <c r="C3258" s="137" t="s">
        <v>2212</v>
      </c>
      <c r="D3258" s="138"/>
      <c r="E3258" s="139">
        <v>76.48</v>
      </c>
      <c r="F3258" s="134"/>
      <c r="G3258" s="134"/>
      <c r="H3258" s="140"/>
      <c r="I3258" s="140"/>
      <c r="J3258" s="140"/>
      <c r="K3258" s="140"/>
    </row>
    <row r="3259" spans="1:11" outlineLevel="1" x14ac:dyDescent="0.2">
      <c r="A3259" s="135"/>
      <c r="B3259" s="136"/>
      <c r="C3259" s="137" t="s">
        <v>980</v>
      </c>
      <c r="D3259" s="138"/>
      <c r="E3259" s="139">
        <v>2.5</v>
      </c>
      <c r="F3259" s="134"/>
      <c r="G3259" s="134"/>
      <c r="H3259" s="140"/>
      <c r="I3259" s="140"/>
      <c r="J3259" s="140"/>
      <c r="K3259" s="140"/>
    </row>
    <row r="3260" spans="1:11" outlineLevel="1" x14ac:dyDescent="0.2">
      <c r="A3260" s="135"/>
      <c r="B3260" s="136"/>
      <c r="C3260" s="137" t="s">
        <v>981</v>
      </c>
      <c r="D3260" s="138"/>
      <c r="E3260" s="139">
        <v>6.05</v>
      </c>
      <c r="F3260" s="134"/>
      <c r="G3260" s="134"/>
      <c r="H3260" s="140"/>
      <c r="I3260" s="140"/>
      <c r="J3260" s="140"/>
      <c r="K3260" s="140"/>
    </row>
    <row r="3261" spans="1:11" outlineLevel="1" x14ac:dyDescent="0.2">
      <c r="A3261" s="135"/>
      <c r="B3261" s="136"/>
      <c r="C3261" s="137" t="s">
        <v>982</v>
      </c>
      <c r="D3261" s="138"/>
      <c r="E3261" s="139">
        <v>1.36</v>
      </c>
      <c r="F3261" s="134"/>
      <c r="G3261" s="134"/>
      <c r="H3261" s="140"/>
      <c r="I3261" s="140"/>
      <c r="J3261" s="140"/>
      <c r="K3261" s="140"/>
    </row>
    <row r="3262" spans="1:11" outlineLevel="1" x14ac:dyDescent="0.2">
      <c r="A3262" s="135"/>
      <c r="B3262" s="136"/>
      <c r="C3262" s="137" t="s">
        <v>983</v>
      </c>
      <c r="D3262" s="138"/>
      <c r="E3262" s="139">
        <v>1.41</v>
      </c>
      <c r="F3262" s="134"/>
      <c r="G3262" s="134"/>
      <c r="H3262" s="140"/>
      <c r="I3262" s="140"/>
      <c r="J3262" s="140"/>
      <c r="K3262" s="140"/>
    </row>
    <row r="3263" spans="1:11" outlineLevel="1" x14ac:dyDescent="0.2">
      <c r="A3263" s="135"/>
      <c r="B3263" s="136"/>
      <c r="C3263" s="137" t="s">
        <v>984</v>
      </c>
      <c r="D3263" s="138"/>
      <c r="E3263" s="139">
        <v>1.35</v>
      </c>
      <c r="F3263" s="134"/>
      <c r="G3263" s="134"/>
      <c r="H3263" s="140"/>
      <c r="I3263" s="140"/>
      <c r="J3263" s="140"/>
      <c r="K3263" s="140"/>
    </row>
    <row r="3264" spans="1:11" outlineLevel="1" x14ac:dyDescent="0.2">
      <c r="A3264" s="135"/>
      <c r="B3264" s="136"/>
      <c r="C3264" s="137" t="s">
        <v>2295</v>
      </c>
      <c r="D3264" s="138"/>
      <c r="E3264" s="139">
        <v>87.68</v>
      </c>
      <c r="F3264" s="134"/>
      <c r="G3264" s="134"/>
      <c r="H3264" s="140"/>
      <c r="I3264" s="140"/>
      <c r="J3264" s="140"/>
      <c r="K3264" s="140"/>
    </row>
    <row r="3265" spans="1:11" outlineLevel="1" x14ac:dyDescent="0.2">
      <c r="A3265" s="135"/>
      <c r="B3265" s="136"/>
      <c r="C3265" s="137" t="s">
        <v>2188</v>
      </c>
      <c r="D3265" s="138"/>
      <c r="E3265" s="139">
        <v>21.63</v>
      </c>
      <c r="F3265" s="134"/>
      <c r="G3265" s="134"/>
      <c r="H3265" s="140"/>
      <c r="I3265" s="140"/>
      <c r="J3265" s="140"/>
      <c r="K3265" s="140"/>
    </row>
    <row r="3266" spans="1:11" outlineLevel="1" x14ac:dyDescent="0.2">
      <c r="A3266" s="135"/>
      <c r="B3266" s="136"/>
      <c r="C3266" s="137" t="s">
        <v>2189</v>
      </c>
      <c r="D3266" s="138"/>
      <c r="E3266" s="139">
        <v>27.13</v>
      </c>
      <c r="F3266" s="134"/>
      <c r="G3266" s="134"/>
      <c r="H3266" s="140"/>
      <c r="I3266" s="140"/>
      <c r="J3266" s="140"/>
      <c r="K3266" s="140"/>
    </row>
    <row r="3267" spans="1:11" outlineLevel="1" x14ac:dyDescent="0.2">
      <c r="A3267" s="135"/>
      <c r="B3267" s="136"/>
      <c r="C3267" s="137" t="s">
        <v>2190</v>
      </c>
      <c r="D3267" s="138"/>
      <c r="E3267" s="139">
        <v>21.19</v>
      </c>
      <c r="F3267" s="134"/>
      <c r="G3267" s="134"/>
      <c r="H3267" s="140"/>
      <c r="I3267" s="140"/>
      <c r="J3267" s="140"/>
      <c r="K3267" s="140"/>
    </row>
    <row r="3268" spans="1:11" outlineLevel="1" x14ac:dyDescent="0.2">
      <c r="A3268" s="135"/>
      <c r="B3268" s="136"/>
      <c r="C3268" s="137" t="s">
        <v>2213</v>
      </c>
      <c r="D3268" s="138"/>
      <c r="E3268" s="139">
        <v>72.099999999999994</v>
      </c>
      <c r="F3268" s="134"/>
      <c r="G3268" s="134"/>
      <c r="H3268" s="140"/>
      <c r="I3268" s="140"/>
      <c r="J3268" s="140"/>
      <c r="K3268" s="140"/>
    </row>
    <row r="3269" spans="1:11" outlineLevel="1" x14ac:dyDescent="0.2">
      <c r="A3269" s="135"/>
      <c r="B3269" s="136"/>
      <c r="C3269" s="137" t="s">
        <v>2214</v>
      </c>
      <c r="D3269" s="138"/>
      <c r="E3269" s="139">
        <v>25.99</v>
      </c>
      <c r="F3269" s="134"/>
      <c r="G3269" s="134"/>
      <c r="H3269" s="140"/>
      <c r="I3269" s="140"/>
      <c r="J3269" s="140"/>
      <c r="K3269" s="140"/>
    </row>
    <row r="3270" spans="1:11" outlineLevel="1" x14ac:dyDescent="0.2">
      <c r="A3270" s="135"/>
      <c r="B3270" s="136"/>
      <c r="C3270" s="137" t="s">
        <v>2215</v>
      </c>
      <c r="D3270" s="138"/>
      <c r="E3270" s="139">
        <v>75.84</v>
      </c>
      <c r="F3270" s="134"/>
      <c r="G3270" s="134"/>
      <c r="H3270" s="140"/>
      <c r="I3270" s="140"/>
      <c r="J3270" s="140"/>
      <c r="K3270" s="140"/>
    </row>
    <row r="3271" spans="1:11" outlineLevel="1" x14ac:dyDescent="0.2">
      <c r="A3271" s="135"/>
      <c r="B3271" s="136"/>
      <c r="C3271" s="137" t="s">
        <v>2296</v>
      </c>
      <c r="D3271" s="138"/>
      <c r="E3271" s="139">
        <v>5.88</v>
      </c>
      <c r="F3271" s="134"/>
      <c r="G3271" s="134"/>
      <c r="H3271" s="140"/>
      <c r="I3271" s="140"/>
      <c r="J3271" s="140"/>
      <c r="K3271" s="140"/>
    </row>
    <row r="3272" spans="1:11" outlineLevel="1" x14ac:dyDescent="0.2">
      <c r="A3272" s="135"/>
      <c r="B3272" s="136"/>
      <c r="C3272" s="137" t="s">
        <v>950</v>
      </c>
      <c r="D3272" s="138"/>
      <c r="E3272" s="139"/>
      <c r="F3272" s="134"/>
      <c r="G3272" s="134"/>
      <c r="H3272" s="140"/>
      <c r="I3272" s="140"/>
      <c r="J3272" s="140"/>
      <c r="K3272" s="140"/>
    </row>
    <row r="3273" spans="1:11" outlineLevel="1" x14ac:dyDescent="0.2">
      <c r="A3273" s="135"/>
      <c r="B3273" s="136"/>
      <c r="C3273" s="137" t="s">
        <v>2559</v>
      </c>
      <c r="D3273" s="138"/>
      <c r="E3273" s="139">
        <v>72.209999999999994</v>
      </c>
      <c r="F3273" s="134"/>
      <c r="G3273" s="134"/>
      <c r="H3273" s="140"/>
      <c r="I3273" s="140"/>
      <c r="J3273" s="140"/>
      <c r="K3273" s="140"/>
    </row>
    <row r="3274" spans="1:11" outlineLevel="1" x14ac:dyDescent="0.2">
      <c r="A3274" s="135"/>
      <c r="B3274" s="136"/>
      <c r="C3274" s="137" t="s">
        <v>2298</v>
      </c>
      <c r="D3274" s="138"/>
      <c r="E3274" s="139">
        <v>40.39</v>
      </c>
      <c r="F3274" s="134"/>
      <c r="G3274" s="134"/>
      <c r="H3274" s="140"/>
      <c r="I3274" s="140"/>
      <c r="J3274" s="140"/>
      <c r="K3274" s="140"/>
    </row>
    <row r="3275" spans="1:11" outlineLevel="1" x14ac:dyDescent="0.2">
      <c r="A3275" s="135"/>
      <c r="B3275" s="136"/>
      <c r="C3275" s="137" t="s">
        <v>2216</v>
      </c>
      <c r="D3275" s="138"/>
      <c r="E3275" s="139">
        <v>72.37</v>
      </c>
      <c r="F3275" s="134"/>
      <c r="G3275" s="134"/>
      <c r="H3275" s="140"/>
      <c r="I3275" s="140"/>
      <c r="J3275" s="140"/>
      <c r="K3275" s="140"/>
    </row>
    <row r="3276" spans="1:11" outlineLevel="1" x14ac:dyDescent="0.2">
      <c r="A3276" s="135"/>
      <c r="B3276" s="136"/>
      <c r="C3276" s="137" t="s">
        <v>2217</v>
      </c>
      <c r="D3276" s="138"/>
      <c r="E3276" s="139">
        <v>72.63</v>
      </c>
      <c r="F3276" s="134"/>
      <c r="G3276" s="134"/>
      <c r="H3276" s="140"/>
      <c r="I3276" s="140"/>
      <c r="J3276" s="140"/>
      <c r="K3276" s="140"/>
    </row>
    <row r="3277" spans="1:11" outlineLevel="1" x14ac:dyDescent="0.2">
      <c r="A3277" s="135"/>
      <c r="B3277" s="136"/>
      <c r="C3277" s="137" t="s">
        <v>2218</v>
      </c>
      <c r="D3277" s="138"/>
      <c r="E3277" s="139">
        <v>77.2</v>
      </c>
      <c r="F3277" s="134"/>
      <c r="G3277" s="134"/>
      <c r="H3277" s="140"/>
      <c r="I3277" s="140"/>
      <c r="J3277" s="140"/>
      <c r="K3277" s="140"/>
    </row>
    <row r="3278" spans="1:11" outlineLevel="1" x14ac:dyDescent="0.2">
      <c r="A3278" s="135"/>
      <c r="B3278" s="136"/>
      <c r="C3278" s="137" t="s">
        <v>985</v>
      </c>
      <c r="D3278" s="138"/>
      <c r="E3278" s="139">
        <v>2.44</v>
      </c>
      <c r="F3278" s="134"/>
      <c r="G3278" s="134"/>
      <c r="H3278" s="140"/>
      <c r="I3278" s="140"/>
      <c r="J3278" s="140"/>
      <c r="K3278" s="140"/>
    </row>
    <row r="3279" spans="1:11" outlineLevel="1" x14ac:dyDescent="0.2">
      <c r="A3279" s="135"/>
      <c r="B3279" s="136"/>
      <c r="C3279" s="137" t="s">
        <v>986</v>
      </c>
      <c r="D3279" s="138"/>
      <c r="E3279" s="139">
        <v>6.08</v>
      </c>
      <c r="F3279" s="134"/>
      <c r="G3279" s="134"/>
      <c r="H3279" s="140"/>
      <c r="I3279" s="140"/>
      <c r="J3279" s="140"/>
      <c r="K3279" s="140"/>
    </row>
    <row r="3280" spans="1:11" outlineLevel="1" x14ac:dyDescent="0.2">
      <c r="A3280" s="135"/>
      <c r="B3280" s="136"/>
      <c r="C3280" s="137" t="s">
        <v>987</v>
      </c>
      <c r="D3280" s="138"/>
      <c r="E3280" s="139">
        <v>1.38</v>
      </c>
      <c r="F3280" s="134"/>
      <c r="G3280" s="134"/>
      <c r="H3280" s="140"/>
      <c r="I3280" s="140"/>
      <c r="J3280" s="140"/>
      <c r="K3280" s="140"/>
    </row>
    <row r="3281" spans="1:11" outlineLevel="1" x14ac:dyDescent="0.2">
      <c r="A3281" s="135"/>
      <c r="B3281" s="136"/>
      <c r="C3281" s="137" t="s">
        <v>988</v>
      </c>
      <c r="D3281" s="138"/>
      <c r="E3281" s="139">
        <v>1.41</v>
      </c>
      <c r="F3281" s="134"/>
      <c r="G3281" s="134"/>
      <c r="H3281" s="140"/>
      <c r="I3281" s="140"/>
      <c r="J3281" s="140"/>
      <c r="K3281" s="140"/>
    </row>
    <row r="3282" spans="1:11" outlineLevel="1" x14ac:dyDescent="0.2">
      <c r="A3282" s="135"/>
      <c r="B3282" s="136"/>
      <c r="C3282" s="137" t="s">
        <v>989</v>
      </c>
      <c r="D3282" s="138"/>
      <c r="E3282" s="139">
        <v>1.35</v>
      </c>
      <c r="F3282" s="134"/>
      <c r="G3282" s="134"/>
      <c r="H3282" s="140"/>
      <c r="I3282" s="140"/>
      <c r="J3282" s="140"/>
      <c r="K3282" s="140"/>
    </row>
    <row r="3283" spans="1:11" outlineLevel="1" x14ac:dyDescent="0.2">
      <c r="A3283" s="135"/>
      <c r="B3283" s="136"/>
      <c r="C3283" s="137" t="s">
        <v>2299</v>
      </c>
      <c r="D3283" s="138"/>
      <c r="E3283" s="139">
        <v>91.29</v>
      </c>
      <c r="F3283" s="134"/>
      <c r="G3283" s="134"/>
      <c r="H3283" s="140"/>
      <c r="I3283" s="140"/>
      <c r="J3283" s="140"/>
      <c r="K3283" s="140"/>
    </row>
    <row r="3284" spans="1:11" outlineLevel="1" x14ac:dyDescent="0.2">
      <c r="A3284" s="135"/>
      <c r="B3284" s="136"/>
      <c r="C3284" s="137" t="s">
        <v>2191</v>
      </c>
      <c r="D3284" s="138"/>
      <c r="E3284" s="139">
        <v>21.86</v>
      </c>
      <c r="F3284" s="134"/>
      <c r="G3284" s="134"/>
      <c r="H3284" s="140"/>
      <c r="I3284" s="140"/>
      <c r="J3284" s="140"/>
      <c r="K3284" s="140"/>
    </row>
    <row r="3285" spans="1:11" outlineLevel="1" x14ac:dyDescent="0.2">
      <c r="A3285" s="135"/>
      <c r="B3285" s="136"/>
      <c r="C3285" s="137" t="s">
        <v>2192</v>
      </c>
      <c r="D3285" s="138"/>
      <c r="E3285" s="139">
        <v>27.24</v>
      </c>
      <c r="F3285" s="134"/>
      <c r="G3285" s="134"/>
      <c r="H3285" s="140"/>
      <c r="I3285" s="140"/>
      <c r="J3285" s="140"/>
      <c r="K3285" s="140"/>
    </row>
    <row r="3286" spans="1:11" outlineLevel="1" x14ac:dyDescent="0.2">
      <c r="A3286" s="135"/>
      <c r="B3286" s="136"/>
      <c r="C3286" s="137" t="s">
        <v>2193</v>
      </c>
      <c r="D3286" s="138"/>
      <c r="E3286" s="139">
        <v>21.41</v>
      </c>
      <c r="F3286" s="134"/>
      <c r="G3286" s="134"/>
      <c r="H3286" s="140"/>
      <c r="I3286" s="140"/>
      <c r="J3286" s="140"/>
      <c r="K3286" s="140"/>
    </row>
    <row r="3287" spans="1:11" outlineLevel="1" x14ac:dyDescent="0.2">
      <c r="A3287" s="135"/>
      <c r="B3287" s="136"/>
      <c r="C3287" s="137" t="s">
        <v>2219</v>
      </c>
      <c r="D3287" s="138"/>
      <c r="E3287" s="139">
        <v>72.7</v>
      </c>
      <c r="F3287" s="134"/>
      <c r="G3287" s="134"/>
      <c r="H3287" s="140"/>
      <c r="I3287" s="140"/>
      <c r="J3287" s="140"/>
      <c r="K3287" s="140"/>
    </row>
    <row r="3288" spans="1:11" outlineLevel="1" x14ac:dyDescent="0.2">
      <c r="A3288" s="135"/>
      <c r="B3288" s="136"/>
      <c r="C3288" s="137" t="s">
        <v>2220</v>
      </c>
      <c r="D3288" s="138"/>
      <c r="E3288" s="139">
        <v>25.49</v>
      </c>
      <c r="F3288" s="134"/>
      <c r="G3288" s="134"/>
      <c r="H3288" s="140"/>
      <c r="I3288" s="140"/>
      <c r="J3288" s="140"/>
      <c r="K3288" s="140"/>
    </row>
    <row r="3289" spans="1:11" outlineLevel="1" x14ac:dyDescent="0.2">
      <c r="A3289" s="135"/>
      <c r="B3289" s="136"/>
      <c r="C3289" s="137" t="s">
        <v>2221</v>
      </c>
      <c r="D3289" s="138"/>
      <c r="E3289" s="139">
        <v>33.53</v>
      </c>
      <c r="F3289" s="134"/>
      <c r="G3289" s="134"/>
      <c r="H3289" s="140"/>
      <c r="I3289" s="140"/>
      <c r="J3289" s="140"/>
      <c r="K3289" s="140"/>
    </row>
    <row r="3290" spans="1:11" outlineLevel="1" x14ac:dyDescent="0.2">
      <c r="A3290" s="135"/>
      <c r="B3290" s="136"/>
      <c r="C3290" s="137" t="s">
        <v>2222</v>
      </c>
      <c r="D3290" s="138"/>
      <c r="E3290" s="139">
        <v>41.66</v>
      </c>
      <c r="F3290" s="134"/>
      <c r="G3290" s="134"/>
      <c r="H3290" s="140"/>
      <c r="I3290" s="140"/>
      <c r="J3290" s="140"/>
      <c r="K3290" s="140"/>
    </row>
    <row r="3291" spans="1:11" outlineLevel="1" x14ac:dyDescent="0.2">
      <c r="A3291" s="135"/>
      <c r="B3291" s="136"/>
      <c r="C3291" s="137" t="s">
        <v>2300</v>
      </c>
      <c r="D3291" s="138"/>
      <c r="E3291" s="139">
        <v>5.88</v>
      </c>
      <c r="F3291" s="134"/>
      <c r="G3291" s="134"/>
      <c r="H3291" s="140"/>
      <c r="I3291" s="140"/>
      <c r="J3291" s="140"/>
      <c r="K3291" s="140"/>
    </row>
    <row r="3292" spans="1:11" outlineLevel="1" x14ac:dyDescent="0.2">
      <c r="A3292" s="135"/>
      <c r="B3292" s="136"/>
      <c r="C3292" s="137" t="s">
        <v>997</v>
      </c>
      <c r="D3292" s="138"/>
      <c r="E3292" s="139"/>
      <c r="F3292" s="134"/>
      <c r="G3292" s="134"/>
      <c r="H3292" s="140"/>
      <c r="I3292" s="140"/>
      <c r="J3292" s="140"/>
      <c r="K3292" s="140"/>
    </row>
    <row r="3293" spans="1:11" outlineLevel="1" x14ac:dyDescent="0.2">
      <c r="A3293" s="135"/>
      <c r="B3293" s="136"/>
      <c r="C3293" s="137" t="s">
        <v>2301</v>
      </c>
      <c r="D3293" s="138"/>
      <c r="E3293" s="139">
        <v>29.99</v>
      </c>
      <c r="F3293" s="134"/>
      <c r="G3293" s="134"/>
      <c r="H3293" s="140"/>
      <c r="I3293" s="140"/>
      <c r="J3293" s="140"/>
      <c r="K3293" s="140"/>
    </row>
    <row r="3294" spans="1:11" outlineLevel="1" x14ac:dyDescent="0.2">
      <c r="A3294" s="135"/>
      <c r="B3294" s="136"/>
      <c r="C3294" s="137" t="s">
        <v>2302</v>
      </c>
      <c r="D3294" s="138"/>
      <c r="E3294" s="139">
        <v>45.93</v>
      </c>
      <c r="F3294" s="134"/>
      <c r="G3294" s="134"/>
      <c r="H3294" s="140"/>
      <c r="I3294" s="140"/>
      <c r="J3294" s="140"/>
      <c r="K3294" s="140"/>
    </row>
    <row r="3295" spans="1:11" outlineLevel="1" x14ac:dyDescent="0.2">
      <c r="A3295" s="135"/>
      <c r="B3295" s="136"/>
      <c r="C3295" s="137" t="s">
        <v>2303</v>
      </c>
      <c r="D3295" s="138"/>
      <c r="E3295" s="139">
        <v>5.26</v>
      </c>
      <c r="F3295" s="134"/>
      <c r="G3295" s="134"/>
      <c r="H3295" s="140"/>
      <c r="I3295" s="140"/>
      <c r="J3295" s="140"/>
      <c r="K3295" s="140"/>
    </row>
    <row r="3296" spans="1:11" outlineLevel="1" x14ac:dyDescent="0.2">
      <c r="A3296" s="135"/>
      <c r="B3296" s="136"/>
      <c r="C3296" s="137" t="s">
        <v>2304</v>
      </c>
      <c r="D3296" s="138"/>
      <c r="E3296" s="139">
        <v>1.55</v>
      </c>
      <c r="F3296" s="134"/>
      <c r="G3296" s="134"/>
      <c r="H3296" s="140"/>
      <c r="I3296" s="140"/>
      <c r="J3296" s="140"/>
      <c r="K3296" s="140"/>
    </row>
    <row r="3297" spans="1:11" outlineLevel="1" x14ac:dyDescent="0.2">
      <c r="A3297" s="135"/>
      <c r="B3297" s="136"/>
      <c r="C3297" s="137" t="s">
        <v>2305</v>
      </c>
      <c r="D3297" s="138"/>
      <c r="E3297" s="139">
        <v>1.56</v>
      </c>
      <c r="F3297" s="134"/>
      <c r="G3297" s="134"/>
      <c r="H3297" s="140"/>
      <c r="I3297" s="140"/>
      <c r="J3297" s="140"/>
      <c r="K3297" s="140"/>
    </row>
    <row r="3298" spans="1:11" outlineLevel="1" x14ac:dyDescent="0.2">
      <c r="A3298" s="135"/>
      <c r="B3298" s="136"/>
      <c r="C3298" s="137" t="s">
        <v>2306</v>
      </c>
      <c r="D3298" s="138"/>
      <c r="E3298" s="139">
        <v>2.15</v>
      </c>
      <c r="F3298" s="134"/>
      <c r="G3298" s="134"/>
      <c r="H3298" s="140"/>
      <c r="I3298" s="140"/>
      <c r="J3298" s="140"/>
      <c r="K3298" s="140"/>
    </row>
    <row r="3299" spans="1:11" outlineLevel="1" x14ac:dyDescent="0.2">
      <c r="A3299" s="135"/>
      <c r="B3299" s="136"/>
      <c r="C3299" s="137" t="s">
        <v>2307</v>
      </c>
      <c r="D3299" s="138"/>
      <c r="E3299" s="139">
        <v>1.35</v>
      </c>
      <c r="F3299" s="134"/>
      <c r="G3299" s="134"/>
      <c r="H3299" s="140"/>
      <c r="I3299" s="140"/>
      <c r="J3299" s="140"/>
      <c r="K3299" s="140"/>
    </row>
    <row r="3300" spans="1:11" outlineLevel="1" x14ac:dyDescent="0.2">
      <c r="A3300" s="135"/>
      <c r="B3300" s="136"/>
      <c r="C3300" s="137" t="s">
        <v>2195</v>
      </c>
      <c r="D3300" s="138"/>
      <c r="E3300" s="139">
        <v>74.14</v>
      </c>
      <c r="F3300" s="134"/>
      <c r="G3300" s="134"/>
      <c r="H3300" s="140"/>
      <c r="I3300" s="140"/>
      <c r="J3300" s="140"/>
      <c r="K3300" s="140"/>
    </row>
    <row r="3301" spans="1:11" outlineLevel="1" x14ac:dyDescent="0.2">
      <c r="A3301" s="135"/>
      <c r="B3301" s="136"/>
      <c r="C3301" s="137" t="s">
        <v>2196</v>
      </c>
      <c r="D3301" s="138"/>
      <c r="E3301" s="139">
        <v>148.49</v>
      </c>
      <c r="F3301" s="134"/>
      <c r="G3301" s="134"/>
      <c r="H3301" s="140"/>
      <c r="I3301" s="140"/>
      <c r="J3301" s="140"/>
      <c r="K3301" s="140"/>
    </row>
    <row r="3302" spans="1:11" outlineLevel="1" x14ac:dyDescent="0.2">
      <c r="A3302" s="135"/>
      <c r="B3302" s="136"/>
      <c r="C3302" s="137" t="s">
        <v>2308</v>
      </c>
      <c r="D3302" s="138"/>
      <c r="E3302" s="139">
        <v>68.86</v>
      </c>
      <c r="F3302" s="134"/>
      <c r="G3302" s="134"/>
      <c r="H3302" s="140"/>
      <c r="I3302" s="140"/>
      <c r="J3302" s="140"/>
      <c r="K3302" s="140"/>
    </row>
    <row r="3303" spans="1:11" outlineLevel="1" x14ac:dyDescent="0.2">
      <c r="A3303" s="135"/>
      <c r="B3303" s="136"/>
      <c r="C3303" s="137" t="s">
        <v>2197</v>
      </c>
      <c r="D3303" s="138"/>
      <c r="E3303" s="139">
        <v>149.01</v>
      </c>
      <c r="F3303" s="134"/>
      <c r="G3303" s="134"/>
      <c r="H3303" s="140"/>
      <c r="I3303" s="140"/>
      <c r="J3303" s="140"/>
      <c r="K3303" s="140"/>
    </row>
    <row r="3304" spans="1:11" outlineLevel="1" x14ac:dyDescent="0.2">
      <c r="A3304" s="135"/>
      <c r="B3304" s="136"/>
      <c r="C3304" s="137" t="s">
        <v>2198</v>
      </c>
      <c r="D3304" s="138"/>
      <c r="E3304" s="139">
        <v>112.35</v>
      </c>
      <c r="F3304" s="134"/>
      <c r="G3304" s="134"/>
      <c r="H3304" s="140"/>
      <c r="I3304" s="140"/>
      <c r="J3304" s="140"/>
      <c r="K3304" s="140"/>
    </row>
    <row r="3305" spans="1:11" outlineLevel="1" x14ac:dyDescent="0.2">
      <c r="A3305" s="43">
        <v>278</v>
      </c>
      <c r="B3305" s="44" t="s">
        <v>2584</v>
      </c>
      <c r="C3305" s="59" t="s">
        <v>2585</v>
      </c>
      <c r="D3305" s="45" t="s">
        <v>505</v>
      </c>
      <c r="E3305" s="46">
        <v>56</v>
      </c>
      <c r="F3305" s="47">
        <v>0</v>
      </c>
      <c r="G3305" s="48">
        <f>ROUND(E3305*F3305,2)</f>
        <v>0</v>
      </c>
      <c r="H3305" s="46">
        <v>1.0000000000000001E-5</v>
      </c>
      <c r="I3305" s="46">
        <f>ROUND(E3305*H3305,2)</f>
        <v>0</v>
      </c>
      <c r="J3305" s="46">
        <v>0</v>
      </c>
      <c r="K3305" s="46">
        <f>ROUND(E3305*J3305,2)</f>
        <v>0</v>
      </c>
    </row>
    <row r="3306" spans="1:11" outlineLevel="1" x14ac:dyDescent="0.2">
      <c r="A3306" s="135"/>
      <c r="B3306" s="136"/>
      <c r="C3306" s="137" t="s">
        <v>2586</v>
      </c>
      <c r="D3306" s="138"/>
      <c r="E3306" s="139">
        <v>56</v>
      </c>
      <c r="F3306" s="134"/>
      <c r="G3306" s="134"/>
      <c r="H3306" s="140"/>
      <c r="I3306" s="140"/>
      <c r="J3306" s="140"/>
      <c r="K3306" s="140"/>
    </row>
    <row r="3307" spans="1:11" ht="22.5" outlineLevel="1" x14ac:dyDescent="0.2">
      <c r="A3307" s="51">
        <v>279</v>
      </c>
      <c r="B3307" s="52" t="s">
        <v>2587</v>
      </c>
      <c r="C3307" s="60" t="s">
        <v>2588</v>
      </c>
      <c r="D3307" s="53" t="s">
        <v>2373</v>
      </c>
      <c r="E3307" s="54">
        <v>6</v>
      </c>
      <c r="F3307" s="55">
        <v>0</v>
      </c>
      <c r="G3307" s="56">
        <f>ROUND(E3307*F3307,2)</f>
        <v>0</v>
      </c>
      <c r="H3307" s="54">
        <v>0.02</v>
      </c>
      <c r="I3307" s="54">
        <f>ROUND(E3307*H3307,2)</f>
        <v>0.12</v>
      </c>
      <c r="J3307" s="54">
        <v>0</v>
      </c>
      <c r="K3307" s="54">
        <f>ROUND(E3307*J3307,2)</f>
        <v>0</v>
      </c>
    </row>
    <row r="3308" spans="1:11" ht="22.5" outlineLevel="1" x14ac:dyDescent="0.2">
      <c r="A3308" s="43">
        <v>280</v>
      </c>
      <c r="B3308" s="44" t="s">
        <v>2589</v>
      </c>
      <c r="C3308" s="59" t="s">
        <v>2590</v>
      </c>
      <c r="D3308" s="45" t="s">
        <v>505</v>
      </c>
      <c r="E3308" s="46">
        <v>56</v>
      </c>
      <c r="F3308" s="47">
        <v>0</v>
      </c>
      <c r="G3308" s="48">
        <f>ROUND(E3308*F3308,2)</f>
        <v>0</v>
      </c>
      <c r="H3308" s="46">
        <v>1.55E-2</v>
      </c>
      <c r="I3308" s="46">
        <f>ROUND(E3308*H3308,2)</f>
        <v>0.87</v>
      </c>
      <c r="J3308" s="46">
        <v>0</v>
      </c>
      <c r="K3308" s="46">
        <f>ROUND(E3308*J3308,2)</f>
        <v>0</v>
      </c>
    </row>
    <row r="3309" spans="1:11" outlineLevel="1" x14ac:dyDescent="0.2">
      <c r="A3309" s="135"/>
      <c r="B3309" s="136"/>
      <c r="C3309" s="137" t="s">
        <v>2591</v>
      </c>
      <c r="D3309" s="138"/>
      <c r="E3309" s="139">
        <v>56</v>
      </c>
      <c r="F3309" s="134"/>
      <c r="G3309" s="134"/>
      <c r="H3309" s="140"/>
      <c r="I3309" s="140"/>
      <c r="J3309" s="140"/>
      <c r="K3309" s="140"/>
    </row>
    <row r="3310" spans="1:11" x14ac:dyDescent="0.2">
      <c r="A3310" s="36" t="s">
        <v>148</v>
      </c>
      <c r="B3310" s="37" t="s">
        <v>60</v>
      </c>
      <c r="C3310" s="58" t="s">
        <v>61</v>
      </c>
      <c r="D3310" s="38"/>
      <c r="E3310" s="39"/>
      <c r="F3310" s="40"/>
      <c r="G3310" s="40">
        <f>SUM(G3311:G4452)</f>
        <v>0</v>
      </c>
      <c r="H3310" s="39"/>
      <c r="I3310" s="39">
        <f>SUM(I3311:I4452)</f>
        <v>1.5200000000000002</v>
      </c>
      <c r="J3310" s="39"/>
      <c r="K3310" s="39">
        <f>SUM(K3311:K4452)</f>
        <v>1879.6600000000005</v>
      </c>
    </row>
    <row r="3311" spans="1:11" outlineLevel="1" x14ac:dyDescent="0.2">
      <c r="A3311" s="43">
        <v>281</v>
      </c>
      <c r="B3311" s="44" t="s">
        <v>2592</v>
      </c>
      <c r="C3311" s="59" t="s">
        <v>2593</v>
      </c>
      <c r="D3311" s="45" t="s">
        <v>179</v>
      </c>
      <c r="E3311" s="46">
        <v>75.450800000000001</v>
      </c>
      <c r="F3311" s="47">
        <v>0</v>
      </c>
      <c r="G3311" s="48">
        <f>ROUND(E3311*F3311,2)</f>
        <v>0</v>
      </c>
      <c r="H3311" s="46">
        <v>0</v>
      </c>
      <c r="I3311" s="46">
        <f>ROUND(E3311*H3311,2)</f>
        <v>0</v>
      </c>
      <c r="J3311" s="46">
        <v>2.4</v>
      </c>
      <c r="K3311" s="46">
        <f>ROUND(E3311*J3311,2)</f>
        <v>181.08</v>
      </c>
    </row>
    <row r="3312" spans="1:11" outlineLevel="1" x14ac:dyDescent="0.2">
      <c r="A3312" s="135"/>
      <c r="B3312" s="136"/>
      <c r="C3312" s="137" t="s">
        <v>2594</v>
      </c>
      <c r="D3312" s="138"/>
      <c r="E3312" s="139">
        <v>3.0996000000000001</v>
      </c>
      <c r="F3312" s="134"/>
      <c r="G3312" s="134"/>
      <c r="H3312" s="140"/>
      <c r="I3312" s="140"/>
      <c r="J3312" s="140"/>
      <c r="K3312" s="140"/>
    </row>
    <row r="3313" spans="1:11" outlineLevel="1" x14ac:dyDescent="0.2">
      <c r="A3313" s="135"/>
      <c r="B3313" s="136"/>
      <c r="C3313" s="137" t="s">
        <v>2595</v>
      </c>
      <c r="D3313" s="138"/>
      <c r="E3313" s="139">
        <v>3.843</v>
      </c>
      <c r="F3313" s="134"/>
      <c r="G3313" s="134"/>
      <c r="H3313" s="140"/>
      <c r="I3313" s="140"/>
      <c r="J3313" s="140"/>
      <c r="K3313" s="140"/>
    </row>
    <row r="3314" spans="1:11" outlineLevel="1" x14ac:dyDescent="0.2">
      <c r="A3314" s="135"/>
      <c r="B3314" s="136"/>
      <c r="C3314" s="137" t="s">
        <v>2596</v>
      </c>
      <c r="D3314" s="138"/>
      <c r="E3314" s="139">
        <v>5.335</v>
      </c>
      <c r="F3314" s="134"/>
      <c r="G3314" s="134"/>
      <c r="H3314" s="140"/>
      <c r="I3314" s="140"/>
      <c r="J3314" s="140"/>
      <c r="K3314" s="140"/>
    </row>
    <row r="3315" spans="1:11" outlineLevel="1" x14ac:dyDescent="0.2">
      <c r="A3315" s="135"/>
      <c r="B3315" s="136"/>
      <c r="C3315" s="137" t="s">
        <v>2597</v>
      </c>
      <c r="D3315" s="138"/>
      <c r="E3315" s="139">
        <v>6.1438499999999996</v>
      </c>
      <c r="F3315" s="134"/>
      <c r="G3315" s="134"/>
      <c r="H3315" s="140"/>
      <c r="I3315" s="140"/>
      <c r="J3315" s="140"/>
      <c r="K3315" s="140"/>
    </row>
    <row r="3316" spans="1:11" outlineLevel="1" x14ac:dyDescent="0.2">
      <c r="A3316" s="135"/>
      <c r="B3316" s="136"/>
      <c r="C3316" s="137" t="s">
        <v>2598</v>
      </c>
      <c r="D3316" s="138"/>
      <c r="E3316" s="139">
        <v>4.4272799999999997</v>
      </c>
      <c r="F3316" s="134"/>
      <c r="G3316" s="134"/>
      <c r="H3316" s="140"/>
      <c r="I3316" s="140"/>
      <c r="J3316" s="140"/>
      <c r="K3316" s="140"/>
    </row>
    <row r="3317" spans="1:11" outlineLevel="1" x14ac:dyDescent="0.2">
      <c r="A3317" s="135"/>
      <c r="B3317" s="136"/>
      <c r="C3317" s="137" t="s">
        <v>2599</v>
      </c>
      <c r="D3317" s="138"/>
      <c r="E3317" s="139">
        <v>6.7080000000000002</v>
      </c>
      <c r="F3317" s="134"/>
      <c r="G3317" s="134"/>
      <c r="H3317" s="140"/>
      <c r="I3317" s="140"/>
      <c r="J3317" s="140"/>
      <c r="K3317" s="140"/>
    </row>
    <row r="3318" spans="1:11" outlineLevel="1" x14ac:dyDescent="0.2">
      <c r="A3318" s="135"/>
      <c r="B3318" s="136"/>
      <c r="C3318" s="137" t="s">
        <v>2600</v>
      </c>
      <c r="D3318" s="138"/>
      <c r="E3318" s="139">
        <v>0.58799999999999997</v>
      </c>
      <c r="F3318" s="134"/>
      <c r="G3318" s="134"/>
      <c r="H3318" s="140"/>
      <c r="I3318" s="140"/>
      <c r="J3318" s="140"/>
      <c r="K3318" s="140"/>
    </row>
    <row r="3319" spans="1:11" outlineLevel="1" x14ac:dyDescent="0.2">
      <c r="A3319" s="135"/>
      <c r="B3319" s="136"/>
      <c r="C3319" s="137" t="s">
        <v>2601</v>
      </c>
      <c r="D3319" s="138"/>
      <c r="E3319" s="139">
        <v>4.15008</v>
      </c>
      <c r="F3319" s="134"/>
      <c r="G3319" s="134"/>
      <c r="H3319" s="140"/>
      <c r="I3319" s="140"/>
      <c r="J3319" s="140"/>
      <c r="K3319" s="140"/>
    </row>
    <row r="3320" spans="1:11" outlineLevel="1" x14ac:dyDescent="0.2">
      <c r="A3320" s="135"/>
      <c r="B3320" s="136"/>
      <c r="C3320" s="137" t="s">
        <v>2602</v>
      </c>
      <c r="D3320" s="138"/>
      <c r="E3320" s="139">
        <v>6.2880000000000003</v>
      </c>
      <c r="F3320" s="134"/>
      <c r="G3320" s="134"/>
      <c r="H3320" s="140"/>
      <c r="I3320" s="140"/>
      <c r="J3320" s="140"/>
      <c r="K3320" s="140"/>
    </row>
    <row r="3321" spans="1:11" outlineLevel="1" x14ac:dyDescent="0.2">
      <c r="A3321" s="135"/>
      <c r="B3321" s="136"/>
      <c r="C3321" s="137" t="s">
        <v>2603</v>
      </c>
      <c r="D3321" s="138"/>
      <c r="E3321" s="139">
        <v>0.54</v>
      </c>
      <c r="F3321" s="134"/>
      <c r="G3321" s="134"/>
      <c r="H3321" s="140"/>
      <c r="I3321" s="140"/>
      <c r="J3321" s="140"/>
      <c r="K3321" s="140"/>
    </row>
    <row r="3322" spans="1:11" outlineLevel="1" x14ac:dyDescent="0.2">
      <c r="A3322" s="135"/>
      <c r="B3322" s="136"/>
      <c r="C3322" s="137" t="s">
        <v>2604</v>
      </c>
      <c r="D3322" s="138"/>
      <c r="E3322" s="139">
        <v>5.5392599999999996</v>
      </c>
      <c r="F3322" s="134"/>
      <c r="G3322" s="134"/>
      <c r="H3322" s="140"/>
      <c r="I3322" s="140"/>
      <c r="J3322" s="140"/>
      <c r="K3322" s="140"/>
    </row>
    <row r="3323" spans="1:11" outlineLevel="1" x14ac:dyDescent="0.2">
      <c r="A3323" s="135"/>
      <c r="B3323" s="136"/>
      <c r="C3323" s="137" t="s">
        <v>2605</v>
      </c>
      <c r="D3323" s="138"/>
      <c r="E3323" s="139">
        <v>8.2444799999999994</v>
      </c>
      <c r="F3323" s="134"/>
      <c r="G3323" s="134"/>
      <c r="H3323" s="140"/>
      <c r="I3323" s="140"/>
      <c r="J3323" s="140"/>
      <c r="K3323" s="140"/>
    </row>
    <row r="3324" spans="1:11" outlineLevel="1" x14ac:dyDescent="0.2">
      <c r="A3324" s="135"/>
      <c r="B3324" s="136"/>
      <c r="C3324" s="137" t="s">
        <v>2606</v>
      </c>
      <c r="D3324" s="138"/>
      <c r="E3324" s="139">
        <v>4.41</v>
      </c>
      <c r="F3324" s="134"/>
      <c r="G3324" s="134"/>
      <c r="H3324" s="140"/>
      <c r="I3324" s="140"/>
      <c r="J3324" s="140"/>
      <c r="K3324" s="140"/>
    </row>
    <row r="3325" spans="1:11" outlineLevel="1" x14ac:dyDescent="0.2">
      <c r="A3325" s="135"/>
      <c r="B3325" s="136"/>
      <c r="C3325" s="137" t="s">
        <v>2607</v>
      </c>
      <c r="D3325" s="138"/>
      <c r="E3325" s="139">
        <v>0.51</v>
      </c>
      <c r="F3325" s="134"/>
      <c r="G3325" s="134"/>
      <c r="H3325" s="140"/>
      <c r="I3325" s="140"/>
      <c r="J3325" s="140"/>
      <c r="K3325" s="140"/>
    </row>
    <row r="3326" spans="1:11" outlineLevel="1" x14ac:dyDescent="0.2">
      <c r="A3326" s="135"/>
      <c r="B3326" s="136"/>
      <c r="C3326" s="137" t="s">
        <v>2608</v>
      </c>
      <c r="D3326" s="138"/>
      <c r="E3326" s="139">
        <v>0.83655000000000002</v>
      </c>
      <c r="F3326" s="134"/>
      <c r="G3326" s="134"/>
      <c r="H3326" s="140"/>
      <c r="I3326" s="140"/>
      <c r="J3326" s="140"/>
      <c r="K3326" s="140"/>
    </row>
    <row r="3327" spans="1:11" outlineLevel="1" x14ac:dyDescent="0.2">
      <c r="A3327" s="135"/>
      <c r="B3327" s="136"/>
      <c r="C3327" s="137" t="s">
        <v>2609</v>
      </c>
      <c r="D3327" s="138"/>
      <c r="E3327" s="139">
        <v>6.0989500000000003</v>
      </c>
      <c r="F3327" s="134"/>
      <c r="G3327" s="134"/>
      <c r="H3327" s="140"/>
      <c r="I3327" s="140"/>
      <c r="J3327" s="140"/>
      <c r="K3327" s="140"/>
    </row>
    <row r="3328" spans="1:11" outlineLevel="1" x14ac:dyDescent="0.2">
      <c r="A3328" s="135"/>
      <c r="B3328" s="136"/>
      <c r="C3328" s="137" t="s">
        <v>2610</v>
      </c>
      <c r="D3328" s="138"/>
      <c r="E3328" s="139">
        <v>8.6887500000000006</v>
      </c>
      <c r="F3328" s="134"/>
      <c r="G3328" s="134"/>
      <c r="H3328" s="140"/>
      <c r="I3328" s="140"/>
      <c r="J3328" s="140"/>
      <c r="K3328" s="140"/>
    </row>
    <row r="3329" spans="1:11" outlineLevel="1" x14ac:dyDescent="0.2">
      <c r="A3329" s="43">
        <v>282</v>
      </c>
      <c r="B3329" s="44" t="s">
        <v>2611</v>
      </c>
      <c r="C3329" s="59" t="s">
        <v>2612</v>
      </c>
      <c r="D3329" s="45" t="s">
        <v>172</v>
      </c>
      <c r="E3329" s="46">
        <v>276.983</v>
      </c>
      <c r="F3329" s="47">
        <v>0</v>
      </c>
      <c r="G3329" s="48">
        <f>ROUND(E3329*F3329,2)</f>
        <v>0</v>
      </c>
      <c r="H3329" s="46">
        <v>6.7000000000000002E-4</v>
      </c>
      <c r="I3329" s="46">
        <f>ROUND(E3329*H3329,2)</f>
        <v>0.19</v>
      </c>
      <c r="J3329" s="46">
        <v>0.184</v>
      </c>
      <c r="K3329" s="46">
        <f>ROUND(E3329*J3329,2)</f>
        <v>50.96</v>
      </c>
    </row>
    <row r="3330" spans="1:11" outlineLevel="1" x14ac:dyDescent="0.2">
      <c r="A3330" s="135"/>
      <c r="B3330" s="136"/>
      <c r="C3330" s="137" t="s">
        <v>2613</v>
      </c>
      <c r="D3330" s="138"/>
      <c r="E3330" s="139"/>
      <c r="F3330" s="134"/>
      <c r="G3330" s="134"/>
      <c r="H3330" s="140"/>
      <c r="I3330" s="140"/>
      <c r="J3330" s="140"/>
      <c r="K3330" s="140"/>
    </row>
    <row r="3331" spans="1:11" outlineLevel="1" x14ac:dyDescent="0.2">
      <c r="A3331" s="135"/>
      <c r="B3331" s="136"/>
      <c r="C3331" s="137" t="s">
        <v>2614</v>
      </c>
      <c r="D3331" s="138"/>
      <c r="E3331" s="139">
        <v>48.783000000000001</v>
      </c>
      <c r="F3331" s="134"/>
      <c r="G3331" s="134"/>
      <c r="H3331" s="140"/>
      <c r="I3331" s="140"/>
      <c r="J3331" s="140"/>
      <c r="K3331" s="140"/>
    </row>
    <row r="3332" spans="1:11" outlineLevel="1" x14ac:dyDescent="0.2">
      <c r="A3332" s="135"/>
      <c r="B3332" s="136"/>
      <c r="C3332" s="137" t="s">
        <v>2615</v>
      </c>
      <c r="D3332" s="138"/>
      <c r="E3332" s="139">
        <v>74.751999999999995</v>
      </c>
      <c r="F3332" s="134"/>
      <c r="G3332" s="134"/>
      <c r="H3332" s="140"/>
      <c r="I3332" s="140"/>
      <c r="J3332" s="140"/>
      <c r="K3332" s="140"/>
    </row>
    <row r="3333" spans="1:11" outlineLevel="1" x14ac:dyDescent="0.2">
      <c r="A3333" s="135"/>
      <c r="B3333" s="136"/>
      <c r="C3333" s="137" t="s">
        <v>2616</v>
      </c>
      <c r="D3333" s="138"/>
      <c r="E3333" s="139">
        <v>129.44800000000001</v>
      </c>
      <c r="F3333" s="134"/>
      <c r="G3333" s="134"/>
      <c r="H3333" s="140"/>
      <c r="I3333" s="140"/>
      <c r="J3333" s="140"/>
      <c r="K3333" s="140"/>
    </row>
    <row r="3334" spans="1:11" outlineLevel="1" x14ac:dyDescent="0.2">
      <c r="A3334" s="135"/>
      <c r="B3334" s="136"/>
      <c r="C3334" s="137" t="s">
        <v>2617</v>
      </c>
      <c r="D3334" s="138"/>
      <c r="E3334" s="139">
        <v>24</v>
      </c>
      <c r="F3334" s="134"/>
      <c r="G3334" s="134"/>
      <c r="H3334" s="140"/>
      <c r="I3334" s="140"/>
      <c r="J3334" s="140"/>
      <c r="K3334" s="140"/>
    </row>
    <row r="3335" spans="1:11" outlineLevel="1" x14ac:dyDescent="0.2">
      <c r="A3335" s="43">
        <v>283</v>
      </c>
      <c r="B3335" s="44" t="s">
        <v>2611</v>
      </c>
      <c r="C3335" s="59" t="s">
        <v>2612</v>
      </c>
      <c r="D3335" s="45" t="s">
        <v>172</v>
      </c>
      <c r="E3335" s="46">
        <v>242.4708</v>
      </c>
      <c r="F3335" s="47">
        <v>0</v>
      </c>
      <c r="G3335" s="48">
        <f>ROUND(E3335*F3335,2)</f>
        <v>0</v>
      </c>
      <c r="H3335" s="46">
        <v>6.7000000000000002E-4</v>
      </c>
      <c r="I3335" s="46">
        <f>ROUND(E3335*H3335,2)</f>
        <v>0.16</v>
      </c>
      <c r="J3335" s="46">
        <v>0.184</v>
      </c>
      <c r="K3335" s="46">
        <f>ROUND(E3335*J3335,2)</f>
        <v>44.61</v>
      </c>
    </row>
    <row r="3336" spans="1:11" outlineLevel="1" x14ac:dyDescent="0.2">
      <c r="A3336" s="135"/>
      <c r="B3336" s="136"/>
      <c r="C3336" s="137" t="s">
        <v>2618</v>
      </c>
      <c r="D3336" s="138"/>
      <c r="E3336" s="139">
        <v>96.298000000000002</v>
      </c>
      <c r="F3336" s="134"/>
      <c r="G3336" s="134"/>
      <c r="H3336" s="140"/>
      <c r="I3336" s="140"/>
      <c r="J3336" s="140"/>
      <c r="K3336" s="140"/>
    </row>
    <row r="3337" spans="1:11" outlineLevel="1" x14ac:dyDescent="0.2">
      <c r="A3337" s="135"/>
      <c r="B3337" s="136"/>
      <c r="C3337" s="137" t="s">
        <v>2619</v>
      </c>
      <c r="D3337" s="138"/>
      <c r="E3337" s="139">
        <v>4.0716000000000001</v>
      </c>
      <c r="F3337" s="134"/>
      <c r="G3337" s="134"/>
      <c r="H3337" s="140"/>
      <c r="I3337" s="140"/>
      <c r="J3337" s="140"/>
      <c r="K3337" s="140"/>
    </row>
    <row r="3338" spans="1:11" outlineLevel="1" x14ac:dyDescent="0.2">
      <c r="A3338" s="135"/>
      <c r="B3338" s="136"/>
      <c r="C3338" s="137" t="s">
        <v>2620</v>
      </c>
      <c r="D3338" s="138"/>
      <c r="E3338" s="139">
        <v>29.822500000000002</v>
      </c>
      <c r="F3338" s="134"/>
      <c r="G3338" s="134"/>
      <c r="H3338" s="140"/>
      <c r="I3338" s="140"/>
      <c r="J3338" s="140"/>
      <c r="K3338" s="140"/>
    </row>
    <row r="3339" spans="1:11" outlineLevel="1" x14ac:dyDescent="0.2">
      <c r="A3339" s="135"/>
      <c r="B3339" s="136"/>
      <c r="C3339" s="137" t="s">
        <v>2621</v>
      </c>
      <c r="D3339" s="138"/>
      <c r="E3339" s="139">
        <v>-2.0196000000000001</v>
      </c>
      <c r="F3339" s="134"/>
      <c r="G3339" s="134"/>
      <c r="H3339" s="140"/>
      <c r="I3339" s="140"/>
      <c r="J3339" s="140"/>
      <c r="K3339" s="140"/>
    </row>
    <row r="3340" spans="1:11" outlineLevel="1" x14ac:dyDescent="0.2">
      <c r="A3340" s="135"/>
      <c r="B3340" s="136"/>
      <c r="C3340" s="137" t="s">
        <v>2622</v>
      </c>
      <c r="D3340" s="138"/>
      <c r="E3340" s="139">
        <v>-1.7909999999999999</v>
      </c>
      <c r="F3340" s="134"/>
      <c r="G3340" s="134"/>
      <c r="H3340" s="140"/>
      <c r="I3340" s="140"/>
      <c r="J3340" s="140"/>
      <c r="K3340" s="140"/>
    </row>
    <row r="3341" spans="1:11" outlineLevel="1" x14ac:dyDescent="0.2">
      <c r="A3341" s="135"/>
      <c r="B3341" s="136"/>
      <c r="C3341" s="137" t="s">
        <v>2623</v>
      </c>
      <c r="D3341" s="138"/>
      <c r="E3341" s="139">
        <v>-1.6910000000000001</v>
      </c>
      <c r="F3341" s="134"/>
      <c r="G3341" s="134"/>
      <c r="H3341" s="140"/>
      <c r="I3341" s="140"/>
      <c r="J3341" s="140"/>
      <c r="K3341" s="140"/>
    </row>
    <row r="3342" spans="1:11" outlineLevel="1" x14ac:dyDescent="0.2">
      <c r="A3342" s="135"/>
      <c r="B3342" s="136"/>
      <c r="C3342" s="137" t="s">
        <v>2624</v>
      </c>
      <c r="D3342" s="138"/>
      <c r="E3342" s="139">
        <v>-2.0099999999999998</v>
      </c>
      <c r="F3342" s="134"/>
      <c r="G3342" s="134"/>
      <c r="H3342" s="140"/>
      <c r="I3342" s="140"/>
      <c r="J3342" s="140"/>
      <c r="K3342" s="140"/>
    </row>
    <row r="3343" spans="1:11" outlineLevel="1" x14ac:dyDescent="0.2">
      <c r="A3343" s="135"/>
      <c r="B3343" s="136"/>
      <c r="C3343" s="137" t="s">
        <v>2625</v>
      </c>
      <c r="D3343" s="138"/>
      <c r="E3343" s="139">
        <v>-1.419</v>
      </c>
      <c r="F3343" s="134"/>
      <c r="G3343" s="134"/>
      <c r="H3343" s="140"/>
      <c r="I3343" s="140"/>
      <c r="J3343" s="140"/>
      <c r="K3343" s="140"/>
    </row>
    <row r="3344" spans="1:11" outlineLevel="1" x14ac:dyDescent="0.2">
      <c r="A3344" s="135"/>
      <c r="B3344" s="136"/>
      <c r="C3344" s="137" t="s">
        <v>706</v>
      </c>
      <c r="D3344" s="138"/>
      <c r="E3344" s="139">
        <v>-1.8180000000000001</v>
      </c>
      <c r="F3344" s="134"/>
      <c r="G3344" s="134"/>
      <c r="H3344" s="140"/>
      <c r="I3344" s="140"/>
      <c r="J3344" s="140"/>
      <c r="K3344" s="140"/>
    </row>
    <row r="3345" spans="1:11" outlineLevel="1" x14ac:dyDescent="0.2">
      <c r="A3345" s="135"/>
      <c r="B3345" s="136"/>
      <c r="C3345" s="137" t="s">
        <v>2626</v>
      </c>
      <c r="D3345" s="138"/>
      <c r="E3345" s="139">
        <v>-4.2210000000000001</v>
      </c>
      <c r="F3345" s="134"/>
      <c r="G3345" s="134"/>
      <c r="H3345" s="140"/>
      <c r="I3345" s="140"/>
      <c r="J3345" s="140"/>
      <c r="K3345" s="140"/>
    </row>
    <row r="3346" spans="1:11" outlineLevel="1" x14ac:dyDescent="0.2">
      <c r="A3346" s="135"/>
      <c r="B3346" s="136"/>
      <c r="C3346" s="137" t="s">
        <v>2627</v>
      </c>
      <c r="D3346" s="138"/>
      <c r="E3346" s="139">
        <v>1.8260000000000001</v>
      </c>
      <c r="F3346" s="134"/>
      <c r="G3346" s="134"/>
      <c r="H3346" s="140"/>
      <c r="I3346" s="140"/>
      <c r="J3346" s="140"/>
      <c r="K3346" s="140"/>
    </row>
    <row r="3347" spans="1:11" outlineLevel="1" x14ac:dyDescent="0.2">
      <c r="A3347" s="135"/>
      <c r="B3347" s="136"/>
      <c r="C3347" s="137" t="s">
        <v>2628</v>
      </c>
      <c r="D3347" s="138"/>
      <c r="E3347" s="139">
        <v>48.3</v>
      </c>
      <c r="F3347" s="134"/>
      <c r="G3347" s="134"/>
      <c r="H3347" s="140"/>
      <c r="I3347" s="140"/>
      <c r="J3347" s="140"/>
      <c r="K3347" s="140"/>
    </row>
    <row r="3348" spans="1:11" outlineLevel="1" x14ac:dyDescent="0.2">
      <c r="A3348" s="135"/>
      <c r="B3348" s="136"/>
      <c r="C3348" s="137" t="s">
        <v>2629</v>
      </c>
      <c r="D3348" s="138"/>
      <c r="E3348" s="139">
        <v>7.2910000000000004</v>
      </c>
      <c r="F3348" s="134"/>
      <c r="G3348" s="134"/>
      <c r="H3348" s="140"/>
      <c r="I3348" s="140"/>
      <c r="J3348" s="140"/>
      <c r="K3348" s="140"/>
    </row>
    <row r="3349" spans="1:11" outlineLevel="1" x14ac:dyDescent="0.2">
      <c r="A3349" s="135"/>
      <c r="B3349" s="136"/>
      <c r="C3349" s="137" t="s">
        <v>2630</v>
      </c>
      <c r="D3349" s="138"/>
      <c r="E3349" s="139">
        <v>-1.0920000000000001</v>
      </c>
      <c r="F3349" s="134"/>
      <c r="G3349" s="134"/>
      <c r="H3349" s="140"/>
      <c r="I3349" s="140"/>
      <c r="J3349" s="140"/>
      <c r="K3349" s="140"/>
    </row>
    <row r="3350" spans="1:11" outlineLevel="1" x14ac:dyDescent="0.2">
      <c r="A3350" s="135"/>
      <c r="B3350" s="136"/>
      <c r="C3350" s="137" t="s">
        <v>2631</v>
      </c>
      <c r="D3350" s="138"/>
      <c r="E3350" s="139">
        <v>35.024999999999999</v>
      </c>
      <c r="F3350" s="134"/>
      <c r="G3350" s="134"/>
      <c r="H3350" s="140"/>
      <c r="I3350" s="140"/>
      <c r="J3350" s="140"/>
      <c r="K3350" s="140"/>
    </row>
    <row r="3351" spans="1:11" outlineLevel="1" x14ac:dyDescent="0.2">
      <c r="A3351" s="135"/>
      <c r="B3351" s="136"/>
      <c r="C3351" s="137" t="s">
        <v>2632</v>
      </c>
      <c r="D3351" s="138"/>
      <c r="E3351" s="139">
        <v>-5.4539999999999997</v>
      </c>
      <c r="F3351" s="134"/>
      <c r="G3351" s="134"/>
      <c r="H3351" s="140"/>
      <c r="I3351" s="140"/>
      <c r="J3351" s="140"/>
      <c r="K3351" s="140"/>
    </row>
    <row r="3352" spans="1:11" outlineLevel="1" x14ac:dyDescent="0.2">
      <c r="A3352" s="135"/>
      <c r="B3352" s="136"/>
      <c r="C3352" s="137" t="s">
        <v>2633</v>
      </c>
      <c r="D3352" s="138"/>
      <c r="E3352" s="139">
        <v>-1.5149999999999999</v>
      </c>
      <c r="F3352" s="134"/>
      <c r="G3352" s="134"/>
      <c r="H3352" s="140"/>
      <c r="I3352" s="140"/>
      <c r="J3352" s="140"/>
      <c r="K3352" s="140"/>
    </row>
    <row r="3353" spans="1:11" outlineLevel="1" x14ac:dyDescent="0.2">
      <c r="A3353" s="135"/>
      <c r="B3353" s="136"/>
      <c r="C3353" s="137" t="s">
        <v>2634</v>
      </c>
      <c r="D3353" s="138"/>
      <c r="E3353" s="139">
        <v>-1.8480000000000001</v>
      </c>
      <c r="F3353" s="134"/>
      <c r="G3353" s="134"/>
      <c r="H3353" s="140"/>
      <c r="I3353" s="140"/>
      <c r="J3353" s="140"/>
      <c r="K3353" s="140"/>
    </row>
    <row r="3354" spans="1:11" outlineLevel="1" x14ac:dyDescent="0.2">
      <c r="A3354" s="135"/>
      <c r="B3354" s="136"/>
      <c r="C3354" s="137" t="s">
        <v>2635</v>
      </c>
      <c r="D3354" s="138"/>
      <c r="E3354" s="139">
        <v>-1.1619999999999999</v>
      </c>
      <c r="F3354" s="134"/>
      <c r="G3354" s="134"/>
      <c r="H3354" s="140"/>
      <c r="I3354" s="140"/>
      <c r="J3354" s="140"/>
      <c r="K3354" s="140"/>
    </row>
    <row r="3355" spans="1:11" outlineLevel="1" x14ac:dyDescent="0.2">
      <c r="A3355" s="135"/>
      <c r="B3355" s="136"/>
      <c r="C3355" s="137" t="s">
        <v>2636</v>
      </c>
      <c r="D3355" s="138"/>
      <c r="E3355" s="139">
        <v>35.024999999999999</v>
      </c>
      <c r="F3355" s="134"/>
      <c r="G3355" s="134"/>
      <c r="H3355" s="140"/>
      <c r="I3355" s="140"/>
      <c r="J3355" s="140"/>
      <c r="K3355" s="140"/>
    </row>
    <row r="3356" spans="1:11" outlineLevel="1" x14ac:dyDescent="0.2">
      <c r="A3356" s="135"/>
      <c r="B3356" s="136"/>
      <c r="C3356" s="137" t="s">
        <v>2632</v>
      </c>
      <c r="D3356" s="138"/>
      <c r="E3356" s="139">
        <v>-5.4539999999999997</v>
      </c>
      <c r="F3356" s="134"/>
      <c r="G3356" s="134"/>
      <c r="H3356" s="140"/>
      <c r="I3356" s="140"/>
      <c r="J3356" s="140"/>
      <c r="K3356" s="140"/>
    </row>
    <row r="3357" spans="1:11" outlineLevel="1" x14ac:dyDescent="0.2">
      <c r="A3357" s="135"/>
      <c r="B3357" s="136"/>
      <c r="C3357" s="137" t="s">
        <v>2633</v>
      </c>
      <c r="D3357" s="138"/>
      <c r="E3357" s="139">
        <v>-1.5149999999999999</v>
      </c>
      <c r="F3357" s="134"/>
      <c r="G3357" s="134"/>
      <c r="H3357" s="140"/>
      <c r="I3357" s="140"/>
      <c r="J3357" s="140"/>
      <c r="K3357" s="140"/>
    </row>
    <row r="3358" spans="1:11" outlineLevel="1" x14ac:dyDescent="0.2">
      <c r="A3358" s="135"/>
      <c r="B3358" s="136"/>
      <c r="C3358" s="137" t="s">
        <v>2634</v>
      </c>
      <c r="D3358" s="138"/>
      <c r="E3358" s="139">
        <v>-1.8480000000000001</v>
      </c>
      <c r="F3358" s="134"/>
      <c r="G3358" s="134"/>
      <c r="H3358" s="140"/>
      <c r="I3358" s="140"/>
      <c r="J3358" s="140"/>
      <c r="K3358" s="140"/>
    </row>
    <row r="3359" spans="1:11" outlineLevel="1" x14ac:dyDescent="0.2">
      <c r="A3359" s="135"/>
      <c r="B3359" s="136"/>
      <c r="C3359" s="137" t="s">
        <v>2635</v>
      </c>
      <c r="D3359" s="138"/>
      <c r="E3359" s="139">
        <v>-1.1619999999999999</v>
      </c>
      <c r="F3359" s="134"/>
      <c r="G3359" s="134"/>
      <c r="H3359" s="140"/>
      <c r="I3359" s="140"/>
      <c r="J3359" s="140"/>
      <c r="K3359" s="140"/>
    </row>
    <row r="3360" spans="1:11" outlineLevel="1" x14ac:dyDescent="0.2">
      <c r="A3360" s="135"/>
      <c r="B3360" s="136"/>
      <c r="C3360" s="137" t="s">
        <v>2637</v>
      </c>
      <c r="D3360" s="138"/>
      <c r="E3360" s="139">
        <v>24.487500000000001</v>
      </c>
      <c r="F3360" s="134"/>
      <c r="G3360" s="134"/>
      <c r="H3360" s="140"/>
      <c r="I3360" s="140"/>
      <c r="J3360" s="140"/>
      <c r="K3360" s="140"/>
    </row>
    <row r="3361" spans="1:11" outlineLevel="1" x14ac:dyDescent="0.2">
      <c r="A3361" s="135"/>
      <c r="B3361" s="136"/>
      <c r="C3361" s="137" t="s">
        <v>2638</v>
      </c>
      <c r="D3361" s="138"/>
      <c r="E3361" s="139">
        <v>-1.8382000000000001</v>
      </c>
      <c r="F3361" s="134"/>
      <c r="G3361" s="134"/>
      <c r="H3361" s="140"/>
      <c r="I3361" s="140"/>
      <c r="J3361" s="140"/>
      <c r="K3361" s="140"/>
    </row>
    <row r="3362" spans="1:11" outlineLevel="1" x14ac:dyDescent="0.2">
      <c r="A3362" s="135"/>
      <c r="B3362" s="136"/>
      <c r="C3362" s="137" t="s">
        <v>706</v>
      </c>
      <c r="D3362" s="138"/>
      <c r="E3362" s="139">
        <v>-1.8180000000000001</v>
      </c>
      <c r="F3362" s="134"/>
      <c r="G3362" s="134"/>
      <c r="H3362" s="140"/>
      <c r="I3362" s="140"/>
      <c r="J3362" s="140"/>
      <c r="K3362" s="140"/>
    </row>
    <row r="3363" spans="1:11" outlineLevel="1" x14ac:dyDescent="0.2">
      <c r="A3363" s="43">
        <v>284</v>
      </c>
      <c r="B3363" s="44" t="s">
        <v>2639</v>
      </c>
      <c r="C3363" s="59" t="s">
        <v>2640</v>
      </c>
      <c r="D3363" s="45" t="s">
        <v>172</v>
      </c>
      <c r="E3363" s="46">
        <v>48.7</v>
      </c>
      <c r="F3363" s="47">
        <v>0</v>
      </c>
      <c r="G3363" s="48">
        <f>ROUND(E3363*F3363,2)</f>
        <v>0</v>
      </c>
      <c r="H3363" s="46">
        <v>6.7000000000000002E-4</v>
      </c>
      <c r="I3363" s="46">
        <f>ROUND(E3363*H3363,2)</f>
        <v>0.03</v>
      </c>
      <c r="J3363" s="46">
        <v>0.31900000000000001</v>
      </c>
      <c r="K3363" s="46">
        <f>ROUND(E3363*J3363,2)</f>
        <v>15.54</v>
      </c>
    </row>
    <row r="3364" spans="1:11" outlineLevel="1" x14ac:dyDescent="0.2">
      <c r="A3364" s="135"/>
      <c r="B3364" s="136"/>
      <c r="C3364" s="137" t="s">
        <v>2641</v>
      </c>
      <c r="D3364" s="138"/>
      <c r="E3364" s="139">
        <v>28.230799999999999</v>
      </c>
      <c r="F3364" s="134"/>
      <c r="G3364" s="134"/>
      <c r="H3364" s="140"/>
      <c r="I3364" s="140"/>
      <c r="J3364" s="140"/>
      <c r="K3364" s="140"/>
    </row>
    <row r="3365" spans="1:11" outlineLevel="1" x14ac:dyDescent="0.2">
      <c r="A3365" s="135"/>
      <c r="B3365" s="136"/>
      <c r="C3365" s="137" t="s">
        <v>2642</v>
      </c>
      <c r="D3365" s="138"/>
      <c r="E3365" s="139">
        <v>-6.3428000000000004</v>
      </c>
      <c r="F3365" s="134"/>
      <c r="G3365" s="134"/>
      <c r="H3365" s="140"/>
      <c r="I3365" s="140"/>
      <c r="J3365" s="140"/>
      <c r="K3365" s="140"/>
    </row>
    <row r="3366" spans="1:11" outlineLevel="1" x14ac:dyDescent="0.2">
      <c r="A3366" s="135"/>
      <c r="B3366" s="136"/>
      <c r="C3366" s="137" t="s">
        <v>2643</v>
      </c>
      <c r="D3366" s="138"/>
      <c r="E3366" s="139">
        <v>4.76</v>
      </c>
      <c r="F3366" s="134"/>
      <c r="G3366" s="134"/>
      <c r="H3366" s="140"/>
      <c r="I3366" s="140"/>
      <c r="J3366" s="140"/>
      <c r="K3366" s="140"/>
    </row>
    <row r="3367" spans="1:11" outlineLevel="1" x14ac:dyDescent="0.2">
      <c r="A3367" s="135"/>
      <c r="B3367" s="136"/>
      <c r="C3367" s="137" t="s">
        <v>2644</v>
      </c>
      <c r="D3367" s="138"/>
      <c r="E3367" s="139">
        <v>23.87</v>
      </c>
      <c r="F3367" s="134"/>
      <c r="G3367" s="134"/>
      <c r="H3367" s="140"/>
      <c r="I3367" s="140"/>
      <c r="J3367" s="140"/>
      <c r="K3367" s="140"/>
    </row>
    <row r="3368" spans="1:11" outlineLevel="1" x14ac:dyDescent="0.2">
      <c r="A3368" s="135"/>
      <c r="B3368" s="136"/>
      <c r="C3368" s="137" t="s">
        <v>706</v>
      </c>
      <c r="D3368" s="138"/>
      <c r="E3368" s="139">
        <v>-1.8180000000000001</v>
      </c>
      <c r="F3368" s="134"/>
      <c r="G3368" s="134"/>
      <c r="H3368" s="140"/>
      <c r="I3368" s="140"/>
      <c r="J3368" s="140"/>
      <c r="K3368" s="140"/>
    </row>
    <row r="3369" spans="1:11" ht="22.5" outlineLevel="1" x14ac:dyDescent="0.2">
      <c r="A3369" s="43">
        <v>285</v>
      </c>
      <c r="B3369" s="44" t="s">
        <v>2645</v>
      </c>
      <c r="C3369" s="59" t="s">
        <v>2646</v>
      </c>
      <c r="D3369" s="45" t="s">
        <v>179</v>
      </c>
      <c r="E3369" s="46">
        <v>129.79684</v>
      </c>
      <c r="F3369" s="47">
        <v>0</v>
      </c>
      <c r="G3369" s="48">
        <f>ROUND(E3369*F3369,2)</f>
        <v>0</v>
      </c>
      <c r="H3369" s="46">
        <v>0</v>
      </c>
      <c r="I3369" s="46">
        <f>ROUND(E3369*H3369,2)</f>
        <v>0</v>
      </c>
      <c r="J3369" s="46">
        <v>1.5940000000000001</v>
      </c>
      <c r="K3369" s="46">
        <f>ROUND(E3369*J3369,2)</f>
        <v>206.9</v>
      </c>
    </row>
    <row r="3370" spans="1:11" outlineLevel="1" x14ac:dyDescent="0.2">
      <c r="A3370" s="135"/>
      <c r="B3370" s="136"/>
      <c r="C3370" s="137" t="s">
        <v>2647</v>
      </c>
      <c r="D3370" s="138"/>
      <c r="E3370" s="139"/>
      <c r="F3370" s="134"/>
      <c r="G3370" s="134"/>
      <c r="H3370" s="140"/>
      <c r="I3370" s="140"/>
      <c r="J3370" s="140"/>
      <c r="K3370" s="140"/>
    </row>
    <row r="3371" spans="1:11" outlineLevel="1" x14ac:dyDescent="0.2">
      <c r="A3371" s="135"/>
      <c r="B3371" s="136"/>
      <c r="C3371" s="137" t="s">
        <v>2648</v>
      </c>
      <c r="D3371" s="138"/>
      <c r="E3371" s="139">
        <v>8.5822000000000003</v>
      </c>
      <c r="F3371" s="134"/>
      <c r="G3371" s="134"/>
      <c r="H3371" s="140"/>
      <c r="I3371" s="140"/>
      <c r="J3371" s="140"/>
      <c r="K3371" s="140"/>
    </row>
    <row r="3372" spans="1:11" outlineLevel="1" x14ac:dyDescent="0.2">
      <c r="A3372" s="135"/>
      <c r="B3372" s="136"/>
      <c r="C3372" s="137" t="s">
        <v>2649</v>
      </c>
      <c r="D3372" s="138"/>
      <c r="E3372" s="139">
        <v>7.26</v>
      </c>
      <c r="F3372" s="134"/>
      <c r="G3372" s="134"/>
      <c r="H3372" s="140"/>
      <c r="I3372" s="140"/>
      <c r="J3372" s="140"/>
      <c r="K3372" s="140"/>
    </row>
    <row r="3373" spans="1:11" outlineLevel="1" x14ac:dyDescent="0.2">
      <c r="A3373" s="135"/>
      <c r="B3373" s="136"/>
      <c r="C3373" s="137" t="s">
        <v>2650</v>
      </c>
      <c r="D3373" s="138"/>
      <c r="E3373" s="139">
        <v>11.186999999999999</v>
      </c>
      <c r="F3373" s="134"/>
      <c r="G3373" s="134"/>
      <c r="H3373" s="140"/>
      <c r="I3373" s="140"/>
      <c r="J3373" s="140"/>
      <c r="K3373" s="140"/>
    </row>
    <row r="3374" spans="1:11" outlineLevel="1" x14ac:dyDescent="0.2">
      <c r="A3374" s="135"/>
      <c r="B3374" s="136"/>
      <c r="C3374" s="137" t="s">
        <v>2651</v>
      </c>
      <c r="D3374" s="138"/>
      <c r="E3374" s="139">
        <v>2.5739999999999998</v>
      </c>
      <c r="F3374" s="134"/>
      <c r="G3374" s="134"/>
      <c r="H3374" s="140"/>
      <c r="I3374" s="140"/>
      <c r="J3374" s="140"/>
      <c r="K3374" s="140"/>
    </row>
    <row r="3375" spans="1:11" outlineLevel="1" x14ac:dyDescent="0.2">
      <c r="A3375" s="135"/>
      <c r="B3375" s="136"/>
      <c r="C3375" s="137" t="s">
        <v>2652</v>
      </c>
      <c r="D3375" s="138"/>
      <c r="E3375" s="139">
        <v>9.5386500000000005</v>
      </c>
      <c r="F3375" s="134"/>
      <c r="G3375" s="134"/>
      <c r="H3375" s="140"/>
      <c r="I3375" s="140"/>
      <c r="J3375" s="140"/>
      <c r="K3375" s="140"/>
    </row>
    <row r="3376" spans="1:11" outlineLevel="1" x14ac:dyDescent="0.2">
      <c r="A3376" s="135"/>
      <c r="B3376" s="136"/>
      <c r="C3376" s="137" t="s">
        <v>2653</v>
      </c>
      <c r="D3376" s="138"/>
      <c r="E3376" s="139">
        <v>4.7564000000000002</v>
      </c>
      <c r="F3376" s="134"/>
      <c r="G3376" s="134"/>
      <c r="H3376" s="140"/>
      <c r="I3376" s="140"/>
      <c r="J3376" s="140"/>
      <c r="K3376" s="140"/>
    </row>
    <row r="3377" spans="1:11" outlineLevel="1" x14ac:dyDescent="0.2">
      <c r="A3377" s="135"/>
      <c r="B3377" s="136"/>
      <c r="C3377" s="137" t="s">
        <v>2654</v>
      </c>
      <c r="D3377" s="138"/>
      <c r="E3377" s="139">
        <v>7.1609999999999996</v>
      </c>
      <c r="F3377" s="134"/>
      <c r="G3377" s="134"/>
      <c r="H3377" s="140"/>
      <c r="I3377" s="140"/>
      <c r="J3377" s="140"/>
      <c r="K3377" s="140"/>
    </row>
    <row r="3378" spans="1:11" outlineLevel="1" x14ac:dyDescent="0.2">
      <c r="A3378" s="135"/>
      <c r="B3378" s="136"/>
      <c r="C3378" s="137" t="s">
        <v>2655</v>
      </c>
      <c r="D3378" s="138"/>
      <c r="E3378" s="139">
        <v>5.181</v>
      </c>
      <c r="F3378" s="134"/>
      <c r="G3378" s="134"/>
      <c r="H3378" s="140"/>
      <c r="I3378" s="140"/>
      <c r="J3378" s="140"/>
      <c r="K3378" s="140"/>
    </row>
    <row r="3379" spans="1:11" outlineLevel="1" x14ac:dyDescent="0.2">
      <c r="A3379" s="135"/>
      <c r="B3379" s="136"/>
      <c r="C3379" s="137" t="s">
        <v>2656</v>
      </c>
      <c r="D3379" s="138"/>
      <c r="E3379" s="139">
        <v>4.1877000000000004</v>
      </c>
      <c r="F3379" s="134"/>
      <c r="G3379" s="134"/>
      <c r="H3379" s="140"/>
      <c r="I3379" s="140"/>
      <c r="J3379" s="140"/>
      <c r="K3379" s="140"/>
    </row>
    <row r="3380" spans="1:11" outlineLevel="1" x14ac:dyDescent="0.2">
      <c r="A3380" s="135"/>
      <c r="B3380" s="136"/>
      <c r="C3380" s="137" t="s">
        <v>2657</v>
      </c>
      <c r="D3380" s="138"/>
      <c r="E3380" s="139">
        <v>10.757999999999999</v>
      </c>
      <c r="F3380" s="134"/>
      <c r="G3380" s="134"/>
      <c r="H3380" s="140"/>
      <c r="I3380" s="140"/>
      <c r="J3380" s="140"/>
      <c r="K3380" s="140"/>
    </row>
    <row r="3381" spans="1:11" outlineLevel="1" x14ac:dyDescent="0.2">
      <c r="A3381" s="135"/>
      <c r="B3381" s="136"/>
      <c r="C3381" s="137" t="s">
        <v>2658</v>
      </c>
      <c r="D3381" s="138"/>
      <c r="E3381" s="139">
        <v>4.7850000000000001</v>
      </c>
      <c r="F3381" s="134"/>
      <c r="G3381" s="134"/>
      <c r="H3381" s="140"/>
      <c r="I3381" s="140"/>
      <c r="J3381" s="140"/>
      <c r="K3381" s="140"/>
    </row>
    <row r="3382" spans="1:11" outlineLevel="1" x14ac:dyDescent="0.2">
      <c r="A3382" s="135"/>
      <c r="B3382" s="136"/>
      <c r="C3382" s="137" t="s">
        <v>2659</v>
      </c>
      <c r="D3382" s="138"/>
      <c r="E3382" s="139">
        <v>3.5414500000000002</v>
      </c>
      <c r="F3382" s="134"/>
      <c r="G3382" s="134"/>
      <c r="H3382" s="140"/>
      <c r="I3382" s="140"/>
      <c r="J3382" s="140"/>
      <c r="K3382" s="140"/>
    </row>
    <row r="3383" spans="1:11" outlineLevel="1" x14ac:dyDescent="0.2">
      <c r="A3383" s="135"/>
      <c r="B3383" s="136"/>
      <c r="C3383" s="137" t="s">
        <v>2660</v>
      </c>
      <c r="D3383" s="138"/>
      <c r="E3383" s="139">
        <v>10.0815</v>
      </c>
      <c r="F3383" s="134"/>
      <c r="G3383" s="134"/>
      <c r="H3383" s="140"/>
      <c r="I3383" s="140"/>
      <c r="J3383" s="140"/>
      <c r="K3383" s="140"/>
    </row>
    <row r="3384" spans="1:11" outlineLevel="1" x14ac:dyDescent="0.2">
      <c r="A3384" s="135"/>
      <c r="B3384" s="136"/>
      <c r="C3384" s="137" t="s">
        <v>2661</v>
      </c>
      <c r="D3384" s="138"/>
      <c r="E3384" s="139">
        <v>5.7750000000000004</v>
      </c>
      <c r="F3384" s="134"/>
      <c r="G3384" s="134"/>
      <c r="H3384" s="140"/>
      <c r="I3384" s="140"/>
      <c r="J3384" s="140"/>
      <c r="K3384" s="140"/>
    </row>
    <row r="3385" spans="1:11" outlineLevel="1" x14ac:dyDescent="0.2">
      <c r="A3385" s="135"/>
      <c r="B3385" s="136"/>
      <c r="C3385" s="137" t="s">
        <v>2662</v>
      </c>
      <c r="D3385" s="138"/>
      <c r="E3385" s="139">
        <v>12.045</v>
      </c>
      <c r="F3385" s="134"/>
      <c r="G3385" s="134"/>
      <c r="H3385" s="140"/>
      <c r="I3385" s="140"/>
      <c r="J3385" s="140"/>
      <c r="K3385" s="140"/>
    </row>
    <row r="3386" spans="1:11" outlineLevel="1" x14ac:dyDescent="0.2">
      <c r="A3386" s="135"/>
      <c r="B3386" s="136"/>
      <c r="C3386" s="137" t="s">
        <v>2663</v>
      </c>
      <c r="D3386" s="138"/>
      <c r="E3386" s="139">
        <v>3.1680000000000001</v>
      </c>
      <c r="F3386" s="134"/>
      <c r="G3386" s="134"/>
      <c r="H3386" s="140"/>
      <c r="I3386" s="140"/>
      <c r="J3386" s="140"/>
      <c r="K3386" s="140"/>
    </row>
    <row r="3387" spans="1:11" outlineLevel="1" x14ac:dyDescent="0.2">
      <c r="A3387" s="135"/>
      <c r="B3387" s="136"/>
      <c r="C3387" s="137" t="s">
        <v>2664</v>
      </c>
      <c r="D3387" s="138"/>
      <c r="E3387" s="139">
        <v>0.79200000000000004</v>
      </c>
      <c r="F3387" s="134"/>
      <c r="G3387" s="134"/>
      <c r="H3387" s="140"/>
      <c r="I3387" s="140"/>
      <c r="J3387" s="140"/>
      <c r="K3387" s="140"/>
    </row>
    <row r="3388" spans="1:11" outlineLevel="1" x14ac:dyDescent="0.2">
      <c r="A3388" s="135"/>
      <c r="B3388" s="136"/>
      <c r="C3388" s="137" t="s">
        <v>2665</v>
      </c>
      <c r="D3388" s="138"/>
      <c r="E3388" s="139"/>
      <c r="F3388" s="134"/>
      <c r="G3388" s="134"/>
      <c r="H3388" s="140"/>
      <c r="I3388" s="140"/>
      <c r="J3388" s="140"/>
      <c r="K3388" s="140"/>
    </row>
    <row r="3389" spans="1:11" outlineLevel="1" x14ac:dyDescent="0.2">
      <c r="A3389" s="135"/>
      <c r="B3389" s="136"/>
      <c r="C3389" s="137" t="s">
        <v>2666</v>
      </c>
      <c r="D3389" s="138"/>
      <c r="E3389" s="139">
        <v>6.556</v>
      </c>
      <c r="F3389" s="134"/>
      <c r="G3389" s="134"/>
      <c r="H3389" s="140"/>
      <c r="I3389" s="140"/>
      <c r="J3389" s="140"/>
      <c r="K3389" s="140"/>
    </row>
    <row r="3390" spans="1:11" outlineLevel="1" x14ac:dyDescent="0.2">
      <c r="A3390" s="135"/>
      <c r="B3390" s="136"/>
      <c r="C3390" s="137" t="s">
        <v>2667</v>
      </c>
      <c r="D3390" s="138"/>
      <c r="E3390" s="139">
        <v>4.1921999999999997</v>
      </c>
      <c r="F3390" s="134"/>
      <c r="G3390" s="134"/>
      <c r="H3390" s="140"/>
      <c r="I3390" s="140"/>
      <c r="J3390" s="140"/>
      <c r="K3390" s="140"/>
    </row>
    <row r="3391" spans="1:11" outlineLevel="1" x14ac:dyDescent="0.2">
      <c r="A3391" s="135"/>
      <c r="B3391" s="136"/>
      <c r="C3391" s="137" t="s">
        <v>2668</v>
      </c>
      <c r="D3391" s="138"/>
      <c r="E3391" s="139">
        <v>2.6266500000000002</v>
      </c>
      <c r="F3391" s="134"/>
      <c r="G3391" s="134"/>
      <c r="H3391" s="140"/>
      <c r="I3391" s="140"/>
      <c r="J3391" s="140"/>
      <c r="K3391" s="140"/>
    </row>
    <row r="3392" spans="1:11" outlineLevel="1" x14ac:dyDescent="0.2">
      <c r="A3392" s="135"/>
      <c r="B3392" s="136"/>
      <c r="C3392" s="137" t="s">
        <v>2669</v>
      </c>
      <c r="D3392" s="138"/>
      <c r="E3392" s="139">
        <v>3.6423000000000001</v>
      </c>
      <c r="F3392" s="134"/>
      <c r="G3392" s="134"/>
      <c r="H3392" s="140"/>
      <c r="I3392" s="140"/>
      <c r="J3392" s="140"/>
      <c r="K3392" s="140"/>
    </row>
    <row r="3393" spans="1:11" outlineLevel="1" x14ac:dyDescent="0.2">
      <c r="A3393" s="135"/>
      <c r="B3393" s="136"/>
      <c r="C3393" s="137" t="s">
        <v>2670</v>
      </c>
      <c r="D3393" s="138"/>
      <c r="E3393" s="139">
        <v>1.4057999999999999</v>
      </c>
      <c r="F3393" s="134"/>
      <c r="G3393" s="134"/>
      <c r="H3393" s="140"/>
      <c r="I3393" s="140"/>
      <c r="J3393" s="140"/>
      <c r="K3393" s="140"/>
    </row>
    <row r="3394" spans="1:11" ht="22.5" outlineLevel="1" x14ac:dyDescent="0.2">
      <c r="A3394" s="43">
        <v>286</v>
      </c>
      <c r="B3394" s="44" t="s">
        <v>2671</v>
      </c>
      <c r="C3394" s="59" t="s">
        <v>2672</v>
      </c>
      <c r="D3394" s="45" t="s">
        <v>179</v>
      </c>
      <c r="E3394" s="46">
        <v>30.99024</v>
      </c>
      <c r="F3394" s="47">
        <v>0</v>
      </c>
      <c r="G3394" s="48">
        <f>ROUND(E3394*F3394,2)</f>
        <v>0</v>
      </c>
      <c r="H3394" s="46">
        <v>1.2800000000000001E-3</v>
      </c>
      <c r="I3394" s="46">
        <f>ROUND(E3394*H3394,2)</f>
        <v>0.04</v>
      </c>
      <c r="J3394" s="46">
        <v>1.8</v>
      </c>
      <c r="K3394" s="46">
        <f>ROUND(E3394*J3394,2)</f>
        <v>55.78</v>
      </c>
    </row>
    <row r="3395" spans="1:11" outlineLevel="1" x14ac:dyDescent="0.2">
      <c r="A3395" s="135"/>
      <c r="B3395" s="136"/>
      <c r="C3395" s="137" t="s">
        <v>2673</v>
      </c>
      <c r="D3395" s="138"/>
      <c r="E3395" s="139">
        <v>6.1146000000000003</v>
      </c>
      <c r="F3395" s="134"/>
      <c r="G3395" s="134"/>
      <c r="H3395" s="140"/>
      <c r="I3395" s="140"/>
      <c r="J3395" s="140"/>
      <c r="K3395" s="140"/>
    </row>
    <row r="3396" spans="1:11" outlineLevel="1" x14ac:dyDescent="0.2">
      <c r="A3396" s="135"/>
      <c r="B3396" s="136"/>
      <c r="C3396" s="137" t="s">
        <v>2674</v>
      </c>
      <c r="D3396" s="138"/>
      <c r="E3396" s="139">
        <v>-0.35099999999999998</v>
      </c>
      <c r="F3396" s="134"/>
      <c r="G3396" s="134"/>
      <c r="H3396" s="140"/>
      <c r="I3396" s="140"/>
      <c r="J3396" s="140"/>
      <c r="K3396" s="140"/>
    </row>
    <row r="3397" spans="1:11" outlineLevel="1" x14ac:dyDescent="0.2">
      <c r="A3397" s="135"/>
      <c r="B3397" s="136"/>
      <c r="C3397" s="137" t="s">
        <v>2675</v>
      </c>
      <c r="D3397" s="138"/>
      <c r="E3397" s="139">
        <v>2.3020800000000001</v>
      </c>
      <c r="F3397" s="134"/>
      <c r="G3397" s="134"/>
      <c r="H3397" s="140"/>
      <c r="I3397" s="140"/>
      <c r="J3397" s="140"/>
      <c r="K3397" s="140"/>
    </row>
    <row r="3398" spans="1:11" outlineLevel="1" x14ac:dyDescent="0.2">
      <c r="A3398" s="135"/>
      <c r="B3398" s="136"/>
      <c r="C3398" s="137" t="s">
        <v>2676</v>
      </c>
      <c r="D3398" s="138"/>
      <c r="E3398" s="139">
        <v>0.13500000000000001</v>
      </c>
      <c r="F3398" s="134"/>
      <c r="G3398" s="134"/>
      <c r="H3398" s="140"/>
      <c r="I3398" s="140"/>
      <c r="J3398" s="140"/>
      <c r="K3398" s="140"/>
    </row>
    <row r="3399" spans="1:11" outlineLevel="1" x14ac:dyDescent="0.2">
      <c r="A3399" s="135"/>
      <c r="B3399" s="136"/>
      <c r="C3399" s="137" t="s">
        <v>2677</v>
      </c>
      <c r="D3399" s="138"/>
      <c r="E3399" s="139">
        <v>3.4744999999999999</v>
      </c>
      <c r="F3399" s="134"/>
      <c r="G3399" s="134"/>
      <c r="H3399" s="140"/>
      <c r="I3399" s="140"/>
      <c r="J3399" s="140"/>
      <c r="K3399" s="140"/>
    </row>
    <row r="3400" spans="1:11" outlineLevel="1" x14ac:dyDescent="0.2">
      <c r="A3400" s="135"/>
      <c r="B3400" s="136"/>
      <c r="C3400" s="137" t="s">
        <v>2678</v>
      </c>
      <c r="D3400" s="138"/>
      <c r="E3400" s="139">
        <v>3.4744999999999999</v>
      </c>
      <c r="F3400" s="134"/>
      <c r="G3400" s="134"/>
      <c r="H3400" s="140"/>
      <c r="I3400" s="140"/>
      <c r="J3400" s="140"/>
      <c r="K3400" s="140"/>
    </row>
    <row r="3401" spans="1:11" outlineLevel="1" x14ac:dyDescent="0.2">
      <c r="A3401" s="135"/>
      <c r="B3401" s="136"/>
      <c r="C3401" s="137" t="s">
        <v>2679</v>
      </c>
      <c r="D3401" s="138"/>
      <c r="E3401" s="139">
        <v>1.66896</v>
      </c>
      <c r="F3401" s="134"/>
      <c r="G3401" s="134"/>
      <c r="H3401" s="140"/>
      <c r="I3401" s="140"/>
      <c r="J3401" s="140"/>
      <c r="K3401" s="140"/>
    </row>
    <row r="3402" spans="1:11" outlineLevel="1" x14ac:dyDescent="0.2">
      <c r="A3402" s="135"/>
      <c r="B3402" s="136"/>
      <c r="C3402" s="137" t="s">
        <v>2680</v>
      </c>
      <c r="D3402" s="138"/>
      <c r="E3402" s="139">
        <v>4.0544399999999996</v>
      </c>
      <c r="F3402" s="134"/>
      <c r="G3402" s="134"/>
      <c r="H3402" s="140"/>
      <c r="I3402" s="140"/>
      <c r="J3402" s="140"/>
      <c r="K3402" s="140"/>
    </row>
    <row r="3403" spans="1:11" outlineLevel="1" x14ac:dyDescent="0.2">
      <c r="A3403" s="135"/>
      <c r="B3403" s="136"/>
      <c r="C3403" s="137" t="s">
        <v>2681</v>
      </c>
      <c r="D3403" s="138"/>
      <c r="E3403" s="139">
        <v>1.69824</v>
      </c>
      <c r="F3403" s="134"/>
      <c r="G3403" s="134"/>
      <c r="H3403" s="140"/>
      <c r="I3403" s="140"/>
      <c r="J3403" s="140"/>
      <c r="K3403" s="140"/>
    </row>
    <row r="3404" spans="1:11" outlineLevel="1" x14ac:dyDescent="0.2">
      <c r="A3404" s="135"/>
      <c r="B3404" s="136"/>
      <c r="C3404" s="137" t="s">
        <v>2682</v>
      </c>
      <c r="D3404" s="138"/>
      <c r="E3404" s="139">
        <v>1.4274</v>
      </c>
      <c r="F3404" s="134"/>
      <c r="G3404" s="134"/>
      <c r="H3404" s="140"/>
      <c r="I3404" s="140"/>
      <c r="J3404" s="140"/>
      <c r="K3404" s="140"/>
    </row>
    <row r="3405" spans="1:11" outlineLevel="1" x14ac:dyDescent="0.2">
      <c r="A3405" s="135"/>
      <c r="B3405" s="136"/>
      <c r="C3405" s="137" t="s">
        <v>2683</v>
      </c>
      <c r="D3405" s="138"/>
      <c r="E3405" s="139">
        <v>1.07799</v>
      </c>
      <c r="F3405" s="134"/>
      <c r="G3405" s="134"/>
      <c r="H3405" s="140"/>
      <c r="I3405" s="140"/>
      <c r="J3405" s="140"/>
      <c r="K3405" s="140"/>
    </row>
    <row r="3406" spans="1:11" outlineLevel="1" x14ac:dyDescent="0.2">
      <c r="A3406" s="135"/>
      <c r="B3406" s="136"/>
      <c r="C3406" s="137" t="s">
        <v>2684</v>
      </c>
      <c r="D3406" s="138"/>
      <c r="E3406" s="139">
        <v>0.32940000000000003</v>
      </c>
      <c r="F3406" s="134"/>
      <c r="G3406" s="134"/>
      <c r="H3406" s="140"/>
      <c r="I3406" s="140"/>
      <c r="J3406" s="140"/>
      <c r="K3406" s="140"/>
    </row>
    <row r="3407" spans="1:11" outlineLevel="1" x14ac:dyDescent="0.2">
      <c r="A3407" s="135"/>
      <c r="B3407" s="136"/>
      <c r="C3407" s="137" t="s">
        <v>2685</v>
      </c>
      <c r="D3407" s="138"/>
      <c r="E3407" s="139">
        <v>0.58413999999999999</v>
      </c>
      <c r="F3407" s="134"/>
      <c r="G3407" s="134"/>
      <c r="H3407" s="140"/>
      <c r="I3407" s="140"/>
      <c r="J3407" s="140"/>
      <c r="K3407" s="140"/>
    </row>
    <row r="3408" spans="1:11" outlineLevel="1" x14ac:dyDescent="0.2">
      <c r="A3408" s="135"/>
      <c r="B3408" s="136"/>
      <c r="C3408" s="137" t="s">
        <v>2686</v>
      </c>
      <c r="D3408" s="138"/>
      <c r="E3408" s="139">
        <v>5</v>
      </c>
      <c r="F3408" s="134"/>
      <c r="G3408" s="134"/>
      <c r="H3408" s="140"/>
      <c r="I3408" s="140"/>
      <c r="J3408" s="140"/>
      <c r="K3408" s="140"/>
    </row>
    <row r="3409" spans="1:11" ht="22.5" outlineLevel="1" x14ac:dyDescent="0.2">
      <c r="A3409" s="43">
        <v>287</v>
      </c>
      <c r="B3409" s="44" t="s">
        <v>2687</v>
      </c>
      <c r="C3409" s="59" t="s">
        <v>2688</v>
      </c>
      <c r="D3409" s="45" t="s">
        <v>172</v>
      </c>
      <c r="E3409" s="46">
        <v>49.094499999999996</v>
      </c>
      <c r="F3409" s="47">
        <v>0</v>
      </c>
      <c r="G3409" s="48">
        <f>ROUND(E3409*F3409,2)</f>
        <v>0</v>
      </c>
      <c r="H3409" s="46">
        <v>3.3E-4</v>
      </c>
      <c r="I3409" s="46">
        <f>ROUND(E3409*H3409,2)</f>
        <v>0.02</v>
      </c>
      <c r="J3409" s="46">
        <v>4.734E-2</v>
      </c>
      <c r="K3409" s="46">
        <f>ROUND(E3409*J3409,2)</f>
        <v>2.3199999999999998</v>
      </c>
    </row>
    <row r="3410" spans="1:11" outlineLevel="1" x14ac:dyDescent="0.2">
      <c r="A3410" s="135"/>
      <c r="B3410" s="136"/>
      <c r="C3410" s="137" t="s">
        <v>681</v>
      </c>
      <c r="D3410" s="138"/>
      <c r="E3410" s="139"/>
      <c r="F3410" s="134"/>
      <c r="G3410" s="134"/>
      <c r="H3410" s="140"/>
      <c r="I3410" s="140"/>
      <c r="J3410" s="140"/>
      <c r="K3410" s="140"/>
    </row>
    <row r="3411" spans="1:11" outlineLevel="1" x14ac:dyDescent="0.2">
      <c r="A3411" s="135"/>
      <c r="B3411" s="136"/>
      <c r="C3411" s="137" t="s">
        <v>682</v>
      </c>
      <c r="D3411" s="138"/>
      <c r="E3411" s="139">
        <v>4.5960000000000001</v>
      </c>
      <c r="F3411" s="134"/>
      <c r="G3411" s="134"/>
      <c r="H3411" s="140"/>
      <c r="I3411" s="140"/>
      <c r="J3411" s="140"/>
      <c r="K3411" s="140"/>
    </row>
    <row r="3412" spans="1:11" outlineLevel="1" x14ac:dyDescent="0.2">
      <c r="A3412" s="135"/>
      <c r="B3412" s="136"/>
      <c r="C3412" s="137" t="s">
        <v>683</v>
      </c>
      <c r="D3412" s="138"/>
      <c r="E3412" s="139">
        <v>10.329499999999999</v>
      </c>
      <c r="F3412" s="134"/>
      <c r="G3412" s="134"/>
      <c r="H3412" s="140"/>
      <c r="I3412" s="140"/>
      <c r="J3412" s="140"/>
      <c r="K3412" s="140"/>
    </row>
    <row r="3413" spans="1:11" outlineLevel="1" x14ac:dyDescent="0.2">
      <c r="A3413" s="135"/>
      <c r="B3413" s="136"/>
      <c r="C3413" s="137" t="s">
        <v>684</v>
      </c>
      <c r="D3413" s="138"/>
      <c r="E3413" s="139">
        <v>9.8185000000000002</v>
      </c>
      <c r="F3413" s="134"/>
      <c r="G3413" s="134"/>
      <c r="H3413" s="140"/>
      <c r="I3413" s="140"/>
      <c r="J3413" s="140"/>
      <c r="K3413" s="140"/>
    </row>
    <row r="3414" spans="1:11" outlineLevel="1" x14ac:dyDescent="0.2">
      <c r="A3414" s="135"/>
      <c r="B3414" s="136"/>
      <c r="C3414" s="137" t="s">
        <v>685</v>
      </c>
      <c r="D3414" s="138"/>
      <c r="E3414" s="139">
        <v>10.329499999999999</v>
      </c>
      <c r="F3414" s="134"/>
      <c r="G3414" s="134"/>
      <c r="H3414" s="140"/>
      <c r="I3414" s="140"/>
      <c r="J3414" s="140"/>
      <c r="K3414" s="140"/>
    </row>
    <row r="3415" spans="1:11" outlineLevel="1" x14ac:dyDescent="0.2">
      <c r="A3415" s="135"/>
      <c r="B3415" s="136"/>
      <c r="C3415" s="137" t="s">
        <v>686</v>
      </c>
      <c r="D3415" s="138"/>
      <c r="E3415" s="139">
        <v>10.366</v>
      </c>
      <c r="F3415" s="134"/>
      <c r="G3415" s="134"/>
      <c r="H3415" s="140"/>
      <c r="I3415" s="140"/>
      <c r="J3415" s="140"/>
      <c r="K3415" s="140"/>
    </row>
    <row r="3416" spans="1:11" outlineLevel="1" x14ac:dyDescent="0.2">
      <c r="A3416" s="135"/>
      <c r="B3416" s="136"/>
      <c r="C3416" s="137" t="s">
        <v>687</v>
      </c>
      <c r="D3416" s="138"/>
      <c r="E3416" s="139">
        <v>3.6549999999999998</v>
      </c>
      <c r="F3416" s="134"/>
      <c r="G3416" s="134"/>
      <c r="H3416" s="140"/>
      <c r="I3416" s="140"/>
      <c r="J3416" s="140"/>
      <c r="K3416" s="140"/>
    </row>
    <row r="3417" spans="1:11" outlineLevel="1" x14ac:dyDescent="0.2">
      <c r="A3417" s="43">
        <v>288</v>
      </c>
      <c r="B3417" s="44" t="s">
        <v>2689</v>
      </c>
      <c r="C3417" s="59" t="s">
        <v>2690</v>
      </c>
      <c r="D3417" s="45" t="s">
        <v>172</v>
      </c>
      <c r="E3417" s="46">
        <v>10.6052</v>
      </c>
      <c r="F3417" s="47">
        <v>0</v>
      </c>
      <c r="G3417" s="48">
        <f>ROUND(E3417*F3417,2)</f>
        <v>0</v>
      </c>
      <c r="H3417" s="46">
        <v>6.7000000000000002E-4</v>
      </c>
      <c r="I3417" s="46">
        <f>ROUND(E3417*H3417,2)</f>
        <v>0.01</v>
      </c>
      <c r="J3417" s="46">
        <v>5.5E-2</v>
      </c>
      <c r="K3417" s="46">
        <f>ROUND(E3417*J3417,2)</f>
        <v>0.57999999999999996</v>
      </c>
    </row>
    <row r="3418" spans="1:11" outlineLevel="1" x14ac:dyDescent="0.2">
      <c r="A3418" s="135"/>
      <c r="B3418" s="136"/>
      <c r="C3418" s="137" t="s">
        <v>395</v>
      </c>
      <c r="D3418" s="138"/>
      <c r="E3418" s="139"/>
      <c r="F3418" s="134"/>
      <c r="G3418" s="134"/>
      <c r="H3418" s="140"/>
      <c r="I3418" s="140"/>
      <c r="J3418" s="140"/>
      <c r="K3418" s="140"/>
    </row>
    <row r="3419" spans="1:11" outlineLevel="1" x14ac:dyDescent="0.2">
      <c r="A3419" s="135"/>
      <c r="B3419" s="136"/>
      <c r="C3419" s="137" t="s">
        <v>2691</v>
      </c>
      <c r="D3419" s="138"/>
      <c r="E3419" s="139">
        <v>2.34</v>
      </c>
      <c r="F3419" s="134"/>
      <c r="G3419" s="134"/>
      <c r="H3419" s="140"/>
      <c r="I3419" s="140"/>
      <c r="J3419" s="140"/>
      <c r="K3419" s="140"/>
    </row>
    <row r="3420" spans="1:11" outlineLevel="1" x14ac:dyDescent="0.2">
      <c r="A3420" s="135"/>
      <c r="B3420" s="136"/>
      <c r="C3420" s="137" t="s">
        <v>2692</v>
      </c>
      <c r="D3420" s="138"/>
      <c r="E3420" s="139">
        <v>0.58520000000000005</v>
      </c>
      <c r="F3420" s="134"/>
      <c r="G3420" s="134"/>
      <c r="H3420" s="140"/>
      <c r="I3420" s="140"/>
      <c r="J3420" s="140"/>
      <c r="K3420" s="140"/>
    </row>
    <row r="3421" spans="1:11" outlineLevel="1" x14ac:dyDescent="0.2">
      <c r="A3421" s="135"/>
      <c r="B3421" s="136"/>
      <c r="C3421" s="137" t="s">
        <v>2693</v>
      </c>
      <c r="D3421" s="138"/>
      <c r="E3421" s="139">
        <v>7.68</v>
      </c>
      <c r="F3421" s="134"/>
      <c r="G3421" s="134"/>
      <c r="H3421" s="140"/>
      <c r="I3421" s="140"/>
      <c r="J3421" s="140"/>
      <c r="K3421" s="140"/>
    </row>
    <row r="3422" spans="1:11" ht="22.5" outlineLevel="1" x14ac:dyDescent="0.2">
      <c r="A3422" s="43">
        <v>289</v>
      </c>
      <c r="B3422" s="44" t="s">
        <v>2694</v>
      </c>
      <c r="C3422" s="59" t="s">
        <v>2695</v>
      </c>
      <c r="D3422" s="45" t="s">
        <v>172</v>
      </c>
      <c r="E3422" s="46">
        <v>2.4</v>
      </c>
      <c r="F3422" s="47">
        <v>0</v>
      </c>
      <c r="G3422" s="48">
        <f>ROUND(E3422*F3422,2)</f>
        <v>0</v>
      </c>
      <c r="H3422" s="46">
        <v>6.7000000000000002E-4</v>
      </c>
      <c r="I3422" s="46">
        <f>ROUND(E3422*H3422,2)</f>
        <v>0</v>
      </c>
      <c r="J3422" s="46">
        <v>0.1</v>
      </c>
      <c r="K3422" s="46">
        <f>ROUND(E3422*J3422,2)</f>
        <v>0.24</v>
      </c>
    </row>
    <row r="3423" spans="1:11" outlineLevel="1" x14ac:dyDescent="0.2">
      <c r="A3423" s="135"/>
      <c r="B3423" s="136"/>
      <c r="C3423" s="137" t="s">
        <v>2696</v>
      </c>
      <c r="D3423" s="138"/>
      <c r="E3423" s="139">
        <v>2.4</v>
      </c>
      <c r="F3423" s="134"/>
      <c r="G3423" s="134"/>
      <c r="H3423" s="140"/>
      <c r="I3423" s="140"/>
      <c r="J3423" s="140"/>
      <c r="K3423" s="140"/>
    </row>
    <row r="3424" spans="1:11" outlineLevel="1" x14ac:dyDescent="0.2">
      <c r="A3424" s="43">
        <v>290</v>
      </c>
      <c r="B3424" s="44" t="s">
        <v>2697</v>
      </c>
      <c r="C3424" s="59" t="s">
        <v>2698</v>
      </c>
      <c r="D3424" s="45" t="s">
        <v>373</v>
      </c>
      <c r="E3424" s="46">
        <v>49.06</v>
      </c>
      <c r="F3424" s="47">
        <v>0</v>
      </c>
      <c r="G3424" s="48">
        <f>ROUND(E3424*F3424,2)</f>
        <v>0</v>
      </c>
      <c r="H3424" s="46">
        <v>0</v>
      </c>
      <c r="I3424" s="46">
        <f>ROUND(E3424*H3424,2)</f>
        <v>0</v>
      </c>
      <c r="J3424" s="46">
        <v>7.0000000000000007E-2</v>
      </c>
      <c r="K3424" s="46">
        <f>ROUND(E3424*J3424,2)</f>
        <v>3.43</v>
      </c>
    </row>
    <row r="3425" spans="1:11" outlineLevel="1" x14ac:dyDescent="0.2">
      <c r="A3425" s="135"/>
      <c r="B3425" s="136"/>
      <c r="C3425" s="137" t="s">
        <v>2699</v>
      </c>
      <c r="D3425" s="138"/>
      <c r="E3425" s="139">
        <v>6</v>
      </c>
      <c r="F3425" s="134"/>
      <c r="G3425" s="134"/>
      <c r="H3425" s="140"/>
      <c r="I3425" s="140"/>
      <c r="J3425" s="140"/>
      <c r="K3425" s="140"/>
    </row>
    <row r="3426" spans="1:11" outlineLevel="1" x14ac:dyDescent="0.2">
      <c r="A3426" s="135"/>
      <c r="B3426" s="136"/>
      <c r="C3426" s="137" t="s">
        <v>2700</v>
      </c>
      <c r="D3426" s="138"/>
      <c r="E3426" s="139">
        <v>27.76</v>
      </c>
      <c r="F3426" s="134"/>
      <c r="G3426" s="134"/>
      <c r="H3426" s="140"/>
      <c r="I3426" s="140"/>
      <c r="J3426" s="140"/>
      <c r="K3426" s="140"/>
    </row>
    <row r="3427" spans="1:11" outlineLevel="1" x14ac:dyDescent="0.2">
      <c r="A3427" s="135"/>
      <c r="B3427" s="136"/>
      <c r="C3427" s="137" t="s">
        <v>2701</v>
      </c>
      <c r="D3427" s="138"/>
      <c r="E3427" s="139">
        <v>7.2</v>
      </c>
      <c r="F3427" s="134"/>
      <c r="G3427" s="134"/>
      <c r="H3427" s="140"/>
      <c r="I3427" s="140"/>
      <c r="J3427" s="140"/>
      <c r="K3427" s="140"/>
    </row>
    <row r="3428" spans="1:11" outlineLevel="1" x14ac:dyDescent="0.2">
      <c r="A3428" s="135"/>
      <c r="B3428" s="136"/>
      <c r="C3428" s="137" t="s">
        <v>2702</v>
      </c>
      <c r="D3428" s="138"/>
      <c r="E3428" s="139">
        <v>8.1</v>
      </c>
      <c r="F3428" s="134"/>
      <c r="G3428" s="134"/>
      <c r="H3428" s="140"/>
      <c r="I3428" s="140"/>
      <c r="J3428" s="140"/>
      <c r="K3428" s="140"/>
    </row>
    <row r="3429" spans="1:11" ht="22.5" outlineLevel="1" x14ac:dyDescent="0.2">
      <c r="A3429" s="43">
        <v>291</v>
      </c>
      <c r="B3429" s="44" t="s">
        <v>2703</v>
      </c>
      <c r="C3429" s="59" t="s">
        <v>2704</v>
      </c>
      <c r="D3429" s="45" t="s">
        <v>179</v>
      </c>
      <c r="E3429" s="46">
        <v>0.27200000000000002</v>
      </c>
      <c r="F3429" s="47">
        <v>0</v>
      </c>
      <c r="G3429" s="48">
        <f>ROUND(E3429*F3429,2)</f>
        <v>0</v>
      </c>
      <c r="H3429" s="46">
        <v>6.6600000000000001E-3</v>
      </c>
      <c r="I3429" s="46">
        <f>ROUND(E3429*H3429,2)</f>
        <v>0</v>
      </c>
      <c r="J3429" s="46">
        <v>2.4</v>
      </c>
      <c r="K3429" s="46">
        <f>ROUND(E3429*J3429,2)</f>
        <v>0.65</v>
      </c>
    </row>
    <row r="3430" spans="1:11" outlineLevel="1" x14ac:dyDescent="0.2">
      <c r="A3430" s="135"/>
      <c r="B3430" s="136"/>
      <c r="C3430" s="137" t="s">
        <v>2705</v>
      </c>
      <c r="D3430" s="138"/>
      <c r="E3430" s="139">
        <v>0.27200000000000002</v>
      </c>
      <c r="F3430" s="134"/>
      <c r="G3430" s="134"/>
      <c r="H3430" s="140"/>
      <c r="I3430" s="140"/>
      <c r="J3430" s="140"/>
      <c r="K3430" s="140"/>
    </row>
    <row r="3431" spans="1:11" outlineLevel="1" x14ac:dyDescent="0.2">
      <c r="A3431" s="43">
        <v>292</v>
      </c>
      <c r="B3431" s="44" t="s">
        <v>2706</v>
      </c>
      <c r="C3431" s="59" t="s">
        <v>2707</v>
      </c>
      <c r="D3431" s="45" t="s">
        <v>172</v>
      </c>
      <c r="E3431" s="46">
        <v>655.97</v>
      </c>
      <c r="F3431" s="47">
        <v>0</v>
      </c>
      <c r="G3431" s="48">
        <f>ROUND(E3431*F3431,2)</f>
        <v>0</v>
      </c>
      <c r="H3431" s="46">
        <v>0</v>
      </c>
      <c r="I3431" s="46">
        <f>ROUND(E3431*H3431,2)</f>
        <v>0</v>
      </c>
      <c r="J3431" s="46">
        <v>0.122</v>
      </c>
      <c r="K3431" s="46">
        <f>ROUND(E3431*J3431,2)</f>
        <v>80.03</v>
      </c>
    </row>
    <row r="3432" spans="1:11" outlineLevel="1" x14ac:dyDescent="0.2">
      <c r="A3432" s="135"/>
      <c r="B3432" s="136"/>
      <c r="C3432" s="137" t="s">
        <v>2708</v>
      </c>
      <c r="D3432" s="138"/>
      <c r="E3432" s="139"/>
      <c r="F3432" s="134"/>
      <c r="G3432" s="134"/>
      <c r="H3432" s="140"/>
      <c r="I3432" s="140"/>
      <c r="J3432" s="140"/>
      <c r="K3432" s="140"/>
    </row>
    <row r="3433" spans="1:11" outlineLevel="1" x14ac:dyDescent="0.2">
      <c r="A3433" s="135"/>
      <c r="B3433" s="136"/>
      <c r="C3433" s="137" t="s">
        <v>420</v>
      </c>
      <c r="D3433" s="138"/>
      <c r="E3433" s="139"/>
      <c r="F3433" s="134"/>
      <c r="G3433" s="134"/>
      <c r="H3433" s="140"/>
      <c r="I3433" s="140"/>
      <c r="J3433" s="140"/>
      <c r="K3433" s="140"/>
    </row>
    <row r="3434" spans="1:11" outlineLevel="1" x14ac:dyDescent="0.2">
      <c r="A3434" s="135"/>
      <c r="B3434" s="136"/>
      <c r="C3434" s="137" t="s">
        <v>2709</v>
      </c>
      <c r="D3434" s="138"/>
      <c r="E3434" s="139">
        <v>307</v>
      </c>
      <c r="F3434" s="134"/>
      <c r="G3434" s="134"/>
      <c r="H3434" s="140"/>
      <c r="I3434" s="140"/>
      <c r="J3434" s="140"/>
      <c r="K3434" s="140"/>
    </row>
    <row r="3435" spans="1:11" outlineLevel="1" x14ac:dyDescent="0.2">
      <c r="A3435" s="135"/>
      <c r="B3435" s="136"/>
      <c r="C3435" s="137" t="s">
        <v>2710</v>
      </c>
      <c r="D3435" s="138"/>
      <c r="E3435" s="139">
        <v>348.97</v>
      </c>
      <c r="F3435" s="134"/>
      <c r="G3435" s="134"/>
      <c r="H3435" s="140"/>
      <c r="I3435" s="140"/>
      <c r="J3435" s="140"/>
      <c r="K3435" s="140"/>
    </row>
    <row r="3436" spans="1:11" ht="22.5" outlineLevel="1" x14ac:dyDescent="0.2">
      <c r="A3436" s="43">
        <v>293</v>
      </c>
      <c r="B3436" s="44" t="s">
        <v>2711</v>
      </c>
      <c r="C3436" s="59" t="s">
        <v>2712</v>
      </c>
      <c r="D3436" s="45" t="s">
        <v>179</v>
      </c>
      <c r="E3436" s="46">
        <v>2.4</v>
      </c>
      <c r="F3436" s="47">
        <v>0</v>
      </c>
      <c r="G3436" s="48">
        <f>ROUND(E3436*F3436,2)</f>
        <v>0</v>
      </c>
      <c r="H3436" s="46">
        <v>0</v>
      </c>
      <c r="I3436" s="46">
        <f>ROUND(E3436*H3436,2)</f>
        <v>0</v>
      </c>
      <c r="J3436" s="46">
        <v>2.2000000000000002</v>
      </c>
      <c r="K3436" s="46">
        <f>ROUND(E3436*J3436,2)</f>
        <v>5.28</v>
      </c>
    </row>
    <row r="3437" spans="1:11" outlineLevel="1" x14ac:dyDescent="0.2">
      <c r="A3437" s="135"/>
      <c r="B3437" s="136"/>
      <c r="C3437" s="137" t="s">
        <v>2713</v>
      </c>
      <c r="D3437" s="138"/>
      <c r="E3437" s="139">
        <v>2.4</v>
      </c>
      <c r="F3437" s="134"/>
      <c r="G3437" s="134"/>
      <c r="H3437" s="140"/>
      <c r="I3437" s="140"/>
      <c r="J3437" s="140"/>
      <c r="K3437" s="140"/>
    </row>
    <row r="3438" spans="1:11" ht="22.5" outlineLevel="1" x14ac:dyDescent="0.2">
      <c r="A3438" s="43">
        <v>294</v>
      </c>
      <c r="B3438" s="44" t="s">
        <v>2714</v>
      </c>
      <c r="C3438" s="59" t="s">
        <v>2715</v>
      </c>
      <c r="D3438" s="45" t="s">
        <v>179</v>
      </c>
      <c r="E3438" s="46">
        <v>81.076400000000007</v>
      </c>
      <c r="F3438" s="47">
        <v>0</v>
      </c>
      <c r="G3438" s="48">
        <f>ROUND(E3438*F3438,2)</f>
        <v>0</v>
      </c>
      <c r="H3438" s="46">
        <v>0</v>
      </c>
      <c r="I3438" s="46">
        <f>ROUND(E3438*H3438,2)</f>
        <v>0</v>
      </c>
      <c r="J3438" s="46">
        <v>2.2000000000000002</v>
      </c>
      <c r="K3438" s="46">
        <f>ROUND(E3438*J3438,2)</f>
        <v>178.37</v>
      </c>
    </row>
    <row r="3439" spans="1:11" outlineLevel="1" x14ac:dyDescent="0.2">
      <c r="A3439" s="135"/>
      <c r="B3439" s="136"/>
      <c r="C3439" s="137" t="s">
        <v>2716</v>
      </c>
      <c r="D3439" s="138"/>
      <c r="E3439" s="139">
        <v>7.7424999999999997</v>
      </c>
      <c r="F3439" s="134"/>
      <c r="G3439" s="134"/>
      <c r="H3439" s="140"/>
      <c r="I3439" s="140"/>
      <c r="J3439" s="140"/>
      <c r="K3439" s="140"/>
    </row>
    <row r="3440" spans="1:11" outlineLevel="1" x14ac:dyDescent="0.2">
      <c r="A3440" s="135"/>
      <c r="B3440" s="136"/>
      <c r="C3440" s="137" t="s">
        <v>2717</v>
      </c>
      <c r="D3440" s="138"/>
      <c r="E3440" s="139">
        <v>0.39500000000000002</v>
      </c>
      <c r="F3440" s="134"/>
      <c r="G3440" s="134"/>
      <c r="H3440" s="140"/>
      <c r="I3440" s="140"/>
      <c r="J3440" s="140"/>
      <c r="K3440" s="140"/>
    </row>
    <row r="3441" spans="1:11" outlineLevel="1" x14ac:dyDescent="0.2">
      <c r="A3441" s="135"/>
      <c r="B3441" s="136"/>
      <c r="C3441" s="137" t="s">
        <v>2718</v>
      </c>
      <c r="D3441" s="138"/>
      <c r="E3441" s="139">
        <v>0.73299999999999998</v>
      </c>
      <c r="F3441" s="134"/>
      <c r="G3441" s="134"/>
      <c r="H3441" s="140"/>
      <c r="I3441" s="140"/>
      <c r="J3441" s="140"/>
      <c r="K3441" s="140"/>
    </row>
    <row r="3442" spans="1:11" outlineLevel="1" x14ac:dyDescent="0.2">
      <c r="A3442" s="135"/>
      <c r="B3442" s="136"/>
      <c r="C3442" s="137" t="s">
        <v>2719</v>
      </c>
      <c r="D3442" s="138"/>
      <c r="E3442" s="139"/>
      <c r="F3442" s="134"/>
      <c r="G3442" s="134"/>
      <c r="H3442" s="140"/>
      <c r="I3442" s="140"/>
      <c r="J3442" s="140"/>
      <c r="K3442" s="140"/>
    </row>
    <row r="3443" spans="1:11" outlineLevel="1" x14ac:dyDescent="0.2">
      <c r="A3443" s="135"/>
      <c r="B3443" s="136"/>
      <c r="C3443" s="137" t="s">
        <v>395</v>
      </c>
      <c r="D3443" s="138"/>
      <c r="E3443" s="139"/>
      <c r="F3443" s="134"/>
      <c r="G3443" s="134"/>
      <c r="H3443" s="140"/>
      <c r="I3443" s="140"/>
      <c r="J3443" s="140"/>
      <c r="K3443" s="140"/>
    </row>
    <row r="3444" spans="1:11" outlineLevel="1" x14ac:dyDescent="0.2">
      <c r="A3444" s="135"/>
      <c r="B3444" s="136"/>
      <c r="C3444" s="137" t="s">
        <v>2720</v>
      </c>
      <c r="D3444" s="138"/>
      <c r="E3444" s="139">
        <v>0.6925</v>
      </c>
      <c r="F3444" s="134"/>
      <c r="G3444" s="134"/>
      <c r="H3444" s="140"/>
      <c r="I3444" s="140"/>
      <c r="J3444" s="140"/>
      <c r="K3444" s="140"/>
    </row>
    <row r="3445" spans="1:11" outlineLevel="1" x14ac:dyDescent="0.2">
      <c r="A3445" s="135"/>
      <c r="B3445" s="136"/>
      <c r="C3445" s="137" t="s">
        <v>2721</v>
      </c>
      <c r="D3445" s="138"/>
      <c r="E3445" s="139">
        <v>1.0189999999999999</v>
      </c>
      <c r="F3445" s="134"/>
      <c r="G3445" s="134"/>
      <c r="H3445" s="140"/>
      <c r="I3445" s="140"/>
      <c r="J3445" s="140"/>
      <c r="K3445" s="140"/>
    </row>
    <row r="3446" spans="1:11" outlineLevel="1" x14ac:dyDescent="0.2">
      <c r="A3446" s="135"/>
      <c r="B3446" s="136"/>
      <c r="C3446" s="137" t="s">
        <v>2722</v>
      </c>
      <c r="D3446" s="138"/>
      <c r="E3446" s="139">
        <v>0.88100000000000001</v>
      </c>
      <c r="F3446" s="134"/>
      <c r="G3446" s="134"/>
      <c r="H3446" s="140"/>
      <c r="I3446" s="140"/>
      <c r="J3446" s="140"/>
      <c r="K3446" s="140"/>
    </row>
    <row r="3447" spans="1:11" outlineLevel="1" x14ac:dyDescent="0.2">
      <c r="A3447" s="135"/>
      <c r="B3447" s="136"/>
      <c r="C3447" s="137" t="s">
        <v>2723</v>
      </c>
      <c r="D3447" s="138"/>
      <c r="E3447" s="139"/>
      <c r="F3447" s="134"/>
      <c r="G3447" s="134"/>
      <c r="H3447" s="140"/>
      <c r="I3447" s="140"/>
      <c r="J3447" s="140"/>
      <c r="K3447" s="140"/>
    </row>
    <row r="3448" spans="1:11" outlineLevel="1" x14ac:dyDescent="0.2">
      <c r="A3448" s="135"/>
      <c r="B3448" s="136"/>
      <c r="C3448" s="137" t="s">
        <v>395</v>
      </c>
      <c r="D3448" s="138"/>
      <c r="E3448" s="139"/>
      <c r="F3448" s="134"/>
      <c r="G3448" s="134"/>
      <c r="H3448" s="140"/>
      <c r="I3448" s="140"/>
      <c r="J3448" s="140"/>
      <c r="K3448" s="140"/>
    </row>
    <row r="3449" spans="1:11" outlineLevel="1" x14ac:dyDescent="0.2">
      <c r="A3449" s="135"/>
      <c r="B3449" s="136"/>
      <c r="C3449" s="137" t="s">
        <v>2724</v>
      </c>
      <c r="D3449" s="138"/>
      <c r="E3449" s="139">
        <v>3.5550000000000002</v>
      </c>
      <c r="F3449" s="134"/>
      <c r="G3449" s="134"/>
      <c r="H3449" s="140"/>
      <c r="I3449" s="140"/>
      <c r="J3449" s="140"/>
      <c r="K3449" s="140"/>
    </row>
    <row r="3450" spans="1:11" outlineLevel="1" x14ac:dyDescent="0.2">
      <c r="A3450" s="135"/>
      <c r="B3450" s="136"/>
      <c r="C3450" s="137" t="s">
        <v>2725</v>
      </c>
      <c r="D3450" s="138"/>
      <c r="E3450" s="139">
        <v>7.1654999999999998</v>
      </c>
      <c r="F3450" s="134"/>
      <c r="G3450" s="134"/>
      <c r="H3450" s="140"/>
      <c r="I3450" s="140"/>
      <c r="J3450" s="140"/>
      <c r="K3450" s="140"/>
    </row>
    <row r="3451" spans="1:11" outlineLevel="1" x14ac:dyDescent="0.2">
      <c r="A3451" s="135"/>
      <c r="B3451" s="136"/>
      <c r="C3451" s="137" t="s">
        <v>2726</v>
      </c>
      <c r="D3451" s="138"/>
      <c r="E3451" s="139"/>
      <c r="F3451" s="134"/>
      <c r="G3451" s="134"/>
      <c r="H3451" s="140"/>
      <c r="I3451" s="140"/>
      <c r="J3451" s="140"/>
      <c r="K3451" s="140"/>
    </row>
    <row r="3452" spans="1:11" outlineLevel="1" x14ac:dyDescent="0.2">
      <c r="A3452" s="135"/>
      <c r="B3452" s="136"/>
      <c r="C3452" s="137" t="s">
        <v>404</v>
      </c>
      <c r="D3452" s="138"/>
      <c r="E3452" s="139"/>
      <c r="F3452" s="134"/>
      <c r="G3452" s="134"/>
      <c r="H3452" s="140"/>
      <c r="I3452" s="140"/>
      <c r="J3452" s="140"/>
      <c r="K3452" s="140"/>
    </row>
    <row r="3453" spans="1:11" outlineLevel="1" x14ac:dyDescent="0.2">
      <c r="A3453" s="135"/>
      <c r="B3453" s="136"/>
      <c r="C3453" s="137" t="s">
        <v>2727</v>
      </c>
      <c r="D3453" s="138"/>
      <c r="E3453" s="139">
        <v>9.3655000000000008</v>
      </c>
      <c r="F3453" s="134"/>
      <c r="G3453" s="134"/>
      <c r="H3453" s="140"/>
      <c r="I3453" s="140"/>
      <c r="J3453" s="140"/>
      <c r="K3453" s="140"/>
    </row>
    <row r="3454" spans="1:11" outlineLevel="1" x14ac:dyDescent="0.2">
      <c r="A3454" s="135"/>
      <c r="B3454" s="136"/>
      <c r="C3454" s="137" t="s">
        <v>2728</v>
      </c>
      <c r="D3454" s="138"/>
      <c r="E3454" s="139">
        <v>0.93200000000000005</v>
      </c>
      <c r="F3454" s="134"/>
      <c r="G3454" s="134"/>
      <c r="H3454" s="140"/>
      <c r="I3454" s="140"/>
      <c r="J3454" s="140"/>
      <c r="K3454" s="140"/>
    </row>
    <row r="3455" spans="1:11" outlineLevel="1" x14ac:dyDescent="0.2">
      <c r="A3455" s="135"/>
      <c r="B3455" s="136"/>
      <c r="C3455" s="137" t="s">
        <v>2729</v>
      </c>
      <c r="D3455" s="138"/>
      <c r="E3455" s="139">
        <v>5.6500000000000002E-2</v>
      </c>
      <c r="F3455" s="134"/>
      <c r="G3455" s="134"/>
      <c r="H3455" s="140"/>
      <c r="I3455" s="140"/>
      <c r="J3455" s="140"/>
      <c r="K3455" s="140"/>
    </row>
    <row r="3456" spans="1:11" outlineLevel="1" x14ac:dyDescent="0.2">
      <c r="A3456" s="135"/>
      <c r="B3456" s="136"/>
      <c r="C3456" s="137" t="s">
        <v>2730</v>
      </c>
      <c r="D3456" s="138"/>
      <c r="E3456" s="139">
        <v>5.2999999999999999E-2</v>
      </c>
      <c r="F3456" s="134"/>
      <c r="G3456" s="134"/>
      <c r="H3456" s="140"/>
      <c r="I3456" s="140"/>
      <c r="J3456" s="140"/>
      <c r="K3456" s="140"/>
    </row>
    <row r="3457" spans="1:11" outlineLevel="1" x14ac:dyDescent="0.2">
      <c r="A3457" s="135"/>
      <c r="B3457" s="136"/>
      <c r="C3457" s="137" t="s">
        <v>2731</v>
      </c>
      <c r="D3457" s="138"/>
      <c r="E3457" s="139">
        <v>0.46350000000000002</v>
      </c>
      <c r="F3457" s="134"/>
      <c r="G3457" s="134"/>
      <c r="H3457" s="140"/>
      <c r="I3457" s="140"/>
      <c r="J3457" s="140"/>
      <c r="K3457" s="140"/>
    </row>
    <row r="3458" spans="1:11" outlineLevel="1" x14ac:dyDescent="0.2">
      <c r="A3458" s="135"/>
      <c r="B3458" s="136"/>
      <c r="C3458" s="137" t="s">
        <v>408</v>
      </c>
      <c r="D3458" s="138"/>
      <c r="E3458" s="139"/>
      <c r="F3458" s="134"/>
      <c r="G3458" s="134"/>
      <c r="H3458" s="140"/>
      <c r="I3458" s="140"/>
      <c r="J3458" s="140"/>
      <c r="K3458" s="140"/>
    </row>
    <row r="3459" spans="1:11" outlineLevel="1" x14ac:dyDescent="0.2">
      <c r="A3459" s="135"/>
      <c r="B3459" s="136"/>
      <c r="C3459" s="137" t="s">
        <v>2732</v>
      </c>
      <c r="D3459" s="138"/>
      <c r="E3459" s="139">
        <v>10.170999999999999</v>
      </c>
      <c r="F3459" s="134"/>
      <c r="G3459" s="134"/>
      <c r="H3459" s="140"/>
      <c r="I3459" s="140"/>
      <c r="J3459" s="140"/>
      <c r="K3459" s="140"/>
    </row>
    <row r="3460" spans="1:11" outlineLevel="1" x14ac:dyDescent="0.2">
      <c r="A3460" s="135"/>
      <c r="B3460" s="136"/>
      <c r="C3460" s="137" t="s">
        <v>2733</v>
      </c>
      <c r="D3460" s="138"/>
      <c r="E3460" s="139">
        <v>8.3000000000000004E-2</v>
      </c>
      <c r="F3460" s="134"/>
      <c r="G3460" s="134"/>
      <c r="H3460" s="140"/>
      <c r="I3460" s="140"/>
      <c r="J3460" s="140"/>
      <c r="K3460" s="140"/>
    </row>
    <row r="3461" spans="1:11" outlineLevel="1" x14ac:dyDescent="0.2">
      <c r="A3461" s="135"/>
      <c r="B3461" s="136"/>
      <c r="C3461" s="137" t="s">
        <v>2734</v>
      </c>
      <c r="D3461" s="138"/>
      <c r="E3461" s="139">
        <v>0.46050000000000002</v>
      </c>
      <c r="F3461" s="134"/>
      <c r="G3461" s="134"/>
      <c r="H3461" s="140"/>
      <c r="I3461" s="140"/>
      <c r="J3461" s="140"/>
      <c r="K3461" s="140"/>
    </row>
    <row r="3462" spans="1:11" outlineLevel="1" x14ac:dyDescent="0.2">
      <c r="A3462" s="135"/>
      <c r="B3462" s="136"/>
      <c r="C3462" s="137" t="s">
        <v>2735</v>
      </c>
      <c r="D3462" s="138"/>
      <c r="E3462" s="139">
        <v>7.7499999999999999E-2</v>
      </c>
      <c r="F3462" s="134"/>
      <c r="G3462" s="134"/>
      <c r="H3462" s="140"/>
      <c r="I3462" s="140"/>
      <c r="J3462" s="140"/>
      <c r="K3462" s="140"/>
    </row>
    <row r="3463" spans="1:11" outlineLevel="1" x14ac:dyDescent="0.2">
      <c r="A3463" s="135"/>
      <c r="B3463" s="136"/>
      <c r="C3463" s="137" t="s">
        <v>2736</v>
      </c>
      <c r="D3463" s="138"/>
      <c r="E3463" s="139">
        <v>5.45E-2</v>
      </c>
      <c r="F3463" s="134"/>
      <c r="G3463" s="134"/>
      <c r="H3463" s="140"/>
      <c r="I3463" s="140"/>
      <c r="J3463" s="140"/>
      <c r="K3463" s="140"/>
    </row>
    <row r="3464" spans="1:11" outlineLevel="1" x14ac:dyDescent="0.2">
      <c r="A3464" s="135"/>
      <c r="B3464" s="136"/>
      <c r="C3464" s="137" t="s">
        <v>411</v>
      </c>
      <c r="D3464" s="138"/>
      <c r="E3464" s="139"/>
      <c r="F3464" s="134"/>
      <c r="G3464" s="134"/>
      <c r="H3464" s="140"/>
      <c r="I3464" s="140"/>
      <c r="J3464" s="140"/>
      <c r="K3464" s="140"/>
    </row>
    <row r="3465" spans="1:11" outlineLevel="1" x14ac:dyDescent="0.2">
      <c r="A3465" s="135"/>
      <c r="B3465" s="136"/>
      <c r="C3465" s="137" t="s">
        <v>2737</v>
      </c>
      <c r="D3465" s="138"/>
      <c r="E3465" s="139">
        <v>10.385999999999999</v>
      </c>
      <c r="F3465" s="134"/>
      <c r="G3465" s="134"/>
      <c r="H3465" s="140"/>
      <c r="I3465" s="140"/>
      <c r="J3465" s="140"/>
      <c r="K3465" s="140"/>
    </row>
    <row r="3466" spans="1:11" outlineLevel="1" x14ac:dyDescent="0.2">
      <c r="A3466" s="135"/>
      <c r="B3466" s="136"/>
      <c r="C3466" s="137" t="s">
        <v>2738</v>
      </c>
      <c r="D3466" s="138"/>
      <c r="E3466" s="139">
        <v>8.5000000000000006E-2</v>
      </c>
      <c r="F3466" s="134"/>
      <c r="G3466" s="134"/>
      <c r="H3466" s="140"/>
      <c r="I3466" s="140"/>
      <c r="J3466" s="140"/>
      <c r="K3466" s="140"/>
    </row>
    <row r="3467" spans="1:11" outlineLevel="1" x14ac:dyDescent="0.2">
      <c r="A3467" s="135"/>
      <c r="B3467" s="136"/>
      <c r="C3467" s="137" t="s">
        <v>2739</v>
      </c>
      <c r="D3467" s="138"/>
      <c r="E3467" s="139">
        <v>0.46899999999999997</v>
      </c>
      <c r="F3467" s="134"/>
      <c r="G3467" s="134"/>
      <c r="H3467" s="140"/>
      <c r="I3467" s="140"/>
      <c r="J3467" s="140"/>
      <c r="K3467" s="140"/>
    </row>
    <row r="3468" spans="1:11" outlineLevel="1" x14ac:dyDescent="0.2">
      <c r="A3468" s="135"/>
      <c r="B3468" s="136"/>
      <c r="C3468" s="137" t="s">
        <v>2740</v>
      </c>
      <c r="D3468" s="138"/>
      <c r="E3468" s="139">
        <v>7.7499999999999999E-2</v>
      </c>
      <c r="F3468" s="134"/>
      <c r="G3468" s="134"/>
      <c r="H3468" s="140"/>
      <c r="I3468" s="140"/>
      <c r="J3468" s="140"/>
      <c r="K3468" s="140"/>
    </row>
    <row r="3469" spans="1:11" outlineLevel="1" x14ac:dyDescent="0.2">
      <c r="A3469" s="135"/>
      <c r="B3469" s="136"/>
      <c r="C3469" s="137" t="s">
        <v>2741</v>
      </c>
      <c r="D3469" s="138"/>
      <c r="E3469" s="139">
        <v>5.45E-2</v>
      </c>
      <c r="F3469" s="134"/>
      <c r="G3469" s="134"/>
      <c r="H3469" s="140"/>
      <c r="I3469" s="140"/>
      <c r="J3469" s="140"/>
      <c r="K3469" s="140"/>
    </row>
    <row r="3470" spans="1:11" outlineLevel="1" x14ac:dyDescent="0.2">
      <c r="A3470" s="135"/>
      <c r="B3470" s="136"/>
      <c r="C3470" s="137" t="s">
        <v>415</v>
      </c>
      <c r="D3470" s="138"/>
      <c r="E3470" s="139"/>
      <c r="F3470" s="134"/>
      <c r="G3470" s="134"/>
      <c r="H3470" s="140"/>
      <c r="I3470" s="140"/>
      <c r="J3470" s="140"/>
      <c r="K3470" s="140"/>
    </row>
    <row r="3471" spans="1:11" outlineLevel="1" x14ac:dyDescent="0.2">
      <c r="A3471" s="135"/>
      <c r="B3471" s="136"/>
      <c r="C3471" s="137" t="s">
        <v>2742</v>
      </c>
      <c r="D3471" s="138"/>
      <c r="E3471" s="139">
        <v>10.3965</v>
      </c>
      <c r="F3471" s="134"/>
      <c r="G3471" s="134"/>
      <c r="H3471" s="140"/>
      <c r="I3471" s="140"/>
      <c r="J3471" s="140"/>
      <c r="K3471" s="140"/>
    </row>
    <row r="3472" spans="1:11" outlineLevel="1" x14ac:dyDescent="0.2">
      <c r="A3472" s="135"/>
      <c r="B3472" s="136"/>
      <c r="C3472" s="137" t="s">
        <v>2743</v>
      </c>
      <c r="D3472" s="138"/>
      <c r="E3472" s="139">
        <v>9.9000000000000005E-2</v>
      </c>
      <c r="F3472" s="134"/>
      <c r="G3472" s="134"/>
      <c r="H3472" s="140"/>
      <c r="I3472" s="140"/>
      <c r="J3472" s="140"/>
      <c r="K3472" s="140"/>
    </row>
    <row r="3473" spans="1:11" outlineLevel="1" x14ac:dyDescent="0.2">
      <c r="A3473" s="135"/>
      <c r="B3473" s="136"/>
      <c r="C3473" s="137" t="s">
        <v>2744</v>
      </c>
      <c r="D3473" s="138"/>
      <c r="E3473" s="139">
        <v>0.60299999999999998</v>
      </c>
      <c r="F3473" s="134"/>
      <c r="G3473" s="134"/>
      <c r="H3473" s="140"/>
      <c r="I3473" s="140"/>
      <c r="J3473" s="140"/>
      <c r="K3473" s="140"/>
    </row>
    <row r="3474" spans="1:11" outlineLevel="1" x14ac:dyDescent="0.2">
      <c r="A3474" s="135"/>
      <c r="B3474" s="136"/>
      <c r="C3474" s="137" t="s">
        <v>420</v>
      </c>
      <c r="D3474" s="138"/>
      <c r="E3474" s="139"/>
      <c r="F3474" s="134"/>
      <c r="G3474" s="134"/>
      <c r="H3474" s="140"/>
      <c r="I3474" s="140"/>
      <c r="J3474" s="140"/>
      <c r="K3474" s="140"/>
    </row>
    <row r="3475" spans="1:11" outlineLevel="1" x14ac:dyDescent="0.2">
      <c r="A3475" s="135"/>
      <c r="B3475" s="136"/>
      <c r="C3475" s="137" t="s">
        <v>2745</v>
      </c>
      <c r="D3475" s="138"/>
      <c r="E3475" s="139">
        <v>0.96599999999999997</v>
      </c>
      <c r="F3475" s="134"/>
      <c r="G3475" s="134"/>
      <c r="H3475" s="140"/>
      <c r="I3475" s="140"/>
      <c r="J3475" s="140"/>
      <c r="K3475" s="140"/>
    </row>
    <row r="3476" spans="1:11" outlineLevel="1" x14ac:dyDescent="0.2">
      <c r="A3476" s="135"/>
      <c r="B3476" s="136"/>
      <c r="C3476" s="137" t="s">
        <v>2746</v>
      </c>
      <c r="D3476" s="138"/>
      <c r="E3476" s="139"/>
      <c r="F3476" s="134"/>
      <c r="G3476" s="134"/>
      <c r="H3476" s="140"/>
      <c r="I3476" s="140"/>
      <c r="J3476" s="140"/>
      <c r="K3476" s="140"/>
    </row>
    <row r="3477" spans="1:11" outlineLevel="1" x14ac:dyDescent="0.2">
      <c r="A3477" s="135"/>
      <c r="B3477" s="136"/>
      <c r="C3477" s="137" t="s">
        <v>420</v>
      </c>
      <c r="D3477" s="138"/>
      <c r="E3477" s="139"/>
      <c r="F3477" s="134"/>
      <c r="G3477" s="134"/>
      <c r="H3477" s="140"/>
      <c r="I3477" s="140"/>
      <c r="J3477" s="140"/>
      <c r="K3477" s="140"/>
    </row>
    <row r="3478" spans="1:11" outlineLevel="1" x14ac:dyDescent="0.2">
      <c r="A3478" s="135"/>
      <c r="B3478" s="136"/>
      <c r="C3478" s="137" t="s">
        <v>2747</v>
      </c>
      <c r="D3478" s="138"/>
      <c r="E3478" s="139">
        <v>6.14</v>
      </c>
      <c r="F3478" s="134"/>
      <c r="G3478" s="134"/>
      <c r="H3478" s="140"/>
      <c r="I3478" s="140"/>
      <c r="J3478" s="140"/>
      <c r="K3478" s="140"/>
    </row>
    <row r="3479" spans="1:11" outlineLevel="1" x14ac:dyDescent="0.2">
      <c r="A3479" s="135"/>
      <c r="B3479" s="136"/>
      <c r="C3479" s="137" t="s">
        <v>2748</v>
      </c>
      <c r="D3479" s="138"/>
      <c r="E3479" s="139">
        <v>6.9794</v>
      </c>
      <c r="F3479" s="134"/>
      <c r="G3479" s="134"/>
      <c r="H3479" s="140"/>
      <c r="I3479" s="140"/>
      <c r="J3479" s="140"/>
      <c r="K3479" s="140"/>
    </row>
    <row r="3480" spans="1:11" outlineLevel="1" x14ac:dyDescent="0.2">
      <c r="A3480" s="135"/>
      <c r="B3480" s="136"/>
      <c r="C3480" s="137" t="s">
        <v>2749</v>
      </c>
      <c r="D3480" s="138"/>
      <c r="E3480" s="139">
        <v>0.92</v>
      </c>
      <c r="F3480" s="134"/>
      <c r="G3480" s="134"/>
      <c r="H3480" s="140"/>
      <c r="I3480" s="140"/>
      <c r="J3480" s="140"/>
      <c r="K3480" s="140"/>
    </row>
    <row r="3481" spans="1:11" ht="22.5" outlineLevel="1" x14ac:dyDescent="0.2">
      <c r="A3481" s="43">
        <v>295</v>
      </c>
      <c r="B3481" s="44" t="s">
        <v>2750</v>
      </c>
      <c r="C3481" s="59" t="s">
        <v>2751</v>
      </c>
      <c r="D3481" s="45" t="s">
        <v>179</v>
      </c>
      <c r="E3481" s="46">
        <v>87.509749999999997</v>
      </c>
      <c r="F3481" s="47">
        <v>0</v>
      </c>
      <c r="G3481" s="48">
        <f>ROUND(E3481*F3481,2)</f>
        <v>0</v>
      </c>
      <c r="H3481" s="46">
        <v>0</v>
      </c>
      <c r="I3481" s="46">
        <f>ROUND(E3481*H3481,2)</f>
        <v>0</v>
      </c>
      <c r="J3481" s="46">
        <v>2.2000000000000002</v>
      </c>
      <c r="K3481" s="46">
        <f>ROUND(E3481*J3481,2)</f>
        <v>192.52</v>
      </c>
    </row>
    <row r="3482" spans="1:11" outlineLevel="1" x14ac:dyDescent="0.2">
      <c r="A3482" s="135"/>
      <c r="B3482" s="136"/>
      <c r="C3482" s="137" t="s">
        <v>2752</v>
      </c>
      <c r="D3482" s="138"/>
      <c r="E3482" s="139"/>
      <c r="F3482" s="134"/>
      <c r="G3482" s="134"/>
      <c r="H3482" s="140"/>
      <c r="I3482" s="140"/>
      <c r="J3482" s="140"/>
      <c r="K3482" s="140"/>
    </row>
    <row r="3483" spans="1:11" outlineLevel="1" x14ac:dyDescent="0.2">
      <c r="A3483" s="135"/>
      <c r="B3483" s="136"/>
      <c r="C3483" s="137" t="s">
        <v>2753</v>
      </c>
      <c r="D3483" s="138"/>
      <c r="E3483" s="139">
        <v>2.8050000000000002</v>
      </c>
      <c r="F3483" s="134"/>
      <c r="G3483" s="134"/>
      <c r="H3483" s="140"/>
      <c r="I3483" s="140"/>
      <c r="J3483" s="140"/>
      <c r="K3483" s="140"/>
    </row>
    <row r="3484" spans="1:11" outlineLevel="1" x14ac:dyDescent="0.2">
      <c r="A3484" s="135"/>
      <c r="B3484" s="136"/>
      <c r="C3484" s="137" t="s">
        <v>2754</v>
      </c>
      <c r="D3484" s="138"/>
      <c r="E3484" s="139">
        <v>1.1040000000000001</v>
      </c>
      <c r="F3484" s="134"/>
      <c r="G3484" s="134"/>
      <c r="H3484" s="140"/>
      <c r="I3484" s="140"/>
      <c r="J3484" s="140"/>
      <c r="K3484" s="140"/>
    </row>
    <row r="3485" spans="1:11" outlineLevel="1" x14ac:dyDescent="0.2">
      <c r="A3485" s="135"/>
      <c r="B3485" s="136"/>
      <c r="C3485" s="137" t="s">
        <v>2755</v>
      </c>
      <c r="D3485" s="138"/>
      <c r="E3485" s="139">
        <v>2.9775</v>
      </c>
      <c r="F3485" s="134"/>
      <c r="G3485" s="134"/>
      <c r="H3485" s="140"/>
      <c r="I3485" s="140"/>
      <c r="J3485" s="140"/>
      <c r="K3485" s="140"/>
    </row>
    <row r="3486" spans="1:11" outlineLevel="1" x14ac:dyDescent="0.2">
      <c r="A3486" s="135"/>
      <c r="B3486" s="136"/>
      <c r="C3486" s="137" t="s">
        <v>2756</v>
      </c>
      <c r="D3486" s="138"/>
      <c r="E3486" s="139">
        <v>3.0314999999999999</v>
      </c>
      <c r="F3486" s="134"/>
      <c r="G3486" s="134"/>
      <c r="H3486" s="140"/>
      <c r="I3486" s="140"/>
      <c r="J3486" s="140"/>
      <c r="K3486" s="140"/>
    </row>
    <row r="3487" spans="1:11" outlineLevel="1" x14ac:dyDescent="0.2">
      <c r="A3487" s="135"/>
      <c r="B3487" s="136"/>
      <c r="C3487" s="137" t="s">
        <v>2757</v>
      </c>
      <c r="D3487" s="138"/>
      <c r="E3487" s="139">
        <v>3.6855000000000002</v>
      </c>
      <c r="F3487" s="134"/>
      <c r="G3487" s="134"/>
      <c r="H3487" s="140"/>
      <c r="I3487" s="140"/>
      <c r="J3487" s="140"/>
      <c r="K3487" s="140"/>
    </row>
    <row r="3488" spans="1:11" outlineLevel="1" x14ac:dyDescent="0.2">
      <c r="A3488" s="135"/>
      <c r="B3488" s="136"/>
      <c r="C3488" s="137" t="s">
        <v>2758</v>
      </c>
      <c r="D3488" s="138"/>
      <c r="E3488" s="139">
        <v>1.3245</v>
      </c>
      <c r="F3488" s="134"/>
      <c r="G3488" s="134"/>
      <c r="H3488" s="140"/>
      <c r="I3488" s="140"/>
      <c r="J3488" s="140"/>
      <c r="K3488" s="140"/>
    </row>
    <row r="3489" spans="1:11" outlineLevel="1" x14ac:dyDescent="0.2">
      <c r="A3489" s="135"/>
      <c r="B3489" s="136"/>
      <c r="C3489" s="137" t="s">
        <v>2759</v>
      </c>
      <c r="D3489" s="138"/>
      <c r="E3489" s="139">
        <v>0.67500000000000004</v>
      </c>
      <c r="F3489" s="134"/>
      <c r="G3489" s="134"/>
      <c r="H3489" s="140"/>
      <c r="I3489" s="140"/>
      <c r="J3489" s="140"/>
      <c r="K3489" s="140"/>
    </row>
    <row r="3490" spans="1:11" outlineLevel="1" x14ac:dyDescent="0.2">
      <c r="A3490" s="135"/>
      <c r="B3490" s="136"/>
      <c r="C3490" s="137" t="s">
        <v>2760</v>
      </c>
      <c r="D3490" s="138"/>
      <c r="E3490" s="139">
        <v>1.1932499999999999</v>
      </c>
      <c r="F3490" s="134"/>
      <c r="G3490" s="134"/>
      <c r="H3490" s="140"/>
      <c r="I3490" s="140"/>
      <c r="J3490" s="140"/>
      <c r="K3490" s="140"/>
    </row>
    <row r="3491" spans="1:11" outlineLevel="1" x14ac:dyDescent="0.2">
      <c r="A3491" s="135"/>
      <c r="B3491" s="136"/>
      <c r="C3491" s="137" t="s">
        <v>2761</v>
      </c>
      <c r="D3491" s="138"/>
      <c r="E3491" s="139"/>
      <c r="F3491" s="134"/>
      <c r="G3491" s="134"/>
      <c r="H3491" s="140"/>
      <c r="I3491" s="140"/>
      <c r="J3491" s="140"/>
      <c r="K3491" s="140"/>
    </row>
    <row r="3492" spans="1:11" outlineLevel="1" x14ac:dyDescent="0.2">
      <c r="A3492" s="135"/>
      <c r="B3492" s="136"/>
      <c r="C3492" s="137" t="s">
        <v>395</v>
      </c>
      <c r="D3492" s="138"/>
      <c r="E3492" s="139"/>
      <c r="F3492" s="134"/>
      <c r="G3492" s="134"/>
      <c r="H3492" s="140"/>
      <c r="I3492" s="140"/>
      <c r="J3492" s="140"/>
      <c r="K3492" s="140"/>
    </row>
    <row r="3493" spans="1:11" outlineLevel="1" x14ac:dyDescent="0.2">
      <c r="A3493" s="135"/>
      <c r="B3493" s="136"/>
      <c r="C3493" s="137" t="s">
        <v>2762</v>
      </c>
      <c r="D3493" s="138"/>
      <c r="E3493" s="139">
        <v>1.0308999999999999</v>
      </c>
      <c r="F3493" s="134"/>
      <c r="G3493" s="134"/>
      <c r="H3493" s="140"/>
      <c r="I3493" s="140"/>
      <c r="J3493" s="140"/>
      <c r="K3493" s="140"/>
    </row>
    <row r="3494" spans="1:11" outlineLevel="1" x14ac:dyDescent="0.2">
      <c r="A3494" s="135"/>
      <c r="B3494" s="136"/>
      <c r="C3494" s="137" t="s">
        <v>2763</v>
      </c>
      <c r="D3494" s="138"/>
      <c r="E3494" s="139">
        <v>4.4654999999999996</v>
      </c>
      <c r="F3494" s="134"/>
      <c r="G3494" s="134"/>
      <c r="H3494" s="140"/>
      <c r="I3494" s="140"/>
      <c r="J3494" s="140"/>
      <c r="K3494" s="140"/>
    </row>
    <row r="3495" spans="1:11" outlineLevel="1" x14ac:dyDescent="0.2">
      <c r="A3495" s="135"/>
      <c r="B3495" s="136"/>
      <c r="C3495" s="137" t="s">
        <v>2764</v>
      </c>
      <c r="D3495" s="138"/>
      <c r="E3495" s="139">
        <v>2.6819000000000002</v>
      </c>
      <c r="F3495" s="134"/>
      <c r="G3495" s="134"/>
      <c r="H3495" s="140"/>
      <c r="I3495" s="140"/>
      <c r="J3495" s="140"/>
      <c r="K3495" s="140"/>
    </row>
    <row r="3496" spans="1:11" outlineLevel="1" x14ac:dyDescent="0.2">
      <c r="A3496" s="135"/>
      <c r="B3496" s="136"/>
      <c r="C3496" s="137" t="s">
        <v>2765</v>
      </c>
      <c r="D3496" s="138"/>
      <c r="E3496" s="139">
        <v>1.4313</v>
      </c>
      <c r="F3496" s="134"/>
      <c r="G3496" s="134"/>
      <c r="H3496" s="140"/>
      <c r="I3496" s="140"/>
      <c r="J3496" s="140"/>
      <c r="K3496" s="140"/>
    </row>
    <row r="3497" spans="1:11" outlineLevel="1" x14ac:dyDescent="0.2">
      <c r="A3497" s="135"/>
      <c r="B3497" s="136"/>
      <c r="C3497" s="137" t="s">
        <v>2766</v>
      </c>
      <c r="D3497" s="138"/>
      <c r="E3497" s="139">
        <v>7.0134999999999996</v>
      </c>
      <c r="F3497" s="134"/>
      <c r="G3497" s="134"/>
      <c r="H3497" s="140"/>
      <c r="I3497" s="140"/>
      <c r="J3497" s="140"/>
      <c r="K3497" s="140"/>
    </row>
    <row r="3498" spans="1:11" outlineLevel="1" x14ac:dyDescent="0.2">
      <c r="A3498" s="135"/>
      <c r="B3498" s="136"/>
      <c r="C3498" s="137" t="s">
        <v>2767</v>
      </c>
      <c r="D3498" s="138"/>
      <c r="E3498" s="139">
        <v>4.1977000000000002</v>
      </c>
      <c r="F3498" s="134"/>
      <c r="G3498" s="134"/>
      <c r="H3498" s="140"/>
      <c r="I3498" s="140"/>
      <c r="J3498" s="140"/>
      <c r="K3498" s="140"/>
    </row>
    <row r="3499" spans="1:11" outlineLevel="1" x14ac:dyDescent="0.2">
      <c r="A3499" s="135"/>
      <c r="B3499" s="136"/>
      <c r="C3499" s="137" t="s">
        <v>2768</v>
      </c>
      <c r="D3499" s="138"/>
      <c r="E3499" s="139">
        <v>1.7406999999999999</v>
      </c>
      <c r="F3499" s="134"/>
      <c r="G3499" s="134"/>
      <c r="H3499" s="140"/>
      <c r="I3499" s="140"/>
      <c r="J3499" s="140"/>
      <c r="K3499" s="140"/>
    </row>
    <row r="3500" spans="1:11" outlineLevel="1" x14ac:dyDescent="0.2">
      <c r="A3500" s="135"/>
      <c r="B3500" s="136"/>
      <c r="C3500" s="137" t="s">
        <v>2769</v>
      </c>
      <c r="D3500" s="138"/>
      <c r="E3500" s="139">
        <v>0.33539999999999998</v>
      </c>
      <c r="F3500" s="134"/>
      <c r="G3500" s="134"/>
      <c r="H3500" s="140"/>
      <c r="I3500" s="140"/>
      <c r="J3500" s="140"/>
      <c r="K3500" s="140"/>
    </row>
    <row r="3501" spans="1:11" outlineLevel="1" x14ac:dyDescent="0.2">
      <c r="A3501" s="135"/>
      <c r="B3501" s="136"/>
      <c r="C3501" s="137" t="s">
        <v>2770</v>
      </c>
      <c r="D3501" s="138"/>
      <c r="E3501" s="139">
        <v>1.7549999999999999</v>
      </c>
      <c r="F3501" s="134"/>
      <c r="G3501" s="134"/>
      <c r="H3501" s="140"/>
      <c r="I3501" s="140"/>
      <c r="J3501" s="140"/>
      <c r="K3501" s="140"/>
    </row>
    <row r="3502" spans="1:11" outlineLevel="1" x14ac:dyDescent="0.2">
      <c r="A3502" s="135"/>
      <c r="B3502" s="136"/>
      <c r="C3502" s="137" t="s">
        <v>2771</v>
      </c>
      <c r="D3502" s="138"/>
      <c r="E3502" s="139">
        <v>0.9919</v>
      </c>
      <c r="F3502" s="134"/>
      <c r="G3502" s="134"/>
      <c r="H3502" s="140"/>
      <c r="I3502" s="140"/>
      <c r="J3502" s="140"/>
      <c r="K3502" s="140"/>
    </row>
    <row r="3503" spans="1:11" outlineLevel="1" x14ac:dyDescent="0.2">
      <c r="A3503" s="135"/>
      <c r="B3503" s="136"/>
      <c r="C3503" s="137" t="s">
        <v>2772</v>
      </c>
      <c r="D3503" s="138"/>
      <c r="E3503" s="139">
        <v>0.83979999999999999</v>
      </c>
      <c r="F3503" s="134"/>
      <c r="G3503" s="134"/>
      <c r="H3503" s="140"/>
      <c r="I3503" s="140"/>
      <c r="J3503" s="140"/>
      <c r="K3503" s="140"/>
    </row>
    <row r="3504" spans="1:11" outlineLevel="1" x14ac:dyDescent="0.2">
      <c r="A3504" s="135"/>
      <c r="B3504" s="136"/>
      <c r="C3504" s="137" t="s">
        <v>2773</v>
      </c>
      <c r="D3504" s="138"/>
      <c r="E3504" s="139">
        <v>1.4469000000000001</v>
      </c>
      <c r="F3504" s="134"/>
      <c r="G3504" s="134"/>
      <c r="H3504" s="140"/>
      <c r="I3504" s="140"/>
      <c r="J3504" s="140"/>
      <c r="K3504" s="140"/>
    </row>
    <row r="3505" spans="1:11" outlineLevel="1" x14ac:dyDescent="0.2">
      <c r="A3505" s="135"/>
      <c r="B3505" s="136"/>
      <c r="C3505" s="137" t="s">
        <v>2774</v>
      </c>
      <c r="D3505" s="138"/>
      <c r="E3505" s="139">
        <v>0.85540000000000005</v>
      </c>
      <c r="F3505" s="134"/>
      <c r="G3505" s="134"/>
      <c r="H3505" s="140"/>
      <c r="I3505" s="140"/>
      <c r="J3505" s="140"/>
      <c r="K3505" s="140"/>
    </row>
    <row r="3506" spans="1:11" outlineLevel="1" x14ac:dyDescent="0.2">
      <c r="A3506" s="135"/>
      <c r="B3506" s="136"/>
      <c r="C3506" s="137" t="s">
        <v>2775</v>
      </c>
      <c r="D3506" s="138"/>
      <c r="E3506" s="139">
        <v>0.2626</v>
      </c>
      <c r="F3506" s="134"/>
      <c r="G3506" s="134"/>
      <c r="H3506" s="140"/>
      <c r="I3506" s="140"/>
      <c r="J3506" s="140"/>
      <c r="K3506" s="140"/>
    </row>
    <row r="3507" spans="1:11" outlineLevel="1" x14ac:dyDescent="0.2">
      <c r="A3507" s="135"/>
      <c r="B3507" s="136"/>
      <c r="C3507" s="137" t="s">
        <v>2776</v>
      </c>
      <c r="D3507" s="138"/>
      <c r="E3507" s="139">
        <v>9.9801000000000002</v>
      </c>
      <c r="F3507" s="134"/>
      <c r="G3507" s="134"/>
      <c r="H3507" s="140"/>
      <c r="I3507" s="140"/>
      <c r="J3507" s="140"/>
      <c r="K3507" s="140"/>
    </row>
    <row r="3508" spans="1:11" outlineLevel="1" x14ac:dyDescent="0.2">
      <c r="A3508" s="135"/>
      <c r="B3508" s="136"/>
      <c r="C3508" s="137" t="s">
        <v>2777</v>
      </c>
      <c r="D3508" s="138"/>
      <c r="E3508" s="139">
        <v>2.9315000000000002</v>
      </c>
      <c r="F3508" s="134"/>
      <c r="G3508" s="134"/>
      <c r="H3508" s="140"/>
      <c r="I3508" s="140"/>
      <c r="J3508" s="140"/>
      <c r="K3508" s="140"/>
    </row>
    <row r="3509" spans="1:11" outlineLevel="1" x14ac:dyDescent="0.2">
      <c r="A3509" s="135"/>
      <c r="B3509" s="136"/>
      <c r="C3509" s="137" t="s">
        <v>2778</v>
      </c>
      <c r="D3509" s="138"/>
      <c r="E3509" s="139">
        <v>0.73580000000000001</v>
      </c>
      <c r="F3509" s="134"/>
      <c r="G3509" s="134"/>
      <c r="H3509" s="140"/>
      <c r="I3509" s="140"/>
      <c r="J3509" s="140"/>
      <c r="K3509" s="140"/>
    </row>
    <row r="3510" spans="1:11" outlineLevel="1" x14ac:dyDescent="0.2">
      <c r="A3510" s="135"/>
      <c r="B3510" s="136"/>
      <c r="C3510" s="137" t="s">
        <v>2779</v>
      </c>
      <c r="D3510" s="138"/>
      <c r="E3510" s="139">
        <v>2.7871999999999999</v>
      </c>
      <c r="F3510" s="134"/>
      <c r="G3510" s="134"/>
      <c r="H3510" s="140"/>
      <c r="I3510" s="140"/>
      <c r="J3510" s="140"/>
      <c r="K3510" s="140"/>
    </row>
    <row r="3511" spans="1:11" outlineLevel="1" x14ac:dyDescent="0.2">
      <c r="A3511" s="135"/>
      <c r="B3511" s="136"/>
      <c r="C3511" s="137" t="s">
        <v>2780</v>
      </c>
      <c r="D3511" s="138"/>
      <c r="E3511" s="139">
        <v>0.18720000000000001</v>
      </c>
      <c r="F3511" s="134"/>
      <c r="G3511" s="134"/>
      <c r="H3511" s="140"/>
      <c r="I3511" s="140"/>
      <c r="J3511" s="140"/>
      <c r="K3511" s="140"/>
    </row>
    <row r="3512" spans="1:11" outlineLevel="1" x14ac:dyDescent="0.2">
      <c r="A3512" s="135"/>
      <c r="B3512" s="136"/>
      <c r="C3512" s="137" t="s">
        <v>2781</v>
      </c>
      <c r="D3512" s="138"/>
      <c r="E3512" s="139">
        <v>0.16250000000000001</v>
      </c>
      <c r="F3512" s="134"/>
      <c r="G3512" s="134"/>
      <c r="H3512" s="140"/>
      <c r="I3512" s="140"/>
      <c r="J3512" s="140"/>
      <c r="K3512" s="140"/>
    </row>
    <row r="3513" spans="1:11" outlineLevel="1" x14ac:dyDescent="0.2">
      <c r="A3513" s="135"/>
      <c r="B3513" s="136"/>
      <c r="C3513" s="137" t="s">
        <v>2782</v>
      </c>
      <c r="D3513" s="138"/>
      <c r="E3513" s="139">
        <v>0.77349999999999997</v>
      </c>
      <c r="F3513" s="134"/>
      <c r="G3513" s="134"/>
      <c r="H3513" s="140"/>
      <c r="I3513" s="140"/>
      <c r="J3513" s="140"/>
      <c r="K3513" s="140"/>
    </row>
    <row r="3514" spans="1:11" outlineLevel="1" x14ac:dyDescent="0.2">
      <c r="A3514" s="135"/>
      <c r="B3514" s="136"/>
      <c r="C3514" s="137" t="s">
        <v>2783</v>
      </c>
      <c r="D3514" s="138"/>
      <c r="E3514" s="139">
        <v>0.16250000000000001</v>
      </c>
      <c r="F3514" s="134"/>
      <c r="G3514" s="134"/>
      <c r="H3514" s="140"/>
      <c r="I3514" s="140"/>
      <c r="J3514" s="140"/>
      <c r="K3514" s="140"/>
    </row>
    <row r="3515" spans="1:11" outlineLevel="1" x14ac:dyDescent="0.2">
      <c r="A3515" s="135"/>
      <c r="B3515" s="136"/>
      <c r="C3515" s="137" t="s">
        <v>2784</v>
      </c>
      <c r="D3515" s="138"/>
      <c r="E3515" s="139"/>
      <c r="F3515" s="134"/>
      <c r="G3515" s="134"/>
      <c r="H3515" s="140"/>
      <c r="I3515" s="140"/>
      <c r="J3515" s="140"/>
      <c r="K3515" s="140"/>
    </row>
    <row r="3516" spans="1:11" outlineLevel="1" x14ac:dyDescent="0.2">
      <c r="A3516" s="135"/>
      <c r="B3516" s="136"/>
      <c r="C3516" s="137" t="s">
        <v>395</v>
      </c>
      <c r="D3516" s="138"/>
      <c r="E3516" s="139"/>
      <c r="F3516" s="134"/>
      <c r="G3516" s="134"/>
      <c r="H3516" s="140"/>
      <c r="I3516" s="140"/>
      <c r="J3516" s="140"/>
      <c r="K3516" s="140"/>
    </row>
    <row r="3517" spans="1:11" outlineLevel="1" x14ac:dyDescent="0.2">
      <c r="A3517" s="135"/>
      <c r="B3517" s="136"/>
      <c r="C3517" s="137" t="s">
        <v>2785</v>
      </c>
      <c r="D3517" s="138"/>
      <c r="E3517" s="139">
        <v>8.9231999999999996</v>
      </c>
      <c r="F3517" s="134"/>
      <c r="G3517" s="134"/>
      <c r="H3517" s="140"/>
      <c r="I3517" s="140"/>
      <c r="J3517" s="140"/>
      <c r="K3517" s="140"/>
    </row>
    <row r="3518" spans="1:11" outlineLevel="1" x14ac:dyDescent="0.2">
      <c r="A3518" s="135"/>
      <c r="B3518" s="136"/>
      <c r="C3518" s="137" t="s">
        <v>2786</v>
      </c>
      <c r="D3518" s="138"/>
      <c r="E3518" s="139">
        <v>7.4074</v>
      </c>
      <c r="F3518" s="134"/>
      <c r="G3518" s="134"/>
      <c r="H3518" s="140"/>
      <c r="I3518" s="140"/>
      <c r="J3518" s="140"/>
      <c r="K3518" s="140"/>
    </row>
    <row r="3519" spans="1:11" outlineLevel="1" x14ac:dyDescent="0.2">
      <c r="A3519" s="135"/>
      <c r="B3519" s="136"/>
      <c r="C3519" s="137" t="s">
        <v>2787</v>
      </c>
      <c r="D3519" s="138"/>
      <c r="E3519" s="139">
        <v>0.94120000000000004</v>
      </c>
      <c r="F3519" s="134"/>
      <c r="G3519" s="134"/>
      <c r="H3519" s="140"/>
      <c r="I3519" s="140"/>
      <c r="J3519" s="140"/>
      <c r="K3519" s="140"/>
    </row>
    <row r="3520" spans="1:11" outlineLevel="1" x14ac:dyDescent="0.2">
      <c r="A3520" s="135"/>
      <c r="B3520" s="136"/>
      <c r="C3520" s="137" t="s">
        <v>2788</v>
      </c>
      <c r="D3520" s="138"/>
      <c r="E3520" s="139">
        <v>0.73319999999999996</v>
      </c>
      <c r="F3520" s="134"/>
      <c r="G3520" s="134"/>
      <c r="H3520" s="140"/>
      <c r="I3520" s="140"/>
      <c r="J3520" s="140"/>
      <c r="K3520" s="140"/>
    </row>
    <row r="3521" spans="1:11" outlineLevel="1" x14ac:dyDescent="0.2">
      <c r="A3521" s="135"/>
      <c r="B3521" s="136"/>
      <c r="C3521" s="137" t="s">
        <v>2789</v>
      </c>
      <c r="D3521" s="138"/>
      <c r="E3521" s="139">
        <v>0.70720000000000005</v>
      </c>
      <c r="F3521" s="134"/>
      <c r="G3521" s="134"/>
      <c r="H3521" s="140"/>
      <c r="I3521" s="140"/>
      <c r="J3521" s="140"/>
      <c r="K3521" s="140"/>
    </row>
    <row r="3522" spans="1:11" outlineLevel="1" x14ac:dyDescent="0.2">
      <c r="A3522" s="135"/>
      <c r="B3522" s="136"/>
      <c r="C3522" s="137" t="s">
        <v>2790</v>
      </c>
      <c r="D3522" s="138"/>
      <c r="E3522" s="139">
        <v>5.2324999999999999</v>
      </c>
      <c r="F3522" s="134"/>
      <c r="G3522" s="134"/>
      <c r="H3522" s="140"/>
      <c r="I3522" s="140"/>
      <c r="J3522" s="140"/>
      <c r="K3522" s="140"/>
    </row>
    <row r="3523" spans="1:11" ht="22.5" outlineLevel="1" x14ac:dyDescent="0.2">
      <c r="A3523" s="43">
        <v>296</v>
      </c>
      <c r="B3523" s="44" t="s">
        <v>2791</v>
      </c>
      <c r="C3523" s="59" t="s">
        <v>2792</v>
      </c>
      <c r="D3523" s="45" t="s">
        <v>179</v>
      </c>
      <c r="E3523" s="46">
        <v>3.32</v>
      </c>
      <c r="F3523" s="47">
        <v>0</v>
      </c>
      <c r="G3523" s="48">
        <f>ROUND(E3523*F3523,2)</f>
        <v>0</v>
      </c>
      <c r="H3523" s="46">
        <v>0</v>
      </c>
      <c r="I3523" s="46">
        <f>ROUND(E3523*H3523,2)</f>
        <v>0</v>
      </c>
      <c r="J3523" s="46">
        <v>0</v>
      </c>
      <c r="K3523" s="46">
        <f>ROUND(E3523*J3523,2)</f>
        <v>0</v>
      </c>
    </row>
    <row r="3524" spans="1:11" outlineLevel="1" x14ac:dyDescent="0.2">
      <c r="A3524" s="135"/>
      <c r="B3524" s="136"/>
      <c r="C3524" s="137" t="s">
        <v>2793</v>
      </c>
      <c r="D3524" s="138"/>
      <c r="E3524" s="139">
        <v>2.4</v>
      </c>
      <c r="F3524" s="134"/>
      <c r="G3524" s="134"/>
      <c r="H3524" s="140"/>
      <c r="I3524" s="140"/>
      <c r="J3524" s="140"/>
      <c r="K3524" s="140"/>
    </row>
    <row r="3525" spans="1:11" outlineLevel="1" x14ac:dyDescent="0.2">
      <c r="A3525" s="135"/>
      <c r="B3525" s="136"/>
      <c r="C3525" s="137" t="s">
        <v>2749</v>
      </c>
      <c r="D3525" s="138"/>
      <c r="E3525" s="139">
        <v>0.92</v>
      </c>
      <c r="F3525" s="134"/>
      <c r="G3525" s="134"/>
      <c r="H3525" s="140"/>
      <c r="I3525" s="140"/>
      <c r="J3525" s="140"/>
      <c r="K3525" s="140"/>
    </row>
    <row r="3526" spans="1:11" ht="22.5" outlineLevel="1" x14ac:dyDescent="0.2">
      <c r="A3526" s="43">
        <v>297</v>
      </c>
      <c r="B3526" s="44" t="s">
        <v>2794</v>
      </c>
      <c r="C3526" s="59" t="s">
        <v>2795</v>
      </c>
      <c r="D3526" s="45" t="s">
        <v>179</v>
      </c>
      <c r="E3526" s="46">
        <v>87.509749999999997</v>
      </c>
      <c r="F3526" s="47">
        <v>0</v>
      </c>
      <c r="G3526" s="48">
        <f>ROUND(E3526*F3526,2)</f>
        <v>0</v>
      </c>
      <c r="H3526" s="46">
        <v>0</v>
      </c>
      <c r="I3526" s="46">
        <f>ROUND(E3526*H3526,2)</f>
        <v>0</v>
      </c>
      <c r="J3526" s="46">
        <v>0</v>
      </c>
      <c r="K3526" s="46">
        <f>ROUND(E3526*J3526,2)</f>
        <v>0</v>
      </c>
    </row>
    <row r="3527" spans="1:11" outlineLevel="1" x14ac:dyDescent="0.2">
      <c r="A3527" s="135"/>
      <c r="B3527" s="136"/>
      <c r="C3527" s="137" t="s">
        <v>2796</v>
      </c>
      <c r="D3527" s="138"/>
      <c r="E3527" s="139">
        <v>87.509749999999997</v>
      </c>
      <c r="F3527" s="134"/>
      <c r="G3527" s="134"/>
      <c r="H3527" s="140"/>
      <c r="I3527" s="140"/>
      <c r="J3527" s="140"/>
      <c r="K3527" s="140"/>
    </row>
    <row r="3528" spans="1:11" outlineLevel="1" x14ac:dyDescent="0.2">
      <c r="A3528" s="43">
        <v>298</v>
      </c>
      <c r="B3528" s="44" t="s">
        <v>2797</v>
      </c>
      <c r="C3528" s="59" t="s">
        <v>2798</v>
      </c>
      <c r="D3528" s="45" t="s">
        <v>373</v>
      </c>
      <c r="E3528" s="46">
        <v>703.37</v>
      </c>
      <c r="F3528" s="47">
        <v>0</v>
      </c>
      <c r="G3528" s="48">
        <f>ROUND(E3528*F3528,2)</f>
        <v>0</v>
      </c>
      <c r="H3528" s="46">
        <v>0</v>
      </c>
      <c r="I3528" s="46">
        <f>ROUND(E3528*H3528,2)</f>
        <v>0</v>
      </c>
      <c r="J3528" s="46">
        <v>4.0000000000000002E-4</v>
      </c>
      <c r="K3528" s="46">
        <f>ROUND(E3528*J3528,2)</f>
        <v>0.28000000000000003</v>
      </c>
    </row>
    <row r="3529" spans="1:11" outlineLevel="1" x14ac:dyDescent="0.2">
      <c r="A3529" s="135"/>
      <c r="B3529" s="136"/>
      <c r="C3529" s="137" t="s">
        <v>2799</v>
      </c>
      <c r="D3529" s="138"/>
      <c r="E3529" s="139"/>
      <c r="F3529" s="134"/>
      <c r="G3529" s="134"/>
      <c r="H3529" s="140"/>
      <c r="I3529" s="140"/>
      <c r="J3529" s="140"/>
      <c r="K3529" s="140"/>
    </row>
    <row r="3530" spans="1:11" outlineLevel="1" x14ac:dyDescent="0.2">
      <c r="A3530" s="135"/>
      <c r="B3530" s="136"/>
      <c r="C3530" s="137" t="s">
        <v>395</v>
      </c>
      <c r="D3530" s="138"/>
      <c r="E3530" s="139"/>
      <c r="F3530" s="134"/>
      <c r="G3530" s="134"/>
      <c r="H3530" s="140"/>
      <c r="I3530" s="140"/>
      <c r="J3530" s="140"/>
      <c r="K3530" s="140"/>
    </row>
    <row r="3531" spans="1:11" outlineLevel="1" x14ac:dyDescent="0.2">
      <c r="A3531" s="135"/>
      <c r="B3531" s="136"/>
      <c r="C3531" s="137" t="s">
        <v>2800</v>
      </c>
      <c r="D3531" s="138"/>
      <c r="E3531" s="139">
        <v>8.36</v>
      </c>
      <c r="F3531" s="134"/>
      <c r="G3531" s="134"/>
      <c r="H3531" s="140"/>
      <c r="I3531" s="140"/>
      <c r="J3531" s="140"/>
      <c r="K3531" s="140"/>
    </row>
    <row r="3532" spans="1:11" outlineLevel="1" x14ac:dyDescent="0.2">
      <c r="A3532" s="135"/>
      <c r="B3532" s="136"/>
      <c r="C3532" s="137" t="s">
        <v>2801</v>
      </c>
      <c r="D3532" s="138"/>
      <c r="E3532" s="139">
        <v>21.7</v>
      </c>
      <c r="F3532" s="134"/>
      <c r="G3532" s="134"/>
      <c r="H3532" s="140"/>
      <c r="I3532" s="140"/>
      <c r="J3532" s="140"/>
      <c r="K3532" s="140"/>
    </row>
    <row r="3533" spans="1:11" outlineLevel="1" x14ac:dyDescent="0.2">
      <c r="A3533" s="135"/>
      <c r="B3533" s="136"/>
      <c r="C3533" s="137" t="s">
        <v>2802</v>
      </c>
      <c r="D3533" s="138"/>
      <c r="E3533" s="139">
        <v>14.3</v>
      </c>
      <c r="F3533" s="134"/>
      <c r="G3533" s="134"/>
      <c r="H3533" s="140"/>
      <c r="I3533" s="140"/>
      <c r="J3533" s="140"/>
      <c r="K3533" s="140"/>
    </row>
    <row r="3534" spans="1:11" outlineLevel="1" x14ac:dyDescent="0.2">
      <c r="A3534" s="135"/>
      <c r="B3534" s="136"/>
      <c r="C3534" s="137" t="s">
        <v>2803</v>
      </c>
      <c r="D3534" s="138"/>
      <c r="E3534" s="139">
        <v>38.76</v>
      </c>
      <c r="F3534" s="134"/>
      <c r="G3534" s="134"/>
      <c r="H3534" s="140"/>
      <c r="I3534" s="140"/>
      <c r="J3534" s="140"/>
      <c r="K3534" s="140"/>
    </row>
    <row r="3535" spans="1:11" outlineLevel="1" x14ac:dyDescent="0.2">
      <c r="A3535" s="135"/>
      <c r="B3535" s="136"/>
      <c r="C3535" s="137" t="s">
        <v>2804</v>
      </c>
      <c r="D3535" s="138"/>
      <c r="E3535" s="139">
        <v>26.66</v>
      </c>
      <c r="F3535" s="134"/>
      <c r="G3535" s="134"/>
      <c r="H3535" s="140"/>
      <c r="I3535" s="140"/>
      <c r="J3535" s="140"/>
      <c r="K3535" s="140"/>
    </row>
    <row r="3536" spans="1:11" outlineLevel="1" x14ac:dyDescent="0.2">
      <c r="A3536" s="135"/>
      <c r="B3536" s="136"/>
      <c r="C3536" s="137" t="s">
        <v>2805</v>
      </c>
      <c r="D3536" s="138"/>
      <c r="E3536" s="139">
        <v>25.9</v>
      </c>
      <c r="F3536" s="134"/>
      <c r="G3536" s="134"/>
      <c r="H3536" s="140"/>
      <c r="I3536" s="140"/>
      <c r="J3536" s="140"/>
      <c r="K3536" s="140"/>
    </row>
    <row r="3537" spans="1:11" outlineLevel="1" x14ac:dyDescent="0.2">
      <c r="A3537" s="135"/>
      <c r="B3537" s="136"/>
      <c r="C3537" s="137" t="s">
        <v>2806</v>
      </c>
      <c r="D3537" s="138"/>
      <c r="E3537" s="139">
        <v>19.72</v>
      </c>
      <c r="F3537" s="134"/>
      <c r="G3537" s="134"/>
      <c r="H3537" s="140"/>
      <c r="I3537" s="140"/>
      <c r="J3537" s="140"/>
      <c r="K3537" s="140"/>
    </row>
    <row r="3538" spans="1:11" outlineLevel="1" x14ac:dyDescent="0.2">
      <c r="A3538" s="135"/>
      <c r="B3538" s="136"/>
      <c r="C3538" s="137" t="s">
        <v>2807</v>
      </c>
      <c r="D3538" s="138"/>
      <c r="E3538" s="139">
        <v>10.56</v>
      </c>
      <c r="F3538" s="134"/>
      <c r="G3538" s="134"/>
      <c r="H3538" s="140"/>
      <c r="I3538" s="140"/>
      <c r="J3538" s="140"/>
      <c r="K3538" s="140"/>
    </row>
    <row r="3539" spans="1:11" outlineLevel="1" x14ac:dyDescent="0.2">
      <c r="A3539" s="135"/>
      <c r="B3539" s="136"/>
      <c r="C3539" s="137" t="s">
        <v>2808</v>
      </c>
      <c r="D3539" s="138"/>
      <c r="E3539" s="139">
        <v>6.54</v>
      </c>
      <c r="F3539" s="134"/>
      <c r="G3539" s="134"/>
      <c r="H3539" s="140"/>
      <c r="I3539" s="140"/>
      <c r="J3539" s="140"/>
      <c r="K3539" s="140"/>
    </row>
    <row r="3540" spans="1:11" outlineLevel="1" x14ac:dyDescent="0.2">
      <c r="A3540" s="135"/>
      <c r="B3540" s="136"/>
      <c r="C3540" s="137" t="s">
        <v>2809</v>
      </c>
      <c r="D3540" s="138"/>
      <c r="E3540" s="139">
        <v>61.52</v>
      </c>
      <c r="F3540" s="134"/>
      <c r="G3540" s="134"/>
      <c r="H3540" s="140"/>
      <c r="I3540" s="140"/>
      <c r="J3540" s="140"/>
      <c r="K3540" s="140"/>
    </row>
    <row r="3541" spans="1:11" outlineLevel="1" x14ac:dyDescent="0.2">
      <c r="A3541" s="135"/>
      <c r="B3541" s="136"/>
      <c r="C3541" s="137" t="s">
        <v>2810</v>
      </c>
      <c r="D3541" s="138"/>
      <c r="E3541" s="139">
        <v>19.760000000000002</v>
      </c>
      <c r="F3541" s="134"/>
      <c r="G3541" s="134"/>
      <c r="H3541" s="140"/>
      <c r="I3541" s="140"/>
      <c r="J3541" s="140"/>
      <c r="K3541" s="140"/>
    </row>
    <row r="3542" spans="1:11" outlineLevel="1" x14ac:dyDescent="0.2">
      <c r="A3542" s="135"/>
      <c r="B3542" s="136"/>
      <c r="C3542" s="137" t="s">
        <v>2811</v>
      </c>
      <c r="D3542" s="138"/>
      <c r="E3542" s="139">
        <v>4.78</v>
      </c>
      <c r="F3542" s="134"/>
      <c r="G3542" s="134"/>
      <c r="H3542" s="140"/>
      <c r="I3542" s="140"/>
      <c r="J3542" s="140"/>
      <c r="K3542" s="140"/>
    </row>
    <row r="3543" spans="1:11" outlineLevel="1" x14ac:dyDescent="0.2">
      <c r="A3543" s="135"/>
      <c r="B3543" s="136"/>
      <c r="C3543" s="137" t="s">
        <v>2812</v>
      </c>
      <c r="D3543" s="138"/>
      <c r="E3543" s="139">
        <v>12.91</v>
      </c>
      <c r="F3543" s="134"/>
      <c r="G3543" s="134"/>
      <c r="H3543" s="140"/>
      <c r="I3543" s="140"/>
      <c r="J3543" s="140"/>
      <c r="K3543" s="140"/>
    </row>
    <row r="3544" spans="1:11" outlineLevel="1" x14ac:dyDescent="0.2">
      <c r="A3544" s="135"/>
      <c r="B3544" s="136"/>
      <c r="C3544" s="137" t="s">
        <v>2813</v>
      </c>
      <c r="D3544" s="138"/>
      <c r="E3544" s="139"/>
      <c r="F3544" s="134"/>
      <c r="G3544" s="134"/>
      <c r="H3544" s="140"/>
      <c r="I3544" s="140"/>
      <c r="J3544" s="140"/>
      <c r="K3544" s="140"/>
    </row>
    <row r="3545" spans="1:11" outlineLevel="1" x14ac:dyDescent="0.2">
      <c r="A3545" s="135"/>
      <c r="B3545" s="136"/>
      <c r="C3545" s="137" t="s">
        <v>404</v>
      </c>
      <c r="D3545" s="138"/>
      <c r="E3545" s="139"/>
      <c r="F3545" s="134"/>
      <c r="G3545" s="134"/>
      <c r="H3545" s="140"/>
      <c r="I3545" s="140"/>
      <c r="J3545" s="140"/>
      <c r="K3545" s="140"/>
    </row>
    <row r="3546" spans="1:11" outlineLevel="1" x14ac:dyDescent="0.2">
      <c r="A3546" s="135"/>
      <c r="B3546" s="136"/>
      <c r="C3546" s="137" t="s">
        <v>2814</v>
      </c>
      <c r="D3546" s="138"/>
      <c r="E3546" s="139">
        <v>94.94</v>
      </c>
      <c r="F3546" s="134"/>
      <c r="G3546" s="134"/>
      <c r="H3546" s="140"/>
      <c r="I3546" s="140"/>
      <c r="J3546" s="140"/>
      <c r="K3546" s="140"/>
    </row>
    <row r="3547" spans="1:11" outlineLevel="1" x14ac:dyDescent="0.2">
      <c r="A3547" s="135"/>
      <c r="B3547" s="136"/>
      <c r="C3547" s="137" t="s">
        <v>2815</v>
      </c>
      <c r="D3547" s="138"/>
      <c r="E3547" s="139">
        <v>19.260000000000002</v>
      </c>
      <c r="F3547" s="134"/>
      <c r="G3547" s="134"/>
      <c r="H3547" s="140"/>
      <c r="I3547" s="140"/>
      <c r="J3547" s="140"/>
      <c r="K3547" s="140"/>
    </row>
    <row r="3548" spans="1:11" outlineLevel="1" x14ac:dyDescent="0.2">
      <c r="A3548" s="135"/>
      <c r="B3548" s="136"/>
      <c r="C3548" s="137" t="s">
        <v>2816</v>
      </c>
      <c r="D3548" s="138"/>
      <c r="E3548" s="139">
        <v>4.1399999999999997</v>
      </c>
      <c r="F3548" s="134"/>
      <c r="G3548" s="134"/>
      <c r="H3548" s="140"/>
      <c r="I3548" s="140"/>
      <c r="J3548" s="140"/>
      <c r="K3548" s="140"/>
    </row>
    <row r="3549" spans="1:11" outlineLevel="1" x14ac:dyDescent="0.2">
      <c r="A3549" s="135"/>
      <c r="B3549" s="136"/>
      <c r="C3549" s="137" t="s">
        <v>408</v>
      </c>
      <c r="D3549" s="138"/>
      <c r="E3549" s="139"/>
      <c r="F3549" s="134"/>
      <c r="G3549" s="134"/>
      <c r="H3549" s="140"/>
      <c r="I3549" s="140"/>
      <c r="J3549" s="140"/>
      <c r="K3549" s="140"/>
    </row>
    <row r="3550" spans="1:11" outlineLevel="1" x14ac:dyDescent="0.2">
      <c r="A3550" s="135"/>
      <c r="B3550" s="136"/>
      <c r="C3550" s="137" t="s">
        <v>2817</v>
      </c>
      <c r="D3550" s="138"/>
      <c r="E3550" s="139">
        <v>101.21</v>
      </c>
      <c r="F3550" s="134"/>
      <c r="G3550" s="134"/>
      <c r="H3550" s="140"/>
      <c r="I3550" s="140"/>
      <c r="J3550" s="140"/>
      <c r="K3550" s="140"/>
    </row>
    <row r="3551" spans="1:11" outlineLevel="1" x14ac:dyDescent="0.2">
      <c r="A3551" s="135"/>
      <c r="B3551" s="136"/>
      <c r="C3551" s="137" t="s">
        <v>411</v>
      </c>
      <c r="D3551" s="138"/>
      <c r="E3551" s="139"/>
      <c r="F3551" s="134"/>
      <c r="G3551" s="134"/>
      <c r="H3551" s="140"/>
      <c r="I3551" s="140"/>
      <c r="J3551" s="140"/>
      <c r="K3551" s="140"/>
    </row>
    <row r="3552" spans="1:11" outlineLevel="1" x14ac:dyDescent="0.2">
      <c r="A3552" s="135"/>
      <c r="B3552" s="136"/>
      <c r="C3552" s="137" t="s">
        <v>2818</v>
      </c>
      <c r="D3552" s="138"/>
      <c r="E3552" s="139">
        <v>99.08</v>
      </c>
      <c r="F3552" s="134"/>
      <c r="G3552" s="134"/>
      <c r="H3552" s="140"/>
      <c r="I3552" s="140"/>
      <c r="J3552" s="140"/>
      <c r="K3552" s="140"/>
    </row>
    <row r="3553" spans="1:11" outlineLevel="1" x14ac:dyDescent="0.2">
      <c r="A3553" s="135"/>
      <c r="B3553" s="136"/>
      <c r="C3553" s="137" t="s">
        <v>415</v>
      </c>
      <c r="D3553" s="138"/>
      <c r="E3553" s="139"/>
      <c r="F3553" s="134"/>
      <c r="G3553" s="134"/>
      <c r="H3553" s="140"/>
      <c r="I3553" s="140"/>
      <c r="J3553" s="140"/>
      <c r="K3553" s="140"/>
    </row>
    <row r="3554" spans="1:11" outlineLevel="1" x14ac:dyDescent="0.2">
      <c r="A3554" s="135"/>
      <c r="B3554" s="136"/>
      <c r="C3554" s="137" t="s">
        <v>2819</v>
      </c>
      <c r="D3554" s="138"/>
      <c r="E3554" s="139">
        <v>100.61</v>
      </c>
      <c r="F3554" s="134"/>
      <c r="G3554" s="134"/>
      <c r="H3554" s="140"/>
      <c r="I3554" s="140"/>
      <c r="J3554" s="140"/>
      <c r="K3554" s="140"/>
    </row>
    <row r="3555" spans="1:11" outlineLevel="1" x14ac:dyDescent="0.2">
      <c r="A3555" s="135"/>
      <c r="B3555" s="136"/>
      <c r="C3555" s="137" t="s">
        <v>420</v>
      </c>
      <c r="D3555" s="138"/>
      <c r="E3555" s="139"/>
      <c r="F3555" s="134"/>
      <c r="G3555" s="134"/>
      <c r="H3555" s="140"/>
      <c r="I3555" s="140"/>
      <c r="J3555" s="140"/>
      <c r="K3555" s="140"/>
    </row>
    <row r="3556" spans="1:11" outlineLevel="1" x14ac:dyDescent="0.2">
      <c r="A3556" s="135"/>
      <c r="B3556" s="136"/>
      <c r="C3556" s="137" t="s">
        <v>2820</v>
      </c>
      <c r="D3556" s="138"/>
      <c r="E3556" s="139">
        <v>12.66</v>
      </c>
      <c r="F3556" s="134"/>
      <c r="G3556" s="134"/>
      <c r="H3556" s="140"/>
      <c r="I3556" s="140"/>
      <c r="J3556" s="140"/>
      <c r="K3556" s="140"/>
    </row>
    <row r="3557" spans="1:11" ht="22.5" outlineLevel="1" x14ac:dyDescent="0.2">
      <c r="A3557" s="43">
        <v>299</v>
      </c>
      <c r="B3557" s="44" t="s">
        <v>2821</v>
      </c>
      <c r="C3557" s="59" t="s">
        <v>2822</v>
      </c>
      <c r="D3557" s="45" t="s">
        <v>179</v>
      </c>
      <c r="E3557" s="46">
        <v>2.9319999999999999</v>
      </c>
      <c r="F3557" s="47">
        <v>0</v>
      </c>
      <c r="G3557" s="48">
        <f>ROUND(E3557*F3557,2)</f>
        <v>0</v>
      </c>
      <c r="H3557" s="46">
        <v>0</v>
      </c>
      <c r="I3557" s="46">
        <f>ROUND(E3557*H3557,2)</f>
        <v>0</v>
      </c>
      <c r="J3557" s="46">
        <v>1.4</v>
      </c>
      <c r="K3557" s="46">
        <f>ROUND(E3557*J3557,2)</f>
        <v>4.0999999999999996</v>
      </c>
    </row>
    <row r="3558" spans="1:11" outlineLevel="1" x14ac:dyDescent="0.2">
      <c r="A3558" s="135"/>
      <c r="B3558" s="136"/>
      <c r="C3558" s="137" t="s">
        <v>2823</v>
      </c>
      <c r="D3558" s="138"/>
      <c r="E3558" s="139">
        <v>2.9319999999999999</v>
      </c>
      <c r="F3558" s="134"/>
      <c r="G3558" s="134"/>
      <c r="H3558" s="140"/>
      <c r="I3558" s="140"/>
      <c r="J3558" s="140"/>
      <c r="K3558" s="140"/>
    </row>
    <row r="3559" spans="1:11" ht="22.5" outlineLevel="1" x14ac:dyDescent="0.2">
      <c r="A3559" s="43">
        <v>300</v>
      </c>
      <c r="B3559" s="44" t="s">
        <v>2824</v>
      </c>
      <c r="C3559" s="59" t="s">
        <v>2825</v>
      </c>
      <c r="D3559" s="45" t="s">
        <v>179</v>
      </c>
      <c r="E3559" s="46">
        <v>36.515000000000001</v>
      </c>
      <c r="F3559" s="47">
        <v>0</v>
      </c>
      <c r="G3559" s="48">
        <f>ROUND(E3559*F3559,2)</f>
        <v>0</v>
      </c>
      <c r="H3559" s="46">
        <v>0</v>
      </c>
      <c r="I3559" s="46">
        <f>ROUND(E3559*H3559,2)</f>
        <v>0</v>
      </c>
      <c r="J3559" s="46">
        <v>1.4</v>
      </c>
      <c r="K3559" s="46">
        <f>ROUND(E3559*J3559,2)</f>
        <v>51.12</v>
      </c>
    </row>
    <row r="3560" spans="1:11" outlineLevel="1" x14ac:dyDescent="0.2">
      <c r="A3560" s="135"/>
      <c r="B3560" s="136"/>
      <c r="C3560" s="137" t="s">
        <v>2826</v>
      </c>
      <c r="D3560" s="138"/>
      <c r="E3560" s="139">
        <v>36.515000000000001</v>
      </c>
      <c r="F3560" s="134"/>
      <c r="G3560" s="134"/>
      <c r="H3560" s="140"/>
      <c r="I3560" s="140"/>
      <c r="J3560" s="140"/>
      <c r="K3560" s="140"/>
    </row>
    <row r="3561" spans="1:11" ht="22.5" outlineLevel="1" x14ac:dyDescent="0.2">
      <c r="A3561" s="43">
        <v>301</v>
      </c>
      <c r="B3561" s="44" t="s">
        <v>2827</v>
      </c>
      <c r="C3561" s="59" t="s">
        <v>2828</v>
      </c>
      <c r="D3561" s="45" t="s">
        <v>179</v>
      </c>
      <c r="E3561" s="46">
        <v>201.06389999999999</v>
      </c>
      <c r="F3561" s="47">
        <v>0</v>
      </c>
      <c r="G3561" s="48">
        <f>ROUND(E3561*F3561,2)</f>
        <v>0</v>
      </c>
      <c r="H3561" s="46">
        <v>0</v>
      </c>
      <c r="I3561" s="46">
        <f>ROUND(E3561*H3561,2)</f>
        <v>0</v>
      </c>
      <c r="J3561" s="46">
        <v>1.4</v>
      </c>
      <c r="K3561" s="46">
        <f>ROUND(E3561*J3561,2)</f>
        <v>281.49</v>
      </c>
    </row>
    <row r="3562" spans="1:11" outlineLevel="1" x14ac:dyDescent="0.2">
      <c r="A3562" s="135"/>
      <c r="B3562" s="136"/>
      <c r="C3562" s="137" t="s">
        <v>2829</v>
      </c>
      <c r="D3562" s="138"/>
      <c r="E3562" s="139"/>
      <c r="F3562" s="134"/>
      <c r="G3562" s="134"/>
      <c r="H3562" s="140"/>
      <c r="I3562" s="140"/>
      <c r="J3562" s="140"/>
      <c r="K3562" s="140"/>
    </row>
    <row r="3563" spans="1:11" outlineLevel="1" x14ac:dyDescent="0.2">
      <c r="A3563" s="135"/>
      <c r="B3563" s="136"/>
      <c r="C3563" s="137" t="s">
        <v>404</v>
      </c>
      <c r="D3563" s="138"/>
      <c r="E3563" s="139"/>
      <c r="F3563" s="134"/>
      <c r="G3563" s="134"/>
      <c r="H3563" s="140"/>
      <c r="I3563" s="140"/>
      <c r="J3563" s="140"/>
      <c r="K3563" s="140"/>
    </row>
    <row r="3564" spans="1:11" outlineLevel="1" x14ac:dyDescent="0.2">
      <c r="A3564" s="135"/>
      <c r="B3564" s="136"/>
      <c r="C3564" s="137" t="s">
        <v>2830</v>
      </c>
      <c r="D3564" s="138"/>
      <c r="E3564" s="139">
        <v>2.5979999999999999</v>
      </c>
      <c r="F3564" s="134"/>
      <c r="G3564" s="134"/>
      <c r="H3564" s="140"/>
      <c r="I3564" s="140"/>
      <c r="J3564" s="140"/>
      <c r="K3564" s="140"/>
    </row>
    <row r="3565" spans="1:11" outlineLevel="1" x14ac:dyDescent="0.2">
      <c r="A3565" s="135"/>
      <c r="B3565" s="136"/>
      <c r="C3565" s="137" t="s">
        <v>2831</v>
      </c>
      <c r="D3565" s="138"/>
      <c r="E3565" s="139">
        <v>2.1760000000000002</v>
      </c>
      <c r="F3565" s="134"/>
      <c r="G3565" s="134"/>
      <c r="H3565" s="140"/>
      <c r="I3565" s="140"/>
      <c r="J3565" s="140"/>
      <c r="K3565" s="140"/>
    </row>
    <row r="3566" spans="1:11" outlineLevel="1" x14ac:dyDescent="0.2">
      <c r="A3566" s="135"/>
      <c r="B3566" s="136"/>
      <c r="C3566" s="137" t="s">
        <v>2832</v>
      </c>
      <c r="D3566" s="138"/>
      <c r="E3566" s="139">
        <v>7.1040000000000001</v>
      </c>
      <c r="F3566" s="134"/>
      <c r="G3566" s="134"/>
      <c r="H3566" s="140"/>
      <c r="I3566" s="140"/>
      <c r="J3566" s="140"/>
      <c r="K3566" s="140"/>
    </row>
    <row r="3567" spans="1:11" outlineLevel="1" x14ac:dyDescent="0.2">
      <c r="A3567" s="135"/>
      <c r="B3567" s="136"/>
      <c r="C3567" s="137" t="s">
        <v>2833</v>
      </c>
      <c r="D3567" s="138"/>
      <c r="E3567" s="139">
        <v>2.0270000000000001</v>
      </c>
      <c r="F3567" s="134"/>
      <c r="G3567" s="134"/>
      <c r="H3567" s="140"/>
      <c r="I3567" s="140"/>
      <c r="J3567" s="140"/>
      <c r="K3567" s="140"/>
    </row>
    <row r="3568" spans="1:11" outlineLevel="1" x14ac:dyDescent="0.2">
      <c r="A3568" s="135"/>
      <c r="B3568" s="136"/>
      <c r="C3568" s="137" t="s">
        <v>2834</v>
      </c>
      <c r="D3568" s="138"/>
      <c r="E3568" s="139">
        <v>8.3629999999999995</v>
      </c>
      <c r="F3568" s="134"/>
      <c r="G3568" s="134"/>
      <c r="H3568" s="140"/>
      <c r="I3568" s="140"/>
      <c r="J3568" s="140"/>
      <c r="K3568" s="140"/>
    </row>
    <row r="3569" spans="1:11" outlineLevel="1" x14ac:dyDescent="0.2">
      <c r="A3569" s="135"/>
      <c r="B3569" s="136"/>
      <c r="C3569" s="137" t="s">
        <v>408</v>
      </c>
      <c r="D3569" s="138"/>
      <c r="E3569" s="139"/>
      <c r="F3569" s="134"/>
      <c r="G3569" s="134"/>
      <c r="H3569" s="140"/>
      <c r="I3569" s="140"/>
      <c r="J3569" s="140"/>
      <c r="K3569" s="140"/>
    </row>
    <row r="3570" spans="1:11" outlineLevel="1" x14ac:dyDescent="0.2">
      <c r="A3570" s="135"/>
      <c r="B3570" s="136"/>
      <c r="C3570" s="137" t="s">
        <v>2835</v>
      </c>
      <c r="D3570" s="138"/>
      <c r="E3570" s="139">
        <v>7.2510000000000003</v>
      </c>
      <c r="F3570" s="134"/>
      <c r="G3570" s="134"/>
      <c r="H3570" s="140"/>
      <c r="I3570" s="140"/>
      <c r="J3570" s="140"/>
      <c r="K3570" s="140"/>
    </row>
    <row r="3571" spans="1:11" outlineLevel="1" x14ac:dyDescent="0.2">
      <c r="A3571" s="135"/>
      <c r="B3571" s="136"/>
      <c r="C3571" s="137" t="s">
        <v>2836</v>
      </c>
      <c r="D3571" s="138"/>
      <c r="E3571" s="139">
        <v>7.1779999999999999</v>
      </c>
      <c r="F3571" s="134"/>
      <c r="G3571" s="134"/>
      <c r="H3571" s="140"/>
      <c r="I3571" s="140"/>
      <c r="J3571" s="140"/>
      <c r="K3571" s="140"/>
    </row>
    <row r="3572" spans="1:11" outlineLevel="1" x14ac:dyDescent="0.2">
      <c r="A3572" s="135"/>
      <c r="B3572" s="136"/>
      <c r="C3572" s="137" t="s">
        <v>411</v>
      </c>
      <c r="D3572" s="138"/>
      <c r="E3572" s="139"/>
      <c r="F3572" s="134"/>
      <c r="G3572" s="134"/>
      <c r="H3572" s="140"/>
      <c r="I3572" s="140"/>
      <c r="J3572" s="140"/>
      <c r="K3572" s="140"/>
    </row>
    <row r="3573" spans="1:11" outlineLevel="1" x14ac:dyDescent="0.2">
      <c r="A3573" s="135"/>
      <c r="B3573" s="136"/>
      <c r="C3573" s="137" t="s">
        <v>2837</v>
      </c>
      <c r="D3573" s="138"/>
      <c r="E3573" s="139">
        <v>5.2370000000000001</v>
      </c>
      <c r="F3573" s="134"/>
      <c r="G3573" s="134"/>
      <c r="H3573" s="140"/>
      <c r="I3573" s="140"/>
      <c r="J3573" s="140"/>
      <c r="K3573" s="140"/>
    </row>
    <row r="3574" spans="1:11" outlineLevel="1" x14ac:dyDescent="0.2">
      <c r="A3574" s="135"/>
      <c r="B3574" s="136"/>
      <c r="C3574" s="137" t="s">
        <v>2838</v>
      </c>
      <c r="D3574" s="138"/>
      <c r="E3574" s="139">
        <v>1.9119999999999999</v>
      </c>
      <c r="F3574" s="134"/>
      <c r="G3574" s="134"/>
      <c r="H3574" s="140"/>
      <c r="I3574" s="140"/>
      <c r="J3574" s="140"/>
      <c r="K3574" s="140"/>
    </row>
    <row r="3575" spans="1:11" outlineLevel="1" x14ac:dyDescent="0.2">
      <c r="A3575" s="135"/>
      <c r="B3575" s="136"/>
      <c r="C3575" s="137" t="s">
        <v>2839</v>
      </c>
      <c r="D3575" s="138"/>
      <c r="E3575" s="139">
        <v>7.1779999999999999</v>
      </c>
      <c r="F3575" s="134"/>
      <c r="G3575" s="134"/>
      <c r="H3575" s="140"/>
      <c r="I3575" s="140"/>
      <c r="J3575" s="140"/>
      <c r="K3575" s="140"/>
    </row>
    <row r="3576" spans="1:11" outlineLevel="1" x14ac:dyDescent="0.2">
      <c r="A3576" s="135"/>
      <c r="B3576" s="136"/>
      <c r="C3576" s="137" t="s">
        <v>2840</v>
      </c>
      <c r="D3576" s="138"/>
      <c r="E3576" s="139">
        <v>7.1779999999999999</v>
      </c>
      <c r="F3576" s="134"/>
      <c r="G3576" s="134"/>
      <c r="H3576" s="140"/>
      <c r="I3576" s="140"/>
      <c r="J3576" s="140"/>
      <c r="K3576" s="140"/>
    </row>
    <row r="3577" spans="1:11" outlineLevel="1" x14ac:dyDescent="0.2">
      <c r="A3577" s="135"/>
      <c r="B3577" s="136"/>
      <c r="C3577" s="137" t="s">
        <v>415</v>
      </c>
      <c r="D3577" s="138"/>
      <c r="E3577" s="139"/>
      <c r="F3577" s="134"/>
      <c r="G3577" s="134"/>
      <c r="H3577" s="140"/>
      <c r="I3577" s="140"/>
      <c r="J3577" s="140"/>
      <c r="K3577" s="140"/>
    </row>
    <row r="3578" spans="1:11" outlineLevel="1" x14ac:dyDescent="0.2">
      <c r="A3578" s="135"/>
      <c r="B3578" s="136"/>
      <c r="C3578" s="137" t="s">
        <v>2841</v>
      </c>
      <c r="D3578" s="138"/>
      <c r="E3578" s="139">
        <v>7.2370000000000001</v>
      </c>
      <c r="F3578" s="134"/>
      <c r="G3578" s="134"/>
      <c r="H3578" s="140"/>
      <c r="I3578" s="140"/>
      <c r="J3578" s="140"/>
      <c r="K3578" s="140"/>
    </row>
    <row r="3579" spans="1:11" outlineLevel="1" x14ac:dyDescent="0.2">
      <c r="A3579" s="135"/>
      <c r="B3579" s="136"/>
      <c r="C3579" s="137" t="s">
        <v>2842</v>
      </c>
      <c r="D3579" s="138"/>
      <c r="E3579" s="139"/>
      <c r="F3579" s="134"/>
      <c r="G3579" s="134"/>
      <c r="H3579" s="140"/>
      <c r="I3579" s="140"/>
      <c r="J3579" s="140"/>
      <c r="K3579" s="140"/>
    </row>
    <row r="3580" spans="1:11" outlineLevel="1" x14ac:dyDescent="0.2">
      <c r="A3580" s="135"/>
      <c r="B3580" s="136"/>
      <c r="C3580" s="137" t="s">
        <v>404</v>
      </c>
      <c r="D3580" s="138"/>
      <c r="E3580" s="139"/>
      <c r="F3580" s="134"/>
      <c r="G3580" s="134"/>
      <c r="H3580" s="140"/>
      <c r="I3580" s="140"/>
      <c r="J3580" s="140"/>
      <c r="K3580" s="140"/>
    </row>
    <row r="3581" spans="1:11" outlineLevel="1" x14ac:dyDescent="0.2">
      <c r="A3581" s="135"/>
      <c r="B3581" s="136"/>
      <c r="C3581" s="137" t="s">
        <v>2843</v>
      </c>
      <c r="D3581" s="138"/>
      <c r="E3581" s="139">
        <v>18.731000000000002</v>
      </c>
      <c r="F3581" s="134"/>
      <c r="G3581" s="134"/>
      <c r="H3581" s="140"/>
      <c r="I3581" s="140"/>
      <c r="J3581" s="140"/>
      <c r="K3581" s="140"/>
    </row>
    <row r="3582" spans="1:11" outlineLevel="1" x14ac:dyDescent="0.2">
      <c r="A3582" s="135"/>
      <c r="B3582" s="136"/>
      <c r="C3582" s="137" t="s">
        <v>2844</v>
      </c>
      <c r="D3582" s="138"/>
      <c r="E3582" s="139">
        <v>1.8640000000000001</v>
      </c>
      <c r="F3582" s="134"/>
      <c r="G3582" s="134"/>
      <c r="H3582" s="140"/>
      <c r="I3582" s="140"/>
      <c r="J3582" s="140"/>
      <c r="K3582" s="140"/>
    </row>
    <row r="3583" spans="1:11" outlineLevel="1" x14ac:dyDescent="0.2">
      <c r="A3583" s="135"/>
      <c r="B3583" s="136"/>
      <c r="C3583" s="137" t="s">
        <v>2845</v>
      </c>
      <c r="D3583" s="138"/>
      <c r="E3583" s="139">
        <v>0.113</v>
      </c>
      <c r="F3583" s="134"/>
      <c r="G3583" s="134"/>
      <c r="H3583" s="140"/>
      <c r="I3583" s="140"/>
      <c r="J3583" s="140"/>
      <c r="K3583" s="140"/>
    </row>
    <row r="3584" spans="1:11" outlineLevel="1" x14ac:dyDescent="0.2">
      <c r="A3584" s="135"/>
      <c r="B3584" s="136"/>
      <c r="C3584" s="137" t="s">
        <v>2846</v>
      </c>
      <c r="D3584" s="138"/>
      <c r="E3584" s="139">
        <v>0.106</v>
      </c>
      <c r="F3584" s="134"/>
      <c r="G3584" s="134"/>
      <c r="H3584" s="140"/>
      <c r="I3584" s="140"/>
      <c r="J3584" s="140"/>
      <c r="K3584" s="140"/>
    </row>
    <row r="3585" spans="1:11" outlineLevel="1" x14ac:dyDescent="0.2">
      <c r="A3585" s="135"/>
      <c r="B3585" s="136"/>
      <c r="C3585" s="137" t="s">
        <v>2847</v>
      </c>
      <c r="D3585" s="138"/>
      <c r="E3585" s="139">
        <v>0.92700000000000005</v>
      </c>
      <c r="F3585" s="134"/>
      <c r="G3585" s="134"/>
      <c r="H3585" s="140"/>
      <c r="I3585" s="140"/>
      <c r="J3585" s="140"/>
      <c r="K3585" s="140"/>
    </row>
    <row r="3586" spans="1:11" outlineLevel="1" x14ac:dyDescent="0.2">
      <c r="A3586" s="135"/>
      <c r="B3586" s="136"/>
      <c r="C3586" s="137" t="s">
        <v>408</v>
      </c>
      <c r="D3586" s="138"/>
      <c r="E3586" s="139"/>
      <c r="F3586" s="134"/>
      <c r="G3586" s="134"/>
      <c r="H3586" s="140"/>
      <c r="I3586" s="140"/>
      <c r="J3586" s="140"/>
      <c r="K3586" s="140"/>
    </row>
    <row r="3587" spans="1:11" outlineLevel="1" x14ac:dyDescent="0.2">
      <c r="A3587" s="135"/>
      <c r="B3587" s="136"/>
      <c r="C3587" s="137" t="s">
        <v>2848</v>
      </c>
      <c r="D3587" s="138"/>
      <c r="E3587" s="139">
        <v>20.341999999999999</v>
      </c>
      <c r="F3587" s="134"/>
      <c r="G3587" s="134"/>
      <c r="H3587" s="140"/>
      <c r="I3587" s="140"/>
      <c r="J3587" s="140"/>
      <c r="K3587" s="140"/>
    </row>
    <row r="3588" spans="1:11" outlineLevel="1" x14ac:dyDescent="0.2">
      <c r="A3588" s="135"/>
      <c r="B3588" s="136"/>
      <c r="C3588" s="137" t="s">
        <v>2849</v>
      </c>
      <c r="D3588" s="138"/>
      <c r="E3588" s="139">
        <v>0.16600000000000001</v>
      </c>
      <c r="F3588" s="134"/>
      <c r="G3588" s="134"/>
      <c r="H3588" s="140"/>
      <c r="I3588" s="140"/>
      <c r="J3588" s="140"/>
      <c r="K3588" s="140"/>
    </row>
    <row r="3589" spans="1:11" outlineLevel="1" x14ac:dyDescent="0.2">
      <c r="A3589" s="135"/>
      <c r="B3589" s="136"/>
      <c r="C3589" s="137" t="s">
        <v>2850</v>
      </c>
      <c r="D3589" s="138"/>
      <c r="E3589" s="139">
        <v>0.92100000000000004</v>
      </c>
      <c r="F3589" s="134"/>
      <c r="G3589" s="134"/>
      <c r="H3589" s="140"/>
      <c r="I3589" s="140"/>
      <c r="J3589" s="140"/>
      <c r="K3589" s="140"/>
    </row>
    <row r="3590" spans="1:11" outlineLevel="1" x14ac:dyDescent="0.2">
      <c r="A3590" s="135"/>
      <c r="B3590" s="136"/>
      <c r="C3590" s="137" t="s">
        <v>2851</v>
      </c>
      <c r="D3590" s="138"/>
      <c r="E3590" s="139">
        <v>0.155</v>
      </c>
      <c r="F3590" s="134"/>
      <c r="G3590" s="134"/>
      <c r="H3590" s="140"/>
      <c r="I3590" s="140"/>
      <c r="J3590" s="140"/>
      <c r="K3590" s="140"/>
    </row>
    <row r="3591" spans="1:11" outlineLevel="1" x14ac:dyDescent="0.2">
      <c r="A3591" s="135"/>
      <c r="B3591" s="136"/>
      <c r="C3591" s="137" t="s">
        <v>2852</v>
      </c>
      <c r="D3591" s="138"/>
      <c r="E3591" s="139">
        <v>0.109</v>
      </c>
      <c r="F3591" s="134"/>
      <c r="G3591" s="134"/>
      <c r="H3591" s="140"/>
      <c r="I3591" s="140"/>
      <c r="J3591" s="140"/>
      <c r="K3591" s="140"/>
    </row>
    <row r="3592" spans="1:11" outlineLevel="1" x14ac:dyDescent="0.2">
      <c r="A3592" s="135"/>
      <c r="B3592" s="136"/>
      <c r="C3592" s="137" t="s">
        <v>411</v>
      </c>
      <c r="D3592" s="138"/>
      <c r="E3592" s="139"/>
      <c r="F3592" s="134"/>
      <c r="G3592" s="134"/>
      <c r="H3592" s="140"/>
      <c r="I3592" s="140"/>
      <c r="J3592" s="140"/>
      <c r="K3592" s="140"/>
    </row>
    <row r="3593" spans="1:11" outlineLevel="1" x14ac:dyDescent="0.2">
      <c r="A3593" s="135"/>
      <c r="B3593" s="136"/>
      <c r="C3593" s="137" t="s">
        <v>2853</v>
      </c>
      <c r="D3593" s="138"/>
      <c r="E3593" s="139">
        <v>20.771999999999998</v>
      </c>
      <c r="F3593" s="134"/>
      <c r="G3593" s="134"/>
      <c r="H3593" s="140"/>
      <c r="I3593" s="140"/>
      <c r="J3593" s="140"/>
      <c r="K3593" s="140"/>
    </row>
    <row r="3594" spans="1:11" outlineLevel="1" x14ac:dyDescent="0.2">
      <c r="A3594" s="135"/>
      <c r="B3594" s="136"/>
      <c r="C3594" s="137" t="s">
        <v>2854</v>
      </c>
      <c r="D3594" s="138"/>
      <c r="E3594" s="139">
        <v>0.17</v>
      </c>
      <c r="F3594" s="134"/>
      <c r="G3594" s="134"/>
      <c r="H3594" s="140"/>
      <c r="I3594" s="140"/>
      <c r="J3594" s="140"/>
      <c r="K3594" s="140"/>
    </row>
    <row r="3595" spans="1:11" outlineLevel="1" x14ac:dyDescent="0.2">
      <c r="A3595" s="135"/>
      <c r="B3595" s="136"/>
      <c r="C3595" s="137" t="s">
        <v>2855</v>
      </c>
      <c r="D3595" s="138"/>
      <c r="E3595" s="139">
        <v>0.93799999999999994</v>
      </c>
      <c r="F3595" s="134"/>
      <c r="G3595" s="134"/>
      <c r="H3595" s="140"/>
      <c r="I3595" s="140"/>
      <c r="J3595" s="140"/>
      <c r="K3595" s="140"/>
    </row>
    <row r="3596" spans="1:11" outlineLevel="1" x14ac:dyDescent="0.2">
      <c r="A3596" s="135"/>
      <c r="B3596" s="136"/>
      <c r="C3596" s="137" t="s">
        <v>2856</v>
      </c>
      <c r="D3596" s="138"/>
      <c r="E3596" s="139">
        <v>0.155</v>
      </c>
      <c r="F3596" s="134"/>
      <c r="G3596" s="134"/>
      <c r="H3596" s="140"/>
      <c r="I3596" s="140"/>
      <c r="J3596" s="140"/>
      <c r="K3596" s="140"/>
    </row>
    <row r="3597" spans="1:11" outlineLevel="1" x14ac:dyDescent="0.2">
      <c r="A3597" s="135"/>
      <c r="B3597" s="136"/>
      <c r="C3597" s="137" t="s">
        <v>2857</v>
      </c>
      <c r="D3597" s="138"/>
      <c r="E3597" s="139">
        <v>0.109</v>
      </c>
      <c r="F3597" s="134"/>
      <c r="G3597" s="134"/>
      <c r="H3597" s="140"/>
      <c r="I3597" s="140"/>
      <c r="J3597" s="140"/>
      <c r="K3597" s="140"/>
    </row>
    <row r="3598" spans="1:11" outlineLevel="1" x14ac:dyDescent="0.2">
      <c r="A3598" s="135"/>
      <c r="B3598" s="136"/>
      <c r="C3598" s="137" t="s">
        <v>415</v>
      </c>
      <c r="D3598" s="138"/>
      <c r="E3598" s="139"/>
      <c r="F3598" s="134"/>
      <c r="G3598" s="134"/>
      <c r="H3598" s="140"/>
      <c r="I3598" s="140"/>
      <c r="J3598" s="140"/>
      <c r="K3598" s="140"/>
    </row>
    <row r="3599" spans="1:11" outlineLevel="1" x14ac:dyDescent="0.2">
      <c r="A3599" s="135"/>
      <c r="B3599" s="136"/>
      <c r="C3599" s="137" t="s">
        <v>2858</v>
      </c>
      <c r="D3599" s="138"/>
      <c r="E3599" s="139">
        <v>20.792999999999999</v>
      </c>
      <c r="F3599" s="134"/>
      <c r="G3599" s="134"/>
      <c r="H3599" s="140"/>
      <c r="I3599" s="140"/>
      <c r="J3599" s="140"/>
      <c r="K3599" s="140"/>
    </row>
    <row r="3600" spans="1:11" outlineLevel="1" x14ac:dyDescent="0.2">
      <c r="A3600" s="135"/>
      <c r="B3600" s="136"/>
      <c r="C3600" s="137" t="s">
        <v>2859</v>
      </c>
      <c r="D3600" s="138"/>
      <c r="E3600" s="139">
        <v>0.19800000000000001</v>
      </c>
      <c r="F3600" s="134"/>
      <c r="G3600" s="134"/>
      <c r="H3600" s="140"/>
      <c r="I3600" s="140"/>
      <c r="J3600" s="140"/>
      <c r="K3600" s="140"/>
    </row>
    <row r="3601" spans="1:11" outlineLevel="1" x14ac:dyDescent="0.2">
      <c r="A3601" s="135"/>
      <c r="B3601" s="136"/>
      <c r="C3601" s="137" t="s">
        <v>2860</v>
      </c>
      <c r="D3601" s="138"/>
      <c r="E3601" s="139">
        <v>1.206</v>
      </c>
      <c r="F3601" s="134"/>
      <c r="G3601" s="134"/>
      <c r="H3601" s="140"/>
      <c r="I3601" s="140"/>
      <c r="J3601" s="140"/>
      <c r="K3601" s="140"/>
    </row>
    <row r="3602" spans="1:11" outlineLevel="1" x14ac:dyDescent="0.2">
      <c r="A3602" s="135"/>
      <c r="B3602" s="136"/>
      <c r="C3602" s="137" t="s">
        <v>420</v>
      </c>
      <c r="D3602" s="138"/>
      <c r="E3602" s="139"/>
      <c r="F3602" s="134"/>
      <c r="G3602" s="134"/>
      <c r="H3602" s="140"/>
      <c r="I3602" s="140"/>
      <c r="J3602" s="140"/>
      <c r="K3602" s="140"/>
    </row>
    <row r="3603" spans="1:11" outlineLevel="1" x14ac:dyDescent="0.2">
      <c r="A3603" s="135"/>
      <c r="B3603" s="136"/>
      <c r="C3603" s="137" t="s">
        <v>2861</v>
      </c>
      <c r="D3603" s="138"/>
      <c r="E3603" s="139">
        <v>1.9319999999999999</v>
      </c>
      <c r="F3603" s="134"/>
      <c r="G3603" s="134"/>
      <c r="H3603" s="140"/>
      <c r="I3603" s="140"/>
      <c r="J3603" s="140"/>
      <c r="K3603" s="140"/>
    </row>
    <row r="3604" spans="1:11" outlineLevel="1" x14ac:dyDescent="0.2">
      <c r="A3604" s="135"/>
      <c r="B3604" s="136"/>
      <c r="C3604" s="137" t="s">
        <v>2862</v>
      </c>
      <c r="D3604" s="138"/>
      <c r="E3604" s="139"/>
      <c r="F3604" s="134"/>
      <c r="G3604" s="134"/>
      <c r="H3604" s="140"/>
      <c r="I3604" s="140"/>
      <c r="J3604" s="140"/>
      <c r="K3604" s="140"/>
    </row>
    <row r="3605" spans="1:11" outlineLevel="1" x14ac:dyDescent="0.2">
      <c r="A3605" s="135"/>
      <c r="B3605" s="136"/>
      <c r="C3605" s="137" t="s">
        <v>420</v>
      </c>
      <c r="D3605" s="138"/>
      <c r="E3605" s="139"/>
      <c r="F3605" s="134"/>
      <c r="G3605" s="134"/>
      <c r="H3605" s="140"/>
      <c r="I3605" s="140"/>
      <c r="J3605" s="140"/>
      <c r="K3605" s="140"/>
    </row>
    <row r="3606" spans="1:11" outlineLevel="1" x14ac:dyDescent="0.2">
      <c r="A3606" s="135"/>
      <c r="B3606" s="136"/>
      <c r="C3606" s="137" t="s">
        <v>2863</v>
      </c>
      <c r="D3606" s="138"/>
      <c r="E3606" s="139">
        <v>21.49</v>
      </c>
      <c r="F3606" s="134"/>
      <c r="G3606" s="134"/>
      <c r="H3606" s="140"/>
      <c r="I3606" s="140"/>
      <c r="J3606" s="140"/>
      <c r="K3606" s="140"/>
    </row>
    <row r="3607" spans="1:11" outlineLevel="1" x14ac:dyDescent="0.2">
      <c r="A3607" s="135"/>
      <c r="B3607" s="136"/>
      <c r="C3607" s="137" t="s">
        <v>2864</v>
      </c>
      <c r="D3607" s="138"/>
      <c r="E3607" s="139">
        <v>24.427900000000001</v>
      </c>
      <c r="F3607" s="134"/>
      <c r="G3607" s="134"/>
      <c r="H3607" s="140"/>
      <c r="I3607" s="140"/>
      <c r="J3607" s="140"/>
      <c r="K3607" s="140"/>
    </row>
    <row r="3608" spans="1:11" ht="22.5" outlineLevel="1" x14ac:dyDescent="0.2">
      <c r="A3608" s="43">
        <v>302</v>
      </c>
      <c r="B3608" s="44" t="s">
        <v>2865</v>
      </c>
      <c r="C3608" s="59" t="s">
        <v>2822</v>
      </c>
      <c r="D3608" s="45" t="s">
        <v>179</v>
      </c>
      <c r="E3608" s="46">
        <v>24.664000000000001</v>
      </c>
      <c r="F3608" s="47">
        <v>0</v>
      </c>
      <c r="G3608" s="48">
        <f>ROUND(E3608*F3608,2)</f>
        <v>0</v>
      </c>
      <c r="H3608" s="46">
        <v>0</v>
      </c>
      <c r="I3608" s="46">
        <f>ROUND(E3608*H3608,2)</f>
        <v>0</v>
      </c>
      <c r="J3608" s="46">
        <v>1.4</v>
      </c>
      <c r="K3608" s="46">
        <f>ROUND(E3608*J3608,2)</f>
        <v>34.53</v>
      </c>
    </row>
    <row r="3609" spans="1:11" outlineLevel="1" x14ac:dyDescent="0.2">
      <c r="A3609" s="135"/>
      <c r="B3609" s="136"/>
      <c r="C3609" s="137" t="s">
        <v>2866</v>
      </c>
      <c r="D3609" s="138"/>
      <c r="E3609" s="139"/>
      <c r="F3609" s="134"/>
      <c r="G3609" s="134"/>
      <c r="H3609" s="140"/>
      <c r="I3609" s="140"/>
      <c r="J3609" s="140"/>
      <c r="K3609" s="140"/>
    </row>
    <row r="3610" spans="1:11" outlineLevel="1" x14ac:dyDescent="0.2">
      <c r="A3610" s="135"/>
      <c r="B3610" s="136"/>
      <c r="C3610" s="137" t="s">
        <v>395</v>
      </c>
      <c r="D3610" s="138"/>
      <c r="E3610" s="139"/>
      <c r="F3610" s="134"/>
      <c r="G3610" s="134"/>
      <c r="H3610" s="140"/>
      <c r="I3610" s="140"/>
      <c r="J3610" s="140"/>
      <c r="K3610" s="140"/>
    </row>
    <row r="3611" spans="1:11" outlineLevel="1" x14ac:dyDescent="0.2">
      <c r="A3611" s="135"/>
      <c r="B3611" s="136"/>
      <c r="C3611" s="137" t="s">
        <v>2867</v>
      </c>
      <c r="D3611" s="138"/>
      <c r="E3611" s="139">
        <v>2.77</v>
      </c>
      <c r="F3611" s="134"/>
      <c r="G3611" s="134"/>
      <c r="H3611" s="140"/>
      <c r="I3611" s="140"/>
      <c r="J3611" s="140"/>
      <c r="K3611" s="140"/>
    </row>
    <row r="3612" spans="1:11" outlineLevel="1" x14ac:dyDescent="0.2">
      <c r="A3612" s="135"/>
      <c r="B3612" s="136"/>
      <c r="C3612" s="137" t="s">
        <v>2868</v>
      </c>
      <c r="D3612" s="138"/>
      <c r="E3612" s="139">
        <v>4.0759999999999996</v>
      </c>
      <c r="F3612" s="134"/>
      <c r="G3612" s="134"/>
      <c r="H3612" s="140"/>
      <c r="I3612" s="140"/>
      <c r="J3612" s="140"/>
      <c r="K3612" s="140"/>
    </row>
    <row r="3613" spans="1:11" outlineLevel="1" x14ac:dyDescent="0.2">
      <c r="A3613" s="135"/>
      <c r="B3613" s="136"/>
      <c r="C3613" s="137" t="s">
        <v>2869</v>
      </c>
      <c r="D3613" s="138"/>
      <c r="E3613" s="139">
        <v>3.524</v>
      </c>
      <c r="F3613" s="134"/>
      <c r="G3613" s="134"/>
      <c r="H3613" s="140"/>
      <c r="I3613" s="140"/>
      <c r="J3613" s="140"/>
      <c r="K3613" s="140"/>
    </row>
    <row r="3614" spans="1:11" outlineLevel="1" x14ac:dyDescent="0.2">
      <c r="A3614" s="135"/>
      <c r="B3614" s="136"/>
      <c r="C3614" s="137" t="s">
        <v>2870</v>
      </c>
      <c r="D3614" s="138"/>
      <c r="E3614" s="139"/>
      <c r="F3614" s="134"/>
      <c r="G3614" s="134"/>
      <c r="H3614" s="140"/>
      <c r="I3614" s="140"/>
      <c r="J3614" s="140"/>
      <c r="K3614" s="140"/>
    </row>
    <row r="3615" spans="1:11" outlineLevel="1" x14ac:dyDescent="0.2">
      <c r="A3615" s="135"/>
      <c r="B3615" s="136"/>
      <c r="C3615" s="137" t="s">
        <v>395</v>
      </c>
      <c r="D3615" s="138"/>
      <c r="E3615" s="139"/>
      <c r="F3615" s="134"/>
      <c r="G3615" s="134"/>
      <c r="H3615" s="140"/>
      <c r="I3615" s="140"/>
      <c r="J3615" s="140"/>
      <c r="K3615" s="140"/>
    </row>
    <row r="3616" spans="1:11" outlineLevel="1" x14ac:dyDescent="0.2">
      <c r="A3616" s="135"/>
      <c r="B3616" s="136"/>
      <c r="C3616" s="137" t="s">
        <v>2871</v>
      </c>
      <c r="D3616" s="138"/>
      <c r="E3616" s="139">
        <v>4.74</v>
      </c>
      <c r="F3616" s="134"/>
      <c r="G3616" s="134"/>
      <c r="H3616" s="140"/>
      <c r="I3616" s="140"/>
      <c r="J3616" s="140"/>
      <c r="K3616" s="140"/>
    </row>
    <row r="3617" spans="1:11" outlineLevel="1" x14ac:dyDescent="0.2">
      <c r="A3617" s="135"/>
      <c r="B3617" s="136"/>
      <c r="C3617" s="137" t="s">
        <v>2872</v>
      </c>
      <c r="D3617" s="138"/>
      <c r="E3617" s="139">
        <v>9.5540000000000003</v>
      </c>
      <c r="F3617" s="134"/>
      <c r="G3617" s="134"/>
      <c r="H3617" s="140"/>
      <c r="I3617" s="140"/>
      <c r="J3617" s="140"/>
      <c r="K3617" s="140"/>
    </row>
    <row r="3618" spans="1:11" outlineLevel="1" x14ac:dyDescent="0.2">
      <c r="A3618" s="43">
        <v>303</v>
      </c>
      <c r="B3618" s="44" t="s">
        <v>2873</v>
      </c>
      <c r="C3618" s="59" t="s">
        <v>2874</v>
      </c>
      <c r="D3618" s="45" t="s">
        <v>505</v>
      </c>
      <c r="E3618" s="46">
        <v>92</v>
      </c>
      <c r="F3618" s="47">
        <v>0</v>
      </c>
      <c r="G3618" s="48">
        <f>ROUND(E3618*F3618,2)</f>
        <v>0</v>
      </c>
      <c r="H3618" s="46">
        <v>0</v>
      </c>
      <c r="I3618" s="46">
        <f>ROUND(E3618*H3618,2)</f>
        <v>0</v>
      </c>
      <c r="J3618" s="46">
        <v>0.02</v>
      </c>
      <c r="K3618" s="46">
        <f>ROUND(E3618*J3618,2)</f>
        <v>1.84</v>
      </c>
    </row>
    <row r="3619" spans="1:11" outlineLevel="1" x14ac:dyDescent="0.2">
      <c r="A3619" s="135"/>
      <c r="B3619" s="136"/>
      <c r="C3619" s="137" t="s">
        <v>395</v>
      </c>
      <c r="D3619" s="138"/>
      <c r="E3619" s="139"/>
      <c r="F3619" s="134"/>
      <c r="G3619" s="134"/>
      <c r="H3619" s="140"/>
      <c r="I3619" s="140"/>
      <c r="J3619" s="140"/>
      <c r="K3619" s="140"/>
    </row>
    <row r="3620" spans="1:11" outlineLevel="1" x14ac:dyDescent="0.2">
      <c r="A3620" s="135"/>
      <c r="B3620" s="136"/>
      <c r="C3620" s="137" t="s">
        <v>2875</v>
      </c>
      <c r="D3620" s="138"/>
      <c r="E3620" s="139">
        <v>1</v>
      </c>
      <c r="F3620" s="134"/>
      <c r="G3620" s="134"/>
      <c r="H3620" s="140"/>
      <c r="I3620" s="140"/>
      <c r="J3620" s="140"/>
      <c r="K3620" s="140"/>
    </row>
    <row r="3621" spans="1:11" outlineLevel="1" x14ac:dyDescent="0.2">
      <c r="A3621" s="135"/>
      <c r="B3621" s="136"/>
      <c r="C3621" s="137" t="s">
        <v>2876</v>
      </c>
      <c r="D3621" s="138"/>
      <c r="E3621" s="139">
        <v>2</v>
      </c>
      <c r="F3621" s="134"/>
      <c r="G3621" s="134"/>
      <c r="H3621" s="140"/>
      <c r="I3621" s="140"/>
      <c r="J3621" s="140"/>
      <c r="K3621" s="140"/>
    </row>
    <row r="3622" spans="1:11" outlineLevel="1" x14ac:dyDescent="0.2">
      <c r="A3622" s="135"/>
      <c r="B3622" s="136"/>
      <c r="C3622" s="137" t="s">
        <v>2877</v>
      </c>
      <c r="D3622" s="138"/>
      <c r="E3622" s="139">
        <v>4</v>
      </c>
      <c r="F3622" s="134"/>
      <c r="G3622" s="134"/>
      <c r="H3622" s="140"/>
      <c r="I3622" s="140"/>
      <c r="J3622" s="140"/>
      <c r="K3622" s="140"/>
    </row>
    <row r="3623" spans="1:11" outlineLevel="1" x14ac:dyDescent="0.2">
      <c r="A3623" s="135"/>
      <c r="B3623" s="136"/>
      <c r="C3623" s="137" t="s">
        <v>2878</v>
      </c>
      <c r="D3623" s="138"/>
      <c r="E3623" s="139">
        <v>2</v>
      </c>
      <c r="F3623" s="134"/>
      <c r="G3623" s="134"/>
      <c r="H3623" s="140"/>
      <c r="I3623" s="140"/>
      <c r="J3623" s="140"/>
      <c r="K3623" s="140"/>
    </row>
    <row r="3624" spans="1:11" outlineLevel="1" x14ac:dyDescent="0.2">
      <c r="A3624" s="135"/>
      <c r="B3624" s="136"/>
      <c r="C3624" s="137" t="s">
        <v>2879</v>
      </c>
      <c r="D3624" s="138"/>
      <c r="E3624" s="139">
        <v>1</v>
      </c>
      <c r="F3624" s="134"/>
      <c r="G3624" s="134"/>
      <c r="H3624" s="140"/>
      <c r="I3624" s="140"/>
      <c r="J3624" s="140"/>
      <c r="K3624" s="140"/>
    </row>
    <row r="3625" spans="1:11" outlineLevel="1" x14ac:dyDescent="0.2">
      <c r="A3625" s="135"/>
      <c r="B3625" s="136"/>
      <c r="C3625" s="137" t="s">
        <v>2880</v>
      </c>
      <c r="D3625" s="138"/>
      <c r="E3625" s="139">
        <v>1</v>
      </c>
      <c r="F3625" s="134"/>
      <c r="G3625" s="134"/>
      <c r="H3625" s="140"/>
      <c r="I3625" s="140"/>
      <c r="J3625" s="140"/>
      <c r="K3625" s="140"/>
    </row>
    <row r="3626" spans="1:11" outlineLevel="1" x14ac:dyDescent="0.2">
      <c r="A3626" s="135"/>
      <c r="B3626" s="136"/>
      <c r="C3626" s="137" t="s">
        <v>2881</v>
      </c>
      <c r="D3626" s="138"/>
      <c r="E3626" s="139">
        <v>1</v>
      </c>
      <c r="F3626" s="134"/>
      <c r="G3626" s="134"/>
      <c r="H3626" s="140"/>
      <c r="I3626" s="140"/>
      <c r="J3626" s="140"/>
      <c r="K3626" s="140"/>
    </row>
    <row r="3627" spans="1:11" outlineLevel="1" x14ac:dyDescent="0.2">
      <c r="A3627" s="135"/>
      <c r="B3627" s="136"/>
      <c r="C3627" s="137" t="s">
        <v>2882</v>
      </c>
      <c r="D3627" s="138"/>
      <c r="E3627" s="139">
        <v>1</v>
      </c>
      <c r="F3627" s="134"/>
      <c r="G3627" s="134"/>
      <c r="H3627" s="140"/>
      <c r="I3627" s="140"/>
      <c r="J3627" s="140"/>
      <c r="K3627" s="140"/>
    </row>
    <row r="3628" spans="1:11" outlineLevel="1" x14ac:dyDescent="0.2">
      <c r="A3628" s="135"/>
      <c r="B3628" s="136"/>
      <c r="C3628" s="137" t="s">
        <v>2883</v>
      </c>
      <c r="D3628" s="138"/>
      <c r="E3628" s="139">
        <v>1</v>
      </c>
      <c r="F3628" s="134"/>
      <c r="G3628" s="134"/>
      <c r="H3628" s="140"/>
      <c r="I3628" s="140"/>
      <c r="J3628" s="140"/>
      <c r="K3628" s="140"/>
    </row>
    <row r="3629" spans="1:11" outlineLevel="1" x14ac:dyDescent="0.2">
      <c r="A3629" s="135"/>
      <c r="B3629" s="136"/>
      <c r="C3629" s="137" t="s">
        <v>2884</v>
      </c>
      <c r="D3629" s="138"/>
      <c r="E3629" s="139">
        <v>1</v>
      </c>
      <c r="F3629" s="134"/>
      <c r="G3629" s="134"/>
      <c r="H3629" s="140"/>
      <c r="I3629" s="140"/>
      <c r="J3629" s="140"/>
      <c r="K3629" s="140"/>
    </row>
    <row r="3630" spans="1:11" outlineLevel="1" x14ac:dyDescent="0.2">
      <c r="A3630" s="135"/>
      <c r="B3630" s="136"/>
      <c r="C3630" s="137" t="s">
        <v>2885</v>
      </c>
      <c r="D3630" s="138"/>
      <c r="E3630" s="139">
        <v>1</v>
      </c>
      <c r="F3630" s="134"/>
      <c r="G3630" s="134"/>
      <c r="H3630" s="140"/>
      <c r="I3630" s="140"/>
      <c r="J3630" s="140"/>
      <c r="K3630" s="140"/>
    </row>
    <row r="3631" spans="1:11" outlineLevel="1" x14ac:dyDescent="0.2">
      <c r="A3631" s="135"/>
      <c r="B3631" s="136"/>
      <c r="C3631" s="137" t="s">
        <v>2886</v>
      </c>
      <c r="D3631" s="138"/>
      <c r="E3631" s="139">
        <v>1</v>
      </c>
      <c r="F3631" s="134"/>
      <c r="G3631" s="134"/>
      <c r="H3631" s="140"/>
      <c r="I3631" s="140"/>
      <c r="J3631" s="140"/>
      <c r="K3631" s="140"/>
    </row>
    <row r="3632" spans="1:11" outlineLevel="1" x14ac:dyDescent="0.2">
      <c r="A3632" s="135"/>
      <c r="B3632" s="136"/>
      <c r="C3632" s="137" t="s">
        <v>2887</v>
      </c>
      <c r="D3632" s="138"/>
      <c r="E3632" s="139">
        <v>1</v>
      </c>
      <c r="F3632" s="134"/>
      <c r="G3632" s="134"/>
      <c r="H3632" s="140"/>
      <c r="I3632" s="140"/>
      <c r="J3632" s="140"/>
      <c r="K3632" s="140"/>
    </row>
    <row r="3633" spans="1:11" outlineLevel="1" x14ac:dyDescent="0.2">
      <c r="A3633" s="135"/>
      <c r="B3633" s="136"/>
      <c r="C3633" s="137" t="s">
        <v>2888</v>
      </c>
      <c r="D3633" s="138"/>
      <c r="E3633" s="139">
        <v>2</v>
      </c>
      <c r="F3633" s="134"/>
      <c r="G3633" s="134"/>
      <c r="H3633" s="140"/>
      <c r="I3633" s="140"/>
      <c r="J3633" s="140"/>
      <c r="K3633" s="140"/>
    </row>
    <row r="3634" spans="1:11" outlineLevel="1" x14ac:dyDescent="0.2">
      <c r="A3634" s="135"/>
      <c r="B3634" s="136"/>
      <c r="C3634" s="137" t="s">
        <v>2889</v>
      </c>
      <c r="D3634" s="138"/>
      <c r="E3634" s="139">
        <v>1</v>
      </c>
      <c r="F3634" s="134"/>
      <c r="G3634" s="134"/>
      <c r="H3634" s="140"/>
      <c r="I3634" s="140"/>
      <c r="J3634" s="140"/>
      <c r="K3634" s="140"/>
    </row>
    <row r="3635" spans="1:11" outlineLevel="1" x14ac:dyDescent="0.2">
      <c r="A3635" s="135"/>
      <c r="B3635" s="136"/>
      <c r="C3635" s="137" t="s">
        <v>2890</v>
      </c>
      <c r="D3635" s="138"/>
      <c r="E3635" s="139">
        <v>1</v>
      </c>
      <c r="F3635" s="134"/>
      <c r="G3635" s="134"/>
      <c r="H3635" s="140"/>
      <c r="I3635" s="140"/>
      <c r="J3635" s="140"/>
      <c r="K3635" s="140"/>
    </row>
    <row r="3636" spans="1:11" outlineLevel="1" x14ac:dyDescent="0.2">
      <c r="A3636" s="135"/>
      <c r="B3636" s="136"/>
      <c r="C3636" s="137" t="s">
        <v>2891</v>
      </c>
      <c r="D3636" s="138"/>
      <c r="E3636" s="139">
        <v>1</v>
      </c>
      <c r="F3636" s="134"/>
      <c r="G3636" s="134"/>
      <c r="H3636" s="140"/>
      <c r="I3636" s="140"/>
      <c r="J3636" s="140"/>
      <c r="K3636" s="140"/>
    </row>
    <row r="3637" spans="1:11" outlineLevel="1" x14ac:dyDescent="0.2">
      <c r="A3637" s="135"/>
      <c r="B3637" s="136"/>
      <c r="C3637" s="137" t="s">
        <v>2892</v>
      </c>
      <c r="D3637" s="138"/>
      <c r="E3637" s="139">
        <v>1</v>
      </c>
      <c r="F3637" s="134"/>
      <c r="G3637" s="134"/>
      <c r="H3637" s="140"/>
      <c r="I3637" s="140"/>
      <c r="J3637" s="140"/>
      <c r="K3637" s="140"/>
    </row>
    <row r="3638" spans="1:11" outlineLevel="1" x14ac:dyDescent="0.2">
      <c r="A3638" s="135"/>
      <c r="B3638" s="136"/>
      <c r="C3638" s="137" t="s">
        <v>2893</v>
      </c>
      <c r="D3638" s="138"/>
      <c r="E3638" s="139">
        <v>1</v>
      </c>
      <c r="F3638" s="134"/>
      <c r="G3638" s="134"/>
      <c r="H3638" s="140"/>
      <c r="I3638" s="140"/>
      <c r="J3638" s="140"/>
      <c r="K3638" s="140"/>
    </row>
    <row r="3639" spans="1:11" outlineLevel="1" x14ac:dyDescent="0.2">
      <c r="A3639" s="135"/>
      <c r="B3639" s="136"/>
      <c r="C3639" s="137" t="s">
        <v>2894</v>
      </c>
      <c r="D3639" s="138"/>
      <c r="E3639" s="139">
        <v>1</v>
      </c>
      <c r="F3639" s="134"/>
      <c r="G3639" s="134"/>
      <c r="H3639" s="140"/>
      <c r="I3639" s="140"/>
      <c r="J3639" s="140"/>
      <c r="K3639" s="140"/>
    </row>
    <row r="3640" spans="1:11" outlineLevel="1" x14ac:dyDescent="0.2">
      <c r="A3640" s="135"/>
      <c r="B3640" s="136"/>
      <c r="C3640" s="137" t="s">
        <v>2895</v>
      </c>
      <c r="D3640" s="138"/>
      <c r="E3640" s="139">
        <v>1</v>
      </c>
      <c r="F3640" s="134"/>
      <c r="G3640" s="134"/>
      <c r="H3640" s="140"/>
      <c r="I3640" s="140"/>
      <c r="J3640" s="140"/>
      <c r="K3640" s="140"/>
    </row>
    <row r="3641" spans="1:11" outlineLevel="1" x14ac:dyDescent="0.2">
      <c r="A3641" s="135"/>
      <c r="B3641" s="136"/>
      <c r="C3641" s="137" t="s">
        <v>2896</v>
      </c>
      <c r="D3641" s="138"/>
      <c r="E3641" s="139">
        <v>1</v>
      </c>
      <c r="F3641" s="134"/>
      <c r="G3641" s="134"/>
      <c r="H3641" s="140"/>
      <c r="I3641" s="140"/>
      <c r="J3641" s="140"/>
      <c r="K3641" s="140"/>
    </row>
    <row r="3642" spans="1:11" outlineLevel="1" x14ac:dyDescent="0.2">
      <c r="A3642" s="135"/>
      <c r="B3642" s="136"/>
      <c r="C3642" s="137" t="s">
        <v>2897</v>
      </c>
      <c r="D3642" s="138"/>
      <c r="E3642" s="139">
        <v>1</v>
      </c>
      <c r="F3642" s="134"/>
      <c r="G3642" s="134"/>
      <c r="H3642" s="140"/>
      <c r="I3642" s="140"/>
      <c r="J3642" s="140"/>
      <c r="K3642" s="140"/>
    </row>
    <row r="3643" spans="1:11" outlineLevel="1" x14ac:dyDescent="0.2">
      <c r="A3643" s="135"/>
      <c r="B3643" s="136"/>
      <c r="C3643" s="137" t="s">
        <v>2898</v>
      </c>
      <c r="D3643" s="138"/>
      <c r="E3643" s="139">
        <v>1</v>
      </c>
      <c r="F3643" s="134"/>
      <c r="G3643" s="134"/>
      <c r="H3643" s="140"/>
      <c r="I3643" s="140"/>
      <c r="J3643" s="140"/>
      <c r="K3643" s="140"/>
    </row>
    <row r="3644" spans="1:11" outlineLevel="1" x14ac:dyDescent="0.2">
      <c r="A3644" s="135"/>
      <c r="B3644" s="136"/>
      <c r="C3644" s="137" t="s">
        <v>2899</v>
      </c>
      <c r="D3644" s="138"/>
      <c r="E3644" s="139">
        <v>1</v>
      </c>
      <c r="F3644" s="134"/>
      <c r="G3644" s="134"/>
      <c r="H3644" s="140"/>
      <c r="I3644" s="140"/>
      <c r="J3644" s="140"/>
      <c r="K3644" s="140"/>
    </row>
    <row r="3645" spans="1:11" outlineLevel="1" x14ac:dyDescent="0.2">
      <c r="A3645" s="135"/>
      <c r="B3645" s="136"/>
      <c r="C3645" s="137" t="s">
        <v>2900</v>
      </c>
      <c r="D3645" s="138"/>
      <c r="E3645" s="139">
        <v>1</v>
      </c>
      <c r="F3645" s="134"/>
      <c r="G3645" s="134"/>
      <c r="H3645" s="140"/>
      <c r="I3645" s="140"/>
      <c r="J3645" s="140"/>
      <c r="K3645" s="140"/>
    </row>
    <row r="3646" spans="1:11" outlineLevel="1" x14ac:dyDescent="0.2">
      <c r="A3646" s="135"/>
      <c r="B3646" s="136"/>
      <c r="C3646" s="137" t="s">
        <v>2901</v>
      </c>
      <c r="D3646" s="138"/>
      <c r="E3646" s="139">
        <v>1</v>
      </c>
      <c r="F3646" s="134"/>
      <c r="G3646" s="134"/>
      <c r="H3646" s="140"/>
      <c r="I3646" s="140"/>
      <c r="J3646" s="140"/>
      <c r="K3646" s="140"/>
    </row>
    <row r="3647" spans="1:11" outlineLevel="1" x14ac:dyDescent="0.2">
      <c r="A3647" s="135"/>
      <c r="B3647" s="136"/>
      <c r="C3647" s="137" t="s">
        <v>404</v>
      </c>
      <c r="D3647" s="138"/>
      <c r="E3647" s="139"/>
      <c r="F3647" s="134"/>
      <c r="G3647" s="134"/>
      <c r="H3647" s="140"/>
      <c r="I3647" s="140"/>
      <c r="J3647" s="140"/>
      <c r="K3647" s="140"/>
    </row>
    <row r="3648" spans="1:11" outlineLevel="1" x14ac:dyDescent="0.2">
      <c r="A3648" s="135"/>
      <c r="B3648" s="136"/>
      <c r="C3648" s="137" t="s">
        <v>2902</v>
      </c>
      <c r="D3648" s="138"/>
      <c r="E3648" s="139">
        <v>1</v>
      </c>
      <c r="F3648" s="134"/>
      <c r="G3648" s="134"/>
      <c r="H3648" s="140"/>
      <c r="I3648" s="140"/>
      <c r="J3648" s="140"/>
      <c r="K3648" s="140"/>
    </row>
    <row r="3649" spans="1:11" outlineLevel="1" x14ac:dyDescent="0.2">
      <c r="A3649" s="135"/>
      <c r="B3649" s="136"/>
      <c r="C3649" s="137" t="s">
        <v>2903</v>
      </c>
      <c r="D3649" s="138"/>
      <c r="E3649" s="139">
        <v>1</v>
      </c>
      <c r="F3649" s="134"/>
      <c r="G3649" s="134"/>
      <c r="H3649" s="140"/>
      <c r="I3649" s="140"/>
      <c r="J3649" s="140"/>
      <c r="K3649" s="140"/>
    </row>
    <row r="3650" spans="1:11" outlineLevel="1" x14ac:dyDescent="0.2">
      <c r="A3650" s="135"/>
      <c r="B3650" s="136"/>
      <c r="C3650" s="137" t="s">
        <v>2904</v>
      </c>
      <c r="D3650" s="138"/>
      <c r="E3650" s="139">
        <v>1</v>
      </c>
      <c r="F3650" s="134"/>
      <c r="G3650" s="134"/>
      <c r="H3650" s="140"/>
      <c r="I3650" s="140"/>
      <c r="J3650" s="140"/>
      <c r="K3650" s="140"/>
    </row>
    <row r="3651" spans="1:11" outlineLevel="1" x14ac:dyDescent="0.2">
      <c r="A3651" s="135"/>
      <c r="B3651" s="136"/>
      <c r="C3651" s="137" t="s">
        <v>2905</v>
      </c>
      <c r="D3651" s="138"/>
      <c r="E3651" s="139">
        <v>1</v>
      </c>
      <c r="F3651" s="134"/>
      <c r="G3651" s="134"/>
      <c r="H3651" s="140"/>
      <c r="I3651" s="140"/>
      <c r="J3651" s="140"/>
      <c r="K3651" s="140"/>
    </row>
    <row r="3652" spans="1:11" outlineLevel="1" x14ac:dyDescent="0.2">
      <c r="A3652" s="135"/>
      <c r="B3652" s="136"/>
      <c r="C3652" s="137" t="s">
        <v>2906</v>
      </c>
      <c r="D3652" s="138"/>
      <c r="E3652" s="139">
        <v>1</v>
      </c>
      <c r="F3652" s="134"/>
      <c r="G3652" s="134"/>
      <c r="H3652" s="140"/>
      <c r="I3652" s="140"/>
      <c r="J3652" s="140"/>
      <c r="K3652" s="140"/>
    </row>
    <row r="3653" spans="1:11" outlineLevel="1" x14ac:dyDescent="0.2">
      <c r="A3653" s="135"/>
      <c r="B3653" s="136"/>
      <c r="C3653" s="137" t="s">
        <v>2907</v>
      </c>
      <c r="D3653" s="138"/>
      <c r="E3653" s="139">
        <v>2</v>
      </c>
      <c r="F3653" s="134"/>
      <c r="G3653" s="134"/>
      <c r="H3653" s="140"/>
      <c r="I3653" s="140"/>
      <c r="J3653" s="140"/>
      <c r="K3653" s="140"/>
    </row>
    <row r="3654" spans="1:11" outlineLevel="1" x14ac:dyDescent="0.2">
      <c r="A3654" s="135"/>
      <c r="B3654" s="136"/>
      <c r="C3654" s="137" t="s">
        <v>2908</v>
      </c>
      <c r="D3654" s="138"/>
      <c r="E3654" s="139">
        <v>1</v>
      </c>
      <c r="F3654" s="134"/>
      <c r="G3654" s="134"/>
      <c r="H3654" s="140"/>
      <c r="I3654" s="140"/>
      <c r="J3654" s="140"/>
      <c r="K3654" s="140"/>
    </row>
    <row r="3655" spans="1:11" outlineLevel="1" x14ac:dyDescent="0.2">
      <c r="A3655" s="135"/>
      <c r="B3655" s="136"/>
      <c r="C3655" s="137" t="s">
        <v>2909</v>
      </c>
      <c r="D3655" s="138"/>
      <c r="E3655" s="139">
        <v>1</v>
      </c>
      <c r="F3655" s="134"/>
      <c r="G3655" s="134"/>
      <c r="H3655" s="140"/>
      <c r="I3655" s="140"/>
      <c r="J3655" s="140"/>
      <c r="K3655" s="140"/>
    </row>
    <row r="3656" spans="1:11" outlineLevel="1" x14ac:dyDescent="0.2">
      <c r="A3656" s="135"/>
      <c r="B3656" s="136"/>
      <c r="C3656" s="137" t="s">
        <v>2910</v>
      </c>
      <c r="D3656" s="138"/>
      <c r="E3656" s="139">
        <v>2</v>
      </c>
      <c r="F3656" s="134"/>
      <c r="G3656" s="134"/>
      <c r="H3656" s="140"/>
      <c r="I3656" s="140"/>
      <c r="J3656" s="140"/>
      <c r="K3656" s="140"/>
    </row>
    <row r="3657" spans="1:11" outlineLevel="1" x14ac:dyDescent="0.2">
      <c r="A3657" s="135"/>
      <c r="B3657" s="136"/>
      <c r="C3657" s="137" t="s">
        <v>2911</v>
      </c>
      <c r="D3657" s="138"/>
      <c r="E3657" s="139">
        <v>1</v>
      </c>
      <c r="F3657" s="134"/>
      <c r="G3657" s="134"/>
      <c r="H3657" s="140"/>
      <c r="I3657" s="140"/>
      <c r="J3657" s="140"/>
      <c r="K3657" s="140"/>
    </row>
    <row r="3658" spans="1:11" outlineLevel="1" x14ac:dyDescent="0.2">
      <c r="A3658" s="135"/>
      <c r="B3658" s="136"/>
      <c r="C3658" s="137" t="s">
        <v>2912</v>
      </c>
      <c r="D3658" s="138"/>
      <c r="E3658" s="139">
        <v>1</v>
      </c>
      <c r="F3658" s="134"/>
      <c r="G3658" s="134"/>
      <c r="H3658" s="140"/>
      <c r="I3658" s="140"/>
      <c r="J3658" s="140"/>
      <c r="K3658" s="140"/>
    </row>
    <row r="3659" spans="1:11" outlineLevel="1" x14ac:dyDescent="0.2">
      <c r="A3659" s="135"/>
      <c r="B3659" s="136"/>
      <c r="C3659" s="137" t="s">
        <v>2913</v>
      </c>
      <c r="D3659" s="138"/>
      <c r="E3659" s="139">
        <v>4</v>
      </c>
      <c r="F3659" s="134"/>
      <c r="G3659" s="134"/>
      <c r="H3659" s="140"/>
      <c r="I3659" s="140"/>
      <c r="J3659" s="140"/>
      <c r="K3659" s="140"/>
    </row>
    <row r="3660" spans="1:11" outlineLevel="1" x14ac:dyDescent="0.2">
      <c r="A3660" s="135"/>
      <c r="B3660" s="136"/>
      <c r="C3660" s="137" t="s">
        <v>2914</v>
      </c>
      <c r="D3660" s="138"/>
      <c r="E3660" s="139">
        <v>4</v>
      </c>
      <c r="F3660" s="134"/>
      <c r="G3660" s="134"/>
      <c r="H3660" s="140"/>
      <c r="I3660" s="140"/>
      <c r="J3660" s="140"/>
      <c r="K3660" s="140"/>
    </row>
    <row r="3661" spans="1:11" outlineLevel="1" x14ac:dyDescent="0.2">
      <c r="A3661" s="135"/>
      <c r="B3661" s="136"/>
      <c r="C3661" s="137" t="s">
        <v>2915</v>
      </c>
      <c r="D3661" s="138"/>
      <c r="E3661" s="139">
        <v>1</v>
      </c>
      <c r="F3661" s="134"/>
      <c r="G3661" s="134"/>
      <c r="H3661" s="140"/>
      <c r="I3661" s="140"/>
      <c r="J3661" s="140"/>
      <c r="K3661" s="140"/>
    </row>
    <row r="3662" spans="1:11" outlineLevel="1" x14ac:dyDescent="0.2">
      <c r="A3662" s="135"/>
      <c r="B3662" s="136"/>
      <c r="C3662" s="137" t="s">
        <v>408</v>
      </c>
      <c r="D3662" s="138"/>
      <c r="E3662" s="139"/>
      <c r="F3662" s="134"/>
      <c r="G3662" s="134"/>
      <c r="H3662" s="140"/>
      <c r="I3662" s="140"/>
      <c r="J3662" s="140"/>
      <c r="K3662" s="140"/>
    </row>
    <row r="3663" spans="1:11" outlineLevel="1" x14ac:dyDescent="0.2">
      <c r="A3663" s="135"/>
      <c r="B3663" s="136"/>
      <c r="C3663" s="137" t="s">
        <v>2916</v>
      </c>
      <c r="D3663" s="138"/>
      <c r="E3663" s="139">
        <v>2</v>
      </c>
      <c r="F3663" s="134"/>
      <c r="G3663" s="134"/>
      <c r="H3663" s="140"/>
      <c r="I3663" s="140"/>
      <c r="J3663" s="140"/>
      <c r="K3663" s="140"/>
    </row>
    <row r="3664" spans="1:11" outlineLevel="1" x14ac:dyDescent="0.2">
      <c r="A3664" s="135"/>
      <c r="B3664" s="136"/>
      <c r="C3664" s="137" t="s">
        <v>2917</v>
      </c>
      <c r="D3664" s="138"/>
      <c r="E3664" s="139">
        <v>1</v>
      </c>
      <c r="F3664" s="134"/>
      <c r="G3664" s="134"/>
      <c r="H3664" s="140"/>
      <c r="I3664" s="140"/>
      <c r="J3664" s="140"/>
      <c r="K3664" s="140"/>
    </row>
    <row r="3665" spans="1:11" outlineLevel="1" x14ac:dyDescent="0.2">
      <c r="A3665" s="135"/>
      <c r="B3665" s="136"/>
      <c r="C3665" s="137" t="s">
        <v>2918</v>
      </c>
      <c r="D3665" s="138"/>
      <c r="E3665" s="139">
        <v>1</v>
      </c>
      <c r="F3665" s="134"/>
      <c r="G3665" s="134"/>
      <c r="H3665" s="140"/>
      <c r="I3665" s="140"/>
      <c r="J3665" s="140"/>
      <c r="K3665" s="140"/>
    </row>
    <row r="3666" spans="1:11" outlineLevel="1" x14ac:dyDescent="0.2">
      <c r="A3666" s="135"/>
      <c r="B3666" s="136"/>
      <c r="C3666" s="137" t="s">
        <v>2919</v>
      </c>
      <c r="D3666" s="138"/>
      <c r="E3666" s="139">
        <v>2</v>
      </c>
      <c r="F3666" s="134"/>
      <c r="G3666" s="134"/>
      <c r="H3666" s="140"/>
      <c r="I3666" s="140"/>
      <c r="J3666" s="140"/>
      <c r="K3666" s="140"/>
    </row>
    <row r="3667" spans="1:11" outlineLevel="1" x14ac:dyDescent="0.2">
      <c r="A3667" s="135"/>
      <c r="B3667" s="136"/>
      <c r="C3667" s="137" t="s">
        <v>2920</v>
      </c>
      <c r="D3667" s="138"/>
      <c r="E3667" s="139">
        <v>2</v>
      </c>
      <c r="F3667" s="134"/>
      <c r="G3667" s="134"/>
      <c r="H3667" s="140"/>
      <c r="I3667" s="140"/>
      <c r="J3667" s="140"/>
      <c r="K3667" s="140"/>
    </row>
    <row r="3668" spans="1:11" outlineLevel="1" x14ac:dyDescent="0.2">
      <c r="A3668" s="135"/>
      <c r="B3668" s="136"/>
      <c r="C3668" s="137" t="s">
        <v>2921</v>
      </c>
      <c r="D3668" s="138"/>
      <c r="E3668" s="139">
        <v>2</v>
      </c>
      <c r="F3668" s="134"/>
      <c r="G3668" s="134"/>
      <c r="H3668" s="140"/>
      <c r="I3668" s="140"/>
      <c r="J3668" s="140"/>
      <c r="K3668" s="140"/>
    </row>
    <row r="3669" spans="1:11" outlineLevel="1" x14ac:dyDescent="0.2">
      <c r="A3669" s="135"/>
      <c r="B3669" s="136"/>
      <c r="C3669" s="137" t="s">
        <v>2922</v>
      </c>
      <c r="D3669" s="138"/>
      <c r="E3669" s="139">
        <v>2</v>
      </c>
      <c r="F3669" s="134"/>
      <c r="G3669" s="134"/>
      <c r="H3669" s="140"/>
      <c r="I3669" s="140"/>
      <c r="J3669" s="140"/>
      <c r="K3669" s="140"/>
    </row>
    <row r="3670" spans="1:11" outlineLevel="1" x14ac:dyDescent="0.2">
      <c r="A3670" s="135"/>
      <c r="B3670" s="136"/>
      <c r="C3670" s="137" t="s">
        <v>411</v>
      </c>
      <c r="D3670" s="138"/>
      <c r="E3670" s="139"/>
      <c r="F3670" s="134"/>
      <c r="G3670" s="134"/>
      <c r="H3670" s="140"/>
      <c r="I3670" s="140"/>
      <c r="J3670" s="140"/>
      <c r="K3670" s="140"/>
    </row>
    <row r="3671" spans="1:11" outlineLevel="1" x14ac:dyDescent="0.2">
      <c r="A3671" s="135"/>
      <c r="B3671" s="136"/>
      <c r="C3671" s="137" t="s">
        <v>2923</v>
      </c>
      <c r="D3671" s="138"/>
      <c r="E3671" s="139">
        <v>2</v>
      </c>
      <c r="F3671" s="134"/>
      <c r="G3671" s="134"/>
      <c r="H3671" s="140"/>
      <c r="I3671" s="140"/>
      <c r="J3671" s="140"/>
      <c r="K3671" s="140"/>
    </row>
    <row r="3672" spans="1:11" outlineLevel="1" x14ac:dyDescent="0.2">
      <c r="A3672" s="135"/>
      <c r="B3672" s="136"/>
      <c r="C3672" s="137" t="s">
        <v>2924</v>
      </c>
      <c r="D3672" s="138"/>
      <c r="E3672" s="139">
        <v>1</v>
      </c>
      <c r="F3672" s="134"/>
      <c r="G3672" s="134"/>
      <c r="H3672" s="140"/>
      <c r="I3672" s="140"/>
      <c r="J3672" s="140"/>
      <c r="K3672" s="140"/>
    </row>
    <row r="3673" spans="1:11" outlineLevel="1" x14ac:dyDescent="0.2">
      <c r="A3673" s="135"/>
      <c r="B3673" s="136"/>
      <c r="C3673" s="137" t="s">
        <v>2925</v>
      </c>
      <c r="D3673" s="138"/>
      <c r="E3673" s="139">
        <v>1</v>
      </c>
      <c r="F3673" s="134"/>
      <c r="G3673" s="134"/>
      <c r="H3673" s="140"/>
      <c r="I3673" s="140"/>
      <c r="J3673" s="140"/>
      <c r="K3673" s="140"/>
    </row>
    <row r="3674" spans="1:11" outlineLevel="1" x14ac:dyDescent="0.2">
      <c r="A3674" s="135"/>
      <c r="B3674" s="136"/>
      <c r="C3674" s="137" t="s">
        <v>2926</v>
      </c>
      <c r="D3674" s="138"/>
      <c r="E3674" s="139">
        <v>2</v>
      </c>
      <c r="F3674" s="134"/>
      <c r="G3674" s="134"/>
      <c r="H3674" s="140"/>
      <c r="I3674" s="140"/>
      <c r="J3674" s="140"/>
      <c r="K3674" s="140"/>
    </row>
    <row r="3675" spans="1:11" outlineLevel="1" x14ac:dyDescent="0.2">
      <c r="A3675" s="135"/>
      <c r="B3675" s="136"/>
      <c r="C3675" s="137" t="s">
        <v>2927</v>
      </c>
      <c r="D3675" s="138"/>
      <c r="E3675" s="139">
        <v>1</v>
      </c>
      <c r="F3675" s="134"/>
      <c r="G3675" s="134"/>
      <c r="H3675" s="140"/>
      <c r="I3675" s="140"/>
      <c r="J3675" s="140"/>
      <c r="K3675" s="140"/>
    </row>
    <row r="3676" spans="1:11" outlineLevel="1" x14ac:dyDescent="0.2">
      <c r="A3676" s="135"/>
      <c r="B3676" s="136"/>
      <c r="C3676" s="137" t="s">
        <v>2928</v>
      </c>
      <c r="D3676" s="138"/>
      <c r="E3676" s="139">
        <v>2</v>
      </c>
      <c r="F3676" s="134"/>
      <c r="G3676" s="134"/>
      <c r="H3676" s="140"/>
      <c r="I3676" s="140"/>
      <c r="J3676" s="140"/>
      <c r="K3676" s="140"/>
    </row>
    <row r="3677" spans="1:11" outlineLevel="1" x14ac:dyDescent="0.2">
      <c r="A3677" s="135"/>
      <c r="B3677" s="136"/>
      <c r="C3677" s="137" t="s">
        <v>2929</v>
      </c>
      <c r="D3677" s="138"/>
      <c r="E3677" s="139">
        <v>2</v>
      </c>
      <c r="F3677" s="134"/>
      <c r="G3677" s="134"/>
      <c r="H3677" s="140"/>
      <c r="I3677" s="140"/>
      <c r="J3677" s="140"/>
      <c r="K3677" s="140"/>
    </row>
    <row r="3678" spans="1:11" outlineLevel="1" x14ac:dyDescent="0.2">
      <c r="A3678" s="135"/>
      <c r="B3678" s="136"/>
      <c r="C3678" s="137" t="s">
        <v>2930</v>
      </c>
      <c r="D3678" s="138"/>
      <c r="E3678" s="139">
        <v>2</v>
      </c>
      <c r="F3678" s="134"/>
      <c r="G3678" s="134"/>
      <c r="H3678" s="140"/>
      <c r="I3678" s="140"/>
      <c r="J3678" s="140"/>
      <c r="K3678" s="140"/>
    </row>
    <row r="3679" spans="1:11" outlineLevel="1" x14ac:dyDescent="0.2">
      <c r="A3679" s="135"/>
      <c r="B3679" s="136"/>
      <c r="C3679" s="137" t="s">
        <v>2931</v>
      </c>
      <c r="D3679" s="138"/>
      <c r="E3679" s="139">
        <v>2</v>
      </c>
      <c r="F3679" s="134"/>
      <c r="G3679" s="134"/>
      <c r="H3679" s="140"/>
      <c r="I3679" s="140"/>
      <c r="J3679" s="140"/>
      <c r="K3679" s="140"/>
    </row>
    <row r="3680" spans="1:11" outlineLevel="1" x14ac:dyDescent="0.2">
      <c r="A3680" s="135"/>
      <c r="B3680" s="136"/>
      <c r="C3680" s="137" t="s">
        <v>415</v>
      </c>
      <c r="D3680" s="138"/>
      <c r="E3680" s="139"/>
      <c r="F3680" s="134"/>
      <c r="G3680" s="134"/>
      <c r="H3680" s="140"/>
      <c r="I3680" s="140"/>
      <c r="J3680" s="140"/>
      <c r="K3680" s="140"/>
    </row>
    <row r="3681" spans="1:11" outlineLevel="1" x14ac:dyDescent="0.2">
      <c r="A3681" s="135"/>
      <c r="B3681" s="136"/>
      <c r="C3681" s="137" t="s">
        <v>2932</v>
      </c>
      <c r="D3681" s="138"/>
      <c r="E3681" s="139">
        <v>2</v>
      </c>
      <c r="F3681" s="134"/>
      <c r="G3681" s="134"/>
      <c r="H3681" s="140"/>
      <c r="I3681" s="140"/>
      <c r="J3681" s="140"/>
      <c r="K3681" s="140"/>
    </row>
    <row r="3682" spans="1:11" outlineLevel="1" x14ac:dyDescent="0.2">
      <c r="A3682" s="135"/>
      <c r="B3682" s="136"/>
      <c r="C3682" s="137" t="s">
        <v>2933</v>
      </c>
      <c r="D3682" s="138"/>
      <c r="E3682" s="139">
        <v>2</v>
      </c>
      <c r="F3682" s="134"/>
      <c r="G3682" s="134"/>
      <c r="H3682" s="140"/>
      <c r="I3682" s="140"/>
      <c r="J3682" s="140"/>
      <c r="K3682" s="140"/>
    </row>
    <row r="3683" spans="1:11" outlineLevel="1" x14ac:dyDescent="0.2">
      <c r="A3683" s="135"/>
      <c r="B3683" s="136"/>
      <c r="C3683" s="137" t="s">
        <v>2934</v>
      </c>
      <c r="D3683" s="138"/>
      <c r="E3683" s="139">
        <v>2</v>
      </c>
      <c r="F3683" s="134"/>
      <c r="G3683" s="134"/>
      <c r="H3683" s="140"/>
      <c r="I3683" s="140"/>
      <c r="J3683" s="140"/>
      <c r="K3683" s="140"/>
    </row>
    <row r="3684" spans="1:11" outlineLevel="1" x14ac:dyDescent="0.2">
      <c r="A3684" s="135"/>
      <c r="B3684" s="136"/>
      <c r="C3684" s="137" t="s">
        <v>2935</v>
      </c>
      <c r="D3684" s="138"/>
      <c r="E3684" s="139">
        <v>2</v>
      </c>
      <c r="F3684" s="134"/>
      <c r="G3684" s="134"/>
      <c r="H3684" s="140"/>
      <c r="I3684" s="140"/>
      <c r="J3684" s="140"/>
      <c r="K3684" s="140"/>
    </row>
    <row r="3685" spans="1:11" outlineLevel="1" x14ac:dyDescent="0.2">
      <c r="A3685" s="135"/>
      <c r="B3685" s="136"/>
      <c r="C3685" s="137" t="s">
        <v>2936</v>
      </c>
      <c r="D3685" s="138"/>
      <c r="E3685" s="139">
        <v>2</v>
      </c>
      <c r="F3685" s="134"/>
      <c r="G3685" s="134"/>
      <c r="H3685" s="140"/>
      <c r="I3685" s="140"/>
      <c r="J3685" s="140"/>
      <c r="K3685" s="140"/>
    </row>
    <row r="3686" spans="1:11" outlineLevel="1" x14ac:dyDescent="0.2">
      <c r="A3686" s="43">
        <v>304</v>
      </c>
      <c r="B3686" s="44" t="s">
        <v>2937</v>
      </c>
      <c r="C3686" s="59" t="s">
        <v>2938</v>
      </c>
      <c r="D3686" s="45" t="s">
        <v>505</v>
      </c>
      <c r="E3686" s="46">
        <v>23</v>
      </c>
      <c r="F3686" s="47">
        <v>0</v>
      </c>
      <c r="G3686" s="48">
        <f>ROUND(E3686*F3686,2)</f>
        <v>0</v>
      </c>
      <c r="H3686" s="46">
        <v>0</v>
      </c>
      <c r="I3686" s="46">
        <f>ROUND(E3686*H3686,2)</f>
        <v>0</v>
      </c>
      <c r="J3686" s="46">
        <v>0.02</v>
      </c>
      <c r="K3686" s="46">
        <f>ROUND(E3686*J3686,2)</f>
        <v>0.46</v>
      </c>
    </row>
    <row r="3687" spans="1:11" outlineLevel="1" x14ac:dyDescent="0.2">
      <c r="A3687" s="135"/>
      <c r="B3687" s="136"/>
      <c r="C3687" s="137" t="s">
        <v>404</v>
      </c>
      <c r="D3687" s="138"/>
      <c r="E3687" s="139"/>
      <c r="F3687" s="134"/>
      <c r="G3687" s="134"/>
      <c r="H3687" s="140"/>
      <c r="I3687" s="140"/>
      <c r="J3687" s="140"/>
      <c r="K3687" s="140"/>
    </row>
    <row r="3688" spans="1:11" outlineLevel="1" x14ac:dyDescent="0.2">
      <c r="A3688" s="135"/>
      <c r="B3688" s="136"/>
      <c r="C3688" s="137" t="s">
        <v>2939</v>
      </c>
      <c r="D3688" s="138"/>
      <c r="E3688" s="139">
        <v>1</v>
      </c>
      <c r="F3688" s="134"/>
      <c r="G3688" s="134"/>
      <c r="H3688" s="140"/>
      <c r="I3688" s="140"/>
      <c r="J3688" s="140"/>
      <c r="K3688" s="140"/>
    </row>
    <row r="3689" spans="1:11" outlineLevel="1" x14ac:dyDescent="0.2">
      <c r="A3689" s="135"/>
      <c r="B3689" s="136"/>
      <c r="C3689" s="137" t="s">
        <v>2940</v>
      </c>
      <c r="D3689" s="138"/>
      <c r="E3689" s="139">
        <v>1</v>
      </c>
      <c r="F3689" s="134"/>
      <c r="G3689" s="134"/>
      <c r="H3689" s="140"/>
      <c r="I3689" s="140"/>
      <c r="J3689" s="140"/>
      <c r="K3689" s="140"/>
    </row>
    <row r="3690" spans="1:11" outlineLevel="1" x14ac:dyDescent="0.2">
      <c r="A3690" s="135"/>
      <c r="B3690" s="136"/>
      <c r="C3690" s="137" t="s">
        <v>2941</v>
      </c>
      <c r="D3690" s="138"/>
      <c r="E3690" s="139">
        <v>1</v>
      </c>
      <c r="F3690" s="134"/>
      <c r="G3690" s="134"/>
      <c r="H3690" s="140"/>
      <c r="I3690" s="140"/>
      <c r="J3690" s="140"/>
      <c r="K3690" s="140"/>
    </row>
    <row r="3691" spans="1:11" outlineLevel="1" x14ac:dyDescent="0.2">
      <c r="A3691" s="135"/>
      <c r="B3691" s="136"/>
      <c r="C3691" s="137" t="s">
        <v>2942</v>
      </c>
      <c r="D3691" s="138"/>
      <c r="E3691" s="139">
        <v>1</v>
      </c>
      <c r="F3691" s="134"/>
      <c r="G3691" s="134"/>
      <c r="H3691" s="140"/>
      <c r="I3691" s="140"/>
      <c r="J3691" s="140"/>
      <c r="K3691" s="140"/>
    </row>
    <row r="3692" spans="1:11" outlineLevel="1" x14ac:dyDescent="0.2">
      <c r="A3692" s="135"/>
      <c r="B3692" s="136"/>
      <c r="C3692" s="137" t="s">
        <v>2911</v>
      </c>
      <c r="D3692" s="138"/>
      <c r="E3692" s="139">
        <v>1</v>
      </c>
      <c r="F3692" s="134"/>
      <c r="G3692" s="134"/>
      <c r="H3692" s="140"/>
      <c r="I3692" s="140"/>
      <c r="J3692" s="140"/>
      <c r="K3692" s="140"/>
    </row>
    <row r="3693" spans="1:11" outlineLevel="1" x14ac:dyDescent="0.2">
      <c r="A3693" s="135"/>
      <c r="B3693" s="136"/>
      <c r="C3693" s="137" t="s">
        <v>2943</v>
      </c>
      <c r="D3693" s="138"/>
      <c r="E3693" s="139">
        <v>2</v>
      </c>
      <c r="F3693" s="134"/>
      <c r="G3693" s="134"/>
      <c r="H3693" s="140"/>
      <c r="I3693" s="140"/>
      <c r="J3693" s="140"/>
      <c r="K3693" s="140"/>
    </row>
    <row r="3694" spans="1:11" outlineLevel="1" x14ac:dyDescent="0.2">
      <c r="A3694" s="135"/>
      <c r="B3694" s="136"/>
      <c r="C3694" s="137" t="s">
        <v>2944</v>
      </c>
      <c r="D3694" s="138"/>
      <c r="E3694" s="139">
        <v>1</v>
      </c>
      <c r="F3694" s="134"/>
      <c r="G3694" s="134"/>
      <c r="H3694" s="140"/>
      <c r="I3694" s="140"/>
      <c r="J3694" s="140"/>
      <c r="K3694" s="140"/>
    </row>
    <row r="3695" spans="1:11" outlineLevel="1" x14ac:dyDescent="0.2">
      <c r="A3695" s="135"/>
      <c r="B3695" s="136"/>
      <c r="C3695" s="137" t="s">
        <v>2945</v>
      </c>
      <c r="D3695" s="138"/>
      <c r="E3695" s="139">
        <v>1</v>
      </c>
      <c r="F3695" s="134"/>
      <c r="G3695" s="134"/>
      <c r="H3695" s="140"/>
      <c r="I3695" s="140"/>
      <c r="J3695" s="140"/>
      <c r="K3695" s="140"/>
    </row>
    <row r="3696" spans="1:11" outlineLevel="1" x14ac:dyDescent="0.2">
      <c r="A3696" s="135"/>
      <c r="B3696" s="136"/>
      <c r="C3696" s="137" t="s">
        <v>408</v>
      </c>
      <c r="D3696" s="138"/>
      <c r="E3696" s="139"/>
      <c r="F3696" s="134"/>
      <c r="G3696" s="134"/>
      <c r="H3696" s="140"/>
      <c r="I3696" s="140"/>
      <c r="J3696" s="140"/>
      <c r="K3696" s="140"/>
    </row>
    <row r="3697" spans="1:11" outlineLevel="1" x14ac:dyDescent="0.2">
      <c r="A3697" s="135"/>
      <c r="B3697" s="136"/>
      <c r="C3697" s="137" t="s">
        <v>2946</v>
      </c>
      <c r="D3697" s="138"/>
      <c r="E3697" s="139">
        <v>1</v>
      </c>
      <c r="F3697" s="134"/>
      <c r="G3697" s="134"/>
      <c r="H3697" s="140"/>
      <c r="I3697" s="140"/>
      <c r="J3697" s="140"/>
      <c r="K3697" s="140"/>
    </row>
    <row r="3698" spans="1:11" outlineLevel="1" x14ac:dyDescent="0.2">
      <c r="A3698" s="135"/>
      <c r="B3698" s="136"/>
      <c r="C3698" s="137" t="s">
        <v>2947</v>
      </c>
      <c r="D3698" s="138"/>
      <c r="E3698" s="139">
        <v>1</v>
      </c>
      <c r="F3698" s="134"/>
      <c r="G3698" s="134"/>
      <c r="H3698" s="140"/>
      <c r="I3698" s="140"/>
      <c r="J3698" s="140"/>
      <c r="K3698" s="140"/>
    </row>
    <row r="3699" spans="1:11" outlineLevel="1" x14ac:dyDescent="0.2">
      <c r="A3699" s="135"/>
      <c r="B3699" s="136"/>
      <c r="C3699" s="137" t="s">
        <v>2948</v>
      </c>
      <c r="D3699" s="138"/>
      <c r="E3699" s="139">
        <v>1</v>
      </c>
      <c r="F3699" s="134"/>
      <c r="G3699" s="134"/>
      <c r="H3699" s="140"/>
      <c r="I3699" s="140"/>
      <c r="J3699" s="140"/>
      <c r="K3699" s="140"/>
    </row>
    <row r="3700" spans="1:11" outlineLevel="1" x14ac:dyDescent="0.2">
      <c r="A3700" s="135"/>
      <c r="B3700" s="136"/>
      <c r="C3700" s="137" t="s">
        <v>2949</v>
      </c>
      <c r="D3700" s="138"/>
      <c r="E3700" s="139">
        <v>1</v>
      </c>
      <c r="F3700" s="134"/>
      <c r="G3700" s="134"/>
      <c r="H3700" s="140"/>
      <c r="I3700" s="140"/>
      <c r="J3700" s="140"/>
      <c r="K3700" s="140"/>
    </row>
    <row r="3701" spans="1:11" outlineLevel="1" x14ac:dyDescent="0.2">
      <c r="A3701" s="135"/>
      <c r="B3701" s="136"/>
      <c r="C3701" s="137" t="s">
        <v>411</v>
      </c>
      <c r="D3701" s="138"/>
      <c r="E3701" s="139"/>
      <c r="F3701" s="134"/>
      <c r="G3701" s="134"/>
      <c r="H3701" s="140"/>
      <c r="I3701" s="140"/>
      <c r="J3701" s="140"/>
      <c r="K3701" s="140"/>
    </row>
    <row r="3702" spans="1:11" outlineLevel="1" x14ac:dyDescent="0.2">
      <c r="A3702" s="135"/>
      <c r="B3702" s="136"/>
      <c r="C3702" s="137" t="s">
        <v>2927</v>
      </c>
      <c r="D3702" s="138"/>
      <c r="E3702" s="139">
        <v>1</v>
      </c>
      <c r="F3702" s="134"/>
      <c r="G3702" s="134"/>
      <c r="H3702" s="140"/>
      <c r="I3702" s="140"/>
      <c r="J3702" s="140"/>
      <c r="K3702" s="140"/>
    </row>
    <row r="3703" spans="1:11" outlineLevel="1" x14ac:dyDescent="0.2">
      <c r="A3703" s="135"/>
      <c r="B3703" s="136"/>
      <c r="C3703" s="137" t="s">
        <v>2950</v>
      </c>
      <c r="D3703" s="138"/>
      <c r="E3703" s="139">
        <v>1</v>
      </c>
      <c r="F3703" s="134"/>
      <c r="G3703" s="134"/>
      <c r="H3703" s="140"/>
      <c r="I3703" s="140"/>
      <c r="J3703" s="140"/>
      <c r="K3703" s="140"/>
    </row>
    <row r="3704" spans="1:11" outlineLevel="1" x14ac:dyDescent="0.2">
      <c r="A3704" s="135"/>
      <c r="B3704" s="136"/>
      <c r="C3704" s="137" t="s">
        <v>2951</v>
      </c>
      <c r="D3704" s="138"/>
      <c r="E3704" s="139">
        <v>1</v>
      </c>
      <c r="F3704" s="134"/>
      <c r="G3704" s="134"/>
      <c r="H3704" s="140"/>
      <c r="I3704" s="140"/>
      <c r="J3704" s="140"/>
      <c r="K3704" s="140"/>
    </row>
    <row r="3705" spans="1:11" outlineLevel="1" x14ac:dyDescent="0.2">
      <c r="A3705" s="135"/>
      <c r="B3705" s="136"/>
      <c r="C3705" s="137" t="s">
        <v>415</v>
      </c>
      <c r="D3705" s="138"/>
      <c r="E3705" s="139"/>
      <c r="F3705" s="134"/>
      <c r="G3705" s="134"/>
      <c r="H3705" s="140"/>
      <c r="I3705" s="140"/>
      <c r="J3705" s="140"/>
      <c r="K3705" s="140"/>
    </row>
    <row r="3706" spans="1:11" outlineLevel="1" x14ac:dyDescent="0.2">
      <c r="A3706" s="135"/>
      <c r="B3706" s="136"/>
      <c r="C3706" s="137" t="s">
        <v>2952</v>
      </c>
      <c r="D3706" s="138"/>
      <c r="E3706" s="139">
        <v>1</v>
      </c>
      <c r="F3706" s="134"/>
      <c r="G3706" s="134"/>
      <c r="H3706" s="140"/>
      <c r="I3706" s="140"/>
      <c r="J3706" s="140"/>
      <c r="K3706" s="140"/>
    </row>
    <row r="3707" spans="1:11" outlineLevel="1" x14ac:dyDescent="0.2">
      <c r="A3707" s="135"/>
      <c r="B3707" s="136"/>
      <c r="C3707" s="137" t="s">
        <v>2953</v>
      </c>
      <c r="D3707" s="138"/>
      <c r="E3707" s="139">
        <v>1</v>
      </c>
      <c r="F3707" s="134"/>
      <c r="G3707" s="134"/>
      <c r="H3707" s="140"/>
      <c r="I3707" s="140"/>
      <c r="J3707" s="140"/>
      <c r="K3707" s="140"/>
    </row>
    <row r="3708" spans="1:11" outlineLevel="1" x14ac:dyDescent="0.2">
      <c r="A3708" s="135"/>
      <c r="B3708" s="136"/>
      <c r="C3708" s="137" t="s">
        <v>2954</v>
      </c>
      <c r="D3708" s="138"/>
      <c r="E3708" s="139">
        <v>1</v>
      </c>
      <c r="F3708" s="134"/>
      <c r="G3708" s="134"/>
      <c r="H3708" s="140"/>
      <c r="I3708" s="140"/>
      <c r="J3708" s="140"/>
      <c r="K3708" s="140"/>
    </row>
    <row r="3709" spans="1:11" outlineLevel="1" x14ac:dyDescent="0.2">
      <c r="A3709" s="135"/>
      <c r="B3709" s="136"/>
      <c r="C3709" s="137" t="s">
        <v>2955</v>
      </c>
      <c r="D3709" s="138"/>
      <c r="E3709" s="139">
        <v>2</v>
      </c>
      <c r="F3709" s="134"/>
      <c r="G3709" s="134"/>
      <c r="H3709" s="140"/>
      <c r="I3709" s="140"/>
      <c r="J3709" s="140"/>
      <c r="K3709" s="140"/>
    </row>
    <row r="3710" spans="1:11" outlineLevel="1" x14ac:dyDescent="0.2">
      <c r="A3710" s="135"/>
      <c r="B3710" s="136"/>
      <c r="C3710" s="137" t="s">
        <v>420</v>
      </c>
      <c r="D3710" s="138"/>
      <c r="E3710" s="139"/>
      <c r="F3710" s="134"/>
      <c r="G3710" s="134"/>
      <c r="H3710" s="140"/>
      <c r="I3710" s="140"/>
      <c r="J3710" s="140"/>
      <c r="K3710" s="140"/>
    </row>
    <row r="3711" spans="1:11" outlineLevel="1" x14ac:dyDescent="0.2">
      <c r="A3711" s="135"/>
      <c r="B3711" s="136"/>
      <c r="C3711" s="137" t="s">
        <v>2956</v>
      </c>
      <c r="D3711" s="138"/>
      <c r="E3711" s="139">
        <v>2</v>
      </c>
      <c r="F3711" s="134"/>
      <c r="G3711" s="134"/>
      <c r="H3711" s="140"/>
      <c r="I3711" s="140"/>
      <c r="J3711" s="140"/>
      <c r="K3711" s="140"/>
    </row>
    <row r="3712" spans="1:11" outlineLevel="1" x14ac:dyDescent="0.2">
      <c r="A3712" s="43">
        <v>305</v>
      </c>
      <c r="B3712" s="44" t="s">
        <v>2957</v>
      </c>
      <c r="C3712" s="59" t="s">
        <v>2958</v>
      </c>
      <c r="D3712" s="45" t="s">
        <v>172</v>
      </c>
      <c r="E3712" s="46">
        <v>14</v>
      </c>
      <c r="F3712" s="47">
        <v>0</v>
      </c>
      <c r="G3712" s="48">
        <f>ROUND(E3712*F3712,2)</f>
        <v>0</v>
      </c>
      <c r="H3712" s="46">
        <v>2.1900000000000001E-3</v>
      </c>
      <c r="I3712" s="46">
        <f>ROUND(E3712*H3712,2)</f>
        <v>0.03</v>
      </c>
      <c r="J3712" s="46">
        <v>4.1000000000000002E-2</v>
      </c>
      <c r="K3712" s="46">
        <f>ROUND(E3712*J3712,2)</f>
        <v>0.56999999999999995</v>
      </c>
    </row>
    <row r="3713" spans="1:11" outlineLevel="1" x14ac:dyDescent="0.2">
      <c r="A3713" s="135"/>
      <c r="B3713" s="136"/>
      <c r="C3713" s="137" t="s">
        <v>2647</v>
      </c>
      <c r="D3713" s="138"/>
      <c r="E3713" s="139"/>
      <c r="F3713" s="134"/>
      <c r="G3713" s="134"/>
      <c r="H3713" s="140"/>
      <c r="I3713" s="140"/>
      <c r="J3713" s="140"/>
      <c r="K3713" s="140"/>
    </row>
    <row r="3714" spans="1:11" outlineLevel="1" x14ac:dyDescent="0.2">
      <c r="A3714" s="135"/>
      <c r="B3714" s="136"/>
      <c r="C3714" s="137" t="s">
        <v>2959</v>
      </c>
      <c r="D3714" s="138"/>
      <c r="E3714" s="139">
        <v>11</v>
      </c>
      <c r="F3714" s="134"/>
      <c r="G3714" s="134"/>
      <c r="H3714" s="140"/>
      <c r="I3714" s="140"/>
      <c r="J3714" s="140"/>
      <c r="K3714" s="140"/>
    </row>
    <row r="3715" spans="1:11" outlineLevel="1" x14ac:dyDescent="0.2">
      <c r="A3715" s="135"/>
      <c r="B3715" s="136"/>
      <c r="C3715" s="137" t="s">
        <v>2665</v>
      </c>
      <c r="D3715" s="138"/>
      <c r="E3715" s="139"/>
      <c r="F3715" s="134"/>
      <c r="G3715" s="134"/>
      <c r="H3715" s="140"/>
      <c r="I3715" s="140"/>
      <c r="J3715" s="140"/>
      <c r="K3715" s="140"/>
    </row>
    <row r="3716" spans="1:11" outlineLevel="1" x14ac:dyDescent="0.2">
      <c r="A3716" s="135"/>
      <c r="B3716" s="136"/>
      <c r="C3716" s="137" t="s">
        <v>2960</v>
      </c>
      <c r="D3716" s="138"/>
      <c r="E3716" s="139">
        <v>3</v>
      </c>
      <c r="F3716" s="134"/>
      <c r="G3716" s="134"/>
      <c r="H3716" s="140"/>
      <c r="I3716" s="140"/>
      <c r="J3716" s="140"/>
      <c r="K3716" s="140"/>
    </row>
    <row r="3717" spans="1:11" outlineLevel="1" x14ac:dyDescent="0.2">
      <c r="A3717" s="43">
        <v>306</v>
      </c>
      <c r="B3717" s="44" t="s">
        <v>2961</v>
      </c>
      <c r="C3717" s="59" t="s">
        <v>2962</v>
      </c>
      <c r="D3717" s="45" t="s">
        <v>172</v>
      </c>
      <c r="E3717" s="46">
        <v>3.4918</v>
      </c>
      <c r="F3717" s="47">
        <v>0</v>
      </c>
      <c r="G3717" s="48">
        <f>ROUND(E3717*F3717,2)</f>
        <v>0</v>
      </c>
      <c r="H3717" s="46">
        <v>1E-3</v>
      </c>
      <c r="I3717" s="46">
        <f>ROUND(E3717*H3717,2)</f>
        <v>0</v>
      </c>
      <c r="J3717" s="46">
        <v>6.7000000000000004E-2</v>
      </c>
      <c r="K3717" s="46">
        <f>ROUND(E3717*J3717,2)</f>
        <v>0.23</v>
      </c>
    </row>
    <row r="3718" spans="1:11" outlineLevel="1" x14ac:dyDescent="0.2">
      <c r="A3718" s="135"/>
      <c r="B3718" s="136"/>
      <c r="C3718" s="137" t="s">
        <v>395</v>
      </c>
      <c r="D3718" s="138"/>
      <c r="E3718" s="139"/>
      <c r="F3718" s="134"/>
      <c r="G3718" s="134"/>
      <c r="H3718" s="140"/>
      <c r="I3718" s="140"/>
      <c r="J3718" s="140"/>
      <c r="K3718" s="140"/>
    </row>
    <row r="3719" spans="1:11" outlineLevel="1" x14ac:dyDescent="0.2">
      <c r="A3719" s="135"/>
      <c r="B3719" s="136"/>
      <c r="C3719" s="137" t="s">
        <v>2963</v>
      </c>
      <c r="D3719" s="138"/>
      <c r="E3719" s="139">
        <v>3.4918</v>
      </c>
      <c r="F3719" s="134"/>
      <c r="G3719" s="134"/>
      <c r="H3719" s="140"/>
      <c r="I3719" s="140"/>
      <c r="J3719" s="140"/>
      <c r="K3719" s="140"/>
    </row>
    <row r="3720" spans="1:11" outlineLevel="1" x14ac:dyDescent="0.2">
      <c r="A3720" s="43">
        <v>307</v>
      </c>
      <c r="B3720" s="44" t="s">
        <v>2964</v>
      </c>
      <c r="C3720" s="59" t="s">
        <v>2965</v>
      </c>
      <c r="D3720" s="45" t="s">
        <v>505</v>
      </c>
      <c r="E3720" s="46">
        <v>12</v>
      </c>
      <c r="F3720" s="47">
        <v>0</v>
      </c>
      <c r="G3720" s="48">
        <f>ROUND(E3720*F3720,2)</f>
        <v>0</v>
      </c>
      <c r="H3720" s="46">
        <v>0</v>
      </c>
      <c r="I3720" s="46">
        <f>ROUND(E3720*H3720,2)</f>
        <v>0</v>
      </c>
      <c r="J3720" s="46">
        <v>0</v>
      </c>
      <c r="K3720" s="46">
        <f>ROUND(E3720*J3720,2)</f>
        <v>0</v>
      </c>
    </row>
    <row r="3721" spans="1:11" outlineLevel="1" x14ac:dyDescent="0.2">
      <c r="A3721" s="135"/>
      <c r="B3721" s="136"/>
      <c r="C3721" s="137" t="s">
        <v>395</v>
      </c>
      <c r="D3721" s="138"/>
      <c r="E3721" s="139"/>
      <c r="F3721" s="134"/>
      <c r="G3721" s="134"/>
      <c r="H3721" s="140"/>
      <c r="I3721" s="140"/>
      <c r="J3721" s="140"/>
      <c r="K3721" s="140"/>
    </row>
    <row r="3722" spans="1:11" outlineLevel="1" x14ac:dyDescent="0.2">
      <c r="A3722" s="135"/>
      <c r="B3722" s="136"/>
      <c r="C3722" s="137" t="s">
        <v>2966</v>
      </c>
      <c r="D3722" s="138"/>
      <c r="E3722" s="139">
        <v>12</v>
      </c>
      <c r="F3722" s="134"/>
      <c r="G3722" s="134"/>
      <c r="H3722" s="140"/>
      <c r="I3722" s="140"/>
      <c r="J3722" s="140"/>
      <c r="K3722" s="140"/>
    </row>
    <row r="3723" spans="1:11" ht="33.75" outlineLevel="1" x14ac:dyDescent="0.2">
      <c r="A3723" s="43">
        <v>308</v>
      </c>
      <c r="B3723" s="44" t="s">
        <v>2967</v>
      </c>
      <c r="C3723" s="59" t="s">
        <v>2968</v>
      </c>
      <c r="D3723" s="45" t="s">
        <v>172</v>
      </c>
      <c r="E3723" s="46">
        <v>70.5398</v>
      </c>
      <c r="F3723" s="47">
        <v>0</v>
      </c>
      <c r="G3723" s="48">
        <f>ROUND(E3723*F3723,2)</f>
        <v>0</v>
      </c>
      <c r="H3723" s="46">
        <v>1.17E-3</v>
      </c>
      <c r="I3723" s="46">
        <f>ROUND(E3723*H3723,2)</f>
        <v>0.08</v>
      </c>
      <c r="J3723" s="46">
        <v>7.5999999999999998E-2</v>
      </c>
      <c r="K3723" s="46">
        <f>ROUND(E3723*J3723,2)</f>
        <v>5.36</v>
      </c>
    </row>
    <row r="3724" spans="1:11" outlineLevel="1" x14ac:dyDescent="0.2">
      <c r="A3724" s="135"/>
      <c r="B3724" s="136"/>
      <c r="C3724" s="137" t="s">
        <v>395</v>
      </c>
      <c r="D3724" s="138"/>
      <c r="E3724" s="139"/>
      <c r="F3724" s="134"/>
      <c r="G3724" s="134"/>
      <c r="H3724" s="140"/>
      <c r="I3724" s="140"/>
      <c r="J3724" s="140"/>
      <c r="K3724" s="140"/>
    </row>
    <row r="3725" spans="1:11" outlineLevel="1" x14ac:dyDescent="0.2">
      <c r="A3725" s="135"/>
      <c r="B3725" s="136"/>
      <c r="C3725" s="137" t="s">
        <v>2969</v>
      </c>
      <c r="D3725" s="138"/>
      <c r="E3725" s="139">
        <v>1.8</v>
      </c>
      <c r="F3725" s="134"/>
      <c r="G3725" s="134"/>
      <c r="H3725" s="140"/>
      <c r="I3725" s="140"/>
      <c r="J3725" s="140"/>
      <c r="K3725" s="140"/>
    </row>
    <row r="3726" spans="1:11" outlineLevel="1" x14ac:dyDescent="0.2">
      <c r="A3726" s="135"/>
      <c r="B3726" s="136"/>
      <c r="C3726" s="137" t="s">
        <v>2970</v>
      </c>
      <c r="D3726" s="138"/>
      <c r="E3726" s="139">
        <v>1.98</v>
      </c>
      <c r="F3726" s="134"/>
      <c r="G3726" s="134"/>
      <c r="H3726" s="140"/>
      <c r="I3726" s="140"/>
      <c r="J3726" s="140"/>
      <c r="K3726" s="140"/>
    </row>
    <row r="3727" spans="1:11" outlineLevel="1" x14ac:dyDescent="0.2">
      <c r="A3727" s="135"/>
      <c r="B3727" s="136"/>
      <c r="C3727" s="137" t="s">
        <v>2971</v>
      </c>
      <c r="D3727" s="138"/>
      <c r="E3727" s="139">
        <v>1.8180000000000001</v>
      </c>
      <c r="F3727" s="134"/>
      <c r="G3727" s="134"/>
      <c r="H3727" s="140"/>
      <c r="I3727" s="140"/>
      <c r="J3727" s="140"/>
      <c r="K3727" s="140"/>
    </row>
    <row r="3728" spans="1:11" outlineLevel="1" x14ac:dyDescent="0.2">
      <c r="A3728" s="135"/>
      <c r="B3728" s="136"/>
      <c r="C3728" s="137" t="s">
        <v>2972</v>
      </c>
      <c r="D3728" s="138"/>
      <c r="E3728" s="139">
        <v>1.7355</v>
      </c>
      <c r="F3728" s="134"/>
      <c r="G3728" s="134"/>
      <c r="H3728" s="140"/>
      <c r="I3728" s="140"/>
      <c r="J3728" s="140"/>
      <c r="K3728" s="140"/>
    </row>
    <row r="3729" spans="1:11" outlineLevel="1" x14ac:dyDescent="0.2">
      <c r="A3729" s="135"/>
      <c r="B3729" s="136"/>
      <c r="C3729" s="137" t="s">
        <v>2973</v>
      </c>
      <c r="D3729" s="138"/>
      <c r="E3729" s="139">
        <v>1.6910000000000001</v>
      </c>
      <c r="F3729" s="134"/>
      <c r="G3729" s="134"/>
      <c r="H3729" s="140"/>
      <c r="I3729" s="140"/>
      <c r="J3729" s="140"/>
      <c r="K3729" s="140"/>
    </row>
    <row r="3730" spans="1:11" outlineLevel="1" x14ac:dyDescent="0.2">
      <c r="A3730" s="135"/>
      <c r="B3730" s="136"/>
      <c r="C3730" s="137" t="s">
        <v>2974</v>
      </c>
      <c r="D3730" s="138"/>
      <c r="E3730" s="139">
        <v>1.8089999999999999</v>
      </c>
      <c r="F3730" s="134"/>
      <c r="G3730" s="134"/>
      <c r="H3730" s="140"/>
      <c r="I3730" s="140"/>
      <c r="J3730" s="140"/>
      <c r="K3730" s="140"/>
    </row>
    <row r="3731" spans="1:11" outlineLevel="1" x14ac:dyDescent="0.2">
      <c r="A3731" s="135"/>
      <c r="B3731" s="136"/>
      <c r="C3731" s="137" t="s">
        <v>2975</v>
      </c>
      <c r="D3731" s="138"/>
      <c r="E3731" s="139">
        <v>1.421</v>
      </c>
      <c r="F3731" s="134"/>
      <c r="G3731" s="134"/>
      <c r="H3731" s="140"/>
      <c r="I3731" s="140"/>
      <c r="J3731" s="140"/>
      <c r="K3731" s="140"/>
    </row>
    <row r="3732" spans="1:11" outlineLevel="1" x14ac:dyDescent="0.2">
      <c r="A3732" s="135"/>
      <c r="B3732" s="136"/>
      <c r="C3732" s="137" t="s">
        <v>2976</v>
      </c>
      <c r="D3732" s="138"/>
      <c r="E3732" s="139">
        <v>1.1499999999999999</v>
      </c>
      <c r="F3732" s="134"/>
      <c r="G3732" s="134"/>
      <c r="H3732" s="140"/>
      <c r="I3732" s="140"/>
      <c r="J3732" s="140"/>
      <c r="K3732" s="140"/>
    </row>
    <row r="3733" spans="1:11" outlineLevel="1" x14ac:dyDescent="0.2">
      <c r="A3733" s="135"/>
      <c r="B3733" s="136"/>
      <c r="C3733" s="137" t="s">
        <v>2977</v>
      </c>
      <c r="D3733" s="138"/>
      <c r="E3733" s="139">
        <v>1.9403999999999999</v>
      </c>
      <c r="F3733" s="134"/>
      <c r="G3733" s="134"/>
      <c r="H3733" s="140"/>
      <c r="I3733" s="140"/>
      <c r="J3733" s="140"/>
      <c r="K3733" s="140"/>
    </row>
    <row r="3734" spans="1:11" outlineLevel="1" x14ac:dyDescent="0.2">
      <c r="A3734" s="135"/>
      <c r="B3734" s="136"/>
      <c r="C3734" s="137" t="s">
        <v>2978</v>
      </c>
      <c r="D3734" s="138"/>
      <c r="E3734" s="139">
        <v>1.9701</v>
      </c>
      <c r="F3734" s="134"/>
      <c r="G3734" s="134"/>
      <c r="H3734" s="140"/>
      <c r="I3734" s="140"/>
      <c r="J3734" s="140"/>
      <c r="K3734" s="140"/>
    </row>
    <row r="3735" spans="1:11" outlineLevel="1" x14ac:dyDescent="0.2">
      <c r="A3735" s="135"/>
      <c r="B3735" s="136"/>
      <c r="C3735" s="137" t="s">
        <v>2979</v>
      </c>
      <c r="D3735" s="138"/>
      <c r="E3735" s="139">
        <v>1.7909999999999999</v>
      </c>
      <c r="F3735" s="134"/>
      <c r="G3735" s="134"/>
      <c r="H3735" s="140"/>
      <c r="I3735" s="140"/>
      <c r="J3735" s="140"/>
      <c r="K3735" s="140"/>
    </row>
    <row r="3736" spans="1:11" outlineLevel="1" x14ac:dyDescent="0.2">
      <c r="A3736" s="135"/>
      <c r="B3736" s="136"/>
      <c r="C3736" s="137" t="s">
        <v>2980</v>
      </c>
      <c r="D3736" s="138"/>
      <c r="E3736" s="139">
        <v>1.6910000000000001</v>
      </c>
      <c r="F3736" s="134"/>
      <c r="G3736" s="134"/>
      <c r="H3736" s="140"/>
      <c r="I3736" s="140"/>
      <c r="J3736" s="140"/>
      <c r="K3736" s="140"/>
    </row>
    <row r="3737" spans="1:11" outlineLevel="1" x14ac:dyDescent="0.2">
      <c r="A3737" s="135"/>
      <c r="B3737" s="136"/>
      <c r="C3737" s="137" t="s">
        <v>2981</v>
      </c>
      <c r="D3737" s="138"/>
      <c r="E3737" s="139">
        <v>1.407</v>
      </c>
      <c r="F3737" s="134"/>
      <c r="G3737" s="134"/>
      <c r="H3737" s="140"/>
      <c r="I3737" s="140"/>
      <c r="J3737" s="140"/>
      <c r="K3737" s="140"/>
    </row>
    <row r="3738" spans="1:11" outlineLevel="1" x14ac:dyDescent="0.2">
      <c r="A3738" s="135"/>
      <c r="B3738" s="136"/>
      <c r="C3738" s="137" t="s">
        <v>2982</v>
      </c>
      <c r="D3738" s="138"/>
      <c r="E3738" s="139">
        <v>1.407</v>
      </c>
      <c r="F3738" s="134"/>
      <c r="G3738" s="134"/>
      <c r="H3738" s="140"/>
      <c r="I3738" s="140"/>
      <c r="J3738" s="140"/>
      <c r="K3738" s="140"/>
    </row>
    <row r="3739" spans="1:11" outlineLevel="1" x14ac:dyDescent="0.2">
      <c r="A3739" s="135"/>
      <c r="B3739" s="136"/>
      <c r="C3739" s="137" t="s">
        <v>2983</v>
      </c>
      <c r="D3739" s="138"/>
      <c r="E3739" s="139">
        <v>1.7549999999999999</v>
      </c>
      <c r="F3739" s="134"/>
      <c r="G3739" s="134"/>
      <c r="H3739" s="140"/>
      <c r="I3739" s="140"/>
      <c r="J3739" s="140"/>
      <c r="K3739" s="140"/>
    </row>
    <row r="3740" spans="1:11" outlineLevel="1" x14ac:dyDescent="0.2">
      <c r="A3740" s="135"/>
      <c r="B3740" s="136"/>
      <c r="C3740" s="137" t="s">
        <v>2984</v>
      </c>
      <c r="D3740" s="138"/>
      <c r="E3740" s="139">
        <v>1.407</v>
      </c>
      <c r="F3740" s="134"/>
      <c r="G3740" s="134"/>
      <c r="H3740" s="140"/>
      <c r="I3740" s="140"/>
      <c r="J3740" s="140"/>
      <c r="K3740" s="140"/>
    </row>
    <row r="3741" spans="1:11" outlineLevel="1" x14ac:dyDescent="0.2">
      <c r="A3741" s="135"/>
      <c r="B3741" s="136"/>
      <c r="C3741" s="137" t="s">
        <v>404</v>
      </c>
      <c r="D3741" s="138"/>
      <c r="E3741" s="139"/>
      <c r="F3741" s="134"/>
      <c r="G3741" s="134"/>
      <c r="H3741" s="140"/>
      <c r="I3741" s="140"/>
      <c r="J3741" s="140"/>
      <c r="K3741" s="140"/>
    </row>
    <row r="3742" spans="1:11" outlineLevel="1" x14ac:dyDescent="0.2">
      <c r="A3742" s="135"/>
      <c r="B3742" s="136"/>
      <c r="C3742" s="137" t="s">
        <v>2985</v>
      </c>
      <c r="D3742" s="138"/>
      <c r="E3742" s="139">
        <v>1.6</v>
      </c>
      <c r="F3742" s="134"/>
      <c r="G3742" s="134"/>
      <c r="H3742" s="140"/>
      <c r="I3742" s="140"/>
      <c r="J3742" s="140"/>
      <c r="K3742" s="140"/>
    </row>
    <row r="3743" spans="1:11" outlineLevel="1" x14ac:dyDescent="0.2">
      <c r="A3743" s="135"/>
      <c r="B3743" s="136"/>
      <c r="C3743" s="137" t="s">
        <v>2986</v>
      </c>
      <c r="D3743" s="138"/>
      <c r="E3743" s="139">
        <v>1.5</v>
      </c>
      <c r="F3743" s="134"/>
      <c r="G3743" s="134"/>
      <c r="H3743" s="140"/>
      <c r="I3743" s="140"/>
      <c r="J3743" s="140"/>
      <c r="K3743" s="140"/>
    </row>
    <row r="3744" spans="1:11" outlineLevel="1" x14ac:dyDescent="0.2">
      <c r="A3744" s="135"/>
      <c r="B3744" s="136"/>
      <c r="C3744" s="137" t="s">
        <v>2987</v>
      </c>
      <c r="D3744" s="138"/>
      <c r="E3744" s="139">
        <v>1.8612</v>
      </c>
      <c r="F3744" s="134"/>
      <c r="G3744" s="134"/>
      <c r="H3744" s="140"/>
      <c r="I3744" s="140"/>
      <c r="J3744" s="140"/>
      <c r="K3744" s="140"/>
    </row>
    <row r="3745" spans="1:11" outlineLevel="1" x14ac:dyDescent="0.2">
      <c r="A3745" s="135"/>
      <c r="B3745" s="136"/>
      <c r="C3745" s="137" t="s">
        <v>2988</v>
      </c>
      <c r="D3745" s="138"/>
      <c r="E3745" s="139">
        <v>1.9008</v>
      </c>
      <c r="F3745" s="134"/>
      <c r="G3745" s="134"/>
      <c r="H3745" s="140"/>
      <c r="I3745" s="140"/>
      <c r="J3745" s="140"/>
      <c r="K3745" s="140"/>
    </row>
    <row r="3746" spans="1:11" outlineLevel="1" x14ac:dyDescent="0.2">
      <c r="A3746" s="135"/>
      <c r="B3746" s="136"/>
      <c r="C3746" s="137" t="s">
        <v>2989</v>
      </c>
      <c r="D3746" s="138"/>
      <c r="E3746" s="139">
        <v>1.881</v>
      </c>
      <c r="F3746" s="134"/>
      <c r="G3746" s="134"/>
      <c r="H3746" s="140"/>
      <c r="I3746" s="140"/>
      <c r="J3746" s="140"/>
      <c r="K3746" s="140"/>
    </row>
    <row r="3747" spans="1:11" outlineLevel="1" x14ac:dyDescent="0.2">
      <c r="A3747" s="135"/>
      <c r="B3747" s="136"/>
      <c r="C3747" s="137" t="s">
        <v>2990</v>
      </c>
      <c r="D3747" s="138"/>
      <c r="E3747" s="139">
        <v>1.0920000000000001</v>
      </c>
      <c r="F3747" s="134"/>
      <c r="G3747" s="134"/>
      <c r="H3747" s="140"/>
      <c r="I3747" s="140"/>
      <c r="J3747" s="140"/>
      <c r="K3747" s="140"/>
    </row>
    <row r="3748" spans="1:11" outlineLevel="1" x14ac:dyDescent="0.2">
      <c r="A3748" s="135"/>
      <c r="B3748" s="136"/>
      <c r="C3748" s="137" t="s">
        <v>2991</v>
      </c>
      <c r="D3748" s="138"/>
      <c r="E3748" s="139">
        <v>1.8</v>
      </c>
      <c r="F3748" s="134"/>
      <c r="G3748" s="134"/>
      <c r="H3748" s="140"/>
      <c r="I3748" s="140"/>
      <c r="J3748" s="140"/>
      <c r="K3748" s="140"/>
    </row>
    <row r="3749" spans="1:11" outlineLevel="1" x14ac:dyDescent="0.2">
      <c r="A3749" s="135"/>
      <c r="B3749" s="136"/>
      <c r="C3749" s="137" t="s">
        <v>2992</v>
      </c>
      <c r="D3749" s="138"/>
      <c r="E3749" s="139">
        <v>1.8180000000000001</v>
      </c>
      <c r="F3749" s="134"/>
      <c r="G3749" s="134"/>
      <c r="H3749" s="140"/>
      <c r="I3749" s="140"/>
      <c r="J3749" s="140"/>
      <c r="K3749" s="140"/>
    </row>
    <row r="3750" spans="1:11" outlineLevel="1" x14ac:dyDescent="0.2">
      <c r="A3750" s="135"/>
      <c r="B3750" s="136"/>
      <c r="C3750" s="137" t="s">
        <v>2993</v>
      </c>
      <c r="D3750" s="138"/>
      <c r="E3750" s="139">
        <v>1.8</v>
      </c>
      <c r="F3750" s="134"/>
      <c r="G3750" s="134"/>
      <c r="H3750" s="140"/>
      <c r="I3750" s="140"/>
      <c r="J3750" s="140"/>
      <c r="K3750" s="140"/>
    </row>
    <row r="3751" spans="1:11" outlineLevel="1" x14ac:dyDescent="0.2">
      <c r="A3751" s="135"/>
      <c r="B3751" s="136"/>
      <c r="C3751" s="137" t="s">
        <v>2994</v>
      </c>
      <c r="D3751" s="138"/>
      <c r="E3751" s="139">
        <v>1.7170000000000001</v>
      </c>
      <c r="F3751" s="134"/>
      <c r="G3751" s="134"/>
      <c r="H3751" s="140"/>
      <c r="I3751" s="140"/>
      <c r="J3751" s="140"/>
      <c r="K3751" s="140"/>
    </row>
    <row r="3752" spans="1:11" outlineLevel="1" x14ac:dyDescent="0.2">
      <c r="A3752" s="135"/>
      <c r="B3752" s="136"/>
      <c r="C3752" s="137" t="s">
        <v>2995</v>
      </c>
      <c r="D3752" s="138"/>
      <c r="E3752" s="139">
        <v>1.8180000000000001</v>
      </c>
      <c r="F3752" s="134"/>
      <c r="G3752" s="134"/>
      <c r="H3752" s="140"/>
      <c r="I3752" s="140"/>
      <c r="J3752" s="140"/>
      <c r="K3752" s="140"/>
    </row>
    <row r="3753" spans="1:11" outlineLevel="1" x14ac:dyDescent="0.2">
      <c r="A3753" s="135"/>
      <c r="B3753" s="136"/>
      <c r="C3753" s="137" t="s">
        <v>2996</v>
      </c>
      <c r="D3753" s="138"/>
      <c r="E3753" s="139">
        <v>1.8180000000000001</v>
      </c>
      <c r="F3753" s="134"/>
      <c r="G3753" s="134"/>
      <c r="H3753" s="140"/>
      <c r="I3753" s="140"/>
      <c r="J3753" s="140"/>
      <c r="K3753" s="140"/>
    </row>
    <row r="3754" spans="1:11" outlineLevel="1" x14ac:dyDescent="0.2">
      <c r="A3754" s="135"/>
      <c r="B3754" s="136"/>
      <c r="C3754" s="137" t="s">
        <v>2997</v>
      </c>
      <c r="D3754" s="138"/>
      <c r="E3754" s="139">
        <v>1.7687999999999999</v>
      </c>
      <c r="F3754" s="134"/>
      <c r="G3754" s="134"/>
      <c r="H3754" s="140"/>
      <c r="I3754" s="140"/>
      <c r="J3754" s="140"/>
      <c r="K3754" s="140"/>
    </row>
    <row r="3755" spans="1:11" outlineLevel="1" x14ac:dyDescent="0.2">
      <c r="A3755" s="135"/>
      <c r="B3755" s="136"/>
      <c r="C3755" s="137" t="s">
        <v>2998</v>
      </c>
      <c r="D3755" s="138"/>
      <c r="E3755" s="139">
        <v>2</v>
      </c>
      <c r="F3755" s="134"/>
      <c r="G3755" s="134"/>
      <c r="H3755" s="140"/>
      <c r="I3755" s="140"/>
      <c r="J3755" s="140"/>
      <c r="K3755" s="140"/>
    </row>
    <row r="3756" spans="1:11" outlineLevel="1" x14ac:dyDescent="0.2">
      <c r="A3756" s="135"/>
      <c r="B3756" s="136"/>
      <c r="C3756" s="137" t="s">
        <v>408</v>
      </c>
      <c r="D3756" s="138"/>
      <c r="E3756" s="139"/>
      <c r="F3756" s="134"/>
      <c r="G3756" s="134"/>
      <c r="H3756" s="140"/>
      <c r="I3756" s="140"/>
      <c r="J3756" s="140"/>
      <c r="K3756" s="140"/>
    </row>
    <row r="3757" spans="1:11" outlineLevel="1" x14ac:dyDescent="0.2">
      <c r="A3757" s="135"/>
      <c r="B3757" s="136"/>
      <c r="C3757" s="137" t="s">
        <v>2999</v>
      </c>
      <c r="D3757" s="138"/>
      <c r="E3757" s="139">
        <v>3.6360000000000001</v>
      </c>
      <c r="F3757" s="134"/>
      <c r="G3757" s="134"/>
      <c r="H3757" s="140"/>
      <c r="I3757" s="140"/>
      <c r="J3757" s="140"/>
      <c r="K3757" s="140"/>
    </row>
    <row r="3758" spans="1:11" outlineLevel="1" x14ac:dyDescent="0.2">
      <c r="A3758" s="135"/>
      <c r="B3758" s="136"/>
      <c r="C3758" s="137" t="s">
        <v>3000</v>
      </c>
      <c r="D3758" s="138"/>
      <c r="E3758" s="139">
        <v>1.8180000000000001</v>
      </c>
      <c r="F3758" s="134"/>
      <c r="G3758" s="134"/>
      <c r="H3758" s="140"/>
      <c r="I3758" s="140"/>
      <c r="J3758" s="140"/>
      <c r="K3758" s="140"/>
    </row>
    <row r="3759" spans="1:11" outlineLevel="1" x14ac:dyDescent="0.2">
      <c r="A3759" s="135"/>
      <c r="B3759" s="136"/>
      <c r="C3759" s="137" t="s">
        <v>3001</v>
      </c>
      <c r="D3759" s="138"/>
      <c r="E3759" s="139">
        <v>1.5149999999999999</v>
      </c>
      <c r="F3759" s="134"/>
      <c r="G3759" s="134"/>
      <c r="H3759" s="140"/>
      <c r="I3759" s="140"/>
      <c r="J3759" s="140"/>
      <c r="K3759" s="140"/>
    </row>
    <row r="3760" spans="1:11" outlineLevel="1" x14ac:dyDescent="0.2">
      <c r="A3760" s="135"/>
      <c r="B3760" s="136"/>
      <c r="C3760" s="137" t="s">
        <v>411</v>
      </c>
      <c r="D3760" s="138"/>
      <c r="E3760" s="139"/>
      <c r="F3760" s="134"/>
      <c r="G3760" s="134"/>
      <c r="H3760" s="140"/>
      <c r="I3760" s="140"/>
      <c r="J3760" s="140"/>
      <c r="K3760" s="140"/>
    </row>
    <row r="3761" spans="1:11" outlineLevel="1" x14ac:dyDescent="0.2">
      <c r="A3761" s="135"/>
      <c r="B3761" s="136"/>
      <c r="C3761" s="137" t="s">
        <v>3002</v>
      </c>
      <c r="D3761" s="138"/>
      <c r="E3761" s="139">
        <v>3.6360000000000001</v>
      </c>
      <c r="F3761" s="134"/>
      <c r="G3761" s="134"/>
      <c r="H3761" s="140"/>
      <c r="I3761" s="140"/>
      <c r="J3761" s="140"/>
      <c r="K3761" s="140"/>
    </row>
    <row r="3762" spans="1:11" outlineLevel="1" x14ac:dyDescent="0.2">
      <c r="A3762" s="135"/>
      <c r="B3762" s="136"/>
      <c r="C3762" s="137" t="s">
        <v>3003</v>
      </c>
      <c r="D3762" s="138"/>
      <c r="E3762" s="139">
        <v>1.8180000000000001</v>
      </c>
      <c r="F3762" s="134"/>
      <c r="G3762" s="134"/>
      <c r="H3762" s="140"/>
      <c r="I3762" s="140"/>
      <c r="J3762" s="140"/>
      <c r="K3762" s="140"/>
    </row>
    <row r="3763" spans="1:11" outlineLevel="1" x14ac:dyDescent="0.2">
      <c r="A3763" s="135"/>
      <c r="B3763" s="136"/>
      <c r="C3763" s="137" t="s">
        <v>3004</v>
      </c>
      <c r="D3763" s="138"/>
      <c r="E3763" s="139">
        <v>1.5149999999999999</v>
      </c>
      <c r="F3763" s="134"/>
      <c r="G3763" s="134"/>
      <c r="H3763" s="140"/>
      <c r="I3763" s="140"/>
      <c r="J3763" s="140"/>
      <c r="K3763" s="140"/>
    </row>
    <row r="3764" spans="1:11" outlineLevel="1" x14ac:dyDescent="0.2">
      <c r="A3764" s="135"/>
      <c r="B3764" s="136"/>
      <c r="C3764" s="137" t="s">
        <v>3005</v>
      </c>
      <c r="D3764" s="138"/>
      <c r="E3764" s="139">
        <v>1.8180000000000001</v>
      </c>
      <c r="F3764" s="134"/>
      <c r="G3764" s="134"/>
      <c r="H3764" s="140"/>
      <c r="I3764" s="140"/>
      <c r="J3764" s="140"/>
      <c r="K3764" s="140"/>
    </row>
    <row r="3765" spans="1:11" outlineLevel="1" x14ac:dyDescent="0.2">
      <c r="A3765" s="135"/>
      <c r="B3765" s="136"/>
      <c r="C3765" s="137" t="s">
        <v>415</v>
      </c>
      <c r="D3765" s="138"/>
      <c r="E3765" s="139"/>
      <c r="F3765" s="134"/>
      <c r="G3765" s="134"/>
      <c r="H3765" s="140"/>
      <c r="I3765" s="140"/>
      <c r="J3765" s="140"/>
      <c r="K3765" s="140"/>
    </row>
    <row r="3766" spans="1:11" outlineLevel="1" x14ac:dyDescent="0.2">
      <c r="A3766" s="135"/>
      <c r="B3766" s="136"/>
      <c r="C3766" s="137" t="s">
        <v>3006</v>
      </c>
      <c r="D3766" s="138"/>
      <c r="E3766" s="139">
        <v>3.6360000000000001</v>
      </c>
      <c r="F3766" s="134"/>
      <c r="G3766" s="134"/>
      <c r="H3766" s="140"/>
      <c r="I3766" s="140"/>
      <c r="J3766" s="140"/>
      <c r="K3766" s="140"/>
    </row>
    <row r="3767" spans="1:11" ht="33.75" outlineLevel="1" x14ac:dyDescent="0.2">
      <c r="A3767" s="43">
        <v>309</v>
      </c>
      <c r="B3767" s="44" t="s">
        <v>3007</v>
      </c>
      <c r="C3767" s="59" t="s">
        <v>3008</v>
      </c>
      <c r="D3767" s="45" t="s">
        <v>172</v>
      </c>
      <c r="E3767" s="46">
        <v>126.1195</v>
      </c>
      <c r="F3767" s="47">
        <v>0</v>
      </c>
      <c r="G3767" s="48">
        <f>ROUND(E3767*F3767,2)</f>
        <v>0</v>
      </c>
      <c r="H3767" s="46">
        <v>1E-3</v>
      </c>
      <c r="I3767" s="46">
        <f>ROUND(E3767*H3767,2)</f>
        <v>0.13</v>
      </c>
      <c r="J3767" s="46">
        <v>6.3E-2</v>
      </c>
      <c r="K3767" s="46">
        <f>ROUND(E3767*J3767,2)</f>
        <v>7.95</v>
      </c>
    </row>
    <row r="3768" spans="1:11" outlineLevel="1" x14ac:dyDescent="0.2">
      <c r="A3768" s="135"/>
      <c r="B3768" s="136"/>
      <c r="C3768" s="137" t="s">
        <v>395</v>
      </c>
      <c r="D3768" s="138"/>
      <c r="E3768" s="139"/>
      <c r="F3768" s="134"/>
      <c r="G3768" s="134"/>
      <c r="H3768" s="140"/>
      <c r="I3768" s="140"/>
      <c r="J3768" s="140"/>
      <c r="K3768" s="140"/>
    </row>
    <row r="3769" spans="1:11" outlineLevel="1" x14ac:dyDescent="0.2">
      <c r="A3769" s="135"/>
      <c r="B3769" s="136"/>
      <c r="C3769" s="137" t="s">
        <v>3009</v>
      </c>
      <c r="D3769" s="138"/>
      <c r="E3769" s="139">
        <v>2.02</v>
      </c>
      <c r="F3769" s="134"/>
      <c r="G3769" s="134"/>
      <c r="H3769" s="140"/>
      <c r="I3769" s="140"/>
      <c r="J3769" s="140"/>
      <c r="K3769" s="140"/>
    </row>
    <row r="3770" spans="1:11" outlineLevel="1" x14ac:dyDescent="0.2">
      <c r="A3770" s="135"/>
      <c r="B3770" s="136"/>
      <c r="C3770" s="137" t="s">
        <v>3010</v>
      </c>
      <c r="D3770" s="138"/>
      <c r="E3770" s="139">
        <v>3.0379999999999998</v>
      </c>
      <c r="F3770" s="134"/>
      <c r="G3770" s="134"/>
      <c r="H3770" s="140"/>
      <c r="I3770" s="140"/>
      <c r="J3770" s="140"/>
      <c r="K3770" s="140"/>
    </row>
    <row r="3771" spans="1:11" outlineLevel="1" x14ac:dyDescent="0.2">
      <c r="A3771" s="135"/>
      <c r="B3771" s="136"/>
      <c r="C3771" s="137" t="s">
        <v>3011</v>
      </c>
      <c r="D3771" s="138"/>
      <c r="E3771" s="139">
        <v>2.02</v>
      </c>
      <c r="F3771" s="134"/>
      <c r="G3771" s="134"/>
      <c r="H3771" s="140"/>
      <c r="I3771" s="140"/>
      <c r="J3771" s="140"/>
      <c r="K3771" s="140"/>
    </row>
    <row r="3772" spans="1:11" outlineLevel="1" x14ac:dyDescent="0.2">
      <c r="A3772" s="135"/>
      <c r="B3772" s="136"/>
      <c r="C3772" s="137" t="s">
        <v>3012</v>
      </c>
      <c r="D3772" s="138"/>
      <c r="E3772" s="139">
        <v>2.0299999999999998</v>
      </c>
      <c r="F3772" s="134"/>
      <c r="G3772" s="134"/>
      <c r="H3772" s="140"/>
      <c r="I3772" s="140"/>
      <c r="J3772" s="140"/>
      <c r="K3772" s="140"/>
    </row>
    <row r="3773" spans="1:11" outlineLevel="1" x14ac:dyDescent="0.2">
      <c r="A3773" s="135"/>
      <c r="B3773" s="136"/>
      <c r="C3773" s="137" t="s">
        <v>3013</v>
      </c>
      <c r="D3773" s="138"/>
      <c r="E3773" s="139">
        <v>2.1816</v>
      </c>
      <c r="F3773" s="134"/>
      <c r="G3773" s="134"/>
      <c r="H3773" s="140"/>
      <c r="I3773" s="140"/>
      <c r="J3773" s="140"/>
      <c r="K3773" s="140"/>
    </row>
    <row r="3774" spans="1:11" outlineLevel="1" x14ac:dyDescent="0.2">
      <c r="A3774" s="135"/>
      <c r="B3774" s="136"/>
      <c r="C3774" s="137" t="s">
        <v>3014</v>
      </c>
      <c r="D3774" s="138"/>
      <c r="E3774" s="139">
        <v>2.0099999999999998</v>
      </c>
      <c r="F3774" s="134"/>
      <c r="G3774" s="134"/>
      <c r="H3774" s="140"/>
      <c r="I3774" s="140"/>
      <c r="J3774" s="140"/>
      <c r="K3774" s="140"/>
    </row>
    <row r="3775" spans="1:11" outlineLevel="1" x14ac:dyDescent="0.2">
      <c r="A3775" s="135"/>
      <c r="B3775" s="136"/>
      <c r="C3775" s="137" t="s">
        <v>3015</v>
      </c>
      <c r="D3775" s="138"/>
      <c r="E3775" s="139">
        <v>2.2248000000000001</v>
      </c>
      <c r="F3775" s="134"/>
      <c r="G3775" s="134"/>
      <c r="H3775" s="140"/>
      <c r="I3775" s="140"/>
      <c r="J3775" s="140"/>
      <c r="K3775" s="140"/>
    </row>
    <row r="3776" spans="1:11" outlineLevel="1" x14ac:dyDescent="0.2">
      <c r="A3776" s="135"/>
      <c r="B3776" s="136"/>
      <c r="C3776" s="137" t="s">
        <v>3016</v>
      </c>
      <c r="D3776" s="138"/>
      <c r="E3776" s="139">
        <v>2.0196000000000001</v>
      </c>
      <c r="F3776" s="134"/>
      <c r="G3776" s="134"/>
      <c r="H3776" s="140"/>
      <c r="I3776" s="140"/>
      <c r="J3776" s="140"/>
      <c r="K3776" s="140"/>
    </row>
    <row r="3777" spans="1:11" outlineLevel="1" x14ac:dyDescent="0.2">
      <c r="A3777" s="135"/>
      <c r="B3777" s="136"/>
      <c r="C3777" s="137" t="s">
        <v>3017</v>
      </c>
      <c r="D3777" s="138"/>
      <c r="E3777" s="139">
        <v>2.02</v>
      </c>
      <c r="F3777" s="134"/>
      <c r="G3777" s="134"/>
      <c r="H3777" s="140"/>
      <c r="I3777" s="140"/>
      <c r="J3777" s="140"/>
      <c r="K3777" s="140"/>
    </row>
    <row r="3778" spans="1:11" outlineLevel="1" x14ac:dyDescent="0.2">
      <c r="A3778" s="135"/>
      <c r="B3778" s="136"/>
      <c r="C3778" s="137" t="s">
        <v>3018</v>
      </c>
      <c r="D3778" s="138"/>
      <c r="E3778" s="139">
        <v>2.2343999999999999</v>
      </c>
      <c r="F3778" s="134"/>
      <c r="G3778" s="134"/>
      <c r="H3778" s="140"/>
      <c r="I3778" s="140"/>
      <c r="J3778" s="140"/>
      <c r="K3778" s="140"/>
    </row>
    <row r="3779" spans="1:11" outlineLevel="1" x14ac:dyDescent="0.2">
      <c r="A3779" s="135"/>
      <c r="B3779" s="136"/>
      <c r="C3779" s="137" t="s">
        <v>404</v>
      </c>
      <c r="D3779" s="138"/>
      <c r="E3779" s="139"/>
      <c r="F3779" s="134"/>
      <c r="G3779" s="134"/>
      <c r="H3779" s="140"/>
      <c r="I3779" s="140"/>
      <c r="J3779" s="140"/>
      <c r="K3779" s="140"/>
    </row>
    <row r="3780" spans="1:11" outlineLevel="1" x14ac:dyDescent="0.2">
      <c r="A3780" s="135"/>
      <c r="B3780" s="136"/>
      <c r="C3780" s="137" t="s">
        <v>3019</v>
      </c>
      <c r="D3780" s="138"/>
      <c r="E3780" s="139">
        <v>2.13</v>
      </c>
      <c r="F3780" s="134"/>
      <c r="G3780" s="134"/>
      <c r="H3780" s="140"/>
      <c r="I3780" s="140"/>
      <c r="J3780" s="140"/>
      <c r="K3780" s="140"/>
    </row>
    <row r="3781" spans="1:11" outlineLevel="1" x14ac:dyDescent="0.2">
      <c r="A3781" s="135"/>
      <c r="B3781" s="136"/>
      <c r="C3781" s="137" t="s">
        <v>3020</v>
      </c>
      <c r="D3781" s="138"/>
      <c r="E3781" s="139">
        <v>2.4529999999999998</v>
      </c>
      <c r="F3781" s="134"/>
      <c r="G3781" s="134"/>
      <c r="H3781" s="140"/>
      <c r="I3781" s="140"/>
      <c r="J3781" s="140"/>
      <c r="K3781" s="140"/>
    </row>
    <row r="3782" spans="1:11" outlineLevel="1" x14ac:dyDescent="0.2">
      <c r="A3782" s="135"/>
      <c r="B3782" s="136"/>
      <c r="C3782" s="137" t="s">
        <v>3021</v>
      </c>
      <c r="D3782" s="138"/>
      <c r="E3782" s="139">
        <v>2.4529999999999998</v>
      </c>
      <c r="F3782" s="134"/>
      <c r="G3782" s="134"/>
      <c r="H3782" s="140"/>
      <c r="I3782" s="140"/>
      <c r="J3782" s="140"/>
      <c r="K3782" s="140"/>
    </row>
    <row r="3783" spans="1:11" outlineLevel="1" x14ac:dyDescent="0.2">
      <c r="A3783" s="135"/>
      <c r="B3783" s="136"/>
      <c r="C3783" s="137" t="s">
        <v>3022</v>
      </c>
      <c r="D3783" s="138"/>
      <c r="E3783" s="139">
        <v>2.2995000000000001</v>
      </c>
      <c r="F3783" s="134"/>
      <c r="G3783" s="134"/>
      <c r="H3783" s="140"/>
      <c r="I3783" s="140"/>
      <c r="J3783" s="140"/>
      <c r="K3783" s="140"/>
    </row>
    <row r="3784" spans="1:11" outlineLevel="1" x14ac:dyDescent="0.2">
      <c r="A3784" s="135"/>
      <c r="B3784" s="136"/>
      <c r="C3784" s="137" t="s">
        <v>3023</v>
      </c>
      <c r="D3784" s="138"/>
      <c r="E3784" s="139">
        <v>2.052</v>
      </c>
      <c r="F3784" s="134"/>
      <c r="G3784" s="134"/>
      <c r="H3784" s="140"/>
      <c r="I3784" s="140"/>
      <c r="J3784" s="140"/>
      <c r="K3784" s="140"/>
    </row>
    <row r="3785" spans="1:11" outlineLevel="1" x14ac:dyDescent="0.2">
      <c r="A3785" s="135"/>
      <c r="B3785" s="136"/>
      <c r="C3785" s="137" t="s">
        <v>3024</v>
      </c>
      <c r="D3785" s="138"/>
      <c r="E3785" s="139">
        <v>2.0255999999999998</v>
      </c>
      <c r="F3785" s="134"/>
      <c r="G3785" s="134"/>
      <c r="H3785" s="140"/>
      <c r="I3785" s="140"/>
      <c r="J3785" s="140"/>
      <c r="K3785" s="140"/>
    </row>
    <row r="3786" spans="1:11" outlineLevel="1" x14ac:dyDescent="0.2">
      <c r="A3786" s="135"/>
      <c r="B3786" s="136"/>
      <c r="C3786" s="137" t="s">
        <v>3025</v>
      </c>
      <c r="D3786" s="138"/>
      <c r="E3786" s="139">
        <v>2.12</v>
      </c>
      <c r="F3786" s="134"/>
      <c r="G3786" s="134"/>
      <c r="H3786" s="140"/>
      <c r="I3786" s="140"/>
      <c r="J3786" s="140"/>
      <c r="K3786" s="140"/>
    </row>
    <row r="3787" spans="1:11" outlineLevel="1" x14ac:dyDescent="0.2">
      <c r="A3787" s="135"/>
      <c r="B3787" s="136"/>
      <c r="C3787" s="137" t="s">
        <v>3026</v>
      </c>
      <c r="D3787" s="138"/>
      <c r="E3787" s="139">
        <v>2.0678000000000001</v>
      </c>
      <c r="F3787" s="134"/>
      <c r="G3787" s="134"/>
      <c r="H3787" s="140"/>
      <c r="I3787" s="140"/>
      <c r="J3787" s="140"/>
      <c r="K3787" s="140"/>
    </row>
    <row r="3788" spans="1:11" outlineLevel="1" x14ac:dyDescent="0.2">
      <c r="A3788" s="135"/>
      <c r="B3788" s="136"/>
      <c r="C3788" s="137" t="s">
        <v>3027</v>
      </c>
      <c r="D3788" s="138"/>
      <c r="E3788" s="139">
        <v>5.7935999999999996</v>
      </c>
      <c r="F3788" s="134"/>
      <c r="G3788" s="134"/>
      <c r="H3788" s="140"/>
      <c r="I3788" s="140"/>
      <c r="J3788" s="140"/>
      <c r="K3788" s="140"/>
    </row>
    <row r="3789" spans="1:11" outlineLevel="1" x14ac:dyDescent="0.2">
      <c r="A3789" s="135"/>
      <c r="B3789" s="136"/>
      <c r="C3789" s="137" t="s">
        <v>3028</v>
      </c>
      <c r="D3789" s="138"/>
      <c r="E3789" s="139">
        <v>2.8967999999999998</v>
      </c>
      <c r="F3789" s="134"/>
      <c r="G3789" s="134"/>
      <c r="H3789" s="140"/>
      <c r="I3789" s="140"/>
      <c r="J3789" s="140"/>
      <c r="K3789" s="140"/>
    </row>
    <row r="3790" spans="1:11" outlineLevel="1" x14ac:dyDescent="0.2">
      <c r="A3790" s="135"/>
      <c r="B3790" s="136"/>
      <c r="C3790" s="137" t="s">
        <v>3029</v>
      </c>
      <c r="D3790" s="138"/>
      <c r="E3790" s="139">
        <v>3.2759999999999998</v>
      </c>
      <c r="F3790" s="134"/>
      <c r="G3790" s="134"/>
      <c r="H3790" s="140"/>
      <c r="I3790" s="140"/>
      <c r="J3790" s="140"/>
      <c r="K3790" s="140"/>
    </row>
    <row r="3791" spans="1:11" outlineLevel="1" x14ac:dyDescent="0.2">
      <c r="A3791" s="135"/>
      <c r="B3791" s="136"/>
      <c r="C3791" s="137" t="s">
        <v>3030</v>
      </c>
      <c r="D3791" s="138"/>
      <c r="E3791" s="139">
        <v>2.2366000000000001</v>
      </c>
      <c r="F3791" s="134"/>
      <c r="G3791" s="134"/>
      <c r="H3791" s="140"/>
      <c r="I3791" s="140"/>
      <c r="J3791" s="140"/>
      <c r="K3791" s="140"/>
    </row>
    <row r="3792" spans="1:11" outlineLevel="1" x14ac:dyDescent="0.2">
      <c r="A3792" s="135"/>
      <c r="B3792" s="136"/>
      <c r="C3792" s="137" t="s">
        <v>408</v>
      </c>
      <c r="D3792" s="138"/>
      <c r="E3792" s="139"/>
      <c r="F3792" s="134"/>
      <c r="G3792" s="134"/>
      <c r="H3792" s="140"/>
      <c r="I3792" s="140"/>
      <c r="J3792" s="140"/>
      <c r="K3792" s="140"/>
    </row>
    <row r="3793" spans="1:11" outlineLevel="1" x14ac:dyDescent="0.2">
      <c r="A3793" s="135"/>
      <c r="B3793" s="136"/>
      <c r="C3793" s="137" t="s">
        <v>3031</v>
      </c>
      <c r="D3793" s="138"/>
      <c r="E3793" s="139">
        <v>3.08</v>
      </c>
      <c r="F3793" s="134"/>
      <c r="G3793" s="134"/>
      <c r="H3793" s="140"/>
      <c r="I3793" s="140"/>
      <c r="J3793" s="140"/>
      <c r="K3793" s="140"/>
    </row>
    <row r="3794" spans="1:11" outlineLevel="1" x14ac:dyDescent="0.2">
      <c r="A3794" s="135"/>
      <c r="B3794" s="136"/>
      <c r="C3794" s="137" t="s">
        <v>3032</v>
      </c>
      <c r="D3794" s="138"/>
      <c r="E3794" s="139">
        <v>2.2338</v>
      </c>
      <c r="F3794" s="134"/>
      <c r="G3794" s="134"/>
      <c r="H3794" s="140"/>
      <c r="I3794" s="140"/>
      <c r="J3794" s="140"/>
      <c r="K3794" s="140"/>
    </row>
    <row r="3795" spans="1:11" outlineLevel="1" x14ac:dyDescent="0.2">
      <c r="A3795" s="135"/>
      <c r="B3795" s="136"/>
      <c r="C3795" s="137" t="s">
        <v>3033</v>
      </c>
      <c r="D3795" s="138"/>
      <c r="E3795" s="139">
        <v>2.431</v>
      </c>
      <c r="F3795" s="134"/>
      <c r="G3795" s="134"/>
      <c r="H3795" s="140"/>
      <c r="I3795" s="140"/>
      <c r="J3795" s="140"/>
      <c r="K3795" s="140"/>
    </row>
    <row r="3796" spans="1:11" outlineLevel="1" x14ac:dyDescent="0.2">
      <c r="A3796" s="135"/>
      <c r="B3796" s="136"/>
      <c r="C3796" s="137" t="s">
        <v>3034</v>
      </c>
      <c r="D3796" s="138"/>
      <c r="E3796" s="139">
        <v>3.08</v>
      </c>
      <c r="F3796" s="134"/>
      <c r="G3796" s="134"/>
      <c r="H3796" s="140"/>
      <c r="I3796" s="140"/>
      <c r="J3796" s="140"/>
      <c r="K3796" s="140"/>
    </row>
    <row r="3797" spans="1:11" outlineLevel="1" x14ac:dyDescent="0.2">
      <c r="A3797" s="135"/>
      <c r="B3797" s="136"/>
      <c r="C3797" s="137" t="s">
        <v>3035</v>
      </c>
      <c r="D3797" s="138"/>
      <c r="E3797" s="139">
        <v>2.02</v>
      </c>
      <c r="F3797" s="134"/>
      <c r="G3797" s="134"/>
      <c r="H3797" s="140"/>
      <c r="I3797" s="140"/>
      <c r="J3797" s="140"/>
      <c r="K3797" s="140"/>
    </row>
    <row r="3798" spans="1:11" outlineLevel="1" x14ac:dyDescent="0.2">
      <c r="A3798" s="135"/>
      <c r="B3798" s="136"/>
      <c r="C3798" s="137" t="s">
        <v>3036</v>
      </c>
      <c r="D3798" s="138"/>
      <c r="E3798" s="139">
        <v>3.08</v>
      </c>
      <c r="F3798" s="134"/>
      <c r="G3798" s="134"/>
      <c r="H3798" s="140"/>
      <c r="I3798" s="140"/>
      <c r="J3798" s="140"/>
      <c r="K3798" s="140"/>
    </row>
    <row r="3799" spans="1:11" outlineLevel="1" x14ac:dyDescent="0.2">
      <c r="A3799" s="135"/>
      <c r="B3799" s="136"/>
      <c r="C3799" s="137" t="s">
        <v>3037</v>
      </c>
      <c r="D3799" s="138"/>
      <c r="E3799" s="139">
        <v>2.4420000000000002</v>
      </c>
      <c r="F3799" s="134"/>
      <c r="G3799" s="134"/>
      <c r="H3799" s="140"/>
      <c r="I3799" s="140"/>
      <c r="J3799" s="140"/>
      <c r="K3799" s="140"/>
    </row>
    <row r="3800" spans="1:11" outlineLevel="1" x14ac:dyDescent="0.2">
      <c r="A3800" s="135"/>
      <c r="B3800" s="136"/>
      <c r="C3800" s="137" t="s">
        <v>3038</v>
      </c>
      <c r="D3800" s="138"/>
      <c r="E3800" s="139">
        <v>3.08</v>
      </c>
      <c r="F3800" s="134"/>
      <c r="G3800" s="134"/>
      <c r="H3800" s="140"/>
      <c r="I3800" s="140"/>
      <c r="J3800" s="140"/>
      <c r="K3800" s="140"/>
    </row>
    <row r="3801" spans="1:11" outlineLevel="1" x14ac:dyDescent="0.2">
      <c r="A3801" s="135"/>
      <c r="B3801" s="136"/>
      <c r="C3801" s="137" t="s">
        <v>411</v>
      </c>
      <c r="D3801" s="138"/>
      <c r="E3801" s="139"/>
      <c r="F3801" s="134"/>
      <c r="G3801" s="134"/>
      <c r="H3801" s="140"/>
      <c r="I3801" s="140"/>
      <c r="J3801" s="140"/>
      <c r="K3801" s="140"/>
    </row>
    <row r="3802" spans="1:11" outlineLevel="1" x14ac:dyDescent="0.2">
      <c r="A3802" s="135"/>
      <c r="B3802" s="136"/>
      <c r="C3802" s="137" t="s">
        <v>3039</v>
      </c>
      <c r="D3802" s="138"/>
      <c r="E3802" s="139">
        <v>3.08</v>
      </c>
      <c r="F3802" s="134"/>
      <c r="G3802" s="134"/>
      <c r="H3802" s="140"/>
      <c r="I3802" s="140"/>
      <c r="J3802" s="140"/>
      <c r="K3802" s="140"/>
    </row>
    <row r="3803" spans="1:11" outlineLevel="1" x14ac:dyDescent="0.2">
      <c r="A3803" s="135"/>
      <c r="B3803" s="136"/>
      <c r="C3803" s="137" t="s">
        <v>3040</v>
      </c>
      <c r="D3803" s="138"/>
      <c r="E3803" s="139">
        <v>2.42</v>
      </c>
      <c r="F3803" s="134"/>
      <c r="G3803" s="134"/>
      <c r="H3803" s="140"/>
      <c r="I3803" s="140"/>
      <c r="J3803" s="140"/>
      <c r="K3803" s="140"/>
    </row>
    <row r="3804" spans="1:11" outlineLevel="1" x14ac:dyDescent="0.2">
      <c r="A3804" s="135"/>
      <c r="B3804" s="136"/>
      <c r="C3804" s="137" t="s">
        <v>3041</v>
      </c>
      <c r="D3804" s="138"/>
      <c r="E3804" s="139">
        <v>2.19</v>
      </c>
      <c r="F3804" s="134"/>
      <c r="G3804" s="134"/>
      <c r="H3804" s="140"/>
      <c r="I3804" s="140"/>
      <c r="J3804" s="140"/>
      <c r="K3804" s="140"/>
    </row>
    <row r="3805" spans="1:11" outlineLevel="1" x14ac:dyDescent="0.2">
      <c r="A3805" s="135"/>
      <c r="B3805" s="136"/>
      <c r="C3805" s="137" t="s">
        <v>3042</v>
      </c>
      <c r="D3805" s="138"/>
      <c r="E3805" s="139">
        <v>3.262</v>
      </c>
      <c r="F3805" s="134"/>
      <c r="G3805" s="134"/>
      <c r="H3805" s="140"/>
      <c r="I3805" s="140"/>
      <c r="J3805" s="140"/>
      <c r="K3805" s="140"/>
    </row>
    <row r="3806" spans="1:11" outlineLevel="1" x14ac:dyDescent="0.2">
      <c r="A3806" s="135"/>
      <c r="B3806" s="136"/>
      <c r="C3806" s="137" t="s">
        <v>3043</v>
      </c>
      <c r="D3806" s="138"/>
      <c r="E3806" s="139">
        <v>3.08</v>
      </c>
      <c r="F3806" s="134"/>
      <c r="G3806" s="134"/>
      <c r="H3806" s="140"/>
      <c r="I3806" s="140"/>
      <c r="J3806" s="140"/>
      <c r="K3806" s="140"/>
    </row>
    <row r="3807" spans="1:11" outlineLevel="1" x14ac:dyDescent="0.2">
      <c r="A3807" s="135"/>
      <c r="B3807" s="136"/>
      <c r="C3807" s="137" t="s">
        <v>3044</v>
      </c>
      <c r="D3807" s="138"/>
      <c r="E3807" s="139">
        <v>3.08</v>
      </c>
      <c r="F3807" s="134"/>
      <c r="G3807" s="134"/>
      <c r="H3807" s="140"/>
      <c r="I3807" s="140"/>
      <c r="J3807" s="140"/>
      <c r="K3807" s="140"/>
    </row>
    <row r="3808" spans="1:11" outlineLevel="1" x14ac:dyDescent="0.2">
      <c r="A3808" s="135"/>
      <c r="B3808" s="136"/>
      <c r="C3808" s="137" t="s">
        <v>3045</v>
      </c>
      <c r="D3808" s="138"/>
      <c r="E3808" s="139">
        <v>2.4420000000000002</v>
      </c>
      <c r="F3808" s="134"/>
      <c r="G3808" s="134"/>
      <c r="H3808" s="140"/>
      <c r="I3808" s="140"/>
      <c r="J3808" s="140"/>
      <c r="K3808" s="140"/>
    </row>
    <row r="3809" spans="1:11" outlineLevel="1" x14ac:dyDescent="0.2">
      <c r="A3809" s="135"/>
      <c r="B3809" s="136"/>
      <c r="C3809" s="137" t="s">
        <v>3046</v>
      </c>
      <c r="D3809" s="138"/>
      <c r="E3809" s="139">
        <v>3.08</v>
      </c>
      <c r="F3809" s="134"/>
      <c r="G3809" s="134"/>
      <c r="H3809" s="140"/>
      <c r="I3809" s="140"/>
      <c r="J3809" s="140"/>
      <c r="K3809" s="140"/>
    </row>
    <row r="3810" spans="1:11" outlineLevel="1" x14ac:dyDescent="0.2">
      <c r="A3810" s="135"/>
      <c r="B3810" s="136"/>
      <c r="C3810" s="137" t="s">
        <v>415</v>
      </c>
      <c r="D3810" s="138"/>
      <c r="E3810" s="139"/>
      <c r="F3810" s="134"/>
      <c r="G3810" s="134"/>
      <c r="H3810" s="140"/>
      <c r="I3810" s="140"/>
      <c r="J3810" s="140"/>
      <c r="K3810" s="140"/>
    </row>
    <row r="3811" spans="1:11" outlineLevel="1" x14ac:dyDescent="0.2">
      <c r="A3811" s="135"/>
      <c r="B3811" s="136"/>
      <c r="C3811" s="137" t="s">
        <v>3047</v>
      </c>
      <c r="D3811" s="138"/>
      <c r="E3811" s="139">
        <v>3.08</v>
      </c>
      <c r="F3811" s="134"/>
      <c r="G3811" s="134"/>
      <c r="H3811" s="140"/>
      <c r="I3811" s="140"/>
      <c r="J3811" s="140"/>
      <c r="K3811" s="140"/>
    </row>
    <row r="3812" spans="1:11" outlineLevel="1" x14ac:dyDescent="0.2">
      <c r="A3812" s="135"/>
      <c r="B3812" s="136"/>
      <c r="C3812" s="137" t="s">
        <v>3048</v>
      </c>
      <c r="D3812" s="138"/>
      <c r="E3812" s="139">
        <v>2.42</v>
      </c>
      <c r="F3812" s="134"/>
      <c r="G3812" s="134"/>
      <c r="H3812" s="140"/>
      <c r="I3812" s="140"/>
      <c r="J3812" s="140"/>
      <c r="K3812" s="140"/>
    </row>
    <row r="3813" spans="1:11" outlineLevel="1" x14ac:dyDescent="0.2">
      <c r="A3813" s="135"/>
      <c r="B3813" s="136"/>
      <c r="C3813" s="137" t="s">
        <v>3049</v>
      </c>
      <c r="D3813" s="138"/>
      <c r="E3813" s="139">
        <v>3.15</v>
      </c>
      <c r="F3813" s="134"/>
      <c r="G3813" s="134"/>
      <c r="H3813" s="140"/>
      <c r="I3813" s="140"/>
      <c r="J3813" s="140"/>
      <c r="K3813" s="140"/>
    </row>
    <row r="3814" spans="1:11" outlineLevel="1" x14ac:dyDescent="0.2">
      <c r="A3814" s="135"/>
      <c r="B3814" s="136"/>
      <c r="C3814" s="137" t="s">
        <v>3050</v>
      </c>
      <c r="D3814" s="138"/>
      <c r="E3814" s="139">
        <v>3.08</v>
      </c>
      <c r="F3814" s="134"/>
      <c r="G3814" s="134"/>
      <c r="H3814" s="140"/>
      <c r="I3814" s="140"/>
      <c r="J3814" s="140"/>
      <c r="K3814" s="140"/>
    </row>
    <row r="3815" spans="1:11" outlineLevel="1" x14ac:dyDescent="0.2">
      <c r="A3815" s="135"/>
      <c r="B3815" s="136"/>
      <c r="C3815" s="137" t="s">
        <v>3051</v>
      </c>
      <c r="D3815" s="138"/>
      <c r="E3815" s="139">
        <v>3.08</v>
      </c>
      <c r="F3815" s="134"/>
      <c r="G3815" s="134"/>
      <c r="H3815" s="140"/>
      <c r="I3815" s="140"/>
      <c r="J3815" s="140"/>
      <c r="K3815" s="140"/>
    </row>
    <row r="3816" spans="1:11" outlineLevel="1" x14ac:dyDescent="0.2">
      <c r="A3816" s="135"/>
      <c r="B3816" s="136"/>
      <c r="C3816" s="137" t="s">
        <v>3052</v>
      </c>
      <c r="D3816" s="138"/>
      <c r="E3816" s="139">
        <v>2.4420000000000002</v>
      </c>
      <c r="F3816" s="134"/>
      <c r="G3816" s="134"/>
      <c r="H3816" s="140"/>
      <c r="I3816" s="140"/>
      <c r="J3816" s="140"/>
      <c r="K3816" s="140"/>
    </row>
    <row r="3817" spans="1:11" outlineLevel="1" x14ac:dyDescent="0.2">
      <c r="A3817" s="135"/>
      <c r="B3817" s="136"/>
      <c r="C3817" s="137" t="s">
        <v>3053</v>
      </c>
      <c r="D3817" s="138"/>
      <c r="E3817" s="139">
        <v>2.6564000000000001</v>
      </c>
      <c r="F3817" s="134"/>
      <c r="G3817" s="134"/>
      <c r="H3817" s="140"/>
      <c r="I3817" s="140"/>
      <c r="J3817" s="140"/>
      <c r="K3817" s="140"/>
    </row>
    <row r="3818" spans="1:11" outlineLevel="1" x14ac:dyDescent="0.2">
      <c r="A3818" s="135"/>
      <c r="B3818" s="136"/>
      <c r="C3818" s="137" t="s">
        <v>3054</v>
      </c>
      <c r="D3818" s="138"/>
      <c r="E3818" s="139">
        <v>2.3319999999999999</v>
      </c>
      <c r="F3818" s="134"/>
      <c r="G3818" s="134"/>
      <c r="H3818" s="140"/>
      <c r="I3818" s="140"/>
      <c r="J3818" s="140"/>
      <c r="K3818" s="140"/>
    </row>
    <row r="3819" spans="1:11" outlineLevel="1" x14ac:dyDescent="0.2">
      <c r="A3819" s="135"/>
      <c r="B3819" s="136"/>
      <c r="C3819" s="137" t="s">
        <v>3055</v>
      </c>
      <c r="D3819" s="138"/>
      <c r="E3819" s="139">
        <v>2.1560000000000001</v>
      </c>
      <c r="F3819" s="134"/>
      <c r="G3819" s="134"/>
      <c r="H3819" s="140"/>
      <c r="I3819" s="140"/>
      <c r="J3819" s="140"/>
      <c r="K3819" s="140"/>
    </row>
    <row r="3820" spans="1:11" outlineLevel="1" x14ac:dyDescent="0.2">
      <c r="A3820" s="135"/>
      <c r="B3820" s="136"/>
      <c r="C3820" s="137" t="s">
        <v>420</v>
      </c>
      <c r="D3820" s="138"/>
      <c r="E3820" s="139"/>
      <c r="F3820" s="134"/>
      <c r="G3820" s="134"/>
      <c r="H3820" s="140"/>
      <c r="I3820" s="140"/>
      <c r="J3820" s="140"/>
      <c r="K3820" s="140"/>
    </row>
    <row r="3821" spans="1:11" outlineLevel="1" x14ac:dyDescent="0.2">
      <c r="A3821" s="135"/>
      <c r="B3821" s="136"/>
      <c r="C3821" s="137" t="s">
        <v>3056</v>
      </c>
      <c r="D3821" s="138"/>
      <c r="E3821" s="139">
        <v>4.04</v>
      </c>
      <c r="F3821" s="134"/>
      <c r="G3821" s="134"/>
      <c r="H3821" s="140"/>
      <c r="I3821" s="140"/>
      <c r="J3821" s="140"/>
      <c r="K3821" s="140"/>
    </row>
    <row r="3822" spans="1:11" ht="33.75" outlineLevel="1" x14ac:dyDescent="0.2">
      <c r="A3822" s="43">
        <v>310</v>
      </c>
      <c r="B3822" s="44" t="s">
        <v>3057</v>
      </c>
      <c r="C3822" s="59" t="s">
        <v>3058</v>
      </c>
      <c r="D3822" s="45" t="s">
        <v>172</v>
      </c>
      <c r="E3822" s="46">
        <v>31.475999999999999</v>
      </c>
      <c r="F3822" s="47">
        <v>0</v>
      </c>
      <c r="G3822" s="48">
        <f>ROUND(E3822*F3822,2)</f>
        <v>0</v>
      </c>
      <c r="H3822" s="46">
        <v>4.2000000000000002E-4</v>
      </c>
      <c r="I3822" s="46">
        <f>ROUND(E3822*H3822,2)</f>
        <v>0.01</v>
      </c>
      <c r="J3822" s="46">
        <v>2.5000000000000001E-2</v>
      </c>
      <c r="K3822" s="46">
        <f>ROUND(E3822*J3822,2)</f>
        <v>0.79</v>
      </c>
    </row>
    <row r="3823" spans="1:11" outlineLevel="1" x14ac:dyDescent="0.2">
      <c r="A3823" s="135"/>
      <c r="B3823" s="136"/>
      <c r="C3823" s="137" t="s">
        <v>395</v>
      </c>
      <c r="D3823" s="138"/>
      <c r="E3823" s="139"/>
      <c r="F3823" s="134"/>
      <c r="G3823" s="134"/>
      <c r="H3823" s="140"/>
      <c r="I3823" s="140"/>
      <c r="J3823" s="140"/>
      <c r="K3823" s="140"/>
    </row>
    <row r="3824" spans="1:11" outlineLevel="1" x14ac:dyDescent="0.2">
      <c r="A3824" s="135"/>
      <c r="B3824" s="136"/>
      <c r="C3824" s="137" t="s">
        <v>3059</v>
      </c>
      <c r="D3824" s="138"/>
      <c r="E3824" s="139">
        <v>31.475999999999999</v>
      </c>
      <c r="F3824" s="134"/>
      <c r="G3824" s="134"/>
      <c r="H3824" s="140"/>
      <c r="I3824" s="140"/>
      <c r="J3824" s="140"/>
      <c r="K3824" s="140"/>
    </row>
    <row r="3825" spans="1:11" outlineLevel="1" x14ac:dyDescent="0.2">
      <c r="A3825" s="43">
        <v>311</v>
      </c>
      <c r="B3825" s="44" t="s">
        <v>3060</v>
      </c>
      <c r="C3825" s="59" t="s">
        <v>3061</v>
      </c>
      <c r="D3825" s="45" t="s">
        <v>172</v>
      </c>
      <c r="E3825" s="46">
        <v>2.3832</v>
      </c>
      <c r="F3825" s="47">
        <v>0</v>
      </c>
      <c r="G3825" s="48">
        <f>ROUND(E3825*F3825,2)</f>
        <v>0</v>
      </c>
      <c r="H3825" s="46">
        <v>2.1900000000000001E-3</v>
      </c>
      <c r="I3825" s="46">
        <f>ROUND(E3825*H3825,2)</f>
        <v>0.01</v>
      </c>
      <c r="J3825" s="46">
        <v>0.01</v>
      </c>
      <c r="K3825" s="46">
        <f>ROUND(E3825*J3825,2)</f>
        <v>0.02</v>
      </c>
    </row>
    <row r="3826" spans="1:11" outlineLevel="1" x14ac:dyDescent="0.2">
      <c r="A3826" s="135"/>
      <c r="B3826" s="136"/>
      <c r="C3826" s="137" t="s">
        <v>3062</v>
      </c>
      <c r="D3826" s="138"/>
      <c r="E3826" s="139">
        <v>0.40500000000000003</v>
      </c>
      <c r="F3826" s="134"/>
      <c r="G3826" s="134"/>
      <c r="H3826" s="140"/>
      <c r="I3826" s="140"/>
      <c r="J3826" s="140"/>
      <c r="K3826" s="140"/>
    </row>
    <row r="3827" spans="1:11" outlineLevel="1" x14ac:dyDescent="0.2">
      <c r="A3827" s="135"/>
      <c r="B3827" s="136"/>
      <c r="C3827" s="137" t="s">
        <v>3063</v>
      </c>
      <c r="D3827" s="138"/>
      <c r="E3827" s="139">
        <v>0.3</v>
      </c>
      <c r="F3827" s="134"/>
      <c r="G3827" s="134"/>
      <c r="H3827" s="140"/>
      <c r="I3827" s="140"/>
      <c r="J3827" s="140"/>
      <c r="K3827" s="140"/>
    </row>
    <row r="3828" spans="1:11" outlineLevel="1" x14ac:dyDescent="0.2">
      <c r="A3828" s="135"/>
      <c r="B3828" s="136"/>
      <c r="C3828" s="137" t="s">
        <v>3064</v>
      </c>
      <c r="D3828" s="138"/>
      <c r="E3828" s="139">
        <v>0.62719999999999998</v>
      </c>
      <c r="F3828" s="134"/>
      <c r="G3828" s="134"/>
      <c r="H3828" s="140"/>
      <c r="I3828" s="140"/>
      <c r="J3828" s="140"/>
      <c r="K3828" s="140"/>
    </row>
    <row r="3829" spans="1:11" outlineLevel="1" x14ac:dyDescent="0.2">
      <c r="A3829" s="135"/>
      <c r="B3829" s="136"/>
      <c r="C3829" s="137" t="s">
        <v>3065</v>
      </c>
      <c r="D3829" s="138"/>
      <c r="E3829" s="139">
        <v>0.51100000000000001</v>
      </c>
      <c r="F3829" s="134"/>
      <c r="G3829" s="134"/>
      <c r="H3829" s="140"/>
      <c r="I3829" s="140"/>
      <c r="J3829" s="140"/>
      <c r="K3829" s="140"/>
    </row>
    <row r="3830" spans="1:11" outlineLevel="1" x14ac:dyDescent="0.2">
      <c r="A3830" s="135"/>
      <c r="B3830" s="136"/>
      <c r="C3830" s="137" t="s">
        <v>3066</v>
      </c>
      <c r="D3830" s="138"/>
      <c r="E3830" s="139">
        <v>0.54</v>
      </c>
      <c r="F3830" s="134"/>
      <c r="G3830" s="134"/>
      <c r="H3830" s="140"/>
      <c r="I3830" s="140"/>
      <c r="J3830" s="140"/>
      <c r="K3830" s="140"/>
    </row>
    <row r="3831" spans="1:11" outlineLevel="1" x14ac:dyDescent="0.2">
      <c r="A3831" s="43">
        <v>312</v>
      </c>
      <c r="B3831" s="44" t="s">
        <v>3067</v>
      </c>
      <c r="C3831" s="59" t="s">
        <v>3068</v>
      </c>
      <c r="D3831" s="45" t="s">
        <v>172</v>
      </c>
      <c r="E3831" s="46">
        <v>43.569499999999998</v>
      </c>
      <c r="F3831" s="47">
        <v>0</v>
      </c>
      <c r="G3831" s="48">
        <f>ROUND(E3831*F3831,2)</f>
        <v>0</v>
      </c>
      <c r="H3831" s="46">
        <v>1E-3</v>
      </c>
      <c r="I3831" s="46">
        <f>ROUND(E3831*H3831,2)</f>
        <v>0.04</v>
      </c>
      <c r="J3831" s="46">
        <v>3.492E-2</v>
      </c>
      <c r="K3831" s="46">
        <f>ROUND(E3831*J3831,2)</f>
        <v>1.52</v>
      </c>
    </row>
    <row r="3832" spans="1:11" outlineLevel="1" x14ac:dyDescent="0.2">
      <c r="A3832" s="135"/>
      <c r="B3832" s="136"/>
      <c r="C3832" s="137" t="s">
        <v>3069</v>
      </c>
      <c r="D3832" s="138"/>
      <c r="E3832" s="139">
        <v>1.02</v>
      </c>
      <c r="F3832" s="134"/>
      <c r="G3832" s="134"/>
      <c r="H3832" s="140"/>
      <c r="I3832" s="140"/>
      <c r="J3832" s="140"/>
      <c r="K3832" s="140"/>
    </row>
    <row r="3833" spans="1:11" outlineLevel="1" x14ac:dyDescent="0.2">
      <c r="A3833" s="135"/>
      <c r="B3833" s="136"/>
      <c r="C3833" s="137" t="s">
        <v>3070</v>
      </c>
      <c r="D3833" s="138"/>
      <c r="E3833" s="139">
        <v>9</v>
      </c>
      <c r="F3833" s="134"/>
      <c r="G3833" s="134"/>
      <c r="H3833" s="140"/>
      <c r="I3833" s="140"/>
      <c r="J3833" s="140"/>
      <c r="K3833" s="140"/>
    </row>
    <row r="3834" spans="1:11" outlineLevel="1" x14ac:dyDescent="0.2">
      <c r="A3834" s="135"/>
      <c r="B3834" s="136"/>
      <c r="C3834" s="137" t="s">
        <v>3071</v>
      </c>
      <c r="D3834" s="138"/>
      <c r="E3834" s="139">
        <v>2.3039999999999998</v>
      </c>
      <c r="F3834" s="134"/>
      <c r="G3834" s="134"/>
      <c r="H3834" s="140"/>
      <c r="I3834" s="140"/>
      <c r="J3834" s="140"/>
      <c r="K3834" s="140"/>
    </row>
    <row r="3835" spans="1:11" outlineLevel="1" x14ac:dyDescent="0.2">
      <c r="A3835" s="135"/>
      <c r="B3835" s="136"/>
      <c r="C3835" s="137" t="s">
        <v>3072</v>
      </c>
      <c r="D3835" s="138"/>
      <c r="E3835" s="139">
        <v>1.8</v>
      </c>
      <c r="F3835" s="134"/>
      <c r="G3835" s="134"/>
      <c r="H3835" s="140"/>
      <c r="I3835" s="140"/>
      <c r="J3835" s="140"/>
      <c r="K3835" s="140"/>
    </row>
    <row r="3836" spans="1:11" outlineLevel="1" x14ac:dyDescent="0.2">
      <c r="A3836" s="135"/>
      <c r="B3836" s="136"/>
      <c r="C3836" s="137" t="s">
        <v>3073</v>
      </c>
      <c r="D3836" s="138"/>
      <c r="E3836" s="139">
        <v>1.6240000000000001</v>
      </c>
      <c r="F3836" s="134"/>
      <c r="G3836" s="134"/>
      <c r="H3836" s="140"/>
      <c r="I3836" s="140"/>
      <c r="J3836" s="140"/>
      <c r="K3836" s="140"/>
    </row>
    <row r="3837" spans="1:11" outlineLevel="1" x14ac:dyDescent="0.2">
      <c r="A3837" s="135"/>
      <c r="B3837" s="136"/>
      <c r="C3837" s="137" t="s">
        <v>3074</v>
      </c>
      <c r="D3837" s="138"/>
      <c r="E3837" s="139">
        <v>1.2675000000000001</v>
      </c>
      <c r="F3837" s="134"/>
      <c r="G3837" s="134"/>
      <c r="H3837" s="140"/>
      <c r="I3837" s="140"/>
      <c r="J3837" s="140"/>
      <c r="K3837" s="140"/>
    </row>
    <row r="3838" spans="1:11" outlineLevel="1" x14ac:dyDescent="0.2">
      <c r="A3838" s="135"/>
      <c r="B3838" s="136"/>
      <c r="C3838" s="137" t="s">
        <v>3075</v>
      </c>
      <c r="D3838" s="138"/>
      <c r="E3838" s="139">
        <v>3.4319999999999999</v>
      </c>
      <c r="F3838" s="134"/>
      <c r="G3838" s="134"/>
      <c r="H3838" s="140"/>
      <c r="I3838" s="140"/>
      <c r="J3838" s="140"/>
      <c r="K3838" s="140"/>
    </row>
    <row r="3839" spans="1:11" outlineLevel="1" x14ac:dyDescent="0.2">
      <c r="A3839" s="135"/>
      <c r="B3839" s="136"/>
      <c r="C3839" s="137" t="s">
        <v>3076</v>
      </c>
      <c r="D3839" s="138"/>
      <c r="E3839" s="139">
        <v>1.694</v>
      </c>
      <c r="F3839" s="134"/>
      <c r="G3839" s="134"/>
      <c r="H3839" s="140"/>
      <c r="I3839" s="140"/>
      <c r="J3839" s="140"/>
      <c r="K3839" s="140"/>
    </row>
    <row r="3840" spans="1:11" outlineLevel="1" x14ac:dyDescent="0.2">
      <c r="A3840" s="135"/>
      <c r="B3840" s="136"/>
      <c r="C3840" s="137" t="s">
        <v>3075</v>
      </c>
      <c r="D3840" s="138"/>
      <c r="E3840" s="139">
        <v>3.4319999999999999</v>
      </c>
      <c r="F3840" s="134"/>
      <c r="G3840" s="134"/>
      <c r="H3840" s="140"/>
      <c r="I3840" s="140"/>
      <c r="J3840" s="140"/>
      <c r="K3840" s="140"/>
    </row>
    <row r="3841" spans="1:11" outlineLevel="1" x14ac:dyDescent="0.2">
      <c r="A3841" s="135"/>
      <c r="B3841" s="136"/>
      <c r="C3841" s="137" t="s">
        <v>3077</v>
      </c>
      <c r="D3841" s="138"/>
      <c r="E3841" s="139">
        <v>1.8480000000000001</v>
      </c>
      <c r="F3841" s="134"/>
      <c r="G3841" s="134"/>
      <c r="H3841" s="140"/>
      <c r="I3841" s="140"/>
      <c r="J3841" s="140"/>
      <c r="K3841" s="140"/>
    </row>
    <row r="3842" spans="1:11" outlineLevel="1" x14ac:dyDescent="0.2">
      <c r="A3842" s="135"/>
      <c r="B3842" s="136"/>
      <c r="C3842" s="137" t="s">
        <v>3078</v>
      </c>
      <c r="D3842" s="138"/>
      <c r="E3842" s="139">
        <v>1.1619999999999999</v>
      </c>
      <c r="F3842" s="134"/>
      <c r="G3842" s="134"/>
      <c r="H3842" s="140"/>
      <c r="I3842" s="140"/>
      <c r="J3842" s="140"/>
      <c r="K3842" s="140"/>
    </row>
    <row r="3843" spans="1:11" outlineLevel="1" x14ac:dyDescent="0.2">
      <c r="A3843" s="135"/>
      <c r="B3843" s="136"/>
      <c r="C3843" s="137" t="s">
        <v>3079</v>
      </c>
      <c r="D3843" s="138"/>
      <c r="E3843" s="139">
        <v>5.1479999999999997</v>
      </c>
      <c r="F3843" s="134"/>
      <c r="G3843" s="134"/>
      <c r="H3843" s="140"/>
      <c r="I3843" s="140"/>
      <c r="J3843" s="140"/>
      <c r="K3843" s="140"/>
    </row>
    <row r="3844" spans="1:11" outlineLevel="1" x14ac:dyDescent="0.2">
      <c r="A3844" s="135"/>
      <c r="B3844" s="136"/>
      <c r="C3844" s="137" t="s">
        <v>3077</v>
      </c>
      <c r="D3844" s="138"/>
      <c r="E3844" s="139">
        <v>1.8480000000000001</v>
      </c>
      <c r="F3844" s="134"/>
      <c r="G3844" s="134"/>
      <c r="H3844" s="140"/>
      <c r="I3844" s="140"/>
      <c r="J3844" s="140"/>
      <c r="K3844" s="140"/>
    </row>
    <row r="3845" spans="1:11" outlineLevel="1" x14ac:dyDescent="0.2">
      <c r="A3845" s="135"/>
      <c r="B3845" s="136"/>
      <c r="C3845" s="137" t="s">
        <v>3078</v>
      </c>
      <c r="D3845" s="138"/>
      <c r="E3845" s="139">
        <v>1.1619999999999999</v>
      </c>
      <c r="F3845" s="134"/>
      <c r="G3845" s="134"/>
      <c r="H3845" s="140"/>
      <c r="I3845" s="140"/>
      <c r="J3845" s="140"/>
      <c r="K3845" s="140"/>
    </row>
    <row r="3846" spans="1:11" outlineLevel="1" x14ac:dyDescent="0.2">
      <c r="A3846" s="135"/>
      <c r="B3846" s="136"/>
      <c r="C3846" s="137" t="s">
        <v>3080</v>
      </c>
      <c r="D3846" s="138"/>
      <c r="E3846" s="139">
        <v>5.1479999999999997</v>
      </c>
      <c r="F3846" s="134"/>
      <c r="G3846" s="134"/>
      <c r="H3846" s="140"/>
      <c r="I3846" s="140"/>
      <c r="J3846" s="140"/>
      <c r="K3846" s="140"/>
    </row>
    <row r="3847" spans="1:11" outlineLevel="1" x14ac:dyDescent="0.2">
      <c r="A3847" s="135"/>
      <c r="B3847" s="136"/>
      <c r="C3847" s="137" t="s">
        <v>3081</v>
      </c>
      <c r="D3847" s="138"/>
      <c r="E3847" s="139">
        <v>1.68</v>
      </c>
      <c r="F3847" s="134"/>
      <c r="G3847" s="134"/>
      <c r="H3847" s="140"/>
      <c r="I3847" s="140"/>
      <c r="J3847" s="140"/>
      <c r="K3847" s="140"/>
    </row>
    <row r="3848" spans="1:11" outlineLevel="1" x14ac:dyDescent="0.2">
      <c r="A3848" s="43">
        <v>313</v>
      </c>
      <c r="B3848" s="44" t="s">
        <v>3082</v>
      </c>
      <c r="C3848" s="59" t="s">
        <v>3083</v>
      </c>
      <c r="D3848" s="45" t="s">
        <v>172</v>
      </c>
      <c r="E3848" s="46">
        <v>523.01760000000002</v>
      </c>
      <c r="F3848" s="47">
        <v>0</v>
      </c>
      <c r="G3848" s="48">
        <f>ROUND(E3848*F3848,2)</f>
        <v>0</v>
      </c>
      <c r="H3848" s="46">
        <v>9.2000000000000003E-4</v>
      </c>
      <c r="I3848" s="46">
        <f>ROUND(E3848*H3848,2)</f>
        <v>0.48</v>
      </c>
      <c r="J3848" s="46">
        <v>0.04</v>
      </c>
      <c r="K3848" s="46">
        <f>ROUND(E3848*J3848,2)</f>
        <v>20.92</v>
      </c>
    </row>
    <row r="3849" spans="1:11" outlineLevel="1" x14ac:dyDescent="0.2">
      <c r="A3849" s="135"/>
      <c r="B3849" s="136"/>
      <c r="C3849" s="137" t="s">
        <v>395</v>
      </c>
      <c r="D3849" s="138"/>
      <c r="E3849" s="139"/>
      <c r="F3849" s="134"/>
      <c r="G3849" s="134"/>
      <c r="H3849" s="140"/>
      <c r="I3849" s="140"/>
      <c r="J3849" s="140"/>
      <c r="K3849" s="140"/>
    </row>
    <row r="3850" spans="1:11" outlineLevel="1" x14ac:dyDescent="0.2">
      <c r="A3850" s="135"/>
      <c r="B3850" s="136"/>
      <c r="C3850" s="137" t="s">
        <v>3084</v>
      </c>
      <c r="D3850" s="138"/>
      <c r="E3850" s="139">
        <v>16.146000000000001</v>
      </c>
      <c r="F3850" s="134"/>
      <c r="G3850" s="134"/>
      <c r="H3850" s="140"/>
      <c r="I3850" s="140"/>
      <c r="J3850" s="140"/>
      <c r="K3850" s="140"/>
    </row>
    <row r="3851" spans="1:11" outlineLevel="1" x14ac:dyDescent="0.2">
      <c r="A3851" s="135"/>
      <c r="B3851" s="136"/>
      <c r="C3851" s="137" t="s">
        <v>3085</v>
      </c>
      <c r="D3851" s="138"/>
      <c r="E3851" s="139">
        <v>2.484</v>
      </c>
      <c r="F3851" s="134"/>
      <c r="G3851" s="134"/>
      <c r="H3851" s="140"/>
      <c r="I3851" s="140"/>
      <c r="J3851" s="140"/>
      <c r="K3851" s="140"/>
    </row>
    <row r="3852" spans="1:11" outlineLevel="1" x14ac:dyDescent="0.2">
      <c r="A3852" s="135"/>
      <c r="B3852" s="136"/>
      <c r="C3852" s="137" t="s">
        <v>3086</v>
      </c>
      <c r="D3852" s="138"/>
      <c r="E3852" s="139">
        <v>4.32</v>
      </c>
      <c r="F3852" s="134"/>
      <c r="G3852" s="134"/>
      <c r="H3852" s="140"/>
      <c r="I3852" s="140"/>
      <c r="J3852" s="140"/>
      <c r="K3852" s="140"/>
    </row>
    <row r="3853" spans="1:11" outlineLevel="1" x14ac:dyDescent="0.2">
      <c r="A3853" s="135"/>
      <c r="B3853" s="136"/>
      <c r="C3853" s="137" t="s">
        <v>3087</v>
      </c>
      <c r="D3853" s="138"/>
      <c r="E3853" s="139">
        <v>5.04</v>
      </c>
      <c r="F3853" s="134"/>
      <c r="G3853" s="134"/>
      <c r="H3853" s="140"/>
      <c r="I3853" s="140"/>
      <c r="J3853" s="140"/>
      <c r="K3853" s="140"/>
    </row>
    <row r="3854" spans="1:11" outlineLevel="1" x14ac:dyDescent="0.2">
      <c r="A3854" s="135"/>
      <c r="B3854" s="136"/>
      <c r="C3854" s="137" t="s">
        <v>404</v>
      </c>
      <c r="D3854" s="138"/>
      <c r="E3854" s="139"/>
      <c r="F3854" s="134"/>
      <c r="G3854" s="134"/>
      <c r="H3854" s="140"/>
      <c r="I3854" s="140"/>
      <c r="J3854" s="140"/>
      <c r="K3854" s="140"/>
    </row>
    <row r="3855" spans="1:11" outlineLevel="1" x14ac:dyDescent="0.2">
      <c r="A3855" s="135"/>
      <c r="B3855" s="136"/>
      <c r="C3855" s="137" t="s">
        <v>3088</v>
      </c>
      <c r="D3855" s="138"/>
      <c r="E3855" s="139">
        <v>58.780799999999999</v>
      </c>
      <c r="F3855" s="134"/>
      <c r="G3855" s="134"/>
      <c r="H3855" s="140"/>
      <c r="I3855" s="140"/>
      <c r="J3855" s="140"/>
      <c r="K3855" s="140"/>
    </row>
    <row r="3856" spans="1:11" outlineLevel="1" x14ac:dyDescent="0.2">
      <c r="A3856" s="135"/>
      <c r="B3856" s="136"/>
      <c r="C3856" s="137" t="s">
        <v>3089</v>
      </c>
      <c r="D3856" s="138"/>
      <c r="E3856" s="139">
        <v>8.82</v>
      </c>
      <c r="F3856" s="134"/>
      <c r="G3856" s="134"/>
      <c r="H3856" s="140"/>
      <c r="I3856" s="140"/>
      <c r="J3856" s="140"/>
      <c r="K3856" s="140"/>
    </row>
    <row r="3857" spans="1:11" outlineLevel="1" x14ac:dyDescent="0.2">
      <c r="A3857" s="135"/>
      <c r="B3857" s="136"/>
      <c r="C3857" s="137" t="s">
        <v>3090</v>
      </c>
      <c r="D3857" s="138"/>
      <c r="E3857" s="139">
        <v>31.68</v>
      </c>
      <c r="F3857" s="134"/>
      <c r="G3857" s="134"/>
      <c r="H3857" s="140"/>
      <c r="I3857" s="140"/>
      <c r="J3857" s="140"/>
      <c r="K3857" s="140"/>
    </row>
    <row r="3858" spans="1:11" outlineLevel="1" x14ac:dyDescent="0.2">
      <c r="A3858" s="135"/>
      <c r="B3858" s="136"/>
      <c r="C3858" s="137" t="s">
        <v>3091</v>
      </c>
      <c r="D3858" s="138"/>
      <c r="E3858" s="139">
        <v>6.16</v>
      </c>
      <c r="F3858" s="134"/>
      <c r="G3858" s="134"/>
      <c r="H3858" s="140"/>
      <c r="I3858" s="140"/>
      <c r="J3858" s="140"/>
      <c r="K3858" s="140"/>
    </row>
    <row r="3859" spans="1:11" outlineLevel="1" x14ac:dyDescent="0.2">
      <c r="A3859" s="135"/>
      <c r="B3859" s="136"/>
      <c r="C3859" s="137" t="s">
        <v>3092</v>
      </c>
      <c r="D3859" s="138"/>
      <c r="E3859" s="139">
        <v>4.9050000000000002</v>
      </c>
      <c r="F3859" s="134"/>
      <c r="G3859" s="134"/>
      <c r="H3859" s="140"/>
      <c r="I3859" s="140"/>
      <c r="J3859" s="140"/>
      <c r="K3859" s="140"/>
    </row>
    <row r="3860" spans="1:11" outlineLevel="1" x14ac:dyDescent="0.2">
      <c r="A3860" s="135"/>
      <c r="B3860" s="136"/>
      <c r="C3860" s="137" t="s">
        <v>3093</v>
      </c>
      <c r="D3860" s="138"/>
      <c r="E3860" s="139">
        <v>2.5350000000000001</v>
      </c>
      <c r="F3860" s="134"/>
      <c r="G3860" s="134"/>
      <c r="H3860" s="140"/>
      <c r="I3860" s="140"/>
      <c r="J3860" s="140"/>
      <c r="K3860" s="140"/>
    </row>
    <row r="3861" spans="1:11" outlineLevel="1" x14ac:dyDescent="0.2">
      <c r="A3861" s="135"/>
      <c r="B3861" s="136"/>
      <c r="C3861" s="137" t="s">
        <v>3036</v>
      </c>
      <c r="D3861" s="138"/>
      <c r="E3861" s="139">
        <v>3.08</v>
      </c>
      <c r="F3861" s="134"/>
      <c r="G3861" s="134"/>
      <c r="H3861" s="140"/>
      <c r="I3861" s="140"/>
      <c r="J3861" s="140"/>
      <c r="K3861" s="140"/>
    </row>
    <row r="3862" spans="1:11" outlineLevel="1" x14ac:dyDescent="0.2">
      <c r="A3862" s="135"/>
      <c r="B3862" s="136"/>
      <c r="C3862" s="137" t="s">
        <v>408</v>
      </c>
      <c r="D3862" s="138"/>
      <c r="E3862" s="139"/>
      <c r="F3862" s="134"/>
      <c r="G3862" s="134"/>
      <c r="H3862" s="140"/>
      <c r="I3862" s="140"/>
      <c r="J3862" s="140"/>
      <c r="K3862" s="140"/>
    </row>
    <row r="3863" spans="1:11" outlineLevel="1" x14ac:dyDescent="0.2">
      <c r="A3863" s="135"/>
      <c r="B3863" s="136"/>
      <c r="C3863" s="137" t="s">
        <v>3094</v>
      </c>
      <c r="D3863" s="138"/>
      <c r="E3863" s="139">
        <v>51.433199999999999</v>
      </c>
      <c r="F3863" s="134"/>
      <c r="G3863" s="134"/>
      <c r="H3863" s="140"/>
      <c r="I3863" s="140"/>
      <c r="J3863" s="140"/>
      <c r="K3863" s="140"/>
    </row>
    <row r="3864" spans="1:11" outlineLevel="1" x14ac:dyDescent="0.2">
      <c r="A3864" s="135"/>
      <c r="B3864" s="136"/>
      <c r="C3864" s="137" t="s">
        <v>3095</v>
      </c>
      <c r="D3864" s="138"/>
      <c r="E3864" s="139">
        <v>9.7439999999999998</v>
      </c>
      <c r="F3864" s="134"/>
      <c r="G3864" s="134"/>
      <c r="H3864" s="140"/>
      <c r="I3864" s="140"/>
      <c r="J3864" s="140"/>
      <c r="K3864" s="140"/>
    </row>
    <row r="3865" spans="1:11" outlineLevel="1" x14ac:dyDescent="0.2">
      <c r="A3865" s="135"/>
      <c r="B3865" s="136"/>
      <c r="C3865" s="137" t="s">
        <v>3096</v>
      </c>
      <c r="D3865" s="138"/>
      <c r="E3865" s="139">
        <v>33.880000000000003</v>
      </c>
      <c r="F3865" s="134"/>
      <c r="G3865" s="134"/>
      <c r="H3865" s="140"/>
      <c r="I3865" s="140"/>
      <c r="J3865" s="140"/>
      <c r="K3865" s="140"/>
    </row>
    <row r="3866" spans="1:11" outlineLevel="1" x14ac:dyDescent="0.2">
      <c r="A3866" s="135"/>
      <c r="B3866" s="136"/>
      <c r="C3866" s="137" t="s">
        <v>3097</v>
      </c>
      <c r="D3866" s="138"/>
      <c r="E3866" s="139">
        <v>26.4</v>
      </c>
      <c r="F3866" s="134"/>
      <c r="G3866" s="134"/>
      <c r="H3866" s="140"/>
      <c r="I3866" s="140"/>
      <c r="J3866" s="140"/>
      <c r="K3866" s="140"/>
    </row>
    <row r="3867" spans="1:11" outlineLevel="1" x14ac:dyDescent="0.2">
      <c r="A3867" s="135"/>
      <c r="B3867" s="136"/>
      <c r="C3867" s="137" t="s">
        <v>411</v>
      </c>
      <c r="D3867" s="138"/>
      <c r="E3867" s="139"/>
      <c r="F3867" s="134"/>
      <c r="G3867" s="134"/>
      <c r="H3867" s="140"/>
      <c r="I3867" s="140"/>
      <c r="J3867" s="140"/>
      <c r="K3867" s="140"/>
    </row>
    <row r="3868" spans="1:11" outlineLevel="1" x14ac:dyDescent="0.2">
      <c r="A3868" s="135"/>
      <c r="B3868" s="136"/>
      <c r="C3868" s="137" t="s">
        <v>3088</v>
      </c>
      <c r="D3868" s="138"/>
      <c r="E3868" s="139">
        <v>58.780799999999999</v>
      </c>
      <c r="F3868" s="134"/>
      <c r="G3868" s="134"/>
      <c r="H3868" s="140"/>
      <c r="I3868" s="140"/>
      <c r="J3868" s="140"/>
      <c r="K3868" s="140"/>
    </row>
    <row r="3869" spans="1:11" outlineLevel="1" x14ac:dyDescent="0.2">
      <c r="A3869" s="135"/>
      <c r="B3869" s="136"/>
      <c r="C3869" s="137" t="s">
        <v>3095</v>
      </c>
      <c r="D3869" s="138"/>
      <c r="E3869" s="139">
        <v>9.7439999999999998</v>
      </c>
      <c r="F3869" s="134"/>
      <c r="G3869" s="134"/>
      <c r="H3869" s="140"/>
      <c r="I3869" s="140"/>
      <c r="J3869" s="140"/>
      <c r="K3869" s="140"/>
    </row>
    <row r="3870" spans="1:11" outlineLevel="1" x14ac:dyDescent="0.2">
      <c r="A3870" s="135"/>
      <c r="B3870" s="136"/>
      <c r="C3870" s="137" t="s">
        <v>3098</v>
      </c>
      <c r="D3870" s="138"/>
      <c r="E3870" s="139">
        <v>18.48</v>
      </c>
      <c r="F3870" s="134"/>
      <c r="G3870" s="134"/>
      <c r="H3870" s="140"/>
      <c r="I3870" s="140"/>
      <c r="J3870" s="140"/>
      <c r="K3870" s="140"/>
    </row>
    <row r="3871" spans="1:11" outlineLevel="1" x14ac:dyDescent="0.2">
      <c r="A3871" s="135"/>
      <c r="B3871" s="136"/>
      <c r="C3871" s="137" t="s">
        <v>3097</v>
      </c>
      <c r="D3871" s="138"/>
      <c r="E3871" s="139">
        <v>26.4</v>
      </c>
      <c r="F3871" s="134"/>
      <c r="G3871" s="134"/>
      <c r="H3871" s="140"/>
      <c r="I3871" s="140"/>
      <c r="J3871" s="140"/>
      <c r="K3871" s="140"/>
    </row>
    <row r="3872" spans="1:11" outlineLevel="1" x14ac:dyDescent="0.2">
      <c r="A3872" s="135"/>
      <c r="B3872" s="136"/>
      <c r="C3872" s="137" t="s">
        <v>3099</v>
      </c>
      <c r="D3872" s="138"/>
      <c r="E3872" s="139">
        <v>15.4</v>
      </c>
      <c r="F3872" s="134"/>
      <c r="G3872" s="134"/>
      <c r="H3872" s="140"/>
      <c r="I3872" s="140"/>
      <c r="J3872" s="140"/>
      <c r="K3872" s="140"/>
    </row>
    <row r="3873" spans="1:11" outlineLevel="1" x14ac:dyDescent="0.2">
      <c r="A3873" s="135"/>
      <c r="B3873" s="136"/>
      <c r="C3873" s="137" t="s">
        <v>415</v>
      </c>
      <c r="D3873" s="138"/>
      <c r="E3873" s="139"/>
      <c r="F3873" s="134"/>
      <c r="G3873" s="134"/>
      <c r="H3873" s="140"/>
      <c r="I3873" s="140"/>
      <c r="J3873" s="140"/>
      <c r="K3873" s="140"/>
    </row>
    <row r="3874" spans="1:11" outlineLevel="1" x14ac:dyDescent="0.2">
      <c r="A3874" s="135"/>
      <c r="B3874" s="136"/>
      <c r="C3874" s="137" t="s">
        <v>3088</v>
      </c>
      <c r="D3874" s="138"/>
      <c r="E3874" s="139">
        <v>58.780799999999999</v>
      </c>
      <c r="F3874" s="134"/>
      <c r="G3874" s="134"/>
      <c r="H3874" s="140"/>
      <c r="I3874" s="140"/>
      <c r="J3874" s="140"/>
      <c r="K3874" s="140"/>
    </row>
    <row r="3875" spans="1:11" outlineLevel="1" x14ac:dyDescent="0.2">
      <c r="A3875" s="135"/>
      <c r="B3875" s="136"/>
      <c r="C3875" s="137" t="s">
        <v>3095</v>
      </c>
      <c r="D3875" s="138"/>
      <c r="E3875" s="139">
        <v>9.7439999999999998</v>
      </c>
      <c r="F3875" s="134"/>
      <c r="G3875" s="134"/>
      <c r="H3875" s="140"/>
      <c r="I3875" s="140"/>
      <c r="J3875" s="140"/>
      <c r="K3875" s="140"/>
    </row>
    <row r="3876" spans="1:11" outlineLevel="1" x14ac:dyDescent="0.2">
      <c r="A3876" s="135"/>
      <c r="B3876" s="136"/>
      <c r="C3876" s="137" t="s">
        <v>3098</v>
      </c>
      <c r="D3876" s="138"/>
      <c r="E3876" s="139">
        <v>18.48</v>
      </c>
      <c r="F3876" s="134"/>
      <c r="G3876" s="134"/>
      <c r="H3876" s="140"/>
      <c r="I3876" s="140"/>
      <c r="J3876" s="140"/>
      <c r="K3876" s="140"/>
    </row>
    <row r="3877" spans="1:11" outlineLevel="1" x14ac:dyDescent="0.2">
      <c r="A3877" s="135"/>
      <c r="B3877" s="136"/>
      <c r="C3877" s="137" t="s">
        <v>3097</v>
      </c>
      <c r="D3877" s="138"/>
      <c r="E3877" s="139">
        <v>26.4</v>
      </c>
      <c r="F3877" s="134"/>
      <c r="G3877" s="134"/>
      <c r="H3877" s="140"/>
      <c r="I3877" s="140"/>
      <c r="J3877" s="140"/>
      <c r="K3877" s="140"/>
    </row>
    <row r="3878" spans="1:11" outlineLevel="1" x14ac:dyDescent="0.2">
      <c r="A3878" s="135"/>
      <c r="B3878" s="136"/>
      <c r="C3878" s="137" t="s">
        <v>3099</v>
      </c>
      <c r="D3878" s="138"/>
      <c r="E3878" s="139">
        <v>15.4</v>
      </c>
      <c r="F3878" s="134"/>
      <c r="G3878" s="134"/>
      <c r="H3878" s="140"/>
      <c r="I3878" s="140"/>
      <c r="J3878" s="140"/>
      <c r="K3878" s="140"/>
    </row>
    <row r="3879" spans="1:11" outlineLevel="1" x14ac:dyDescent="0.2">
      <c r="A3879" s="43">
        <v>314</v>
      </c>
      <c r="B3879" s="44" t="s">
        <v>3100</v>
      </c>
      <c r="C3879" s="59" t="s">
        <v>3101</v>
      </c>
      <c r="D3879" s="45" t="s">
        <v>172</v>
      </c>
      <c r="E3879" s="46">
        <v>51.667000000000002</v>
      </c>
      <c r="F3879" s="47">
        <v>0</v>
      </c>
      <c r="G3879" s="48">
        <f>ROUND(E3879*F3879,2)</f>
        <v>0</v>
      </c>
      <c r="H3879" s="46">
        <v>8.1999999999999998E-4</v>
      </c>
      <c r="I3879" s="46">
        <f>ROUND(E3879*H3879,2)</f>
        <v>0.04</v>
      </c>
      <c r="J3879" s="46">
        <v>5.5E-2</v>
      </c>
      <c r="K3879" s="46">
        <f>ROUND(E3879*J3879,2)</f>
        <v>2.84</v>
      </c>
    </row>
    <row r="3880" spans="1:11" outlineLevel="1" x14ac:dyDescent="0.2">
      <c r="A3880" s="135"/>
      <c r="B3880" s="136"/>
      <c r="C3880" s="137" t="s">
        <v>3102</v>
      </c>
      <c r="D3880" s="138"/>
      <c r="E3880" s="139">
        <v>4.68</v>
      </c>
      <c r="F3880" s="134"/>
      <c r="G3880" s="134"/>
      <c r="H3880" s="140"/>
      <c r="I3880" s="140"/>
      <c r="J3880" s="140"/>
      <c r="K3880" s="140"/>
    </row>
    <row r="3881" spans="1:11" outlineLevel="1" x14ac:dyDescent="0.2">
      <c r="A3881" s="135"/>
      <c r="B3881" s="136"/>
      <c r="C3881" s="137" t="s">
        <v>3103</v>
      </c>
      <c r="D3881" s="138"/>
      <c r="E3881" s="139">
        <v>4.6215000000000002</v>
      </c>
      <c r="F3881" s="134"/>
      <c r="G3881" s="134"/>
      <c r="H3881" s="140"/>
      <c r="I3881" s="140"/>
      <c r="J3881" s="140"/>
      <c r="K3881" s="140"/>
    </row>
    <row r="3882" spans="1:11" outlineLevel="1" x14ac:dyDescent="0.2">
      <c r="A3882" s="135"/>
      <c r="B3882" s="136"/>
      <c r="C3882" s="137" t="s">
        <v>3104</v>
      </c>
      <c r="D3882" s="138"/>
      <c r="E3882" s="139">
        <v>4.6020000000000003</v>
      </c>
      <c r="F3882" s="134"/>
      <c r="G3882" s="134"/>
      <c r="H3882" s="140"/>
      <c r="I3882" s="140"/>
      <c r="J3882" s="140"/>
      <c r="K3882" s="140"/>
    </row>
    <row r="3883" spans="1:11" outlineLevel="1" x14ac:dyDescent="0.2">
      <c r="A3883" s="135"/>
      <c r="B3883" s="136"/>
      <c r="C3883" s="137" t="s">
        <v>3105</v>
      </c>
      <c r="D3883" s="138"/>
      <c r="E3883" s="139">
        <v>4.5434999999999999</v>
      </c>
      <c r="F3883" s="134"/>
      <c r="G3883" s="134"/>
      <c r="H3883" s="140"/>
      <c r="I3883" s="140"/>
      <c r="J3883" s="140"/>
      <c r="K3883" s="140"/>
    </row>
    <row r="3884" spans="1:11" outlineLevel="1" x14ac:dyDescent="0.2">
      <c r="A3884" s="135"/>
      <c r="B3884" s="136"/>
      <c r="C3884" s="137" t="s">
        <v>3106</v>
      </c>
      <c r="D3884" s="138"/>
      <c r="E3884" s="139">
        <v>4.84</v>
      </c>
      <c r="F3884" s="134"/>
      <c r="G3884" s="134"/>
      <c r="H3884" s="140"/>
      <c r="I3884" s="140"/>
      <c r="J3884" s="140"/>
      <c r="K3884" s="140"/>
    </row>
    <row r="3885" spans="1:11" outlineLevel="1" x14ac:dyDescent="0.2">
      <c r="A3885" s="135"/>
      <c r="B3885" s="136"/>
      <c r="C3885" s="137" t="s">
        <v>3107</v>
      </c>
      <c r="D3885" s="138"/>
      <c r="E3885" s="139">
        <v>6.16</v>
      </c>
      <c r="F3885" s="134"/>
      <c r="G3885" s="134"/>
      <c r="H3885" s="140"/>
      <c r="I3885" s="140"/>
      <c r="J3885" s="140"/>
      <c r="K3885" s="140"/>
    </row>
    <row r="3886" spans="1:11" outlineLevel="1" x14ac:dyDescent="0.2">
      <c r="A3886" s="135"/>
      <c r="B3886" s="136"/>
      <c r="C3886" s="137" t="s">
        <v>3108</v>
      </c>
      <c r="D3886" s="138"/>
      <c r="E3886" s="139">
        <v>6.1820000000000004</v>
      </c>
      <c r="F3886" s="134"/>
      <c r="G3886" s="134"/>
      <c r="H3886" s="140"/>
      <c r="I3886" s="140"/>
      <c r="J3886" s="140"/>
      <c r="K3886" s="140"/>
    </row>
    <row r="3887" spans="1:11" outlineLevel="1" x14ac:dyDescent="0.2">
      <c r="A3887" s="135"/>
      <c r="B3887" s="136"/>
      <c r="C3887" s="137" t="s">
        <v>3109</v>
      </c>
      <c r="D3887" s="138"/>
      <c r="E3887" s="139">
        <v>5.3460000000000001</v>
      </c>
      <c r="F3887" s="134"/>
      <c r="G3887" s="134"/>
      <c r="H3887" s="140"/>
      <c r="I3887" s="140"/>
      <c r="J3887" s="140"/>
      <c r="K3887" s="140"/>
    </row>
    <row r="3888" spans="1:11" outlineLevel="1" x14ac:dyDescent="0.2">
      <c r="A3888" s="135"/>
      <c r="B3888" s="136"/>
      <c r="C3888" s="137" t="s">
        <v>3110</v>
      </c>
      <c r="D3888" s="138"/>
      <c r="E3888" s="139">
        <v>5.3460000000000001</v>
      </c>
      <c r="F3888" s="134"/>
      <c r="G3888" s="134"/>
      <c r="H3888" s="140"/>
      <c r="I3888" s="140"/>
      <c r="J3888" s="140"/>
      <c r="K3888" s="140"/>
    </row>
    <row r="3889" spans="1:11" outlineLevel="1" x14ac:dyDescent="0.2">
      <c r="A3889" s="135"/>
      <c r="B3889" s="136"/>
      <c r="C3889" s="137" t="s">
        <v>3111</v>
      </c>
      <c r="D3889" s="138"/>
      <c r="E3889" s="139">
        <v>5.3460000000000001</v>
      </c>
      <c r="F3889" s="134"/>
      <c r="G3889" s="134"/>
      <c r="H3889" s="140"/>
      <c r="I3889" s="140"/>
      <c r="J3889" s="140"/>
      <c r="K3889" s="140"/>
    </row>
    <row r="3890" spans="1:11" outlineLevel="1" x14ac:dyDescent="0.2">
      <c r="A3890" s="43">
        <v>315</v>
      </c>
      <c r="B3890" s="44" t="s">
        <v>3112</v>
      </c>
      <c r="C3890" s="59" t="s">
        <v>3113</v>
      </c>
      <c r="D3890" s="45" t="s">
        <v>172</v>
      </c>
      <c r="E3890" s="46">
        <v>1.845</v>
      </c>
      <c r="F3890" s="47">
        <v>0</v>
      </c>
      <c r="G3890" s="48">
        <f>ROUND(E3890*F3890,2)</f>
        <v>0</v>
      </c>
      <c r="H3890" s="46">
        <v>1.17E-3</v>
      </c>
      <c r="I3890" s="46">
        <f>ROUND(E3890*H3890,2)</f>
        <v>0</v>
      </c>
      <c r="J3890" s="46">
        <v>3.4000000000000002E-2</v>
      </c>
      <c r="K3890" s="46">
        <f>ROUND(E3890*J3890,2)</f>
        <v>0.06</v>
      </c>
    </row>
    <row r="3891" spans="1:11" outlineLevel="1" x14ac:dyDescent="0.2">
      <c r="A3891" s="135"/>
      <c r="B3891" s="136"/>
      <c r="C3891" s="137" t="s">
        <v>395</v>
      </c>
      <c r="D3891" s="138"/>
      <c r="E3891" s="139"/>
      <c r="F3891" s="134"/>
      <c r="G3891" s="134"/>
      <c r="H3891" s="140"/>
      <c r="I3891" s="140"/>
      <c r="J3891" s="140"/>
      <c r="K3891" s="140"/>
    </row>
    <row r="3892" spans="1:11" outlineLevel="1" x14ac:dyDescent="0.2">
      <c r="A3892" s="135"/>
      <c r="B3892" s="136"/>
      <c r="C3892" s="137" t="s">
        <v>3114</v>
      </c>
      <c r="D3892" s="138"/>
      <c r="E3892" s="139">
        <v>1.845</v>
      </c>
      <c r="F3892" s="134"/>
      <c r="G3892" s="134"/>
      <c r="H3892" s="140"/>
      <c r="I3892" s="140"/>
      <c r="J3892" s="140"/>
      <c r="K3892" s="140"/>
    </row>
    <row r="3893" spans="1:11" outlineLevel="1" x14ac:dyDescent="0.2">
      <c r="A3893" s="43">
        <v>316</v>
      </c>
      <c r="B3893" s="44" t="s">
        <v>3115</v>
      </c>
      <c r="C3893" s="59" t="s">
        <v>3116</v>
      </c>
      <c r="D3893" s="45" t="s">
        <v>172</v>
      </c>
      <c r="E3893" s="46">
        <v>4.9669999999999996</v>
      </c>
      <c r="F3893" s="47">
        <v>0</v>
      </c>
      <c r="G3893" s="48">
        <f>ROUND(E3893*F3893,2)</f>
        <v>0</v>
      </c>
      <c r="H3893" s="46">
        <v>1E-3</v>
      </c>
      <c r="I3893" s="46">
        <f>ROUND(E3893*H3893,2)</f>
        <v>0</v>
      </c>
      <c r="J3893" s="46">
        <v>4.1200000000000001E-2</v>
      </c>
      <c r="K3893" s="46">
        <f>ROUND(E3893*J3893,2)</f>
        <v>0.2</v>
      </c>
    </row>
    <row r="3894" spans="1:11" outlineLevel="1" x14ac:dyDescent="0.2">
      <c r="A3894" s="135"/>
      <c r="B3894" s="136"/>
      <c r="C3894" s="137" t="s">
        <v>3117</v>
      </c>
      <c r="D3894" s="138"/>
      <c r="E3894" s="139">
        <v>2.552</v>
      </c>
      <c r="F3894" s="134"/>
      <c r="G3894" s="134"/>
      <c r="H3894" s="140"/>
      <c r="I3894" s="140"/>
      <c r="J3894" s="140"/>
      <c r="K3894" s="140"/>
    </row>
    <row r="3895" spans="1:11" outlineLevel="1" x14ac:dyDescent="0.2">
      <c r="A3895" s="135"/>
      <c r="B3895" s="136"/>
      <c r="C3895" s="137" t="s">
        <v>3118</v>
      </c>
      <c r="D3895" s="138"/>
      <c r="E3895" s="139">
        <v>2.415</v>
      </c>
      <c r="F3895" s="134"/>
      <c r="G3895" s="134"/>
      <c r="H3895" s="140"/>
      <c r="I3895" s="140"/>
      <c r="J3895" s="140"/>
      <c r="K3895" s="140"/>
    </row>
    <row r="3896" spans="1:11" outlineLevel="1" x14ac:dyDescent="0.2">
      <c r="A3896" s="43">
        <v>317</v>
      </c>
      <c r="B3896" s="44" t="s">
        <v>3119</v>
      </c>
      <c r="C3896" s="59" t="s">
        <v>3120</v>
      </c>
      <c r="D3896" s="45" t="s">
        <v>172</v>
      </c>
      <c r="E3896" s="46">
        <v>13.7562</v>
      </c>
      <c r="F3896" s="47">
        <v>0</v>
      </c>
      <c r="G3896" s="48">
        <f>ROUND(E3896*F3896,2)</f>
        <v>0</v>
      </c>
      <c r="H3896" s="46">
        <v>4.8999999999999998E-4</v>
      </c>
      <c r="I3896" s="46">
        <f>ROUND(E3896*H3896,2)</f>
        <v>0.01</v>
      </c>
      <c r="J3896" s="46">
        <v>5.5E-2</v>
      </c>
      <c r="K3896" s="46">
        <f>ROUND(E3896*J3896,2)</f>
        <v>0.76</v>
      </c>
    </row>
    <row r="3897" spans="1:11" outlineLevel="1" x14ac:dyDescent="0.2">
      <c r="A3897" s="135"/>
      <c r="B3897" s="136"/>
      <c r="C3897" s="137" t="s">
        <v>395</v>
      </c>
      <c r="D3897" s="138"/>
      <c r="E3897" s="139"/>
      <c r="F3897" s="134"/>
      <c r="G3897" s="134"/>
      <c r="H3897" s="140"/>
      <c r="I3897" s="140"/>
      <c r="J3897" s="140"/>
      <c r="K3897" s="140"/>
    </row>
    <row r="3898" spans="1:11" outlineLevel="1" x14ac:dyDescent="0.2">
      <c r="A3898" s="135"/>
      <c r="B3898" s="136"/>
      <c r="C3898" s="137" t="s">
        <v>3121</v>
      </c>
      <c r="D3898" s="138"/>
      <c r="E3898" s="139">
        <v>13.7562</v>
      </c>
      <c r="F3898" s="134"/>
      <c r="G3898" s="134"/>
      <c r="H3898" s="140"/>
      <c r="I3898" s="140"/>
      <c r="J3898" s="140"/>
      <c r="K3898" s="140"/>
    </row>
    <row r="3899" spans="1:11" outlineLevel="1" x14ac:dyDescent="0.2">
      <c r="A3899" s="43">
        <v>318</v>
      </c>
      <c r="B3899" s="44" t="s">
        <v>3122</v>
      </c>
      <c r="C3899" s="59" t="s">
        <v>3123</v>
      </c>
      <c r="D3899" s="45" t="s">
        <v>373</v>
      </c>
      <c r="E3899" s="46">
        <v>83.59</v>
      </c>
      <c r="F3899" s="47">
        <v>0</v>
      </c>
      <c r="G3899" s="48">
        <f>ROUND(E3899*F3899,2)</f>
        <v>0</v>
      </c>
      <c r="H3899" s="46">
        <v>0</v>
      </c>
      <c r="I3899" s="46">
        <f>ROUND(E3899*H3899,2)</f>
        <v>0</v>
      </c>
      <c r="J3899" s="46">
        <v>1.1129999999999999E-2</v>
      </c>
      <c r="K3899" s="46">
        <f>ROUND(E3899*J3899,2)</f>
        <v>0.93</v>
      </c>
    </row>
    <row r="3900" spans="1:11" outlineLevel="1" x14ac:dyDescent="0.2">
      <c r="A3900" s="135"/>
      <c r="B3900" s="136"/>
      <c r="C3900" s="137" t="s">
        <v>404</v>
      </c>
      <c r="D3900" s="138"/>
      <c r="E3900" s="139"/>
      <c r="F3900" s="134"/>
      <c r="G3900" s="134"/>
      <c r="H3900" s="140"/>
      <c r="I3900" s="140"/>
      <c r="J3900" s="140"/>
      <c r="K3900" s="140"/>
    </row>
    <row r="3901" spans="1:11" outlineLevel="1" x14ac:dyDescent="0.2">
      <c r="A3901" s="135"/>
      <c r="B3901" s="136"/>
      <c r="C3901" s="137" t="s">
        <v>3124</v>
      </c>
      <c r="D3901" s="138"/>
      <c r="E3901" s="139">
        <v>11.37</v>
      </c>
      <c r="F3901" s="134"/>
      <c r="G3901" s="134"/>
      <c r="H3901" s="140"/>
      <c r="I3901" s="140"/>
      <c r="J3901" s="140"/>
      <c r="K3901" s="140"/>
    </row>
    <row r="3902" spans="1:11" outlineLevel="1" x14ac:dyDescent="0.2">
      <c r="A3902" s="135"/>
      <c r="B3902" s="136"/>
      <c r="C3902" s="137" t="s">
        <v>3125</v>
      </c>
      <c r="D3902" s="138"/>
      <c r="E3902" s="139">
        <v>21.98</v>
      </c>
      <c r="F3902" s="134"/>
      <c r="G3902" s="134"/>
      <c r="H3902" s="140"/>
      <c r="I3902" s="140"/>
      <c r="J3902" s="140"/>
      <c r="K3902" s="140"/>
    </row>
    <row r="3903" spans="1:11" outlineLevel="1" x14ac:dyDescent="0.2">
      <c r="A3903" s="135"/>
      <c r="B3903" s="136"/>
      <c r="C3903" s="137" t="s">
        <v>3126</v>
      </c>
      <c r="D3903" s="138"/>
      <c r="E3903" s="139">
        <v>25.12</v>
      </c>
      <c r="F3903" s="134"/>
      <c r="G3903" s="134"/>
      <c r="H3903" s="140"/>
      <c r="I3903" s="140"/>
      <c r="J3903" s="140"/>
      <c r="K3903" s="140"/>
    </row>
    <row r="3904" spans="1:11" outlineLevel="1" x14ac:dyDescent="0.2">
      <c r="A3904" s="135"/>
      <c r="B3904" s="136"/>
      <c r="C3904" s="137" t="s">
        <v>3127</v>
      </c>
      <c r="D3904" s="138"/>
      <c r="E3904" s="139">
        <v>25.12</v>
      </c>
      <c r="F3904" s="134"/>
      <c r="G3904" s="134"/>
      <c r="H3904" s="140"/>
      <c r="I3904" s="140"/>
      <c r="J3904" s="140"/>
      <c r="K3904" s="140"/>
    </row>
    <row r="3905" spans="1:11" outlineLevel="1" x14ac:dyDescent="0.2">
      <c r="A3905" s="43">
        <v>319</v>
      </c>
      <c r="B3905" s="44" t="s">
        <v>3128</v>
      </c>
      <c r="C3905" s="59" t="s">
        <v>3129</v>
      </c>
      <c r="D3905" s="45" t="s">
        <v>373</v>
      </c>
      <c r="E3905" s="46">
        <v>208.16</v>
      </c>
      <c r="F3905" s="47">
        <v>0</v>
      </c>
      <c r="G3905" s="48">
        <f>ROUND(E3905*F3905,2)</f>
        <v>0</v>
      </c>
      <c r="H3905" s="46">
        <v>0</v>
      </c>
      <c r="I3905" s="46">
        <f>ROUND(E3905*H3905,2)</f>
        <v>0</v>
      </c>
      <c r="J3905" s="46">
        <v>1.507E-2</v>
      </c>
      <c r="K3905" s="46">
        <f>ROUND(E3905*J3905,2)</f>
        <v>3.14</v>
      </c>
    </row>
    <row r="3906" spans="1:11" ht="33.75" outlineLevel="1" x14ac:dyDescent="0.2">
      <c r="A3906" s="135"/>
      <c r="B3906" s="136"/>
      <c r="C3906" s="137" t="s">
        <v>3130</v>
      </c>
      <c r="D3906" s="138"/>
      <c r="E3906" s="139">
        <v>38.270000000000003</v>
      </c>
      <c r="F3906" s="134"/>
      <c r="G3906" s="134"/>
      <c r="H3906" s="140"/>
      <c r="I3906" s="140"/>
      <c r="J3906" s="140"/>
      <c r="K3906" s="140"/>
    </row>
    <row r="3907" spans="1:11" ht="33.75" outlineLevel="1" x14ac:dyDescent="0.2">
      <c r="A3907" s="135"/>
      <c r="B3907" s="136"/>
      <c r="C3907" s="137" t="s">
        <v>3131</v>
      </c>
      <c r="D3907" s="138"/>
      <c r="E3907" s="139">
        <v>44.82</v>
      </c>
      <c r="F3907" s="134"/>
      <c r="G3907" s="134"/>
      <c r="H3907" s="140"/>
      <c r="I3907" s="140"/>
      <c r="J3907" s="140"/>
      <c r="K3907" s="140"/>
    </row>
    <row r="3908" spans="1:11" outlineLevel="1" x14ac:dyDescent="0.2">
      <c r="A3908" s="135"/>
      <c r="B3908" s="136"/>
      <c r="C3908" s="137" t="s">
        <v>3132</v>
      </c>
      <c r="D3908" s="138"/>
      <c r="E3908" s="139">
        <v>14.57</v>
      </c>
      <c r="F3908" s="134"/>
      <c r="G3908" s="134"/>
      <c r="H3908" s="140"/>
      <c r="I3908" s="140"/>
      <c r="J3908" s="140"/>
      <c r="K3908" s="140"/>
    </row>
    <row r="3909" spans="1:11" outlineLevel="1" x14ac:dyDescent="0.2">
      <c r="A3909" s="135"/>
      <c r="B3909" s="136"/>
      <c r="C3909" s="137" t="s">
        <v>3133</v>
      </c>
      <c r="D3909" s="138"/>
      <c r="E3909" s="139">
        <v>19.600000000000001</v>
      </c>
      <c r="F3909" s="134"/>
      <c r="G3909" s="134"/>
      <c r="H3909" s="140"/>
      <c r="I3909" s="140"/>
      <c r="J3909" s="140"/>
      <c r="K3909" s="140"/>
    </row>
    <row r="3910" spans="1:11" outlineLevel="1" x14ac:dyDescent="0.2">
      <c r="A3910" s="135"/>
      <c r="B3910" s="136"/>
      <c r="C3910" s="137" t="s">
        <v>3134</v>
      </c>
      <c r="D3910" s="138"/>
      <c r="E3910" s="139">
        <v>12</v>
      </c>
      <c r="F3910" s="134"/>
      <c r="G3910" s="134"/>
      <c r="H3910" s="140"/>
      <c r="I3910" s="140"/>
      <c r="J3910" s="140"/>
      <c r="K3910" s="140"/>
    </row>
    <row r="3911" spans="1:11" outlineLevel="1" x14ac:dyDescent="0.2">
      <c r="A3911" s="135"/>
      <c r="B3911" s="136"/>
      <c r="C3911" s="137" t="s">
        <v>3135</v>
      </c>
      <c r="D3911" s="138"/>
      <c r="E3911" s="139">
        <v>1.56</v>
      </c>
      <c r="F3911" s="134"/>
      <c r="G3911" s="134"/>
      <c r="H3911" s="140"/>
      <c r="I3911" s="140"/>
      <c r="J3911" s="140"/>
      <c r="K3911" s="140"/>
    </row>
    <row r="3912" spans="1:11" outlineLevel="1" x14ac:dyDescent="0.2">
      <c r="A3912" s="135"/>
      <c r="B3912" s="136"/>
      <c r="C3912" s="137" t="s">
        <v>3136</v>
      </c>
      <c r="D3912" s="138"/>
      <c r="E3912" s="139">
        <v>3.2</v>
      </c>
      <c r="F3912" s="134"/>
      <c r="G3912" s="134"/>
      <c r="H3912" s="140"/>
      <c r="I3912" s="140"/>
      <c r="J3912" s="140"/>
      <c r="K3912" s="140"/>
    </row>
    <row r="3913" spans="1:11" outlineLevel="1" x14ac:dyDescent="0.2">
      <c r="A3913" s="135"/>
      <c r="B3913" s="136"/>
      <c r="C3913" s="137" t="s">
        <v>3137</v>
      </c>
      <c r="D3913" s="138"/>
      <c r="E3913" s="139">
        <v>19.600000000000001</v>
      </c>
      <c r="F3913" s="134"/>
      <c r="G3913" s="134"/>
      <c r="H3913" s="140"/>
      <c r="I3913" s="140"/>
      <c r="J3913" s="140"/>
      <c r="K3913" s="140"/>
    </row>
    <row r="3914" spans="1:11" outlineLevel="1" x14ac:dyDescent="0.2">
      <c r="A3914" s="135"/>
      <c r="B3914" s="136"/>
      <c r="C3914" s="137" t="s">
        <v>3134</v>
      </c>
      <c r="D3914" s="138"/>
      <c r="E3914" s="139">
        <v>12</v>
      </c>
      <c r="F3914" s="134"/>
      <c r="G3914" s="134"/>
      <c r="H3914" s="140"/>
      <c r="I3914" s="140"/>
      <c r="J3914" s="140"/>
      <c r="K3914" s="140"/>
    </row>
    <row r="3915" spans="1:11" outlineLevel="1" x14ac:dyDescent="0.2">
      <c r="A3915" s="135"/>
      <c r="B3915" s="136"/>
      <c r="C3915" s="137" t="s">
        <v>3138</v>
      </c>
      <c r="D3915" s="138"/>
      <c r="E3915" s="139">
        <v>2.34</v>
      </c>
      <c r="F3915" s="134"/>
      <c r="G3915" s="134"/>
      <c r="H3915" s="140"/>
      <c r="I3915" s="140"/>
      <c r="J3915" s="140"/>
      <c r="K3915" s="140"/>
    </row>
    <row r="3916" spans="1:11" outlineLevel="1" x14ac:dyDescent="0.2">
      <c r="A3916" s="135"/>
      <c r="B3916" s="136"/>
      <c r="C3916" s="137" t="s">
        <v>3139</v>
      </c>
      <c r="D3916" s="138"/>
      <c r="E3916" s="139">
        <v>2.4300000000000002</v>
      </c>
      <c r="F3916" s="134"/>
      <c r="G3916" s="134"/>
      <c r="H3916" s="140"/>
      <c r="I3916" s="140"/>
      <c r="J3916" s="140"/>
      <c r="K3916" s="140"/>
    </row>
    <row r="3917" spans="1:11" outlineLevel="1" x14ac:dyDescent="0.2">
      <c r="A3917" s="135"/>
      <c r="B3917" s="136"/>
      <c r="C3917" s="137" t="s">
        <v>3140</v>
      </c>
      <c r="D3917" s="138"/>
      <c r="E3917" s="139">
        <v>19.600000000000001</v>
      </c>
      <c r="F3917" s="134"/>
      <c r="G3917" s="134"/>
      <c r="H3917" s="140"/>
      <c r="I3917" s="140"/>
      <c r="J3917" s="140"/>
      <c r="K3917" s="140"/>
    </row>
    <row r="3918" spans="1:11" outlineLevel="1" x14ac:dyDescent="0.2">
      <c r="A3918" s="135"/>
      <c r="B3918" s="136"/>
      <c r="C3918" s="137" t="s">
        <v>3134</v>
      </c>
      <c r="D3918" s="138"/>
      <c r="E3918" s="139">
        <v>12</v>
      </c>
      <c r="F3918" s="134"/>
      <c r="G3918" s="134"/>
      <c r="H3918" s="140"/>
      <c r="I3918" s="140"/>
      <c r="J3918" s="140"/>
      <c r="K3918" s="140"/>
    </row>
    <row r="3919" spans="1:11" outlineLevel="1" x14ac:dyDescent="0.2">
      <c r="A3919" s="135"/>
      <c r="B3919" s="136"/>
      <c r="C3919" s="137" t="s">
        <v>3138</v>
      </c>
      <c r="D3919" s="138"/>
      <c r="E3919" s="139">
        <v>2.34</v>
      </c>
      <c r="F3919" s="134"/>
      <c r="G3919" s="134"/>
      <c r="H3919" s="140"/>
      <c r="I3919" s="140"/>
      <c r="J3919" s="140"/>
      <c r="K3919" s="140"/>
    </row>
    <row r="3920" spans="1:11" outlineLevel="1" x14ac:dyDescent="0.2">
      <c r="A3920" s="135"/>
      <c r="B3920" s="136"/>
      <c r="C3920" s="137" t="s">
        <v>3139</v>
      </c>
      <c r="D3920" s="138"/>
      <c r="E3920" s="139">
        <v>2.4300000000000002</v>
      </c>
      <c r="F3920" s="134"/>
      <c r="G3920" s="134"/>
      <c r="H3920" s="140"/>
      <c r="I3920" s="140"/>
      <c r="J3920" s="140"/>
      <c r="K3920" s="140"/>
    </row>
    <row r="3921" spans="1:11" outlineLevel="1" x14ac:dyDescent="0.2">
      <c r="A3921" s="135"/>
      <c r="B3921" s="136"/>
      <c r="C3921" s="137" t="s">
        <v>3141</v>
      </c>
      <c r="D3921" s="138"/>
      <c r="E3921" s="139">
        <v>1.4</v>
      </c>
      <c r="F3921" s="134"/>
      <c r="G3921" s="134"/>
      <c r="H3921" s="140"/>
      <c r="I3921" s="140"/>
      <c r="J3921" s="140"/>
      <c r="K3921" s="140"/>
    </row>
    <row r="3922" spans="1:11" outlineLevel="1" x14ac:dyDescent="0.2">
      <c r="A3922" s="43">
        <v>320</v>
      </c>
      <c r="B3922" s="44" t="s">
        <v>3142</v>
      </c>
      <c r="C3922" s="59" t="s">
        <v>3143</v>
      </c>
      <c r="D3922" s="45" t="s">
        <v>373</v>
      </c>
      <c r="E3922" s="46">
        <v>7.04</v>
      </c>
      <c r="F3922" s="47">
        <v>0</v>
      </c>
      <c r="G3922" s="48">
        <f>ROUND(E3922*F3922,2)</f>
        <v>0</v>
      </c>
      <c r="H3922" s="46">
        <v>0</v>
      </c>
      <c r="I3922" s="46">
        <f>ROUND(E3922*H3922,2)</f>
        <v>0</v>
      </c>
      <c r="J3922" s="46">
        <v>5.6520000000000001E-2</v>
      </c>
      <c r="K3922" s="46">
        <f>ROUND(E3922*J3922,2)</f>
        <v>0.4</v>
      </c>
    </row>
    <row r="3923" spans="1:11" outlineLevel="1" x14ac:dyDescent="0.2">
      <c r="A3923" s="135"/>
      <c r="B3923" s="136"/>
      <c r="C3923" s="137" t="s">
        <v>408</v>
      </c>
      <c r="D3923" s="138"/>
      <c r="E3923" s="139"/>
      <c r="F3923" s="134"/>
      <c r="G3923" s="134"/>
      <c r="H3923" s="140"/>
      <c r="I3923" s="140"/>
      <c r="J3923" s="140"/>
      <c r="K3923" s="140"/>
    </row>
    <row r="3924" spans="1:11" outlineLevel="1" x14ac:dyDescent="0.2">
      <c r="A3924" s="135"/>
      <c r="B3924" s="136"/>
      <c r="C3924" s="137" t="s">
        <v>3144</v>
      </c>
      <c r="D3924" s="138"/>
      <c r="E3924" s="139">
        <v>0.64</v>
      </c>
      <c r="F3924" s="134"/>
      <c r="G3924" s="134"/>
      <c r="H3924" s="140"/>
      <c r="I3924" s="140"/>
      <c r="J3924" s="140"/>
      <c r="K3924" s="140"/>
    </row>
    <row r="3925" spans="1:11" outlineLevel="1" x14ac:dyDescent="0.2">
      <c r="A3925" s="135"/>
      <c r="B3925" s="136"/>
      <c r="C3925" s="137" t="s">
        <v>3145</v>
      </c>
      <c r="D3925" s="138"/>
      <c r="E3925" s="139">
        <v>0.64</v>
      </c>
      <c r="F3925" s="134"/>
      <c r="G3925" s="134"/>
      <c r="H3925" s="140"/>
      <c r="I3925" s="140"/>
      <c r="J3925" s="140"/>
      <c r="K3925" s="140"/>
    </row>
    <row r="3926" spans="1:11" outlineLevel="1" x14ac:dyDescent="0.2">
      <c r="A3926" s="135"/>
      <c r="B3926" s="136"/>
      <c r="C3926" s="137" t="s">
        <v>3146</v>
      </c>
      <c r="D3926" s="138"/>
      <c r="E3926" s="139">
        <v>0.64</v>
      </c>
      <c r="F3926" s="134"/>
      <c r="G3926" s="134"/>
      <c r="H3926" s="140"/>
      <c r="I3926" s="140"/>
      <c r="J3926" s="140"/>
      <c r="K3926" s="140"/>
    </row>
    <row r="3927" spans="1:11" outlineLevel="1" x14ac:dyDescent="0.2">
      <c r="A3927" s="135"/>
      <c r="B3927" s="136"/>
      <c r="C3927" s="137" t="s">
        <v>3147</v>
      </c>
      <c r="D3927" s="138"/>
      <c r="E3927" s="139">
        <v>0.64</v>
      </c>
      <c r="F3927" s="134"/>
      <c r="G3927" s="134"/>
      <c r="H3927" s="140"/>
      <c r="I3927" s="140"/>
      <c r="J3927" s="140"/>
      <c r="K3927" s="140"/>
    </row>
    <row r="3928" spans="1:11" outlineLevel="1" x14ac:dyDescent="0.2">
      <c r="A3928" s="135"/>
      <c r="B3928" s="136"/>
      <c r="C3928" s="137" t="s">
        <v>411</v>
      </c>
      <c r="D3928" s="138"/>
      <c r="E3928" s="139"/>
      <c r="F3928" s="134"/>
      <c r="G3928" s="134"/>
      <c r="H3928" s="140"/>
      <c r="I3928" s="140"/>
      <c r="J3928" s="140"/>
      <c r="K3928" s="140"/>
    </row>
    <row r="3929" spans="1:11" outlineLevel="1" x14ac:dyDescent="0.2">
      <c r="A3929" s="135"/>
      <c r="B3929" s="136"/>
      <c r="C3929" s="137" t="s">
        <v>3148</v>
      </c>
      <c r="D3929" s="138"/>
      <c r="E3929" s="139">
        <v>0.64</v>
      </c>
      <c r="F3929" s="134"/>
      <c r="G3929" s="134"/>
      <c r="H3929" s="140"/>
      <c r="I3929" s="140"/>
      <c r="J3929" s="140"/>
      <c r="K3929" s="140"/>
    </row>
    <row r="3930" spans="1:11" outlineLevel="1" x14ac:dyDescent="0.2">
      <c r="A3930" s="135"/>
      <c r="B3930" s="136"/>
      <c r="C3930" s="137" t="s">
        <v>3149</v>
      </c>
      <c r="D3930" s="138"/>
      <c r="E3930" s="139">
        <v>0.64</v>
      </c>
      <c r="F3930" s="134"/>
      <c r="G3930" s="134"/>
      <c r="H3930" s="140"/>
      <c r="I3930" s="140"/>
      <c r="J3930" s="140"/>
      <c r="K3930" s="140"/>
    </row>
    <row r="3931" spans="1:11" outlineLevel="1" x14ac:dyDescent="0.2">
      <c r="A3931" s="135"/>
      <c r="B3931" s="136"/>
      <c r="C3931" s="137" t="s">
        <v>3150</v>
      </c>
      <c r="D3931" s="138"/>
      <c r="E3931" s="139">
        <v>0.64</v>
      </c>
      <c r="F3931" s="134"/>
      <c r="G3931" s="134"/>
      <c r="H3931" s="140"/>
      <c r="I3931" s="140"/>
      <c r="J3931" s="140"/>
      <c r="K3931" s="140"/>
    </row>
    <row r="3932" spans="1:11" outlineLevel="1" x14ac:dyDescent="0.2">
      <c r="A3932" s="135"/>
      <c r="B3932" s="136"/>
      <c r="C3932" s="137" t="s">
        <v>3151</v>
      </c>
      <c r="D3932" s="138"/>
      <c r="E3932" s="139">
        <v>0.64</v>
      </c>
      <c r="F3932" s="134"/>
      <c r="G3932" s="134"/>
      <c r="H3932" s="140"/>
      <c r="I3932" s="140"/>
      <c r="J3932" s="140"/>
      <c r="K3932" s="140"/>
    </row>
    <row r="3933" spans="1:11" outlineLevel="1" x14ac:dyDescent="0.2">
      <c r="A3933" s="135"/>
      <c r="B3933" s="136"/>
      <c r="C3933" s="137" t="s">
        <v>415</v>
      </c>
      <c r="D3933" s="138"/>
      <c r="E3933" s="139"/>
      <c r="F3933" s="134"/>
      <c r="G3933" s="134"/>
      <c r="H3933" s="140"/>
      <c r="I3933" s="140"/>
      <c r="J3933" s="140"/>
      <c r="K3933" s="140"/>
    </row>
    <row r="3934" spans="1:11" outlineLevel="1" x14ac:dyDescent="0.2">
      <c r="A3934" s="135"/>
      <c r="B3934" s="136"/>
      <c r="C3934" s="137" t="s">
        <v>3152</v>
      </c>
      <c r="D3934" s="138"/>
      <c r="E3934" s="139">
        <v>0.64</v>
      </c>
      <c r="F3934" s="134"/>
      <c r="G3934" s="134"/>
      <c r="H3934" s="140"/>
      <c r="I3934" s="140"/>
      <c r="J3934" s="140"/>
      <c r="K3934" s="140"/>
    </row>
    <row r="3935" spans="1:11" outlineLevel="1" x14ac:dyDescent="0.2">
      <c r="A3935" s="135"/>
      <c r="B3935" s="136"/>
      <c r="C3935" s="137" t="s">
        <v>3153</v>
      </c>
      <c r="D3935" s="138"/>
      <c r="E3935" s="139">
        <v>0.64</v>
      </c>
      <c r="F3935" s="134"/>
      <c r="G3935" s="134"/>
      <c r="H3935" s="140"/>
      <c r="I3935" s="140"/>
      <c r="J3935" s="140"/>
      <c r="K3935" s="140"/>
    </row>
    <row r="3936" spans="1:11" outlineLevel="1" x14ac:dyDescent="0.2">
      <c r="A3936" s="135"/>
      <c r="B3936" s="136"/>
      <c r="C3936" s="137" t="s">
        <v>3154</v>
      </c>
      <c r="D3936" s="138"/>
      <c r="E3936" s="139">
        <v>0.64</v>
      </c>
      <c r="F3936" s="134"/>
      <c r="G3936" s="134"/>
      <c r="H3936" s="140"/>
      <c r="I3936" s="140"/>
      <c r="J3936" s="140"/>
      <c r="K3936" s="140"/>
    </row>
    <row r="3937" spans="1:11" outlineLevel="1" x14ac:dyDescent="0.2">
      <c r="A3937" s="43">
        <v>321</v>
      </c>
      <c r="B3937" s="44" t="s">
        <v>3155</v>
      </c>
      <c r="C3937" s="59" t="s">
        <v>3156</v>
      </c>
      <c r="D3937" s="45" t="s">
        <v>373</v>
      </c>
      <c r="E3937" s="46">
        <v>2.4300000000000002</v>
      </c>
      <c r="F3937" s="47">
        <v>0</v>
      </c>
      <c r="G3937" s="48">
        <f>ROUND(E3937*F3937,2)</f>
        <v>0</v>
      </c>
      <c r="H3937" s="46">
        <v>0</v>
      </c>
      <c r="I3937" s="46">
        <f>ROUND(E3937*H3937,2)</f>
        <v>0</v>
      </c>
      <c r="J3937" s="46">
        <v>8.831E-2</v>
      </c>
      <c r="K3937" s="46">
        <f>ROUND(E3937*J3937,2)</f>
        <v>0.21</v>
      </c>
    </row>
    <row r="3938" spans="1:11" outlineLevel="1" x14ac:dyDescent="0.2">
      <c r="A3938" s="135"/>
      <c r="B3938" s="136"/>
      <c r="C3938" s="137" t="s">
        <v>395</v>
      </c>
      <c r="D3938" s="138"/>
      <c r="E3938" s="139"/>
      <c r="F3938" s="134"/>
      <c r="G3938" s="134"/>
      <c r="H3938" s="140"/>
      <c r="I3938" s="140"/>
      <c r="J3938" s="140"/>
      <c r="K3938" s="140"/>
    </row>
    <row r="3939" spans="1:11" outlineLevel="1" x14ac:dyDescent="0.2">
      <c r="A3939" s="135"/>
      <c r="B3939" s="136"/>
      <c r="C3939" s="137" t="s">
        <v>3157</v>
      </c>
      <c r="D3939" s="138"/>
      <c r="E3939" s="139">
        <v>0.8</v>
      </c>
      <c r="F3939" s="134"/>
      <c r="G3939" s="134"/>
      <c r="H3939" s="140"/>
      <c r="I3939" s="140"/>
      <c r="J3939" s="140"/>
      <c r="K3939" s="140"/>
    </row>
    <row r="3940" spans="1:11" outlineLevel="1" x14ac:dyDescent="0.2">
      <c r="A3940" s="135"/>
      <c r="B3940" s="136"/>
      <c r="C3940" s="137" t="s">
        <v>3158</v>
      </c>
      <c r="D3940" s="138"/>
      <c r="E3940" s="139">
        <v>0.25</v>
      </c>
      <c r="F3940" s="134"/>
      <c r="G3940" s="134"/>
      <c r="H3940" s="140"/>
      <c r="I3940" s="140"/>
      <c r="J3940" s="140"/>
      <c r="K3940" s="140"/>
    </row>
    <row r="3941" spans="1:11" outlineLevel="1" x14ac:dyDescent="0.2">
      <c r="A3941" s="135"/>
      <c r="B3941" s="136"/>
      <c r="C3941" s="137" t="s">
        <v>404</v>
      </c>
      <c r="D3941" s="138"/>
      <c r="E3941" s="139"/>
      <c r="F3941" s="134"/>
      <c r="G3941" s="134"/>
      <c r="H3941" s="140"/>
      <c r="I3941" s="140"/>
      <c r="J3941" s="140"/>
      <c r="K3941" s="140"/>
    </row>
    <row r="3942" spans="1:11" outlineLevel="1" x14ac:dyDescent="0.2">
      <c r="A3942" s="135"/>
      <c r="B3942" s="136"/>
      <c r="C3942" s="137" t="s">
        <v>3159</v>
      </c>
      <c r="D3942" s="138"/>
      <c r="E3942" s="139">
        <v>0.1</v>
      </c>
      <c r="F3942" s="134"/>
      <c r="G3942" s="134"/>
      <c r="H3942" s="140"/>
      <c r="I3942" s="140"/>
      <c r="J3942" s="140"/>
      <c r="K3942" s="140"/>
    </row>
    <row r="3943" spans="1:11" outlineLevel="1" x14ac:dyDescent="0.2">
      <c r="A3943" s="135"/>
      <c r="B3943" s="136"/>
      <c r="C3943" s="137" t="s">
        <v>415</v>
      </c>
      <c r="D3943" s="138"/>
      <c r="E3943" s="139"/>
      <c r="F3943" s="134"/>
      <c r="G3943" s="134"/>
      <c r="H3943" s="140"/>
      <c r="I3943" s="140"/>
      <c r="J3943" s="140"/>
      <c r="K3943" s="140"/>
    </row>
    <row r="3944" spans="1:11" outlineLevel="1" x14ac:dyDescent="0.2">
      <c r="A3944" s="135"/>
      <c r="B3944" s="136"/>
      <c r="C3944" s="137" t="s">
        <v>3160</v>
      </c>
      <c r="D3944" s="138"/>
      <c r="E3944" s="139">
        <v>0.64</v>
      </c>
      <c r="F3944" s="134"/>
      <c r="G3944" s="134"/>
      <c r="H3944" s="140"/>
      <c r="I3944" s="140"/>
      <c r="J3944" s="140"/>
      <c r="K3944" s="140"/>
    </row>
    <row r="3945" spans="1:11" outlineLevel="1" x14ac:dyDescent="0.2">
      <c r="A3945" s="135"/>
      <c r="B3945" s="136"/>
      <c r="C3945" s="137" t="s">
        <v>3161</v>
      </c>
      <c r="D3945" s="138"/>
      <c r="E3945" s="139">
        <v>0.64</v>
      </c>
      <c r="F3945" s="134"/>
      <c r="G3945" s="134"/>
      <c r="H3945" s="140"/>
      <c r="I3945" s="140"/>
      <c r="J3945" s="140"/>
      <c r="K3945" s="140"/>
    </row>
    <row r="3946" spans="1:11" outlineLevel="1" x14ac:dyDescent="0.2">
      <c r="A3946" s="43">
        <v>322</v>
      </c>
      <c r="B3946" s="44" t="s">
        <v>3162</v>
      </c>
      <c r="C3946" s="59" t="s">
        <v>3163</v>
      </c>
      <c r="D3946" s="45" t="s">
        <v>373</v>
      </c>
      <c r="E3946" s="46">
        <v>14.09</v>
      </c>
      <c r="F3946" s="47">
        <v>0</v>
      </c>
      <c r="G3946" s="48">
        <f>ROUND(E3946*F3946,2)</f>
        <v>0</v>
      </c>
      <c r="H3946" s="46">
        <v>0</v>
      </c>
      <c r="I3946" s="46">
        <f>ROUND(E3946*H3946,2)</f>
        <v>0</v>
      </c>
      <c r="J3946" s="46">
        <v>0.12417</v>
      </c>
      <c r="K3946" s="46">
        <f>ROUND(E3946*J3946,2)</f>
        <v>1.75</v>
      </c>
    </row>
    <row r="3947" spans="1:11" outlineLevel="1" x14ac:dyDescent="0.2">
      <c r="A3947" s="135"/>
      <c r="B3947" s="136"/>
      <c r="C3947" s="137" t="s">
        <v>395</v>
      </c>
      <c r="D3947" s="138"/>
      <c r="E3947" s="139"/>
      <c r="F3947" s="134"/>
      <c r="G3947" s="134"/>
      <c r="H3947" s="140"/>
      <c r="I3947" s="140"/>
      <c r="J3947" s="140"/>
      <c r="K3947" s="140"/>
    </row>
    <row r="3948" spans="1:11" outlineLevel="1" x14ac:dyDescent="0.2">
      <c r="A3948" s="135"/>
      <c r="B3948" s="136"/>
      <c r="C3948" s="137" t="s">
        <v>3164</v>
      </c>
      <c r="D3948" s="138"/>
      <c r="E3948" s="139">
        <v>2.16</v>
      </c>
      <c r="F3948" s="134"/>
      <c r="G3948" s="134"/>
      <c r="H3948" s="140"/>
      <c r="I3948" s="140"/>
      <c r="J3948" s="140"/>
      <c r="K3948" s="140"/>
    </row>
    <row r="3949" spans="1:11" outlineLevel="1" x14ac:dyDescent="0.2">
      <c r="A3949" s="135"/>
      <c r="B3949" s="136"/>
      <c r="C3949" s="137" t="s">
        <v>3165</v>
      </c>
      <c r="D3949" s="138"/>
      <c r="E3949" s="139">
        <v>0.72</v>
      </c>
      <c r="F3949" s="134"/>
      <c r="G3949" s="134"/>
      <c r="H3949" s="140"/>
      <c r="I3949" s="140"/>
      <c r="J3949" s="140"/>
      <c r="K3949" s="140"/>
    </row>
    <row r="3950" spans="1:11" outlineLevel="1" x14ac:dyDescent="0.2">
      <c r="A3950" s="135"/>
      <c r="B3950" s="136"/>
      <c r="C3950" s="137" t="s">
        <v>3166</v>
      </c>
      <c r="D3950" s="138"/>
      <c r="E3950" s="139">
        <v>0.33</v>
      </c>
      <c r="F3950" s="134"/>
      <c r="G3950" s="134"/>
      <c r="H3950" s="140"/>
      <c r="I3950" s="140"/>
      <c r="J3950" s="140"/>
      <c r="K3950" s="140"/>
    </row>
    <row r="3951" spans="1:11" outlineLevel="1" x14ac:dyDescent="0.2">
      <c r="A3951" s="135"/>
      <c r="B3951" s="136"/>
      <c r="C3951" s="137" t="s">
        <v>3167</v>
      </c>
      <c r="D3951" s="138"/>
      <c r="E3951" s="139">
        <v>0.38</v>
      </c>
      <c r="F3951" s="134"/>
      <c r="G3951" s="134"/>
      <c r="H3951" s="140"/>
      <c r="I3951" s="140"/>
      <c r="J3951" s="140"/>
      <c r="K3951" s="140"/>
    </row>
    <row r="3952" spans="1:11" outlineLevel="1" x14ac:dyDescent="0.2">
      <c r="A3952" s="135"/>
      <c r="B3952" s="136"/>
      <c r="C3952" s="137" t="s">
        <v>3168</v>
      </c>
      <c r="D3952" s="138"/>
      <c r="E3952" s="139">
        <v>0.38</v>
      </c>
      <c r="F3952" s="134"/>
      <c r="G3952" s="134"/>
      <c r="H3952" s="140"/>
      <c r="I3952" s="140"/>
      <c r="J3952" s="140"/>
      <c r="K3952" s="140"/>
    </row>
    <row r="3953" spans="1:11" outlineLevel="1" x14ac:dyDescent="0.2">
      <c r="A3953" s="135"/>
      <c r="B3953" s="136"/>
      <c r="C3953" s="137" t="s">
        <v>3169</v>
      </c>
      <c r="D3953" s="138"/>
      <c r="E3953" s="139">
        <v>0.18</v>
      </c>
      <c r="F3953" s="134"/>
      <c r="G3953" s="134"/>
      <c r="H3953" s="140"/>
      <c r="I3953" s="140"/>
      <c r="J3953" s="140"/>
      <c r="K3953" s="140"/>
    </row>
    <row r="3954" spans="1:11" outlineLevel="1" x14ac:dyDescent="0.2">
      <c r="A3954" s="135"/>
      <c r="B3954" s="136"/>
      <c r="C3954" s="137" t="s">
        <v>3170</v>
      </c>
      <c r="D3954" s="138"/>
      <c r="E3954" s="139">
        <v>0.34</v>
      </c>
      <c r="F3954" s="134"/>
      <c r="G3954" s="134"/>
      <c r="H3954" s="140"/>
      <c r="I3954" s="140"/>
      <c r="J3954" s="140"/>
      <c r="K3954" s="140"/>
    </row>
    <row r="3955" spans="1:11" outlineLevel="1" x14ac:dyDescent="0.2">
      <c r="A3955" s="135"/>
      <c r="B3955" s="136"/>
      <c r="C3955" s="137" t="s">
        <v>3171</v>
      </c>
      <c r="D3955" s="138"/>
      <c r="E3955" s="139">
        <v>1.0900000000000001</v>
      </c>
      <c r="F3955" s="134"/>
      <c r="G3955" s="134"/>
      <c r="H3955" s="140"/>
      <c r="I3955" s="140"/>
      <c r="J3955" s="140"/>
      <c r="K3955" s="140"/>
    </row>
    <row r="3956" spans="1:11" outlineLevel="1" x14ac:dyDescent="0.2">
      <c r="A3956" s="135"/>
      <c r="B3956" s="136"/>
      <c r="C3956" s="137" t="s">
        <v>404</v>
      </c>
      <c r="D3956" s="138"/>
      <c r="E3956" s="139"/>
      <c r="F3956" s="134"/>
      <c r="G3956" s="134"/>
      <c r="H3956" s="140"/>
      <c r="I3956" s="140"/>
      <c r="J3956" s="140"/>
      <c r="K3956" s="140"/>
    </row>
    <row r="3957" spans="1:11" outlineLevel="1" x14ac:dyDescent="0.2">
      <c r="A3957" s="135"/>
      <c r="B3957" s="136"/>
      <c r="C3957" s="137" t="s">
        <v>3172</v>
      </c>
      <c r="D3957" s="138"/>
      <c r="E3957" s="139">
        <v>1.3</v>
      </c>
      <c r="F3957" s="134"/>
      <c r="G3957" s="134"/>
      <c r="H3957" s="140"/>
      <c r="I3957" s="140"/>
      <c r="J3957" s="140"/>
      <c r="K3957" s="140"/>
    </row>
    <row r="3958" spans="1:11" outlineLevel="1" x14ac:dyDescent="0.2">
      <c r="A3958" s="135"/>
      <c r="B3958" s="136"/>
      <c r="C3958" s="137" t="s">
        <v>3173</v>
      </c>
      <c r="D3958" s="138"/>
      <c r="E3958" s="139">
        <v>0.6</v>
      </c>
      <c r="F3958" s="134"/>
      <c r="G3958" s="134"/>
      <c r="H3958" s="140"/>
      <c r="I3958" s="140"/>
      <c r="J3958" s="140"/>
      <c r="K3958" s="140"/>
    </row>
    <row r="3959" spans="1:11" outlineLevel="1" x14ac:dyDescent="0.2">
      <c r="A3959" s="135"/>
      <c r="B3959" s="136"/>
      <c r="C3959" s="137" t="s">
        <v>3174</v>
      </c>
      <c r="D3959" s="138"/>
      <c r="E3959" s="139">
        <v>0.6</v>
      </c>
      <c r="F3959" s="134"/>
      <c r="G3959" s="134"/>
      <c r="H3959" s="140"/>
      <c r="I3959" s="140"/>
      <c r="J3959" s="140"/>
      <c r="K3959" s="140"/>
    </row>
    <row r="3960" spans="1:11" outlineLevel="1" x14ac:dyDescent="0.2">
      <c r="A3960" s="135"/>
      <c r="B3960" s="136"/>
      <c r="C3960" s="137" t="s">
        <v>3175</v>
      </c>
      <c r="D3960" s="138"/>
      <c r="E3960" s="139">
        <v>0.15</v>
      </c>
      <c r="F3960" s="134"/>
      <c r="G3960" s="134"/>
      <c r="H3960" s="140"/>
      <c r="I3960" s="140"/>
      <c r="J3960" s="140"/>
      <c r="K3960" s="140"/>
    </row>
    <row r="3961" spans="1:11" outlineLevel="1" x14ac:dyDescent="0.2">
      <c r="A3961" s="135"/>
      <c r="B3961" s="136"/>
      <c r="C3961" s="137" t="s">
        <v>3176</v>
      </c>
      <c r="D3961" s="138"/>
      <c r="E3961" s="139">
        <v>0.49</v>
      </c>
      <c r="F3961" s="134"/>
      <c r="G3961" s="134"/>
      <c r="H3961" s="140"/>
      <c r="I3961" s="140"/>
      <c r="J3961" s="140"/>
      <c r="K3961" s="140"/>
    </row>
    <row r="3962" spans="1:11" outlineLevel="1" x14ac:dyDescent="0.2">
      <c r="A3962" s="135"/>
      <c r="B3962" s="136"/>
      <c r="C3962" s="137" t="s">
        <v>3177</v>
      </c>
      <c r="D3962" s="138"/>
      <c r="E3962" s="139">
        <v>0.1</v>
      </c>
      <c r="F3962" s="134"/>
      <c r="G3962" s="134"/>
      <c r="H3962" s="140"/>
      <c r="I3962" s="140"/>
      <c r="J3962" s="140"/>
      <c r="K3962" s="140"/>
    </row>
    <row r="3963" spans="1:11" outlineLevel="1" x14ac:dyDescent="0.2">
      <c r="A3963" s="135"/>
      <c r="B3963" s="136"/>
      <c r="C3963" s="137" t="s">
        <v>3178</v>
      </c>
      <c r="D3963" s="138"/>
      <c r="E3963" s="139">
        <v>0.1</v>
      </c>
      <c r="F3963" s="134"/>
      <c r="G3963" s="134"/>
      <c r="H3963" s="140"/>
      <c r="I3963" s="140"/>
      <c r="J3963" s="140"/>
      <c r="K3963" s="140"/>
    </row>
    <row r="3964" spans="1:11" outlineLevel="1" x14ac:dyDescent="0.2">
      <c r="A3964" s="135"/>
      <c r="B3964" s="136"/>
      <c r="C3964" s="137" t="s">
        <v>3179</v>
      </c>
      <c r="D3964" s="138"/>
      <c r="E3964" s="139">
        <v>0.49</v>
      </c>
      <c r="F3964" s="134"/>
      <c r="G3964" s="134"/>
      <c r="H3964" s="140"/>
      <c r="I3964" s="140"/>
      <c r="J3964" s="140"/>
      <c r="K3964" s="140"/>
    </row>
    <row r="3965" spans="1:11" outlineLevel="1" x14ac:dyDescent="0.2">
      <c r="A3965" s="135"/>
      <c r="B3965" s="136"/>
      <c r="C3965" s="137" t="s">
        <v>3180</v>
      </c>
      <c r="D3965" s="138"/>
      <c r="E3965" s="139">
        <v>1.28</v>
      </c>
      <c r="F3965" s="134"/>
      <c r="G3965" s="134"/>
      <c r="H3965" s="140"/>
      <c r="I3965" s="140"/>
      <c r="J3965" s="140"/>
      <c r="K3965" s="140"/>
    </row>
    <row r="3966" spans="1:11" outlineLevel="1" x14ac:dyDescent="0.2">
      <c r="A3966" s="135"/>
      <c r="B3966" s="136"/>
      <c r="C3966" s="137" t="s">
        <v>3181</v>
      </c>
      <c r="D3966" s="138"/>
      <c r="E3966" s="139">
        <v>0.2</v>
      </c>
      <c r="F3966" s="134"/>
      <c r="G3966" s="134"/>
      <c r="H3966" s="140"/>
      <c r="I3966" s="140"/>
      <c r="J3966" s="140"/>
      <c r="K3966" s="140"/>
    </row>
    <row r="3967" spans="1:11" outlineLevel="1" x14ac:dyDescent="0.2">
      <c r="A3967" s="135"/>
      <c r="B3967" s="136"/>
      <c r="C3967" s="137" t="s">
        <v>408</v>
      </c>
      <c r="D3967" s="138"/>
      <c r="E3967" s="139"/>
      <c r="F3967" s="134"/>
      <c r="G3967" s="134"/>
      <c r="H3967" s="140"/>
      <c r="I3967" s="140"/>
      <c r="J3967" s="140"/>
      <c r="K3967" s="140"/>
    </row>
    <row r="3968" spans="1:11" outlineLevel="1" x14ac:dyDescent="0.2">
      <c r="A3968" s="135"/>
      <c r="B3968" s="136"/>
      <c r="C3968" s="137" t="s">
        <v>3182</v>
      </c>
      <c r="D3968" s="138"/>
      <c r="E3968" s="139">
        <v>0.64</v>
      </c>
      <c r="F3968" s="134"/>
      <c r="G3968" s="134"/>
      <c r="H3968" s="140"/>
      <c r="I3968" s="140"/>
      <c r="J3968" s="140"/>
      <c r="K3968" s="140"/>
    </row>
    <row r="3969" spans="1:11" outlineLevel="1" x14ac:dyDescent="0.2">
      <c r="A3969" s="135"/>
      <c r="B3969" s="136"/>
      <c r="C3969" s="137" t="s">
        <v>3183</v>
      </c>
      <c r="D3969" s="138"/>
      <c r="E3969" s="139">
        <v>0.64</v>
      </c>
      <c r="F3969" s="134"/>
      <c r="G3969" s="134"/>
      <c r="H3969" s="140"/>
      <c r="I3969" s="140"/>
      <c r="J3969" s="140"/>
      <c r="K3969" s="140"/>
    </row>
    <row r="3970" spans="1:11" outlineLevel="1" x14ac:dyDescent="0.2">
      <c r="A3970" s="135"/>
      <c r="B3970" s="136"/>
      <c r="C3970" s="137" t="s">
        <v>411</v>
      </c>
      <c r="D3970" s="138"/>
      <c r="E3970" s="139"/>
      <c r="F3970" s="134"/>
      <c r="G3970" s="134"/>
      <c r="H3970" s="140"/>
      <c r="I3970" s="140"/>
      <c r="J3970" s="140"/>
      <c r="K3970" s="140"/>
    </row>
    <row r="3971" spans="1:11" outlineLevel="1" x14ac:dyDescent="0.2">
      <c r="A3971" s="135"/>
      <c r="B3971" s="136"/>
      <c r="C3971" s="137" t="s">
        <v>3184</v>
      </c>
      <c r="D3971" s="138"/>
      <c r="E3971" s="139">
        <v>0.64</v>
      </c>
      <c r="F3971" s="134"/>
      <c r="G3971" s="134"/>
      <c r="H3971" s="140"/>
      <c r="I3971" s="140"/>
      <c r="J3971" s="140"/>
      <c r="K3971" s="140"/>
    </row>
    <row r="3972" spans="1:11" outlineLevel="1" x14ac:dyDescent="0.2">
      <c r="A3972" s="135"/>
      <c r="B3972" s="136"/>
      <c r="C3972" s="137" t="s">
        <v>3185</v>
      </c>
      <c r="D3972" s="138"/>
      <c r="E3972" s="139">
        <v>0.64</v>
      </c>
      <c r="F3972" s="134"/>
      <c r="G3972" s="134"/>
      <c r="H3972" s="140"/>
      <c r="I3972" s="140"/>
      <c r="J3972" s="140"/>
      <c r="K3972" s="140"/>
    </row>
    <row r="3973" spans="1:11" outlineLevel="1" x14ac:dyDescent="0.2">
      <c r="A3973" s="135"/>
      <c r="B3973" s="136"/>
      <c r="C3973" s="137" t="s">
        <v>415</v>
      </c>
      <c r="D3973" s="138"/>
      <c r="E3973" s="139"/>
      <c r="F3973" s="134"/>
      <c r="G3973" s="134"/>
      <c r="H3973" s="140"/>
      <c r="I3973" s="140"/>
      <c r="J3973" s="140"/>
      <c r="K3973" s="140"/>
    </row>
    <row r="3974" spans="1:11" outlineLevel="1" x14ac:dyDescent="0.2">
      <c r="A3974" s="135"/>
      <c r="B3974" s="136"/>
      <c r="C3974" s="137" t="s">
        <v>3186</v>
      </c>
      <c r="D3974" s="138"/>
      <c r="E3974" s="139">
        <v>0.64</v>
      </c>
      <c r="F3974" s="134"/>
      <c r="G3974" s="134"/>
      <c r="H3974" s="140"/>
      <c r="I3974" s="140"/>
      <c r="J3974" s="140"/>
      <c r="K3974" s="140"/>
    </row>
    <row r="3975" spans="1:11" outlineLevel="1" x14ac:dyDescent="0.2">
      <c r="A3975" s="43">
        <v>323</v>
      </c>
      <c r="B3975" s="44" t="s">
        <v>3187</v>
      </c>
      <c r="C3975" s="59" t="s">
        <v>3188</v>
      </c>
      <c r="D3975" s="45" t="s">
        <v>373</v>
      </c>
      <c r="E3975" s="46">
        <v>60.6</v>
      </c>
      <c r="F3975" s="47">
        <v>0</v>
      </c>
      <c r="G3975" s="48">
        <f>ROUND(E3975*F3975,2)</f>
        <v>0</v>
      </c>
      <c r="H3975" s="46">
        <v>0</v>
      </c>
      <c r="I3975" s="46">
        <f>ROUND(E3975*H3975,2)</f>
        <v>0</v>
      </c>
      <c r="J3975" s="46">
        <v>4.6000000000000001E-4</v>
      </c>
      <c r="K3975" s="46">
        <f>ROUND(E3975*J3975,2)</f>
        <v>0.03</v>
      </c>
    </row>
    <row r="3976" spans="1:11" outlineLevel="1" x14ac:dyDescent="0.2">
      <c r="A3976" s="135"/>
      <c r="B3976" s="136"/>
      <c r="C3976" s="137" t="s">
        <v>3189</v>
      </c>
      <c r="D3976" s="138"/>
      <c r="E3976" s="139">
        <v>48</v>
      </c>
      <c r="F3976" s="134"/>
      <c r="G3976" s="134"/>
      <c r="H3976" s="140"/>
      <c r="I3976" s="140"/>
      <c r="J3976" s="140"/>
      <c r="K3976" s="140"/>
    </row>
    <row r="3977" spans="1:11" outlineLevel="1" x14ac:dyDescent="0.2">
      <c r="A3977" s="135"/>
      <c r="B3977" s="136"/>
      <c r="C3977" s="137" t="s">
        <v>3190</v>
      </c>
      <c r="D3977" s="138"/>
      <c r="E3977" s="139">
        <v>12.6</v>
      </c>
      <c r="F3977" s="134"/>
      <c r="G3977" s="134"/>
      <c r="H3977" s="140"/>
      <c r="I3977" s="140"/>
      <c r="J3977" s="140"/>
      <c r="K3977" s="140"/>
    </row>
    <row r="3978" spans="1:11" ht="33.75" outlineLevel="1" x14ac:dyDescent="0.2">
      <c r="A3978" s="43">
        <v>324</v>
      </c>
      <c r="B3978" s="44" t="s">
        <v>3191</v>
      </c>
      <c r="C3978" s="59" t="s">
        <v>3192</v>
      </c>
      <c r="D3978" s="45" t="s">
        <v>179</v>
      </c>
      <c r="E3978" s="46">
        <v>1.2150000000000001</v>
      </c>
      <c r="F3978" s="47">
        <v>0</v>
      </c>
      <c r="G3978" s="48">
        <f>ROUND(E3978*F3978,2)</f>
        <v>0</v>
      </c>
      <c r="H3978" s="46">
        <v>1.82E-3</v>
      </c>
      <c r="I3978" s="46">
        <f>ROUND(E3978*H3978,2)</f>
        <v>0</v>
      </c>
      <c r="J3978" s="46">
        <v>1.8</v>
      </c>
      <c r="K3978" s="46">
        <f>ROUND(E3978*J3978,2)</f>
        <v>2.19</v>
      </c>
    </row>
    <row r="3979" spans="1:11" outlineLevel="1" x14ac:dyDescent="0.2">
      <c r="A3979" s="135"/>
      <c r="B3979" s="136"/>
      <c r="C3979" s="363" t="s">
        <v>3193</v>
      </c>
      <c r="D3979" s="364"/>
      <c r="E3979" s="364"/>
      <c r="F3979" s="364"/>
      <c r="G3979" s="364"/>
      <c r="H3979" s="140"/>
      <c r="I3979" s="140"/>
      <c r="J3979" s="140"/>
      <c r="K3979" s="140"/>
    </row>
    <row r="3980" spans="1:11" outlineLevel="1" x14ac:dyDescent="0.2">
      <c r="A3980" s="135"/>
      <c r="B3980" s="136"/>
      <c r="C3980" s="137" t="s">
        <v>395</v>
      </c>
      <c r="D3980" s="138"/>
      <c r="E3980" s="139"/>
      <c r="F3980" s="134"/>
      <c r="G3980" s="134"/>
      <c r="H3980" s="140"/>
      <c r="I3980" s="140"/>
      <c r="J3980" s="140"/>
      <c r="K3980" s="140"/>
    </row>
    <row r="3981" spans="1:11" outlineLevel="1" x14ac:dyDescent="0.2">
      <c r="A3981" s="135"/>
      <c r="B3981" s="136"/>
      <c r="C3981" s="137" t="s">
        <v>3194</v>
      </c>
      <c r="D3981" s="138"/>
      <c r="E3981" s="139">
        <v>0.108</v>
      </c>
      <c r="F3981" s="134"/>
      <c r="G3981" s="134"/>
      <c r="H3981" s="140"/>
      <c r="I3981" s="140"/>
      <c r="J3981" s="140"/>
      <c r="K3981" s="140"/>
    </row>
    <row r="3982" spans="1:11" outlineLevel="1" x14ac:dyDescent="0.2">
      <c r="A3982" s="135"/>
      <c r="B3982" s="136"/>
      <c r="C3982" s="137" t="s">
        <v>3195</v>
      </c>
      <c r="D3982" s="138"/>
      <c r="E3982" s="139">
        <v>0.54</v>
      </c>
      <c r="F3982" s="134"/>
      <c r="G3982" s="134"/>
      <c r="H3982" s="140"/>
      <c r="I3982" s="140"/>
      <c r="J3982" s="140"/>
      <c r="K3982" s="140"/>
    </row>
    <row r="3983" spans="1:11" outlineLevel="1" x14ac:dyDescent="0.2">
      <c r="A3983" s="135"/>
      <c r="B3983" s="136"/>
      <c r="C3983" s="137" t="s">
        <v>404</v>
      </c>
      <c r="D3983" s="138"/>
      <c r="E3983" s="139"/>
      <c r="F3983" s="134"/>
      <c r="G3983" s="134"/>
      <c r="H3983" s="140"/>
      <c r="I3983" s="140"/>
      <c r="J3983" s="140"/>
      <c r="K3983" s="140"/>
    </row>
    <row r="3984" spans="1:11" outlineLevel="1" x14ac:dyDescent="0.2">
      <c r="A3984" s="135"/>
      <c r="B3984" s="136"/>
      <c r="C3984" s="137" t="s">
        <v>3196</v>
      </c>
      <c r="D3984" s="138"/>
      <c r="E3984" s="139">
        <v>0.24299999999999999</v>
      </c>
      <c r="F3984" s="134"/>
      <c r="G3984" s="134"/>
      <c r="H3984" s="140"/>
      <c r="I3984" s="140"/>
      <c r="J3984" s="140"/>
      <c r="K3984" s="140"/>
    </row>
    <row r="3985" spans="1:11" outlineLevel="1" x14ac:dyDescent="0.2">
      <c r="A3985" s="135"/>
      <c r="B3985" s="136"/>
      <c r="C3985" s="137" t="s">
        <v>3197</v>
      </c>
      <c r="D3985" s="138"/>
      <c r="E3985" s="139">
        <v>0.20250000000000001</v>
      </c>
      <c r="F3985" s="134"/>
      <c r="G3985" s="134"/>
      <c r="H3985" s="140"/>
      <c r="I3985" s="140"/>
      <c r="J3985" s="140"/>
      <c r="K3985" s="140"/>
    </row>
    <row r="3986" spans="1:11" outlineLevel="1" x14ac:dyDescent="0.2">
      <c r="A3986" s="135"/>
      <c r="B3986" s="136"/>
      <c r="C3986" s="137" t="s">
        <v>408</v>
      </c>
      <c r="D3986" s="138"/>
      <c r="E3986" s="139"/>
      <c r="F3986" s="134"/>
      <c r="G3986" s="134"/>
      <c r="H3986" s="140"/>
      <c r="I3986" s="140"/>
      <c r="J3986" s="140"/>
      <c r="K3986" s="140"/>
    </row>
    <row r="3987" spans="1:11" outlineLevel="1" x14ac:dyDescent="0.2">
      <c r="A3987" s="135"/>
      <c r="B3987" s="136"/>
      <c r="C3987" s="137" t="s">
        <v>3198</v>
      </c>
      <c r="D3987" s="138"/>
      <c r="E3987" s="139">
        <v>4.0500000000000001E-2</v>
      </c>
      <c r="F3987" s="134"/>
      <c r="G3987" s="134"/>
      <c r="H3987" s="140"/>
      <c r="I3987" s="140"/>
      <c r="J3987" s="140"/>
      <c r="K3987" s="140"/>
    </row>
    <row r="3988" spans="1:11" outlineLevel="1" x14ac:dyDescent="0.2">
      <c r="A3988" s="135"/>
      <c r="B3988" s="136"/>
      <c r="C3988" s="137" t="s">
        <v>411</v>
      </c>
      <c r="D3988" s="138"/>
      <c r="E3988" s="139"/>
      <c r="F3988" s="134"/>
      <c r="G3988" s="134"/>
      <c r="H3988" s="140"/>
      <c r="I3988" s="140"/>
      <c r="J3988" s="140"/>
      <c r="K3988" s="140"/>
    </row>
    <row r="3989" spans="1:11" outlineLevel="1" x14ac:dyDescent="0.2">
      <c r="A3989" s="135"/>
      <c r="B3989" s="136"/>
      <c r="C3989" s="137" t="s">
        <v>3199</v>
      </c>
      <c r="D3989" s="138"/>
      <c r="E3989" s="139">
        <v>4.0500000000000001E-2</v>
      </c>
      <c r="F3989" s="134"/>
      <c r="G3989" s="134"/>
      <c r="H3989" s="140"/>
      <c r="I3989" s="140"/>
      <c r="J3989" s="140"/>
      <c r="K3989" s="140"/>
    </row>
    <row r="3990" spans="1:11" outlineLevel="1" x14ac:dyDescent="0.2">
      <c r="A3990" s="135"/>
      <c r="B3990" s="136"/>
      <c r="C3990" s="137" t="s">
        <v>415</v>
      </c>
      <c r="D3990" s="138"/>
      <c r="E3990" s="139"/>
      <c r="F3990" s="134"/>
      <c r="G3990" s="134"/>
      <c r="H3990" s="140"/>
      <c r="I3990" s="140"/>
      <c r="J3990" s="140"/>
      <c r="K3990" s="140"/>
    </row>
    <row r="3991" spans="1:11" outlineLevel="1" x14ac:dyDescent="0.2">
      <c r="A3991" s="135"/>
      <c r="B3991" s="136"/>
      <c r="C3991" s="137" t="s">
        <v>3200</v>
      </c>
      <c r="D3991" s="138"/>
      <c r="E3991" s="139">
        <v>4.0500000000000001E-2</v>
      </c>
      <c r="F3991" s="134"/>
      <c r="G3991" s="134"/>
      <c r="H3991" s="140"/>
      <c r="I3991" s="140"/>
      <c r="J3991" s="140"/>
      <c r="K3991" s="140"/>
    </row>
    <row r="3992" spans="1:11" ht="33.75" outlineLevel="1" x14ac:dyDescent="0.2">
      <c r="A3992" s="43">
        <v>325</v>
      </c>
      <c r="B3992" s="44" t="s">
        <v>3201</v>
      </c>
      <c r="C3992" s="59" t="s">
        <v>3202</v>
      </c>
      <c r="D3992" s="45" t="s">
        <v>179</v>
      </c>
      <c r="E3992" s="46">
        <v>2.4403100000000002</v>
      </c>
      <c r="F3992" s="47">
        <v>0</v>
      </c>
      <c r="G3992" s="48">
        <f>ROUND(E3992*F3992,2)</f>
        <v>0</v>
      </c>
      <c r="H3992" s="46">
        <v>1.82E-3</v>
      </c>
      <c r="I3992" s="46">
        <f>ROUND(E3992*H3992,2)</f>
        <v>0</v>
      </c>
      <c r="J3992" s="46">
        <v>1.8</v>
      </c>
      <c r="K3992" s="46">
        <f>ROUND(E3992*J3992,2)</f>
        <v>4.3899999999999997</v>
      </c>
    </row>
    <row r="3993" spans="1:11" outlineLevel="1" x14ac:dyDescent="0.2">
      <c r="A3993" s="135"/>
      <c r="B3993" s="136"/>
      <c r="C3993" s="363" t="s">
        <v>3193</v>
      </c>
      <c r="D3993" s="364"/>
      <c r="E3993" s="364"/>
      <c r="F3993" s="364"/>
      <c r="G3993" s="364"/>
      <c r="H3993" s="140"/>
      <c r="I3993" s="140"/>
      <c r="J3993" s="140"/>
      <c r="K3993" s="140"/>
    </row>
    <row r="3994" spans="1:11" outlineLevel="1" x14ac:dyDescent="0.2">
      <c r="A3994" s="135"/>
      <c r="B3994" s="136"/>
      <c r="C3994" s="137" t="s">
        <v>3203</v>
      </c>
      <c r="D3994" s="138"/>
      <c r="E3994" s="139">
        <v>0.36748999999999998</v>
      </c>
      <c r="F3994" s="134"/>
      <c r="G3994" s="134"/>
      <c r="H3994" s="140"/>
      <c r="I3994" s="140"/>
      <c r="J3994" s="140"/>
      <c r="K3994" s="140"/>
    </row>
    <row r="3995" spans="1:11" outlineLevel="1" x14ac:dyDescent="0.2">
      <c r="A3995" s="135"/>
      <c r="B3995" s="136"/>
      <c r="C3995" s="137" t="s">
        <v>3204</v>
      </c>
      <c r="D3995" s="138"/>
      <c r="E3995" s="139">
        <v>0.28169</v>
      </c>
      <c r="F3995" s="134"/>
      <c r="G3995" s="134"/>
      <c r="H3995" s="140"/>
      <c r="I3995" s="140"/>
      <c r="J3995" s="140"/>
      <c r="K3995" s="140"/>
    </row>
    <row r="3996" spans="1:11" outlineLevel="1" x14ac:dyDescent="0.2">
      <c r="A3996" s="135"/>
      <c r="B3996" s="136"/>
      <c r="C3996" s="137" t="s">
        <v>3205</v>
      </c>
      <c r="D3996" s="138"/>
      <c r="E3996" s="139">
        <v>0.24684</v>
      </c>
      <c r="F3996" s="134"/>
      <c r="G3996" s="134"/>
      <c r="H3996" s="140"/>
      <c r="I3996" s="140"/>
      <c r="J3996" s="140"/>
      <c r="K3996" s="140"/>
    </row>
    <row r="3997" spans="1:11" outlineLevel="1" x14ac:dyDescent="0.2">
      <c r="A3997" s="135"/>
      <c r="B3997" s="136"/>
      <c r="C3997" s="137" t="s">
        <v>411</v>
      </c>
      <c r="D3997" s="138"/>
      <c r="E3997" s="139"/>
      <c r="F3997" s="134"/>
      <c r="G3997" s="134"/>
      <c r="H3997" s="140"/>
      <c r="I3997" s="140"/>
      <c r="J3997" s="140"/>
      <c r="K3997" s="140"/>
    </row>
    <row r="3998" spans="1:11" outlineLevel="1" x14ac:dyDescent="0.2">
      <c r="A3998" s="135"/>
      <c r="B3998" s="136"/>
      <c r="C3998" s="137" t="s">
        <v>3206</v>
      </c>
      <c r="D3998" s="138"/>
      <c r="E3998" s="139">
        <v>0.30080000000000001</v>
      </c>
      <c r="F3998" s="134"/>
      <c r="G3998" s="134"/>
      <c r="H3998" s="140"/>
      <c r="I3998" s="140"/>
      <c r="J3998" s="140"/>
      <c r="K3998" s="140"/>
    </row>
    <row r="3999" spans="1:11" outlineLevel="1" x14ac:dyDescent="0.2">
      <c r="A3999" s="135"/>
      <c r="B3999" s="136"/>
      <c r="C3999" s="137" t="s">
        <v>3207</v>
      </c>
      <c r="D3999" s="138"/>
      <c r="E3999" s="139">
        <v>0.21995999999999999</v>
      </c>
      <c r="F3999" s="134"/>
      <c r="G3999" s="134"/>
      <c r="H3999" s="140"/>
      <c r="I3999" s="140"/>
      <c r="J3999" s="140"/>
      <c r="K3999" s="140"/>
    </row>
    <row r="4000" spans="1:11" outlineLevel="1" x14ac:dyDescent="0.2">
      <c r="A4000" s="135"/>
      <c r="B4000" s="136"/>
      <c r="C4000" s="137" t="s">
        <v>415</v>
      </c>
      <c r="D4000" s="138"/>
      <c r="E4000" s="139"/>
      <c r="F4000" s="134"/>
      <c r="G4000" s="134"/>
      <c r="H4000" s="140"/>
      <c r="I4000" s="140"/>
      <c r="J4000" s="140"/>
      <c r="K4000" s="140"/>
    </row>
    <row r="4001" spans="1:11" outlineLevel="1" x14ac:dyDescent="0.2">
      <c r="A4001" s="135"/>
      <c r="B4001" s="136"/>
      <c r="C4001" s="137" t="s">
        <v>3208</v>
      </c>
      <c r="D4001" s="138"/>
      <c r="E4001" s="139">
        <v>0.30549999999999999</v>
      </c>
      <c r="F4001" s="134"/>
      <c r="G4001" s="134"/>
      <c r="H4001" s="140"/>
      <c r="I4001" s="140"/>
      <c r="J4001" s="140"/>
      <c r="K4001" s="140"/>
    </row>
    <row r="4002" spans="1:11" outlineLevel="1" x14ac:dyDescent="0.2">
      <c r="A4002" s="135"/>
      <c r="B4002" s="136"/>
      <c r="C4002" s="137" t="s">
        <v>3209</v>
      </c>
      <c r="D4002" s="138"/>
      <c r="E4002" s="139">
        <v>0.30080000000000001</v>
      </c>
      <c r="F4002" s="134"/>
      <c r="G4002" s="134"/>
      <c r="H4002" s="140"/>
      <c r="I4002" s="140"/>
      <c r="J4002" s="140"/>
      <c r="K4002" s="140"/>
    </row>
    <row r="4003" spans="1:11" outlineLevel="1" x14ac:dyDescent="0.2">
      <c r="A4003" s="135"/>
      <c r="B4003" s="136"/>
      <c r="C4003" s="137" t="s">
        <v>3210</v>
      </c>
      <c r="D4003" s="138"/>
      <c r="E4003" s="139">
        <v>0.21995999999999999</v>
      </c>
      <c r="F4003" s="134"/>
      <c r="G4003" s="134"/>
      <c r="H4003" s="140"/>
      <c r="I4003" s="140"/>
      <c r="J4003" s="140"/>
      <c r="K4003" s="140"/>
    </row>
    <row r="4004" spans="1:11" outlineLevel="1" x14ac:dyDescent="0.2">
      <c r="A4004" s="135"/>
      <c r="B4004" s="136"/>
      <c r="C4004" s="137" t="s">
        <v>420</v>
      </c>
      <c r="D4004" s="138"/>
      <c r="E4004" s="139"/>
      <c r="F4004" s="134"/>
      <c r="G4004" s="134"/>
      <c r="H4004" s="140"/>
      <c r="I4004" s="140"/>
      <c r="J4004" s="140"/>
      <c r="K4004" s="140"/>
    </row>
    <row r="4005" spans="1:11" outlineLevel="1" x14ac:dyDescent="0.2">
      <c r="A4005" s="135"/>
      <c r="B4005" s="136"/>
      <c r="C4005" s="137" t="s">
        <v>3211</v>
      </c>
      <c r="D4005" s="138"/>
      <c r="E4005" s="139">
        <v>6.1740000000000003E-2</v>
      </c>
      <c r="F4005" s="134"/>
      <c r="G4005" s="134"/>
      <c r="H4005" s="140"/>
      <c r="I4005" s="140"/>
      <c r="J4005" s="140"/>
      <c r="K4005" s="140"/>
    </row>
    <row r="4006" spans="1:11" outlineLevel="1" x14ac:dyDescent="0.2">
      <c r="A4006" s="135"/>
      <c r="B4006" s="136"/>
      <c r="C4006" s="137" t="s">
        <v>3212</v>
      </c>
      <c r="D4006" s="138"/>
      <c r="E4006" s="139">
        <v>5.4679999999999999E-2</v>
      </c>
      <c r="F4006" s="134"/>
      <c r="G4006" s="134"/>
      <c r="H4006" s="140"/>
      <c r="I4006" s="140"/>
      <c r="J4006" s="140"/>
      <c r="K4006" s="140"/>
    </row>
    <row r="4007" spans="1:11" outlineLevel="1" x14ac:dyDescent="0.2">
      <c r="A4007" s="135"/>
      <c r="B4007" s="136"/>
      <c r="C4007" s="137" t="s">
        <v>3213</v>
      </c>
      <c r="D4007" s="138"/>
      <c r="E4007" s="139">
        <v>4.2880000000000001E-2</v>
      </c>
      <c r="F4007" s="134"/>
      <c r="G4007" s="134"/>
      <c r="H4007" s="140"/>
      <c r="I4007" s="140"/>
      <c r="J4007" s="140"/>
      <c r="K4007" s="140"/>
    </row>
    <row r="4008" spans="1:11" outlineLevel="1" x14ac:dyDescent="0.2">
      <c r="A4008" s="135"/>
      <c r="B4008" s="136"/>
      <c r="C4008" s="137" t="s">
        <v>3214</v>
      </c>
      <c r="D4008" s="138"/>
      <c r="E4008" s="139">
        <v>3.798E-2</v>
      </c>
      <c r="F4008" s="134"/>
      <c r="G4008" s="134"/>
      <c r="H4008" s="140"/>
      <c r="I4008" s="140"/>
      <c r="J4008" s="140"/>
      <c r="K4008" s="140"/>
    </row>
    <row r="4009" spans="1:11" ht="33.75" outlineLevel="1" x14ac:dyDescent="0.2">
      <c r="A4009" s="43">
        <v>326</v>
      </c>
      <c r="B4009" s="44" t="s">
        <v>3215</v>
      </c>
      <c r="C4009" s="59" t="s">
        <v>3216</v>
      </c>
      <c r="D4009" s="45" t="s">
        <v>179</v>
      </c>
      <c r="E4009" s="46">
        <v>5.2520100000000003</v>
      </c>
      <c r="F4009" s="47">
        <v>0</v>
      </c>
      <c r="G4009" s="48">
        <f>ROUND(E4009*F4009,2)</f>
        <v>0</v>
      </c>
      <c r="H4009" s="46">
        <v>1.33E-3</v>
      </c>
      <c r="I4009" s="46">
        <f>ROUND(E4009*H4009,2)</f>
        <v>0.01</v>
      </c>
      <c r="J4009" s="46">
        <v>1.8</v>
      </c>
      <c r="K4009" s="46">
        <f>ROUND(E4009*J4009,2)</f>
        <v>9.4499999999999993</v>
      </c>
    </row>
    <row r="4010" spans="1:11" outlineLevel="1" x14ac:dyDescent="0.2">
      <c r="A4010" s="135"/>
      <c r="B4010" s="136"/>
      <c r="C4010" s="363" t="s">
        <v>3193</v>
      </c>
      <c r="D4010" s="364"/>
      <c r="E4010" s="364"/>
      <c r="F4010" s="364"/>
      <c r="G4010" s="364"/>
      <c r="H4010" s="140"/>
      <c r="I4010" s="140"/>
      <c r="J4010" s="140"/>
      <c r="K4010" s="140"/>
    </row>
    <row r="4011" spans="1:11" outlineLevel="1" x14ac:dyDescent="0.2">
      <c r="A4011" s="135"/>
      <c r="B4011" s="136"/>
      <c r="C4011" s="137" t="s">
        <v>395</v>
      </c>
      <c r="D4011" s="138"/>
      <c r="E4011" s="139"/>
      <c r="F4011" s="134"/>
      <c r="G4011" s="134"/>
      <c r="H4011" s="140"/>
      <c r="I4011" s="140"/>
      <c r="J4011" s="140"/>
      <c r="K4011" s="140"/>
    </row>
    <row r="4012" spans="1:11" outlineLevel="1" x14ac:dyDescent="0.2">
      <c r="A4012" s="135"/>
      <c r="B4012" s="136"/>
      <c r="C4012" s="137" t="s">
        <v>3217</v>
      </c>
      <c r="D4012" s="138"/>
      <c r="E4012" s="139">
        <v>0.52742999999999995</v>
      </c>
      <c r="F4012" s="134"/>
      <c r="G4012" s="134"/>
      <c r="H4012" s="140"/>
      <c r="I4012" s="140"/>
      <c r="J4012" s="140"/>
      <c r="K4012" s="140"/>
    </row>
    <row r="4013" spans="1:11" outlineLevel="1" x14ac:dyDescent="0.2">
      <c r="A4013" s="135"/>
      <c r="B4013" s="136"/>
      <c r="C4013" s="137" t="s">
        <v>3218</v>
      </c>
      <c r="D4013" s="138"/>
      <c r="E4013" s="139">
        <v>0.17849999999999999</v>
      </c>
      <c r="F4013" s="134"/>
      <c r="G4013" s="134"/>
      <c r="H4013" s="140"/>
      <c r="I4013" s="140"/>
      <c r="J4013" s="140"/>
      <c r="K4013" s="140"/>
    </row>
    <row r="4014" spans="1:11" outlineLevel="1" x14ac:dyDescent="0.2">
      <c r="A4014" s="135"/>
      <c r="B4014" s="136"/>
      <c r="C4014" s="137" t="s">
        <v>3219</v>
      </c>
      <c r="D4014" s="138"/>
      <c r="E4014" s="139">
        <v>0.50078</v>
      </c>
      <c r="F4014" s="134"/>
      <c r="G4014" s="134"/>
      <c r="H4014" s="140"/>
      <c r="I4014" s="140"/>
      <c r="J4014" s="140"/>
      <c r="K4014" s="140"/>
    </row>
    <row r="4015" spans="1:11" outlineLevel="1" x14ac:dyDescent="0.2">
      <c r="A4015" s="135"/>
      <c r="B4015" s="136"/>
      <c r="C4015" s="137" t="s">
        <v>3220</v>
      </c>
      <c r="D4015" s="138"/>
      <c r="E4015" s="139">
        <v>0.17424000000000001</v>
      </c>
      <c r="F4015" s="134"/>
      <c r="G4015" s="134"/>
      <c r="H4015" s="140"/>
      <c r="I4015" s="140"/>
      <c r="J4015" s="140"/>
      <c r="K4015" s="140"/>
    </row>
    <row r="4016" spans="1:11" outlineLevel="1" x14ac:dyDescent="0.2">
      <c r="A4016" s="135"/>
      <c r="B4016" s="136"/>
      <c r="C4016" s="137" t="s">
        <v>3221</v>
      </c>
      <c r="D4016" s="138"/>
      <c r="E4016" s="139">
        <v>0.14112</v>
      </c>
      <c r="F4016" s="134"/>
      <c r="G4016" s="134"/>
      <c r="H4016" s="140"/>
      <c r="I4016" s="140"/>
      <c r="J4016" s="140"/>
      <c r="K4016" s="140"/>
    </row>
    <row r="4017" spans="1:11" outlineLevel="1" x14ac:dyDescent="0.2">
      <c r="A4017" s="135"/>
      <c r="B4017" s="136"/>
      <c r="C4017" s="137" t="s">
        <v>3222</v>
      </c>
      <c r="D4017" s="138"/>
      <c r="E4017" s="139">
        <v>0.12877</v>
      </c>
      <c r="F4017" s="134"/>
      <c r="G4017" s="134"/>
      <c r="H4017" s="140"/>
      <c r="I4017" s="140"/>
      <c r="J4017" s="140"/>
      <c r="K4017" s="140"/>
    </row>
    <row r="4018" spans="1:11" outlineLevel="1" x14ac:dyDescent="0.2">
      <c r="A4018" s="135"/>
      <c r="B4018" s="136"/>
      <c r="C4018" s="137" t="s">
        <v>3223</v>
      </c>
      <c r="D4018" s="138"/>
      <c r="E4018" s="139">
        <v>0.45900000000000002</v>
      </c>
      <c r="F4018" s="134"/>
      <c r="G4018" s="134"/>
      <c r="H4018" s="140"/>
      <c r="I4018" s="140"/>
      <c r="J4018" s="140"/>
      <c r="K4018" s="140"/>
    </row>
    <row r="4019" spans="1:11" outlineLevel="1" x14ac:dyDescent="0.2">
      <c r="A4019" s="135"/>
      <c r="B4019" s="136"/>
      <c r="C4019" s="137" t="s">
        <v>3224</v>
      </c>
      <c r="D4019" s="138"/>
      <c r="E4019" s="139">
        <v>0.28308</v>
      </c>
      <c r="F4019" s="134"/>
      <c r="G4019" s="134"/>
      <c r="H4019" s="140"/>
      <c r="I4019" s="140"/>
      <c r="J4019" s="140"/>
      <c r="K4019" s="140"/>
    </row>
    <row r="4020" spans="1:11" outlineLevel="1" x14ac:dyDescent="0.2">
      <c r="A4020" s="135"/>
      <c r="B4020" s="136"/>
      <c r="C4020" s="137" t="s">
        <v>3225</v>
      </c>
      <c r="D4020" s="138"/>
      <c r="E4020" s="139">
        <v>0.10780000000000001</v>
      </c>
      <c r="F4020" s="134"/>
      <c r="G4020" s="134"/>
      <c r="H4020" s="140"/>
      <c r="I4020" s="140"/>
      <c r="J4020" s="140"/>
      <c r="K4020" s="140"/>
    </row>
    <row r="4021" spans="1:11" outlineLevel="1" x14ac:dyDescent="0.2">
      <c r="A4021" s="135"/>
      <c r="B4021" s="136"/>
      <c r="C4021" s="137" t="s">
        <v>404</v>
      </c>
      <c r="D4021" s="138"/>
      <c r="E4021" s="139"/>
      <c r="F4021" s="134"/>
      <c r="G4021" s="134"/>
      <c r="H4021" s="140"/>
      <c r="I4021" s="140"/>
      <c r="J4021" s="140"/>
      <c r="K4021" s="140"/>
    </row>
    <row r="4022" spans="1:11" outlineLevel="1" x14ac:dyDescent="0.2">
      <c r="A4022" s="135"/>
      <c r="B4022" s="136"/>
      <c r="C4022" s="137" t="s">
        <v>3226</v>
      </c>
      <c r="D4022" s="138"/>
      <c r="E4022" s="139">
        <v>0.39650000000000002</v>
      </c>
      <c r="F4022" s="134"/>
      <c r="G4022" s="134"/>
      <c r="H4022" s="140"/>
      <c r="I4022" s="140"/>
      <c r="J4022" s="140"/>
      <c r="K4022" s="140"/>
    </row>
    <row r="4023" spans="1:11" outlineLevel="1" x14ac:dyDescent="0.2">
      <c r="A4023" s="135"/>
      <c r="B4023" s="136"/>
      <c r="C4023" s="137" t="s">
        <v>3227</v>
      </c>
      <c r="D4023" s="138"/>
      <c r="E4023" s="139">
        <v>0.22320000000000001</v>
      </c>
      <c r="F4023" s="134"/>
      <c r="G4023" s="134"/>
      <c r="H4023" s="140"/>
      <c r="I4023" s="140"/>
      <c r="J4023" s="140"/>
      <c r="K4023" s="140"/>
    </row>
    <row r="4024" spans="1:11" outlineLevel="1" x14ac:dyDescent="0.2">
      <c r="A4024" s="135"/>
      <c r="B4024" s="136"/>
      <c r="C4024" s="137" t="s">
        <v>3228</v>
      </c>
      <c r="D4024" s="138"/>
      <c r="E4024" s="139">
        <v>0.21959999999999999</v>
      </c>
      <c r="F4024" s="134"/>
      <c r="G4024" s="134"/>
      <c r="H4024" s="140"/>
      <c r="I4024" s="140"/>
      <c r="J4024" s="140"/>
      <c r="K4024" s="140"/>
    </row>
    <row r="4025" spans="1:11" outlineLevel="1" x14ac:dyDescent="0.2">
      <c r="A4025" s="135"/>
      <c r="B4025" s="136"/>
      <c r="C4025" s="137" t="s">
        <v>408</v>
      </c>
      <c r="D4025" s="138"/>
      <c r="E4025" s="139"/>
      <c r="F4025" s="134"/>
      <c r="G4025" s="134"/>
      <c r="H4025" s="140"/>
      <c r="I4025" s="140"/>
      <c r="J4025" s="140"/>
      <c r="K4025" s="140"/>
    </row>
    <row r="4026" spans="1:11" outlineLevel="1" x14ac:dyDescent="0.2">
      <c r="A4026" s="135"/>
      <c r="B4026" s="136"/>
      <c r="C4026" s="137" t="s">
        <v>3229</v>
      </c>
      <c r="D4026" s="138"/>
      <c r="E4026" s="139">
        <v>0.39650000000000002</v>
      </c>
      <c r="F4026" s="134"/>
      <c r="G4026" s="134"/>
      <c r="H4026" s="140"/>
      <c r="I4026" s="140"/>
      <c r="J4026" s="140"/>
      <c r="K4026" s="140"/>
    </row>
    <row r="4027" spans="1:11" outlineLevel="1" x14ac:dyDescent="0.2">
      <c r="A4027" s="135"/>
      <c r="B4027" s="136"/>
      <c r="C4027" s="137" t="s">
        <v>3230</v>
      </c>
      <c r="D4027" s="138"/>
      <c r="E4027" s="139">
        <v>6.9699999999999998E-2</v>
      </c>
      <c r="F4027" s="134"/>
      <c r="G4027" s="134"/>
      <c r="H4027" s="140"/>
      <c r="I4027" s="140"/>
      <c r="J4027" s="140"/>
      <c r="K4027" s="140"/>
    </row>
    <row r="4028" spans="1:11" outlineLevel="1" x14ac:dyDescent="0.2">
      <c r="A4028" s="135"/>
      <c r="B4028" s="136"/>
      <c r="C4028" s="137" t="s">
        <v>3231</v>
      </c>
      <c r="D4028" s="138"/>
      <c r="E4028" s="139">
        <v>7.0790000000000006E-2</v>
      </c>
      <c r="F4028" s="134"/>
      <c r="G4028" s="134"/>
      <c r="H4028" s="140"/>
      <c r="I4028" s="140"/>
      <c r="J4028" s="140"/>
      <c r="K4028" s="140"/>
    </row>
    <row r="4029" spans="1:11" outlineLevel="1" x14ac:dyDescent="0.2">
      <c r="A4029" s="135"/>
      <c r="B4029" s="136"/>
      <c r="C4029" s="137" t="s">
        <v>3232</v>
      </c>
      <c r="D4029" s="138"/>
      <c r="E4029" s="139">
        <v>0.39040000000000002</v>
      </c>
      <c r="F4029" s="134"/>
      <c r="G4029" s="134"/>
      <c r="H4029" s="140"/>
      <c r="I4029" s="140"/>
      <c r="J4029" s="140"/>
      <c r="K4029" s="140"/>
    </row>
    <row r="4030" spans="1:11" outlineLevel="1" x14ac:dyDescent="0.2">
      <c r="A4030" s="135"/>
      <c r="B4030" s="136"/>
      <c r="C4030" s="137" t="s">
        <v>3233</v>
      </c>
      <c r="D4030" s="138"/>
      <c r="E4030" s="139">
        <v>6.9699999999999998E-2</v>
      </c>
      <c r="F4030" s="134"/>
      <c r="G4030" s="134"/>
      <c r="H4030" s="140"/>
      <c r="I4030" s="140"/>
      <c r="J4030" s="140"/>
      <c r="K4030" s="140"/>
    </row>
    <row r="4031" spans="1:11" outlineLevel="1" x14ac:dyDescent="0.2">
      <c r="A4031" s="135"/>
      <c r="B4031" s="136"/>
      <c r="C4031" s="137" t="s">
        <v>3234</v>
      </c>
      <c r="D4031" s="138"/>
      <c r="E4031" s="139">
        <v>6.9699999999999998E-2</v>
      </c>
      <c r="F4031" s="134"/>
      <c r="G4031" s="134"/>
      <c r="H4031" s="140"/>
      <c r="I4031" s="140"/>
      <c r="J4031" s="140"/>
      <c r="K4031" s="140"/>
    </row>
    <row r="4032" spans="1:11" outlineLevel="1" x14ac:dyDescent="0.2">
      <c r="A4032" s="135"/>
      <c r="B4032" s="136"/>
      <c r="C4032" s="137" t="s">
        <v>3235</v>
      </c>
      <c r="D4032" s="138"/>
      <c r="E4032" s="139">
        <v>0.28548000000000001</v>
      </c>
      <c r="F4032" s="134"/>
      <c r="G4032" s="134"/>
      <c r="H4032" s="140"/>
      <c r="I4032" s="140"/>
      <c r="J4032" s="140"/>
      <c r="K4032" s="140"/>
    </row>
    <row r="4033" spans="1:11" outlineLevel="1" x14ac:dyDescent="0.2">
      <c r="A4033" s="135"/>
      <c r="B4033" s="136"/>
      <c r="C4033" s="137" t="s">
        <v>411</v>
      </c>
      <c r="D4033" s="138"/>
      <c r="E4033" s="139"/>
      <c r="F4033" s="134"/>
      <c r="G4033" s="134"/>
      <c r="H4033" s="140"/>
      <c r="I4033" s="140"/>
      <c r="J4033" s="140"/>
      <c r="K4033" s="140"/>
    </row>
    <row r="4034" spans="1:11" outlineLevel="1" x14ac:dyDescent="0.2">
      <c r="A4034" s="135"/>
      <c r="B4034" s="136"/>
      <c r="C4034" s="137" t="s">
        <v>3236</v>
      </c>
      <c r="D4034" s="138"/>
      <c r="E4034" s="139">
        <v>6.9699999999999998E-2</v>
      </c>
      <c r="F4034" s="134"/>
      <c r="G4034" s="134"/>
      <c r="H4034" s="140"/>
      <c r="I4034" s="140"/>
      <c r="J4034" s="140"/>
      <c r="K4034" s="140"/>
    </row>
    <row r="4035" spans="1:11" outlineLevel="1" x14ac:dyDescent="0.2">
      <c r="A4035" s="135"/>
      <c r="B4035" s="136"/>
      <c r="C4035" s="137" t="s">
        <v>3237</v>
      </c>
      <c r="D4035" s="138"/>
      <c r="E4035" s="139">
        <v>7.0790000000000006E-2</v>
      </c>
      <c r="F4035" s="134"/>
      <c r="G4035" s="134"/>
      <c r="H4035" s="140"/>
      <c r="I4035" s="140"/>
      <c r="J4035" s="140"/>
      <c r="K4035" s="140"/>
    </row>
    <row r="4036" spans="1:11" outlineLevel="1" x14ac:dyDescent="0.2">
      <c r="A4036" s="135"/>
      <c r="B4036" s="136"/>
      <c r="C4036" s="137" t="s">
        <v>3238</v>
      </c>
      <c r="D4036" s="138"/>
      <c r="E4036" s="139">
        <v>6.9699999999999998E-2</v>
      </c>
      <c r="F4036" s="134"/>
      <c r="G4036" s="134"/>
      <c r="H4036" s="140"/>
      <c r="I4036" s="140"/>
      <c r="J4036" s="140"/>
      <c r="K4036" s="140"/>
    </row>
    <row r="4037" spans="1:11" outlineLevel="1" x14ac:dyDescent="0.2">
      <c r="A4037" s="135"/>
      <c r="B4037" s="136"/>
      <c r="C4037" s="137" t="s">
        <v>3239</v>
      </c>
      <c r="D4037" s="138"/>
      <c r="E4037" s="139">
        <v>6.9699999999999998E-2</v>
      </c>
      <c r="F4037" s="134"/>
      <c r="G4037" s="134"/>
      <c r="H4037" s="140"/>
      <c r="I4037" s="140"/>
      <c r="J4037" s="140"/>
      <c r="K4037" s="140"/>
    </row>
    <row r="4038" spans="1:11" outlineLevel="1" x14ac:dyDescent="0.2">
      <c r="A4038" s="135"/>
      <c r="B4038" s="136"/>
      <c r="C4038" s="137" t="s">
        <v>415</v>
      </c>
      <c r="D4038" s="138"/>
      <c r="E4038" s="139"/>
      <c r="F4038" s="134"/>
      <c r="G4038" s="134"/>
      <c r="H4038" s="140"/>
      <c r="I4038" s="140"/>
      <c r="J4038" s="140"/>
      <c r="K4038" s="140"/>
    </row>
    <row r="4039" spans="1:11" outlineLevel="1" x14ac:dyDescent="0.2">
      <c r="A4039" s="135"/>
      <c r="B4039" s="136"/>
      <c r="C4039" s="137" t="s">
        <v>3240</v>
      </c>
      <c r="D4039" s="138"/>
      <c r="E4039" s="139">
        <v>6.9699999999999998E-2</v>
      </c>
      <c r="F4039" s="134"/>
      <c r="G4039" s="134"/>
      <c r="H4039" s="140"/>
      <c r="I4039" s="140"/>
      <c r="J4039" s="140"/>
      <c r="K4039" s="140"/>
    </row>
    <row r="4040" spans="1:11" outlineLevel="1" x14ac:dyDescent="0.2">
      <c r="A4040" s="135"/>
      <c r="B4040" s="136"/>
      <c r="C4040" s="137" t="s">
        <v>3241</v>
      </c>
      <c r="D4040" s="138"/>
      <c r="E4040" s="139">
        <v>6.9699999999999998E-2</v>
      </c>
      <c r="F4040" s="134"/>
      <c r="G4040" s="134"/>
      <c r="H4040" s="140"/>
      <c r="I4040" s="140"/>
      <c r="J4040" s="140"/>
      <c r="K4040" s="140"/>
    </row>
    <row r="4041" spans="1:11" outlineLevel="1" x14ac:dyDescent="0.2">
      <c r="A4041" s="135"/>
      <c r="B4041" s="136"/>
      <c r="C4041" s="137" t="s">
        <v>3242</v>
      </c>
      <c r="D4041" s="138"/>
      <c r="E4041" s="139">
        <v>7.0790000000000006E-2</v>
      </c>
      <c r="F4041" s="134"/>
      <c r="G4041" s="134"/>
      <c r="H4041" s="140"/>
      <c r="I4041" s="140"/>
      <c r="J4041" s="140"/>
      <c r="K4041" s="140"/>
    </row>
    <row r="4042" spans="1:11" outlineLevel="1" x14ac:dyDescent="0.2">
      <c r="A4042" s="135"/>
      <c r="B4042" s="136"/>
      <c r="C4042" s="137" t="s">
        <v>3243</v>
      </c>
      <c r="D4042" s="138"/>
      <c r="E4042" s="139">
        <v>6.9699999999999998E-2</v>
      </c>
      <c r="F4042" s="134"/>
      <c r="G4042" s="134"/>
      <c r="H4042" s="140"/>
      <c r="I4042" s="140"/>
      <c r="J4042" s="140"/>
      <c r="K4042" s="140"/>
    </row>
    <row r="4043" spans="1:11" ht="33.75" outlineLevel="1" x14ac:dyDescent="0.2">
      <c r="A4043" s="43">
        <v>327</v>
      </c>
      <c r="B4043" s="44" t="s">
        <v>3244</v>
      </c>
      <c r="C4043" s="59" t="s">
        <v>3245</v>
      </c>
      <c r="D4043" s="45" t="s">
        <v>172</v>
      </c>
      <c r="E4043" s="46">
        <v>11.687200000000001</v>
      </c>
      <c r="F4043" s="47">
        <v>0</v>
      </c>
      <c r="G4043" s="48">
        <f>ROUND(E4043*F4043,2)</f>
        <v>0</v>
      </c>
      <c r="H4043" s="46">
        <v>5.4000000000000001E-4</v>
      </c>
      <c r="I4043" s="46">
        <f>ROUND(E4043*H4043,2)</f>
        <v>0.01</v>
      </c>
      <c r="J4043" s="46">
        <v>0.27</v>
      </c>
      <c r="K4043" s="46">
        <f>ROUND(E4043*J4043,2)</f>
        <v>3.16</v>
      </c>
    </row>
    <row r="4044" spans="1:11" ht="12.75" customHeight="1" outlineLevel="1" x14ac:dyDescent="0.2">
      <c r="A4044" s="135"/>
      <c r="B4044" s="136"/>
      <c r="C4044" s="159" t="s">
        <v>3193</v>
      </c>
      <c r="D4044" s="159"/>
      <c r="E4044" s="159"/>
      <c r="F4044" s="159"/>
      <c r="G4044" s="159"/>
      <c r="H4044" s="140"/>
      <c r="I4044" s="140"/>
      <c r="J4044" s="140"/>
      <c r="K4044" s="140"/>
    </row>
    <row r="4045" spans="1:11" outlineLevel="1" x14ac:dyDescent="0.2">
      <c r="A4045" s="135"/>
      <c r="B4045" s="136"/>
      <c r="C4045" s="137" t="s">
        <v>3246</v>
      </c>
      <c r="D4045" s="138"/>
      <c r="E4045" s="139">
        <v>4.04</v>
      </c>
      <c r="F4045" s="134"/>
      <c r="G4045" s="134"/>
      <c r="H4045" s="140"/>
      <c r="I4045" s="140"/>
      <c r="J4045" s="140"/>
      <c r="K4045" s="140"/>
    </row>
    <row r="4046" spans="1:11" outlineLevel="1" x14ac:dyDescent="0.2">
      <c r="A4046" s="135"/>
      <c r="B4046" s="136"/>
      <c r="C4046" s="137" t="s">
        <v>3247</v>
      </c>
      <c r="D4046" s="138"/>
      <c r="E4046" s="139">
        <v>4.0111999999999997</v>
      </c>
      <c r="F4046" s="134"/>
      <c r="G4046" s="134"/>
      <c r="H4046" s="140"/>
      <c r="I4046" s="140"/>
      <c r="J4046" s="140"/>
      <c r="K4046" s="140"/>
    </row>
    <row r="4047" spans="1:11" outlineLevel="1" x14ac:dyDescent="0.2">
      <c r="A4047" s="135"/>
      <c r="B4047" s="136"/>
      <c r="C4047" s="137" t="s">
        <v>3248</v>
      </c>
      <c r="D4047" s="138"/>
      <c r="E4047" s="139">
        <v>3.6360000000000001</v>
      </c>
      <c r="F4047" s="134"/>
      <c r="G4047" s="134"/>
      <c r="H4047" s="140"/>
      <c r="I4047" s="140"/>
      <c r="J4047" s="140"/>
      <c r="K4047" s="140"/>
    </row>
    <row r="4048" spans="1:11" ht="33.75" outlineLevel="1" x14ac:dyDescent="0.2">
      <c r="A4048" s="43">
        <v>328</v>
      </c>
      <c r="B4048" s="44" t="s">
        <v>3249</v>
      </c>
      <c r="C4048" s="59" t="s">
        <v>3250</v>
      </c>
      <c r="D4048" s="45" t="s">
        <v>179</v>
      </c>
      <c r="E4048" s="46">
        <v>3.1844600000000001</v>
      </c>
      <c r="F4048" s="47">
        <v>0</v>
      </c>
      <c r="G4048" s="48">
        <f>ROUND(E4048*F4048,2)</f>
        <v>0</v>
      </c>
      <c r="H4048" s="46">
        <v>1.82E-3</v>
      </c>
      <c r="I4048" s="46">
        <f>ROUND(E4048*H4048,2)</f>
        <v>0.01</v>
      </c>
      <c r="J4048" s="46">
        <v>1.8</v>
      </c>
      <c r="K4048" s="46">
        <f>ROUND(E4048*J4048,2)</f>
        <v>5.73</v>
      </c>
    </row>
    <row r="4049" spans="1:11" ht="12.75" customHeight="1" outlineLevel="1" x14ac:dyDescent="0.2">
      <c r="A4049" s="135"/>
      <c r="B4049" s="136"/>
      <c r="C4049" s="159" t="s">
        <v>3193</v>
      </c>
      <c r="D4049" s="159"/>
      <c r="E4049" s="159"/>
      <c r="F4049" s="159"/>
      <c r="G4049" s="159"/>
      <c r="H4049" s="140"/>
      <c r="I4049" s="140"/>
      <c r="J4049" s="140"/>
      <c r="K4049" s="140"/>
    </row>
    <row r="4050" spans="1:11" outlineLevel="1" x14ac:dyDescent="0.2">
      <c r="A4050" s="135"/>
      <c r="B4050" s="136"/>
      <c r="C4050" s="137" t="s">
        <v>3251</v>
      </c>
      <c r="D4050" s="138"/>
      <c r="E4050" s="139">
        <v>0.33600000000000002</v>
      </c>
      <c r="F4050" s="134"/>
      <c r="G4050" s="134"/>
      <c r="H4050" s="140"/>
      <c r="I4050" s="140"/>
      <c r="J4050" s="140"/>
      <c r="K4050" s="140"/>
    </row>
    <row r="4051" spans="1:11" outlineLevel="1" x14ac:dyDescent="0.2">
      <c r="A4051" s="135"/>
      <c r="B4051" s="136"/>
      <c r="C4051" s="137" t="s">
        <v>3252</v>
      </c>
      <c r="D4051" s="138"/>
      <c r="E4051" s="139">
        <v>0.45450000000000002</v>
      </c>
      <c r="F4051" s="134"/>
      <c r="G4051" s="134"/>
      <c r="H4051" s="140"/>
      <c r="I4051" s="140"/>
      <c r="J4051" s="140"/>
      <c r="K4051" s="140"/>
    </row>
    <row r="4052" spans="1:11" outlineLevel="1" x14ac:dyDescent="0.2">
      <c r="A4052" s="135"/>
      <c r="B4052" s="136"/>
      <c r="C4052" s="137" t="s">
        <v>3253</v>
      </c>
      <c r="D4052" s="138"/>
      <c r="E4052" s="139">
        <v>0.46300999999999998</v>
      </c>
      <c r="F4052" s="134"/>
      <c r="G4052" s="134"/>
      <c r="H4052" s="140"/>
      <c r="I4052" s="140"/>
      <c r="J4052" s="140"/>
      <c r="K4052" s="140"/>
    </row>
    <row r="4053" spans="1:11" outlineLevel="1" x14ac:dyDescent="0.2">
      <c r="A4053" s="135"/>
      <c r="B4053" s="136"/>
      <c r="C4053" s="137" t="s">
        <v>3254</v>
      </c>
      <c r="D4053" s="138"/>
      <c r="E4053" s="139">
        <v>0.85680000000000001</v>
      </c>
      <c r="F4053" s="134"/>
      <c r="G4053" s="134"/>
      <c r="H4053" s="140"/>
      <c r="I4053" s="140"/>
      <c r="J4053" s="140"/>
      <c r="K4053" s="140"/>
    </row>
    <row r="4054" spans="1:11" outlineLevel="1" x14ac:dyDescent="0.2">
      <c r="A4054" s="135"/>
      <c r="B4054" s="136"/>
      <c r="C4054" s="137" t="s">
        <v>3255</v>
      </c>
      <c r="D4054" s="138"/>
      <c r="E4054" s="139">
        <v>0.47338000000000002</v>
      </c>
      <c r="F4054" s="134"/>
      <c r="G4054" s="134"/>
      <c r="H4054" s="140"/>
      <c r="I4054" s="140"/>
      <c r="J4054" s="140"/>
      <c r="K4054" s="140"/>
    </row>
    <row r="4055" spans="1:11" outlineLevel="1" x14ac:dyDescent="0.2">
      <c r="A4055" s="135"/>
      <c r="B4055" s="136"/>
      <c r="C4055" s="137" t="s">
        <v>3256</v>
      </c>
      <c r="D4055" s="138"/>
      <c r="E4055" s="139">
        <v>-0.43758000000000002</v>
      </c>
      <c r="F4055" s="134"/>
      <c r="G4055" s="134"/>
      <c r="H4055" s="140"/>
      <c r="I4055" s="140"/>
      <c r="J4055" s="140"/>
      <c r="K4055" s="140"/>
    </row>
    <row r="4056" spans="1:11" outlineLevel="1" x14ac:dyDescent="0.2">
      <c r="A4056" s="135"/>
      <c r="B4056" s="136"/>
      <c r="C4056" s="137" t="s">
        <v>3257</v>
      </c>
      <c r="D4056" s="138"/>
      <c r="E4056" s="139">
        <v>0.60192000000000001</v>
      </c>
      <c r="F4056" s="134"/>
      <c r="G4056" s="134"/>
      <c r="H4056" s="140"/>
      <c r="I4056" s="140"/>
      <c r="J4056" s="140"/>
      <c r="K4056" s="140"/>
    </row>
    <row r="4057" spans="1:11" outlineLevel="1" x14ac:dyDescent="0.2">
      <c r="A4057" s="135"/>
      <c r="B4057" s="136"/>
      <c r="C4057" s="137" t="s">
        <v>3258</v>
      </c>
      <c r="D4057" s="138"/>
      <c r="E4057" s="139">
        <v>-0.5544</v>
      </c>
      <c r="F4057" s="134"/>
      <c r="G4057" s="134"/>
      <c r="H4057" s="140"/>
      <c r="I4057" s="140"/>
      <c r="J4057" s="140"/>
      <c r="K4057" s="140"/>
    </row>
    <row r="4058" spans="1:11" outlineLevel="1" x14ac:dyDescent="0.2">
      <c r="A4058" s="135"/>
      <c r="B4058" s="136"/>
      <c r="C4058" s="137" t="s">
        <v>3259</v>
      </c>
      <c r="D4058" s="138"/>
      <c r="E4058" s="139">
        <v>0.59052000000000004</v>
      </c>
      <c r="F4058" s="134"/>
      <c r="G4058" s="134"/>
      <c r="H4058" s="140"/>
      <c r="I4058" s="140"/>
      <c r="J4058" s="140"/>
      <c r="K4058" s="140"/>
    </row>
    <row r="4059" spans="1:11" outlineLevel="1" x14ac:dyDescent="0.2">
      <c r="A4059" s="135"/>
      <c r="B4059" s="136"/>
      <c r="C4059" s="137" t="s">
        <v>3260</v>
      </c>
      <c r="D4059" s="138"/>
      <c r="E4059" s="139">
        <v>-0.46398</v>
      </c>
      <c r="F4059" s="134"/>
      <c r="G4059" s="134"/>
      <c r="H4059" s="140"/>
      <c r="I4059" s="140"/>
      <c r="J4059" s="140"/>
      <c r="K4059" s="140"/>
    </row>
    <row r="4060" spans="1:11" outlineLevel="1" x14ac:dyDescent="0.2">
      <c r="A4060" s="135"/>
      <c r="B4060" s="136"/>
      <c r="C4060" s="137" t="s">
        <v>3261</v>
      </c>
      <c r="D4060" s="138"/>
      <c r="E4060" s="139">
        <v>0.57240000000000002</v>
      </c>
      <c r="F4060" s="134"/>
      <c r="G4060" s="134"/>
      <c r="H4060" s="140"/>
      <c r="I4060" s="140"/>
      <c r="J4060" s="140"/>
      <c r="K4060" s="140"/>
    </row>
    <row r="4061" spans="1:11" outlineLevel="1" x14ac:dyDescent="0.2">
      <c r="A4061" s="135"/>
      <c r="B4061" s="136"/>
      <c r="C4061" s="137" t="s">
        <v>3262</v>
      </c>
      <c r="D4061" s="138"/>
      <c r="E4061" s="139">
        <v>0.29188999999999998</v>
      </c>
      <c r="F4061" s="134"/>
      <c r="G4061" s="134"/>
      <c r="H4061" s="140"/>
      <c r="I4061" s="140"/>
      <c r="J4061" s="140"/>
      <c r="K4061" s="140"/>
    </row>
    <row r="4062" spans="1:11" ht="33.75" outlineLevel="1" x14ac:dyDescent="0.2">
      <c r="A4062" s="43">
        <v>329</v>
      </c>
      <c r="B4062" s="44" t="s">
        <v>3263</v>
      </c>
      <c r="C4062" s="59" t="s">
        <v>3264</v>
      </c>
      <c r="D4062" s="45" t="s">
        <v>179</v>
      </c>
      <c r="E4062" s="46">
        <v>6.6088199999999997</v>
      </c>
      <c r="F4062" s="47">
        <v>0</v>
      </c>
      <c r="G4062" s="48">
        <f>ROUND(E4062*F4062,2)</f>
        <v>0</v>
      </c>
      <c r="H4062" s="46">
        <v>1.82E-3</v>
      </c>
      <c r="I4062" s="46">
        <f>ROUND(E4062*H4062,2)</f>
        <v>0.01</v>
      </c>
      <c r="J4062" s="46">
        <v>1.8</v>
      </c>
      <c r="K4062" s="46">
        <f>ROUND(E4062*J4062,2)</f>
        <v>11.9</v>
      </c>
    </row>
    <row r="4063" spans="1:11" ht="12.75" customHeight="1" outlineLevel="1" x14ac:dyDescent="0.2">
      <c r="A4063" s="135"/>
      <c r="B4063" s="136"/>
      <c r="C4063" s="159" t="s">
        <v>3193</v>
      </c>
      <c r="D4063" s="159"/>
      <c r="E4063" s="159"/>
      <c r="F4063" s="159"/>
      <c r="G4063" s="159"/>
      <c r="H4063" s="140"/>
      <c r="I4063" s="140"/>
      <c r="J4063" s="140"/>
      <c r="K4063" s="140"/>
    </row>
    <row r="4064" spans="1:11" outlineLevel="1" x14ac:dyDescent="0.2">
      <c r="A4064" s="135"/>
      <c r="B4064" s="136"/>
      <c r="C4064" s="137" t="s">
        <v>3265</v>
      </c>
      <c r="D4064" s="138"/>
      <c r="E4064" s="139">
        <v>0.77615999999999996</v>
      </c>
      <c r="F4064" s="134"/>
      <c r="G4064" s="134"/>
      <c r="H4064" s="140"/>
      <c r="I4064" s="140"/>
      <c r="J4064" s="140"/>
      <c r="K4064" s="140"/>
    </row>
    <row r="4065" spans="1:11" outlineLevel="1" x14ac:dyDescent="0.2">
      <c r="A4065" s="135"/>
      <c r="B4065" s="136"/>
      <c r="C4065" s="137" t="s">
        <v>3266</v>
      </c>
      <c r="D4065" s="138"/>
      <c r="E4065" s="139">
        <v>0.50760000000000005</v>
      </c>
      <c r="F4065" s="134"/>
      <c r="G4065" s="134"/>
      <c r="H4065" s="140"/>
      <c r="I4065" s="140"/>
      <c r="J4065" s="140"/>
      <c r="K4065" s="140"/>
    </row>
    <row r="4066" spans="1:11" outlineLevel="1" x14ac:dyDescent="0.2">
      <c r="A4066" s="135"/>
      <c r="B4066" s="136"/>
      <c r="C4066" s="137" t="s">
        <v>3267</v>
      </c>
      <c r="D4066" s="138"/>
      <c r="E4066" s="139">
        <v>0.50760000000000005</v>
      </c>
      <c r="F4066" s="134"/>
      <c r="G4066" s="134"/>
      <c r="H4066" s="140"/>
      <c r="I4066" s="140"/>
      <c r="J4066" s="140"/>
      <c r="K4066" s="140"/>
    </row>
    <row r="4067" spans="1:11" outlineLevel="1" x14ac:dyDescent="0.2">
      <c r="A4067" s="135"/>
      <c r="B4067" s="136"/>
      <c r="C4067" s="137" t="s">
        <v>3268</v>
      </c>
      <c r="D4067" s="138"/>
      <c r="E4067" s="139">
        <v>0.71440000000000003</v>
      </c>
      <c r="F4067" s="134"/>
      <c r="G4067" s="134"/>
      <c r="H4067" s="140"/>
      <c r="I4067" s="140"/>
      <c r="J4067" s="140"/>
      <c r="K4067" s="140"/>
    </row>
    <row r="4068" spans="1:11" outlineLevel="1" x14ac:dyDescent="0.2">
      <c r="A4068" s="135"/>
      <c r="B4068" s="136"/>
      <c r="C4068" s="137" t="s">
        <v>3269</v>
      </c>
      <c r="D4068" s="138"/>
      <c r="E4068" s="139">
        <v>1.41</v>
      </c>
      <c r="F4068" s="134"/>
      <c r="G4068" s="134"/>
      <c r="H4068" s="140"/>
      <c r="I4068" s="140"/>
      <c r="J4068" s="140"/>
      <c r="K4068" s="140"/>
    </row>
    <row r="4069" spans="1:11" outlineLevel="1" x14ac:dyDescent="0.2">
      <c r="A4069" s="135"/>
      <c r="B4069" s="136"/>
      <c r="C4069" s="137" t="s">
        <v>3270</v>
      </c>
      <c r="D4069" s="138"/>
      <c r="E4069" s="139">
        <v>0.35693000000000003</v>
      </c>
      <c r="F4069" s="134"/>
      <c r="G4069" s="134"/>
      <c r="H4069" s="140"/>
      <c r="I4069" s="140"/>
      <c r="J4069" s="140"/>
      <c r="K4069" s="140"/>
    </row>
    <row r="4070" spans="1:11" outlineLevel="1" x14ac:dyDescent="0.2">
      <c r="A4070" s="135"/>
      <c r="B4070" s="136"/>
      <c r="C4070" s="137" t="s">
        <v>3271</v>
      </c>
      <c r="D4070" s="138"/>
      <c r="E4070" s="139">
        <v>0.40299000000000001</v>
      </c>
      <c r="F4070" s="134"/>
      <c r="G4070" s="134"/>
      <c r="H4070" s="140"/>
      <c r="I4070" s="140"/>
      <c r="J4070" s="140"/>
      <c r="K4070" s="140"/>
    </row>
    <row r="4071" spans="1:11" outlineLevel="1" x14ac:dyDescent="0.2">
      <c r="A4071" s="135"/>
      <c r="B4071" s="136"/>
      <c r="C4071" s="137" t="s">
        <v>3272</v>
      </c>
      <c r="D4071" s="138"/>
      <c r="E4071" s="139">
        <v>1.0605</v>
      </c>
      <c r="F4071" s="134"/>
      <c r="G4071" s="134"/>
      <c r="H4071" s="140"/>
      <c r="I4071" s="140"/>
      <c r="J4071" s="140"/>
      <c r="K4071" s="140"/>
    </row>
    <row r="4072" spans="1:11" outlineLevel="1" x14ac:dyDescent="0.2">
      <c r="A4072" s="135"/>
      <c r="B4072" s="136"/>
      <c r="C4072" s="137" t="s">
        <v>3273</v>
      </c>
      <c r="D4072" s="138"/>
      <c r="E4072" s="139">
        <v>0.87263999999999997</v>
      </c>
      <c r="F4072" s="134"/>
      <c r="G4072" s="134"/>
      <c r="H4072" s="140"/>
      <c r="I4072" s="140"/>
      <c r="J4072" s="140"/>
      <c r="K4072" s="140"/>
    </row>
    <row r="4073" spans="1:11" ht="33.75" outlineLevel="1" x14ac:dyDescent="0.2">
      <c r="A4073" s="43">
        <v>330</v>
      </c>
      <c r="B4073" s="44" t="s">
        <v>3274</v>
      </c>
      <c r="C4073" s="59" t="s">
        <v>3275</v>
      </c>
      <c r="D4073" s="45" t="s">
        <v>179</v>
      </c>
      <c r="E4073" s="46">
        <v>25.30444</v>
      </c>
      <c r="F4073" s="47">
        <v>0</v>
      </c>
      <c r="G4073" s="48">
        <f>ROUND(E4073*F4073,2)</f>
        <v>0</v>
      </c>
      <c r="H4073" s="46">
        <v>1.33E-3</v>
      </c>
      <c r="I4073" s="46">
        <f>ROUND(E4073*H4073,2)</f>
        <v>0.03</v>
      </c>
      <c r="J4073" s="46">
        <v>1.8</v>
      </c>
      <c r="K4073" s="46">
        <f>ROUND(E4073*J4073,2)</f>
        <v>45.55</v>
      </c>
    </row>
    <row r="4074" spans="1:11" ht="12.75" customHeight="1" outlineLevel="1" x14ac:dyDescent="0.2">
      <c r="A4074" s="135"/>
      <c r="B4074" s="136"/>
      <c r="C4074" s="159" t="s">
        <v>3193</v>
      </c>
      <c r="D4074" s="159"/>
      <c r="E4074" s="159"/>
      <c r="F4074" s="159"/>
      <c r="G4074" s="159"/>
      <c r="H4074" s="140"/>
      <c r="I4074" s="140"/>
      <c r="J4074" s="140"/>
      <c r="K4074" s="140"/>
    </row>
    <row r="4075" spans="1:11" outlineLevel="1" x14ac:dyDescent="0.2">
      <c r="A4075" s="135"/>
      <c r="B4075" s="136"/>
      <c r="C4075" s="137" t="s">
        <v>3276</v>
      </c>
      <c r="D4075" s="138"/>
      <c r="E4075" s="139">
        <v>3.036</v>
      </c>
      <c r="F4075" s="134"/>
      <c r="G4075" s="134"/>
      <c r="H4075" s="140"/>
      <c r="I4075" s="140"/>
      <c r="J4075" s="140"/>
      <c r="K4075" s="140"/>
    </row>
    <row r="4076" spans="1:11" outlineLevel="1" x14ac:dyDescent="0.2">
      <c r="A4076" s="135"/>
      <c r="B4076" s="136"/>
      <c r="C4076" s="137" t="s">
        <v>3277</v>
      </c>
      <c r="D4076" s="138"/>
      <c r="E4076" s="139">
        <v>1.968</v>
      </c>
      <c r="F4076" s="134"/>
      <c r="G4076" s="134"/>
      <c r="H4076" s="140"/>
      <c r="I4076" s="140"/>
      <c r="J4076" s="140"/>
      <c r="K4076" s="140"/>
    </row>
    <row r="4077" spans="1:11" outlineLevel="1" x14ac:dyDescent="0.2">
      <c r="A4077" s="135"/>
      <c r="B4077" s="136"/>
      <c r="C4077" s="137" t="s">
        <v>3278</v>
      </c>
      <c r="D4077" s="138"/>
      <c r="E4077" s="139">
        <v>5.3191600000000001</v>
      </c>
      <c r="F4077" s="134"/>
      <c r="G4077" s="134"/>
      <c r="H4077" s="140"/>
      <c r="I4077" s="140"/>
      <c r="J4077" s="140"/>
      <c r="K4077" s="140"/>
    </row>
    <row r="4078" spans="1:11" outlineLevel="1" x14ac:dyDescent="0.2">
      <c r="A4078" s="135"/>
      <c r="B4078" s="136"/>
      <c r="C4078" s="137" t="s">
        <v>3279</v>
      </c>
      <c r="D4078" s="138"/>
      <c r="E4078" s="139">
        <v>0.6804</v>
      </c>
      <c r="F4078" s="134"/>
      <c r="G4078" s="134"/>
      <c r="H4078" s="140"/>
      <c r="I4078" s="140"/>
      <c r="J4078" s="140"/>
      <c r="K4078" s="140"/>
    </row>
    <row r="4079" spans="1:11" outlineLevel="1" x14ac:dyDescent="0.2">
      <c r="A4079" s="135"/>
      <c r="B4079" s="136"/>
      <c r="C4079" s="137" t="s">
        <v>3280</v>
      </c>
      <c r="D4079" s="138"/>
      <c r="E4079" s="139">
        <v>3.8271999999999999</v>
      </c>
      <c r="F4079" s="134"/>
      <c r="G4079" s="134"/>
      <c r="H4079" s="140"/>
      <c r="I4079" s="140"/>
      <c r="J4079" s="140"/>
      <c r="K4079" s="140"/>
    </row>
    <row r="4080" spans="1:11" outlineLevel="1" x14ac:dyDescent="0.2">
      <c r="A4080" s="135"/>
      <c r="B4080" s="136"/>
      <c r="C4080" s="137" t="s">
        <v>3279</v>
      </c>
      <c r="D4080" s="138"/>
      <c r="E4080" s="139">
        <v>0.6804</v>
      </c>
      <c r="F4080" s="134"/>
      <c r="G4080" s="134"/>
      <c r="H4080" s="140"/>
      <c r="I4080" s="140"/>
      <c r="J4080" s="140"/>
      <c r="K4080" s="140"/>
    </row>
    <row r="4081" spans="1:11" outlineLevel="1" x14ac:dyDescent="0.2">
      <c r="A4081" s="135"/>
      <c r="B4081" s="136"/>
      <c r="C4081" s="137" t="s">
        <v>3281</v>
      </c>
      <c r="D4081" s="138"/>
      <c r="E4081" s="139">
        <v>3.8271999999999999</v>
      </c>
      <c r="F4081" s="134"/>
      <c r="G4081" s="134"/>
      <c r="H4081" s="140"/>
      <c r="I4081" s="140"/>
      <c r="J4081" s="140"/>
      <c r="K4081" s="140"/>
    </row>
    <row r="4082" spans="1:11" outlineLevel="1" x14ac:dyDescent="0.2">
      <c r="A4082" s="135"/>
      <c r="B4082" s="136"/>
      <c r="C4082" s="137" t="s">
        <v>3282</v>
      </c>
      <c r="D4082" s="138"/>
      <c r="E4082" s="139">
        <v>3.8604799999999999</v>
      </c>
      <c r="F4082" s="134"/>
      <c r="G4082" s="134"/>
      <c r="H4082" s="140"/>
      <c r="I4082" s="140"/>
      <c r="J4082" s="140"/>
      <c r="K4082" s="140"/>
    </row>
    <row r="4083" spans="1:11" outlineLevel="1" x14ac:dyDescent="0.2">
      <c r="A4083" s="135"/>
      <c r="B4083" s="136"/>
      <c r="C4083" s="137" t="s">
        <v>3283</v>
      </c>
      <c r="D4083" s="138"/>
      <c r="E4083" s="139">
        <v>2.1055999999999999</v>
      </c>
      <c r="F4083" s="134"/>
      <c r="G4083" s="134"/>
      <c r="H4083" s="140"/>
      <c r="I4083" s="140"/>
      <c r="J4083" s="140"/>
      <c r="K4083" s="140"/>
    </row>
    <row r="4084" spans="1:11" ht="22.5" outlineLevel="1" x14ac:dyDescent="0.2">
      <c r="A4084" s="43">
        <v>331</v>
      </c>
      <c r="B4084" s="44" t="s">
        <v>3284</v>
      </c>
      <c r="C4084" s="59" t="s">
        <v>3285</v>
      </c>
      <c r="D4084" s="45" t="s">
        <v>505</v>
      </c>
      <c r="E4084" s="46">
        <v>8</v>
      </c>
      <c r="F4084" s="47">
        <v>0</v>
      </c>
      <c r="G4084" s="48">
        <f>ROUND(E4084*F4084,2)</f>
        <v>0</v>
      </c>
      <c r="H4084" s="46">
        <v>4.8999999999999998E-4</v>
      </c>
      <c r="I4084" s="46">
        <f>ROUND(E4084*H4084,2)</f>
        <v>0</v>
      </c>
      <c r="J4084" s="46">
        <v>1.4999999999999999E-2</v>
      </c>
      <c r="K4084" s="46">
        <f>ROUND(E4084*J4084,2)</f>
        <v>0.12</v>
      </c>
    </row>
    <row r="4085" spans="1:11" ht="12.75" customHeight="1" outlineLevel="1" x14ac:dyDescent="0.2">
      <c r="A4085" s="135"/>
      <c r="B4085" s="136"/>
      <c r="C4085" s="159" t="s">
        <v>3193</v>
      </c>
      <c r="D4085" s="159"/>
      <c r="E4085" s="159"/>
      <c r="F4085" s="159"/>
      <c r="G4085" s="159"/>
      <c r="H4085" s="140"/>
      <c r="I4085" s="140"/>
      <c r="J4085" s="140"/>
      <c r="K4085" s="140"/>
    </row>
    <row r="4086" spans="1:11" outlineLevel="1" x14ac:dyDescent="0.2">
      <c r="A4086" s="135"/>
      <c r="B4086" s="136"/>
      <c r="C4086" s="137" t="s">
        <v>517</v>
      </c>
      <c r="D4086" s="138"/>
      <c r="E4086" s="139">
        <v>8</v>
      </c>
      <c r="F4086" s="134"/>
      <c r="G4086" s="134"/>
      <c r="H4086" s="140"/>
      <c r="I4086" s="140"/>
      <c r="J4086" s="140"/>
      <c r="K4086" s="140"/>
    </row>
    <row r="4087" spans="1:11" ht="22.5" outlineLevel="1" x14ac:dyDescent="0.2">
      <c r="A4087" s="43">
        <v>332</v>
      </c>
      <c r="B4087" s="44" t="s">
        <v>3286</v>
      </c>
      <c r="C4087" s="59" t="s">
        <v>3287</v>
      </c>
      <c r="D4087" s="45" t="s">
        <v>505</v>
      </c>
      <c r="E4087" s="46">
        <v>78</v>
      </c>
      <c r="F4087" s="47">
        <v>0</v>
      </c>
      <c r="G4087" s="48">
        <f>ROUND(E4087*F4087,2)</f>
        <v>0</v>
      </c>
      <c r="H4087" s="46">
        <v>4.8999999999999998E-4</v>
      </c>
      <c r="I4087" s="46">
        <f>ROUND(E4087*H4087,2)</f>
        <v>0.04</v>
      </c>
      <c r="J4087" s="46">
        <v>6.2E-2</v>
      </c>
      <c r="K4087" s="46">
        <f>ROUND(E4087*J4087,2)</f>
        <v>4.84</v>
      </c>
    </row>
    <row r="4088" spans="1:11" ht="12.75" customHeight="1" outlineLevel="1" x14ac:dyDescent="0.2">
      <c r="A4088" s="135"/>
      <c r="B4088" s="136"/>
      <c r="C4088" s="159" t="s">
        <v>3193</v>
      </c>
      <c r="D4088" s="159"/>
      <c r="E4088" s="159"/>
      <c r="F4088" s="159"/>
      <c r="G4088" s="159"/>
      <c r="H4088" s="140"/>
      <c r="I4088" s="140"/>
      <c r="J4088" s="140"/>
      <c r="K4088" s="140"/>
    </row>
    <row r="4089" spans="1:11" outlineLevel="1" x14ac:dyDescent="0.2">
      <c r="A4089" s="135"/>
      <c r="B4089" s="136"/>
      <c r="C4089" s="137" t="s">
        <v>521</v>
      </c>
      <c r="D4089" s="138"/>
      <c r="E4089" s="139"/>
      <c r="F4089" s="134"/>
      <c r="G4089" s="134"/>
      <c r="H4089" s="140"/>
      <c r="I4089" s="140"/>
      <c r="J4089" s="140"/>
      <c r="K4089" s="140"/>
    </row>
    <row r="4090" spans="1:11" outlineLevel="1" x14ac:dyDescent="0.2">
      <c r="A4090" s="135"/>
      <c r="B4090" s="136"/>
      <c r="C4090" s="137" t="s">
        <v>522</v>
      </c>
      <c r="D4090" s="138"/>
      <c r="E4090" s="139">
        <v>78</v>
      </c>
      <c r="F4090" s="134"/>
      <c r="G4090" s="134"/>
      <c r="H4090" s="140"/>
      <c r="I4090" s="140"/>
      <c r="J4090" s="140"/>
      <c r="K4090" s="140"/>
    </row>
    <row r="4091" spans="1:11" ht="22.5" outlineLevel="1" x14ac:dyDescent="0.2">
      <c r="A4091" s="43">
        <v>333</v>
      </c>
      <c r="B4091" s="44" t="s">
        <v>3288</v>
      </c>
      <c r="C4091" s="59" t="s">
        <v>3289</v>
      </c>
      <c r="D4091" s="45" t="s">
        <v>373</v>
      </c>
      <c r="E4091" s="46">
        <v>69.58</v>
      </c>
      <c r="F4091" s="47">
        <v>0</v>
      </c>
      <c r="G4091" s="48">
        <f>ROUND(E4091*F4091,2)</f>
        <v>0</v>
      </c>
      <c r="H4091" s="46">
        <v>4.8999999999999998E-4</v>
      </c>
      <c r="I4091" s="46">
        <f>ROUND(E4091*H4091,2)</f>
        <v>0.03</v>
      </c>
      <c r="J4091" s="46">
        <v>8.9999999999999993E-3</v>
      </c>
      <c r="K4091" s="46">
        <f>ROUND(E4091*J4091,2)</f>
        <v>0.63</v>
      </c>
    </row>
    <row r="4092" spans="1:11" ht="12.75" customHeight="1" outlineLevel="1" x14ac:dyDescent="0.2">
      <c r="A4092" s="135"/>
      <c r="B4092" s="136"/>
      <c r="C4092" s="159" t="s">
        <v>3193</v>
      </c>
      <c r="D4092" s="159"/>
      <c r="E4092" s="159"/>
      <c r="F4092" s="159"/>
      <c r="G4092" s="159"/>
      <c r="H4092" s="140"/>
      <c r="I4092" s="140"/>
      <c r="J4092" s="140"/>
      <c r="K4092" s="140"/>
    </row>
    <row r="4093" spans="1:11" outlineLevel="1" x14ac:dyDescent="0.2">
      <c r="A4093" s="135"/>
      <c r="B4093" s="136"/>
      <c r="C4093" s="137" t="s">
        <v>598</v>
      </c>
      <c r="D4093" s="138"/>
      <c r="E4093" s="139"/>
      <c r="F4093" s="134"/>
      <c r="G4093" s="134"/>
      <c r="H4093" s="140"/>
      <c r="I4093" s="140"/>
      <c r="J4093" s="140"/>
      <c r="K4093" s="140"/>
    </row>
    <row r="4094" spans="1:11" outlineLevel="1" x14ac:dyDescent="0.2">
      <c r="A4094" s="135"/>
      <c r="B4094" s="136"/>
      <c r="C4094" s="137" t="s">
        <v>395</v>
      </c>
      <c r="D4094" s="138"/>
      <c r="E4094" s="139"/>
      <c r="F4094" s="134"/>
      <c r="G4094" s="134"/>
      <c r="H4094" s="140"/>
      <c r="I4094" s="140"/>
      <c r="J4094" s="140"/>
      <c r="K4094" s="140"/>
    </row>
    <row r="4095" spans="1:11" outlineLevel="1" x14ac:dyDescent="0.2">
      <c r="A4095" s="135"/>
      <c r="B4095" s="136"/>
      <c r="C4095" s="137" t="s">
        <v>3290</v>
      </c>
      <c r="D4095" s="138"/>
      <c r="E4095" s="139">
        <v>1.6</v>
      </c>
      <c r="F4095" s="134"/>
      <c r="G4095" s="134"/>
      <c r="H4095" s="140"/>
      <c r="I4095" s="140"/>
      <c r="J4095" s="140"/>
      <c r="K4095" s="140"/>
    </row>
    <row r="4096" spans="1:11" outlineLevel="1" x14ac:dyDescent="0.2">
      <c r="A4096" s="135"/>
      <c r="B4096" s="136"/>
      <c r="C4096" s="137" t="s">
        <v>3291</v>
      </c>
      <c r="D4096" s="138"/>
      <c r="E4096" s="139">
        <v>2.1</v>
      </c>
      <c r="F4096" s="134"/>
      <c r="G4096" s="134"/>
      <c r="H4096" s="140"/>
      <c r="I4096" s="140"/>
      <c r="J4096" s="140"/>
      <c r="K4096" s="140"/>
    </row>
    <row r="4097" spans="1:11" outlineLevel="1" x14ac:dyDescent="0.2">
      <c r="A4097" s="135"/>
      <c r="B4097" s="136"/>
      <c r="C4097" s="137" t="s">
        <v>3292</v>
      </c>
      <c r="D4097" s="138"/>
      <c r="E4097" s="139">
        <v>2.12</v>
      </c>
      <c r="F4097" s="134"/>
      <c r="G4097" s="134"/>
      <c r="H4097" s="140"/>
      <c r="I4097" s="140"/>
      <c r="J4097" s="140"/>
      <c r="K4097" s="140"/>
    </row>
    <row r="4098" spans="1:11" outlineLevel="1" x14ac:dyDescent="0.2">
      <c r="A4098" s="135"/>
      <c r="B4098" s="136"/>
      <c r="C4098" s="137" t="s">
        <v>3293</v>
      </c>
      <c r="D4098" s="138"/>
      <c r="E4098" s="139">
        <v>1.24</v>
      </c>
      <c r="F4098" s="134"/>
      <c r="G4098" s="134"/>
      <c r="H4098" s="140"/>
      <c r="I4098" s="140"/>
      <c r="J4098" s="140"/>
      <c r="K4098" s="140"/>
    </row>
    <row r="4099" spans="1:11" outlineLevel="1" x14ac:dyDescent="0.2">
      <c r="A4099" s="135"/>
      <c r="B4099" s="136"/>
      <c r="C4099" s="137" t="s">
        <v>3294</v>
      </c>
      <c r="D4099" s="138"/>
      <c r="E4099" s="139">
        <v>1.24</v>
      </c>
      <c r="F4099" s="134"/>
      <c r="G4099" s="134"/>
      <c r="H4099" s="140"/>
      <c r="I4099" s="140"/>
      <c r="J4099" s="140"/>
      <c r="K4099" s="140"/>
    </row>
    <row r="4100" spans="1:11" outlineLevel="1" x14ac:dyDescent="0.2">
      <c r="A4100" s="135"/>
      <c r="B4100" s="136"/>
      <c r="C4100" s="137" t="s">
        <v>3295</v>
      </c>
      <c r="D4100" s="138"/>
      <c r="E4100" s="139">
        <v>1.24</v>
      </c>
      <c r="F4100" s="134"/>
      <c r="G4100" s="134"/>
      <c r="H4100" s="140"/>
      <c r="I4100" s="140"/>
      <c r="J4100" s="140"/>
      <c r="K4100" s="140"/>
    </row>
    <row r="4101" spans="1:11" outlineLevel="1" x14ac:dyDescent="0.2">
      <c r="A4101" s="135"/>
      <c r="B4101" s="136"/>
      <c r="C4101" s="137" t="s">
        <v>3296</v>
      </c>
      <c r="D4101" s="138"/>
      <c r="E4101" s="139">
        <v>1.7</v>
      </c>
      <c r="F4101" s="134"/>
      <c r="G4101" s="134"/>
      <c r="H4101" s="140"/>
      <c r="I4101" s="140"/>
      <c r="J4101" s="140"/>
      <c r="K4101" s="140"/>
    </row>
    <row r="4102" spans="1:11" outlineLevel="1" x14ac:dyDescent="0.2">
      <c r="A4102" s="135"/>
      <c r="B4102" s="136"/>
      <c r="C4102" s="137" t="s">
        <v>3297</v>
      </c>
      <c r="D4102" s="138"/>
      <c r="E4102" s="139">
        <v>1.6</v>
      </c>
      <c r="F4102" s="134"/>
      <c r="G4102" s="134"/>
      <c r="H4102" s="140"/>
      <c r="I4102" s="140"/>
      <c r="J4102" s="140"/>
      <c r="K4102" s="140"/>
    </row>
    <row r="4103" spans="1:11" outlineLevel="1" x14ac:dyDescent="0.2">
      <c r="A4103" s="135"/>
      <c r="B4103" s="136"/>
      <c r="C4103" s="137" t="s">
        <v>3298</v>
      </c>
      <c r="D4103" s="138"/>
      <c r="E4103" s="139">
        <v>3.72</v>
      </c>
      <c r="F4103" s="134"/>
      <c r="G4103" s="134"/>
      <c r="H4103" s="140"/>
      <c r="I4103" s="140"/>
      <c r="J4103" s="140"/>
      <c r="K4103" s="140"/>
    </row>
    <row r="4104" spans="1:11" outlineLevel="1" x14ac:dyDescent="0.2">
      <c r="A4104" s="135"/>
      <c r="B4104" s="136"/>
      <c r="C4104" s="137" t="s">
        <v>3299</v>
      </c>
      <c r="D4104" s="138"/>
      <c r="E4104" s="139">
        <v>1.6</v>
      </c>
      <c r="F4104" s="134"/>
      <c r="G4104" s="134"/>
      <c r="H4104" s="140"/>
      <c r="I4104" s="140"/>
      <c r="J4104" s="140"/>
      <c r="K4104" s="140"/>
    </row>
    <row r="4105" spans="1:11" outlineLevel="1" x14ac:dyDescent="0.2">
      <c r="A4105" s="135"/>
      <c r="B4105" s="136"/>
      <c r="C4105" s="137" t="s">
        <v>3300</v>
      </c>
      <c r="D4105" s="138"/>
      <c r="E4105" s="139">
        <v>1</v>
      </c>
      <c r="F4105" s="134"/>
      <c r="G4105" s="134"/>
      <c r="H4105" s="140"/>
      <c r="I4105" s="140"/>
      <c r="J4105" s="140"/>
      <c r="K4105" s="140"/>
    </row>
    <row r="4106" spans="1:11" outlineLevel="1" x14ac:dyDescent="0.2">
      <c r="A4106" s="135"/>
      <c r="B4106" s="136"/>
      <c r="C4106" s="137" t="s">
        <v>3301</v>
      </c>
      <c r="D4106" s="138"/>
      <c r="E4106" s="139">
        <v>1.1000000000000001</v>
      </c>
      <c r="F4106" s="134"/>
      <c r="G4106" s="134"/>
      <c r="H4106" s="140"/>
      <c r="I4106" s="140"/>
      <c r="J4106" s="140"/>
      <c r="K4106" s="140"/>
    </row>
    <row r="4107" spans="1:11" outlineLevel="1" x14ac:dyDescent="0.2">
      <c r="A4107" s="135"/>
      <c r="B4107" s="136"/>
      <c r="C4107" s="137" t="s">
        <v>404</v>
      </c>
      <c r="D4107" s="138"/>
      <c r="E4107" s="139"/>
      <c r="F4107" s="134"/>
      <c r="G4107" s="134"/>
      <c r="H4107" s="140"/>
      <c r="I4107" s="140"/>
      <c r="J4107" s="140"/>
      <c r="K4107" s="140"/>
    </row>
    <row r="4108" spans="1:11" outlineLevel="1" x14ac:dyDescent="0.2">
      <c r="A4108" s="135"/>
      <c r="B4108" s="136"/>
      <c r="C4108" s="137" t="s">
        <v>3302</v>
      </c>
      <c r="D4108" s="138"/>
      <c r="E4108" s="139">
        <v>1.4</v>
      </c>
      <c r="F4108" s="134"/>
      <c r="G4108" s="134"/>
      <c r="H4108" s="140"/>
      <c r="I4108" s="140"/>
      <c r="J4108" s="140"/>
      <c r="K4108" s="140"/>
    </row>
    <row r="4109" spans="1:11" outlineLevel="1" x14ac:dyDescent="0.2">
      <c r="A4109" s="135"/>
      <c r="B4109" s="136"/>
      <c r="C4109" s="137" t="s">
        <v>3303</v>
      </c>
      <c r="D4109" s="138"/>
      <c r="E4109" s="139">
        <v>3.2</v>
      </c>
      <c r="F4109" s="134"/>
      <c r="G4109" s="134"/>
      <c r="H4109" s="140"/>
      <c r="I4109" s="140"/>
      <c r="J4109" s="140"/>
      <c r="K4109" s="140"/>
    </row>
    <row r="4110" spans="1:11" outlineLevel="1" x14ac:dyDescent="0.2">
      <c r="A4110" s="135"/>
      <c r="B4110" s="136"/>
      <c r="C4110" s="137" t="s">
        <v>3304</v>
      </c>
      <c r="D4110" s="138"/>
      <c r="E4110" s="139">
        <v>2.2000000000000002</v>
      </c>
      <c r="F4110" s="134"/>
      <c r="G4110" s="134"/>
      <c r="H4110" s="140"/>
      <c r="I4110" s="140"/>
      <c r="J4110" s="140"/>
      <c r="K4110" s="140"/>
    </row>
    <row r="4111" spans="1:11" outlineLevel="1" x14ac:dyDescent="0.2">
      <c r="A4111" s="135"/>
      <c r="B4111" s="136"/>
      <c r="C4111" s="137" t="s">
        <v>3305</v>
      </c>
      <c r="D4111" s="138"/>
      <c r="E4111" s="139">
        <v>2.2000000000000002</v>
      </c>
      <c r="F4111" s="134"/>
      <c r="G4111" s="134"/>
      <c r="H4111" s="140"/>
      <c r="I4111" s="140"/>
      <c r="J4111" s="140"/>
      <c r="K4111" s="140"/>
    </row>
    <row r="4112" spans="1:11" outlineLevel="1" x14ac:dyDescent="0.2">
      <c r="A4112" s="135"/>
      <c r="B4112" s="136"/>
      <c r="C4112" s="137" t="s">
        <v>3306</v>
      </c>
      <c r="D4112" s="138"/>
      <c r="E4112" s="139">
        <v>3.2</v>
      </c>
      <c r="F4112" s="134"/>
      <c r="G4112" s="134"/>
      <c r="H4112" s="140"/>
      <c r="I4112" s="140"/>
      <c r="J4112" s="140"/>
      <c r="K4112" s="140"/>
    </row>
    <row r="4113" spans="1:11" outlineLevel="1" x14ac:dyDescent="0.2">
      <c r="A4113" s="135"/>
      <c r="B4113" s="136"/>
      <c r="C4113" s="137" t="s">
        <v>408</v>
      </c>
      <c r="D4113" s="138"/>
      <c r="E4113" s="139"/>
      <c r="F4113" s="134"/>
      <c r="G4113" s="134"/>
      <c r="H4113" s="140"/>
      <c r="I4113" s="140"/>
      <c r="J4113" s="140"/>
      <c r="K4113" s="140"/>
    </row>
    <row r="4114" spans="1:11" outlineLevel="1" x14ac:dyDescent="0.2">
      <c r="A4114" s="135"/>
      <c r="B4114" s="136"/>
      <c r="C4114" s="137" t="s">
        <v>3307</v>
      </c>
      <c r="D4114" s="138"/>
      <c r="E4114" s="139">
        <v>1.4</v>
      </c>
      <c r="F4114" s="134"/>
      <c r="G4114" s="134"/>
      <c r="H4114" s="140"/>
      <c r="I4114" s="140"/>
      <c r="J4114" s="140"/>
      <c r="K4114" s="140"/>
    </row>
    <row r="4115" spans="1:11" outlineLevel="1" x14ac:dyDescent="0.2">
      <c r="A4115" s="135"/>
      <c r="B4115" s="136"/>
      <c r="C4115" s="137" t="s">
        <v>3308</v>
      </c>
      <c r="D4115" s="138"/>
      <c r="E4115" s="139">
        <v>1.06</v>
      </c>
      <c r="F4115" s="134"/>
      <c r="G4115" s="134"/>
      <c r="H4115" s="140"/>
      <c r="I4115" s="140"/>
      <c r="J4115" s="140"/>
      <c r="K4115" s="140"/>
    </row>
    <row r="4116" spans="1:11" outlineLevel="1" x14ac:dyDescent="0.2">
      <c r="A4116" s="135"/>
      <c r="B4116" s="136"/>
      <c r="C4116" s="137" t="s">
        <v>3309</v>
      </c>
      <c r="D4116" s="138"/>
      <c r="E4116" s="139">
        <v>2.2000000000000002</v>
      </c>
      <c r="F4116" s="134"/>
      <c r="G4116" s="134"/>
      <c r="H4116" s="140"/>
      <c r="I4116" s="140"/>
      <c r="J4116" s="140"/>
      <c r="K4116" s="140"/>
    </row>
    <row r="4117" spans="1:11" outlineLevel="1" x14ac:dyDescent="0.2">
      <c r="A4117" s="135"/>
      <c r="B4117" s="136"/>
      <c r="C4117" s="137" t="s">
        <v>3310</v>
      </c>
      <c r="D4117" s="138"/>
      <c r="E4117" s="139">
        <v>1.06</v>
      </c>
      <c r="F4117" s="134"/>
      <c r="G4117" s="134"/>
      <c r="H4117" s="140"/>
      <c r="I4117" s="140"/>
      <c r="J4117" s="140"/>
      <c r="K4117" s="140"/>
    </row>
    <row r="4118" spans="1:11" outlineLevel="1" x14ac:dyDescent="0.2">
      <c r="A4118" s="135"/>
      <c r="B4118" s="136"/>
      <c r="C4118" s="137" t="s">
        <v>3311</v>
      </c>
      <c r="D4118" s="138"/>
      <c r="E4118" s="139">
        <v>2</v>
      </c>
      <c r="F4118" s="134"/>
      <c r="G4118" s="134"/>
      <c r="H4118" s="140"/>
      <c r="I4118" s="140"/>
      <c r="J4118" s="140"/>
      <c r="K4118" s="140"/>
    </row>
    <row r="4119" spans="1:11" outlineLevel="1" x14ac:dyDescent="0.2">
      <c r="A4119" s="135"/>
      <c r="B4119" s="136"/>
      <c r="C4119" s="137" t="s">
        <v>3312</v>
      </c>
      <c r="D4119" s="138"/>
      <c r="E4119" s="139">
        <v>1.06</v>
      </c>
      <c r="F4119" s="134"/>
      <c r="G4119" s="134"/>
      <c r="H4119" s="140"/>
      <c r="I4119" s="140"/>
      <c r="J4119" s="140"/>
      <c r="K4119" s="140"/>
    </row>
    <row r="4120" spans="1:11" outlineLevel="1" x14ac:dyDescent="0.2">
      <c r="A4120" s="135"/>
      <c r="B4120" s="136"/>
      <c r="C4120" s="137" t="s">
        <v>3313</v>
      </c>
      <c r="D4120" s="138"/>
      <c r="E4120" s="139">
        <v>1.06</v>
      </c>
      <c r="F4120" s="134"/>
      <c r="G4120" s="134"/>
      <c r="H4120" s="140"/>
      <c r="I4120" s="140"/>
      <c r="J4120" s="140"/>
      <c r="K4120" s="140"/>
    </row>
    <row r="4121" spans="1:11" outlineLevel="1" x14ac:dyDescent="0.2">
      <c r="A4121" s="135"/>
      <c r="B4121" s="136"/>
      <c r="C4121" s="137" t="s">
        <v>3314</v>
      </c>
      <c r="D4121" s="138"/>
      <c r="E4121" s="139">
        <v>1.44</v>
      </c>
      <c r="F4121" s="134"/>
      <c r="G4121" s="134"/>
      <c r="H4121" s="140"/>
      <c r="I4121" s="140"/>
      <c r="J4121" s="140"/>
      <c r="K4121" s="140"/>
    </row>
    <row r="4122" spans="1:11" outlineLevel="1" x14ac:dyDescent="0.2">
      <c r="A4122" s="135"/>
      <c r="B4122" s="136"/>
      <c r="C4122" s="137" t="s">
        <v>411</v>
      </c>
      <c r="D4122" s="138"/>
      <c r="E4122" s="139"/>
      <c r="F4122" s="134"/>
      <c r="G4122" s="134"/>
      <c r="H4122" s="140"/>
      <c r="I4122" s="140"/>
      <c r="J4122" s="140"/>
      <c r="K4122" s="140"/>
    </row>
    <row r="4123" spans="1:11" outlineLevel="1" x14ac:dyDescent="0.2">
      <c r="A4123" s="135"/>
      <c r="B4123" s="136"/>
      <c r="C4123" s="137" t="s">
        <v>3315</v>
      </c>
      <c r="D4123" s="138"/>
      <c r="E4123" s="139">
        <v>1.06</v>
      </c>
      <c r="F4123" s="134"/>
      <c r="G4123" s="134"/>
      <c r="H4123" s="140"/>
      <c r="I4123" s="140"/>
      <c r="J4123" s="140"/>
      <c r="K4123" s="140"/>
    </row>
    <row r="4124" spans="1:11" outlineLevel="1" x14ac:dyDescent="0.2">
      <c r="A4124" s="135"/>
      <c r="B4124" s="136"/>
      <c r="C4124" s="137" t="s">
        <v>3316</v>
      </c>
      <c r="D4124" s="138"/>
      <c r="E4124" s="139">
        <v>2.2000000000000002</v>
      </c>
      <c r="F4124" s="134"/>
      <c r="G4124" s="134"/>
      <c r="H4124" s="140"/>
      <c r="I4124" s="140"/>
      <c r="J4124" s="140"/>
      <c r="K4124" s="140"/>
    </row>
    <row r="4125" spans="1:11" outlineLevel="1" x14ac:dyDescent="0.2">
      <c r="A4125" s="135"/>
      <c r="B4125" s="136"/>
      <c r="C4125" s="137" t="s">
        <v>3317</v>
      </c>
      <c r="D4125" s="138"/>
      <c r="E4125" s="139">
        <v>1.06</v>
      </c>
      <c r="F4125" s="134"/>
      <c r="G4125" s="134"/>
      <c r="H4125" s="140"/>
      <c r="I4125" s="140"/>
      <c r="J4125" s="140"/>
      <c r="K4125" s="140"/>
    </row>
    <row r="4126" spans="1:11" outlineLevel="1" x14ac:dyDescent="0.2">
      <c r="A4126" s="135"/>
      <c r="B4126" s="136"/>
      <c r="C4126" s="137" t="s">
        <v>3318</v>
      </c>
      <c r="D4126" s="138"/>
      <c r="E4126" s="139">
        <v>2</v>
      </c>
      <c r="F4126" s="134"/>
      <c r="G4126" s="134"/>
      <c r="H4126" s="140"/>
      <c r="I4126" s="140"/>
      <c r="J4126" s="140"/>
      <c r="K4126" s="140"/>
    </row>
    <row r="4127" spans="1:11" outlineLevel="1" x14ac:dyDescent="0.2">
      <c r="A4127" s="135"/>
      <c r="B4127" s="136"/>
      <c r="C4127" s="137" t="s">
        <v>3319</v>
      </c>
      <c r="D4127" s="138"/>
      <c r="E4127" s="139">
        <v>1.06</v>
      </c>
      <c r="F4127" s="134"/>
      <c r="G4127" s="134"/>
      <c r="H4127" s="140"/>
      <c r="I4127" s="140"/>
      <c r="J4127" s="140"/>
      <c r="K4127" s="140"/>
    </row>
    <row r="4128" spans="1:11" outlineLevel="1" x14ac:dyDescent="0.2">
      <c r="A4128" s="135"/>
      <c r="B4128" s="136"/>
      <c r="C4128" s="137" t="s">
        <v>3320</v>
      </c>
      <c r="D4128" s="138"/>
      <c r="E4128" s="139">
        <v>1.06</v>
      </c>
      <c r="F4128" s="134"/>
      <c r="G4128" s="134"/>
      <c r="H4128" s="140"/>
      <c r="I4128" s="140"/>
      <c r="J4128" s="140"/>
      <c r="K4128" s="140"/>
    </row>
    <row r="4129" spans="1:11" outlineLevel="1" x14ac:dyDescent="0.2">
      <c r="A4129" s="135"/>
      <c r="B4129" s="136"/>
      <c r="C4129" s="137" t="s">
        <v>3321</v>
      </c>
      <c r="D4129" s="138"/>
      <c r="E4129" s="139">
        <v>1.44</v>
      </c>
      <c r="F4129" s="134"/>
      <c r="G4129" s="134"/>
      <c r="H4129" s="140"/>
      <c r="I4129" s="140"/>
      <c r="J4129" s="140"/>
      <c r="K4129" s="140"/>
    </row>
    <row r="4130" spans="1:11" outlineLevel="1" x14ac:dyDescent="0.2">
      <c r="A4130" s="135"/>
      <c r="B4130" s="136"/>
      <c r="C4130" s="137" t="s">
        <v>415</v>
      </c>
      <c r="D4130" s="138"/>
      <c r="E4130" s="139"/>
      <c r="F4130" s="134"/>
      <c r="G4130" s="134"/>
      <c r="H4130" s="140"/>
      <c r="I4130" s="140"/>
      <c r="J4130" s="140"/>
      <c r="K4130" s="140"/>
    </row>
    <row r="4131" spans="1:11" outlineLevel="1" x14ac:dyDescent="0.2">
      <c r="A4131" s="135"/>
      <c r="B4131" s="136"/>
      <c r="C4131" s="137" t="s">
        <v>3322</v>
      </c>
      <c r="D4131" s="138"/>
      <c r="E4131" s="139">
        <v>1.4</v>
      </c>
      <c r="F4131" s="134"/>
      <c r="G4131" s="134"/>
      <c r="H4131" s="140"/>
      <c r="I4131" s="140"/>
      <c r="J4131" s="140"/>
      <c r="K4131" s="140"/>
    </row>
    <row r="4132" spans="1:11" outlineLevel="1" x14ac:dyDescent="0.2">
      <c r="A4132" s="135"/>
      <c r="B4132" s="136"/>
      <c r="C4132" s="137" t="s">
        <v>3323</v>
      </c>
      <c r="D4132" s="138"/>
      <c r="E4132" s="139">
        <v>1.06</v>
      </c>
      <c r="F4132" s="134"/>
      <c r="G4132" s="134"/>
      <c r="H4132" s="140"/>
      <c r="I4132" s="140"/>
      <c r="J4132" s="140"/>
      <c r="K4132" s="140"/>
    </row>
    <row r="4133" spans="1:11" outlineLevel="1" x14ac:dyDescent="0.2">
      <c r="A4133" s="135"/>
      <c r="B4133" s="136"/>
      <c r="C4133" s="137" t="s">
        <v>3324</v>
      </c>
      <c r="D4133" s="138"/>
      <c r="E4133" s="139">
        <v>1.06</v>
      </c>
      <c r="F4133" s="134"/>
      <c r="G4133" s="134"/>
      <c r="H4133" s="140"/>
      <c r="I4133" s="140"/>
      <c r="J4133" s="140"/>
      <c r="K4133" s="140"/>
    </row>
    <row r="4134" spans="1:11" outlineLevel="1" x14ac:dyDescent="0.2">
      <c r="A4134" s="135"/>
      <c r="B4134" s="136"/>
      <c r="C4134" s="137" t="s">
        <v>3325</v>
      </c>
      <c r="D4134" s="138"/>
      <c r="E4134" s="139">
        <v>2.2000000000000002</v>
      </c>
      <c r="F4134" s="134"/>
      <c r="G4134" s="134"/>
      <c r="H4134" s="140"/>
      <c r="I4134" s="140"/>
      <c r="J4134" s="140"/>
      <c r="K4134" s="140"/>
    </row>
    <row r="4135" spans="1:11" outlineLevel="1" x14ac:dyDescent="0.2">
      <c r="A4135" s="135"/>
      <c r="B4135" s="136"/>
      <c r="C4135" s="137" t="s">
        <v>3326</v>
      </c>
      <c r="D4135" s="138"/>
      <c r="E4135" s="139">
        <v>1.06</v>
      </c>
      <c r="F4135" s="134"/>
      <c r="G4135" s="134"/>
      <c r="H4135" s="140"/>
      <c r="I4135" s="140"/>
      <c r="J4135" s="140"/>
      <c r="K4135" s="140"/>
    </row>
    <row r="4136" spans="1:11" outlineLevel="1" x14ac:dyDescent="0.2">
      <c r="A4136" s="135"/>
      <c r="B4136" s="136"/>
      <c r="C4136" s="137" t="s">
        <v>3327</v>
      </c>
      <c r="D4136" s="138"/>
      <c r="E4136" s="139">
        <v>2</v>
      </c>
      <c r="F4136" s="134"/>
      <c r="G4136" s="134"/>
      <c r="H4136" s="140"/>
      <c r="I4136" s="140"/>
      <c r="J4136" s="140"/>
      <c r="K4136" s="140"/>
    </row>
    <row r="4137" spans="1:11" outlineLevel="1" x14ac:dyDescent="0.2">
      <c r="A4137" s="135"/>
      <c r="B4137" s="136"/>
      <c r="C4137" s="137" t="s">
        <v>3328</v>
      </c>
      <c r="D4137" s="138"/>
      <c r="E4137" s="139">
        <v>1.06</v>
      </c>
      <c r="F4137" s="134"/>
      <c r="G4137" s="134"/>
      <c r="H4137" s="140"/>
      <c r="I4137" s="140"/>
      <c r="J4137" s="140"/>
      <c r="K4137" s="140"/>
    </row>
    <row r="4138" spans="1:11" outlineLevel="1" x14ac:dyDescent="0.2">
      <c r="A4138" s="135"/>
      <c r="B4138" s="136"/>
      <c r="C4138" s="137" t="s">
        <v>3329</v>
      </c>
      <c r="D4138" s="138"/>
      <c r="E4138" s="139">
        <v>1.44</v>
      </c>
      <c r="F4138" s="134"/>
      <c r="G4138" s="134"/>
      <c r="H4138" s="140"/>
      <c r="I4138" s="140"/>
      <c r="J4138" s="140"/>
      <c r="K4138" s="140"/>
    </row>
    <row r="4139" spans="1:11" outlineLevel="1" x14ac:dyDescent="0.2">
      <c r="A4139" s="135"/>
      <c r="B4139" s="136"/>
      <c r="C4139" s="137" t="s">
        <v>420</v>
      </c>
      <c r="D4139" s="138"/>
      <c r="E4139" s="139"/>
      <c r="F4139" s="134"/>
      <c r="G4139" s="134"/>
      <c r="H4139" s="140"/>
      <c r="I4139" s="140"/>
      <c r="J4139" s="140"/>
      <c r="K4139" s="140"/>
    </row>
    <row r="4140" spans="1:11" outlineLevel="1" x14ac:dyDescent="0.2">
      <c r="A4140" s="135"/>
      <c r="B4140" s="136"/>
      <c r="C4140" s="137" t="s">
        <v>3330</v>
      </c>
      <c r="D4140" s="138"/>
      <c r="E4140" s="139">
        <v>2.48</v>
      </c>
      <c r="F4140" s="134"/>
      <c r="G4140" s="134"/>
      <c r="H4140" s="140"/>
      <c r="I4140" s="140"/>
      <c r="J4140" s="140"/>
      <c r="K4140" s="140"/>
    </row>
    <row r="4141" spans="1:11" outlineLevel="1" x14ac:dyDescent="0.2">
      <c r="A4141" s="135"/>
      <c r="B4141" s="136"/>
      <c r="C4141" s="137" t="s">
        <v>3331</v>
      </c>
      <c r="D4141" s="138"/>
      <c r="E4141" s="139">
        <v>2.2000000000000002</v>
      </c>
      <c r="F4141" s="134"/>
      <c r="G4141" s="134"/>
      <c r="H4141" s="140"/>
      <c r="I4141" s="140"/>
      <c r="J4141" s="140"/>
      <c r="K4141" s="140"/>
    </row>
    <row r="4142" spans="1:11" ht="22.5" outlineLevel="1" x14ac:dyDescent="0.2">
      <c r="A4142" s="43">
        <v>334</v>
      </c>
      <c r="B4142" s="44" t="s">
        <v>3332</v>
      </c>
      <c r="C4142" s="59" t="s">
        <v>3333</v>
      </c>
      <c r="D4142" s="45" t="s">
        <v>373</v>
      </c>
      <c r="E4142" s="46">
        <v>118.4</v>
      </c>
      <c r="F4142" s="47">
        <v>0</v>
      </c>
      <c r="G4142" s="48">
        <f>ROUND(E4142*F4142,2)</f>
        <v>0</v>
      </c>
      <c r="H4142" s="46">
        <v>4.8999999999999998E-4</v>
      </c>
      <c r="I4142" s="46">
        <f>ROUND(E4142*H4142,2)</f>
        <v>0.06</v>
      </c>
      <c r="J4142" s="46">
        <v>0.04</v>
      </c>
      <c r="K4142" s="46">
        <f>ROUND(E4142*J4142,2)</f>
        <v>4.74</v>
      </c>
    </row>
    <row r="4143" spans="1:11" ht="12.75" customHeight="1" outlineLevel="1" x14ac:dyDescent="0.2">
      <c r="A4143" s="135"/>
      <c r="B4143" s="136"/>
      <c r="C4143" s="159" t="s">
        <v>3193</v>
      </c>
      <c r="D4143" s="159"/>
      <c r="E4143" s="159"/>
      <c r="F4143" s="159"/>
      <c r="G4143" s="159"/>
      <c r="H4143" s="140"/>
      <c r="I4143" s="140"/>
      <c r="J4143" s="140"/>
      <c r="K4143" s="140"/>
    </row>
    <row r="4144" spans="1:11" outlineLevel="1" x14ac:dyDescent="0.2">
      <c r="A4144" s="135"/>
      <c r="B4144" s="136"/>
      <c r="C4144" s="137" t="s">
        <v>507</v>
      </c>
      <c r="D4144" s="138"/>
      <c r="E4144" s="139"/>
      <c r="F4144" s="134"/>
      <c r="G4144" s="134"/>
      <c r="H4144" s="140"/>
      <c r="I4144" s="140"/>
      <c r="J4144" s="140"/>
      <c r="K4144" s="140"/>
    </row>
    <row r="4145" spans="1:11" outlineLevel="1" x14ac:dyDescent="0.2">
      <c r="A4145" s="135"/>
      <c r="B4145" s="136"/>
      <c r="C4145" s="137" t="s">
        <v>3334</v>
      </c>
      <c r="D4145" s="138"/>
      <c r="E4145" s="139"/>
      <c r="F4145" s="134"/>
      <c r="G4145" s="134"/>
      <c r="H4145" s="140"/>
      <c r="I4145" s="140"/>
      <c r="J4145" s="140"/>
      <c r="K4145" s="140"/>
    </row>
    <row r="4146" spans="1:11" outlineLevel="1" x14ac:dyDescent="0.2">
      <c r="A4146" s="135"/>
      <c r="B4146" s="136"/>
      <c r="C4146" s="137" t="s">
        <v>3335</v>
      </c>
      <c r="D4146" s="138"/>
      <c r="E4146" s="139">
        <v>2.6</v>
      </c>
      <c r="F4146" s="134"/>
      <c r="G4146" s="134"/>
      <c r="H4146" s="140"/>
      <c r="I4146" s="140"/>
      <c r="J4146" s="140"/>
      <c r="K4146" s="140"/>
    </row>
    <row r="4147" spans="1:11" outlineLevel="1" x14ac:dyDescent="0.2">
      <c r="A4147" s="135"/>
      <c r="B4147" s="136"/>
      <c r="C4147" s="137" t="s">
        <v>3336</v>
      </c>
      <c r="D4147" s="138"/>
      <c r="E4147" s="139">
        <v>12</v>
      </c>
      <c r="F4147" s="134"/>
      <c r="G4147" s="134"/>
      <c r="H4147" s="140"/>
      <c r="I4147" s="140"/>
      <c r="J4147" s="140"/>
      <c r="K4147" s="140"/>
    </row>
    <row r="4148" spans="1:11" outlineLevel="1" x14ac:dyDescent="0.2">
      <c r="A4148" s="135"/>
      <c r="B4148" s="136"/>
      <c r="C4148" s="137" t="s">
        <v>3337</v>
      </c>
      <c r="D4148" s="138"/>
      <c r="E4148" s="139">
        <v>6</v>
      </c>
      <c r="F4148" s="134"/>
      <c r="G4148" s="134"/>
      <c r="H4148" s="140"/>
      <c r="I4148" s="140"/>
      <c r="J4148" s="140"/>
      <c r="K4148" s="140"/>
    </row>
    <row r="4149" spans="1:11" outlineLevel="1" x14ac:dyDescent="0.2">
      <c r="A4149" s="135"/>
      <c r="B4149" s="136"/>
      <c r="C4149" s="137" t="s">
        <v>3338</v>
      </c>
      <c r="D4149" s="138"/>
      <c r="E4149" s="139">
        <v>7.8</v>
      </c>
      <c r="F4149" s="134"/>
      <c r="G4149" s="134"/>
      <c r="H4149" s="140"/>
      <c r="I4149" s="140"/>
      <c r="J4149" s="140"/>
      <c r="K4149" s="140"/>
    </row>
    <row r="4150" spans="1:11" outlineLevel="1" x14ac:dyDescent="0.2">
      <c r="A4150" s="135"/>
      <c r="B4150" s="136"/>
      <c r="C4150" s="137" t="s">
        <v>3339</v>
      </c>
      <c r="D4150" s="138"/>
      <c r="E4150" s="139">
        <v>4.5</v>
      </c>
      <c r="F4150" s="134"/>
      <c r="G4150" s="134"/>
      <c r="H4150" s="140"/>
      <c r="I4150" s="140"/>
      <c r="J4150" s="140"/>
      <c r="K4150" s="140"/>
    </row>
    <row r="4151" spans="1:11" outlineLevel="1" x14ac:dyDescent="0.2">
      <c r="A4151" s="135"/>
      <c r="B4151" s="136"/>
      <c r="C4151" s="137" t="s">
        <v>3340</v>
      </c>
      <c r="D4151" s="138"/>
      <c r="E4151" s="139">
        <v>72</v>
      </c>
      <c r="F4151" s="134"/>
      <c r="G4151" s="134"/>
      <c r="H4151" s="140"/>
      <c r="I4151" s="140"/>
      <c r="J4151" s="140"/>
      <c r="K4151" s="140"/>
    </row>
    <row r="4152" spans="1:11" outlineLevel="1" x14ac:dyDescent="0.2">
      <c r="A4152" s="135"/>
      <c r="B4152" s="136"/>
      <c r="C4152" s="137" t="s">
        <v>3341</v>
      </c>
      <c r="D4152" s="138"/>
      <c r="E4152" s="139">
        <v>7.5</v>
      </c>
      <c r="F4152" s="134"/>
      <c r="G4152" s="134"/>
      <c r="H4152" s="140"/>
      <c r="I4152" s="140"/>
      <c r="J4152" s="140"/>
      <c r="K4152" s="140"/>
    </row>
    <row r="4153" spans="1:11" outlineLevel="1" x14ac:dyDescent="0.2">
      <c r="A4153" s="135"/>
      <c r="B4153" s="136"/>
      <c r="C4153" s="137" t="s">
        <v>3342</v>
      </c>
      <c r="D4153" s="138"/>
      <c r="E4153" s="139">
        <v>6</v>
      </c>
      <c r="F4153" s="134"/>
      <c r="G4153" s="134"/>
      <c r="H4153" s="140"/>
      <c r="I4153" s="140"/>
      <c r="J4153" s="140"/>
      <c r="K4153" s="140"/>
    </row>
    <row r="4154" spans="1:11" ht="22.5" outlineLevel="1" x14ac:dyDescent="0.2">
      <c r="A4154" s="43">
        <v>335</v>
      </c>
      <c r="B4154" s="44" t="s">
        <v>3343</v>
      </c>
      <c r="C4154" s="59" t="s">
        <v>3344</v>
      </c>
      <c r="D4154" s="45" t="s">
        <v>373</v>
      </c>
      <c r="E4154" s="46">
        <v>78.3</v>
      </c>
      <c r="F4154" s="47">
        <v>0</v>
      </c>
      <c r="G4154" s="48">
        <f>ROUND(E4154*F4154,2)</f>
        <v>0</v>
      </c>
      <c r="H4154" s="46">
        <v>4.8999999999999998E-4</v>
      </c>
      <c r="I4154" s="46">
        <f>ROUND(E4154*H4154,2)</f>
        <v>0.04</v>
      </c>
      <c r="J4154" s="46">
        <v>5.3999999999999999E-2</v>
      </c>
      <c r="K4154" s="46">
        <f>ROUND(E4154*J4154,2)</f>
        <v>4.2300000000000004</v>
      </c>
    </row>
    <row r="4155" spans="1:11" ht="12.75" customHeight="1" outlineLevel="1" x14ac:dyDescent="0.2">
      <c r="A4155" s="135"/>
      <c r="B4155" s="136"/>
      <c r="C4155" s="159" t="s">
        <v>3193</v>
      </c>
      <c r="D4155" s="159"/>
      <c r="E4155" s="159"/>
      <c r="F4155" s="159"/>
      <c r="G4155" s="159"/>
      <c r="H4155" s="140"/>
      <c r="I4155" s="140"/>
      <c r="J4155" s="140"/>
      <c r="K4155" s="140"/>
    </row>
    <row r="4156" spans="1:11" outlineLevel="1" x14ac:dyDescent="0.2">
      <c r="A4156" s="135"/>
      <c r="B4156" s="136"/>
      <c r="C4156" s="137" t="s">
        <v>507</v>
      </c>
      <c r="D4156" s="138"/>
      <c r="E4156" s="139"/>
      <c r="F4156" s="134"/>
      <c r="G4156" s="134"/>
      <c r="H4156" s="140"/>
      <c r="I4156" s="140"/>
      <c r="J4156" s="140"/>
      <c r="K4156" s="140"/>
    </row>
    <row r="4157" spans="1:11" outlineLevel="1" x14ac:dyDescent="0.2">
      <c r="A4157" s="135"/>
      <c r="B4157" s="136"/>
      <c r="C4157" s="137" t="s">
        <v>564</v>
      </c>
      <c r="D4157" s="138"/>
      <c r="E4157" s="139"/>
      <c r="F4157" s="134"/>
      <c r="G4157" s="134"/>
      <c r="H4157" s="140"/>
      <c r="I4157" s="140"/>
      <c r="J4157" s="140"/>
      <c r="K4157" s="140"/>
    </row>
    <row r="4158" spans="1:11" outlineLevel="1" x14ac:dyDescent="0.2">
      <c r="A4158" s="135"/>
      <c r="B4158" s="136"/>
      <c r="C4158" s="137" t="s">
        <v>3345</v>
      </c>
      <c r="D4158" s="138"/>
      <c r="E4158" s="139">
        <v>10</v>
      </c>
      <c r="F4158" s="134"/>
      <c r="G4158" s="134"/>
      <c r="H4158" s="140"/>
      <c r="I4158" s="140"/>
      <c r="J4158" s="140"/>
      <c r="K4158" s="140"/>
    </row>
    <row r="4159" spans="1:11" outlineLevel="1" x14ac:dyDescent="0.2">
      <c r="A4159" s="135"/>
      <c r="B4159" s="136"/>
      <c r="C4159" s="137" t="s">
        <v>3346</v>
      </c>
      <c r="D4159" s="138"/>
      <c r="E4159" s="139">
        <v>15.2</v>
      </c>
      <c r="F4159" s="134"/>
      <c r="G4159" s="134"/>
      <c r="H4159" s="140"/>
      <c r="I4159" s="140"/>
      <c r="J4159" s="140"/>
      <c r="K4159" s="140"/>
    </row>
    <row r="4160" spans="1:11" outlineLevel="1" x14ac:dyDescent="0.2">
      <c r="A4160" s="135"/>
      <c r="B4160" s="136"/>
      <c r="C4160" s="137" t="s">
        <v>3347</v>
      </c>
      <c r="D4160" s="138"/>
      <c r="E4160" s="139">
        <v>6.8</v>
      </c>
      <c r="F4160" s="134"/>
      <c r="G4160" s="134"/>
      <c r="H4160" s="140"/>
      <c r="I4160" s="140"/>
      <c r="J4160" s="140"/>
      <c r="K4160" s="140"/>
    </row>
    <row r="4161" spans="1:11" outlineLevel="1" x14ac:dyDescent="0.2">
      <c r="A4161" s="135"/>
      <c r="B4161" s="136"/>
      <c r="C4161" s="137" t="s">
        <v>3348</v>
      </c>
      <c r="D4161" s="138"/>
      <c r="E4161" s="139">
        <v>11.4</v>
      </c>
      <c r="F4161" s="134"/>
      <c r="G4161" s="134"/>
      <c r="H4161" s="140"/>
      <c r="I4161" s="140"/>
      <c r="J4161" s="140"/>
      <c r="K4161" s="140"/>
    </row>
    <row r="4162" spans="1:11" outlineLevel="1" x14ac:dyDescent="0.2">
      <c r="A4162" s="135"/>
      <c r="B4162" s="136"/>
      <c r="C4162" s="137" t="s">
        <v>569</v>
      </c>
      <c r="D4162" s="138"/>
      <c r="E4162" s="139"/>
      <c r="F4162" s="134"/>
      <c r="G4162" s="134"/>
      <c r="H4162" s="140"/>
      <c r="I4162" s="140"/>
      <c r="J4162" s="140"/>
      <c r="K4162" s="140"/>
    </row>
    <row r="4163" spans="1:11" outlineLevel="1" x14ac:dyDescent="0.2">
      <c r="A4163" s="135"/>
      <c r="B4163" s="136"/>
      <c r="C4163" s="137" t="s">
        <v>3349</v>
      </c>
      <c r="D4163" s="138"/>
      <c r="E4163" s="139">
        <v>5</v>
      </c>
      <c r="F4163" s="134"/>
      <c r="G4163" s="134"/>
      <c r="H4163" s="140"/>
      <c r="I4163" s="140"/>
      <c r="J4163" s="140"/>
      <c r="K4163" s="140"/>
    </row>
    <row r="4164" spans="1:11" outlineLevel="1" x14ac:dyDescent="0.2">
      <c r="A4164" s="135"/>
      <c r="B4164" s="136"/>
      <c r="C4164" s="137" t="s">
        <v>3350</v>
      </c>
      <c r="D4164" s="138"/>
      <c r="E4164" s="139">
        <v>21.2</v>
      </c>
      <c r="F4164" s="134"/>
      <c r="G4164" s="134"/>
      <c r="H4164" s="140"/>
      <c r="I4164" s="140"/>
      <c r="J4164" s="140"/>
      <c r="K4164" s="140"/>
    </row>
    <row r="4165" spans="1:11" outlineLevel="1" x14ac:dyDescent="0.2">
      <c r="A4165" s="135"/>
      <c r="B4165" s="136"/>
      <c r="C4165" s="137" t="s">
        <v>3351</v>
      </c>
      <c r="D4165" s="138"/>
      <c r="E4165" s="139">
        <v>8.6999999999999993</v>
      </c>
      <c r="F4165" s="134"/>
      <c r="G4165" s="134"/>
      <c r="H4165" s="140"/>
      <c r="I4165" s="140"/>
      <c r="J4165" s="140"/>
      <c r="K4165" s="140"/>
    </row>
    <row r="4166" spans="1:11" outlineLevel="1" x14ac:dyDescent="0.2">
      <c r="A4166" s="43">
        <v>336</v>
      </c>
      <c r="B4166" s="44" t="s">
        <v>3352</v>
      </c>
      <c r="C4166" s="59" t="s">
        <v>3353</v>
      </c>
      <c r="D4166" s="45" t="s">
        <v>172</v>
      </c>
      <c r="E4166" s="46">
        <v>470.0333</v>
      </c>
      <c r="F4166" s="47">
        <v>0</v>
      </c>
      <c r="G4166" s="48">
        <f>ROUND(E4166*F4166,2)</f>
        <v>0</v>
      </c>
      <c r="H4166" s="46">
        <v>0</v>
      </c>
      <c r="I4166" s="46">
        <f>ROUND(E4166*H4166,2)</f>
        <v>0</v>
      </c>
      <c r="J4166" s="46">
        <v>5.8999999999999997E-2</v>
      </c>
      <c r="K4166" s="46">
        <f>ROUND(E4166*J4166,2)</f>
        <v>27.73</v>
      </c>
    </row>
    <row r="4167" spans="1:11" outlineLevel="1" x14ac:dyDescent="0.2">
      <c r="A4167" s="135"/>
      <c r="B4167" s="136"/>
      <c r="C4167" s="137" t="s">
        <v>3354</v>
      </c>
      <c r="D4167" s="138"/>
      <c r="E4167" s="139">
        <v>470.0333</v>
      </c>
      <c r="F4167" s="134"/>
      <c r="G4167" s="134"/>
      <c r="H4167" s="140"/>
      <c r="I4167" s="140"/>
      <c r="J4167" s="140"/>
      <c r="K4167" s="140"/>
    </row>
    <row r="4168" spans="1:11" ht="22.5" outlineLevel="1" x14ac:dyDescent="0.2">
      <c r="A4168" s="43">
        <v>337</v>
      </c>
      <c r="B4168" s="44" t="s">
        <v>3355</v>
      </c>
      <c r="C4168" s="59" t="s">
        <v>3356</v>
      </c>
      <c r="D4168" s="45" t="s">
        <v>172</v>
      </c>
      <c r="E4168" s="46">
        <v>3512.9</v>
      </c>
      <c r="F4168" s="47">
        <v>0</v>
      </c>
      <c r="G4168" s="48">
        <f>ROUND(E4168*F4168,2)</f>
        <v>0</v>
      </c>
      <c r="H4168" s="46">
        <v>0</v>
      </c>
      <c r="I4168" s="46">
        <f>ROUND(E4168*H4168,2)</f>
        <v>0</v>
      </c>
      <c r="J4168" s="46">
        <v>0.02</v>
      </c>
      <c r="K4168" s="46">
        <f>ROUND(E4168*J4168,2)</f>
        <v>70.260000000000005</v>
      </c>
    </row>
    <row r="4169" spans="1:11" outlineLevel="1" x14ac:dyDescent="0.2">
      <c r="A4169" s="135"/>
      <c r="B4169" s="136"/>
      <c r="C4169" s="137" t="s">
        <v>3357</v>
      </c>
      <c r="D4169" s="138"/>
      <c r="E4169" s="139">
        <v>3512.9</v>
      </c>
      <c r="F4169" s="134"/>
      <c r="G4169" s="134"/>
      <c r="H4169" s="140"/>
      <c r="I4169" s="140"/>
      <c r="J4169" s="140"/>
      <c r="K4169" s="140"/>
    </row>
    <row r="4170" spans="1:11" ht="22.5" outlineLevel="1" x14ac:dyDescent="0.2">
      <c r="A4170" s="43">
        <v>338</v>
      </c>
      <c r="B4170" s="44" t="s">
        <v>3358</v>
      </c>
      <c r="C4170" s="59" t="s">
        <v>3359</v>
      </c>
      <c r="D4170" s="45" t="s">
        <v>172</v>
      </c>
      <c r="E4170" s="46">
        <v>7069.6846999999998</v>
      </c>
      <c r="F4170" s="47">
        <v>0</v>
      </c>
      <c r="G4170" s="48">
        <f>ROUND(E4170*F4170,2)</f>
        <v>0</v>
      </c>
      <c r="H4170" s="46">
        <v>0</v>
      </c>
      <c r="I4170" s="46">
        <f>ROUND(E4170*H4170,2)</f>
        <v>0</v>
      </c>
      <c r="J4170" s="46">
        <v>0.02</v>
      </c>
      <c r="K4170" s="46">
        <f>ROUND(E4170*J4170,2)</f>
        <v>141.38999999999999</v>
      </c>
    </row>
    <row r="4171" spans="1:11" outlineLevel="1" x14ac:dyDescent="0.2">
      <c r="A4171" s="135"/>
      <c r="B4171" s="136"/>
      <c r="C4171" s="137" t="s">
        <v>1850</v>
      </c>
      <c r="D4171" s="138"/>
      <c r="E4171" s="139">
        <v>7303.9847</v>
      </c>
      <c r="F4171" s="134"/>
      <c r="G4171" s="134"/>
      <c r="H4171" s="140"/>
      <c r="I4171" s="140"/>
      <c r="J4171" s="140"/>
      <c r="K4171" s="140"/>
    </row>
    <row r="4172" spans="1:11" outlineLevel="1" x14ac:dyDescent="0.2">
      <c r="A4172" s="135"/>
      <c r="B4172" s="136"/>
      <c r="C4172" s="137" t="s">
        <v>3360</v>
      </c>
      <c r="D4172" s="138"/>
      <c r="E4172" s="139">
        <v>-234.3</v>
      </c>
      <c r="F4172" s="134"/>
      <c r="G4172" s="134"/>
      <c r="H4172" s="140"/>
      <c r="I4172" s="140"/>
      <c r="J4172" s="140"/>
      <c r="K4172" s="140"/>
    </row>
    <row r="4173" spans="1:11" ht="22.5" outlineLevel="1" x14ac:dyDescent="0.2">
      <c r="A4173" s="43">
        <v>339</v>
      </c>
      <c r="B4173" s="44" t="s">
        <v>3361</v>
      </c>
      <c r="C4173" s="59" t="s">
        <v>3362</v>
      </c>
      <c r="D4173" s="45" t="s">
        <v>172</v>
      </c>
      <c r="E4173" s="46">
        <v>907.4452</v>
      </c>
      <c r="F4173" s="47">
        <v>0</v>
      </c>
      <c r="G4173" s="48">
        <f>ROUND(E4173*F4173,2)</f>
        <v>0</v>
      </c>
      <c r="H4173" s="46">
        <v>0</v>
      </c>
      <c r="I4173" s="46">
        <f>ROUND(E4173*H4173,2)</f>
        <v>0</v>
      </c>
      <c r="J4173" s="46">
        <v>4.5999999999999999E-2</v>
      </c>
      <c r="K4173" s="46">
        <f>ROUND(E4173*J4173,2)</f>
        <v>41.74</v>
      </c>
    </row>
    <row r="4174" spans="1:11" outlineLevel="1" x14ac:dyDescent="0.2">
      <c r="A4174" s="135"/>
      <c r="B4174" s="136"/>
      <c r="C4174" s="137" t="s">
        <v>3363</v>
      </c>
      <c r="D4174" s="138"/>
      <c r="E4174" s="139"/>
      <c r="F4174" s="134"/>
      <c r="G4174" s="134"/>
      <c r="H4174" s="140"/>
      <c r="I4174" s="140"/>
      <c r="J4174" s="140"/>
      <c r="K4174" s="140"/>
    </row>
    <row r="4175" spans="1:11" outlineLevel="1" x14ac:dyDescent="0.2">
      <c r="A4175" s="135"/>
      <c r="B4175" s="136"/>
      <c r="C4175" s="137" t="s">
        <v>395</v>
      </c>
      <c r="D4175" s="138"/>
      <c r="E4175" s="139"/>
      <c r="F4175" s="134"/>
      <c r="G4175" s="134"/>
      <c r="H4175" s="140"/>
      <c r="I4175" s="140"/>
      <c r="J4175" s="140"/>
      <c r="K4175" s="140"/>
    </row>
    <row r="4176" spans="1:11" outlineLevel="1" x14ac:dyDescent="0.2">
      <c r="A4176" s="135"/>
      <c r="B4176" s="136"/>
      <c r="C4176" s="137" t="s">
        <v>1566</v>
      </c>
      <c r="D4176" s="138"/>
      <c r="E4176" s="139">
        <v>118.904</v>
      </c>
      <c r="F4176" s="134"/>
      <c r="G4176" s="134"/>
      <c r="H4176" s="140"/>
      <c r="I4176" s="140"/>
      <c r="J4176" s="140"/>
      <c r="K4176" s="140"/>
    </row>
    <row r="4177" spans="1:11" outlineLevel="1" x14ac:dyDescent="0.2">
      <c r="A4177" s="135"/>
      <c r="B4177" s="136"/>
      <c r="C4177" s="137" t="s">
        <v>1244</v>
      </c>
      <c r="D4177" s="138"/>
      <c r="E4177" s="139">
        <v>-4.34</v>
      </c>
      <c r="F4177" s="134"/>
      <c r="G4177" s="134"/>
      <c r="H4177" s="140"/>
      <c r="I4177" s="140"/>
      <c r="J4177" s="140"/>
      <c r="K4177" s="140"/>
    </row>
    <row r="4178" spans="1:11" outlineLevel="1" x14ac:dyDescent="0.2">
      <c r="A4178" s="135"/>
      <c r="B4178" s="136"/>
      <c r="C4178" s="137" t="s">
        <v>1245</v>
      </c>
      <c r="D4178" s="138"/>
      <c r="E4178" s="139">
        <v>-1.98</v>
      </c>
      <c r="F4178" s="134"/>
      <c r="G4178" s="134"/>
      <c r="H4178" s="140"/>
      <c r="I4178" s="140"/>
      <c r="J4178" s="140"/>
      <c r="K4178" s="140"/>
    </row>
    <row r="4179" spans="1:11" outlineLevel="1" x14ac:dyDescent="0.2">
      <c r="A4179" s="135"/>
      <c r="B4179" s="136"/>
      <c r="C4179" s="137" t="s">
        <v>1248</v>
      </c>
      <c r="D4179" s="138"/>
      <c r="E4179" s="139">
        <v>1.1408</v>
      </c>
      <c r="F4179" s="134"/>
      <c r="G4179" s="134"/>
      <c r="H4179" s="140"/>
      <c r="I4179" s="140"/>
      <c r="J4179" s="140"/>
      <c r="K4179" s="140"/>
    </row>
    <row r="4180" spans="1:11" outlineLevel="1" x14ac:dyDescent="0.2">
      <c r="A4180" s="135"/>
      <c r="B4180" s="136"/>
      <c r="C4180" s="137" t="s">
        <v>1246</v>
      </c>
      <c r="D4180" s="138"/>
      <c r="E4180" s="139">
        <v>-4.68</v>
      </c>
      <c r="F4180" s="134"/>
      <c r="G4180" s="134"/>
      <c r="H4180" s="140"/>
      <c r="I4180" s="140"/>
      <c r="J4180" s="140"/>
      <c r="K4180" s="140"/>
    </row>
    <row r="4181" spans="1:11" outlineLevel="1" x14ac:dyDescent="0.2">
      <c r="A4181" s="135"/>
      <c r="B4181" s="136"/>
      <c r="C4181" s="137" t="s">
        <v>1570</v>
      </c>
      <c r="D4181" s="138"/>
      <c r="E4181" s="139">
        <v>8.2368000000000006</v>
      </c>
      <c r="F4181" s="134"/>
      <c r="G4181" s="134"/>
      <c r="H4181" s="140"/>
      <c r="I4181" s="140"/>
      <c r="J4181" s="140"/>
      <c r="K4181" s="140"/>
    </row>
    <row r="4182" spans="1:11" outlineLevel="1" x14ac:dyDescent="0.2">
      <c r="A4182" s="135"/>
      <c r="B4182" s="136"/>
      <c r="C4182" s="137" t="s">
        <v>1247</v>
      </c>
      <c r="D4182" s="138"/>
      <c r="E4182" s="139">
        <v>-4.1040000000000001</v>
      </c>
      <c r="F4182" s="134"/>
      <c r="G4182" s="134"/>
      <c r="H4182" s="140"/>
      <c r="I4182" s="140"/>
      <c r="J4182" s="140"/>
      <c r="K4182" s="140"/>
    </row>
    <row r="4183" spans="1:11" outlineLevel="1" x14ac:dyDescent="0.2">
      <c r="A4183" s="135"/>
      <c r="B4183" s="136"/>
      <c r="C4183" s="137" t="s">
        <v>1571</v>
      </c>
      <c r="D4183" s="138"/>
      <c r="E4183" s="139">
        <v>4.8827999999999996</v>
      </c>
      <c r="F4183" s="134"/>
      <c r="G4183" s="134"/>
      <c r="H4183" s="140"/>
      <c r="I4183" s="140"/>
      <c r="J4183" s="140"/>
      <c r="K4183" s="140"/>
    </row>
    <row r="4184" spans="1:11" outlineLevel="1" x14ac:dyDescent="0.2">
      <c r="A4184" s="135"/>
      <c r="B4184" s="136"/>
      <c r="C4184" s="137" t="s">
        <v>3364</v>
      </c>
      <c r="D4184" s="138"/>
      <c r="E4184" s="139">
        <v>119.04640000000001</v>
      </c>
      <c r="F4184" s="134"/>
      <c r="G4184" s="134"/>
      <c r="H4184" s="140"/>
      <c r="I4184" s="140"/>
      <c r="J4184" s="140"/>
      <c r="K4184" s="140"/>
    </row>
    <row r="4185" spans="1:11" outlineLevel="1" x14ac:dyDescent="0.2">
      <c r="A4185" s="135"/>
      <c r="B4185" s="136"/>
      <c r="C4185" s="137" t="s">
        <v>1252</v>
      </c>
      <c r="D4185" s="138"/>
      <c r="E4185" s="139">
        <v>-1.8988</v>
      </c>
      <c r="F4185" s="134"/>
      <c r="G4185" s="134"/>
      <c r="H4185" s="140"/>
      <c r="I4185" s="140"/>
      <c r="J4185" s="140"/>
      <c r="K4185" s="140"/>
    </row>
    <row r="4186" spans="1:11" outlineLevel="1" x14ac:dyDescent="0.2">
      <c r="A4186" s="135"/>
      <c r="B4186" s="136"/>
      <c r="C4186" s="137" t="s">
        <v>1245</v>
      </c>
      <c r="D4186" s="138"/>
      <c r="E4186" s="139">
        <v>-1.98</v>
      </c>
      <c r="F4186" s="134"/>
      <c r="G4186" s="134"/>
      <c r="H4186" s="140"/>
      <c r="I4186" s="140"/>
      <c r="J4186" s="140"/>
      <c r="K4186" s="140"/>
    </row>
    <row r="4187" spans="1:11" outlineLevel="1" x14ac:dyDescent="0.2">
      <c r="A4187" s="135"/>
      <c r="B4187" s="136"/>
      <c r="C4187" s="137" t="s">
        <v>1246</v>
      </c>
      <c r="D4187" s="138"/>
      <c r="E4187" s="139">
        <v>-4.68</v>
      </c>
      <c r="F4187" s="134"/>
      <c r="G4187" s="134"/>
      <c r="H4187" s="140"/>
      <c r="I4187" s="140"/>
      <c r="J4187" s="140"/>
      <c r="K4187" s="140"/>
    </row>
    <row r="4188" spans="1:11" outlineLevel="1" x14ac:dyDescent="0.2">
      <c r="A4188" s="135"/>
      <c r="B4188" s="136"/>
      <c r="C4188" s="137" t="s">
        <v>1258</v>
      </c>
      <c r="D4188" s="138"/>
      <c r="E4188" s="139">
        <v>-4.05</v>
      </c>
      <c r="F4188" s="134"/>
      <c r="G4188" s="134"/>
      <c r="H4188" s="140"/>
      <c r="I4188" s="140"/>
      <c r="J4188" s="140"/>
      <c r="K4188" s="140"/>
    </row>
    <row r="4189" spans="1:11" outlineLevel="1" x14ac:dyDescent="0.2">
      <c r="A4189" s="135"/>
      <c r="B4189" s="136"/>
      <c r="C4189" s="137" t="s">
        <v>1257</v>
      </c>
      <c r="D4189" s="138"/>
      <c r="E4189" s="139">
        <v>-4.32</v>
      </c>
      <c r="F4189" s="134"/>
      <c r="G4189" s="134"/>
      <c r="H4189" s="140"/>
      <c r="I4189" s="140"/>
      <c r="J4189" s="140"/>
      <c r="K4189" s="140"/>
    </row>
    <row r="4190" spans="1:11" outlineLevel="1" x14ac:dyDescent="0.2">
      <c r="A4190" s="135"/>
      <c r="B4190" s="136"/>
      <c r="C4190" s="137" t="s">
        <v>1254</v>
      </c>
      <c r="D4190" s="138"/>
      <c r="E4190" s="139">
        <v>3.4860000000000002</v>
      </c>
      <c r="F4190" s="134"/>
      <c r="G4190" s="134"/>
      <c r="H4190" s="140"/>
      <c r="I4190" s="140"/>
      <c r="J4190" s="140"/>
      <c r="K4190" s="140"/>
    </row>
    <row r="4191" spans="1:11" outlineLevel="1" x14ac:dyDescent="0.2">
      <c r="A4191" s="135"/>
      <c r="B4191" s="136"/>
      <c r="C4191" s="137" t="s">
        <v>3365</v>
      </c>
      <c r="D4191" s="138"/>
      <c r="E4191" s="139">
        <v>7.6440000000000001</v>
      </c>
      <c r="F4191" s="134"/>
      <c r="G4191" s="134"/>
      <c r="H4191" s="140"/>
      <c r="I4191" s="140"/>
      <c r="J4191" s="140"/>
      <c r="K4191" s="140"/>
    </row>
    <row r="4192" spans="1:11" outlineLevel="1" x14ac:dyDescent="0.2">
      <c r="A4192" s="135"/>
      <c r="B4192" s="136"/>
      <c r="C4192" s="137" t="s">
        <v>3366</v>
      </c>
      <c r="D4192" s="138"/>
      <c r="E4192" s="139">
        <v>4.5629999999999997</v>
      </c>
      <c r="F4192" s="134"/>
      <c r="G4192" s="134"/>
      <c r="H4192" s="140"/>
      <c r="I4192" s="140"/>
      <c r="J4192" s="140"/>
      <c r="K4192" s="140"/>
    </row>
    <row r="4193" spans="1:11" outlineLevel="1" x14ac:dyDescent="0.2">
      <c r="A4193" s="135"/>
      <c r="B4193" s="136"/>
      <c r="C4193" s="137" t="s">
        <v>3367</v>
      </c>
      <c r="D4193" s="138"/>
      <c r="E4193" s="139">
        <v>5.5460000000000003</v>
      </c>
      <c r="F4193" s="134"/>
      <c r="G4193" s="134"/>
      <c r="H4193" s="140"/>
      <c r="I4193" s="140"/>
      <c r="J4193" s="140"/>
      <c r="K4193" s="140"/>
    </row>
    <row r="4194" spans="1:11" outlineLevel="1" x14ac:dyDescent="0.2">
      <c r="A4194" s="135"/>
      <c r="B4194" s="136"/>
      <c r="C4194" s="137" t="s">
        <v>3368</v>
      </c>
      <c r="D4194" s="138"/>
      <c r="E4194" s="139">
        <v>94.909599999999998</v>
      </c>
      <c r="F4194" s="134"/>
      <c r="G4194" s="134"/>
      <c r="H4194" s="140"/>
      <c r="I4194" s="140"/>
      <c r="J4194" s="140"/>
      <c r="K4194" s="140"/>
    </row>
    <row r="4195" spans="1:11" outlineLevel="1" x14ac:dyDescent="0.2">
      <c r="A4195" s="135"/>
      <c r="B4195" s="136"/>
      <c r="C4195" s="137" t="s">
        <v>705</v>
      </c>
      <c r="D4195" s="138"/>
      <c r="E4195" s="139">
        <v>-2.02</v>
      </c>
      <c r="F4195" s="134"/>
      <c r="G4195" s="134"/>
      <c r="H4195" s="140"/>
      <c r="I4195" s="140"/>
      <c r="J4195" s="140"/>
      <c r="K4195" s="140"/>
    </row>
    <row r="4196" spans="1:11" outlineLevel="1" x14ac:dyDescent="0.2">
      <c r="A4196" s="135"/>
      <c r="B4196" s="136"/>
      <c r="C4196" s="137" t="s">
        <v>1263</v>
      </c>
      <c r="D4196" s="138"/>
      <c r="E4196" s="139">
        <v>-5.04</v>
      </c>
      <c r="F4196" s="134"/>
      <c r="G4196" s="134"/>
      <c r="H4196" s="140"/>
      <c r="I4196" s="140"/>
      <c r="J4196" s="140"/>
      <c r="K4196" s="140"/>
    </row>
    <row r="4197" spans="1:11" outlineLevel="1" x14ac:dyDescent="0.2">
      <c r="A4197" s="135"/>
      <c r="B4197" s="136"/>
      <c r="C4197" s="137" t="s">
        <v>3369</v>
      </c>
      <c r="D4197" s="138"/>
      <c r="E4197" s="139">
        <v>3.2256</v>
      </c>
      <c r="F4197" s="134"/>
      <c r="G4197" s="134"/>
      <c r="H4197" s="140"/>
      <c r="I4197" s="140"/>
      <c r="J4197" s="140"/>
      <c r="K4197" s="140"/>
    </row>
    <row r="4198" spans="1:11" outlineLevel="1" x14ac:dyDescent="0.2">
      <c r="A4198" s="135"/>
      <c r="B4198" s="136"/>
      <c r="C4198" s="137" t="s">
        <v>3370</v>
      </c>
      <c r="D4198" s="138"/>
      <c r="E4198" s="139">
        <v>9.9749999999999996</v>
      </c>
      <c r="F4198" s="134"/>
      <c r="G4198" s="134"/>
      <c r="H4198" s="140"/>
      <c r="I4198" s="140"/>
      <c r="J4198" s="140"/>
      <c r="K4198" s="140"/>
    </row>
    <row r="4199" spans="1:11" outlineLevel="1" x14ac:dyDescent="0.2">
      <c r="A4199" s="135"/>
      <c r="B4199" s="136"/>
      <c r="C4199" s="137" t="s">
        <v>1594</v>
      </c>
      <c r="D4199" s="138"/>
      <c r="E4199" s="139">
        <v>32.780500000000004</v>
      </c>
      <c r="F4199" s="134"/>
      <c r="G4199" s="134"/>
      <c r="H4199" s="140"/>
      <c r="I4199" s="140"/>
      <c r="J4199" s="140"/>
      <c r="K4199" s="140"/>
    </row>
    <row r="4200" spans="1:11" outlineLevel="1" x14ac:dyDescent="0.2">
      <c r="A4200" s="135"/>
      <c r="B4200" s="136"/>
      <c r="C4200" s="137" t="s">
        <v>2623</v>
      </c>
      <c r="D4200" s="138"/>
      <c r="E4200" s="139">
        <v>-1.6910000000000001</v>
      </c>
      <c r="F4200" s="134"/>
      <c r="G4200" s="134"/>
      <c r="H4200" s="140"/>
      <c r="I4200" s="140"/>
      <c r="J4200" s="140"/>
      <c r="K4200" s="140"/>
    </row>
    <row r="4201" spans="1:11" outlineLevel="1" x14ac:dyDescent="0.2">
      <c r="A4201" s="135"/>
      <c r="B4201" s="136"/>
      <c r="C4201" s="137" t="s">
        <v>1272</v>
      </c>
      <c r="D4201" s="138"/>
      <c r="E4201" s="139">
        <v>-0.40500000000000003</v>
      </c>
      <c r="F4201" s="134"/>
      <c r="G4201" s="134"/>
      <c r="H4201" s="140"/>
      <c r="I4201" s="140"/>
      <c r="J4201" s="140"/>
      <c r="K4201" s="140"/>
    </row>
    <row r="4202" spans="1:11" outlineLevel="1" x14ac:dyDescent="0.2">
      <c r="A4202" s="135"/>
      <c r="B4202" s="136"/>
      <c r="C4202" s="137" t="s">
        <v>3371</v>
      </c>
      <c r="D4202" s="138"/>
      <c r="E4202" s="139">
        <v>1.2314000000000001</v>
      </c>
      <c r="F4202" s="134"/>
      <c r="G4202" s="134"/>
      <c r="H4202" s="140"/>
      <c r="I4202" s="140"/>
      <c r="J4202" s="140"/>
      <c r="K4202" s="140"/>
    </row>
    <row r="4203" spans="1:11" outlineLevel="1" x14ac:dyDescent="0.2">
      <c r="A4203" s="135"/>
      <c r="B4203" s="136"/>
      <c r="C4203" s="137" t="s">
        <v>1597</v>
      </c>
      <c r="D4203" s="138"/>
      <c r="E4203" s="139">
        <v>38.755200000000002</v>
      </c>
      <c r="F4203" s="134"/>
      <c r="G4203" s="134"/>
      <c r="H4203" s="140"/>
      <c r="I4203" s="140"/>
      <c r="J4203" s="140"/>
      <c r="K4203" s="140"/>
    </row>
    <row r="4204" spans="1:11" outlineLevel="1" x14ac:dyDescent="0.2">
      <c r="A4204" s="135"/>
      <c r="B4204" s="136"/>
      <c r="C4204" s="137" t="s">
        <v>1269</v>
      </c>
      <c r="D4204" s="138"/>
      <c r="E4204" s="139">
        <v>-1.8089999999999999</v>
      </c>
      <c r="F4204" s="134"/>
      <c r="G4204" s="134"/>
      <c r="H4204" s="140"/>
      <c r="I4204" s="140"/>
      <c r="J4204" s="140"/>
      <c r="K4204" s="140"/>
    </row>
    <row r="4205" spans="1:11" outlineLevel="1" x14ac:dyDescent="0.2">
      <c r="A4205" s="135"/>
      <c r="B4205" s="136"/>
      <c r="C4205" s="137" t="s">
        <v>1270</v>
      </c>
      <c r="D4205" s="138"/>
      <c r="E4205" s="139">
        <v>0.49199999999999999</v>
      </c>
      <c r="F4205" s="134"/>
      <c r="G4205" s="134"/>
      <c r="H4205" s="140"/>
      <c r="I4205" s="140"/>
      <c r="J4205" s="140"/>
      <c r="K4205" s="140"/>
    </row>
    <row r="4206" spans="1:11" outlineLevel="1" x14ac:dyDescent="0.2">
      <c r="A4206" s="135"/>
      <c r="B4206" s="136"/>
      <c r="C4206" s="137" t="s">
        <v>3372</v>
      </c>
      <c r="D4206" s="138"/>
      <c r="E4206" s="139">
        <v>23.282399999999999</v>
      </c>
      <c r="F4206" s="134"/>
      <c r="G4206" s="134"/>
      <c r="H4206" s="140"/>
      <c r="I4206" s="140"/>
      <c r="J4206" s="140"/>
      <c r="K4206" s="140"/>
    </row>
    <row r="4207" spans="1:11" outlineLevel="1" x14ac:dyDescent="0.2">
      <c r="A4207" s="135"/>
      <c r="B4207" s="136"/>
      <c r="C4207" s="137" t="s">
        <v>1267</v>
      </c>
      <c r="D4207" s="138"/>
      <c r="E4207" s="139">
        <v>-1.421</v>
      </c>
      <c r="F4207" s="134"/>
      <c r="G4207" s="134"/>
      <c r="H4207" s="140"/>
      <c r="I4207" s="140"/>
      <c r="J4207" s="140"/>
      <c r="K4207" s="140"/>
    </row>
    <row r="4208" spans="1:11" outlineLevel="1" x14ac:dyDescent="0.2">
      <c r="A4208" s="135"/>
      <c r="B4208" s="136"/>
      <c r="C4208" s="137" t="s">
        <v>3373</v>
      </c>
      <c r="D4208" s="138"/>
      <c r="E4208" s="139">
        <v>0.47599999999999998</v>
      </c>
      <c r="F4208" s="134"/>
      <c r="G4208" s="134"/>
      <c r="H4208" s="140"/>
      <c r="I4208" s="140"/>
      <c r="J4208" s="140"/>
      <c r="K4208" s="140"/>
    </row>
    <row r="4209" spans="1:11" outlineLevel="1" x14ac:dyDescent="0.2">
      <c r="A4209" s="135"/>
      <c r="B4209" s="136"/>
      <c r="C4209" s="137" t="s">
        <v>3374</v>
      </c>
      <c r="D4209" s="138"/>
      <c r="E4209" s="139">
        <v>12.824999999999999</v>
      </c>
      <c r="F4209" s="134"/>
      <c r="G4209" s="134"/>
      <c r="H4209" s="140"/>
      <c r="I4209" s="140"/>
      <c r="J4209" s="140"/>
      <c r="K4209" s="140"/>
    </row>
    <row r="4210" spans="1:11" outlineLevel="1" x14ac:dyDescent="0.2">
      <c r="A4210" s="135"/>
      <c r="B4210" s="136"/>
      <c r="C4210" s="137" t="s">
        <v>1275</v>
      </c>
      <c r="D4210" s="138"/>
      <c r="E4210" s="139">
        <v>-0.45</v>
      </c>
      <c r="F4210" s="134"/>
      <c r="G4210" s="134"/>
      <c r="H4210" s="140"/>
      <c r="I4210" s="140"/>
      <c r="J4210" s="140"/>
      <c r="K4210" s="140"/>
    </row>
    <row r="4211" spans="1:11" outlineLevel="1" x14ac:dyDescent="0.2">
      <c r="A4211" s="135"/>
      <c r="B4211" s="136"/>
      <c r="C4211" s="137" t="s">
        <v>1276</v>
      </c>
      <c r="D4211" s="138"/>
      <c r="E4211" s="139">
        <v>0.41799999999999998</v>
      </c>
      <c r="F4211" s="134"/>
      <c r="G4211" s="134"/>
      <c r="H4211" s="140"/>
      <c r="I4211" s="140"/>
      <c r="J4211" s="140"/>
      <c r="K4211" s="140"/>
    </row>
    <row r="4212" spans="1:11" outlineLevel="1" x14ac:dyDescent="0.2">
      <c r="A4212" s="135"/>
      <c r="B4212" s="136"/>
      <c r="C4212" s="137" t="s">
        <v>3375</v>
      </c>
      <c r="D4212" s="138"/>
      <c r="E4212" s="139">
        <v>51.784500000000001</v>
      </c>
      <c r="F4212" s="134"/>
      <c r="G4212" s="134"/>
      <c r="H4212" s="140"/>
      <c r="I4212" s="140"/>
      <c r="J4212" s="140"/>
      <c r="K4212" s="140"/>
    </row>
    <row r="4213" spans="1:11" outlineLevel="1" x14ac:dyDescent="0.2">
      <c r="A4213" s="135"/>
      <c r="B4213" s="136"/>
      <c r="C4213" s="137" t="s">
        <v>1293</v>
      </c>
      <c r="D4213" s="138"/>
      <c r="E4213" s="139">
        <v>-0.50160000000000005</v>
      </c>
      <c r="F4213" s="134"/>
      <c r="G4213" s="134"/>
      <c r="H4213" s="140"/>
      <c r="I4213" s="140"/>
      <c r="J4213" s="140"/>
      <c r="K4213" s="140"/>
    </row>
    <row r="4214" spans="1:11" outlineLevel="1" x14ac:dyDescent="0.2">
      <c r="A4214" s="135"/>
      <c r="B4214" s="136"/>
      <c r="C4214" s="137" t="s">
        <v>3376</v>
      </c>
      <c r="D4214" s="138"/>
      <c r="E4214" s="139">
        <v>1.9256</v>
      </c>
      <c r="F4214" s="134"/>
      <c r="G4214" s="134"/>
      <c r="H4214" s="140"/>
      <c r="I4214" s="140"/>
      <c r="J4214" s="140"/>
      <c r="K4214" s="140"/>
    </row>
    <row r="4215" spans="1:11" outlineLevel="1" x14ac:dyDescent="0.2">
      <c r="A4215" s="135"/>
      <c r="B4215" s="136"/>
      <c r="C4215" s="137" t="s">
        <v>1289</v>
      </c>
      <c r="D4215" s="138"/>
      <c r="E4215" s="139">
        <v>-0.50819999999999999</v>
      </c>
      <c r="F4215" s="134"/>
      <c r="G4215" s="134"/>
      <c r="H4215" s="140"/>
      <c r="I4215" s="140"/>
      <c r="J4215" s="140"/>
      <c r="K4215" s="140"/>
    </row>
    <row r="4216" spans="1:11" outlineLevel="1" x14ac:dyDescent="0.2">
      <c r="A4216" s="135"/>
      <c r="B4216" s="136"/>
      <c r="C4216" s="137" t="s">
        <v>3377</v>
      </c>
      <c r="D4216" s="138"/>
      <c r="E4216" s="139">
        <v>1.2934000000000001</v>
      </c>
      <c r="F4216" s="134"/>
      <c r="G4216" s="134"/>
      <c r="H4216" s="140"/>
      <c r="I4216" s="140"/>
      <c r="J4216" s="140"/>
      <c r="K4216" s="140"/>
    </row>
    <row r="4217" spans="1:11" outlineLevel="1" x14ac:dyDescent="0.2">
      <c r="A4217" s="135"/>
      <c r="B4217" s="136"/>
      <c r="C4217" s="137" t="s">
        <v>1286</v>
      </c>
      <c r="D4217" s="138"/>
      <c r="E4217" s="139">
        <v>-0.63360000000000005</v>
      </c>
      <c r="F4217" s="134"/>
      <c r="G4217" s="134"/>
      <c r="H4217" s="140"/>
      <c r="I4217" s="140"/>
      <c r="J4217" s="140"/>
      <c r="K4217" s="140"/>
    </row>
    <row r="4218" spans="1:11" outlineLevel="1" x14ac:dyDescent="0.2">
      <c r="A4218" s="135"/>
      <c r="B4218" s="136"/>
      <c r="C4218" s="137" t="s">
        <v>1287</v>
      </c>
      <c r="D4218" s="138"/>
      <c r="E4218" s="139">
        <v>1.3224</v>
      </c>
      <c r="F4218" s="134"/>
      <c r="G4218" s="134"/>
      <c r="H4218" s="140"/>
      <c r="I4218" s="140"/>
      <c r="J4218" s="140"/>
      <c r="K4218" s="140"/>
    </row>
    <row r="4219" spans="1:11" outlineLevel="1" x14ac:dyDescent="0.2">
      <c r="A4219" s="135"/>
      <c r="B4219" s="136"/>
      <c r="C4219" s="137" t="s">
        <v>3378</v>
      </c>
      <c r="D4219" s="138"/>
      <c r="E4219" s="139">
        <v>94.197599999999994</v>
      </c>
      <c r="F4219" s="134"/>
      <c r="G4219" s="134"/>
      <c r="H4219" s="140"/>
      <c r="I4219" s="140"/>
      <c r="J4219" s="140"/>
      <c r="K4219" s="140"/>
    </row>
    <row r="4220" spans="1:11" outlineLevel="1" x14ac:dyDescent="0.2">
      <c r="A4220" s="135"/>
      <c r="B4220" s="136"/>
      <c r="C4220" s="137" t="s">
        <v>1278</v>
      </c>
      <c r="D4220" s="138"/>
      <c r="E4220" s="139">
        <v>-1.9403999999999999</v>
      </c>
      <c r="F4220" s="134"/>
      <c r="G4220" s="134"/>
      <c r="H4220" s="140"/>
      <c r="I4220" s="140"/>
      <c r="J4220" s="140"/>
      <c r="K4220" s="140"/>
    </row>
    <row r="4221" spans="1:11" outlineLevel="1" x14ac:dyDescent="0.2">
      <c r="A4221" s="135"/>
      <c r="B4221" s="136"/>
      <c r="C4221" s="137" t="s">
        <v>1280</v>
      </c>
      <c r="D4221" s="138"/>
      <c r="E4221" s="139">
        <v>3.5091999999999999</v>
      </c>
      <c r="F4221" s="134"/>
      <c r="G4221" s="134"/>
      <c r="H4221" s="140"/>
      <c r="I4221" s="140"/>
      <c r="J4221" s="140"/>
      <c r="K4221" s="140"/>
    </row>
    <row r="4222" spans="1:11" outlineLevel="1" x14ac:dyDescent="0.2">
      <c r="A4222" s="135"/>
      <c r="B4222" s="136"/>
      <c r="C4222" s="137" t="s">
        <v>698</v>
      </c>
      <c r="D4222" s="138"/>
      <c r="E4222" s="139">
        <v>-4.04</v>
      </c>
      <c r="F4222" s="134"/>
      <c r="G4222" s="134"/>
      <c r="H4222" s="140"/>
      <c r="I4222" s="140"/>
      <c r="J4222" s="140"/>
      <c r="K4222" s="140"/>
    </row>
    <row r="4223" spans="1:11" outlineLevel="1" x14ac:dyDescent="0.2">
      <c r="A4223" s="135"/>
      <c r="B4223" s="136"/>
      <c r="C4223" s="137" t="s">
        <v>1279</v>
      </c>
      <c r="D4223" s="138"/>
      <c r="E4223" s="139">
        <v>-4.1219999999999999</v>
      </c>
      <c r="F4223" s="134"/>
      <c r="G4223" s="134"/>
      <c r="H4223" s="140"/>
      <c r="I4223" s="140"/>
      <c r="J4223" s="140"/>
      <c r="K4223" s="140"/>
    </row>
    <row r="4224" spans="1:11" outlineLevel="1" x14ac:dyDescent="0.2">
      <c r="A4224" s="135"/>
      <c r="B4224" s="136"/>
      <c r="C4224" s="137" t="s">
        <v>1626</v>
      </c>
      <c r="D4224" s="138"/>
      <c r="E4224" s="139">
        <v>4.8906000000000001</v>
      </c>
      <c r="F4224" s="134"/>
      <c r="G4224" s="134"/>
      <c r="H4224" s="140"/>
      <c r="I4224" s="140"/>
      <c r="J4224" s="140"/>
      <c r="K4224" s="140"/>
    </row>
    <row r="4225" spans="1:11" outlineLevel="1" x14ac:dyDescent="0.2">
      <c r="A4225" s="135"/>
      <c r="B4225" s="136"/>
      <c r="C4225" s="137" t="s">
        <v>1253</v>
      </c>
      <c r="D4225" s="138"/>
      <c r="E4225" s="139">
        <v>-2.34</v>
      </c>
      <c r="F4225" s="134"/>
      <c r="G4225" s="134"/>
      <c r="H4225" s="140"/>
      <c r="I4225" s="140"/>
      <c r="J4225" s="140"/>
      <c r="K4225" s="140"/>
    </row>
    <row r="4226" spans="1:11" outlineLevel="1" x14ac:dyDescent="0.2">
      <c r="A4226" s="135"/>
      <c r="B4226" s="136"/>
      <c r="C4226" s="137" t="s">
        <v>1625</v>
      </c>
      <c r="D4226" s="138"/>
      <c r="E4226" s="139">
        <v>4.1184000000000003</v>
      </c>
      <c r="F4226" s="134"/>
      <c r="G4226" s="134"/>
      <c r="H4226" s="140"/>
      <c r="I4226" s="140"/>
      <c r="J4226" s="140"/>
      <c r="K4226" s="140"/>
    </row>
    <row r="4227" spans="1:11" outlineLevel="1" x14ac:dyDescent="0.2">
      <c r="A4227" s="135"/>
      <c r="B4227" s="136"/>
      <c r="C4227" s="137" t="s">
        <v>3379</v>
      </c>
      <c r="D4227" s="138"/>
      <c r="E4227" s="139">
        <v>27.661200000000001</v>
      </c>
      <c r="F4227" s="134"/>
      <c r="G4227" s="134"/>
      <c r="H4227" s="140"/>
      <c r="I4227" s="140"/>
      <c r="J4227" s="140"/>
      <c r="K4227" s="140"/>
    </row>
    <row r="4228" spans="1:11" outlineLevel="1" x14ac:dyDescent="0.2">
      <c r="A4228" s="135"/>
      <c r="B4228" s="136"/>
      <c r="C4228" s="137" t="s">
        <v>705</v>
      </c>
      <c r="D4228" s="138"/>
      <c r="E4228" s="139">
        <v>-2.02</v>
      </c>
      <c r="F4228" s="134"/>
      <c r="G4228" s="134"/>
      <c r="H4228" s="140"/>
      <c r="I4228" s="140"/>
      <c r="J4228" s="140"/>
      <c r="K4228" s="140"/>
    </row>
    <row r="4229" spans="1:11" outlineLevel="1" x14ac:dyDescent="0.2">
      <c r="A4229" s="135"/>
      <c r="B4229" s="136"/>
      <c r="C4229" s="137" t="s">
        <v>404</v>
      </c>
      <c r="D4229" s="138"/>
      <c r="E4229" s="139"/>
      <c r="F4229" s="134"/>
      <c r="G4229" s="134"/>
      <c r="H4229" s="140"/>
      <c r="I4229" s="140"/>
      <c r="J4229" s="140"/>
      <c r="K4229" s="140"/>
    </row>
    <row r="4230" spans="1:11" outlineLevel="1" x14ac:dyDescent="0.2">
      <c r="A4230" s="135"/>
      <c r="B4230" s="136"/>
      <c r="C4230" s="137" t="s">
        <v>1668</v>
      </c>
      <c r="D4230" s="138"/>
      <c r="E4230" s="139">
        <v>15.162000000000001</v>
      </c>
      <c r="F4230" s="134"/>
      <c r="G4230" s="134"/>
      <c r="H4230" s="140"/>
      <c r="I4230" s="140"/>
      <c r="J4230" s="140"/>
      <c r="K4230" s="140"/>
    </row>
    <row r="4231" spans="1:11" outlineLevel="1" x14ac:dyDescent="0.2">
      <c r="A4231" s="135"/>
      <c r="B4231" s="136"/>
      <c r="C4231" s="137" t="s">
        <v>1305</v>
      </c>
      <c r="D4231" s="138"/>
      <c r="E4231" s="139">
        <v>-1.5</v>
      </c>
      <c r="F4231" s="134"/>
      <c r="G4231" s="134"/>
      <c r="H4231" s="140"/>
      <c r="I4231" s="140"/>
      <c r="J4231" s="140"/>
      <c r="K4231" s="140"/>
    </row>
    <row r="4232" spans="1:11" outlineLevel="1" x14ac:dyDescent="0.2">
      <c r="A4232" s="135"/>
      <c r="B4232" s="136"/>
      <c r="C4232" s="137" t="s">
        <v>3380</v>
      </c>
      <c r="D4232" s="138"/>
      <c r="E4232" s="139">
        <v>43.680999999999997</v>
      </c>
      <c r="F4232" s="134"/>
      <c r="G4232" s="134"/>
      <c r="H4232" s="140"/>
      <c r="I4232" s="140"/>
      <c r="J4232" s="140"/>
      <c r="K4232" s="140"/>
    </row>
    <row r="4233" spans="1:11" outlineLevel="1" x14ac:dyDescent="0.2">
      <c r="A4233" s="135"/>
      <c r="B4233" s="136"/>
      <c r="C4233" s="137" t="s">
        <v>1302</v>
      </c>
      <c r="D4233" s="138"/>
      <c r="E4233" s="139">
        <v>-1.8612</v>
      </c>
      <c r="F4233" s="134"/>
      <c r="G4233" s="134"/>
      <c r="H4233" s="140"/>
      <c r="I4233" s="140"/>
      <c r="J4233" s="140"/>
      <c r="K4233" s="140"/>
    </row>
    <row r="4234" spans="1:11" outlineLevel="1" x14ac:dyDescent="0.2">
      <c r="A4234" s="135"/>
      <c r="B4234" s="136"/>
      <c r="C4234" s="137" t="s">
        <v>1301</v>
      </c>
      <c r="D4234" s="138"/>
      <c r="E4234" s="139">
        <v>-2.64</v>
      </c>
      <c r="F4234" s="134"/>
      <c r="G4234" s="134"/>
      <c r="H4234" s="140"/>
      <c r="I4234" s="140"/>
      <c r="J4234" s="140"/>
      <c r="K4234" s="140"/>
    </row>
    <row r="4235" spans="1:11" outlineLevel="1" x14ac:dyDescent="0.2">
      <c r="A4235" s="135"/>
      <c r="B4235" s="136"/>
      <c r="C4235" s="137" t="s">
        <v>3381</v>
      </c>
      <c r="D4235" s="138"/>
      <c r="E4235" s="139">
        <v>2.7589000000000001</v>
      </c>
      <c r="F4235" s="134"/>
      <c r="G4235" s="134"/>
      <c r="H4235" s="140"/>
      <c r="I4235" s="140"/>
      <c r="J4235" s="140"/>
      <c r="K4235" s="140"/>
    </row>
    <row r="4236" spans="1:11" outlineLevel="1" x14ac:dyDescent="0.2">
      <c r="A4236" s="135"/>
      <c r="B4236" s="136"/>
      <c r="C4236" s="137" t="s">
        <v>3382</v>
      </c>
      <c r="D4236" s="138"/>
      <c r="E4236" s="139">
        <v>56.027200000000001</v>
      </c>
      <c r="F4236" s="134"/>
      <c r="G4236" s="134"/>
      <c r="H4236" s="140"/>
      <c r="I4236" s="140"/>
      <c r="J4236" s="140"/>
      <c r="K4236" s="140"/>
    </row>
    <row r="4237" spans="1:11" outlineLevel="1" x14ac:dyDescent="0.2">
      <c r="A4237" s="135"/>
      <c r="B4237" s="136"/>
      <c r="C4237" s="137" t="s">
        <v>1672</v>
      </c>
      <c r="D4237" s="138"/>
      <c r="E4237" s="139">
        <v>-1.881</v>
      </c>
      <c r="F4237" s="134"/>
      <c r="G4237" s="134"/>
      <c r="H4237" s="140"/>
      <c r="I4237" s="140"/>
      <c r="J4237" s="140"/>
      <c r="K4237" s="140"/>
    </row>
    <row r="4238" spans="1:11" outlineLevel="1" x14ac:dyDescent="0.2">
      <c r="A4238" s="135"/>
      <c r="B4238" s="136"/>
      <c r="C4238" s="137" t="s">
        <v>1662</v>
      </c>
      <c r="D4238" s="138"/>
      <c r="E4238" s="139">
        <v>-1.9008</v>
      </c>
      <c r="F4238" s="134"/>
      <c r="G4238" s="134"/>
      <c r="H4238" s="140"/>
      <c r="I4238" s="140"/>
      <c r="J4238" s="140"/>
      <c r="K4238" s="140"/>
    </row>
    <row r="4239" spans="1:11" outlineLevel="1" x14ac:dyDescent="0.2">
      <c r="A4239" s="135"/>
      <c r="B4239" s="136"/>
      <c r="C4239" s="137" t="s">
        <v>1673</v>
      </c>
      <c r="D4239" s="138"/>
      <c r="E4239" s="139">
        <v>-1.8</v>
      </c>
      <c r="F4239" s="134"/>
      <c r="G4239" s="134"/>
      <c r="H4239" s="140"/>
      <c r="I4239" s="140"/>
      <c r="J4239" s="140"/>
      <c r="K4239" s="140"/>
    </row>
    <row r="4240" spans="1:11" outlineLevel="1" x14ac:dyDescent="0.2">
      <c r="A4240" s="135"/>
      <c r="B4240" s="136"/>
      <c r="C4240" s="137" t="s">
        <v>3383</v>
      </c>
      <c r="D4240" s="138"/>
      <c r="E4240" s="139">
        <v>2.323</v>
      </c>
      <c r="F4240" s="134"/>
      <c r="G4240" s="134"/>
      <c r="H4240" s="140"/>
      <c r="I4240" s="140"/>
      <c r="J4240" s="140"/>
      <c r="K4240" s="140"/>
    </row>
    <row r="4241" spans="1:11" outlineLevel="1" x14ac:dyDescent="0.2">
      <c r="A4241" s="135"/>
      <c r="B4241" s="136"/>
      <c r="C4241" s="137" t="s">
        <v>3384</v>
      </c>
      <c r="D4241" s="138"/>
      <c r="E4241" s="139">
        <v>1.341</v>
      </c>
      <c r="F4241" s="134"/>
      <c r="G4241" s="134"/>
      <c r="H4241" s="140"/>
      <c r="I4241" s="140"/>
      <c r="J4241" s="140"/>
      <c r="K4241" s="140"/>
    </row>
    <row r="4242" spans="1:11" outlineLevel="1" x14ac:dyDescent="0.2">
      <c r="A4242" s="135"/>
      <c r="B4242" s="136"/>
      <c r="C4242" s="137" t="s">
        <v>3385</v>
      </c>
      <c r="D4242" s="138"/>
      <c r="E4242" s="139">
        <v>23.45</v>
      </c>
      <c r="F4242" s="134"/>
      <c r="G4242" s="134"/>
      <c r="H4242" s="140"/>
      <c r="I4242" s="140"/>
      <c r="J4242" s="140"/>
      <c r="K4242" s="140"/>
    </row>
    <row r="4243" spans="1:11" outlineLevel="1" x14ac:dyDescent="0.2">
      <c r="A4243" s="135"/>
      <c r="B4243" s="136"/>
      <c r="C4243" s="137" t="s">
        <v>1698</v>
      </c>
      <c r="D4243" s="138"/>
      <c r="E4243" s="139">
        <v>-1.44</v>
      </c>
      <c r="F4243" s="134"/>
      <c r="G4243" s="134"/>
      <c r="H4243" s="140"/>
      <c r="I4243" s="140"/>
      <c r="J4243" s="140"/>
      <c r="K4243" s="140"/>
    </row>
    <row r="4244" spans="1:11" outlineLevel="1" x14ac:dyDescent="0.2">
      <c r="A4244" s="135"/>
      <c r="B4244" s="136"/>
      <c r="C4244" s="137" t="s">
        <v>408</v>
      </c>
      <c r="D4244" s="138"/>
      <c r="E4244" s="139"/>
      <c r="F4244" s="134"/>
      <c r="G4244" s="134"/>
      <c r="H4244" s="140"/>
      <c r="I4244" s="140"/>
      <c r="J4244" s="140"/>
      <c r="K4244" s="140"/>
    </row>
    <row r="4245" spans="1:11" outlineLevel="1" x14ac:dyDescent="0.2">
      <c r="A4245" s="135"/>
      <c r="B4245" s="136"/>
      <c r="C4245" s="137" t="s">
        <v>3386</v>
      </c>
      <c r="D4245" s="138"/>
      <c r="E4245" s="139">
        <v>41.454599999999999</v>
      </c>
      <c r="F4245" s="134"/>
      <c r="G4245" s="134"/>
      <c r="H4245" s="140"/>
      <c r="I4245" s="140"/>
      <c r="J4245" s="140"/>
      <c r="K4245" s="140"/>
    </row>
    <row r="4246" spans="1:11" outlineLevel="1" x14ac:dyDescent="0.2">
      <c r="A4246" s="135"/>
      <c r="B4246" s="136"/>
      <c r="C4246" s="137" t="s">
        <v>411</v>
      </c>
      <c r="D4246" s="138"/>
      <c r="E4246" s="139"/>
      <c r="F4246" s="134"/>
      <c r="G4246" s="134"/>
      <c r="H4246" s="140"/>
      <c r="I4246" s="140"/>
      <c r="J4246" s="140"/>
      <c r="K4246" s="140"/>
    </row>
    <row r="4247" spans="1:11" outlineLevel="1" x14ac:dyDescent="0.2">
      <c r="A4247" s="135"/>
      <c r="B4247" s="136"/>
      <c r="C4247" s="137" t="s">
        <v>3387</v>
      </c>
      <c r="D4247" s="138"/>
      <c r="E4247" s="139">
        <v>39.96</v>
      </c>
      <c r="F4247" s="134"/>
      <c r="G4247" s="134"/>
      <c r="H4247" s="140"/>
      <c r="I4247" s="140"/>
      <c r="J4247" s="140"/>
      <c r="K4247" s="140"/>
    </row>
    <row r="4248" spans="1:11" outlineLevel="1" x14ac:dyDescent="0.2">
      <c r="A4248" s="135"/>
      <c r="B4248" s="136"/>
      <c r="C4248" s="137" t="s">
        <v>415</v>
      </c>
      <c r="D4248" s="138"/>
      <c r="E4248" s="139"/>
      <c r="F4248" s="134"/>
      <c r="G4248" s="134"/>
      <c r="H4248" s="140"/>
      <c r="I4248" s="140"/>
      <c r="J4248" s="140"/>
      <c r="K4248" s="140"/>
    </row>
    <row r="4249" spans="1:11" outlineLevel="1" x14ac:dyDescent="0.2">
      <c r="A4249" s="135"/>
      <c r="B4249" s="136"/>
      <c r="C4249" s="137" t="s">
        <v>3388</v>
      </c>
      <c r="D4249" s="138"/>
      <c r="E4249" s="139">
        <v>40.332500000000003</v>
      </c>
      <c r="F4249" s="134"/>
      <c r="G4249" s="134"/>
      <c r="H4249" s="140"/>
      <c r="I4249" s="140"/>
      <c r="J4249" s="140"/>
      <c r="K4249" s="140"/>
    </row>
    <row r="4250" spans="1:11" outlineLevel="1" x14ac:dyDescent="0.2">
      <c r="A4250" s="135"/>
      <c r="B4250" s="136"/>
      <c r="C4250" s="137" t="s">
        <v>3389</v>
      </c>
      <c r="D4250" s="138"/>
      <c r="E4250" s="139"/>
      <c r="F4250" s="134"/>
      <c r="G4250" s="134"/>
      <c r="H4250" s="140"/>
      <c r="I4250" s="140"/>
      <c r="J4250" s="140"/>
      <c r="K4250" s="140"/>
    </row>
    <row r="4251" spans="1:11" outlineLevel="1" x14ac:dyDescent="0.2">
      <c r="A4251" s="135"/>
      <c r="B4251" s="136"/>
      <c r="C4251" s="137" t="s">
        <v>1808</v>
      </c>
      <c r="D4251" s="138"/>
      <c r="E4251" s="139">
        <v>-40.787999999999997</v>
      </c>
      <c r="F4251" s="134"/>
      <c r="G4251" s="134"/>
      <c r="H4251" s="140"/>
      <c r="I4251" s="140"/>
      <c r="J4251" s="140"/>
      <c r="K4251" s="140"/>
    </row>
    <row r="4252" spans="1:11" outlineLevel="1" x14ac:dyDescent="0.2">
      <c r="A4252" s="135"/>
      <c r="B4252" s="136"/>
      <c r="C4252" s="137" t="s">
        <v>1809</v>
      </c>
      <c r="D4252" s="138"/>
      <c r="E4252" s="139">
        <v>-161.08279999999999</v>
      </c>
      <c r="F4252" s="134"/>
      <c r="G4252" s="134"/>
      <c r="H4252" s="140"/>
      <c r="I4252" s="140"/>
      <c r="J4252" s="140"/>
      <c r="K4252" s="140"/>
    </row>
    <row r="4253" spans="1:11" outlineLevel="1" x14ac:dyDescent="0.2">
      <c r="A4253" s="135"/>
      <c r="B4253" s="136"/>
      <c r="C4253" s="137" t="s">
        <v>3390</v>
      </c>
      <c r="D4253" s="138"/>
      <c r="E4253" s="139">
        <v>234.3</v>
      </c>
      <c r="F4253" s="134"/>
      <c r="G4253" s="134"/>
      <c r="H4253" s="140"/>
      <c r="I4253" s="140"/>
      <c r="J4253" s="140"/>
      <c r="K4253" s="140"/>
    </row>
    <row r="4254" spans="1:11" ht="33.75" outlineLevel="1" x14ac:dyDescent="0.2">
      <c r="A4254" s="43">
        <v>340</v>
      </c>
      <c r="B4254" s="44" t="s">
        <v>3391</v>
      </c>
      <c r="C4254" s="59" t="s">
        <v>3392</v>
      </c>
      <c r="D4254" s="45" t="s">
        <v>172</v>
      </c>
      <c r="E4254" s="46">
        <v>2777.6131999999998</v>
      </c>
      <c r="F4254" s="47">
        <v>0</v>
      </c>
      <c r="G4254" s="48">
        <f>ROUND(E4254*F4254,2)</f>
        <v>0</v>
      </c>
      <c r="H4254" s="46">
        <v>0</v>
      </c>
      <c r="I4254" s="46">
        <f>ROUND(E4254*H4254,2)</f>
        <v>0</v>
      </c>
      <c r="J4254" s="46">
        <v>5.0000000000000001E-3</v>
      </c>
      <c r="K4254" s="46">
        <f>ROUND(E4254*J4254,2)</f>
        <v>13.89</v>
      </c>
    </row>
    <row r="4255" spans="1:11" outlineLevel="1" x14ac:dyDescent="0.2">
      <c r="A4255" s="135"/>
      <c r="B4255" s="136"/>
      <c r="C4255" s="137" t="s">
        <v>2130</v>
      </c>
      <c r="D4255" s="138"/>
      <c r="E4255" s="139">
        <v>2777.6131999999998</v>
      </c>
      <c r="F4255" s="134"/>
      <c r="G4255" s="134"/>
      <c r="H4255" s="140"/>
      <c r="I4255" s="140"/>
      <c r="J4255" s="140"/>
      <c r="K4255" s="140"/>
    </row>
    <row r="4256" spans="1:11" ht="22.5" outlineLevel="1" x14ac:dyDescent="0.2">
      <c r="A4256" s="43">
        <v>341</v>
      </c>
      <c r="B4256" s="44" t="s">
        <v>3393</v>
      </c>
      <c r="C4256" s="59" t="s">
        <v>3394</v>
      </c>
      <c r="D4256" s="45" t="s">
        <v>172</v>
      </c>
      <c r="E4256" s="46">
        <v>294.80279999999999</v>
      </c>
      <c r="F4256" s="47">
        <v>0</v>
      </c>
      <c r="G4256" s="48">
        <f>ROUND(E4256*F4256,2)</f>
        <v>0</v>
      </c>
      <c r="H4256" s="46">
        <v>0</v>
      </c>
      <c r="I4256" s="46">
        <f>ROUND(E4256*H4256,2)</f>
        <v>0</v>
      </c>
      <c r="J4256" s="46">
        <v>1.319E-2</v>
      </c>
      <c r="K4256" s="46">
        <f>ROUND(E4256*J4256,2)</f>
        <v>3.89</v>
      </c>
    </row>
    <row r="4257" spans="1:11" outlineLevel="1" x14ac:dyDescent="0.2">
      <c r="A4257" s="135"/>
      <c r="B4257" s="136"/>
      <c r="C4257" s="137" t="s">
        <v>3395</v>
      </c>
      <c r="D4257" s="138"/>
      <c r="E4257" s="139"/>
      <c r="F4257" s="134"/>
      <c r="G4257" s="134"/>
      <c r="H4257" s="140"/>
      <c r="I4257" s="140"/>
      <c r="J4257" s="140"/>
      <c r="K4257" s="140"/>
    </row>
    <row r="4258" spans="1:11" outlineLevel="1" x14ac:dyDescent="0.2">
      <c r="A4258" s="135"/>
      <c r="B4258" s="136"/>
      <c r="C4258" s="137" t="s">
        <v>3396</v>
      </c>
      <c r="D4258" s="138"/>
      <c r="E4258" s="139">
        <v>13.2288</v>
      </c>
      <c r="F4258" s="134"/>
      <c r="G4258" s="134"/>
      <c r="H4258" s="140"/>
      <c r="I4258" s="140"/>
      <c r="J4258" s="140"/>
      <c r="K4258" s="140"/>
    </row>
    <row r="4259" spans="1:11" outlineLevel="1" x14ac:dyDescent="0.2">
      <c r="A4259" s="135"/>
      <c r="B4259" s="136"/>
      <c r="C4259" s="137" t="s">
        <v>3397</v>
      </c>
      <c r="D4259" s="138"/>
      <c r="E4259" s="139">
        <v>8.5280000000000005</v>
      </c>
      <c r="F4259" s="134"/>
      <c r="G4259" s="134"/>
      <c r="H4259" s="140"/>
      <c r="I4259" s="140"/>
      <c r="J4259" s="140"/>
      <c r="K4259" s="140"/>
    </row>
    <row r="4260" spans="1:11" outlineLevel="1" x14ac:dyDescent="0.2">
      <c r="A4260" s="135"/>
      <c r="B4260" s="136"/>
      <c r="C4260" s="137" t="s">
        <v>3398</v>
      </c>
      <c r="D4260" s="138"/>
      <c r="E4260" s="139">
        <v>30.783999999999999</v>
      </c>
      <c r="F4260" s="134"/>
      <c r="G4260" s="134"/>
      <c r="H4260" s="140"/>
      <c r="I4260" s="140"/>
      <c r="J4260" s="140"/>
      <c r="K4260" s="140"/>
    </row>
    <row r="4261" spans="1:11" outlineLevel="1" x14ac:dyDescent="0.2">
      <c r="A4261" s="135"/>
      <c r="B4261" s="136"/>
      <c r="C4261" s="137" t="s">
        <v>3399</v>
      </c>
      <c r="D4261" s="138"/>
      <c r="E4261" s="139">
        <v>5.07</v>
      </c>
      <c r="F4261" s="134"/>
      <c r="G4261" s="134"/>
      <c r="H4261" s="140"/>
      <c r="I4261" s="140"/>
      <c r="J4261" s="140"/>
      <c r="K4261" s="140"/>
    </row>
    <row r="4262" spans="1:11" outlineLevel="1" x14ac:dyDescent="0.2">
      <c r="A4262" s="135"/>
      <c r="B4262" s="136"/>
      <c r="C4262" s="137" t="s">
        <v>3400</v>
      </c>
      <c r="D4262" s="138"/>
      <c r="E4262" s="139">
        <v>26.936</v>
      </c>
      <c r="F4262" s="134"/>
      <c r="G4262" s="134"/>
      <c r="H4262" s="140"/>
      <c r="I4262" s="140"/>
      <c r="J4262" s="140"/>
      <c r="K4262" s="140"/>
    </row>
    <row r="4263" spans="1:11" outlineLevel="1" x14ac:dyDescent="0.2">
      <c r="A4263" s="135"/>
      <c r="B4263" s="136"/>
      <c r="C4263" s="137" t="s">
        <v>3401</v>
      </c>
      <c r="D4263" s="138"/>
      <c r="E4263" s="139">
        <v>5.3819999999999997</v>
      </c>
      <c r="F4263" s="134"/>
      <c r="G4263" s="134"/>
      <c r="H4263" s="140"/>
      <c r="I4263" s="140"/>
      <c r="J4263" s="140"/>
      <c r="K4263" s="140"/>
    </row>
    <row r="4264" spans="1:11" outlineLevel="1" x14ac:dyDescent="0.2">
      <c r="A4264" s="135"/>
      <c r="B4264" s="136"/>
      <c r="C4264" s="137" t="s">
        <v>3402</v>
      </c>
      <c r="D4264" s="138"/>
      <c r="E4264" s="139">
        <v>30.783999999999999</v>
      </c>
      <c r="F4264" s="134"/>
      <c r="G4264" s="134"/>
      <c r="H4264" s="140"/>
      <c r="I4264" s="140"/>
      <c r="J4264" s="140"/>
      <c r="K4264" s="140"/>
    </row>
    <row r="4265" spans="1:11" outlineLevel="1" x14ac:dyDescent="0.2">
      <c r="A4265" s="135"/>
      <c r="B4265" s="136"/>
      <c r="C4265" s="137" t="s">
        <v>3401</v>
      </c>
      <c r="D4265" s="138"/>
      <c r="E4265" s="139">
        <v>5.3819999999999997</v>
      </c>
      <c r="F4265" s="134"/>
      <c r="G4265" s="134"/>
      <c r="H4265" s="140"/>
      <c r="I4265" s="140"/>
      <c r="J4265" s="140"/>
      <c r="K4265" s="140"/>
    </row>
    <row r="4266" spans="1:11" outlineLevel="1" x14ac:dyDescent="0.2">
      <c r="A4266" s="135"/>
      <c r="B4266" s="136"/>
      <c r="C4266" s="137" t="s">
        <v>3403</v>
      </c>
      <c r="D4266" s="138"/>
      <c r="E4266" s="139">
        <v>30.783999999999999</v>
      </c>
      <c r="F4266" s="134"/>
      <c r="G4266" s="134"/>
      <c r="H4266" s="140"/>
      <c r="I4266" s="140"/>
      <c r="J4266" s="140"/>
      <c r="K4266" s="140"/>
    </row>
    <row r="4267" spans="1:11" outlineLevel="1" x14ac:dyDescent="0.2">
      <c r="A4267" s="135"/>
      <c r="B4267" s="136"/>
      <c r="C4267" s="137" t="s">
        <v>3404</v>
      </c>
      <c r="D4267" s="138"/>
      <c r="E4267" s="139">
        <v>4.1340000000000003</v>
      </c>
      <c r="F4267" s="134"/>
      <c r="G4267" s="134"/>
      <c r="H4267" s="140"/>
      <c r="I4267" s="140"/>
      <c r="J4267" s="140"/>
      <c r="K4267" s="140"/>
    </row>
    <row r="4268" spans="1:11" outlineLevel="1" x14ac:dyDescent="0.2">
      <c r="A4268" s="135"/>
      <c r="B4268" s="136"/>
      <c r="C4268" s="137" t="s">
        <v>3405</v>
      </c>
      <c r="D4268" s="138"/>
      <c r="E4268" s="139"/>
      <c r="F4268" s="134"/>
      <c r="G4268" s="134"/>
      <c r="H4268" s="140"/>
      <c r="I4268" s="140"/>
      <c r="J4268" s="140"/>
      <c r="K4268" s="140"/>
    </row>
    <row r="4269" spans="1:11" outlineLevel="1" x14ac:dyDescent="0.2">
      <c r="A4269" s="135"/>
      <c r="B4269" s="136"/>
      <c r="C4269" s="137" t="s">
        <v>3406</v>
      </c>
      <c r="D4269" s="138"/>
      <c r="E4269" s="139">
        <v>1.9008</v>
      </c>
      <c r="F4269" s="134"/>
      <c r="G4269" s="134"/>
      <c r="H4269" s="140"/>
      <c r="I4269" s="140"/>
      <c r="J4269" s="140"/>
      <c r="K4269" s="140"/>
    </row>
    <row r="4270" spans="1:11" outlineLevel="1" x14ac:dyDescent="0.2">
      <c r="A4270" s="135"/>
      <c r="B4270" s="136"/>
      <c r="C4270" s="137" t="s">
        <v>3407</v>
      </c>
      <c r="D4270" s="138"/>
      <c r="E4270" s="139">
        <v>3</v>
      </c>
      <c r="F4270" s="134"/>
      <c r="G4270" s="134"/>
      <c r="H4270" s="140"/>
      <c r="I4270" s="140"/>
      <c r="J4270" s="140"/>
      <c r="K4270" s="140"/>
    </row>
    <row r="4271" spans="1:11" outlineLevel="1" x14ac:dyDescent="0.2">
      <c r="A4271" s="135"/>
      <c r="B4271" s="136"/>
      <c r="C4271" s="137" t="s">
        <v>3408</v>
      </c>
      <c r="D4271" s="138"/>
      <c r="E4271" s="139">
        <v>1.08</v>
      </c>
      <c r="F4271" s="134"/>
      <c r="G4271" s="134"/>
      <c r="H4271" s="140"/>
      <c r="I4271" s="140"/>
      <c r="J4271" s="140"/>
      <c r="K4271" s="140"/>
    </row>
    <row r="4272" spans="1:11" outlineLevel="1" x14ac:dyDescent="0.2">
      <c r="A4272" s="135"/>
      <c r="B4272" s="136"/>
      <c r="C4272" s="137" t="s">
        <v>3409</v>
      </c>
      <c r="D4272" s="138"/>
      <c r="E4272" s="139">
        <v>5.4</v>
      </c>
      <c r="F4272" s="134"/>
      <c r="G4272" s="134"/>
      <c r="H4272" s="140"/>
      <c r="I4272" s="140"/>
      <c r="J4272" s="140"/>
      <c r="K4272" s="140"/>
    </row>
    <row r="4273" spans="1:11" outlineLevel="1" x14ac:dyDescent="0.2">
      <c r="A4273" s="135"/>
      <c r="B4273" s="136"/>
      <c r="C4273" s="137" t="s">
        <v>3410</v>
      </c>
      <c r="D4273" s="138"/>
      <c r="E4273" s="139">
        <v>5.4</v>
      </c>
      <c r="F4273" s="134"/>
      <c r="G4273" s="134"/>
      <c r="H4273" s="140"/>
      <c r="I4273" s="140"/>
      <c r="J4273" s="140"/>
      <c r="K4273" s="140"/>
    </row>
    <row r="4274" spans="1:11" outlineLevel="1" x14ac:dyDescent="0.2">
      <c r="A4274" s="135"/>
      <c r="B4274" s="136"/>
      <c r="C4274" s="137" t="s">
        <v>3411</v>
      </c>
      <c r="D4274" s="138"/>
      <c r="E4274" s="139">
        <v>5.4</v>
      </c>
      <c r="F4274" s="134"/>
      <c r="G4274" s="134"/>
      <c r="H4274" s="140"/>
      <c r="I4274" s="140"/>
      <c r="J4274" s="140"/>
      <c r="K4274" s="140"/>
    </row>
    <row r="4275" spans="1:11" outlineLevel="1" x14ac:dyDescent="0.2">
      <c r="A4275" s="135"/>
      <c r="B4275" s="136"/>
      <c r="C4275" s="137" t="s">
        <v>3412</v>
      </c>
      <c r="D4275" s="138"/>
      <c r="E4275" s="139"/>
      <c r="F4275" s="134"/>
      <c r="G4275" s="134"/>
      <c r="H4275" s="140"/>
      <c r="I4275" s="140"/>
      <c r="J4275" s="140"/>
      <c r="K4275" s="140"/>
    </row>
    <row r="4276" spans="1:11" outlineLevel="1" x14ac:dyDescent="0.2">
      <c r="A4276" s="135"/>
      <c r="B4276" s="136"/>
      <c r="C4276" s="137" t="s">
        <v>3413</v>
      </c>
      <c r="D4276" s="138"/>
      <c r="E4276" s="139">
        <v>1.0660000000000001</v>
      </c>
      <c r="F4276" s="134"/>
      <c r="G4276" s="134"/>
      <c r="H4276" s="140"/>
      <c r="I4276" s="140"/>
      <c r="J4276" s="140"/>
      <c r="K4276" s="140"/>
    </row>
    <row r="4277" spans="1:11" outlineLevel="1" x14ac:dyDescent="0.2">
      <c r="A4277" s="135"/>
      <c r="B4277" s="136"/>
      <c r="C4277" s="137" t="s">
        <v>3414</v>
      </c>
      <c r="D4277" s="138"/>
      <c r="E4277" s="139">
        <v>2.8224</v>
      </c>
      <c r="F4277" s="134"/>
      <c r="G4277" s="134"/>
      <c r="H4277" s="140"/>
      <c r="I4277" s="140"/>
      <c r="J4277" s="140"/>
      <c r="K4277" s="140"/>
    </row>
    <row r="4278" spans="1:11" outlineLevel="1" x14ac:dyDescent="0.2">
      <c r="A4278" s="135"/>
      <c r="B4278" s="136"/>
      <c r="C4278" s="137" t="s">
        <v>3415</v>
      </c>
      <c r="D4278" s="138"/>
      <c r="E4278" s="139">
        <v>3.3279999999999998</v>
      </c>
      <c r="F4278" s="134"/>
      <c r="G4278" s="134"/>
      <c r="H4278" s="140"/>
      <c r="I4278" s="140"/>
      <c r="J4278" s="140"/>
      <c r="K4278" s="140"/>
    </row>
    <row r="4279" spans="1:11" outlineLevel="1" x14ac:dyDescent="0.2">
      <c r="A4279" s="135"/>
      <c r="B4279" s="136"/>
      <c r="C4279" s="137" t="s">
        <v>3416</v>
      </c>
      <c r="D4279" s="138"/>
      <c r="E4279" s="139">
        <v>2.52</v>
      </c>
      <c r="F4279" s="134"/>
      <c r="G4279" s="134"/>
      <c r="H4279" s="140"/>
      <c r="I4279" s="140"/>
      <c r="J4279" s="140"/>
      <c r="K4279" s="140"/>
    </row>
    <row r="4280" spans="1:11" outlineLevel="1" x14ac:dyDescent="0.2">
      <c r="A4280" s="135"/>
      <c r="B4280" s="136"/>
      <c r="C4280" s="137" t="s">
        <v>3417</v>
      </c>
      <c r="D4280" s="138"/>
      <c r="E4280" s="139">
        <v>2.16</v>
      </c>
      <c r="F4280" s="134"/>
      <c r="G4280" s="134"/>
      <c r="H4280" s="140"/>
      <c r="I4280" s="140"/>
      <c r="J4280" s="140"/>
      <c r="K4280" s="140"/>
    </row>
    <row r="4281" spans="1:11" outlineLevel="1" x14ac:dyDescent="0.2">
      <c r="A4281" s="135"/>
      <c r="B4281" s="136"/>
      <c r="C4281" s="137" t="s">
        <v>3418</v>
      </c>
      <c r="D4281" s="138"/>
      <c r="E4281" s="139">
        <v>2.04</v>
      </c>
      <c r="F4281" s="134"/>
      <c r="G4281" s="134"/>
      <c r="H4281" s="140"/>
      <c r="I4281" s="140"/>
      <c r="J4281" s="140"/>
      <c r="K4281" s="140"/>
    </row>
    <row r="4282" spans="1:11" outlineLevel="1" x14ac:dyDescent="0.2">
      <c r="A4282" s="135"/>
      <c r="B4282" s="136"/>
      <c r="C4282" s="137" t="s">
        <v>3419</v>
      </c>
      <c r="D4282" s="138"/>
      <c r="E4282" s="139">
        <v>1.32</v>
      </c>
      <c r="F4282" s="134"/>
      <c r="G4282" s="134"/>
      <c r="H4282" s="140"/>
      <c r="I4282" s="140"/>
      <c r="J4282" s="140"/>
      <c r="K4282" s="140"/>
    </row>
    <row r="4283" spans="1:11" outlineLevel="1" x14ac:dyDescent="0.2">
      <c r="A4283" s="135"/>
      <c r="B4283" s="136"/>
      <c r="C4283" s="137" t="s">
        <v>3420</v>
      </c>
      <c r="D4283" s="138"/>
      <c r="E4283" s="139">
        <v>6.48</v>
      </c>
      <c r="F4283" s="134"/>
      <c r="G4283" s="134"/>
      <c r="H4283" s="140"/>
      <c r="I4283" s="140"/>
      <c r="J4283" s="140"/>
      <c r="K4283" s="140"/>
    </row>
    <row r="4284" spans="1:11" outlineLevel="1" x14ac:dyDescent="0.2">
      <c r="A4284" s="135"/>
      <c r="B4284" s="136"/>
      <c r="C4284" s="137" t="s">
        <v>3421</v>
      </c>
      <c r="D4284" s="138"/>
      <c r="E4284" s="139">
        <v>6.48</v>
      </c>
      <c r="F4284" s="134"/>
      <c r="G4284" s="134"/>
      <c r="H4284" s="140"/>
      <c r="I4284" s="140"/>
      <c r="J4284" s="140"/>
      <c r="K4284" s="140"/>
    </row>
    <row r="4285" spans="1:11" outlineLevel="1" x14ac:dyDescent="0.2">
      <c r="A4285" s="135"/>
      <c r="B4285" s="136"/>
      <c r="C4285" s="137" t="s">
        <v>3422</v>
      </c>
      <c r="D4285" s="138"/>
      <c r="E4285" s="139">
        <v>6.48</v>
      </c>
      <c r="F4285" s="134"/>
      <c r="G4285" s="134"/>
      <c r="H4285" s="140"/>
      <c r="I4285" s="140"/>
      <c r="J4285" s="140"/>
      <c r="K4285" s="140"/>
    </row>
    <row r="4286" spans="1:11" outlineLevel="1" x14ac:dyDescent="0.2">
      <c r="A4286" s="135"/>
      <c r="B4286" s="136"/>
      <c r="C4286" s="137" t="s">
        <v>2101</v>
      </c>
      <c r="D4286" s="138"/>
      <c r="E4286" s="139"/>
      <c r="F4286" s="134"/>
      <c r="G4286" s="134"/>
      <c r="H4286" s="140"/>
      <c r="I4286" s="140"/>
      <c r="J4286" s="140"/>
      <c r="K4286" s="140"/>
    </row>
    <row r="4287" spans="1:11" outlineLevel="1" x14ac:dyDescent="0.2">
      <c r="A4287" s="135"/>
      <c r="B4287" s="136"/>
      <c r="C4287" s="137" t="s">
        <v>3423</v>
      </c>
      <c r="D4287" s="138"/>
      <c r="E4287" s="139">
        <v>0.81</v>
      </c>
      <c r="F4287" s="134"/>
      <c r="G4287" s="134"/>
      <c r="H4287" s="140"/>
      <c r="I4287" s="140"/>
      <c r="J4287" s="140"/>
      <c r="K4287" s="140"/>
    </row>
    <row r="4288" spans="1:11" outlineLevel="1" x14ac:dyDescent="0.2">
      <c r="A4288" s="135"/>
      <c r="B4288" s="136"/>
      <c r="C4288" s="137" t="s">
        <v>3424</v>
      </c>
      <c r="D4288" s="138"/>
      <c r="E4288" s="139"/>
      <c r="F4288" s="134"/>
      <c r="G4288" s="134"/>
      <c r="H4288" s="140"/>
      <c r="I4288" s="140"/>
      <c r="J4288" s="140"/>
      <c r="K4288" s="140"/>
    </row>
    <row r="4289" spans="1:11" outlineLevel="1" x14ac:dyDescent="0.2">
      <c r="A4289" s="135"/>
      <c r="B4289" s="136"/>
      <c r="C4289" s="137" t="s">
        <v>3425</v>
      </c>
      <c r="D4289" s="138"/>
      <c r="E4289" s="139">
        <v>0.4884</v>
      </c>
      <c r="F4289" s="134"/>
      <c r="G4289" s="134"/>
      <c r="H4289" s="140"/>
      <c r="I4289" s="140"/>
      <c r="J4289" s="140"/>
      <c r="K4289" s="140"/>
    </row>
    <row r="4290" spans="1:11" outlineLevel="1" x14ac:dyDescent="0.2">
      <c r="A4290" s="135"/>
      <c r="B4290" s="136"/>
      <c r="C4290" s="137" t="s">
        <v>3426</v>
      </c>
      <c r="D4290" s="138"/>
      <c r="E4290" s="139">
        <v>2.948</v>
      </c>
      <c r="F4290" s="134"/>
      <c r="G4290" s="134"/>
      <c r="H4290" s="140"/>
      <c r="I4290" s="140"/>
      <c r="J4290" s="140"/>
      <c r="K4290" s="140"/>
    </row>
    <row r="4291" spans="1:11" outlineLevel="1" x14ac:dyDescent="0.2">
      <c r="A4291" s="135"/>
      <c r="B4291" s="136"/>
      <c r="C4291" s="137" t="s">
        <v>3427</v>
      </c>
      <c r="D4291" s="138"/>
      <c r="E4291" s="139">
        <v>0.48399999999999999</v>
      </c>
      <c r="F4291" s="134"/>
      <c r="G4291" s="134"/>
      <c r="H4291" s="140"/>
      <c r="I4291" s="140"/>
      <c r="J4291" s="140"/>
      <c r="K4291" s="140"/>
    </row>
    <row r="4292" spans="1:11" outlineLevel="1" x14ac:dyDescent="0.2">
      <c r="A4292" s="135"/>
      <c r="B4292" s="136"/>
      <c r="C4292" s="137" t="s">
        <v>3428</v>
      </c>
      <c r="D4292" s="138"/>
      <c r="E4292" s="139">
        <v>6.468</v>
      </c>
      <c r="F4292" s="134"/>
      <c r="G4292" s="134"/>
      <c r="H4292" s="140"/>
      <c r="I4292" s="140"/>
      <c r="J4292" s="140"/>
      <c r="K4292" s="140"/>
    </row>
    <row r="4293" spans="1:11" outlineLevel="1" x14ac:dyDescent="0.2">
      <c r="A4293" s="135"/>
      <c r="B4293" s="136"/>
      <c r="C4293" s="137" t="s">
        <v>3429</v>
      </c>
      <c r="D4293" s="138"/>
      <c r="E4293" s="139">
        <v>0.77880000000000005</v>
      </c>
      <c r="F4293" s="134"/>
      <c r="G4293" s="134"/>
      <c r="H4293" s="140"/>
      <c r="I4293" s="140"/>
      <c r="J4293" s="140"/>
      <c r="K4293" s="140"/>
    </row>
    <row r="4294" spans="1:11" outlineLevel="1" x14ac:dyDescent="0.2">
      <c r="A4294" s="135"/>
      <c r="B4294" s="136"/>
      <c r="C4294" s="137" t="s">
        <v>3430</v>
      </c>
      <c r="D4294" s="138"/>
      <c r="E4294" s="139">
        <v>0.98560000000000003</v>
      </c>
      <c r="F4294" s="134"/>
      <c r="G4294" s="134"/>
      <c r="H4294" s="140"/>
      <c r="I4294" s="140"/>
      <c r="J4294" s="140"/>
      <c r="K4294" s="140"/>
    </row>
    <row r="4295" spans="1:11" outlineLevel="1" x14ac:dyDescent="0.2">
      <c r="A4295" s="135"/>
      <c r="B4295" s="136"/>
      <c r="C4295" s="137" t="s">
        <v>3431</v>
      </c>
      <c r="D4295" s="138"/>
      <c r="E4295" s="139">
        <v>10.199999999999999</v>
      </c>
      <c r="F4295" s="134"/>
      <c r="G4295" s="134"/>
      <c r="H4295" s="140"/>
      <c r="I4295" s="140"/>
      <c r="J4295" s="140"/>
      <c r="K4295" s="140"/>
    </row>
    <row r="4296" spans="1:11" outlineLevel="1" x14ac:dyDescent="0.2">
      <c r="A4296" s="135"/>
      <c r="B4296" s="136"/>
      <c r="C4296" s="137" t="s">
        <v>3432</v>
      </c>
      <c r="D4296" s="138"/>
      <c r="E4296" s="139">
        <v>0.63</v>
      </c>
      <c r="F4296" s="134"/>
      <c r="G4296" s="134"/>
      <c r="H4296" s="140"/>
      <c r="I4296" s="140"/>
      <c r="J4296" s="140"/>
      <c r="K4296" s="140"/>
    </row>
    <row r="4297" spans="1:11" outlineLevel="1" x14ac:dyDescent="0.2">
      <c r="A4297" s="135"/>
      <c r="B4297" s="136"/>
      <c r="C4297" s="137" t="s">
        <v>3433</v>
      </c>
      <c r="D4297" s="138"/>
      <c r="E4297" s="139">
        <v>1.788</v>
      </c>
      <c r="F4297" s="134"/>
      <c r="G4297" s="134"/>
      <c r="H4297" s="140"/>
      <c r="I4297" s="140"/>
      <c r="J4297" s="140"/>
      <c r="K4297" s="140"/>
    </row>
    <row r="4298" spans="1:11" outlineLevel="1" x14ac:dyDescent="0.2">
      <c r="A4298" s="135"/>
      <c r="B4298" s="136"/>
      <c r="C4298" s="137" t="s">
        <v>3434</v>
      </c>
      <c r="D4298" s="138"/>
      <c r="E4298" s="139">
        <v>10.199999999999999</v>
      </c>
      <c r="F4298" s="134"/>
      <c r="G4298" s="134"/>
      <c r="H4298" s="140"/>
      <c r="I4298" s="140"/>
      <c r="J4298" s="140"/>
      <c r="K4298" s="140"/>
    </row>
    <row r="4299" spans="1:11" outlineLevel="1" x14ac:dyDescent="0.2">
      <c r="A4299" s="135"/>
      <c r="B4299" s="136"/>
      <c r="C4299" s="137" t="s">
        <v>3435</v>
      </c>
      <c r="D4299" s="138"/>
      <c r="E4299" s="139">
        <v>2.6819999999999999</v>
      </c>
      <c r="F4299" s="134"/>
      <c r="G4299" s="134"/>
      <c r="H4299" s="140"/>
      <c r="I4299" s="140"/>
      <c r="J4299" s="140"/>
      <c r="K4299" s="140"/>
    </row>
    <row r="4300" spans="1:11" outlineLevel="1" x14ac:dyDescent="0.2">
      <c r="A4300" s="135"/>
      <c r="B4300" s="136"/>
      <c r="C4300" s="137" t="s">
        <v>3436</v>
      </c>
      <c r="D4300" s="138"/>
      <c r="E4300" s="139">
        <v>1.389</v>
      </c>
      <c r="F4300" s="134"/>
      <c r="G4300" s="134"/>
      <c r="H4300" s="140"/>
      <c r="I4300" s="140"/>
      <c r="J4300" s="140"/>
      <c r="K4300" s="140"/>
    </row>
    <row r="4301" spans="1:11" outlineLevel="1" x14ac:dyDescent="0.2">
      <c r="A4301" s="135"/>
      <c r="B4301" s="136"/>
      <c r="C4301" s="137" t="s">
        <v>3437</v>
      </c>
      <c r="D4301" s="138"/>
      <c r="E4301" s="139">
        <v>10.199999999999999</v>
      </c>
      <c r="F4301" s="134"/>
      <c r="G4301" s="134"/>
      <c r="H4301" s="140"/>
      <c r="I4301" s="140"/>
      <c r="J4301" s="140"/>
      <c r="K4301" s="140"/>
    </row>
    <row r="4302" spans="1:11" outlineLevel="1" x14ac:dyDescent="0.2">
      <c r="A4302" s="135"/>
      <c r="B4302" s="136"/>
      <c r="C4302" s="137" t="s">
        <v>3435</v>
      </c>
      <c r="D4302" s="138"/>
      <c r="E4302" s="139">
        <v>2.6819999999999999</v>
      </c>
      <c r="F4302" s="134"/>
      <c r="G4302" s="134"/>
      <c r="H4302" s="140"/>
      <c r="I4302" s="140"/>
      <c r="J4302" s="140"/>
      <c r="K4302" s="140"/>
    </row>
    <row r="4303" spans="1:11" outlineLevel="1" x14ac:dyDescent="0.2">
      <c r="A4303" s="135"/>
      <c r="B4303" s="136"/>
      <c r="C4303" s="137" t="s">
        <v>3436</v>
      </c>
      <c r="D4303" s="138"/>
      <c r="E4303" s="139">
        <v>1.389</v>
      </c>
      <c r="F4303" s="134"/>
      <c r="G4303" s="134"/>
      <c r="H4303" s="140"/>
      <c r="I4303" s="140"/>
      <c r="J4303" s="140"/>
      <c r="K4303" s="140"/>
    </row>
    <row r="4304" spans="1:11" outlineLevel="1" x14ac:dyDescent="0.2">
      <c r="A4304" s="135"/>
      <c r="B4304" s="136"/>
      <c r="C4304" s="137" t="s">
        <v>3438</v>
      </c>
      <c r="D4304" s="138"/>
      <c r="E4304" s="139">
        <v>10.199999999999999</v>
      </c>
      <c r="F4304" s="134"/>
      <c r="G4304" s="134"/>
      <c r="H4304" s="140"/>
      <c r="I4304" s="140"/>
      <c r="J4304" s="140"/>
      <c r="K4304" s="140"/>
    </row>
    <row r="4305" spans="1:11" outlineLevel="1" x14ac:dyDescent="0.2">
      <c r="A4305" s="135"/>
      <c r="B4305" s="136"/>
      <c r="C4305" s="137" t="s">
        <v>3435</v>
      </c>
      <c r="D4305" s="138"/>
      <c r="E4305" s="139">
        <v>2.6819999999999999</v>
      </c>
      <c r="F4305" s="134"/>
      <c r="G4305" s="134"/>
      <c r="H4305" s="140"/>
      <c r="I4305" s="140"/>
      <c r="J4305" s="140"/>
      <c r="K4305" s="140"/>
    </row>
    <row r="4306" spans="1:11" outlineLevel="1" x14ac:dyDescent="0.2">
      <c r="A4306" s="135"/>
      <c r="B4306" s="136"/>
      <c r="C4306" s="137" t="s">
        <v>3436</v>
      </c>
      <c r="D4306" s="138"/>
      <c r="E4306" s="139">
        <v>1.389</v>
      </c>
      <c r="F4306" s="134"/>
      <c r="G4306" s="134"/>
      <c r="H4306" s="140"/>
      <c r="I4306" s="140"/>
      <c r="J4306" s="140"/>
      <c r="K4306" s="140"/>
    </row>
    <row r="4307" spans="1:11" outlineLevel="1" x14ac:dyDescent="0.2">
      <c r="A4307" s="135"/>
      <c r="B4307" s="136"/>
      <c r="C4307" s="137" t="s">
        <v>3439</v>
      </c>
      <c r="D4307" s="138"/>
      <c r="E4307" s="139">
        <v>0.78</v>
      </c>
      <c r="F4307" s="134"/>
      <c r="G4307" s="134"/>
      <c r="H4307" s="140"/>
      <c r="I4307" s="140"/>
      <c r="J4307" s="140"/>
      <c r="K4307" s="140"/>
    </row>
    <row r="4308" spans="1:11" outlineLevel="1" x14ac:dyDescent="0.2">
      <c r="A4308" s="135"/>
      <c r="B4308" s="136"/>
      <c r="C4308" s="137" t="s">
        <v>3440</v>
      </c>
      <c r="D4308" s="138"/>
      <c r="E4308" s="139">
        <v>1.5</v>
      </c>
      <c r="F4308" s="134"/>
      <c r="G4308" s="134"/>
      <c r="H4308" s="140"/>
      <c r="I4308" s="140"/>
      <c r="J4308" s="140"/>
      <c r="K4308" s="140"/>
    </row>
    <row r="4309" spans="1:11" outlineLevel="1" x14ac:dyDescent="0.2">
      <c r="A4309" s="135"/>
      <c r="B4309" s="136"/>
      <c r="C4309" s="137" t="s">
        <v>3441</v>
      </c>
      <c r="D4309" s="138"/>
      <c r="E4309" s="139">
        <v>0.77100000000000002</v>
      </c>
      <c r="F4309" s="134"/>
      <c r="G4309" s="134"/>
      <c r="H4309" s="140"/>
      <c r="I4309" s="140"/>
      <c r="J4309" s="140"/>
      <c r="K4309" s="140"/>
    </row>
    <row r="4310" spans="1:11" outlineLevel="1" x14ac:dyDescent="0.2">
      <c r="A4310" s="135"/>
      <c r="B4310" s="136"/>
      <c r="C4310" s="137" t="s">
        <v>3442</v>
      </c>
      <c r="D4310" s="138"/>
      <c r="E4310" s="139">
        <v>3.2160000000000002</v>
      </c>
      <c r="F4310" s="134"/>
      <c r="G4310" s="134"/>
      <c r="H4310" s="140"/>
      <c r="I4310" s="140"/>
      <c r="J4310" s="140"/>
      <c r="K4310" s="140"/>
    </row>
    <row r="4311" spans="1:11" outlineLevel="1" x14ac:dyDescent="0.2">
      <c r="A4311" s="135"/>
      <c r="B4311" s="136"/>
      <c r="C4311" s="137" t="s">
        <v>3443</v>
      </c>
      <c r="D4311" s="138"/>
      <c r="E4311" s="139">
        <v>0.97599999999999998</v>
      </c>
      <c r="F4311" s="134"/>
      <c r="G4311" s="134"/>
      <c r="H4311" s="140"/>
      <c r="I4311" s="140"/>
      <c r="J4311" s="140"/>
      <c r="K4311" s="140"/>
    </row>
    <row r="4312" spans="1:11" outlineLevel="1" x14ac:dyDescent="0.2">
      <c r="A4312" s="135"/>
      <c r="B4312" s="136"/>
      <c r="C4312" s="137" t="s">
        <v>3444</v>
      </c>
      <c r="D4312" s="138"/>
      <c r="E4312" s="139">
        <v>1.276</v>
      </c>
      <c r="F4312" s="134"/>
      <c r="G4312" s="134"/>
      <c r="H4312" s="140"/>
      <c r="I4312" s="140"/>
      <c r="J4312" s="140"/>
      <c r="K4312" s="140"/>
    </row>
    <row r="4313" spans="1:11" ht="22.5" outlineLevel="1" x14ac:dyDescent="0.2">
      <c r="A4313" s="43">
        <v>342</v>
      </c>
      <c r="B4313" s="44" t="s">
        <v>3445</v>
      </c>
      <c r="C4313" s="59" t="s">
        <v>3446</v>
      </c>
      <c r="D4313" s="45" t="s">
        <v>172</v>
      </c>
      <c r="E4313" s="46">
        <v>2321.9043999999999</v>
      </c>
      <c r="F4313" s="47">
        <v>0</v>
      </c>
      <c r="G4313" s="48">
        <f>ROUND(E4313*F4313,2)</f>
        <v>0</v>
      </c>
      <c r="H4313" s="46">
        <v>0</v>
      </c>
      <c r="I4313" s="46">
        <f>ROUND(E4313*H4313,2)</f>
        <v>0</v>
      </c>
      <c r="J4313" s="46">
        <v>1.2930000000000001E-2</v>
      </c>
      <c r="K4313" s="46">
        <f>ROUND(E4313*J4313,2)</f>
        <v>30.02</v>
      </c>
    </row>
    <row r="4314" spans="1:11" outlineLevel="1" x14ac:dyDescent="0.2">
      <c r="A4314" s="135"/>
      <c r="B4314" s="136"/>
      <c r="C4314" s="137" t="s">
        <v>3447</v>
      </c>
      <c r="D4314" s="138"/>
      <c r="E4314" s="139">
        <v>955.58500000000004</v>
      </c>
      <c r="F4314" s="134"/>
      <c r="G4314" s="134"/>
      <c r="H4314" s="140"/>
      <c r="I4314" s="140"/>
      <c r="J4314" s="140"/>
      <c r="K4314" s="140"/>
    </row>
    <row r="4315" spans="1:11" outlineLevel="1" x14ac:dyDescent="0.2">
      <c r="A4315" s="135"/>
      <c r="B4315" s="136"/>
      <c r="C4315" s="137" t="s">
        <v>3448</v>
      </c>
      <c r="D4315" s="138"/>
      <c r="E4315" s="139">
        <v>-34.200000000000003</v>
      </c>
      <c r="F4315" s="134"/>
      <c r="G4315" s="134"/>
      <c r="H4315" s="140"/>
      <c r="I4315" s="140"/>
      <c r="J4315" s="140"/>
      <c r="K4315" s="140"/>
    </row>
    <row r="4316" spans="1:11" outlineLevel="1" x14ac:dyDescent="0.2">
      <c r="A4316" s="135"/>
      <c r="B4316" s="136"/>
      <c r="C4316" s="137" t="s">
        <v>3449</v>
      </c>
      <c r="D4316" s="138"/>
      <c r="E4316" s="139"/>
      <c r="F4316" s="134"/>
      <c r="G4316" s="134"/>
      <c r="H4316" s="140"/>
      <c r="I4316" s="140"/>
      <c r="J4316" s="140"/>
      <c r="K4316" s="140"/>
    </row>
    <row r="4317" spans="1:11" outlineLevel="1" x14ac:dyDescent="0.2">
      <c r="A4317" s="135"/>
      <c r="B4317" s="136"/>
      <c r="C4317" s="137" t="s">
        <v>3450</v>
      </c>
      <c r="D4317" s="138"/>
      <c r="E4317" s="139">
        <v>-19.872</v>
      </c>
      <c r="F4317" s="134"/>
      <c r="G4317" s="134"/>
      <c r="H4317" s="140"/>
      <c r="I4317" s="140"/>
      <c r="J4317" s="140"/>
      <c r="K4317" s="140"/>
    </row>
    <row r="4318" spans="1:11" outlineLevel="1" x14ac:dyDescent="0.2">
      <c r="A4318" s="135"/>
      <c r="B4318" s="136"/>
      <c r="C4318" s="137" t="s">
        <v>3451</v>
      </c>
      <c r="D4318" s="138"/>
      <c r="E4318" s="139">
        <v>-4.1760000000000002</v>
      </c>
      <c r="F4318" s="134"/>
      <c r="G4318" s="134"/>
      <c r="H4318" s="140"/>
      <c r="I4318" s="140"/>
      <c r="J4318" s="140"/>
      <c r="K4318" s="140"/>
    </row>
    <row r="4319" spans="1:11" outlineLevel="1" x14ac:dyDescent="0.2">
      <c r="A4319" s="135"/>
      <c r="B4319" s="136"/>
      <c r="C4319" s="137" t="s">
        <v>1279</v>
      </c>
      <c r="D4319" s="138"/>
      <c r="E4319" s="139">
        <v>-4.1219999999999999</v>
      </c>
      <c r="F4319" s="134"/>
      <c r="G4319" s="134"/>
      <c r="H4319" s="140"/>
      <c r="I4319" s="140"/>
      <c r="J4319" s="140"/>
      <c r="K4319" s="140"/>
    </row>
    <row r="4320" spans="1:11" outlineLevel="1" x14ac:dyDescent="0.2">
      <c r="A4320" s="135"/>
      <c r="B4320" s="136"/>
      <c r="C4320" s="137" t="s">
        <v>1247</v>
      </c>
      <c r="D4320" s="138"/>
      <c r="E4320" s="139">
        <v>-4.1040000000000001</v>
      </c>
      <c r="F4320" s="134"/>
      <c r="G4320" s="134"/>
      <c r="H4320" s="140"/>
      <c r="I4320" s="140"/>
      <c r="J4320" s="140"/>
      <c r="K4320" s="140"/>
    </row>
    <row r="4321" spans="1:11" outlineLevel="1" x14ac:dyDescent="0.2">
      <c r="A4321" s="135"/>
      <c r="B4321" s="136"/>
      <c r="C4321" s="137" t="s">
        <v>1258</v>
      </c>
      <c r="D4321" s="138"/>
      <c r="E4321" s="139">
        <v>-4.05</v>
      </c>
      <c r="F4321" s="134"/>
      <c r="G4321" s="134"/>
      <c r="H4321" s="140"/>
      <c r="I4321" s="140"/>
      <c r="J4321" s="140"/>
      <c r="K4321" s="140"/>
    </row>
    <row r="4322" spans="1:11" outlineLevel="1" x14ac:dyDescent="0.2">
      <c r="A4322" s="135"/>
      <c r="B4322" s="136"/>
      <c r="C4322" s="137" t="s">
        <v>3452</v>
      </c>
      <c r="D4322" s="138"/>
      <c r="E4322" s="139">
        <v>-52.8</v>
      </c>
      <c r="F4322" s="134"/>
      <c r="G4322" s="134"/>
      <c r="H4322" s="140"/>
      <c r="I4322" s="140"/>
      <c r="J4322" s="140"/>
      <c r="K4322" s="140"/>
    </row>
    <row r="4323" spans="1:11" outlineLevel="1" x14ac:dyDescent="0.2">
      <c r="A4323" s="135"/>
      <c r="B4323" s="136"/>
      <c r="C4323" s="137" t="s">
        <v>1929</v>
      </c>
      <c r="D4323" s="138"/>
      <c r="E4323" s="139">
        <v>-7.5</v>
      </c>
      <c r="F4323" s="134"/>
      <c r="G4323" s="134"/>
      <c r="H4323" s="140"/>
      <c r="I4323" s="140"/>
      <c r="J4323" s="140"/>
      <c r="K4323" s="140"/>
    </row>
    <row r="4324" spans="1:11" outlineLevel="1" x14ac:dyDescent="0.2">
      <c r="A4324" s="135"/>
      <c r="B4324" s="136"/>
      <c r="C4324" s="137" t="s">
        <v>3453</v>
      </c>
      <c r="D4324" s="138"/>
      <c r="E4324" s="139">
        <v>-46.2</v>
      </c>
      <c r="F4324" s="134"/>
      <c r="G4324" s="134"/>
      <c r="H4324" s="140"/>
      <c r="I4324" s="140"/>
      <c r="J4324" s="140"/>
      <c r="K4324" s="140"/>
    </row>
    <row r="4325" spans="1:11" outlineLevel="1" x14ac:dyDescent="0.2">
      <c r="A4325" s="135"/>
      <c r="B4325" s="136"/>
      <c r="C4325" s="137" t="s">
        <v>3454</v>
      </c>
      <c r="D4325" s="138"/>
      <c r="E4325" s="139">
        <v>-8.25</v>
      </c>
      <c r="F4325" s="134"/>
      <c r="G4325" s="134"/>
      <c r="H4325" s="140"/>
      <c r="I4325" s="140"/>
      <c r="J4325" s="140"/>
      <c r="K4325" s="140"/>
    </row>
    <row r="4326" spans="1:11" outlineLevel="1" x14ac:dyDescent="0.2">
      <c r="A4326" s="135"/>
      <c r="B4326" s="136"/>
      <c r="C4326" s="137" t="s">
        <v>3455</v>
      </c>
      <c r="D4326" s="138"/>
      <c r="E4326" s="139">
        <v>-52.8</v>
      </c>
      <c r="F4326" s="134"/>
      <c r="G4326" s="134"/>
      <c r="H4326" s="140"/>
      <c r="I4326" s="140"/>
      <c r="J4326" s="140"/>
      <c r="K4326" s="140"/>
    </row>
    <row r="4327" spans="1:11" outlineLevel="1" x14ac:dyDescent="0.2">
      <c r="A4327" s="135"/>
      <c r="B4327" s="136"/>
      <c r="C4327" s="137" t="s">
        <v>3454</v>
      </c>
      <c r="D4327" s="138"/>
      <c r="E4327" s="139">
        <v>-8.25</v>
      </c>
      <c r="F4327" s="134"/>
      <c r="G4327" s="134"/>
      <c r="H4327" s="140"/>
      <c r="I4327" s="140"/>
      <c r="J4327" s="140"/>
      <c r="K4327" s="140"/>
    </row>
    <row r="4328" spans="1:11" outlineLevel="1" x14ac:dyDescent="0.2">
      <c r="A4328" s="135"/>
      <c r="B4328" s="136"/>
      <c r="C4328" s="137" t="s">
        <v>3456</v>
      </c>
      <c r="D4328" s="138"/>
      <c r="E4328" s="139">
        <v>-52.8</v>
      </c>
      <c r="F4328" s="134"/>
      <c r="G4328" s="134"/>
      <c r="H4328" s="140"/>
      <c r="I4328" s="140"/>
      <c r="J4328" s="140"/>
      <c r="K4328" s="140"/>
    </row>
    <row r="4329" spans="1:11" outlineLevel="1" x14ac:dyDescent="0.2">
      <c r="A4329" s="135"/>
      <c r="B4329" s="136"/>
      <c r="C4329" s="137" t="s">
        <v>1931</v>
      </c>
      <c r="D4329" s="138"/>
      <c r="E4329" s="139">
        <v>-5.25</v>
      </c>
      <c r="F4329" s="134"/>
      <c r="G4329" s="134"/>
      <c r="H4329" s="140"/>
      <c r="I4329" s="140"/>
      <c r="J4329" s="140"/>
      <c r="K4329" s="140"/>
    </row>
    <row r="4330" spans="1:11" outlineLevel="1" x14ac:dyDescent="0.2">
      <c r="A4330" s="135"/>
      <c r="B4330" s="136"/>
      <c r="C4330" s="137" t="s">
        <v>3457</v>
      </c>
      <c r="D4330" s="138"/>
      <c r="E4330" s="139">
        <v>450.70080000000002</v>
      </c>
      <c r="F4330" s="134"/>
      <c r="G4330" s="134"/>
      <c r="H4330" s="140"/>
      <c r="I4330" s="140"/>
      <c r="J4330" s="140"/>
      <c r="K4330" s="140"/>
    </row>
    <row r="4331" spans="1:11" outlineLevel="1" x14ac:dyDescent="0.2">
      <c r="A4331" s="135"/>
      <c r="B4331" s="136"/>
      <c r="C4331" s="137" t="s">
        <v>3458</v>
      </c>
      <c r="D4331" s="138"/>
      <c r="E4331" s="139">
        <v>-1.68</v>
      </c>
      <c r="F4331" s="134"/>
      <c r="G4331" s="134"/>
      <c r="H4331" s="140"/>
      <c r="I4331" s="140"/>
      <c r="J4331" s="140"/>
      <c r="K4331" s="140"/>
    </row>
    <row r="4332" spans="1:11" outlineLevel="1" x14ac:dyDescent="0.2">
      <c r="A4332" s="135"/>
      <c r="B4332" s="136"/>
      <c r="C4332" s="137" t="s">
        <v>3449</v>
      </c>
      <c r="D4332" s="138"/>
      <c r="E4332" s="139"/>
      <c r="F4332" s="134"/>
      <c r="G4332" s="134"/>
      <c r="H4332" s="140"/>
      <c r="I4332" s="140"/>
      <c r="J4332" s="140"/>
      <c r="K4332" s="140"/>
    </row>
    <row r="4333" spans="1:11" outlineLevel="1" x14ac:dyDescent="0.2">
      <c r="A4333" s="135"/>
      <c r="B4333" s="136"/>
      <c r="C4333" s="137" t="s">
        <v>3459</v>
      </c>
      <c r="D4333" s="138"/>
      <c r="E4333" s="139">
        <v>-2.3039999999999998</v>
      </c>
      <c r="F4333" s="134"/>
      <c r="G4333" s="134"/>
      <c r="H4333" s="140"/>
      <c r="I4333" s="140"/>
      <c r="J4333" s="140"/>
      <c r="K4333" s="140"/>
    </row>
    <row r="4334" spans="1:11" outlineLevel="1" x14ac:dyDescent="0.2">
      <c r="A4334" s="135"/>
      <c r="B4334" s="136"/>
      <c r="C4334" s="137" t="s">
        <v>3460</v>
      </c>
      <c r="D4334" s="138"/>
      <c r="E4334" s="139">
        <v>-12.32</v>
      </c>
      <c r="F4334" s="134"/>
      <c r="G4334" s="134"/>
      <c r="H4334" s="140"/>
      <c r="I4334" s="140"/>
      <c r="J4334" s="140"/>
      <c r="K4334" s="140"/>
    </row>
    <row r="4335" spans="1:11" outlineLevel="1" x14ac:dyDescent="0.2">
      <c r="A4335" s="135"/>
      <c r="B4335" s="136"/>
      <c r="C4335" s="137" t="s">
        <v>1676</v>
      </c>
      <c r="D4335" s="138"/>
      <c r="E4335" s="139">
        <v>-3.08</v>
      </c>
      <c r="F4335" s="134"/>
      <c r="G4335" s="134"/>
      <c r="H4335" s="140"/>
      <c r="I4335" s="140"/>
      <c r="J4335" s="140"/>
      <c r="K4335" s="140"/>
    </row>
    <row r="4336" spans="1:11" outlineLevel="1" x14ac:dyDescent="0.2">
      <c r="A4336" s="135"/>
      <c r="B4336" s="136"/>
      <c r="C4336" s="137" t="s">
        <v>3461</v>
      </c>
      <c r="D4336" s="138"/>
      <c r="E4336" s="139">
        <v>-15.4</v>
      </c>
      <c r="F4336" s="134"/>
      <c r="G4336" s="134"/>
      <c r="H4336" s="140"/>
      <c r="I4336" s="140"/>
      <c r="J4336" s="140"/>
      <c r="K4336" s="140"/>
    </row>
    <row r="4337" spans="1:11" outlineLevel="1" x14ac:dyDescent="0.2">
      <c r="A4337" s="135"/>
      <c r="B4337" s="136"/>
      <c r="C4337" s="137" t="s">
        <v>3462</v>
      </c>
      <c r="D4337" s="138"/>
      <c r="E4337" s="139">
        <v>-15.4</v>
      </c>
      <c r="F4337" s="134"/>
      <c r="G4337" s="134"/>
      <c r="H4337" s="140"/>
      <c r="I4337" s="140"/>
      <c r="J4337" s="140"/>
      <c r="K4337" s="140"/>
    </row>
    <row r="4338" spans="1:11" outlineLevel="1" x14ac:dyDescent="0.2">
      <c r="A4338" s="135"/>
      <c r="B4338" s="136"/>
      <c r="C4338" s="137" t="s">
        <v>3463</v>
      </c>
      <c r="D4338" s="138"/>
      <c r="E4338" s="139">
        <v>-15.4</v>
      </c>
      <c r="F4338" s="134"/>
      <c r="G4338" s="134"/>
      <c r="H4338" s="140"/>
      <c r="I4338" s="140"/>
      <c r="J4338" s="140"/>
      <c r="K4338" s="140"/>
    </row>
    <row r="4339" spans="1:11" outlineLevel="1" x14ac:dyDescent="0.2">
      <c r="A4339" s="135"/>
      <c r="B4339" s="136"/>
      <c r="C4339" s="137" t="s">
        <v>3464</v>
      </c>
      <c r="D4339" s="138"/>
      <c r="E4339" s="139">
        <v>388.68</v>
      </c>
      <c r="F4339" s="134"/>
      <c r="G4339" s="134"/>
      <c r="H4339" s="140"/>
      <c r="I4339" s="140"/>
      <c r="J4339" s="140"/>
      <c r="K4339" s="140"/>
    </row>
    <row r="4340" spans="1:11" outlineLevel="1" x14ac:dyDescent="0.2">
      <c r="A4340" s="135"/>
      <c r="B4340" s="136"/>
      <c r="C4340" s="137" t="s">
        <v>3449</v>
      </c>
      <c r="D4340" s="138"/>
      <c r="E4340" s="139"/>
      <c r="F4340" s="134"/>
      <c r="G4340" s="134"/>
      <c r="H4340" s="140"/>
      <c r="I4340" s="140"/>
      <c r="J4340" s="140"/>
      <c r="K4340" s="140"/>
    </row>
    <row r="4341" spans="1:11" outlineLevel="1" x14ac:dyDescent="0.2">
      <c r="A4341" s="135"/>
      <c r="B4341" s="136"/>
      <c r="C4341" s="137" t="s">
        <v>3465</v>
      </c>
      <c r="D4341" s="138"/>
      <c r="E4341" s="139">
        <v>-1.02</v>
      </c>
      <c r="F4341" s="134"/>
      <c r="G4341" s="134"/>
      <c r="H4341" s="140"/>
      <c r="I4341" s="140"/>
      <c r="J4341" s="140"/>
      <c r="K4341" s="140"/>
    </row>
    <row r="4342" spans="1:11" outlineLevel="1" x14ac:dyDescent="0.2">
      <c r="A4342" s="135"/>
      <c r="B4342" s="136"/>
      <c r="C4342" s="137" t="s">
        <v>3466</v>
      </c>
      <c r="D4342" s="138"/>
      <c r="E4342" s="139">
        <v>-2.552</v>
      </c>
      <c r="F4342" s="134"/>
      <c r="G4342" s="134"/>
      <c r="H4342" s="140"/>
      <c r="I4342" s="140"/>
      <c r="J4342" s="140"/>
      <c r="K4342" s="140"/>
    </row>
    <row r="4343" spans="1:11" outlineLevel="1" x14ac:dyDescent="0.2">
      <c r="A4343" s="135"/>
      <c r="B4343" s="136"/>
      <c r="C4343" s="137" t="s">
        <v>1263</v>
      </c>
      <c r="D4343" s="138"/>
      <c r="E4343" s="139">
        <v>-5.04</v>
      </c>
      <c r="F4343" s="134"/>
      <c r="G4343" s="134"/>
      <c r="H4343" s="140"/>
      <c r="I4343" s="140"/>
      <c r="J4343" s="140"/>
      <c r="K4343" s="140"/>
    </row>
    <row r="4344" spans="1:11" outlineLevel="1" x14ac:dyDescent="0.2">
      <c r="A4344" s="135"/>
      <c r="B4344" s="136"/>
      <c r="C4344" s="137" t="s">
        <v>1257</v>
      </c>
      <c r="D4344" s="138"/>
      <c r="E4344" s="139">
        <v>-4.32</v>
      </c>
      <c r="F4344" s="134"/>
      <c r="G4344" s="134"/>
      <c r="H4344" s="140"/>
      <c r="I4344" s="140"/>
      <c r="J4344" s="140"/>
      <c r="K4344" s="140"/>
    </row>
    <row r="4345" spans="1:11" outlineLevel="1" x14ac:dyDescent="0.2">
      <c r="A4345" s="135"/>
      <c r="B4345" s="136"/>
      <c r="C4345" s="137" t="s">
        <v>3467</v>
      </c>
      <c r="D4345" s="138"/>
      <c r="E4345" s="139">
        <v>-5.28</v>
      </c>
      <c r="F4345" s="134"/>
      <c r="G4345" s="134"/>
      <c r="H4345" s="140"/>
      <c r="I4345" s="140"/>
      <c r="J4345" s="140"/>
      <c r="K4345" s="140"/>
    </row>
    <row r="4346" spans="1:11" outlineLevel="1" x14ac:dyDescent="0.2">
      <c r="A4346" s="135"/>
      <c r="B4346" s="136"/>
      <c r="C4346" s="137" t="s">
        <v>1746</v>
      </c>
      <c r="D4346" s="138"/>
      <c r="E4346" s="139">
        <v>-6.16</v>
      </c>
      <c r="F4346" s="134"/>
      <c r="G4346" s="134"/>
      <c r="H4346" s="140"/>
      <c r="I4346" s="140"/>
      <c r="J4346" s="140"/>
      <c r="K4346" s="140"/>
    </row>
    <row r="4347" spans="1:11" outlineLevel="1" x14ac:dyDescent="0.2">
      <c r="A4347" s="135"/>
      <c r="B4347" s="136"/>
      <c r="C4347" s="137" t="s">
        <v>1679</v>
      </c>
      <c r="D4347" s="138"/>
      <c r="E4347" s="139">
        <v>-4.84</v>
      </c>
      <c r="F4347" s="134"/>
      <c r="G4347" s="134"/>
      <c r="H4347" s="140"/>
      <c r="I4347" s="140"/>
      <c r="J4347" s="140"/>
      <c r="K4347" s="140"/>
    </row>
    <row r="4348" spans="1:11" outlineLevel="1" x14ac:dyDescent="0.2">
      <c r="A4348" s="135"/>
      <c r="B4348" s="136"/>
      <c r="C4348" s="137" t="s">
        <v>3468</v>
      </c>
      <c r="D4348" s="138"/>
      <c r="E4348" s="139">
        <v>-18.48</v>
      </c>
      <c r="F4348" s="134"/>
      <c r="G4348" s="134"/>
      <c r="H4348" s="140"/>
      <c r="I4348" s="140"/>
      <c r="J4348" s="140"/>
      <c r="K4348" s="140"/>
    </row>
    <row r="4349" spans="1:11" outlineLevel="1" x14ac:dyDescent="0.2">
      <c r="A4349" s="135"/>
      <c r="B4349" s="136"/>
      <c r="C4349" s="137" t="s">
        <v>3469</v>
      </c>
      <c r="D4349" s="138"/>
      <c r="E4349" s="139">
        <v>-18.48</v>
      </c>
      <c r="F4349" s="134"/>
      <c r="G4349" s="134"/>
      <c r="H4349" s="140"/>
      <c r="I4349" s="140"/>
      <c r="J4349" s="140"/>
      <c r="K4349" s="140"/>
    </row>
    <row r="4350" spans="1:11" outlineLevel="1" x14ac:dyDescent="0.2">
      <c r="A4350" s="135"/>
      <c r="B4350" s="136"/>
      <c r="C4350" s="137" t="s">
        <v>3470</v>
      </c>
      <c r="D4350" s="138"/>
      <c r="E4350" s="139">
        <v>-18.48</v>
      </c>
      <c r="F4350" s="134"/>
      <c r="G4350" s="134"/>
      <c r="H4350" s="140"/>
      <c r="I4350" s="140"/>
      <c r="J4350" s="140"/>
      <c r="K4350" s="140"/>
    </row>
    <row r="4351" spans="1:11" outlineLevel="1" x14ac:dyDescent="0.2">
      <c r="A4351" s="135"/>
      <c r="B4351" s="136"/>
      <c r="C4351" s="137" t="s">
        <v>2101</v>
      </c>
      <c r="D4351" s="138"/>
      <c r="E4351" s="139"/>
      <c r="F4351" s="134"/>
      <c r="G4351" s="134"/>
      <c r="H4351" s="140"/>
      <c r="I4351" s="140"/>
      <c r="J4351" s="140"/>
      <c r="K4351" s="140"/>
    </row>
    <row r="4352" spans="1:11" outlineLevel="1" x14ac:dyDescent="0.2">
      <c r="A4352" s="135"/>
      <c r="B4352" s="136"/>
      <c r="C4352" s="137" t="s">
        <v>3471</v>
      </c>
      <c r="D4352" s="138"/>
      <c r="E4352" s="139">
        <v>256.82</v>
      </c>
      <c r="F4352" s="134"/>
      <c r="G4352" s="134"/>
      <c r="H4352" s="140"/>
      <c r="I4352" s="140"/>
      <c r="J4352" s="140"/>
      <c r="K4352" s="140"/>
    </row>
    <row r="4353" spans="1:11" outlineLevel="1" x14ac:dyDescent="0.2">
      <c r="A4353" s="135"/>
      <c r="B4353" s="136"/>
      <c r="C4353" s="137" t="s">
        <v>3472</v>
      </c>
      <c r="D4353" s="138"/>
      <c r="E4353" s="139">
        <v>-1.8</v>
      </c>
      <c r="F4353" s="134"/>
      <c r="G4353" s="134"/>
      <c r="H4353" s="140"/>
      <c r="I4353" s="140"/>
      <c r="J4353" s="140"/>
      <c r="K4353" s="140"/>
    </row>
    <row r="4354" spans="1:11" outlineLevel="1" x14ac:dyDescent="0.2">
      <c r="A4354" s="135"/>
      <c r="B4354" s="136"/>
      <c r="C4354" s="137" t="s">
        <v>3473</v>
      </c>
      <c r="D4354" s="138"/>
      <c r="E4354" s="139">
        <v>817.13049999999998</v>
      </c>
      <c r="F4354" s="134"/>
      <c r="G4354" s="134"/>
      <c r="H4354" s="140"/>
      <c r="I4354" s="140"/>
      <c r="J4354" s="140"/>
      <c r="K4354" s="140"/>
    </row>
    <row r="4355" spans="1:11" outlineLevel="1" x14ac:dyDescent="0.2">
      <c r="A4355" s="135"/>
      <c r="B4355" s="136"/>
      <c r="C4355" s="137" t="s">
        <v>3474</v>
      </c>
      <c r="D4355" s="138"/>
      <c r="E4355" s="139">
        <v>10.115</v>
      </c>
      <c r="F4355" s="134"/>
      <c r="G4355" s="134"/>
      <c r="H4355" s="140"/>
      <c r="I4355" s="140"/>
      <c r="J4355" s="140"/>
      <c r="K4355" s="140"/>
    </row>
    <row r="4356" spans="1:11" outlineLevel="1" x14ac:dyDescent="0.2">
      <c r="A4356" s="135"/>
      <c r="B4356" s="136"/>
      <c r="C4356" s="137" t="s">
        <v>3475</v>
      </c>
      <c r="D4356" s="138"/>
      <c r="E4356" s="139">
        <v>4</v>
      </c>
      <c r="F4356" s="134"/>
      <c r="G4356" s="134"/>
      <c r="H4356" s="140"/>
      <c r="I4356" s="140"/>
      <c r="J4356" s="140"/>
      <c r="K4356" s="140"/>
    </row>
    <row r="4357" spans="1:11" outlineLevel="1" x14ac:dyDescent="0.2">
      <c r="A4357" s="135"/>
      <c r="B4357" s="136"/>
      <c r="C4357" s="137" t="s">
        <v>3449</v>
      </c>
      <c r="D4357" s="138"/>
      <c r="E4357" s="139"/>
      <c r="F4357" s="134"/>
      <c r="G4357" s="134"/>
      <c r="H4357" s="140"/>
      <c r="I4357" s="140"/>
      <c r="J4357" s="140"/>
      <c r="K4357" s="140"/>
    </row>
    <row r="4358" spans="1:11" outlineLevel="1" x14ac:dyDescent="0.2">
      <c r="A4358" s="135"/>
      <c r="B4358" s="136"/>
      <c r="C4358" s="137" t="s">
        <v>3476</v>
      </c>
      <c r="D4358" s="138"/>
      <c r="E4358" s="139">
        <v>-0.40500000000000003</v>
      </c>
      <c r="F4358" s="134"/>
      <c r="G4358" s="134"/>
      <c r="H4358" s="140"/>
      <c r="I4358" s="140"/>
      <c r="J4358" s="140"/>
      <c r="K4358" s="140"/>
    </row>
    <row r="4359" spans="1:11" outlineLevel="1" x14ac:dyDescent="0.2">
      <c r="A4359" s="135"/>
      <c r="B4359" s="136"/>
      <c r="C4359" s="137" t="s">
        <v>1592</v>
      </c>
      <c r="D4359" s="138"/>
      <c r="E4359" s="139">
        <v>-2.415</v>
      </c>
      <c r="F4359" s="134"/>
      <c r="G4359" s="134"/>
      <c r="H4359" s="140"/>
      <c r="I4359" s="140"/>
      <c r="J4359" s="140"/>
      <c r="K4359" s="140"/>
    </row>
    <row r="4360" spans="1:11" outlineLevel="1" x14ac:dyDescent="0.2">
      <c r="A4360" s="135"/>
      <c r="B4360" s="136"/>
      <c r="C4360" s="137" t="s">
        <v>1600</v>
      </c>
      <c r="D4360" s="138"/>
      <c r="E4360" s="139">
        <v>-0.3</v>
      </c>
      <c r="F4360" s="134"/>
      <c r="G4360" s="134"/>
      <c r="H4360" s="140"/>
      <c r="I4360" s="140"/>
      <c r="J4360" s="140"/>
      <c r="K4360" s="140"/>
    </row>
    <row r="4361" spans="1:11" outlineLevel="1" x14ac:dyDescent="0.2">
      <c r="A4361" s="135"/>
      <c r="B4361" s="136"/>
      <c r="C4361" s="137" t="s">
        <v>3477</v>
      </c>
      <c r="D4361" s="138"/>
      <c r="E4361" s="139">
        <v>-9</v>
      </c>
      <c r="F4361" s="134"/>
      <c r="G4361" s="134"/>
      <c r="H4361" s="140"/>
      <c r="I4361" s="140"/>
      <c r="J4361" s="140"/>
      <c r="K4361" s="140"/>
    </row>
    <row r="4362" spans="1:11" outlineLevel="1" x14ac:dyDescent="0.2">
      <c r="A4362" s="135"/>
      <c r="B4362" s="136"/>
      <c r="C4362" s="137" t="s">
        <v>1611</v>
      </c>
      <c r="D4362" s="138"/>
      <c r="E4362" s="139">
        <v>-0.58520000000000005</v>
      </c>
      <c r="F4362" s="134"/>
      <c r="G4362" s="134"/>
      <c r="H4362" s="140"/>
      <c r="I4362" s="140"/>
      <c r="J4362" s="140"/>
      <c r="K4362" s="140"/>
    </row>
    <row r="4363" spans="1:11" outlineLevel="1" x14ac:dyDescent="0.2">
      <c r="A4363" s="135"/>
      <c r="B4363" s="136"/>
      <c r="C4363" s="137" t="s">
        <v>1612</v>
      </c>
      <c r="D4363" s="138"/>
      <c r="E4363" s="139">
        <v>-0.62719999999999998</v>
      </c>
      <c r="F4363" s="134"/>
      <c r="G4363" s="134"/>
      <c r="H4363" s="140"/>
      <c r="I4363" s="140"/>
      <c r="J4363" s="140"/>
      <c r="K4363" s="140"/>
    </row>
    <row r="4364" spans="1:11" outlineLevel="1" x14ac:dyDescent="0.2">
      <c r="A4364" s="135"/>
      <c r="B4364" s="136"/>
      <c r="C4364" s="137" t="s">
        <v>3478</v>
      </c>
      <c r="D4364" s="138"/>
      <c r="E4364" s="139">
        <v>-26.4</v>
      </c>
      <c r="F4364" s="134"/>
      <c r="G4364" s="134"/>
      <c r="H4364" s="140"/>
      <c r="I4364" s="140"/>
      <c r="J4364" s="140"/>
      <c r="K4364" s="140"/>
    </row>
    <row r="4365" spans="1:11" outlineLevel="1" x14ac:dyDescent="0.2">
      <c r="A4365" s="135"/>
      <c r="B4365" s="136"/>
      <c r="C4365" s="137" t="s">
        <v>1944</v>
      </c>
      <c r="D4365" s="138"/>
      <c r="E4365" s="139">
        <v>-0.54</v>
      </c>
      <c r="F4365" s="134"/>
      <c r="G4365" s="134"/>
      <c r="H4365" s="140"/>
      <c r="I4365" s="140"/>
      <c r="J4365" s="140"/>
      <c r="K4365" s="140"/>
    </row>
    <row r="4366" spans="1:11" outlineLevel="1" x14ac:dyDescent="0.2">
      <c r="A4366" s="135"/>
      <c r="B4366" s="136"/>
      <c r="C4366" s="137" t="s">
        <v>1650</v>
      </c>
      <c r="D4366" s="138"/>
      <c r="E4366" s="139">
        <v>-3.4319999999999999</v>
      </c>
      <c r="F4366" s="134"/>
      <c r="G4366" s="134"/>
      <c r="H4366" s="140"/>
      <c r="I4366" s="140"/>
      <c r="J4366" s="140"/>
      <c r="K4366" s="140"/>
    </row>
    <row r="4367" spans="1:11" outlineLevel="1" x14ac:dyDescent="0.2">
      <c r="A4367" s="135"/>
      <c r="B4367" s="136"/>
      <c r="C4367" s="137" t="s">
        <v>3479</v>
      </c>
      <c r="D4367" s="138"/>
      <c r="E4367" s="139">
        <v>-26.4</v>
      </c>
      <c r="F4367" s="134"/>
      <c r="G4367" s="134"/>
      <c r="H4367" s="140"/>
      <c r="I4367" s="140"/>
      <c r="J4367" s="140"/>
      <c r="K4367" s="140"/>
    </row>
    <row r="4368" spans="1:11" outlineLevel="1" x14ac:dyDescent="0.2">
      <c r="A4368" s="135"/>
      <c r="B4368" s="136"/>
      <c r="C4368" s="137" t="s">
        <v>1735</v>
      </c>
      <c r="D4368" s="138"/>
      <c r="E4368" s="139">
        <v>-1.694</v>
      </c>
      <c r="F4368" s="134"/>
      <c r="G4368" s="134"/>
      <c r="H4368" s="140"/>
      <c r="I4368" s="140"/>
      <c r="J4368" s="140"/>
      <c r="K4368" s="140"/>
    </row>
    <row r="4369" spans="1:11" outlineLevel="1" x14ac:dyDescent="0.2">
      <c r="A4369" s="135"/>
      <c r="B4369" s="136"/>
      <c r="C4369" s="137" t="s">
        <v>1736</v>
      </c>
      <c r="D4369" s="138"/>
      <c r="E4369" s="139">
        <v>-5.3460000000000001</v>
      </c>
      <c r="F4369" s="134"/>
      <c r="G4369" s="134"/>
      <c r="H4369" s="140"/>
      <c r="I4369" s="140"/>
      <c r="J4369" s="140"/>
      <c r="K4369" s="140"/>
    </row>
    <row r="4370" spans="1:11" outlineLevel="1" x14ac:dyDescent="0.2">
      <c r="A4370" s="135"/>
      <c r="B4370" s="136"/>
      <c r="C4370" s="137" t="s">
        <v>1650</v>
      </c>
      <c r="D4370" s="138"/>
      <c r="E4370" s="139">
        <v>-3.4319999999999999</v>
      </c>
      <c r="F4370" s="134"/>
      <c r="G4370" s="134"/>
      <c r="H4370" s="140"/>
      <c r="I4370" s="140"/>
      <c r="J4370" s="140"/>
      <c r="K4370" s="140"/>
    </row>
    <row r="4371" spans="1:11" outlineLevel="1" x14ac:dyDescent="0.2">
      <c r="A4371" s="135"/>
      <c r="B4371" s="136"/>
      <c r="C4371" s="137" t="s">
        <v>3480</v>
      </c>
      <c r="D4371" s="138"/>
      <c r="E4371" s="139">
        <v>-26.4</v>
      </c>
      <c r="F4371" s="134"/>
      <c r="G4371" s="134"/>
      <c r="H4371" s="140"/>
      <c r="I4371" s="140"/>
      <c r="J4371" s="140"/>
      <c r="K4371" s="140"/>
    </row>
    <row r="4372" spans="1:11" outlineLevel="1" x14ac:dyDescent="0.2">
      <c r="A4372" s="135"/>
      <c r="B4372" s="136"/>
      <c r="C4372" s="137" t="s">
        <v>3481</v>
      </c>
      <c r="D4372" s="138"/>
      <c r="E4372" s="139">
        <v>-1.716</v>
      </c>
      <c r="F4372" s="134"/>
      <c r="G4372" s="134"/>
      <c r="H4372" s="140"/>
      <c r="I4372" s="140"/>
      <c r="J4372" s="140"/>
      <c r="K4372" s="140"/>
    </row>
    <row r="4373" spans="1:11" outlineLevel="1" x14ac:dyDescent="0.2">
      <c r="A4373" s="135"/>
      <c r="B4373" s="136"/>
      <c r="C4373" s="137" t="s">
        <v>1736</v>
      </c>
      <c r="D4373" s="138"/>
      <c r="E4373" s="139">
        <v>-5.3460000000000001</v>
      </c>
      <c r="F4373" s="134"/>
      <c r="G4373" s="134"/>
      <c r="H4373" s="140"/>
      <c r="I4373" s="140"/>
      <c r="J4373" s="140"/>
      <c r="K4373" s="140"/>
    </row>
    <row r="4374" spans="1:11" outlineLevel="1" x14ac:dyDescent="0.2">
      <c r="A4374" s="135"/>
      <c r="B4374" s="136"/>
      <c r="C4374" s="137" t="s">
        <v>1650</v>
      </c>
      <c r="D4374" s="138"/>
      <c r="E4374" s="139">
        <v>-3.4319999999999999</v>
      </c>
      <c r="F4374" s="134"/>
      <c r="G4374" s="134"/>
      <c r="H4374" s="140"/>
      <c r="I4374" s="140"/>
      <c r="J4374" s="140"/>
      <c r="K4374" s="140"/>
    </row>
    <row r="4375" spans="1:11" outlineLevel="1" x14ac:dyDescent="0.2">
      <c r="A4375" s="135"/>
      <c r="B4375" s="136"/>
      <c r="C4375" s="137" t="s">
        <v>3482</v>
      </c>
      <c r="D4375" s="138"/>
      <c r="E4375" s="139">
        <v>-26.4</v>
      </c>
      <c r="F4375" s="134"/>
      <c r="G4375" s="134"/>
      <c r="H4375" s="140"/>
      <c r="I4375" s="140"/>
      <c r="J4375" s="140"/>
      <c r="K4375" s="140"/>
    </row>
    <row r="4376" spans="1:11" outlineLevel="1" x14ac:dyDescent="0.2">
      <c r="A4376" s="135"/>
      <c r="B4376" s="136"/>
      <c r="C4376" s="137" t="s">
        <v>1779</v>
      </c>
      <c r="D4376" s="138"/>
      <c r="E4376" s="139">
        <v>-5.1479999999999997</v>
      </c>
      <c r="F4376" s="134"/>
      <c r="G4376" s="134"/>
      <c r="H4376" s="140"/>
      <c r="I4376" s="140"/>
      <c r="J4376" s="140"/>
      <c r="K4376" s="140"/>
    </row>
    <row r="4377" spans="1:11" outlineLevel="1" x14ac:dyDescent="0.2">
      <c r="A4377" s="135"/>
      <c r="B4377" s="136"/>
      <c r="C4377" s="137" t="s">
        <v>1736</v>
      </c>
      <c r="D4377" s="138"/>
      <c r="E4377" s="139">
        <v>-5.3460000000000001</v>
      </c>
      <c r="F4377" s="134"/>
      <c r="G4377" s="134"/>
      <c r="H4377" s="140"/>
      <c r="I4377" s="140"/>
      <c r="J4377" s="140"/>
      <c r="K4377" s="140"/>
    </row>
    <row r="4378" spans="1:11" outlineLevel="1" x14ac:dyDescent="0.2">
      <c r="A4378" s="135"/>
      <c r="B4378" s="136"/>
      <c r="C4378" s="137" t="s">
        <v>3483</v>
      </c>
      <c r="D4378" s="138"/>
      <c r="E4378" s="139">
        <v>-1.68</v>
      </c>
      <c r="F4378" s="134"/>
      <c r="G4378" s="134"/>
      <c r="H4378" s="140"/>
      <c r="I4378" s="140"/>
      <c r="J4378" s="140"/>
      <c r="K4378" s="140"/>
    </row>
    <row r="4379" spans="1:11" outlineLevel="1" x14ac:dyDescent="0.2">
      <c r="A4379" s="135"/>
      <c r="B4379" s="136"/>
      <c r="C4379" s="137" t="s">
        <v>3484</v>
      </c>
      <c r="D4379" s="138"/>
      <c r="E4379" s="139">
        <v>63.503999999999998</v>
      </c>
      <c r="F4379" s="134"/>
      <c r="G4379" s="134"/>
      <c r="H4379" s="140"/>
      <c r="I4379" s="140"/>
      <c r="J4379" s="140"/>
      <c r="K4379" s="140"/>
    </row>
    <row r="4380" spans="1:11" outlineLevel="1" x14ac:dyDescent="0.2">
      <c r="A4380" s="135"/>
      <c r="B4380" s="136"/>
      <c r="C4380" s="137" t="s">
        <v>3485</v>
      </c>
      <c r="D4380" s="138"/>
      <c r="E4380" s="139">
        <v>-1.845</v>
      </c>
      <c r="F4380" s="134"/>
      <c r="G4380" s="134"/>
      <c r="H4380" s="140"/>
      <c r="I4380" s="140"/>
      <c r="J4380" s="140"/>
      <c r="K4380" s="140"/>
    </row>
    <row r="4381" spans="1:11" outlineLevel="1" x14ac:dyDescent="0.2">
      <c r="A4381" s="135"/>
      <c r="B4381" s="136"/>
      <c r="C4381" s="137" t="s">
        <v>1704</v>
      </c>
      <c r="D4381" s="138"/>
      <c r="E4381" s="139">
        <v>-1.6240000000000001</v>
      </c>
      <c r="F4381" s="134"/>
      <c r="G4381" s="134"/>
      <c r="H4381" s="140"/>
      <c r="I4381" s="140"/>
      <c r="J4381" s="140"/>
      <c r="K4381" s="140"/>
    </row>
    <row r="4382" spans="1:11" outlineLevel="1" x14ac:dyDescent="0.2">
      <c r="A4382" s="135"/>
      <c r="B4382" s="136"/>
      <c r="C4382" s="137" t="s">
        <v>3486</v>
      </c>
      <c r="D4382" s="138"/>
      <c r="E4382" s="139">
        <v>-4.9050000000000002</v>
      </c>
      <c r="F4382" s="134"/>
      <c r="G4382" s="134"/>
      <c r="H4382" s="140"/>
      <c r="I4382" s="140"/>
      <c r="J4382" s="140"/>
      <c r="K4382" s="140"/>
    </row>
    <row r="4383" spans="1:11" outlineLevel="1" x14ac:dyDescent="0.2">
      <c r="A4383" s="135"/>
      <c r="B4383" s="136"/>
      <c r="C4383" s="137" t="s">
        <v>3487</v>
      </c>
      <c r="D4383" s="138"/>
      <c r="E4383" s="139">
        <v>-1.2675000000000001</v>
      </c>
      <c r="F4383" s="134"/>
      <c r="G4383" s="134"/>
      <c r="H4383" s="140"/>
      <c r="I4383" s="140"/>
      <c r="J4383" s="140"/>
      <c r="K4383" s="140"/>
    </row>
    <row r="4384" spans="1:11" outlineLevel="1" x14ac:dyDescent="0.2">
      <c r="A4384" s="135"/>
      <c r="B4384" s="136"/>
      <c r="C4384" s="137" t="s">
        <v>3488</v>
      </c>
      <c r="D4384" s="138"/>
      <c r="E4384" s="139">
        <v>-2.5350000000000001</v>
      </c>
      <c r="F4384" s="134"/>
      <c r="G4384" s="134"/>
      <c r="H4384" s="140"/>
      <c r="I4384" s="140"/>
      <c r="J4384" s="140"/>
      <c r="K4384" s="140"/>
    </row>
    <row r="4385" spans="1:11" ht="22.5" outlineLevel="1" x14ac:dyDescent="0.2">
      <c r="A4385" s="43">
        <v>343</v>
      </c>
      <c r="B4385" s="44" t="s">
        <v>3489</v>
      </c>
      <c r="C4385" s="59" t="s">
        <v>3490</v>
      </c>
      <c r="D4385" s="45" t="s">
        <v>172</v>
      </c>
      <c r="E4385" s="46">
        <v>40.787999999999997</v>
      </c>
      <c r="F4385" s="47">
        <v>0</v>
      </c>
      <c r="G4385" s="48">
        <f>ROUND(E4385*F4385,2)</f>
        <v>0</v>
      </c>
      <c r="H4385" s="46">
        <v>0</v>
      </c>
      <c r="I4385" s="46">
        <f>ROUND(E4385*H4385,2)</f>
        <v>0</v>
      </c>
      <c r="J4385" s="46">
        <v>6.8000000000000005E-2</v>
      </c>
      <c r="K4385" s="46">
        <f>ROUND(E4385*J4385,2)</f>
        <v>2.77</v>
      </c>
    </row>
    <row r="4386" spans="1:11" outlineLevel="1" x14ac:dyDescent="0.2">
      <c r="A4386" s="135"/>
      <c r="B4386" s="136"/>
      <c r="C4386" s="137" t="s">
        <v>395</v>
      </c>
      <c r="D4386" s="138"/>
      <c r="E4386" s="139"/>
      <c r="F4386" s="134"/>
      <c r="G4386" s="134"/>
      <c r="H4386" s="140"/>
      <c r="I4386" s="140"/>
      <c r="J4386" s="140"/>
      <c r="K4386" s="140"/>
    </row>
    <row r="4387" spans="1:11" outlineLevel="1" x14ac:dyDescent="0.2">
      <c r="A4387" s="135"/>
      <c r="B4387" s="136"/>
      <c r="C4387" s="137" t="s">
        <v>3491</v>
      </c>
      <c r="D4387" s="138"/>
      <c r="E4387" s="139">
        <v>1.1160000000000001</v>
      </c>
      <c r="F4387" s="134"/>
      <c r="G4387" s="134"/>
      <c r="H4387" s="140"/>
      <c r="I4387" s="140"/>
      <c r="J4387" s="140"/>
      <c r="K4387" s="140"/>
    </row>
    <row r="4388" spans="1:11" outlineLevel="1" x14ac:dyDescent="0.2">
      <c r="A4388" s="135"/>
      <c r="B4388" s="136"/>
      <c r="C4388" s="137" t="s">
        <v>3492</v>
      </c>
      <c r="D4388" s="138"/>
      <c r="E4388" s="139">
        <v>1.44</v>
      </c>
      <c r="F4388" s="134"/>
      <c r="G4388" s="134"/>
      <c r="H4388" s="140"/>
      <c r="I4388" s="140"/>
      <c r="J4388" s="140"/>
      <c r="K4388" s="140"/>
    </row>
    <row r="4389" spans="1:11" outlineLevel="1" x14ac:dyDescent="0.2">
      <c r="A4389" s="135"/>
      <c r="B4389" s="136"/>
      <c r="C4389" s="137" t="s">
        <v>3493</v>
      </c>
      <c r="D4389" s="138"/>
      <c r="E4389" s="139">
        <v>1.44</v>
      </c>
      <c r="F4389" s="134"/>
      <c r="G4389" s="134"/>
      <c r="H4389" s="140"/>
      <c r="I4389" s="140"/>
      <c r="J4389" s="140"/>
      <c r="K4389" s="140"/>
    </row>
    <row r="4390" spans="1:11" outlineLevel="1" x14ac:dyDescent="0.2">
      <c r="A4390" s="135"/>
      <c r="B4390" s="136"/>
      <c r="C4390" s="137" t="s">
        <v>404</v>
      </c>
      <c r="D4390" s="138"/>
      <c r="E4390" s="139"/>
      <c r="F4390" s="134"/>
      <c r="G4390" s="134"/>
      <c r="H4390" s="140"/>
      <c r="I4390" s="140"/>
      <c r="J4390" s="140"/>
      <c r="K4390" s="140"/>
    </row>
    <row r="4391" spans="1:11" outlineLevel="1" x14ac:dyDescent="0.2">
      <c r="A4391" s="135"/>
      <c r="B4391" s="136"/>
      <c r="C4391" s="137" t="s">
        <v>3494</v>
      </c>
      <c r="D4391" s="138"/>
      <c r="E4391" s="139">
        <v>1.6319999999999999</v>
      </c>
      <c r="F4391" s="134"/>
      <c r="G4391" s="134"/>
      <c r="H4391" s="140"/>
      <c r="I4391" s="140"/>
      <c r="J4391" s="140"/>
      <c r="K4391" s="140"/>
    </row>
    <row r="4392" spans="1:11" outlineLevel="1" x14ac:dyDescent="0.2">
      <c r="A4392" s="135"/>
      <c r="B4392" s="136"/>
      <c r="C4392" s="137" t="s">
        <v>3495</v>
      </c>
      <c r="D4392" s="138"/>
      <c r="E4392" s="139">
        <v>1.74</v>
      </c>
      <c r="F4392" s="134"/>
      <c r="G4392" s="134"/>
      <c r="H4392" s="140"/>
      <c r="I4392" s="140"/>
      <c r="J4392" s="140"/>
      <c r="K4392" s="140"/>
    </row>
    <row r="4393" spans="1:11" outlineLevel="1" x14ac:dyDescent="0.2">
      <c r="A4393" s="135"/>
      <c r="B4393" s="136"/>
      <c r="C4393" s="137" t="s">
        <v>3496</v>
      </c>
      <c r="D4393" s="138"/>
      <c r="E4393" s="139">
        <v>1.44</v>
      </c>
      <c r="F4393" s="134"/>
      <c r="G4393" s="134"/>
      <c r="H4393" s="140"/>
      <c r="I4393" s="140"/>
      <c r="J4393" s="140"/>
      <c r="K4393" s="140"/>
    </row>
    <row r="4394" spans="1:11" outlineLevel="1" x14ac:dyDescent="0.2">
      <c r="A4394" s="135"/>
      <c r="B4394" s="136"/>
      <c r="C4394" s="137" t="s">
        <v>3497</v>
      </c>
      <c r="D4394" s="138"/>
      <c r="E4394" s="139">
        <v>1.44</v>
      </c>
      <c r="F4394" s="134"/>
      <c r="G4394" s="134"/>
      <c r="H4394" s="140"/>
      <c r="I4394" s="140"/>
      <c r="J4394" s="140"/>
      <c r="K4394" s="140"/>
    </row>
    <row r="4395" spans="1:11" outlineLevel="1" x14ac:dyDescent="0.2">
      <c r="A4395" s="135"/>
      <c r="B4395" s="136"/>
      <c r="C4395" s="137" t="s">
        <v>408</v>
      </c>
      <c r="D4395" s="138"/>
      <c r="E4395" s="139"/>
      <c r="F4395" s="134"/>
      <c r="G4395" s="134"/>
      <c r="H4395" s="140"/>
      <c r="I4395" s="140"/>
      <c r="J4395" s="140"/>
      <c r="K4395" s="140"/>
    </row>
    <row r="4396" spans="1:11" outlineLevel="1" x14ac:dyDescent="0.2">
      <c r="A4396" s="135"/>
      <c r="B4396" s="136"/>
      <c r="C4396" s="137" t="s">
        <v>3498</v>
      </c>
      <c r="D4396" s="138"/>
      <c r="E4396" s="139">
        <v>1.8</v>
      </c>
      <c r="F4396" s="134"/>
      <c r="G4396" s="134"/>
      <c r="H4396" s="140"/>
      <c r="I4396" s="140"/>
      <c r="J4396" s="140"/>
      <c r="K4396" s="140"/>
    </row>
    <row r="4397" spans="1:11" outlineLevel="1" x14ac:dyDescent="0.2">
      <c r="A4397" s="135"/>
      <c r="B4397" s="136"/>
      <c r="C4397" s="137" t="s">
        <v>3499</v>
      </c>
      <c r="D4397" s="138"/>
      <c r="E4397" s="139">
        <v>1.8</v>
      </c>
      <c r="F4397" s="134"/>
      <c r="G4397" s="134"/>
      <c r="H4397" s="140"/>
      <c r="I4397" s="140"/>
      <c r="J4397" s="140"/>
      <c r="K4397" s="140"/>
    </row>
    <row r="4398" spans="1:11" outlineLevel="1" x14ac:dyDescent="0.2">
      <c r="A4398" s="135"/>
      <c r="B4398" s="136"/>
      <c r="C4398" s="137" t="s">
        <v>3500</v>
      </c>
      <c r="D4398" s="138"/>
      <c r="E4398" s="139">
        <v>1.3560000000000001</v>
      </c>
      <c r="F4398" s="134"/>
      <c r="G4398" s="134"/>
      <c r="H4398" s="140"/>
      <c r="I4398" s="140"/>
      <c r="J4398" s="140"/>
      <c r="K4398" s="140"/>
    </row>
    <row r="4399" spans="1:11" outlineLevel="1" x14ac:dyDescent="0.2">
      <c r="A4399" s="135"/>
      <c r="B4399" s="136"/>
      <c r="C4399" s="137" t="s">
        <v>3501</v>
      </c>
      <c r="D4399" s="138"/>
      <c r="E4399" s="139">
        <v>1.44</v>
      </c>
      <c r="F4399" s="134"/>
      <c r="G4399" s="134"/>
      <c r="H4399" s="140"/>
      <c r="I4399" s="140"/>
      <c r="J4399" s="140"/>
      <c r="K4399" s="140"/>
    </row>
    <row r="4400" spans="1:11" outlineLevel="1" x14ac:dyDescent="0.2">
      <c r="A4400" s="135"/>
      <c r="B4400" s="136"/>
      <c r="C4400" s="137" t="s">
        <v>3502</v>
      </c>
      <c r="D4400" s="138"/>
      <c r="E4400" s="139">
        <v>1.44</v>
      </c>
      <c r="F4400" s="134"/>
      <c r="G4400" s="134"/>
      <c r="H4400" s="140"/>
      <c r="I4400" s="140"/>
      <c r="J4400" s="140"/>
      <c r="K4400" s="140"/>
    </row>
    <row r="4401" spans="1:11" outlineLevel="1" x14ac:dyDescent="0.2">
      <c r="A4401" s="135"/>
      <c r="B4401" s="136"/>
      <c r="C4401" s="137" t="s">
        <v>3503</v>
      </c>
      <c r="D4401" s="138"/>
      <c r="E4401" s="139">
        <v>1.8360000000000001</v>
      </c>
      <c r="F4401" s="134"/>
      <c r="G4401" s="134"/>
      <c r="H4401" s="140"/>
      <c r="I4401" s="140"/>
      <c r="J4401" s="140"/>
      <c r="K4401" s="140"/>
    </row>
    <row r="4402" spans="1:11" outlineLevel="1" x14ac:dyDescent="0.2">
      <c r="A4402" s="135"/>
      <c r="B4402" s="136"/>
      <c r="C4402" s="137" t="s">
        <v>3504</v>
      </c>
      <c r="D4402" s="138"/>
      <c r="E4402" s="139">
        <v>1.44</v>
      </c>
      <c r="F4402" s="134"/>
      <c r="G4402" s="134"/>
      <c r="H4402" s="140"/>
      <c r="I4402" s="140"/>
      <c r="J4402" s="140"/>
      <c r="K4402" s="140"/>
    </row>
    <row r="4403" spans="1:11" outlineLevel="1" x14ac:dyDescent="0.2">
      <c r="A4403" s="135"/>
      <c r="B4403" s="136"/>
      <c r="C4403" s="137" t="s">
        <v>411</v>
      </c>
      <c r="D4403" s="138"/>
      <c r="E4403" s="139"/>
      <c r="F4403" s="134"/>
      <c r="G4403" s="134"/>
      <c r="H4403" s="140"/>
      <c r="I4403" s="140"/>
      <c r="J4403" s="140"/>
      <c r="K4403" s="140"/>
    </row>
    <row r="4404" spans="1:11" outlineLevel="1" x14ac:dyDescent="0.2">
      <c r="A4404" s="135"/>
      <c r="B4404" s="136"/>
      <c r="C4404" s="137" t="s">
        <v>3505</v>
      </c>
      <c r="D4404" s="138"/>
      <c r="E4404" s="139">
        <v>1.716</v>
      </c>
      <c r="F4404" s="134"/>
      <c r="G4404" s="134"/>
      <c r="H4404" s="140"/>
      <c r="I4404" s="140"/>
      <c r="J4404" s="140"/>
      <c r="K4404" s="140"/>
    </row>
    <row r="4405" spans="1:11" outlineLevel="1" x14ac:dyDescent="0.2">
      <c r="A4405" s="135"/>
      <c r="B4405" s="136"/>
      <c r="C4405" s="137" t="s">
        <v>3506</v>
      </c>
      <c r="D4405" s="138"/>
      <c r="E4405" s="139">
        <v>1.26</v>
      </c>
      <c r="F4405" s="134"/>
      <c r="G4405" s="134"/>
      <c r="H4405" s="140"/>
      <c r="I4405" s="140"/>
      <c r="J4405" s="140"/>
      <c r="K4405" s="140"/>
    </row>
    <row r="4406" spans="1:11" outlineLevel="1" x14ac:dyDescent="0.2">
      <c r="A4406" s="135"/>
      <c r="B4406" s="136"/>
      <c r="C4406" s="137" t="s">
        <v>3507</v>
      </c>
      <c r="D4406" s="138"/>
      <c r="E4406" s="139">
        <v>1.44</v>
      </c>
      <c r="F4406" s="134"/>
      <c r="G4406" s="134"/>
      <c r="H4406" s="140"/>
      <c r="I4406" s="140"/>
      <c r="J4406" s="140"/>
      <c r="K4406" s="140"/>
    </row>
    <row r="4407" spans="1:11" outlineLevel="1" x14ac:dyDescent="0.2">
      <c r="A4407" s="135"/>
      <c r="B4407" s="136"/>
      <c r="C4407" s="137" t="s">
        <v>3508</v>
      </c>
      <c r="D4407" s="138"/>
      <c r="E4407" s="139">
        <v>1.08</v>
      </c>
      <c r="F4407" s="134"/>
      <c r="G4407" s="134"/>
      <c r="H4407" s="140"/>
      <c r="I4407" s="140"/>
      <c r="J4407" s="140"/>
      <c r="K4407" s="140"/>
    </row>
    <row r="4408" spans="1:11" outlineLevel="1" x14ac:dyDescent="0.2">
      <c r="A4408" s="135"/>
      <c r="B4408" s="136"/>
      <c r="C4408" s="137" t="s">
        <v>3509</v>
      </c>
      <c r="D4408" s="138"/>
      <c r="E4408" s="139">
        <v>1.8360000000000001</v>
      </c>
      <c r="F4408" s="134"/>
      <c r="G4408" s="134"/>
      <c r="H4408" s="140"/>
      <c r="I4408" s="140"/>
      <c r="J4408" s="140"/>
      <c r="K4408" s="140"/>
    </row>
    <row r="4409" spans="1:11" outlineLevel="1" x14ac:dyDescent="0.2">
      <c r="A4409" s="135"/>
      <c r="B4409" s="136"/>
      <c r="C4409" s="137" t="s">
        <v>3510</v>
      </c>
      <c r="D4409" s="138"/>
      <c r="E4409" s="139">
        <v>1.44</v>
      </c>
      <c r="F4409" s="134"/>
      <c r="G4409" s="134"/>
      <c r="H4409" s="140"/>
      <c r="I4409" s="140"/>
      <c r="J4409" s="140"/>
      <c r="K4409" s="140"/>
    </row>
    <row r="4410" spans="1:11" outlineLevel="1" x14ac:dyDescent="0.2">
      <c r="A4410" s="135"/>
      <c r="B4410" s="136"/>
      <c r="C4410" s="137" t="s">
        <v>415</v>
      </c>
      <c r="D4410" s="138"/>
      <c r="E4410" s="139"/>
      <c r="F4410" s="134"/>
      <c r="G4410" s="134"/>
      <c r="H4410" s="140"/>
      <c r="I4410" s="140"/>
      <c r="J4410" s="140"/>
      <c r="K4410" s="140"/>
    </row>
    <row r="4411" spans="1:11" outlineLevel="1" x14ac:dyDescent="0.2">
      <c r="A4411" s="135"/>
      <c r="B4411" s="136"/>
      <c r="C4411" s="137" t="s">
        <v>3511</v>
      </c>
      <c r="D4411" s="138"/>
      <c r="E4411" s="139">
        <v>1.62</v>
      </c>
      <c r="F4411" s="134"/>
      <c r="G4411" s="134"/>
      <c r="H4411" s="140"/>
      <c r="I4411" s="140"/>
      <c r="J4411" s="140"/>
      <c r="K4411" s="140"/>
    </row>
    <row r="4412" spans="1:11" outlineLevel="1" x14ac:dyDescent="0.2">
      <c r="A4412" s="135"/>
      <c r="B4412" s="136"/>
      <c r="C4412" s="137" t="s">
        <v>3512</v>
      </c>
      <c r="D4412" s="138"/>
      <c r="E4412" s="139">
        <v>1.44</v>
      </c>
      <c r="F4412" s="134"/>
      <c r="G4412" s="134"/>
      <c r="H4412" s="140"/>
      <c r="I4412" s="140"/>
      <c r="J4412" s="140"/>
      <c r="K4412" s="140"/>
    </row>
    <row r="4413" spans="1:11" outlineLevel="1" x14ac:dyDescent="0.2">
      <c r="A4413" s="135"/>
      <c r="B4413" s="136"/>
      <c r="C4413" s="137" t="s">
        <v>3513</v>
      </c>
      <c r="D4413" s="138"/>
      <c r="E4413" s="139">
        <v>1.44</v>
      </c>
      <c r="F4413" s="134"/>
      <c r="G4413" s="134"/>
      <c r="H4413" s="140"/>
      <c r="I4413" s="140"/>
      <c r="J4413" s="140"/>
      <c r="K4413" s="140"/>
    </row>
    <row r="4414" spans="1:11" outlineLevel="1" x14ac:dyDescent="0.2">
      <c r="A4414" s="135"/>
      <c r="B4414" s="136"/>
      <c r="C4414" s="137" t="s">
        <v>3514</v>
      </c>
      <c r="D4414" s="138"/>
      <c r="E4414" s="139">
        <v>1.44</v>
      </c>
      <c r="F4414" s="134"/>
      <c r="G4414" s="134"/>
      <c r="H4414" s="140"/>
      <c r="I4414" s="140"/>
      <c r="J4414" s="140"/>
      <c r="K4414" s="140"/>
    </row>
    <row r="4415" spans="1:11" outlineLevel="1" x14ac:dyDescent="0.2">
      <c r="A4415" s="135"/>
      <c r="B4415" s="136"/>
      <c r="C4415" s="137" t="s">
        <v>3515</v>
      </c>
      <c r="D4415" s="138"/>
      <c r="E4415" s="139">
        <v>1.44</v>
      </c>
      <c r="F4415" s="134"/>
      <c r="G4415" s="134"/>
      <c r="H4415" s="140"/>
      <c r="I4415" s="140"/>
      <c r="J4415" s="140"/>
      <c r="K4415" s="140"/>
    </row>
    <row r="4416" spans="1:11" outlineLevel="1" x14ac:dyDescent="0.2">
      <c r="A4416" s="135"/>
      <c r="B4416" s="136"/>
      <c r="C4416" s="137" t="s">
        <v>3516</v>
      </c>
      <c r="D4416" s="138"/>
      <c r="E4416" s="139">
        <v>1.8360000000000001</v>
      </c>
      <c r="F4416" s="134"/>
      <c r="G4416" s="134"/>
      <c r="H4416" s="140"/>
      <c r="I4416" s="140"/>
      <c r="J4416" s="140"/>
      <c r="K4416" s="140"/>
    </row>
    <row r="4417" spans="1:11" outlineLevel="1" x14ac:dyDescent="0.2">
      <c r="A4417" s="135"/>
      <c r="B4417" s="136"/>
      <c r="C4417" s="137" t="s">
        <v>3517</v>
      </c>
      <c r="D4417" s="138"/>
      <c r="E4417" s="139">
        <v>1.44</v>
      </c>
      <c r="F4417" s="134"/>
      <c r="G4417" s="134"/>
      <c r="H4417" s="140"/>
      <c r="I4417" s="140"/>
      <c r="J4417" s="140"/>
      <c r="K4417" s="140"/>
    </row>
    <row r="4418" spans="1:11" ht="22.5" outlineLevel="1" x14ac:dyDescent="0.2">
      <c r="A4418" s="43">
        <v>344</v>
      </c>
      <c r="B4418" s="44" t="s">
        <v>3518</v>
      </c>
      <c r="C4418" s="59" t="s">
        <v>3519</v>
      </c>
      <c r="D4418" s="45" t="s">
        <v>172</v>
      </c>
      <c r="E4418" s="46">
        <v>161.08279999999999</v>
      </c>
      <c r="F4418" s="47">
        <v>0</v>
      </c>
      <c r="G4418" s="48">
        <f>ROUND(E4418*F4418,2)</f>
        <v>0</v>
      </c>
      <c r="H4418" s="46">
        <v>0</v>
      </c>
      <c r="I4418" s="46">
        <f>ROUND(E4418*H4418,2)</f>
        <v>0</v>
      </c>
      <c r="J4418" s="46">
        <v>6.8000000000000005E-2</v>
      </c>
      <c r="K4418" s="46">
        <f>ROUND(E4418*J4418,2)</f>
        <v>10.95</v>
      </c>
    </row>
    <row r="4419" spans="1:11" outlineLevel="1" x14ac:dyDescent="0.2">
      <c r="A4419" s="135"/>
      <c r="B4419" s="136"/>
      <c r="C4419" s="137" t="s">
        <v>395</v>
      </c>
      <c r="D4419" s="138"/>
      <c r="E4419" s="139"/>
      <c r="F4419" s="134"/>
      <c r="G4419" s="134"/>
      <c r="H4419" s="140"/>
      <c r="I4419" s="140"/>
      <c r="J4419" s="140"/>
      <c r="K4419" s="140"/>
    </row>
    <row r="4420" spans="1:11" outlineLevel="1" x14ac:dyDescent="0.2">
      <c r="A4420" s="135"/>
      <c r="B4420" s="136"/>
      <c r="C4420" s="137" t="s">
        <v>3520</v>
      </c>
      <c r="D4420" s="138"/>
      <c r="E4420" s="139">
        <v>34.54</v>
      </c>
      <c r="F4420" s="134"/>
      <c r="G4420" s="134"/>
      <c r="H4420" s="140"/>
      <c r="I4420" s="140"/>
      <c r="J4420" s="140"/>
      <c r="K4420" s="140"/>
    </row>
    <row r="4421" spans="1:11" outlineLevel="1" x14ac:dyDescent="0.2">
      <c r="A4421" s="135"/>
      <c r="B4421" s="136"/>
      <c r="C4421" s="137" t="s">
        <v>3521</v>
      </c>
      <c r="D4421" s="138"/>
      <c r="E4421" s="139">
        <v>-0.85799999999999998</v>
      </c>
      <c r="F4421" s="134"/>
      <c r="G4421" s="134"/>
      <c r="H4421" s="140"/>
      <c r="I4421" s="140"/>
      <c r="J4421" s="140"/>
      <c r="K4421" s="140"/>
    </row>
    <row r="4422" spans="1:11" outlineLevel="1" x14ac:dyDescent="0.2">
      <c r="A4422" s="135"/>
      <c r="B4422" s="136"/>
      <c r="C4422" s="137" t="s">
        <v>3522</v>
      </c>
      <c r="D4422" s="138"/>
      <c r="E4422" s="139">
        <v>24.74</v>
      </c>
      <c r="F4422" s="134"/>
      <c r="G4422" s="134"/>
      <c r="H4422" s="140"/>
      <c r="I4422" s="140"/>
      <c r="J4422" s="140"/>
      <c r="K4422" s="140"/>
    </row>
    <row r="4423" spans="1:11" outlineLevel="1" x14ac:dyDescent="0.2">
      <c r="A4423" s="135"/>
      <c r="B4423" s="136"/>
      <c r="C4423" s="137" t="s">
        <v>2623</v>
      </c>
      <c r="D4423" s="138"/>
      <c r="E4423" s="139">
        <v>-1.6910000000000001</v>
      </c>
      <c r="F4423" s="134"/>
      <c r="G4423" s="134"/>
      <c r="H4423" s="140"/>
      <c r="I4423" s="140"/>
      <c r="J4423" s="140"/>
      <c r="K4423" s="140"/>
    </row>
    <row r="4424" spans="1:11" outlineLevel="1" x14ac:dyDescent="0.2">
      <c r="A4424" s="135"/>
      <c r="B4424" s="136"/>
      <c r="C4424" s="137" t="s">
        <v>3523</v>
      </c>
      <c r="D4424" s="138"/>
      <c r="E4424" s="139">
        <v>-0.441</v>
      </c>
      <c r="F4424" s="134"/>
      <c r="G4424" s="134"/>
      <c r="H4424" s="140"/>
      <c r="I4424" s="140"/>
      <c r="J4424" s="140"/>
      <c r="K4424" s="140"/>
    </row>
    <row r="4425" spans="1:11" outlineLevel="1" x14ac:dyDescent="0.2">
      <c r="A4425" s="135"/>
      <c r="B4425" s="136"/>
      <c r="C4425" s="137" t="s">
        <v>3524</v>
      </c>
      <c r="D4425" s="138"/>
      <c r="E4425" s="139">
        <v>2.04</v>
      </c>
      <c r="F4425" s="134"/>
      <c r="G4425" s="134"/>
      <c r="H4425" s="140"/>
      <c r="I4425" s="140"/>
      <c r="J4425" s="140"/>
      <c r="K4425" s="140"/>
    </row>
    <row r="4426" spans="1:11" outlineLevel="1" x14ac:dyDescent="0.2">
      <c r="A4426" s="135"/>
      <c r="B4426" s="136"/>
      <c r="C4426" s="137" t="s">
        <v>404</v>
      </c>
      <c r="D4426" s="138"/>
      <c r="E4426" s="139"/>
      <c r="F4426" s="134"/>
      <c r="G4426" s="134"/>
      <c r="H4426" s="140"/>
      <c r="I4426" s="140"/>
      <c r="J4426" s="140"/>
      <c r="K4426" s="140"/>
    </row>
    <row r="4427" spans="1:11" outlineLevel="1" x14ac:dyDescent="0.2">
      <c r="A4427" s="135"/>
      <c r="B4427" s="136"/>
      <c r="C4427" s="137" t="s">
        <v>3525</v>
      </c>
      <c r="D4427" s="138"/>
      <c r="E4427" s="139">
        <v>8.4</v>
      </c>
      <c r="F4427" s="134"/>
      <c r="G4427" s="134"/>
      <c r="H4427" s="140"/>
      <c r="I4427" s="140"/>
      <c r="J4427" s="140"/>
      <c r="K4427" s="140"/>
    </row>
    <row r="4428" spans="1:11" outlineLevel="1" x14ac:dyDescent="0.2">
      <c r="A4428" s="135"/>
      <c r="B4428" s="136"/>
      <c r="C4428" s="137" t="s">
        <v>1305</v>
      </c>
      <c r="D4428" s="138"/>
      <c r="E4428" s="139">
        <v>-1.5</v>
      </c>
      <c r="F4428" s="134"/>
      <c r="G4428" s="134"/>
      <c r="H4428" s="140"/>
      <c r="I4428" s="140"/>
      <c r="J4428" s="140"/>
      <c r="K4428" s="140"/>
    </row>
    <row r="4429" spans="1:11" outlineLevel="1" x14ac:dyDescent="0.2">
      <c r="A4429" s="135"/>
      <c r="B4429" s="136"/>
      <c r="C4429" s="137" t="s">
        <v>3526</v>
      </c>
      <c r="D4429" s="138"/>
      <c r="E4429" s="139">
        <v>24.2</v>
      </c>
      <c r="F4429" s="134"/>
      <c r="G4429" s="134"/>
      <c r="H4429" s="140"/>
      <c r="I4429" s="140"/>
      <c r="J4429" s="140"/>
      <c r="K4429" s="140"/>
    </row>
    <row r="4430" spans="1:11" outlineLevel="1" x14ac:dyDescent="0.2">
      <c r="A4430" s="135"/>
      <c r="B4430" s="136"/>
      <c r="C4430" s="137" t="s">
        <v>3527</v>
      </c>
      <c r="D4430" s="138"/>
      <c r="E4430" s="139">
        <v>1.391</v>
      </c>
      <c r="F4430" s="134"/>
      <c r="G4430" s="134"/>
      <c r="H4430" s="140"/>
      <c r="I4430" s="140"/>
      <c r="J4430" s="140"/>
      <c r="K4430" s="140"/>
    </row>
    <row r="4431" spans="1:11" outlineLevel="1" x14ac:dyDescent="0.2">
      <c r="A4431" s="135"/>
      <c r="B4431" s="136"/>
      <c r="C4431" s="137" t="s">
        <v>1302</v>
      </c>
      <c r="D4431" s="138"/>
      <c r="E4431" s="139">
        <v>-1.8612</v>
      </c>
      <c r="F4431" s="134"/>
      <c r="G4431" s="134"/>
      <c r="H4431" s="140"/>
      <c r="I4431" s="140"/>
      <c r="J4431" s="140"/>
      <c r="K4431" s="140"/>
    </row>
    <row r="4432" spans="1:11" outlineLevel="1" x14ac:dyDescent="0.2">
      <c r="A4432" s="135"/>
      <c r="B4432" s="136"/>
      <c r="C4432" s="137" t="s">
        <v>3528</v>
      </c>
      <c r="D4432" s="138"/>
      <c r="E4432" s="139">
        <v>-1.4850000000000001</v>
      </c>
      <c r="F4432" s="134"/>
      <c r="G4432" s="134"/>
      <c r="H4432" s="140"/>
      <c r="I4432" s="140"/>
      <c r="J4432" s="140"/>
      <c r="K4432" s="140"/>
    </row>
    <row r="4433" spans="1:11" outlineLevel="1" x14ac:dyDescent="0.2">
      <c r="A4433" s="135"/>
      <c r="B4433" s="136"/>
      <c r="C4433" s="137" t="s">
        <v>3529</v>
      </c>
      <c r="D4433" s="138"/>
      <c r="E4433" s="139">
        <v>2.97</v>
      </c>
      <c r="F4433" s="134"/>
      <c r="G4433" s="134"/>
      <c r="H4433" s="140"/>
      <c r="I4433" s="140"/>
      <c r="J4433" s="140"/>
      <c r="K4433" s="140"/>
    </row>
    <row r="4434" spans="1:11" outlineLevel="1" x14ac:dyDescent="0.2">
      <c r="A4434" s="135"/>
      <c r="B4434" s="136"/>
      <c r="C4434" s="137" t="s">
        <v>3530</v>
      </c>
      <c r="D4434" s="138"/>
      <c r="E4434" s="139">
        <v>4.08</v>
      </c>
      <c r="F4434" s="134"/>
      <c r="G4434" s="134"/>
      <c r="H4434" s="140"/>
      <c r="I4434" s="140"/>
      <c r="J4434" s="140"/>
      <c r="K4434" s="140"/>
    </row>
    <row r="4435" spans="1:11" outlineLevel="1" x14ac:dyDescent="0.2">
      <c r="A4435" s="135"/>
      <c r="B4435" s="136"/>
      <c r="C4435" s="137" t="s">
        <v>3531</v>
      </c>
      <c r="D4435" s="138"/>
      <c r="E4435" s="139">
        <v>2.8319999999999999</v>
      </c>
      <c r="F4435" s="134"/>
      <c r="G4435" s="134"/>
      <c r="H4435" s="140"/>
      <c r="I4435" s="140"/>
      <c r="J4435" s="140"/>
      <c r="K4435" s="140"/>
    </row>
    <row r="4436" spans="1:11" outlineLevel="1" x14ac:dyDescent="0.2">
      <c r="A4436" s="135"/>
      <c r="B4436" s="136"/>
      <c r="C4436" s="137" t="s">
        <v>408</v>
      </c>
      <c r="D4436" s="138"/>
      <c r="E4436" s="139"/>
      <c r="F4436" s="134"/>
      <c r="G4436" s="134"/>
      <c r="H4436" s="140"/>
      <c r="I4436" s="140"/>
      <c r="J4436" s="140"/>
      <c r="K4436" s="140"/>
    </row>
    <row r="4437" spans="1:11" outlineLevel="1" x14ac:dyDescent="0.2">
      <c r="A4437" s="135"/>
      <c r="B4437" s="136"/>
      <c r="C4437" s="137" t="s">
        <v>3532</v>
      </c>
      <c r="D4437" s="138"/>
      <c r="E4437" s="139">
        <v>17.420000000000002</v>
      </c>
      <c r="F4437" s="134"/>
      <c r="G4437" s="134"/>
      <c r="H4437" s="140"/>
      <c r="I4437" s="140"/>
      <c r="J4437" s="140"/>
      <c r="K4437" s="140"/>
    </row>
    <row r="4438" spans="1:11" outlineLevel="1" x14ac:dyDescent="0.2">
      <c r="A4438" s="135"/>
      <c r="B4438" s="136"/>
      <c r="C4438" s="137" t="s">
        <v>3533</v>
      </c>
      <c r="D4438" s="138"/>
      <c r="E4438" s="139">
        <v>1.07</v>
      </c>
      <c r="F4438" s="134"/>
      <c r="G4438" s="134"/>
      <c r="H4438" s="140"/>
      <c r="I4438" s="140"/>
      <c r="J4438" s="140"/>
      <c r="K4438" s="140"/>
    </row>
    <row r="4439" spans="1:11" outlineLevel="1" x14ac:dyDescent="0.2">
      <c r="A4439" s="135"/>
      <c r="B4439" s="136"/>
      <c r="C4439" s="137" t="s">
        <v>3528</v>
      </c>
      <c r="D4439" s="138"/>
      <c r="E4439" s="139">
        <v>-1.4850000000000001</v>
      </c>
      <c r="F4439" s="134"/>
      <c r="G4439" s="134"/>
      <c r="H4439" s="140"/>
      <c r="I4439" s="140"/>
      <c r="J4439" s="140"/>
      <c r="K4439" s="140"/>
    </row>
    <row r="4440" spans="1:11" outlineLevel="1" x14ac:dyDescent="0.2">
      <c r="A4440" s="135"/>
      <c r="B4440" s="136"/>
      <c r="C4440" s="137" t="s">
        <v>3534</v>
      </c>
      <c r="D4440" s="138"/>
      <c r="E4440" s="139">
        <v>2.64</v>
      </c>
      <c r="F4440" s="134"/>
      <c r="G4440" s="134"/>
      <c r="H4440" s="140"/>
      <c r="I4440" s="140"/>
      <c r="J4440" s="140"/>
      <c r="K4440" s="140"/>
    </row>
    <row r="4441" spans="1:11" outlineLevel="1" x14ac:dyDescent="0.2">
      <c r="A4441" s="135"/>
      <c r="B4441" s="136"/>
      <c r="C4441" s="137" t="s">
        <v>411</v>
      </c>
      <c r="D4441" s="138"/>
      <c r="E4441" s="139"/>
      <c r="F4441" s="134"/>
      <c r="G4441" s="134"/>
      <c r="H4441" s="140"/>
      <c r="I4441" s="140"/>
      <c r="J4441" s="140"/>
      <c r="K4441" s="140"/>
    </row>
    <row r="4442" spans="1:11" outlineLevel="1" x14ac:dyDescent="0.2">
      <c r="A4442" s="135"/>
      <c r="B4442" s="136"/>
      <c r="C4442" s="137" t="s">
        <v>3535</v>
      </c>
      <c r="D4442" s="138"/>
      <c r="E4442" s="139">
        <v>17.72</v>
      </c>
      <c r="F4442" s="134"/>
      <c r="G4442" s="134"/>
      <c r="H4442" s="140"/>
      <c r="I4442" s="140"/>
      <c r="J4442" s="140"/>
      <c r="K4442" s="140"/>
    </row>
    <row r="4443" spans="1:11" outlineLevel="1" x14ac:dyDescent="0.2">
      <c r="A4443" s="135"/>
      <c r="B4443" s="136"/>
      <c r="C4443" s="137" t="s">
        <v>3536</v>
      </c>
      <c r="D4443" s="138"/>
      <c r="E4443" s="139">
        <v>0.69550000000000001</v>
      </c>
      <c r="F4443" s="134"/>
      <c r="G4443" s="134"/>
      <c r="H4443" s="140"/>
      <c r="I4443" s="140"/>
      <c r="J4443" s="140"/>
      <c r="K4443" s="140"/>
    </row>
    <row r="4444" spans="1:11" outlineLevel="1" x14ac:dyDescent="0.2">
      <c r="A4444" s="135"/>
      <c r="B4444" s="136"/>
      <c r="C4444" s="137" t="s">
        <v>3528</v>
      </c>
      <c r="D4444" s="138"/>
      <c r="E4444" s="139">
        <v>-1.4850000000000001</v>
      </c>
      <c r="F4444" s="134"/>
      <c r="G4444" s="134"/>
      <c r="H4444" s="140"/>
      <c r="I4444" s="140"/>
      <c r="J4444" s="140"/>
      <c r="K4444" s="140"/>
    </row>
    <row r="4445" spans="1:11" outlineLevel="1" x14ac:dyDescent="0.2">
      <c r="A4445" s="135"/>
      <c r="B4445" s="136"/>
      <c r="C4445" s="137" t="s">
        <v>3537</v>
      </c>
      <c r="D4445" s="138"/>
      <c r="E4445" s="139">
        <v>2.64</v>
      </c>
      <c r="F4445" s="134"/>
      <c r="G4445" s="134"/>
      <c r="H4445" s="140"/>
      <c r="I4445" s="140"/>
      <c r="J4445" s="140"/>
      <c r="K4445" s="140"/>
    </row>
    <row r="4446" spans="1:11" outlineLevel="1" x14ac:dyDescent="0.2">
      <c r="A4446" s="135"/>
      <c r="B4446" s="136"/>
      <c r="C4446" s="137" t="s">
        <v>3538</v>
      </c>
      <c r="D4446" s="138"/>
      <c r="E4446" s="139">
        <v>2.16</v>
      </c>
      <c r="F4446" s="134"/>
      <c r="G4446" s="134"/>
      <c r="H4446" s="140"/>
      <c r="I4446" s="140"/>
      <c r="J4446" s="140"/>
      <c r="K4446" s="140"/>
    </row>
    <row r="4447" spans="1:11" outlineLevel="1" x14ac:dyDescent="0.2">
      <c r="A4447" s="135"/>
      <c r="B4447" s="136"/>
      <c r="C4447" s="137" t="s">
        <v>3539</v>
      </c>
      <c r="D4447" s="138"/>
      <c r="E4447" s="139">
        <v>2.52</v>
      </c>
      <c r="F4447" s="134"/>
      <c r="G4447" s="134"/>
      <c r="H4447" s="140"/>
      <c r="I4447" s="140"/>
      <c r="J4447" s="140"/>
      <c r="K4447" s="140"/>
    </row>
    <row r="4448" spans="1:11" outlineLevel="1" x14ac:dyDescent="0.2">
      <c r="A4448" s="135"/>
      <c r="B4448" s="136"/>
      <c r="C4448" s="137" t="s">
        <v>415</v>
      </c>
      <c r="D4448" s="138"/>
      <c r="E4448" s="139"/>
      <c r="F4448" s="134"/>
      <c r="G4448" s="134"/>
      <c r="H4448" s="140"/>
      <c r="I4448" s="140"/>
      <c r="J4448" s="140"/>
      <c r="K4448" s="140"/>
    </row>
    <row r="4449" spans="1:11" outlineLevel="1" x14ac:dyDescent="0.2">
      <c r="A4449" s="135"/>
      <c r="B4449" s="136"/>
      <c r="C4449" s="137" t="s">
        <v>3540</v>
      </c>
      <c r="D4449" s="138"/>
      <c r="E4449" s="139">
        <v>20.62</v>
      </c>
      <c r="F4449" s="134"/>
      <c r="G4449" s="134"/>
      <c r="H4449" s="140"/>
      <c r="I4449" s="140"/>
      <c r="J4449" s="140"/>
      <c r="K4449" s="140"/>
    </row>
    <row r="4450" spans="1:11" outlineLevel="1" x14ac:dyDescent="0.2">
      <c r="A4450" s="135"/>
      <c r="B4450" s="136"/>
      <c r="C4450" s="137" t="s">
        <v>3536</v>
      </c>
      <c r="D4450" s="138"/>
      <c r="E4450" s="139">
        <v>0.69550000000000001</v>
      </c>
      <c r="F4450" s="134"/>
      <c r="G4450" s="134"/>
      <c r="H4450" s="140"/>
      <c r="I4450" s="140"/>
      <c r="J4450" s="140"/>
      <c r="K4450" s="140"/>
    </row>
    <row r="4451" spans="1:11" outlineLevel="1" x14ac:dyDescent="0.2">
      <c r="A4451" s="135"/>
      <c r="B4451" s="136"/>
      <c r="C4451" s="137" t="s">
        <v>3528</v>
      </c>
      <c r="D4451" s="138"/>
      <c r="E4451" s="139">
        <v>-1.4850000000000001</v>
      </c>
      <c r="F4451" s="134"/>
      <c r="G4451" s="134"/>
      <c r="H4451" s="140"/>
      <c r="I4451" s="140"/>
      <c r="J4451" s="140"/>
      <c r="K4451" s="140"/>
    </row>
    <row r="4452" spans="1:11" outlineLevel="1" x14ac:dyDescent="0.2">
      <c r="A4452" s="51">
        <v>345</v>
      </c>
      <c r="B4452" s="52" t="s">
        <v>3541</v>
      </c>
      <c r="C4452" s="60" t="s">
        <v>3542</v>
      </c>
      <c r="D4452" s="53" t="s">
        <v>2373</v>
      </c>
      <c r="E4452" s="54">
        <v>10</v>
      </c>
      <c r="F4452" s="55">
        <v>0</v>
      </c>
      <c r="G4452" s="56">
        <f>ROUND(E4452*F4452,2)</f>
        <v>0</v>
      </c>
      <c r="H4452" s="54">
        <v>0</v>
      </c>
      <c r="I4452" s="54">
        <f>ROUND(E4452*H4452,2)</f>
        <v>0</v>
      </c>
      <c r="J4452" s="54">
        <v>0.03</v>
      </c>
      <c r="K4452" s="54">
        <f>ROUND(E4452*J4452,2)</f>
        <v>0.3</v>
      </c>
    </row>
    <row r="4453" spans="1:11" x14ac:dyDescent="0.2">
      <c r="A4453" s="36" t="s">
        <v>148</v>
      </c>
      <c r="B4453" s="37" t="s">
        <v>62</v>
      </c>
      <c r="C4453" s="58" t="s">
        <v>63</v>
      </c>
      <c r="D4453" s="70"/>
      <c r="E4453" s="39"/>
      <c r="F4453" s="40"/>
      <c r="G4453" s="40">
        <f>SUM(G4454:G4474)</f>
        <v>0</v>
      </c>
      <c r="H4453" s="39"/>
      <c r="I4453" s="39">
        <f>SUM(I4454:I4474)</f>
        <v>0</v>
      </c>
      <c r="J4453" s="39"/>
      <c r="K4453" s="39">
        <f>SUM(K4454:K4474)</f>
        <v>0.13</v>
      </c>
    </row>
    <row r="4454" spans="1:11" outlineLevel="1" x14ac:dyDescent="0.2">
      <c r="A4454" s="43">
        <v>689</v>
      </c>
      <c r="B4454" s="44" t="s">
        <v>5585</v>
      </c>
      <c r="C4454" s="59" t="s">
        <v>5586</v>
      </c>
      <c r="D4454" s="68" t="s">
        <v>373</v>
      </c>
      <c r="E4454" s="46">
        <v>3</v>
      </c>
      <c r="F4454" s="47">
        <v>0</v>
      </c>
      <c r="G4454" s="48">
        <f>ROUND(E4454*F4454,2)</f>
        <v>0</v>
      </c>
      <c r="H4454" s="46">
        <v>0</v>
      </c>
      <c r="I4454" s="46">
        <f>ROUND(E4454*H4454,2)</f>
        <v>0</v>
      </c>
      <c r="J4454" s="46">
        <v>0.02</v>
      </c>
      <c r="K4454" s="46">
        <f>ROUND(E4454*J4454,2)</f>
        <v>0.06</v>
      </c>
    </row>
    <row r="4455" spans="1:11" outlineLevel="1" x14ac:dyDescent="0.2">
      <c r="A4455" s="135"/>
      <c r="B4455" s="136"/>
      <c r="C4455" s="148" t="s">
        <v>5587</v>
      </c>
      <c r="D4455" s="148"/>
      <c r="E4455" s="148"/>
      <c r="F4455" s="148"/>
      <c r="G4455" s="148"/>
      <c r="H4455" s="140"/>
      <c r="I4455" s="140"/>
      <c r="J4455" s="140"/>
      <c r="K4455" s="140"/>
    </row>
    <row r="4456" spans="1:11" outlineLevel="1" x14ac:dyDescent="0.2">
      <c r="A4456" s="135"/>
      <c r="B4456" s="136"/>
      <c r="C4456" s="137" t="s">
        <v>5588</v>
      </c>
      <c r="D4456" s="139"/>
      <c r="E4456" s="139"/>
      <c r="F4456" s="134"/>
      <c r="G4456" s="134"/>
      <c r="H4456" s="140"/>
      <c r="I4456" s="140"/>
      <c r="J4456" s="140"/>
      <c r="K4456" s="140"/>
    </row>
    <row r="4457" spans="1:11" outlineLevel="1" x14ac:dyDescent="0.2">
      <c r="A4457" s="135"/>
      <c r="B4457" s="136"/>
      <c r="C4457" s="137" t="s">
        <v>5589</v>
      </c>
      <c r="D4457" s="139"/>
      <c r="E4457" s="139">
        <v>3</v>
      </c>
      <c r="F4457" s="134"/>
      <c r="G4457" s="134"/>
      <c r="H4457" s="140"/>
      <c r="I4457" s="140"/>
      <c r="J4457" s="140"/>
      <c r="K4457" s="140"/>
    </row>
    <row r="4458" spans="1:11" ht="22.5" outlineLevel="1" x14ac:dyDescent="0.2">
      <c r="A4458" s="43">
        <v>690</v>
      </c>
      <c r="B4458" s="44" t="s">
        <v>5590</v>
      </c>
      <c r="C4458" s="59" t="s">
        <v>5591</v>
      </c>
      <c r="D4458" s="68" t="s">
        <v>165</v>
      </c>
      <c r="E4458" s="46">
        <v>50</v>
      </c>
      <c r="F4458" s="47">
        <v>0</v>
      </c>
      <c r="G4458" s="48">
        <f>ROUND(E4458*F4458,2)</f>
        <v>0</v>
      </c>
      <c r="H4458" s="46">
        <v>0</v>
      </c>
      <c r="I4458" s="46">
        <f>ROUND(E4458*H4458,2)</f>
        <v>0</v>
      </c>
      <c r="J4458" s="46">
        <v>2.0000000000000001E-4</v>
      </c>
      <c r="K4458" s="46">
        <f>ROUND(E4458*J4458,2)</f>
        <v>0.01</v>
      </c>
    </row>
    <row r="4459" spans="1:11" outlineLevel="1" x14ac:dyDescent="0.2">
      <c r="A4459" s="135"/>
      <c r="B4459" s="136"/>
      <c r="C4459" s="137" t="s">
        <v>5588</v>
      </c>
      <c r="D4459" s="139"/>
      <c r="E4459" s="139"/>
      <c r="F4459" s="134"/>
      <c r="G4459" s="134"/>
      <c r="H4459" s="140"/>
      <c r="I4459" s="140"/>
      <c r="J4459" s="140"/>
      <c r="K4459" s="140"/>
    </row>
    <row r="4460" spans="1:11" outlineLevel="1" x14ac:dyDescent="0.2">
      <c r="A4460" s="135"/>
      <c r="B4460" s="136"/>
      <c r="C4460" s="137" t="s">
        <v>5592</v>
      </c>
      <c r="D4460" s="139"/>
      <c r="E4460" s="139">
        <v>50</v>
      </c>
      <c r="F4460" s="134"/>
      <c r="G4460" s="134"/>
      <c r="H4460" s="140"/>
      <c r="I4460" s="140"/>
      <c r="J4460" s="140"/>
      <c r="K4460" s="140"/>
    </row>
    <row r="4461" spans="1:11" ht="22.5" outlineLevel="1" x14ac:dyDescent="0.2">
      <c r="A4461" s="43">
        <v>691</v>
      </c>
      <c r="B4461" s="44" t="s">
        <v>5593</v>
      </c>
      <c r="C4461" s="59" t="s">
        <v>5594</v>
      </c>
      <c r="D4461" s="68" t="s">
        <v>165</v>
      </c>
      <c r="E4461" s="46">
        <v>30</v>
      </c>
      <c r="F4461" s="47">
        <v>0</v>
      </c>
      <c r="G4461" s="48">
        <f>ROUND(E4461*F4461,2)</f>
        <v>0</v>
      </c>
      <c r="H4461" s="46">
        <v>0</v>
      </c>
      <c r="I4461" s="46">
        <f>ROUND(E4461*H4461,2)</f>
        <v>0</v>
      </c>
      <c r="J4461" s="46">
        <v>2E-3</v>
      </c>
      <c r="K4461" s="46">
        <f>ROUND(E4461*J4461,2)</f>
        <v>0.06</v>
      </c>
    </row>
    <row r="4462" spans="1:11" outlineLevel="1" x14ac:dyDescent="0.2">
      <c r="A4462" s="135"/>
      <c r="B4462" s="136"/>
      <c r="C4462" s="137" t="s">
        <v>5588</v>
      </c>
      <c r="D4462" s="139"/>
      <c r="E4462" s="139"/>
      <c r="F4462" s="134"/>
      <c r="G4462" s="134"/>
      <c r="H4462" s="140"/>
      <c r="I4462" s="140"/>
      <c r="J4462" s="140"/>
      <c r="K4462" s="140"/>
    </row>
    <row r="4463" spans="1:11" outlineLevel="1" x14ac:dyDescent="0.2">
      <c r="A4463" s="135"/>
      <c r="B4463" s="136"/>
      <c r="C4463" s="137" t="s">
        <v>5595</v>
      </c>
      <c r="D4463" s="139"/>
      <c r="E4463" s="139">
        <v>30</v>
      </c>
      <c r="F4463" s="134"/>
      <c r="G4463" s="134"/>
      <c r="H4463" s="140"/>
      <c r="I4463" s="140"/>
      <c r="J4463" s="140"/>
      <c r="K4463" s="140"/>
    </row>
    <row r="4464" spans="1:11" outlineLevel="1" x14ac:dyDescent="0.2">
      <c r="A4464" s="43">
        <v>692</v>
      </c>
      <c r="B4464" s="44" t="s">
        <v>5596</v>
      </c>
      <c r="C4464" s="59" t="s">
        <v>5597</v>
      </c>
      <c r="D4464" s="68" t="s">
        <v>165</v>
      </c>
      <c r="E4464" s="46">
        <v>1</v>
      </c>
      <c r="F4464" s="47">
        <v>0</v>
      </c>
      <c r="G4464" s="48">
        <f>ROUND(E4464*F4464,2)</f>
        <v>0</v>
      </c>
      <c r="H4464" s="46">
        <v>0</v>
      </c>
      <c r="I4464" s="46">
        <f>ROUND(E4464*H4464,2)</f>
        <v>0</v>
      </c>
      <c r="J4464" s="46">
        <v>0</v>
      </c>
      <c r="K4464" s="46">
        <f>ROUND(E4464*J4464,2)</f>
        <v>0</v>
      </c>
    </row>
    <row r="4465" spans="1:11" ht="12.75" customHeight="1" outlineLevel="1" x14ac:dyDescent="0.2">
      <c r="A4465" s="135"/>
      <c r="B4465" s="136"/>
      <c r="C4465" s="159" t="s">
        <v>5598</v>
      </c>
      <c r="D4465" s="144"/>
      <c r="E4465" s="144"/>
      <c r="F4465" s="144"/>
      <c r="G4465" s="144"/>
      <c r="H4465" s="140"/>
      <c r="I4465" s="140"/>
      <c r="J4465" s="140"/>
      <c r="K4465" s="140"/>
    </row>
    <row r="4466" spans="1:11" outlineLevel="1" x14ac:dyDescent="0.2">
      <c r="A4466" s="135"/>
      <c r="B4466" s="136"/>
      <c r="C4466" s="160" t="s">
        <v>5599</v>
      </c>
      <c r="D4466" s="149"/>
      <c r="E4466" s="149"/>
      <c r="F4466" s="149"/>
      <c r="G4466" s="149"/>
      <c r="H4466" s="140"/>
      <c r="I4466" s="140"/>
      <c r="J4466" s="140"/>
      <c r="K4466" s="140"/>
    </row>
    <row r="4467" spans="1:11" outlineLevel="1" x14ac:dyDescent="0.2">
      <c r="A4467" s="135"/>
      <c r="B4467" s="136"/>
      <c r="C4467" s="160" t="s">
        <v>5600</v>
      </c>
      <c r="D4467" s="149"/>
      <c r="E4467" s="149"/>
      <c r="F4467" s="149"/>
      <c r="G4467" s="149"/>
      <c r="H4467" s="140"/>
      <c r="I4467" s="140"/>
      <c r="J4467" s="140"/>
      <c r="K4467" s="140"/>
    </row>
    <row r="4468" spans="1:11" outlineLevel="1" x14ac:dyDescent="0.2">
      <c r="A4468" s="135"/>
      <c r="B4468" s="136"/>
      <c r="C4468" s="160" t="s">
        <v>5601</v>
      </c>
      <c r="D4468" s="149"/>
      <c r="E4468" s="149"/>
      <c r="F4468" s="149"/>
      <c r="G4468" s="149"/>
      <c r="H4468" s="140"/>
      <c r="I4468" s="140"/>
      <c r="J4468" s="140"/>
      <c r="K4468" s="140"/>
    </row>
    <row r="4469" spans="1:11" outlineLevel="1" x14ac:dyDescent="0.2">
      <c r="A4469" s="135"/>
      <c r="B4469" s="136"/>
      <c r="C4469" s="160" t="s">
        <v>5602</v>
      </c>
      <c r="D4469" s="149"/>
      <c r="E4469" s="149"/>
      <c r="F4469" s="149"/>
      <c r="G4469" s="149"/>
      <c r="H4469" s="140"/>
      <c r="I4469" s="140"/>
      <c r="J4469" s="140"/>
      <c r="K4469" s="140"/>
    </row>
    <row r="4470" spans="1:11" ht="12.75" customHeight="1" outlineLevel="1" x14ac:dyDescent="0.2">
      <c r="A4470" s="135"/>
      <c r="B4470" s="136"/>
      <c r="C4470" s="160" t="s">
        <v>5603</v>
      </c>
      <c r="D4470" s="149"/>
      <c r="E4470" s="149"/>
      <c r="F4470" s="149"/>
      <c r="G4470" s="149"/>
      <c r="H4470" s="140"/>
      <c r="I4470" s="140"/>
      <c r="J4470" s="140"/>
      <c r="K4470" s="140"/>
    </row>
    <row r="4471" spans="1:11" outlineLevel="1" x14ac:dyDescent="0.2">
      <c r="A4471" s="135"/>
      <c r="B4471" s="136"/>
      <c r="C4471" s="160" t="s">
        <v>5604</v>
      </c>
      <c r="D4471" s="149"/>
      <c r="E4471" s="149"/>
      <c r="F4471" s="149"/>
      <c r="G4471" s="149"/>
      <c r="H4471" s="140"/>
      <c r="I4471" s="140"/>
      <c r="J4471" s="140"/>
      <c r="K4471" s="140"/>
    </row>
    <row r="4472" spans="1:11" outlineLevel="1" x14ac:dyDescent="0.2">
      <c r="A4472" s="135"/>
      <c r="B4472" s="136"/>
      <c r="C4472" s="160" t="s">
        <v>5605</v>
      </c>
      <c r="D4472" s="149"/>
      <c r="E4472" s="149"/>
      <c r="F4472" s="149"/>
      <c r="G4472" s="149"/>
      <c r="H4472" s="140"/>
      <c r="I4472" s="140"/>
      <c r="J4472" s="140"/>
      <c r="K4472" s="140"/>
    </row>
    <row r="4473" spans="1:11" outlineLevel="1" x14ac:dyDescent="0.2">
      <c r="A4473" s="135"/>
      <c r="B4473" s="136"/>
      <c r="C4473" s="160" t="s">
        <v>5606</v>
      </c>
      <c r="D4473" s="149"/>
      <c r="E4473" s="149"/>
      <c r="F4473" s="149"/>
      <c r="G4473" s="149"/>
      <c r="H4473" s="140"/>
      <c r="I4473" s="140"/>
      <c r="J4473" s="140"/>
      <c r="K4473" s="140"/>
    </row>
    <row r="4474" spans="1:11" outlineLevel="1" x14ac:dyDescent="0.2">
      <c r="A4474" s="135"/>
      <c r="B4474" s="136"/>
      <c r="C4474" s="137" t="s">
        <v>5607</v>
      </c>
      <c r="D4474" s="139"/>
      <c r="E4474" s="139">
        <v>1</v>
      </c>
      <c r="F4474" s="134"/>
      <c r="G4474" s="134"/>
      <c r="H4474" s="140"/>
      <c r="I4474" s="140"/>
      <c r="J4474" s="140"/>
      <c r="K4474" s="140"/>
    </row>
    <row r="4475" spans="1:11" x14ac:dyDescent="0.2">
      <c r="A4475" s="36" t="s">
        <v>148</v>
      </c>
      <c r="B4475" s="37" t="s">
        <v>64</v>
      </c>
      <c r="C4475" s="58" t="s">
        <v>65</v>
      </c>
      <c r="D4475" s="38"/>
      <c r="E4475" s="39"/>
      <c r="F4475" s="40"/>
      <c r="G4475" s="40">
        <f>SUM(G4476)</f>
        <v>0</v>
      </c>
      <c r="H4475" s="39"/>
      <c r="I4475" s="39">
        <f>SUM(I4476:I4489)</f>
        <v>0</v>
      </c>
      <c r="J4475" s="39"/>
      <c r="K4475" s="39">
        <f>SUM(K4476:K4489)</f>
        <v>0</v>
      </c>
    </row>
    <row r="4476" spans="1:11" ht="33.75" outlineLevel="1" x14ac:dyDescent="0.2">
      <c r="A4476" s="43">
        <v>346</v>
      </c>
      <c r="B4476" s="44" t="s">
        <v>3543</v>
      </c>
      <c r="C4476" s="59" t="s">
        <v>3544</v>
      </c>
      <c r="D4476" s="45" t="s">
        <v>297</v>
      </c>
      <c r="E4476" s="46">
        <v>2028.9009100000001</v>
      </c>
      <c r="F4476" s="47">
        <v>0</v>
      </c>
      <c r="G4476" s="48">
        <f>ROUND(E4476*F4476,2)</f>
        <v>0</v>
      </c>
      <c r="H4476" s="46">
        <v>0</v>
      </c>
      <c r="I4476" s="46">
        <f>ROUND(E4476*H4476,2)</f>
        <v>0</v>
      </c>
      <c r="J4476" s="46">
        <v>0</v>
      </c>
      <c r="K4476" s="46">
        <f>ROUND(E4476*J4476,2)</f>
        <v>0</v>
      </c>
    </row>
    <row r="4477" spans="1:11" outlineLevel="1" x14ac:dyDescent="0.2">
      <c r="A4477" s="135"/>
      <c r="B4477" s="136"/>
      <c r="C4477" s="137" t="s">
        <v>3547</v>
      </c>
      <c r="D4477" s="138"/>
      <c r="E4477" s="139"/>
      <c r="F4477" s="134"/>
      <c r="G4477" s="134"/>
      <c r="H4477" s="140"/>
      <c r="I4477" s="140"/>
      <c r="J4477" s="140"/>
      <c r="K4477" s="140"/>
    </row>
    <row r="4478" spans="1:11" ht="22.5" outlineLevel="1" x14ac:dyDescent="0.2">
      <c r="A4478" s="135"/>
      <c r="B4478" s="136"/>
      <c r="C4478" s="137" t="s">
        <v>3548</v>
      </c>
      <c r="D4478" s="138"/>
      <c r="E4478" s="139"/>
      <c r="F4478" s="134"/>
      <c r="G4478" s="134"/>
      <c r="H4478" s="140"/>
      <c r="I4478" s="140"/>
      <c r="J4478" s="140"/>
      <c r="K4478" s="140"/>
    </row>
    <row r="4479" spans="1:11" ht="22.5" outlineLevel="1" x14ac:dyDescent="0.2">
      <c r="A4479" s="135"/>
      <c r="B4479" s="136"/>
      <c r="C4479" s="137" t="s">
        <v>3549</v>
      </c>
      <c r="D4479" s="138"/>
      <c r="E4479" s="139"/>
      <c r="F4479" s="134"/>
      <c r="G4479" s="134"/>
      <c r="H4479" s="140"/>
      <c r="I4479" s="140"/>
      <c r="J4479" s="140"/>
      <c r="K4479" s="140"/>
    </row>
    <row r="4480" spans="1:11" ht="22.5" outlineLevel="1" x14ac:dyDescent="0.2">
      <c r="A4480" s="135"/>
      <c r="B4480" s="136"/>
      <c r="C4480" s="137" t="s">
        <v>3550</v>
      </c>
      <c r="D4480" s="138"/>
      <c r="E4480" s="139"/>
      <c r="F4480" s="134"/>
      <c r="G4480" s="134"/>
      <c r="H4480" s="140"/>
      <c r="I4480" s="140"/>
      <c r="J4480" s="140"/>
      <c r="K4480" s="140"/>
    </row>
    <row r="4481" spans="1:11" ht="22.5" outlineLevel="1" x14ac:dyDescent="0.2">
      <c r="A4481" s="135"/>
      <c r="B4481" s="136"/>
      <c r="C4481" s="137" t="s">
        <v>3551</v>
      </c>
      <c r="D4481" s="138"/>
      <c r="E4481" s="139"/>
      <c r="F4481" s="134"/>
      <c r="G4481" s="134"/>
      <c r="H4481" s="140"/>
      <c r="I4481" s="140"/>
      <c r="J4481" s="140"/>
      <c r="K4481" s="140"/>
    </row>
    <row r="4482" spans="1:11" ht="22.5" outlineLevel="1" x14ac:dyDescent="0.2">
      <c r="A4482" s="135"/>
      <c r="B4482" s="136"/>
      <c r="C4482" s="137" t="s">
        <v>3552</v>
      </c>
      <c r="D4482" s="138"/>
      <c r="E4482" s="139"/>
      <c r="F4482" s="134"/>
      <c r="G4482" s="134"/>
      <c r="H4482" s="140"/>
      <c r="I4482" s="140"/>
      <c r="J4482" s="140"/>
      <c r="K4482" s="140"/>
    </row>
    <row r="4483" spans="1:11" ht="22.5" outlineLevel="1" x14ac:dyDescent="0.2">
      <c r="A4483" s="135"/>
      <c r="B4483" s="136"/>
      <c r="C4483" s="137" t="s">
        <v>3553</v>
      </c>
      <c r="D4483" s="138"/>
      <c r="E4483" s="139"/>
      <c r="F4483" s="134"/>
      <c r="G4483" s="134"/>
      <c r="H4483" s="140"/>
      <c r="I4483" s="140"/>
      <c r="J4483" s="140"/>
      <c r="K4483" s="140"/>
    </row>
    <row r="4484" spans="1:11" ht="22.5" outlineLevel="1" x14ac:dyDescent="0.2">
      <c r="A4484" s="135"/>
      <c r="B4484" s="136"/>
      <c r="C4484" s="137" t="s">
        <v>3554</v>
      </c>
      <c r="D4484" s="138"/>
      <c r="E4484" s="139"/>
      <c r="F4484" s="134"/>
      <c r="G4484" s="134"/>
      <c r="H4484" s="140"/>
      <c r="I4484" s="140"/>
      <c r="J4484" s="140"/>
      <c r="K4484" s="140"/>
    </row>
    <row r="4485" spans="1:11" ht="22.5" outlineLevel="1" x14ac:dyDescent="0.2">
      <c r="A4485" s="135"/>
      <c r="B4485" s="136"/>
      <c r="C4485" s="137" t="s">
        <v>3555</v>
      </c>
      <c r="D4485" s="138"/>
      <c r="E4485" s="139"/>
      <c r="F4485" s="134"/>
      <c r="G4485" s="134"/>
      <c r="H4485" s="140"/>
      <c r="I4485" s="140"/>
      <c r="J4485" s="140"/>
      <c r="K4485" s="140"/>
    </row>
    <row r="4486" spans="1:11" ht="22.5" outlineLevel="1" x14ac:dyDescent="0.2">
      <c r="A4486" s="135"/>
      <c r="B4486" s="136"/>
      <c r="C4486" s="137" t="s">
        <v>3556</v>
      </c>
      <c r="D4486" s="138"/>
      <c r="E4486" s="139"/>
      <c r="F4486" s="134"/>
      <c r="G4486" s="134"/>
      <c r="H4486" s="140"/>
      <c r="I4486" s="140"/>
      <c r="J4486" s="140"/>
      <c r="K4486" s="140"/>
    </row>
    <row r="4487" spans="1:11" ht="22.5" outlineLevel="1" x14ac:dyDescent="0.2">
      <c r="A4487" s="135"/>
      <c r="B4487" s="136"/>
      <c r="C4487" s="137" t="s">
        <v>3557</v>
      </c>
      <c r="D4487" s="138"/>
      <c r="E4487" s="139"/>
      <c r="F4487" s="134"/>
      <c r="G4487" s="134"/>
      <c r="H4487" s="140"/>
      <c r="I4487" s="140"/>
      <c r="J4487" s="140"/>
      <c r="K4487" s="140"/>
    </row>
    <row r="4488" spans="1:11" outlineLevel="1" x14ac:dyDescent="0.2">
      <c r="A4488" s="135"/>
      <c r="B4488" s="136"/>
      <c r="C4488" s="137" t="s">
        <v>3558</v>
      </c>
      <c r="D4488" s="138"/>
      <c r="E4488" s="139"/>
      <c r="F4488" s="134"/>
      <c r="G4488" s="134"/>
      <c r="H4488" s="140"/>
      <c r="I4488" s="140"/>
      <c r="J4488" s="140"/>
      <c r="K4488" s="140"/>
    </row>
    <row r="4489" spans="1:11" outlineLevel="1" x14ac:dyDescent="0.2">
      <c r="A4489" s="135"/>
      <c r="B4489" s="136"/>
      <c r="C4489" s="137" t="s">
        <v>3559</v>
      </c>
      <c r="D4489" s="138"/>
      <c r="E4489" s="139">
        <v>2028.9009100000001</v>
      </c>
      <c r="F4489" s="134"/>
      <c r="G4489" s="134"/>
      <c r="H4489" s="140"/>
      <c r="I4489" s="140"/>
      <c r="J4489" s="140"/>
      <c r="K4489" s="140"/>
    </row>
    <row r="4490" spans="1:11" x14ac:dyDescent="0.2">
      <c r="A4490" s="36" t="s">
        <v>148</v>
      </c>
      <c r="B4490" s="37" t="s">
        <v>66</v>
      </c>
      <c r="C4490" s="58" t="s">
        <v>67</v>
      </c>
      <c r="D4490" s="38"/>
      <c r="E4490" s="39"/>
      <c r="F4490" s="40"/>
      <c r="G4490" s="40">
        <f>SUM(G4491:G4852)</f>
        <v>0</v>
      </c>
      <c r="H4490" s="39"/>
      <c r="I4490" s="39">
        <f>SUM(I4491:I4852)</f>
        <v>9.4700000000000006</v>
      </c>
      <c r="J4490" s="39"/>
      <c r="K4490" s="39">
        <f>SUM(K4491:K4852)</f>
        <v>1.7999999999999998</v>
      </c>
    </row>
    <row r="4491" spans="1:11" ht="22.5" outlineLevel="1" x14ac:dyDescent="0.2">
      <c r="A4491" s="43">
        <v>347</v>
      </c>
      <c r="B4491" s="44" t="s">
        <v>3560</v>
      </c>
      <c r="C4491" s="59" t="s">
        <v>3561</v>
      </c>
      <c r="D4491" s="45" t="s">
        <v>172</v>
      </c>
      <c r="E4491" s="46">
        <v>634.76</v>
      </c>
      <c r="F4491" s="47">
        <v>0</v>
      </c>
      <c r="G4491" s="48">
        <f>ROUND(E4491*F4491,2)</f>
        <v>0</v>
      </c>
      <c r="H4491" s="46">
        <v>3.3E-4</v>
      </c>
      <c r="I4491" s="46">
        <f>ROUND(E4491*H4491,2)</f>
        <v>0.21</v>
      </c>
      <c r="J4491" s="46">
        <v>0</v>
      </c>
      <c r="K4491" s="46">
        <f>ROUND(E4491*J4491,2)</f>
        <v>0</v>
      </c>
    </row>
    <row r="4492" spans="1:11" outlineLevel="1" x14ac:dyDescent="0.2">
      <c r="A4492" s="135"/>
      <c r="B4492" s="136"/>
      <c r="C4492" s="137" t="s">
        <v>3562</v>
      </c>
      <c r="D4492" s="138"/>
      <c r="E4492" s="139">
        <v>634.76</v>
      </c>
      <c r="F4492" s="134"/>
      <c r="G4492" s="134"/>
      <c r="H4492" s="140"/>
      <c r="I4492" s="140"/>
      <c r="J4492" s="140"/>
      <c r="K4492" s="140"/>
    </row>
    <row r="4493" spans="1:11" ht="33.75" outlineLevel="1" x14ac:dyDescent="0.2">
      <c r="A4493" s="43">
        <v>348</v>
      </c>
      <c r="B4493" s="44" t="s">
        <v>3563</v>
      </c>
      <c r="C4493" s="59" t="s">
        <v>3564</v>
      </c>
      <c r="D4493" s="45" t="s">
        <v>172</v>
      </c>
      <c r="E4493" s="46">
        <v>61.73</v>
      </c>
      <c r="F4493" s="47">
        <v>0</v>
      </c>
      <c r="G4493" s="48">
        <f>ROUND(E4493*F4493,2)</f>
        <v>0</v>
      </c>
      <c r="H4493" s="46">
        <v>5.1999999999999995E-4</v>
      </c>
      <c r="I4493" s="46">
        <f>ROUND(E4493*H4493,2)</f>
        <v>0.03</v>
      </c>
      <c r="J4493" s="46">
        <v>0</v>
      </c>
      <c r="K4493" s="46">
        <f>ROUND(E4493*J4493,2)</f>
        <v>0</v>
      </c>
    </row>
    <row r="4494" spans="1:11" outlineLevel="1" x14ac:dyDescent="0.2">
      <c r="A4494" s="135"/>
      <c r="B4494" s="136"/>
      <c r="C4494" s="137" t="s">
        <v>3565</v>
      </c>
      <c r="D4494" s="138"/>
      <c r="E4494" s="139">
        <v>26.338000000000001</v>
      </c>
      <c r="F4494" s="134"/>
      <c r="G4494" s="134"/>
      <c r="H4494" s="140"/>
      <c r="I4494" s="140"/>
      <c r="J4494" s="140"/>
      <c r="K4494" s="140"/>
    </row>
    <row r="4495" spans="1:11" outlineLevel="1" x14ac:dyDescent="0.2">
      <c r="A4495" s="135"/>
      <c r="B4495" s="136"/>
      <c r="C4495" s="137" t="s">
        <v>3566</v>
      </c>
      <c r="D4495" s="138"/>
      <c r="E4495" s="139">
        <v>35.392000000000003</v>
      </c>
      <c r="F4495" s="134"/>
      <c r="G4495" s="134"/>
      <c r="H4495" s="140"/>
      <c r="I4495" s="140"/>
      <c r="J4495" s="140"/>
      <c r="K4495" s="140"/>
    </row>
    <row r="4496" spans="1:11" ht="22.5" outlineLevel="1" x14ac:dyDescent="0.2">
      <c r="A4496" s="43">
        <v>349</v>
      </c>
      <c r="B4496" s="44" t="s">
        <v>3567</v>
      </c>
      <c r="C4496" s="59" t="s">
        <v>3568</v>
      </c>
      <c r="D4496" s="45" t="s">
        <v>172</v>
      </c>
      <c r="E4496" s="46">
        <v>634.76</v>
      </c>
      <c r="F4496" s="47">
        <v>0</v>
      </c>
      <c r="G4496" s="48">
        <f>ROUND(E4496*F4496,2)</f>
        <v>0</v>
      </c>
      <c r="H4496" s="46">
        <v>4.0999999999999999E-4</v>
      </c>
      <c r="I4496" s="46">
        <f>ROUND(E4496*H4496,2)</f>
        <v>0.26</v>
      </c>
      <c r="J4496" s="46">
        <v>0</v>
      </c>
      <c r="K4496" s="46">
        <f>ROUND(E4496*J4496,2)</f>
        <v>0</v>
      </c>
    </row>
    <row r="4497" spans="1:11" outlineLevel="1" x14ac:dyDescent="0.2">
      <c r="A4497" s="135"/>
      <c r="B4497" s="136"/>
      <c r="C4497" s="137" t="s">
        <v>3569</v>
      </c>
      <c r="D4497" s="138"/>
      <c r="E4497" s="139">
        <v>630.4</v>
      </c>
      <c r="F4497" s="134"/>
      <c r="G4497" s="134"/>
      <c r="H4497" s="140"/>
      <c r="I4497" s="140"/>
      <c r="J4497" s="140"/>
      <c r="K4497" s="140"/>
    </row>
    <row r="4498" spans="1:11" outlineLevel="1" x14ac:dyDescent="0.2">
      <c r="A4498" s="135"/>
      <c r="B4498" s="136"/>
      <c r="C4498" s="137" t="s">
        <v>3570</v>
      </c>
      <c r="D4498" s="138"/>
      <c r="E4498" s="139">
        <v>4.3600000000000003</v>
      </c>
      <c r="F4498" s="134"/>
      <c r="G4498" s="134"/>
      <c r="H4498" s="140"/>
      <c r="I4498" s="140"/>
      <c r="J4498" s="140"/>
      <c r="K4498" s="140"/>
    </row>
    <row r="4499" spans="1:11" ht="22.5" outlineLevel="1" x14ac:dyDescent="0.2">
      <c r="A4499" s="43">
        <v>350</v>
      </c>
      <c r="B4499" s="44" t="s">
        <v>3571</v>
      </c>
      <c r="C4499" s="59" t="s">
        <v>3572</v>
      </c>
      <c r="D4499" s="45" t="s">
        <v>172</v>
      </c>
      <c r="E4499" s="46">
        <v>26.338000000000001</v>
      </c>
      <c r="F4499" s="47">
        <v>0</v>
      </c>
      <c r="G4499" s="48">
        <f>ROUND(E4499*F4499,2)</f>
        <v>0</v>
      </c>
      <c r="H4499" s="46">
        <v>5.8E-4</v>
      </c>
      <c r="I4499" s="46">
        <f>ROUND(E4499*H4499,2)</f>
        <v>0.02</v>
      </c>
      <c r="J4499" s="46">
        <v>0</v>
      </c>
      <c r="K4499" s="46">
        <f>ROUND(E4499*J4499,2)</f>
        <v>0</v>
      </c>
    </row>
    <row r="4500" spans="1:11" outlineLevel="1" x14ac:dyDescent="0.2">
      <c r="A4500" s="135"/>
      <c r="B4500" s="136"/>
      <c r="C4500" s="137" t="s">
        <v>3573</v>
      </c>
      <c r="D4500" s="138"/>
      <c r="E4500" s="139">
        <v>29.05</v>
      </c>
      <c r="F4500" s="134"/>
      <c r="G4500" s="134"/>
      <c r="H4500" s="140"/>
      <c r="I4500" s="140"/>
      <c r="J4500" s="140"/>
      <c r="K4500" s="140"/>
    </row>
    <row r="4501" spans="1:11" outlineLevel="1" x14ac:dyDescent="0.2">
      <c r="A4501" s="135"/>
      <c r="B4501" s="136"/>
      <c r="C4501" s="137" t="s">
        <v>805</v>
      </c>
      <c r="D4501" s="138"/>
      <c r="E4501" s="139">
        <v>-2.7120000000000002</v>
      </c>
      <c r="F4501" s="134"/>
      <c r="G4501" s="134"/>
      <c r="H4501" s="140"/>
      <c r="I4501" s="140"/>
      <c r="J4501" s="140"/>
      <c r="K4501" s="140"/>
    </row>
    <row r="4502" spans="1:11" ht="22.5" outlineLevel="1" x14ac:dyDescent="0.2">
      <c r="A4502" s="43">
        <v>351</v>
      </c>
      <c r="B4502" s="44" t="s">
        <v>3574</v>
      </c>
      <c r="C4502" s="59" t="s">
        <v>3575</v>
      </c>
      <c r="D4502" s="45" t="s">
        <v>172</v>
      </c>
      <c r="E4502" s="46">
        <v>35.392000000000003</v>
      </c>
      <c r="F4502" s="47">
        <v>0</v>
      </c>
      <c r="G4502" s="48">
        <f>ROUND(E4502*F4502,2)</f>
        <v>0</v>
      </c>
      <c r="H4502" s="46">
        <v>9.8999999999999999E-4</v>
      </c>
      <c r="I4502" s="46">
        <f>ROUND(E4502*H4502,2)</f>
        <v>0.04</v>
      </c>
      <c r="J4502" s="46">
        <v>0</v>
      </c>
      <c r="K4502" s="46">
        <f>ROUND(E4502*J4502,2)</f>
        <v>0</v>
      </c>
    </row>
    <row r="4503" spans="1:11" outlineLevel="1" x14ac:dyDescent="0.2">
      <c r="A4503" s="135"/>
      <c r="B4503" s="136"/>
      <c r="C4503" s="137" t="s">
        <v>3576</v>
      </c>
      <c r="D4503" s="138"/>
      <c r="E4503" s="139">
        <v>26.88</v>
      </c>
      <c r="F4503" s="134"/>
      <c r="G4503" s="134"/>
      <c r="H4503" s="140"/>
      <c r="I4503" s="140"/>
      <c r="J4503" s="140"/>
      <c r="K4503" s="140"/>
    </row>
    <row r="4504" spans="1:11" outlineLevel="1" x14ac:dyDescent="0.2">
      <c r="A4504" s="135"/>
      <c r="B4504" s="136"/>
      <c r="C4504" s="137" t="s">
        <v>3577</v>
      </c>
      <c r="D4504" s="138"/>
      <c r="E4504" s="139">
        <v>8.5120000000000005</v>
      </c>
      <c r="F4504" s="134"/>
      <c r="G4504" s="134"/>
      <c r="H4504" s="140"/>
      <c r="I4504" s="140"/>
      <c r="J4504" s="140"/>
      <c r="K4504" s="140"/>
    </row>
    <row r="4505" spans="1:11" outlineLevel="1" x14ac:dyDescent="0.2">
      <c r="A4505" s="43">
        <v>352</v>
      </c>
      <c r="B4505" s="44" t="s">
        <v>3578</v>
      </c>
      <c r="C4505" s="59" t="s">
        <v>3579</v>
      </c>
      <c r="D4505" s="45" t="s">
        <v>172</v>
      </c>
      <c r="E4505" s="46">
        <v>276.983</v>
      </c>
      <c r="F4505" s="47">
        <v>0</v>
      </c>
      <c r="G4505" s="48">
        <f>ROUND(E4505*F4505,2)</f>
        <v>0</v>
      </c>
      <c r="H4505" s="46">
        <v>0</v>
      </c>
      <c r="I4505" s="46">
        <f>ROUND(E4505*H4505,2)</f>
        <v>0</v>
      </c>
      <c r="J4505" s="46">
        <v>5.2399999999999999E-3</v>
      </c>
      <c r="K4505" s="46">
        <f>ROUND(E4505*J4505,2)</f>
        <v>1.45</v>
      </c>
    </row>
    <row r="4506" spans="1:11" outlineLevel="1" x14ac:dyDescent="0.2">
      <c r="A4506" s="135"/>
      <c r="B4506" s="136"/>
      <c r="C4506" s="137" t="s">
        <v>180</v>
      </c>
      <c r="D4506" s="138"/>
      <c r="E4506" s="139"/>
      <c r="F4506" s="134"/>
      <c r="G4506" s="134"/>
      <c r="H4506" s="140"/>
      <c r="I4506" s="140"/>
      <c r="J4506" s="140"/>
      <c r="K4506" s="140"/>
    </row>
    <row r="4507" spans="1:11" outlineLevel="1" x14ac:dyDescent="0.2">
      <c r="A4507" s="135"/>
      <c r="B4507" s="136"/>
      <c r="C4507" s="137" t="s">
        <v>2614</v>
      </c>
      <c r="D4507" s="138"/>
      <c r="E4507" s="139">
        <v>48.783000000000001</v>
      </c>
      <c r="F4507" s="134"/>
      <c r="G4507" s="134"/>
      <c r="H4507" s="140"/>
      <c r="I4507" s="140"/>
      <c r="J4507" s="140"/>
      <c r="K4507" s="140"/>
    </row>
    <row r="4508" spans="1:11" outlineLevel="1" x14ac:dyDescent="0.2">
      <c r="A4508" s="135"/>
      <c r="B4508" s="136"/>
      <c r="C4508" s="137" t="s">
        <v>2615</v>
      </c>
      <c r="D4508" s="138"/>
      <c r="E4508" s="139">
        <v>74.751999999999995</v>
      </c>
      <c r="F4508" s="134"/>
      <c r="G4508" s="134"/>
      <c r="H4508" s="140"/>
      <c r="I4508" s="140"/>
      <c r="J4508" s="140"/>
      <c r="K4508" s="140"/>
    </row>
    <row r="4509" spans="1:11" outlineLevel="1" x14ac:dyDescent="0.2">
      <c r="A4509" s="135"/>
      <c r="B4509" s="136"/>
      <c r="C4509" s="137" t="s">
        <v>2616</v>
      </c>
      <c r="D4509" s="138"/>
      <c r="E4509" s="139">
        <v>129.44800000000001</v>
      </c>
      <c r="F4509" s="134"/>
      <c r="G4509" s="134"/>
      <c r="H4509" s="140"/>
      <c r="I4509" s="140"/>
      <c r="J4509" s="140"/>
      <c r="K4509" s="140"/>
    </row>
    <row r="4510" spans="1:11" outlineLevel="1" x14ac:dyDescent="0.2">
      <c r="A4510" s="135"/>
      <c r="B4510" s="136"/>
      <c r="C4510" s="137" t="s">
        <v>2617</v>
      </c>
      <c r="D4510" s="138"/>
      <c r="E4510" s="139">
        <v>24</v>
      </c>
      <c r="F4510" s="134"/>
      <c r="G4510" s="134"/>
      <c r="H4510" s="140"/>
      <c r="I4510" s="140"/>
      <c r="J4510" s="140"/>
      <c r="K4510" s="140"/>
    </row>
    <row r="4511" spans="1:11" outlineLevel="1" x14ac:dyDescent="0.2">
      <c r="A4511" s="43">
        <v>353</v>
      </c>
      <c r="B4511" s="44" t="s">
        <v>3580</v>
      </c>
      <c r="C4511" s="59" t="s">
        <v>3581</v>
      </c>
      <c r="D4511" s="45" t="s">
        <v>172</v>
      </c>
      <c r="E4511" s="46">
        <v>71.47</v>
      </c>
      <c r="F4511" s="47">
        <v>0</v>
      </c>
      <c r="G4511" s="48">
        <f>ROUND(E4511*F4511,2)</f>
        <v>0</v>
      </c>
      <c r="H4511" s="46">
        <v>0</v>
      </c>
      <c r="I4511" s="46">
        <f>ROUND(E4511*H4511,2)</f>
        <v>0</v>
      </c>
      <c r="J4511" s="46">
        <v>4.8700000000000002E-3</v>
      </c>
      <c r="K4511" s="46">
        <f>ROUND(E4511*J4511,2)</f>
        <v>0.35</v>
      </c>
    </row>
    <row r="4512" spans="1:11" outlineLevel="1" x14ac:dyDescent="0.2">
      <c r="A4512" s="135"/>
      <c r="B4512" s="136"/>
      <c r="C4512" s="137" t="s">
        <v>3582</v>
      </c>
      <c r="D4512" s="138"/>
      <c r="E4512" s="139"/>
      <c r="F4512" s="134"/>
      <c r="G4512" s="134"/>
      <c r="H4512" s="140"/>
      <c r="I4512" s="140"/>
      <c r="J4512" s="140"/>
      <c r="K4512" s="140"/>
    </row>
    <row r="4513" spans="1:11" outlineLevel="1" x14ac:dyDescent="0.2">
      <c r="A4513" s="135"/>
      <c r="B4513" s="136"/>
      <c r="C4513" s="137" t="s">
        <v>395</v>
      </c>
      <c r="D4513" s="138"/>
      <c r="E4513" s="139"/>
      <c r="F4513" s="134"/>
      <c r="G4513" s="134"/>
      <c r="H4513" s="140"/>
      <c r="I4513" s="140"/>
      <c r="J4513" s="140"/>
      <c r="K4513" s="140"/>
    </row>
    <row r="4514" spans="1:11" outlineLevel="1" x14ac:dyDescent="0.2">
      <c r="A4514" s="135"/>
      <c r="B4514" s="136"/>
      <c r="C4514" s="137" t="s">
        <v>1465</v>
      </c>
      <c r="D4514" s="138"/>
      <c r="E4514" s="139">
        <v>23.7</v>
      </c>
      <c r="F4514" s="134"/>
      <c r="G4514" s="134"/>
      <c r="H4514" s="140"/>
      <c r="I4514" s="140"/>
      <c r="J4514" s="140"/>
      <c r="K4514" s="140"/>
    </row>
    <row r="4515" spans="1:11" outlineLevel="1" x14ac:dyDescent="0.2">
      <c r="A4515" s="135"/>
      <c r="B4515" s="136"/>
      <c r="C4515" s="137" t="s">
        <v>1473</v>
      </c>
      <c r="D4515" s="138"/>
      <c r="E4515" s="139">
        <v>47.77</v>
      </c>
      <c r="F4515" s="134"/>
      <c r="G4515" s="134"/>
      <c r="H4515" s="140"/>
      <c r="I4515" s="140"/>
      <c r="J4515" s="140"/>
      <c r="K4515" s="140"/>
    </row>
    <row r="4516" spans="1:11" ht="22.5" outlineLevel="1" x14ac:dyDescent="0.2">
      <c r="A4516" s="43">
        <v>354</v>
      </c>
      <c r="B4516" s="44" t="s">
        <v>3583</v>
      </c>
      <c r="C4516" s="59" t="s">
        <v>3584</v>
      </c>
      <c r="D4516" s="45" t="s">
        <v>172</v>
      </c>
      <c r="E4516" s="46">
        <v>4.3600000000000003</v>
      </c>
      <c r="F4516" s="47">
        <v>0</v>
      </c>
      <c r="G4516" s="48">
        <f>ROUND(E4516*F4516,2)</f>
        <v>0</v>
      </c>
      <c r="H4516" s="46">
        <v>0</v>
      </c>
      <c r="I4516" s="46">
        <f>ROUND(E4516*H4516,2)</f>
        <v>0</v>
      </c>
      <c r="J4516" s="46">
        <v>0</v>
      </c>
      <c r="K4516" s="46">
        <f>ROUND(E4516*J4516,2)</f>
        <v>0</v>
      </c>
    </row>
    <row r="4517" spans="1:11" outlineLevel="1" x14ac:dyDescent="0.2">
      <c r="A4517" s="135"/>
      <c r="B4517" s="136"/>
      <c r="C4517" s="137" t="s">
        <v>3585</v>
      </c>
      <c r="D4517" s="138"/>
      <c r="E4517" s="139">
        <v>4.3600000000000003</v>
      </c>
      <c r="F4517" s="134"/>
      <c r="G4517" s="134"/>
      <c r="H4517" s="140"/>
      <c r="I4517" s="140"/>
      <c r="J4517" s="140"/>
      <c r="K4517" s="140"/>
    </row>
    <row r="4518" spans="1:11" ht="22.5" outlineLevel="1" x14ac:dyDescent="0.2">
      <c r="A4518" s="43">
        <v>355</v>
      </c>
      <c r="B4518" s="44" t="s">
        <v>3586</v>
      </c>
      <c r="C4518" s="59" t="s">
        <v>3587</v>
      </c>
      <c r="D4518" s="45" t="s">
        <v>172</v>
      </c>
      <c r="E4518" s="46">
        <v>413.25400000000002</v>
      </c>
      <c r="F4518" s="47">
        <v>0</v>
      </c>
      <c r="G4518" s="48">
        <f>ROUND(E4518*F4518,2)</f>
        <v>0</v>
      </c>
      <c r="H4518" s="46">
        <v>0</v>
      </c>
      <c r="I4518" s="46">
        <f>ROUND(E4518*H4518,2)</f>
        <v>0</v>
      </c>
      <c r="J4518" s="46">
        <v>0</v>
      </c>
      <c r="K4518" s="46">
        <f>ROUND(E4518*J4518,2)</f>
        <v>0</v>
      </c>
    </row>
    <row r="4519" spans="1:11" outlineLevel="1" x14ac:dyDescent="0.2">
      <c r="A4519" s="135"/>
      <c r="B4519" s="136"/>
      <c r="C4519" s="137" t="s">
        <v>3588</v>
      </c>
      <c r="D4519" s="138"/>
      <c r="E4519" s="139">
        <v>413.25400000000002</v>
      </c>
      <c r="F4519" s="134"/>
      <c r="G4519" s="134"/>
      <c r="H4519" s="140"/>
      <c r="I4519" s="140"/>
      <c r="J4519" s="140"/>
      <c r="K4519" s="140"/>
    </row>
    <row r="4520" spans="1:11" outlineLevel="1" x14ac:dyDescent="0.2">
      <c r="A4520" s="43">
        <v>356</v>
      </c>
      <c r="B4520" s="44" t="s">
        <v>3589</v>
      </c>
      <c r="C4520" s="59" t="s">
        <v>3590</v>
      </c>
      <c r="D4520" s="45" t="s">
        <v>172</v>
      </c>
      <c r="E4520" s="46">
        <v>1237.4493</v>
      </c>
      <c r="F4520" s="47">
        <v>0</v>
      </c>
      <c r="G4520" s="48">
        <f>ROUND(E4520*F4520,2)</f>
        <v>0</v>
      </c>
      <c r="H4520" s="46">
        <v>2.1000000000000001E-4</v>
      </c>
      <c r="I4520" s="46">
        <f>ROUND(E4520*H4520,2)</f>
        <v>0.26</v>
      </c>
      <c r="J4520" s="46">
        <v>0</v>
      </c>
      <c r="K4520" s="46">
        <f>ROUND(E4520*J4520,2)</f>
        <v>0</v>
      </c>
    </row>
    <row r="4521" spans="1:11" outlineLevel="1" x14ac:dyDescent="0.2">
      <c r="A4521" s="135"/>
      <c r="B4521" s="136"/>
      <c r="C4521" s="137" t="s">
        <v>3591</v>
      </c>
      <c r="D4521" s="138"/>
      <c r="E4521" s="139">
        <v>1237.4493</v>
      </c>
      <c r="F4521" s="134"/>
      <c r="G4521" s="134"/>
      <c r="H4521" s="140"/>
      <c r="I4521" s="140"/>
      <c r="J4521" s="140"/>
      <c r="K4521" s="140"/>
    </row>
    <row r="4522" spans="1:11" outlineLevel="1" x14ac:dyDescent="0.2">
      <c r="A4522" s="43">
        <v>357</v>
      </c>
      <c r="B4522" s="44" t="s">
        <v>3592</v>
      </c>
      <c r="C4522" s="59" t="s">
        <v>3593</v>
      </c>
      <c r="D4522" s="45" t="s">
        <v>172</v>
      </c>
      <c r="E4522" s="46">
        <v>1237.4493</v>
      </c>
      <c r="F4522" s="47">
        <v>0</v>
      </c>
      <c r="G4522" s="48">
        <f>ROUND(E4522*F4522,2)</f>
        <v>0</v>
      </c>
      <c r="H4522" s="46">
        <v>3.3999999999999998E-3</v>
      </c>
      <c r="I4522" s="46">
        <f>ROUND(E4522*H4522,2)</f>
        <v>4.21</v>
      </c>
      <c r="J4522" s="46">
        <v>0</v>
      </c>
      <c r="K4522" s="46">
        <f>ROUND(E4522*J4522,2)</f>
        <v>0</v>
      </c>
    </row>
    <row r="4523" spans="1:11" outlineLevel="1" x14ac:dyDescent="0.2">
      <c r="A4523" s="135"/>
      <c r="B4523" s="136"/>
      <c r="C4523" s="144" t="s">
        <v>3594</v>
      </c>
      <c r="D4523" s="144"/>
      <c r="E4523" s="144"/>
      <c r="F4523" s="144"/>
      <c r="G4523" s="144"/>
      <c r="H4523" s="140"/>
      <c r="I4523" s="140"/>
      <c r="J4523" s="140"/>
      <c r="K4523" s="140"/>
    </row>
    <row r="4524" spans="1:11" outlineLevel="1" x14ac:dyDescent="0.2">
      <c r="A4524" s="135"/>
      <c r="B4524" s="136"/>
      <c r="C4524" s="137" t="s">
        <v>906</v>
      </c>
      <c r="D4524" s="138"/>
      <c r="E4524" s="139"/>
      <c r="F4524" s="134"/>
      <c r="G4524" s="134"/>
      <c r="H4524" s="140"/>
      <c r="I4524" s="140"/>
      <c r="J4524" s="140"/>
      <c r="K4524" s="140"/>
    </row>
    <row r="4525" spans="1:11" outlineLevel="1" x14ac:dyDescent="0.2">
      <c r="A4525" s="135"/>
      <c r="B4525" s="136"/>
      <c r="C4525" s="137" t="s">
        <v>2270</v>
      </c>
      <c r="D4525" s="138"/>
      <c r="E4525" s="139">
        <v>68.87</v>
      </c>
      <c r="F4525" s="134"/>
      <c r="G4525" s="134"/>
      <c r="H4525" s="140"/>
      <c r="I4525" s="140"/>
      <c r="J4525" s="140"/>
      <c r="K4525" s="140"/>
    </row>
    <row r="4526" spans="1:11" outlineLevel="1" x14ac:dyDescent="0.2">
      <c r="A4526" s="135"/>
      <c r="B4526" s="136"/>
      <c r="C4526" s="137" t="s">
        <v>908</v>
      </c>
      <c r="D4526" s="138"/>
      <c r="E4526" s="139">
        <v>18.84</v>
      </c>
      <c r="F4526" s="134"/>
      <c r="G4526" s="134"/>
      <c r="H4526" s="140"/>
      <c r="I4526" s="140"/>
      <c r="J4526" s="140"/>
      <c r="K4526" s="140"/>
    </row>
    <row r="4527" spans="1:11" outlineLevel="1" x14ac:dyDescent="0.2">
      <c r="A4527" s="135"/>
      <c r="B4527" s="136"/>
      <c r="C4527" s="137" t="s">
        <v>909</v>
      </c>
      <c r="D4527" s="138"/>
      <c r="E4527" s="139">
        <v>50.08</v>
      </c>
      <c r="F4527" s="134"/>
      <c r="G4527" s="134"/>
      <c r="H4527" s="140"/>
      <c r="I4527" s="140"/>
      <c r="J4527" s="140"/>
      <c r="K4527" s="140"/>
    </row>
    <row r="4528" spans="1:11" outlineLevel="1" x14ac:dyDescent="0.2">
      <c r="A4528" s="135"/>
      <c r="B4528" s="136"/>
      <c r="C4528" s="137" t="s">
        <v>910</v>
      </c>
      <c r="D4528" s="138"/>
      <c r="E4528" s="139">
        <v>46.4</v>
      </c>
      <c r="F4528" s="134"/>
      <c r="G4528" s="134"/>
      <c r="H4528" s="140"/>
      <c r="I4528" s="140"/>
      <c r="J4528" s="140"/>
      <c r="K4528" s="140"/>
    </row>
    <row r="4529" spans="1:11" outlineLevel="1" x14ac:dyDescent="0.2">
      <c r="A4529" s="135"/>
      <c r="B4529" s="136"/>
      <c r="C4529" s="137" t="s">
        <v>964</v>
      </c>
      <c r="D4529" s="138"/>
      <c r="E4529" s="139">
        <v>6.46</v>
      </c>
      <c r="F4529" s="134"/>
      <c r="G4529" s="134"/>
      <c r="H4529" s="140"/>
      <c r="I4529" s="140"/>
      <c r="J4529" s="140"/>
      <c r="K4529" s="140"/>
    </row>
    <row r="4530" spans="1:11" outlineLevel="1" x14ac:dyDescent="0.2">
      <c r="A4530" s="135"/>
      <c r="B4530" s="136"/>
      <c r="C4530" s="137" t="s">
        <v>3595</v>
      </c>
      <c r="D4530" s="138"/>
      <c r="E4530" s="139">
        <v>5.78</v>
      </c>
      <c r="F4530" s="134"/>
      <c r="G4530" s="134"/>
      <c r="H4530" s="140"/>
      <c r="I4530" s="140"/>
      <c r="J4530" s="140"/>
      <c r="K4530" s="140"/>
    </row>
    <row r="4531" spans="1:11" outlineLevel="1" x14ac:dyDescent="0.2">
      <c r="A4531" s="135"/>
      <c r="B4531" s="136"/>
      <c r="C4531" s="137" t="s">
        <v>2274</v>
      </c>
      <c r="D4531" s="138"/>
      <c r="E4531" s="139">
        <v>11.33</v>
      </c>
      <c r="F4531" s="134"/>
      <c r="G4531" s="134"/>
      <c r="H4531" s="140"/>
      <c r="I4531" s="140"/>
      <c r="J4531" s="140"/>
      <c r="K4531" s="140"/>
    </row>
    <row r="4532" spans="1:11" outlineLevel="1" x14ac:dyDescent="0.2">
      <c r="A4532" s="135"/>
      <c r="B4532" s="136"/>
      <c r="C4532" s="137" t="s">
        <v>2275</v>
      </c>
      <c r="D4532" s="138"/>
      <c r="E4532" s="139">
        <v>13.5</v>
      </c>
      <c r="F4532" s="134"/>
      <c r="G4532" s="134"/>
      <c r="H4532" s="140"/>
      <c r="I4532" s="140"/>
      <c r="J4532" s="140"/>
      <c r="K4532" s="140"/>
    </row>
    <row r="4533" spans="1:11" outlineLevel="1" x14ac:dyDescent="0.2">
      <c r="A4533" s="135"/>
      <c r="B4533" s="136"/>
      <c r="C4533" s="137" t="s">
        <v>967</v>
      </c>
      <c r="D4533" s="138"/>
      <c r="E4533" s="139">
        <v>1.62</v>
      </c>
      <c r="F4533" s="134"/>
      <c r="G4533" s="134"/>
      <c r="H4533" s="140"/>
      <c r="I4533" s="140"/>
      <c r="J4533" s="140"/>
      <c r="K4533" s="140"/>
    </row>
    <row r="4534" spans="1:11" outlineLevel="1" x14ac:dyDescent="0.2">
      <c r="A4534" s="135"/>
      <c r="B4534" s="136"/>
      <c r="C4534" s="137" t="s">
        <v>3596</v>
      </c>
      <c r="D4534" s="138"/>
      <c r="E4534" s="139">
        <v>5.4</v>
      </c>
      <c r="F4534" s="134"/>
      <c r="G4534" s="134"/>
      <c r="H4534" s="140"/>
      <c r="I4534" s="140"/>
      <c r="J4534" s="140"/>
      <c r="K4534" s="140"/>
    </row>
    <row r="4535" spans="1:11" outlineLevel="1" x14ac:dyDescent="0.2">
      <c r="A4535" s="135"/>
      <c r="B4535" s="136"/>
      <c r="C4535" s="137" t="s">
        <v>2277</v>
      </c>
      <c r="D4535" s="138"/>
      <c r="E4535" s="139">
        <v>46.17</v>
      </c>
      <c r="F4535" s="134"/>
      <c r="G4535" s="134"/>
      <c r="H4535" s="140"/>
      <c r="I4535" s="140"/>
      <c r="J4535" s="140"/>
      <c r="K4535" s="140"/>
    </row>
    <row r="4536" spans="1:11" outlineLevel="1" x14ac:dyDescent="0.2">
      <c r="A4536" s="135"/>
      <c r="B4536" s="136"/>
      <c r="C4536" s="137" t="s">
        <v>914</v>
      </c>
      <c r="D4536" s="138"/>
      <c r="E4536" s="139">
        <v>7.29</v>
      </c>
      <c r="F4536" s="134"/>
      <c r="G4536" s="134"/>
      <c r="H4536" s="140"/>
      <c r="I4536" s="140"/>
      <c r="J4536" s="140"/>
      <c r="K4536" s="140"/>
    </row>
    <row r="4537" spans="1:11" outlineLevel="1" x14ac:dyDescent="0.2">
      <c r="A4537" s="135"/>
      <c r="B4537" s="136"/>
      <c r="C4537" s="137" t="s">
        <v>915</v>
      </c>
      <c r="D4537" s="138"/>
      <c r="E4537" s="139">
        <v>14.63</v>
      </c>
      <c r="F4537" s="134"/>
      <c r="G4537" s="134"/>
      <c r="H4537" s="140"/>
      <c r="I4537" s="140"/>
      <c r="J4537" s="140"/>
      <c r="K4537" s="140"/>
    </row>
    <row r="4538" spans="1:11" outlineLevel="1" x14ac:dyDescent="0.2">
      <c r="A4538" s="135"/>
      <c r="B4538" s="136"/>
      <c r="C4538" s="137" t="s">
        <v>970</v>
      </c>
      <c r="D4538" s="138"/>
      <c r="E4538" s="139">
        <v>3.5</v>
      </c>
      <c r="F4538" s="134"/>
      <c r="G4538" s="134"/>
      <c r="H4538" s="140"/>
      <c r="I4538" s="140"/>
      <c r="J4538" s="140"/>
      <c r="K4538" s="140"/>
    </row>
    <row r="4539" spans="1:11" outlineLevel="1" x14ac:dyDescent="0.2">
      <c r="A4539" s="135"/>
      <c r="B4539" s="136"/>
      <c r="C4539" s="137" t="s">
        <v>2279</v>
      </c>
      <c r="D4539" s="138"/>
      <c r="E4539" s="139">
        <v>3</v>
      </c>
      <c r="F4539" s="134"/>
      <c r="G4539" s="134"/>
      <c r="H4539" s="140"/>
      <c r="I4539" s="140"/>
      <c r="J4539" s="140"/>
      <c r="K4539" s="140"/>
    </row>
    <row r="4540" spans="1:11" outlineLevel="1" x14ac:dyDescent="0.2">
      <c r="A4540" s="135"/>
      <c r="B4540" s="136"/>
      <c r="C4540" s="137" t="s">
        <v>2280</v>
      </c>
      <c r="D4540" s="138"/>
      <c r="E4540" s="139">
        <v>14.1</v>
      </c>
      <c r="F4540" s="134"/>
      <c r="G4540" s="134"/>
      <c r="H4540" s="140"/>
      <c r="I4540" s="140"/>
      <c r="J4540" s="140"/>
      <c r="K4540" s="140"/>
    </row>
    <row r="4541" spans="1:11" outlineLevel="1" x14ac:dyDescent="0.2">
      <c r="A4541" s="135"/>
      <c r="B4541" s="136"/>
      <c r="C4541" s="137" t="s">
        <v>917</v>
      </c>
      <c r="D4541" s="138"/>
      <c r="E4541" s="139"/>
      <c r="F4541" s="134"/>
      <c r="G4541" s="134"/>
      <c r="H4541" s="140"/>
      <c r="I4541" s="140"/>
      <c r="J4541" s="140"/>
      <c r="K4541" s="140"/>
    </row>
    <row r="4542" spans="1:11" outlineLevel="1" x14ac:dyDescent="0.2">
      <c r="A4542" s="135"/>
      <c r="B4542" s="136"/>
      <c r="C4542" s="137" t="s">
        <v>2284</v>
      </c>
      <c r="D4542" s="138"/>
      <c r="E4542" s="139">
        <v>9.27</v>
      </c>
      <c r="F4542" s="134"/>
      <c r="G4542" s="134"/>
      <c r="H4542" s="140"/>
      <c r="I4542" s="140"/>
      <c r="J4542" s="140"/>
      <c r="K4542" s="140"/>
    </row>
    <row r="4543" spans="1:11" outlineLevel="1" x14ac:dyDescent="0.2">
      <c r="A4543" s="135"/>
      <c r="B4543" s="136"/>
      <c r="C4543" s="137" t="s">
        <v>3597</v>
      </c>
      <c r="D4543" s="138"/>
      <c r="E4543" s="139">
        <v>10.7</v>
      </c>
      <c r="F4543" s="134"/>
      <c r="G4543" s="134"/>
      <c r="H4543" s="140"/>
      <c r="I4543" s="140"/>
      <c r="J4543" s="140"/>
      <c r="K4543" s="140"/>
    </row>
    <row r="4544" spans="1:11" outlineLevel="1" x14ac:dyDescent="0.2">
      <c r="A4544" s="135"/>
      <c r="B4544" s="136"/>
      <c r="C4544" s="137" t="s">
        <v>926</v>
      </c>
      <c r="D4544" s="138"/>
      <c r="E4544" s="139"/>
      <c r="F4544" s="134"/>
      <c r="G4544" s="134"/>
      <c r="H4544" s="140"/>
      <c r="I4544" s="140"/>
      <c r="J4544" s="140"/>
      <c r="K4544" s="140"/>
    </row>
    <row r="4545" spans="1:11" outlineLevel="1" x14ac:dyDescent="0.2">
      <c r="A4545" s="135"/>
      <c r="B4545" s="136"/>
      <c r="C4545" s="137" t="s">
        <v>978</v>
      </c>
      <c r="D4545" s="138"/>
      <c r="E4545" s="139">
        <v>1.28</v>
      </c>
      <c r="F4545" s="134"/>
      <c r="G4545" s="134"/>
      <c r="H4545" s="140"/>
      <c r="I4545" s="140"/>
      <c r="J4545" s="140"/>
      <c r="K4545" s="140"/>
    </row>
    <row r="4546" spans="1:11" outlineLevel="1" x14ac:dyDescent="0.2">
      <c r="A4546" s="135"/>
      <c r="B4546" s="136"/>
      <c r="C4546" s="137" t="s">
        <v>2557</v>
      </c>
      <c r="D4546" s="138"/>
      <c r="E4546" s="139">
        <v>6.1</v>
      </c>
      <c r="F4546" s="134"/>
      <c r="G4546" s="134"/>
      <c r="H4546" s="140"/>
      <c r="I4546" s="140"/>
      <c r="J4546" s="140"/>
      <c r="K4546" s="140"/>
    </row>
    <row r="4547" spans="1:11" outlineLevel="1" x14ac:dyDescent="0.2">
      <c r="A4547" s="135"/>
      <c r="B4547" s="136"/>
      <c r="C4547" s="137" t="s">
        <v>938</v>
      </c>
      <c r="D4547" s="138"/>
      <c r="E4547" s="139"/>
      <c r="F4547" s="134"/>
      <c r="G4547" s="134"/>
      <c r="H4547" s="140"/>
      <c r="I4547" s="140"/>
      <c r="J4547" s="140"/>
      <c r="K4547" s="140"/>
    </row>
    <row r="4548" spans="1:11" outlineLevel="1" x14ac:dyDescent="0.2">
      <c r="A4548" s="135"/>
      <c r="B4548" s="136"/>
      <c r="C4548" s="137" t="s">
        <v>983</v>
      </c>
      <c r="D4548" s="138"/>
      <c r="E4548" s="139">
        <v>1.41</v>
      </c>
      <c r="F4548" s="134"/>
      <c r="G4548" s="134"/>
      <c r="H4548" s="140"/>
      <c r="I4548" s="140"/>
      <c r="J4548" s="140"/>
      <c r="K4548" s="140"/>
    </row>
    <row r="4549" spans="1:11" outlineLevel="1" x14ac:dyDescent="0.2">
      <c r="A4549" s="135"/>
      <c r="B4549" s="136"/>
      <c r="C4549" s="137" t="s">
        <v>2296</v>
      </c>
      <c r="D4549" s="138"/>
      <c r="E4549" s="139">
        <v>5.88</v>
      </c>
      <c r="F4549" s="134"/>
      <c r="G4549" s="134"/>
      <c r="H4549" s="140"/>
      <c r="I4549" s="140"/>
      <c r="J4549" s="140"/>
      <c r="K4549" s="140"/>
    </row>
    <row r="4550" spans="1:11" outlineLevel="1" x14ac:dyDescent="0.2">
      <c r="A4550" s="135"/>
      <c r="B4550" s="136"/>
      <c r="C4550" s="137" t="s">
        <v>950</v>
      </c>
      <c r="D4550" s="138"/>
      <c r="E4550" s="139"/>
      <c r="F4550" s="134"/>
      <c r="G4550" s="134"/>
      <c r="H4550" s="140"/>
      <c r="I4550" s="140"/>
      <c r="J4550" s="140"/>
      <c r="K4550" s="140"/>
    </row>
    <row r="4551" spans="1:11" outlineLevel="1" x14ac:dyDescent="0.2">
      <c r="A4551" s="135"/>
      <c r="B4551" s="136"/>
      <c r="C4551" s="137" t="s">
        <v>988</v>
      </c>
      <c r="D4551" s="138"/>
      <c r="E4551" s="139">
        <v>1.41</v>
      </c>
      <c r="F4551" s="134"/>
      <c r="G4551" s="134"/>
      <c r="H4551" s="140"/>
      <c r="I4551" s="140"/>
      <c r="J4551" s="140"/>
      <c r="K4551" s="140"/>
    </row>
    <row r="4552" spans="1:11" outlineLevel="1" x14ac:dyDescent="0.2">
      <c r="A4552" s="135"/>
      <c r="B4552" s="136"/>
      <c r="C4552" s="137" t="s">
        <v>2300</v>
      </c>
      <c r="D4552" s="138"/>
      <c r="E4552" s="139">
        <v>5.88</v>
      </c>
      <c r="F4552" s="134"/>
      <c r="G4552" s="134"/>
      <c r="H4552" s="140"/>
      <c r="I4552" s="140"/>
      <c r="J4552" s="140"/>
      <c r="K4552" s="140"/>
    </row>
    <row r="4553" spans="1:11" outlineLevel="1" x14ac:dyDescent="0.2">
      <c r="A4553" s="135"/>
      <c r="B4553" s="136"/>
      <c r="C4553" s="137" t="s">
        <v>997</v>
      </c>
      <c r="D4553" s="138"/>
      <c r="E4553" s="139"/>
      <c r="F4553" s="134"/>
      <c r="G4553" s="134"/>
      <c r="H4553" s="140"/>
      <c r="I4553" s="140"/>
      <c r="J4553" s="140"/>
      <c r="K4553" s="140"/>
    </row>
    <row r="4554" spans="1:11" outlineLevel="1" x14ac:dyDescent="0.2">
      <c r="A4554" s="135"/>
      <c r="B4554" s="136"/>
      <c r="C4554" s="137" t="s">
        <v>2306</v>
      </c>
      <c r="D4554" s="138"/>
      <c r="E4554" s="139">
        <v>2.15</v>
      </c>
      <c r="F4554" s="134"/>
      <c r="G4554" s="134"/>
      <c r="H4554" s="140"/>
      <c r="I4554" s="140"/>
      <c r="J4554" s="140"/>
      <c r="K4554" s="140"/>
    </row>
    <row r="4555" spans="1:11" outlineLevel="1" x14ac:dyDescent="0.2">
      <c r="A4555" s="135"/>
      <c r="B4555" s="136"/>
      <c r="C4555" s="137" t="s">
        <v>3598</v>
      </c>
      <c r="D4555" s="138"/>
      <c r="E4555" s="139"/>
      <c r="F4555" s="134"/>
      <c r="G4555" s="134"/>
      <c r="H4555" s="140"/>
      <c r="I4555" s="140"/>
      <c r="J4555" s="140"/>
      <c r="K4555" s="140"/>
    </row>
    <row r="4556" spans="1:11" outlineLevel="1" x14ac:dyDescent="0.2">
      <c r="A4556" s="135"/>
      <c r="B4556" s="136"/>
      <c r="C4556" s="137" t="s">
        <v>906</v>
      </c>
      <c r="D4556" s="138"/>
      <c r="E4556" s="139"/>
      <c r="F4556" s="134"/>
      <c r="G4556" s="134"/>
      <c r="H4556" s="140"/>
      <c r="I4556" s="140"/>
      <c r="J4556" s="140"/>
      <c r="K4556" s="140"/>
    </row>
    <row r="4557" spans="1:11" outlineLevel="1" x14ac:dyDescent="0.2">
      <c r="A4557" s="135"/>
      <c r="B4557" s="136"/>
      <c r="C4557" s="137" t="s">
        <v>3599</v>
      </c>
      <c r="D4557" s="138"/>
      <c r="E4557" s="139">
        <v>100.2</v>
      </c>
      <c r="F4557" s="134"/>
      <c r="G4557" s="134"/>
      <c r="H4557" s="140"/>
      <c r="I4557" s="140"/>
      <c r="J4557" s="140"/>
      <c r="K4557" s="140"/>
    </row>
    <row r="4558" spans="1:11" outlineLevel="1" x14ac:dyDescent="0.2">
      <c r="A4558" s="135"/>
      <c r="B4558" s="136"/>
      <c r="C4558" s="137" t="s">
        <v>3600</v>
      </c>
      <c r="D4558" s="138"/>
      <c r="E4558" s="139">
        <v>-3.8159999999999998</v>
      </c>
      <c r="F4558" s="134"/>
      <c r="G4558" s="134"/>
      <c r="H4558" s="140"/>
      <c r="I4558" s="140"/>
      <c r="J4558" s="140"/>
      <c r="K4558" s="140"/>
    </row>
    <row r="4559" spans="1:11" outlineLevel="1" x14ac:dyDescent="0.2">
      <c r="A4559" s="135"/>
      <c r="B4559" s="136"/>
      <c r="C4559" s="137" t="s">
        <v>1174</v>
      </c>
      <c r="D4559" s="138"/>
      <c r="E4559" s="139">
        <v>-1.8</v>
      </c>
      <c r="F4559" s="134"/>
      <c r="G4559" s="134"/>
      <c r="H4559" s="140"/>
      <c r="I4559" s="140"/>
      <c r="J4559" s="140"/>
      <c r="K4559" s="140"/>
    </row>
    <row r="4560" spans="1:11" outlineLevel="1" x14ac:dyDescent="0.2">
      <c r="A4560" s="135"/>
      <c r="B4560" s="136"/>
      <c r="C4560" s="137" t="s">
        <v>3601</v>
      </c>
      <c r="D4560" s="138"/>
      <c r="E4560" s="139">
        <v>-4.1399999999999997</v>
      </c>
      <c r="F4560" s="134"/>
      <c r="G4560" s="134"/>
      <c r="H4560" s="140"/>
      <c r="I4560" s="140"/>
      <c r="J4560" s="140"/>
      <c r="K4560" s="140"/>
    </row>
    <row r="4561" spans="1:11" outlineLevel="1" x14ac:dyDescent="0.2">
      <c r="A4561" s="135"/>
      <c r="B4561" s="136"/>
      <c r="C4561" s="137" t="s">
        <v>3602</v>
      </c>
      <c r="D4561" s="138"/>
      <c r="E4561" s="139">
        <v>-3.6579999999999999</v>
      </c>
      <c r="F4561" s="134"/>
      <c r="G4561" s="134"/>
      <c r="H4561" s="140"/>
      <c r="I4561" s="140"/>
      <c r="J4561" s="140"/>
      <c r="K4561" s="140"/>
    </row>
    <row r="4562" spans="1:11" outlineLevel="1" x14ac:dyDescent="0.2">
      <c r="A4562" s="135"/>
      <c r="B4562" s="136"/>
      <c r="C4562" s="137" t="s">
        <v>3603</v>
      </c>
      <c r="D4562" s="138"/>
      <c r="E4562" s="139">
        <v>8.1</v>
      </c>
      <c r="F4562" s="134"/>
      <c r="G4562" s="134"/>
      <c r="H4562" s="140"/>
      <c r="I4562" s="140"/>
      <c r="J4562" s="140"/>
      <c r="K4562" s="140"/>
    </row>
    <row r="4563" spans="1:11" outlineLevel="1" x14ac:dyDescent="0.2">
      <c r="A4563" s="135"/>
      <c r="B4563" s="136"/>
      <c r="C4563" s="137" t="s">
        <v>3604</v>
      </c>
      <c r="D4563" s="138"/>
      <c r="E4563" s="139">
        <v>3.069</v>
      </c>
      <c r="F4563" s="134"/>
      <c r="G4563" s="134"/>
      <c r="H4563" s="140"/>
      <c r="I4563" s="140"/>
      <c r="J4563" s="140"/>
      <c r="K4563" s="140"/>
    </row>
    <row r="4564" spans="1:11" outlineLevel="1" x14ac:dyDescent="0.2">
      <c r="A4564" s="135"/>
      <c r="B4564" s="136"/>
      <c r="C4564" s="137" t="s">
        <v>3605</v>
      </c>
      <c r="D4564" s="138"/>
      <c r="E4564" s="139">
        <v>0.92</v>
      </c>
      <c r="F4564" s="134"/>
      <c r="G4564" s="134"/>
      <c r="H4564" s="140"/>
      <c r="I4564" s="140"/>
      <c r="J4564" s="140"/>
      <c r="K4564" s="140"/>
    </row>
    <row r="4565" spans="1:11" outlineLevel="1" x14ac:dyDescent="0.2">
      <c r="A4565" s="135"/>
      <c r="B4565" s="136"/>
      <c r="C4565" s="137" t="s">
        <v>3606</v>
      </c>
      <c r="D4565" s="138"/>
      <c r="E4565" s="139">
        <v>55.92</v>
      </c>
      <c r="F4565" s="134"/>
      <c r="G4565" s="134"/>
      <c r="H4565" s="140"/>
      <c r="I4565" s="140"/>
      <c r="J4565" s="140"/>
      <c r="K4565" s="140"/>
    </row>
    <row r="4566" spans="1:11" outlineLevel="1" x14ac:dyDescent="0.2">
      <c r="A4566" s="135"/>
      <c r="B4566" s="136"/>
      <c r="C4566" s="137" t="s">
        <v>3607</v>
      </c>
      <c r="D4566" s="138"/>
      <c r="E4566" s="139">
        <v>-5.4</v>
      </c>
      <c r="F4566" s="134"/>
      <c r="G4566" s="134"/>
      <c r="H4566" s="140"/>
      <c r="I4566" s="140"/>
      <c r="J4566" s="140"/>
      <c r="K4566" s="140"/>
    </row>
    <row r="4567" spans="1:11" outlineLevel="1" x14ac:dyDescent="0.2">
      <c r="A4567" s="135"/>
      <c r="B4567" s="136"/>
      <c r="C4567" s="137" t="s">
        <v>3608</v>
      </c>
      <c r="D4567" s="138"/>
      <c r="E4567" s="139">
        <v>-2.1389999999999998</v>
      </c>
      <c r="F4567" s="134"/>
      <c r="G4567" s="134"/>
      <c r="H4567" s="140"/>
      <c r="I4567" s="140"/>
      <c r="J4567" s="140"/>
      <c r="K4567" s="140"/>
    </row>
    <row r="4568" spans="1:11" outlineLevel="1" x14ac:dyDescent="0.2">
      <c r="A4568" s="135"/>
      <c r="B4568" s="136"/>
      <c r="C4568" s="137" t="s">
        <v>3609</v>
      </c>
      <c r="D4568" s="138"/>
      <c r="E4568" s="139">
        <v>3.4580000000000002</v>
      </c>
      <c r="F4568" s="134"/>
      <c r="G4568" s="134"/>
      <c r="H4568" s="140"/>
      <c r="I4568" s="140"/>
      <c r="J4568" s="140"/>
      <c r="K4568" s="140"/>
    </row>
    <row r="4569" spans="1:11" outlineLevel="1" x14ac:dyDescent="0.2">
      <c r="A4569" s="135"/>
      <c r="B4569" s="136"/>
      <c r="C4569" s="137" t="s">
        <v>3610</v>
      </c>
      <c r="D4569" s="138"/>
      <c r="E4569" s="139">
        <v>2.7</v>
      </c>
      <c r="F4569" s="134"/>
      <c r="G4569" s="134"/>
      <c r="H4569" s="140"/>
      <c r="I4569" s="140"/>
      <c r="J4569" s="140"/>
      <c r="K4569" s="140"/>
    </row>
    <row r="4570" spans="1:11" outlineLevel="1" x14ac:dyDescent="0.2">
      <c r="A4570" s="135"/>
      <c r="B4570" s="136"/>
      <c r="C4570" s="137" t="s">
        <v>3611</v>
      </c>
      <c r="D4570" s="138"/>
      <c r="E4570" s="139">
        <v>1.0229999999999999</v>
      </c>
      <c r="F4570" s="134"/>
      <c r="G4570" s="134"/>
      <c r="H4570" s="140"/>
      <c r="I4570" s="140"/>
      <c r="J4570" s="140"/>
      <c r="K4570" s="140"/>
    </row>
    <row r="4571" spans="1:11" outlineLevel="1" x14ac:dyDescent="0.2">
      <c r="A4571" s="135"/>
      <c r="B4571" s="136"/>
      <c r="C4571" s="137" t="s">
        <v>3612</v>
      </c>
      <c r="D4571" s="138"/>
      <c r="E4571" s="139">
        <v>82.98</v>
      </c>
      <c r="F4571" s="134"/>
      <c r="G4571" s="134"/>
      <c r="H4571" s="140"/>
      <c r="I4571" s="140"/>
      <c r="J4571" s="140"/>
      <c r="K4571" s="140"/>
    </row>
    <row r="4572" spans="1:11" outlineLevel="1" x14ac:dyDescent="0.2">
      <c r="A4572" s="135"/>
      <c r="B4572" s="136"/>
      <c r="C4572" s="137" t="s">
        <v>1174</v>
      </c>
      <c r="D4572" s="138"/>
      <c r="E4572" s="139">
        <v>-1.8</v>
      </c>
      <c r="F4572" s="134"/>
      <c r="G4572" s="134"/>
      <c r="H4572" s="140"/>
      <c r="I4572" s="140"/>
      <c r="J4572" s="140"/>
      <c r="K4572" s="140"/>
    </row>
    <row r="4573" spans="1:11" outlineLevel="1" x14ac:dyDescent="0.2">
      <c r="A4573" s="135"/>
      <c r="B4573" s="136"/>
      <c r="C4573" s="137" t="s">
        <v>3613</v>
      </c>
      <c r="D4573" s="138"/>
      <c r="E4573" s="139">
        <v>-3.7679999999999998</v>
      </c>
      <c r="F4573" s="134"/>
      <c r="G4573" s="134"/>
      <c r="H4573" s="140"/>
      <c r="I4573" s="140"/>
      <c r="J4573" s="140"/>
      <c r="K4573" s="140"/>
    </row>
    <row r="4574" spans="1:11" outlineLevel="1" x14ac:dyDescent="0.2">
      <c r="A4574" s="135"/>
      <c r="B4574" s="136"/>
      <c r="C4574" s="137" t="s">
        <v>3608</v>
      </c>
      <c r="D4574" s="138"/>
      <c r="E4574" s="139">
        <v>-2.1389999999999998</v>
      </c>
      <c r="F4574" s="134"/>
      <c r="G4574" s="134"/>
      <c r="H4574" s="140"/>
      <c r="I4574" s="140"/>
      <c r="J4574" s="140"/>
      <c r="K4574" s="140"/>
    </row>
    <row r="4575" spans="1:11" outlineLevel="1" x14ac:dyDescent="0.2">
      <c r="A4575" s="135"/>
      <c r="B4575" s="136"/>
      <c r="C4575" s="137" t="s">
        <v>3614</v>
      </c>
      <c r="D4575" s="138"/>
      <c r="E4575" s="139">
        <v>-3.6114999999999999</v>
      </c>
      <c r="F4575" s="134"/>
      <c r="G4575" s="134"/>
      <c r="H4575" s="140"/>
      <c r="I4575" s="140"/>
      <c r="J4575" s="140"/>
      <c r="K4575" s="140"/>
    </row>
    <row r="4576" spans="1:11" outlineLevel="1" x14ac:dyDescent="0.2">
      <c r="A4576" s="135"/>
      <c r="B4576" s="136"/>
      <c r="C4576" s="137" t="s">
        <v>3615</v>
      </c>
      <c r="D4576" s="138"/>
      <c r="E4576" s="139">
        <v>3.6</v>
      </c>
      <c r="F4576" s="134"/>
      <c r="G4576" s="134"/>
      <c r="H4576" s="140"/>
      <c r="I4576" s="140"/>
      <c r="J4576" s="140"/>
      <c r="K4576" s="140"/>
    </row>
    <row r="4577" spans="1:11" outlineLevel="1" x14ac:dyDescent="0.2">
      <c r="A4577" s="135"/>
      <c r="B4577" s="136"/>
      <c r="C4577" s="137" t="s">
        <v>3616</v>
      </c>
      <c r="D4577" s="138"/>
      <c r="E4577" s="139">
        <v>1.7584</v>
      </c>
      <c r="F4577" s="134"/>
      <c r="G4577" s="134"/>
      <c r="H4577" s="140"/>
      <c r="I4577" s="140"/>
      <c r="J4577" s="140"/>
      <c r="K4577" s="140"/>
    </row>
    <row r="4578" spans="1:11" outlineLevel="1" x14ac:dyDescent="0.2">
      <c r="A4578" s="135"/>
      <c r="B4578" s="136"/>
      <c r="C4578" s="137" t="s">
        <v>3617</v>
      </c>
      <c r="D4578" s="138"/>
      <c r="E4578" s="139">
        <v>5.28</v>
      </c>
      <c r="F4578" s="134"/>
      <c r="G4578" s="134"/>
      <c r="H4578" s="140"/>
      <c r="I4578" s="140"/>
      <c r="J4578" s="140"/>
      <c r="K4578" s="140"/>
    </row>
    <row r="4579" spans="1:11" outlineLevel="1" x14ac:dyDescent="0.2">
      <c r="A4579" s="135"/>
      <c r="B4579" s="136"/>
      <c r="C4579" s="137" t="s">
        <v>3618</v>
      </c>
      <c r="D4579" s="138"/>
      <c r="E4579" s="139">
        <v>2.0459999999999998</v>
      </c>
      <c r="F4579" s="134"/>
      <c r="G4579" s="134"/>
      <c r="H4579" s="140"/>
      <c r="I4579" s="140"/>
      <c r="J4579" s="140"/>
      <c r="K4579" s="140"/>
    </row>
    <row r="4580" spans="1:11" outlineLevel="1" x14ac:dyDescent="0.2">
      <c r="A4580" s="135"/>
      <c r="B4580" s="136"/>
      <c r="C4580" s="137" t="s">
        <v>3619</v>
      </c>
      <c r="D4580" s="138"/>
      <c r="E4580" s="139">
        <v>79.98</v>
      </c>
      <c r="F4580" s="134"/>
      <c r="G4580" s="134"/>
      <c r="H4580" s="140"/>
      <c r="I4580" s="140"/>
      <c r="J4580" s="140"/>
      <c r="K4580" s="140"/>
    </row>
    <row r="4581" spans="1:11" outlineLevel="1" x14ac:dyDescent="0.2">
      <c r="A4581" s="135"/>
      <c r="B4581" s="136"/>
      <c r="C4581" s="137" t="s">
        <v>1174</v>
      </c>
      <c r="D4581" s="138"/>
      <c r="E4581" s="139">
        <v>-1.8</v>
      </c>
      <c r="F4581" s="134"/>
      <c r="G4581" s="134"/>
      <c r="H4581" s="140"/>
      <c r="I4581" s="140"/>
      <c r="J4581" s="140"/>
      <c r="K4581" s="140"/>
    </row>
    <row r="4582" spans="1:11" outlineLevel="1" x14ac:dyDescent="0.2">
      <c r="A4582" s="135"/>
      <c r="B4582" s="136"/>
      <c r="C4582" s="137" t="s">
        <v>3620</v>
      </c>
      <c r="D4582" s="138"/>
      <c r="E4582" s="139">
        <v>-4.34</v>
      </c>
      <c r="F4582" s="134"/>
      <c r="G4582" s="134"/>
      <c r="H4582" s="140"/>
      <c r="I4582" s="140"/>
      <c r="J4582" s="140"/>
      <c r="K4582" s="140"/>
    </row>
    <row r="4583" spans="1:11" outlineLevel="1" x14ac:dyDescent="0.2">
      <c r="A4583" s="135"/>
      <c r="B4583" s="136"/>
      <c r="C4583" s="137" t="s">
        <v>3621</v>
      </c>
      <c r="D4583" s="138"/>
      <c r="E4583" s="139">
        <v>5.28</v>
      </c>
      <c r="F4583" s="134"/>
      <c r="G4583" s="134"/>
      <c r="H4583" s="140"/>
      <c r="I4583" s="140"/>
      <c r="J4583" s="140"/>
      <c r="K4583" s="140"/>
    </row>
    <row r="4584" spans="1:11" outlineLevel="1" x14ac:dyDescent="0.2">
      <c r="A4584" s="135"/>
      <c r="B4584" s="136"/>
      <c r="C4584" s="137" t="s">
        <v>3622</v>
      </c>
      <c r="D4584" s="138"/>
      <c r="E4584" s="139">
        <v>3.1</v>
      </c>
      <c r="F4584" s="134"/>
      <c r="G4584" s="134"/>
      <c r="H4584" s="140"/>
      <c r="I4584" s="140"/>
      <c r="J4584" s="140"/>
      <c r="K4584" s="140"/>
    </row>
    <row r="4585" spans="1:11" outlineLevel="1" x14ac:dyDescent="0.2">
      <c r="A4585" s="135"/>
      <c r="B4585" s="136"/>
      <c r="C4585" s="137" t="s">
        <v>3623</v>
      </c>
      <c r="D4585" s="138"/>
      <c r="E4585" s="139">
        <v>13.92</v>
      </c>
      <c r="F4585" s="134"/>
      <c r="G4585" s="134"/>
      <c r="H4585" s="140"/>
      <c r="I4585" s="140"/>
      <c r="J4585" s="140"/>
      <c r="K4585" s="140"/>
    </row>
    <row r="4586" spans="1:11" outlineLevel="1" x14ac:dyDescent="0.2">
      <c r="A4586" s="135"/>
      <c r="B4586" s="136"/>
      <c r="C4586" s="137" t="s">
        <v>3624</v>
      </c>
      <c r="D4586" s="138"/>
      <c r="E4586" s="139">
        <v>-1.2</v>
      </c>
      <c r="F4586" s="134"/>
      <c r="G4586" s="134"/>
      <c r="H4586" s="140"/>
      <c r="I4586" s="140"/>
      <c r="J4586" s="140"/>
      <c r="K4586" s="140"/>
    </row>
    <row r="4587" spans="1:11" outlineLevel="1" x14ac:dyDescent="0.2">
      <c r="A4587" s="135"/>
      <c r="B4587" s="136"/>
      <c r="C4587" s="137" t="s">
        <v>3625</v>
      </c>
      <c r="D4587" s="138"/>
      <c r="E4587" s="139">
        <v>31.62</v>
      </c>
      <c r="F4587" s="134"/>
      <c r="G4587" s="134"/>
      <c r="H4587" s="140"/>
      <c r="I4587" s="140"/>
      <c r="J4587" s="140"/>
      <c r="K4587" s="140"/>
    </row>
    <row r="4588" spans="1:11" outlineLevel="1" x14ac:dyDescent="0.2">
      <c r="A4588" s="135"/>
      <c r="B4588" s="136"/>
      <c r="C4588" s="137" t="s">
        <v>1663</v>
      </c>
      <c r="D4588" s="138"/>
      <c r="E4588" s="139">
        <v>-1.6</v>
      </c>
      <c r="F4588" s="134"/>
      <c r="G4588" s="134"/>
      <c r="H4588" s="140"/>
      <c r="I4588" s="140"/>
      <c r="J4588" s="140"/>
      <c r="K4588" s="140"/>
    </row>
    <row r="4589" spans="1:11" outlineLevel="1" x14ac:dyDescent="0.2">
      <c r="A4589" s="135"/>
      <c r="B4589" s="136"/>
      <c r="C4589" s="137" t="s">
        <v>3626</v>
      </c>
      <c r="D4589" s="138"/>
      <c r="E4589" s="139">
        <v>0.38400000000000001</v>
      </c>
      <c r="F4589" s="134"/>
      <c r="G4589" s="134"/>
      <c r="H4589" s="140"/>
      <c r="I4589" s="140"/>
      <c r="J4589" s="140"/>
      <c r="K4589" s="140"/>
    </row>
    <row r="4590" spans="1:11" outlineLevel="1" x14ac:dyDescent="0.2">
      <c r="A4590" s="135"/>
      <c r="B4590" s="136"/>
      <c r="C4590" s="137" t="s">
        <v>3627</v>
      </c>
      <c r="D4590" s="138"/>
      <c r="E4590" s="139">
        <v>24.8</v>
      </c>
      <c r="F4590" s="134"/>
      <c r="G4590" s="134"/>
      <c r="H4590" s="140"/>
      <c r="I4590" s="140"/>
      <c r="J4590" s="140"/>
      <c r="K4590" s="140"/>
    </row>
    <row r="4591" spans="1:11" outlineLevel="1" x14ac:dyDescent="0.2">
      <c r="A4591" s="135"/>
      <c r="B4591" s="136"/>
      <c r="C4591" s="137" t="s">
        <v>1663</v>
      </c>
      <c r="D4591" s="138"/>
      <c r="E4591" s="139">
        <v>-1.6</v>
      </c>
      <c r="F4591" s="134"/>
      <c r="G4591" s="134"/>
      <c r="H4591" s="140"/>
      <c r="I4591" s="140"/>
      <c r="J4591" s="140"/>
      <c r="K4591" s="140"/>
    </row>
    <row r="4592" spans="1:11" outlineLevel="1" x14ac:dyDescent="0.2">
      <c r="A4592" s="135"/>
      <c r="B4592" s="136"/>
      <c r="C4592" s="137" t="s">
        <v>3628</v>
      </c>
      <c r="D4592" s="138"/>
      <c r="E4592" s="139">
        <v>-0.24299999999999999</v>
      </c>
      <c r="F4592" s="134"/>
      <c r="G4592" s="134"/>
      <c r="H4592" s="140"/>
      <c r="I4592" s="140"/>
      <c r="J4592" s="140"/>
      <c r="K4592" s="140"/>
    </row>
    <row r="4593" spans="1:11" outlineLevel="1" x14ac:dyDescent="0.2">
      <c r="A4593" s="135"/>
      <c r="B4593" s="136"/>
      <c r="C4593" s="137" t="s">
        <v>3629</v>
      </c>
      <c r="D4593" s="138"/>
      <c r="E4593" s="139">
        <v>0.1125</v>
      </c>
      <c r="F4593" s="134"/>
      <c r="G4593" s="134"/>
      <c r="H4593" s="140"/>
      <c r="I4593" s="140"/>
      <c r="J4593" s="140"/>
      <c r="K4593" s="140"/>
    </row>
    <row r="4594" spans="1:11" outlineLevel="1" x14ac:dyDescent="0.2">
      <c r="A4594" s="135"/>
      <c r="B4594" s="136"/>
      <c r="C4594" s="137" t="s">
        <v>3630</v>
      </c>
      <c r="D4594" s="138"/>
      <c r="E4594" s="139">
        <v>1.1200000000000001</v>
      </c>
      <c r="F4594" s="134"/>
      <c r="G4594" s="134"/>
      <c r="H4594" s="140"/>
      <c r="I4594" s="140"/>
      <c r="J4594" s="140"/>
      <c r="K4594" s="140"/>
    </row>
    <row r="4595" spans="1:11" outlineLevel="1" x14ac:dyDescent="0.2">
      <c r="A4595" s="135"/>
      <c r="B4595" s="136"/>
      <c r="C4595" s="137" t="s">
        <v>3631</v>
      </c>
      <c r="D4595" s="138"/>
      <c r="E4595" s="139">
        <v>8.1000000000000003E-2</v>
      </c>
      <c r="F4595" s="134"/>
      <c r="G4595" s="134"/>
      <c r="H4595" s="140"/>
      <c r="I4595" s="140"/>
      <c r="J4595" s="140"/>
      <c r="K4595" s="140"/>
    </row>
    <row r="4596" spans="1:11" outlineLevel="1" x14ac:dyDescent="0.2">
      <c r="A4596" s="135"/>
      <c r="B4596" s="136"/>
      <c r="C4596" s="137" t="s">
        <v>3632</v>
      </c>
      <c r="D4596" s="138"/>
      <c r="E4596" s="139">
        <v>10.199999999999999</v>
      </c>
      <c r="F4596" s="134"/>
      <c r="G4596" s="134"/>
      <c r="H4596" s="140"/>
      <c r="I4596" s="140"/>
      <c r="J4596" s="140"/>
      <c r="K4596" s="140"/>
    </row>
    <row r="4597" spans="1:11" outlineLevel="1" x14ac:dyDescent="0.2">
      <c r="A4597" s="135"/>
      <c r="B4597" s="136"/>
      <c r="C4597" s="137" t="s">
        <v>3633</v>
      </c>
      <c r="D4597" s="138"/>
      <c r="E4597" s="139">
        <v>-1.4</v>
      </c>
      <c r="F4597" s="134"/>
      <c r="G4597" s="134"/>
      <c r="H4597" s="140"/>
      <c r="I4597" s="140"/>
      <c r="J4597" s="140"/>
      <c r="K4597" s="140"/>
    </row>
    <row r="4598" spans="1:11" outlineLevel="1" x14ac:dyDescent="0.2">
      <c r="A4598" s="135"/>
      <c r="B4598" s="136"/>
      <c r="C4598" s="137" t="s">
        <v>3634</v>
      </c>
      <c r="D4598" s="138"/>
      <c r="E4598" s="139">
        <v>10.8</v>
      </c>
      <c r="F4598" s="134"/>
      <c r="G4598" s="134"/>
      <c r="H4598" s="140"/>
      <c r="I4598" s="140"/>
      <c r="J4598" s="140"/>
      <c r="K4598" s="140"/>
    </row>
    <row r="4599" spans="1:11" outlineLevel="1" x14ac:dyDescent="0.2">
      <c r="A4599" s="135"/>
      <c r="B4599" s="136"/>
      <c r="C4599" s="137" t="s">
        <v>3635</v>
      </c>
      <c r="D4599" s="138"/>
      <c r="E4599" s="139">
        <v>-2.8</v>
      </c>
      <c r="F4599" s="134"/>
      <c r="G4599" s="134"/>
      <c r="H4599" s="140"/>
      <c r="I4599" s="140"/>
      <c r="J4599" s="140"/>
      <c r="K4599" s="140"/>
    </row>
    <row r="4600" spans="1:11" outlineLevel="1" x14ac:dyDescent="0.2">
      <c r="A4600" s="135"/>
      <c r="B4600" s="136"/>
      <c r="C4600" s="137" t="s">
        <v>3636</v>
      </c>
      <c r="D4600" s="138"/>
      <c r="E4600" s="139">
        <v>10.8</v>
      </c>
      <c r="F4600" s="134"/>
      <c r="G4600" s="134"/>
      <c r="H4600" s="140"/>
      <c r="I4600" s="140"/>
      <c r="J4600" s="140"/>
      <c r="K4600" s="140"/>
    </row>
    <row r="4601" spans="1:11" outlineLevel="1" x14ac:dyDescent="0.2">
      <c r="A4601" s="135"/>
      <c r="B4601" s="136"/>
      <c r="C4601" s="137" t="s">
        <v>3633</v>
      </c>
      <c r="D4601" s="138"/>
      <c r="E4601" s="139">
        <v>-1.4</v>
      </c>
      <c r="F4601" s="134"/>
      <c r="G4601" s="134"/>
      <c r="H4601" s="140"/>
      <c r="I4601" s="140"/>
      <c r="J4601" s="140"/>
      <c r="K4601" s="140"/>
    </row>
    <row r="4602" spans="1:11" outlineLevel="1" x14ac:dyDescent="0.2">
      <c r="A4602" s="135"/>
      <c r="B4602" s="136"/>
      <c r="C4602" s="137" t="s">
        <v>3637</v>
      </c>
      <c r="D4602" s="138"/>
      <c r="E4602" s="139">
        <v>-0.40500000000000003</v>
      </c>
      <c r="F4602" s="134"/>
      <c r="G4602" s="134"/>
      <c r="H4602" s="140"/>
      <c r="I4602" s="140"/>
      <c r="J4602" s="140"/>
      <c r="K4602" s="140"/>
    </row>
    <row r="4603" spans="1:11" outlineLevel="1" x14ac:dyDescent="0.2">
      <c r="A4603" s="135"/>
      <c r="B4603" s="136"/>
      <c r="C4603" s="137" t="s">
        <v>3638</v>
      </c>
      <c r="D4603" s="138"/>
      <c r="E4603" s="139">
        <v>0.09</v>
      </c>
      <c r="F4603" s="134"/>
      <c r="G4603" s="134"/>
      <c r="H4603" s="140"/>
      <c r="I4603" s="140"/>
      <c r="J4603" s="140"/>
      <c r="K4603" s="140"/>
    </row>
    <row r="4604" spans="1:11" outlineLevel="1" x14ac:dyDescent="0.2">
      <c r="A4604" s="135"/>
      <c r="B4604" s="136"/>
      <c r="C4604" s="137" t="s">
        <v>3639</v>
      </c>
      <c r="D4604" s="138"/>
      <c r="E4604" s="139">
        <v>79.38</v>
      </c>
      <c r="F4604" s="134"/>
      <c r="G4604" s="134"/>
      <c r="H4604" s="140"/>
      <c r="I4604" s="140"/>
      <c r="J4604" s="140"/>
      <c r="K4604" s="140"/>
    </row>
    <row r="4605" spans="1:11" outlineLevel="1" x14ac:dyDescent="0.2">
      <c r="A4605" s="135"/>
      <c r="B4605" s="136"/>
      <c r="C4605" s="137" t="s">
        <v>3607</v>
      </c>
      <c r="D4605" s="138"/>
      <c r="E4605" s="139">
        <v>-5.4</v>
      </c>
      <c r="F4605" s="134"/>
      <c r="G4605" s="134"/>
      <c r="H4605" s="140"/>
      <c r="I4605" s="140"/>
      <c r="J4605" s="140"/>
      <c r="K4605" s="140"/>
    </row>
    <row r="4606" spans="1:11" outlineLevel="1" x14ac:dyDescent="0.2">
      <c r="A4606" s="135"/>
      <c r="B4606" s="136"/>
      <c r="C4606" s="137" t="s">
        <v>3608</v>
      </c>
      <c r="D4606" s="138"/>
      <c r="E4606" s="139">
        <v>-2.1389999999999998</v>
      </c>
      <c r="F4606" s="134"/>
      <c r="G4606" s="134"/>
      <c r="H4606" s="140"/>
      <c r="I4606" s="140"/>
      <c r="J4606" s="140"/>
      <c r="K4606" s="140"/>
    </row>
    <row r="4607" spans="1:11" outlineLevel="1" x14ac:dyDescent="0.2">
      <c r="A4607" s="135"/>
      <c r="B4607" s="136"/>
      <c r="C4607" s="137" t="s">
        <v>3640</v>
      </c>
      <c r="D4607" s="138"/>
      <c r="E4607" s="139">
        <v>-3.6735000000000002</v>
      </c>
      <c r="F4607" s="134"/>
      <c r="G4607" s="134"/>
      <c r="H4607" s="140"/>
      <c r="I4607" s="140"/>
      <c r="J4607" s="140"/>
      <c r="K4607" s="140"/>
    </row>
    <row r="4608" spans="1:11" outlineLevel="1" x14ac:dyDescent="0.2">
      <c r="A4608" s="135"/>
      <c r="B4608" s="136"/>
      <c r="C4608" s="137" t="s">
        <v>3621</v>
      </c>
      <c r="D4608" s="138"/>
      <c r="E4608" s="139">
        <v>5.28</v>
      </c>
      <c r="F4608" s="134"/>
      <c r="G4608" s="134"/>
      <c r="H4608" s="140"/>
      <c r="I4608" s="140"/>
      <c r="J4608" s="140"/>
      <c r="K4608" s="140"/>
    </row>
    <row r="4609" spans="1:11" outlineLevel="1" x14ac:dyDescent="0.2">
      <c r="A4609" s="135"/>
      <c r="B4609" s="136"/>
      <c r="C4609" s="137" t="s">
        <v>3618</v>
      </c>
      <c r="D4609" s="138"/>
      <c r="E4609" s="139">
        <v>2.0459999999999998</v>
      </c>
      <c r="F4609" s="134"/>
      <c r="G4609" s="134"/>
      <c r="H4609" s="140"/>
      <c r="I4609" s="140"/>
      <c r="J4609" s="140"/>
      <c r="K4609" s="140"/>
    </row>
    <row r="4610" spans="1:11" outlineLevel="1" x14ac:dyDescent="0.2">
      <c r="A4610" s="135"/>
      <c r="B4610" s="136"/>
      <c r="C4610" s="137" t="s">
        <v>3641</v>
      </c>
      <c r="D4610" s="138"/>
      <c r="E4610" s="139">
        <v>33.42</v>
      </c>
      <c r="F4610" s="134"/>
      <c r="G4610" s="134"/>
      <c r="H4610" s="140"/>
      <c r="I4610" s="140"/>
      <c r="J4610" s="140"/>
      <c r="K4610" s="140"/>
    </row>
    <row r="4611" spans="1:11" outlineLevel="1" x14ac:dyDescent="0.2">
      <c r="A4611" s="135"/>
      <c r="B4611" s="136"/>
      <c r="C4611" s="137" t="s">
        <v>1174</v>
      </c>
      <c r="D4611" s="138"/>
      <c r="E4611" s="139">
        <v>-1.8</v>
      </c>
      <c r="F4611" s="134"/>
      <c r="G4611" s="134"/>
      <c r="H4611" s="140"/>
      <c r="I4611" s="140"/>
      <c r="J4611" s="140"/>
      <c r="K4611" s="140"/>
    </row>
    <row r="4612" spans="1:11" outlineLevel="1" x14ac:dyDescent="0.2">
      <c r="A4612" s="135"/>
      <c r="B4612" s="136"/>
      <c r="C4612" s="137" t="s">
        <v>3642</v>
      </c>
      <c r="D4612" s="138"/>
      <c r="E4612" s="139">
        <v>10</v>
      </c>
      <c r="F4612" s="134"/>
      <c r="G4612" s="134"/>
      <c r="H4612" s="140"/>
      <c r="I4612" s="140"/>
      <c r="J4612" s="140"/>
      <c r="K4612" s="140"/>
    </row>
    <row r="4613" spans="1:11" outlineLevel="1" x14ac:dyDescent="0.2">
      <c r="A4613" s="135"/>
      <c r="B4613" s="136"/>
      <c r="C4613" s="137" t="s">
        <v>3633</v>
      </c>
      <c r="D4613" s="138"/>
      <c r="E4613" s="139">
        <v>-1.4</v>
      </c>
      <c r="F4613" s="134"/>
      <c r="G4613" s="134"/>
      <c r="H4613" s="140"/>
      <c r="I4613" s="140"/>
      <c r="J4613" s="140"/>
      <c r="K4613" s="140"/>
    </row>
    <row r="4614" spans="1:11" outlineLevel="1" x14ac:dyDescent="0.2">
      <c r="A4614" s="135"/>
      <c r="B4614" s="136"/>
      <c r="C4614" s="137" t="s">
        <v>3643</v>
      </c>
      <c r="D4614" s="138"/>
      <c r="E4614" s="139">
        <v>15.92</v>
      </c>
      <c r="F4614" s="134"/>
      <c r="G4614" s="134"/>
      <c r="H4614" s="140"/>
      <c r="I4614" s="140"/>
      <c r="J4614" s="140"/>
      <c r="K4614" s="140"/>
    </row>
    <row r="4615" spans="1:11" outlineLevel="1" x14ac:dyDescent="0.2">
      <c r="A4615" s="135"/>
      <c r="B4615" s="136"/>
      <c r="C4615" s="137" t="s">
        <v>3644</v>
      </c>
      <c r="D4615" s="138"/>
      <c r="E4615" s="139">
        <v>-4.2</v>
      </c>
      <c r="F4615" s="134"/>
      <c r="G4615" s="134"/>
      <c r="H4615" s="140"/>
      <c r="I4615" s="140"/>
      <c r="J4615" s="140"/>
      <c r="K4615" s="140"/>
    </row>
    <row r="4616" spans="1:11" outlineLevel="1" x14ac:dyDescent="0.2">
      <c r="A4616" s="135"/>
      <c r="B4616" s="136"/>
      <c r="C4616" s="137" t="s">
        <v>3645</v>
      </c>
      <c r="D4616" s="138"/>
      <c r="E4616" s="139">
        <v>15.48</v>
      </c>
      <c r="F4616" s="134"/>
      <c r="G4616" s="134"/>
      <c r="H4616" s="140"/>
      <c r="I4616" s="140"/>
      <c r="J4616" s="140"/>
      <c r="K4616" s="140"/>
    </row>
    <row r="4617" spans="1:11" outlineLevel="1" x14ac:dyDescent="0.2">
      <c r="A4617" s="135"/>
      <c r="B4617" s="136"/>
      <c r="C4617" s="137" t="s">
        <v>787</v>
      </c>
      <c r="D4617" s="138"/>
      <c r="E4617" s="139">
        <v>0.33110000000000001</v>
      </c>
      <c r="F4617" s="134"/>
      <c r="G4617" s="134"/>
      <c r="H4617" s="140"/>
      <c r="I4617" s="140"/>
      <c r="J4617" s="140"/>
      <c r="K4617" s="140"/>
    </row>
    <row r="4618" spans="1:11" outlineLevel="1" x14ac:dyDescent="0.2">
      <c r="A4618" s="135"/>
      <c r="B4618" s="136"/>
      <c r="C4618" s="137" t="s">
        <v>3633</v>
      </c>
      <c r="D4618" s="138"/>
      <c r="E4618" s="139">
        <v>-1.4</v>
      </c>
      <c r="F4618" s="134"/>
      <c r="G4618" s="134"/>
      <c r="H4618" s="140"/>
      <c r="I4618" s="140"/>
      <c r="J4618" s="140"/>
      <c r="K4618" s="140"/>
    </row>
    <row r="4619" spans="1:11" outlineLevel="1" x14ac:dyDescent="0.2">
      <c r="A4619" s="135"/>
      <c r="B4619" s="136"/>
      <c r="C4619" s="137" t="s">
        <v>3646</v>
      </c>
      <c r="D4619" s="138"/>
      <c r="E4619" s="139">
        <v>-0.38500000000000001</v>
      </c>
      <c r="F4619" s="134"/>
      <c r="G4619" s="134"/>
      <c r="H4619" s="140"/>
      <c r="I4619" s="140"/>
      <c r="J4619" s="140"/>
      <c r="K4619" s="140"/>
    </row>
    <row r="4620" spans="1:11" outlineLevel="1" x14ac:dyDescent="0.2">
      <c r="A4620" s="135"/>
      <c r="B4620" s="136"/>
      <c r="C4620" s="137" t="s">
        <v>3647</v>
      </c>
      <c r="D4620" s="138"/>
      <c r="E4620" s="139">
        <v>10</v>
      </c>
      <c r="F4620" s="134"/>
      <c r="G4620" s="134"/>
      <c r="H4620" s="140"/>
      <c r="I4620" s="140"/>
      <c r="J4620" s="140"/>
      <c r="K4620" s="140"/>
    </row>
    <row r="4621" spans="1:11" outlineLevel="1" x14ac:dyDescent="0.2">
      <c r="A4621" s="135"/>
      <c r="B4621" s="136"/>
      <c r="C4621" s="137" t="s">
        <v>3633</v>
      </c>
      <c r="D4621" s="138"/>
      <c r="E4621" s="139">
        <v>-1.4</v>
      </c>
      <c r="F4621" s="134"/>
      <c r="G4621" s="134"/>
      <c r="H4621" s="140"/>
      <c r="I4621" s="140"/>
      <c r="J4621" s="140"/>
      <c r="K4621" s="140"/>
    </row>
    <row r="4622" spans="1:11" outlineLevel="1" x14ac:dyDescent="0.2">
      <c r="A4622" s="135"/>
      <c r="B4622" s="136"/>
      <c r="C4622" s="137" t="s">
        <v>3648</v>
      </c>
      <c r="D4622" s="138"/>
      <c r="E4622" s="139">
        <v>10</v>
      </c>
      <c r="F4622" s="134"/>
      <c r="G4622" s="134"/>
      <c r="H4622" s="140"/>
      <c r="I4622" s="140"/>
      <c r="J4622" s="140"/>
      <c r="K4622" s="140"/>
    </row>
    <row r="4623" spans="1:11" outlineLevel="1" x14ac:dyDescent="0.2">
      <c r="A4623" s="135"/>
      <c r="B4623" s="136"/>
      <c r="C4623" s="137" t="s">
        <v>3649</v>
      </c>
      <c r="D4623" s="138"/>
      <c r="E4623" s="139">
        <v>0.21279999999999999</v>
      </c>
      <c r="F4623" s="134"/>
      <c r="G4623" s="134"/>
      <c r="H4623" s="140"/>
      <c r="I4623" s="140"/>
      <c r="J4623" s="140"/>
      <c r="K4623" s="140"/>
    </row>
    <row r="4624" spans="1:11" outlineLevel="1" x14ac:dyDescent="0.2">
      <c r="A4624" s="135"/>
      <c r="B4624" s="136"/>
      <c r="C4624" s="137" t="s">
        <v>3633</v>
      </c>
      <c r="D4624" s="138"/>
      <c r="E4624" s="139">
        <v>-1.4</v>
      </c>
      <c r="F4624" s="134"/>
      <c r="G4624" s="134"/>
      <c r="H4624" s="140"/>
      <c r="I4624" s="140"/>
      <c r="J4624" s="140"/>
      <c r="K4624" s="140"/>
    </row>
    <row r="4625" spans="1:11" outlineLevel="1" x14ac:dyDescent="0.2">
      <c r="A4625" s="135"/>
      <c r="B4625" s="136"/>
      <c r="C4625" s="137" t="s">
        <v>3650</v>
      </c>
      <c r="D4625" s="138"/>
      <c r="E4625" s="139">
        <v>-0.38</v>
      </c>
      <c r="F4625" s="134"/>
      <c r="G4625" s="134"/>
      <c r="H4625" s="140"/>
      <c r="I4625" s="140"/>
      <c r="J4625" s="140"/>
      <c r="K4625" s="140"/>
    </row>
    <row r="4626" spans="1:11" outlineLevel="1" x14ac:dyDescent="0.2">
      <c r="A4626" s="135"/>
      <c r="B4626" s="136"/>
      <c r="C4626" s="137" t="s">
        <v>3651</v>
      </c>
      <c r="D4626" s="138"/>
      <c r="E4626" s="139">
        <v>12.2</v>
      </c>
      <c r="F4626" s="134"/>
      <c r="G4626" s="134"/>
      <c r="H4626" s="140"/>
      <c r="I4626" s="140"/>
      <c r="J4626" s="140"/>
      <c r="K4626" s="140"/>
    </row>
    <row r="4627" spans="1:11" outlineLevel="1" x14ac:dyDescent="0.2">
      <c r="A4627" s="135"/>
      <c r="B4627" s="136"/>
      <c r="C4627" s="137" t="s">
        <v>3644</v>
      </c>
      <c r="D4627" s="138"/>
      <c r="E4627" s="139">
        <v>-4.2</v>
      </c>
      <c r="F4627" s="134"/>
      <c r="G4627" s="134"/>
      <c r="H4627" s="140"/>
      <c r="I4627" s="140"/>
      <c r="J4627" s="140"/>
      <c r="K4627" s="140"/>
    </row>
    <row r="4628" spans="1:11" outlineLevel="1" x14ac:dyDescent="0.2">
      <c r="A4628" s="135"/>
      <c r="B4628" s="136"/>
      <c r="C4628" s="137" t="s">
        <v>3652</v>
      </c>
      <c r="D4628" s="138"/>
      <c r="E4628" s="139">
        <v>13.16</v>
      </c>
      <c r="F4628" s="134"/>
      <c r="G4628" s="134"/>
      <c r="H4628" s="140"/>
      <c r="I4628" s="140"/>
      <c r="J4628" s="140"/>
      <c r="K4628" s="140"/>
    </row>
    <row r="4629" spans="1:11" outlineLevel="1" x14ac:dyDescent="0.2">
      <c r="A4629" s="135"/>
      <c r="B4629" s="136"/>
      <c r="C4629" s="137" t="s">
        <v>1174</v>
      </c>
      <c r="D4629" s="138"/>
      <c r="E4629" s="139">
        <v>-1.8</v>
      </c>
      <c r="F4629" s="134"/>
      <c r="G4629" s="134"/>
      <c r="H4629" s="140"/>
      <c r="I4629" s="140"/>
      <c r="J4629" s="140"/>
      <c r="K4629" s="140"/>
    </row>
    <row r="4630" spans="1:11" outlineLevel="1" x14ac:dyDescent="0.2">
      <c r="A4630" s="135"/>
      <c r="B4630" s="136"/>
      <c r="C4630" s="137" t="s">
        <v>917</v>
      </c>
      <c r="D4630" s="138"/>
      <c r="E4630" s="139"/>
      <c r="F4630" s="134"/>
      <c r="G4630" s="134"/>
      <c r="H4630" s="140"/>
      <c r="I4630" s="140"/>
      <c r="J4630" s="140"/>
      <c r="K4630" s="140"/>
    </row>
    <row r="4631" spans="1:11" outlineLevel="1" x14ac:dyDescent="0.2">
      <c r="A4631" s="135"/>
      <c r="B4631" s="136"/>
      <c r="C4631" s="137" t="s">
        <v>3653</v>
      </c>
      <c r="D4631" s="138"/>
      <c r="E4631" s="139">
        <v>2.2959999999999998</v>
      </c>
      <c r="F4631" s="134"/>
      <c r="G4631" s="134"/>
      <c r="H4631" s="140"/>
      <c r="I4631" s="140"/>
      <c r="J4631" s="140"/>
      <c r="K4631" s="140"/>
    </row>
    <row r="4632" spans="1:11" outlineLevel="1" x14ac:dyDescent="0.2">
      <c r="A4632" s="135"/>
      <c r="B4632" s="136"/>
      <c r="C4632" s="137" t="s">
        <v>3654</v>
      </c>
      <c r="D4632" s="138"/>
      <c r="E4632" s="139">
        <v>1.2</v>
      </c>
      <c r="F4632" s="134"/>
      <c r="G4632" s="134"/>
      <c r="H4632" s="140"/>
      <c r="I4632" s="140"/>
      <c r="J4632" s="140"/>
      <c r="K4632" s="140"/>
    </row>
    <row r="4633" spans="1:11" outlineLevel="1" x14ac:dyDescent="0.2">
      <c r="A4633" s="135"/>
      <c r="B4633" s="136"/>
      <c r="C4633" s="137" t="s">
        <v>3655</v>
      </c>
      <c r="D4633" s="138"/>
      <c r="E4633" s="139">
        <v>1.2</v>
      </c>
      <c r="F4633" s="134"/>
      <c r="G4633" s="134"/>
      <c r="H4633" s="140"/>
      <c r="I4633" s="140"/>
      <c r="J4633" s="140"/>
      <c r="K4633" s="140"/>
    </row>
    <row r="4634" spans="1:11" outlineLevel="1" x14ac:dyDescent="0.2">
      <c r="A4634" s="135"/>
      <c r="B4634" s="136"/>
      <c r="C4634" s="137" t="s">
        <v>3656</v>
      </c>
      <c r="D4634" s="138"/>
      <c r="E4634" s="139">
        <v>2.1480000000000001</v>
      </c>
      <c r="F4634" s="134"/>
      <c r="G4634" s="134"/>
      <c r="H4634" s="140"/>
      <c r="I4634" s="140"/>
      <c r="J4634" s="140"/>
      <c r="K4634" s="140"/>
    </row>
    <row r="4635" spans="1:11" outlineLevel="1" x14ac:dyDescent="0.2">
      <c r="A4635" s="135"/>
      <c r="B4635" s="136"/>
      <c r="C4635" s="137" t="s">
        <v>3657</v>
      </c>
      <c r="D4635" s="138"/>
      <c r="E4635" s="139">
        <v>3.4649999999999999</v>
      </c>
      <c r="F4635" s="134"/>
      <c r="G4635" s="134"/>
      <c r="H4635" s="140"/>
      <c r="I4635" s="140"/>
      <c r="J4635" s="140"/>
      <c r="K4635" s="140"/>
    </row>
    <row r="4636" spans="1:11" outlineLevel="1" x14ac:dyDescent="0.2">
      <c r="A4636" s="135"/>
      <c r="B4636" s="136"/>
      <c r="C4636" s="137" t="s">
        <v>3658</v>
      </c>
      <c r="D4636" s="138"/>
      <c r="E4636" s="139">
        <v>24.2</v>
      </c>
      <c r="F4636" s="134"/>
      <c r="G4636" s="134"/>
      <c r="H4636" s="140"/>
      <c r="I4636" s="140"/>
      <c r="J4636" s="140"/>
      <c r="K4636" s="140"/>
    </row>
    <row r="4637" spans="1:11" outlineLevel="1" x14ac:dyDescent="0.2">
      <c r="A4637" s="135"/>
      <c r="B4637" s="136"/>
      <c r="C4637" s="137" t="s">
        <v>3659</v>
      </c>
      <c r="D4637" s="138"/>
      <c r="E4637" s="139">
        <v>-1.68</v>
      </c>
      <c r="F4637" s="134"/>
      <c r="G4637" s="134"/>
      <c r="H4637" s="140"/>
      <c r="I4637" s="140"/>
      <c r="J4637" s="140"/>
      <c r="K4637" s="140"/>
    </row>
    <row r="4638" spans="1:11" outlineLevel="1" x14ac:dyDescent="0.2">
      <c r="A4638" s="135"/>
      <c r="B4638" s="136"/>
      <c r="C4638" s="137" t="s">
        <v>3660</v>
      </c>
      <c r="D4638" s="138"/>
      <c r="E4638" s="139">
        <v>-1.32</v>
      </c>
      <c r="F4638" s="134"/>
      <c r="G4638" s="134"/>
      <c r="H4638" s="140"/>
      <c r="I4638" s="140"/>
      <c r="J4638" s="140"/>
      <c r="K4638" s="140"/>
    </row>
    <row r="4639" spans="1:11" outlineLevel="1" x14ac:dyDescent="0.2">
      <c r="A4639" s="135"/>
      <c r="B4639" s="136"/>
      <c r="C4639" s="137" t="s">
        <v>3661</v>
      </c>
      <c r="D4639" s="138"/>
      <c r="E4639" s="139">
        <v>0.68</v>
      </c>
      <c r="F4639" s="134"/>
      <c r="G4639" s="134"/>
      <c r="H4639" s="140"/>
      <c r="I4639" s="140"/>
      <c r="J4639" s="140"/>
      <c r="K4639" s="140"/>
    </row>
    <row r="4640" spans="1:11" outlineLevel="1" x14ac:dyDescent="0.2">
      <c r="A4640" s="135"/>
      <c r="B4640" s="136"/>
      <c r="C4640" s="137" t="s">
        <v>3662</v>
      </c>
      <c r="D4640" s="138"/>
      <c r="E4640" s="139">
        <v>0.63800000000000001</v>
      </c>
      <c r="F4640" s="134"/>
      <c r="G4640" s="134"/>
      <c r="H4640" s="140"/>
      <c r="I4640" s="140"/>
      <c r="J4640" s="140"/>
      <c r="K4640" s="140"/>
    </row>
    <row r="4641" spans="1:11" outlineLevel="1" x14ac:dyDescent="0.2">
      <c r="A4641" s="135"/>
      <c r="B4641" s="136"/>
      <c r="C4641" s="137" t="s">
        <v>3663</v>
      </c>
      <c r="D4641" s="138"/>
      <c r="E4641" s="139">
        <v>5.04</v>
      </c>
      <c r="F4641" s="134"/>
      <c r="G4641" s="134"/>
      <c r="H4641" s="140"/>
      <c r="I4641" s="140"/>
      <c r="J4641" s="140"/>
      <c r="K4641" s="140"/>
    </row>
    <row r="4642" spans="1:11" outlineLevel="1" x14ac:dyDescent="0.2">
      <c r="A4642" s="135"/>
      <c r="B4642" s="136"/>
      <c r="C4642" s="137" t="s">
        <v>3664</v>
      </c>
      <c r="D4642" s="138"/>
      <c r="E4642" s="139">
        <v>0.1275</v>
      </c>
      <c r="F4642" s="134"/>
      <c r="G4642" s="134"/>
      <c r="H4642" s="140"/>
      <c r="I4642" s="140"/>
      <c r="J4642" s="140"/>
      <c r="K4642" s="140"/>
    </row>
    <row r="4643" spans="1:11" outlineLevel="1" x14ac:dyDescent="0.2">
      <c r="A4643" s="135"/>
      <c r="B4643" s="136"/>
      <c r="C4643" s="137" t="s">
        <v>3665</v>
      </c>
      <c r="D4643" s="138"/>
      <c r="E4643" s="139">
        <v>-0.78</v>
      </c>
      <c r="F4643" s="134"/>
      <c r="G4643" s="134"/>
      <c r="H4643" s="140"/>
      <c r="I4643" s="140"/>
      <c r="J4643" s="140"/>
      <c r="K4643" s="140"/>
    </row>
    <row r="4644" spans="1:11" outlineLevel="1" x14ac:dyDescent="0.2">
      <c r="A4644" s="135"/>
      <c r="B4644" s="136"/>
      <c r="C4644" s="137" t="s">
        <v>3666</v>
      </c>
      <c r="D4644" s="138"/>
      <c r="E4644" s="139">
        <v>1.62</v>
      </c>
      <c r="F4644" s="134"/>
      <c r="G4644" s="134"/>
      <c r="H4644" s="140"/>
      <c r="I4644" s="140"/>
      <c r="J4644" s="140"/>
      <c r="K4644" s="140"/>
    </row>
    <row r="4645" spans="1:11" outlineLevel="1" x14ac:dyDescent="0.2">
      <c r="A4645" s="135"/>
      <c r="B4645" s="136"/>
      <c r="C4645" s="137" t="s">
        <v>926</v>
      </c>
      <c r="D4645" s="138"/>
      <c r="E4645" s="139"/>
      <c r="F4645" s="134"/>
      <c r="G4645" s="134"/>
      <c r="H4645" s="140"/>
      <c r="I4645" s="140"/>
      <c r="J4645" s="140"/>
      <c r="K4645" s="140"/>
    </row>
    <row r="4646" spans="1:11" outlineLevel="1" x14ac:dyDescent="0.2">
      <c r="A4646" s="135"/>
      <c r="B4646" s="136"/>
      <c r="C4646" s="137" t="s">
        <v>3667</v>
      </c>
      <c r="D4646" s="138"/>
      <c r="E4646" s="139">
        <v>1.2</v>
      </c>
      <c r="F4646" s="134"/>
      <c r="G4646" s="134"/>
      <c r="H4646" s="140"/>
      <c r="I4646" s="140"/>
      <c r="J4646" s="140"/>
      <c r="K4646" s="140"/>
    </row>
    <row r="4647" spans="1:11" outlineLevel="1" x14ac:dyDescent="0.2">
      <c r="A4647" s="135"/>
      <c r="B4647" s="136"/>
      <c r="C4647" s="137" t="s">
        <v>3668</v>
      </c>
      <c r="D4647" s="138"/>
      <c r="E4647" s="139">
        <v>1.2</v>
      </c>
      <c r="F4647" s="134"/>
      <c r="G4647" s="134"/>
      <c r="H4647" s="140"/>
      <c r="I4647" s="140"/>
      <c r="J4647" s="140"/>
      <c r="K4647" s="140"/>
    </row>
    <row r="4648" spans="1:11" outlineLevel="1" x14ac:dyDescent="0.2">
      <c r="A4648" s="135"/>
      <c r="B4648" s="136"/>
      <c r="C4648" s="137" t="s">
        <v>3669</v>
      </c>
      <c r="D4648" s="138"/>
      <c r="E4648" s="139">
        <v>1.2</v>
      </c>
      <c r="F4648" s="134"/>
      <c r="G4648" s="134"/>
      <c r="H4648" s="140"/>
      <c r="I4648" s="140"/>
      <c r="J4648" s="140"/>
      <c r="K4648" s="140"/>
    </row>
    <row r="4649" spans="1:11" outlineLevel="1" x14ac:dyDescent="0.2">
      <c r="A4649" s="135"/>
      <c r="B4649" s="136"/>
      <c r="C4649" s="137" t="s">
        <v>3670</v>
      </c>
      <c r="D4649" s="138"/>
      <c r="E4649" s="139">
        <v>1.2</v>
      </c>
      <c r="F4649" s="134"/>
      <c r="G4649" s="134"/>
      <c r="H4649" s="140"/>
      <c r="I4649" s="140"/>
      <c r="J4649" s="140"/>
      <c r="K4649" s="140"/>
    </row>
    <row r="4650" spans="1:11" outlineLevel="1" x14ac:dyDescent="0.2">
      <c r="A4650" s="135"/>
      <c r="B4650" s="136"/>
      <c r="C4650" s="137" t="s">
        <v>3671</v>
      </c>
      <c r="D4650" s="138"/>
      <c r="E4650" s="139">
        <v>1.2</v>
      </c>
      <c r="F4650" s="134"/>
      <c r="G4650" s="134"/>
      <c r="H4650" s="140"/>
      <c r="I4650" s="140"/>
      <c r="J4650" s="140"/>
      <c r="K4650" s="140"/>
    </row>
    <row r="4651" spans="1:11" outlineLevel="1" x14ac:dyDescent="0.2">
      <c r="A4651" s="135"/>
      <c r="B4651" s="136"/>
      <c r="C4651" s="137" t="s">
        <v>3672</v>
      </c>
      <c r="D4651" s="138"/>
      <c r="E4651" s="139">
        <v>12.76</v>
      </c>
      <c r="F4651" s="134"/>
      <c r="G4651" s="134"/>
      <c r="H4651" s="140"/>
      <c r="I4651" s="140"/>
      <c r="J4651" s="140"/>
      <c r="K4651" s="140"/>
    </row>
    <row r="4652" spans="1:11" outlineLevel="1" x14ac:dyDescent="0.2">
      <c r="A4652" s="135"/>
      <c r="B4652" s="136"/>
      <c r="C4652" s="137" t="s">
        <v>3673</v>
      </c>
      <c r="D4652" s="138"/>
      <c r="E4652" s="139">
        <v>0.13800000000000001</v>
      </c>
      <c r="F4652" s="134"/>
      <c r="G4652" s="134"/>
      <c r="H4652" s="140"/>
      <c r="I4652" s="140"/>
      <c r="J4652" s="140"/>
      <c r="K4652" s="140"/>
    </row>
    <row r="4653" spans="1:11" outlineLevel="1" x14ac:dyDescent="0.2">
      <c r="A4653" s="135"/>
      <c r="B4653" s="136"/>
      <c r="C4653" s="137" t="s">
        <v>3633</v>
      </c>
      <c r="D4653" s="138"/>
      <c r="E4653" s="139">
        <v>-1.4</v>
      </c>
      <c r="F4653" s="134"/>
      <c r="G4653" s="134"/>
      <c r="H4653" s="140"/>
      <c r="I4653" s="140"/>
      <c r="J4653" s="140"/>
      <c r="K4653" s="140"/>
    </row>
    <row r="4654" spans="1:11" outlineLevel="1" x14ac:dyDescent="0.2">
      <c r="A4654" s="135"/>
      <c r="B4654" s="136"/>
      <c r="C4654" s="137" t="s">
        <v>3674</v>
      </c>
      <c r="D4654" s="138"/>
      <c r="E4654" s="139">
        <v>20.96</v>
      </c>
      <c r="F4654" s="134"/>
      <c r="G4654" s="134"/>
      <c r="H4654" s="140"/>
      <c r="I4654" s="140"/>
      <c r="J4654" s="140"/>
      <c r="K4654" s="140"/>
    </row>
    <row r="4655" spans="1:11" outlineLevel="1" x14ac:dyDescent="0.2">
      <c r="A4655" s="135"/>
      <c r="B4655" s="136"/>
      <c r="C4655" s="137" t="s">
        <v>3644</v>
      </c>
      <c r="D4655" s="138"/>
      <c r="E4655" s="139">
        <v>-4.2</v>
      </c>
      <c r="F4655" s="134"/>
      <c r="G4655" s="134"/>
      <c r="H4655" s="140"/>
      <c r="I4655" s="140"/>
      <c r="J4655" s="140"/>
      <c r="K4655" s="140"/>
    </row>
    <row r="4656" spans="1:11" outlineLevel="1" x14ac:dyDescent="0.2">
      <c r="A4656" s="135"/>
      <c r="B4656" s="136"/>
      <c r="C4656" s="137" t="s">
        <v>1663</v>
      </c>
      <c r="D4656" s="138"/>
      <c r="E4656" s="139">
        <v>-1.6</v>
      </c>
      <c r="F4656" s="134"/>
      <c r="G4656" s="134"/>
      <c r="H4656" s="140"/>
      <c r="I4656" s="140"/>
      <c r="J4656" s="140"/>
      <c r="K4656" s="140"/>
    </row>
    <row r="4657" spans="1:11" outlineLevel="1" x14ac:dyDescent="0.2">
      <c r="A4657" s="135"/>
      <c r="B4657" s="136"/>
      <c r="C4657" s="137" t="s">
        <v>3675</v>
      </c>
      <c r="D4657" s="138"/>
      <c r="E4657" s="139">
        <v>10.28</v>
      </c>
      <c r="F4657" s="134"/>
      <c r="G4657" s="134"/>
      <c r="H4657" s="140"/>
      <c r="I4657" s="140"/>
      <c r="J4657" s="140"/>
      <c r="K4657" s="140"/>
    </row>
    <row r="4658" spans="1:11" outlineLevel="1" x14ac:dyDescent="0.2">
      <c r="A4658" s="135"/>
      <c r="B4658" s="136"/>
      <c r="C4658" s="137" t="s">
        <v>3633</v>
      </c>
      <c r="D4658" s="138"/>
      <c r="E4658" s="139">
        <v>-1.4</v>
      </c>
      <c r="F4658" s="134"/>
      <c r="G4658" s="134"/>
      <c r="H4658" s="140"/>
      <c r="I4658" s="140"/>
      <c r="J4658" s="140"/>
      <c r="K4658" s="140"/>
    </row>
    <row r="4659" spans="1:11" outlineLevel="1" x14ac:dyDescent="0.2">
      <c r="A4659" s="135"/>
      <c r="B4659" s="136"/>
      <c r="C4659" s="137" t="s">
        <v>3676</v>
      </c>
      <c r="D4659" s="138"/>
      <c r="E4659" s="139">
        <v>9.32</v>
      </c>
      <c r="F4659" s="134"/>
      <c r="G4659" s="134"/>
      <c r="H4659" s="140"/>
      <c r="I4659" s="140"/>
      <c r="J4659" s="140"/>
      <c r="K4659" s="140"/>
    </row>
    <row r="4660" spans="1:11" outlineLevel="1" x14ac:dyDescent="0.2">
      <c r="A4660" s="135"/>
      <c r="B4660" s="136"/>
      <c r="C4660" s="137" t="s">
        <v>3635</v>
      </c>
      <c r="D4660" s="138"/>
      <c r="E4660" s="139">
        <v>-2.8</v>
      </c>
      <c r="F4660" s="134"/>
      <c r="G4660" s="134"/>
      <c r="H4660" s="140"/>
      <c r="I4660" s="140"/>
      <c r="J4660" s="140"/>
      <c r="K4660" s="140"/>
    </row>
    <row r="4661" spans="1:11" outlineLevel="1" x14ac:dyDescent="0.2">
      <c r="A4661" s="135"/>
      <c r="B4661" s="136"/>
      <c r="C4661" s="137" t="s">
        <v>3677</v>
      </c>
      <c r="D4661" s="138"/>
      <c r="E4661" s="139">
        <v>9.6</v>
      </c>
      <c r="F4661" s="134"/>
      <c r="G4661" s="134"/>
      <c r="H4661" s="140"/>
      <c r="I4661" s="140"/>
      <c r="J4661" s="140"/>
      <c r="K4661" s="140"/>
    </row>
    <row r="4662" spans="1:11" outlineLevel="1" x14ac:dyDescent="0.2">
      <c r="A4662" s="135"/>
      <c r="B4662" s="136"/>
      <c r="C4662" s="137" t="s">
        <v>3633</v>
      </c>
      <c r="D4662" s="138"/>
      <c r="E4662" s="139">
        <v>-1.4</v>
      </c>
      <c r="F4662" s="134"/>
      <c r="G4662" s="134"/>
      <c r="H4662" s="140"/>
      <c r="I4662" s="140"/>
      <c r="J4662" s="140"/>
      <c r="K4662" s="140"/>
    </row>
    <row r="4663" spans="1:11" outlineLevel="1" x14ac:dyDescent="0.2">
      <c r="A4663" s="135"/>
      <c r="B4663" s="136"/>
      <c r="C4663" s="137" t="s">
        <v>3678</v>
      </c>
      <c r="D4663" s="138"/>
      <c r="E4663" s="139">
        <v>1.2</v>
      </c>
      <c r="F4663" s="134"/>
      <c r="G4663" s="134"/>
      <c r="H4663" s="140"/>
      <c r="I4663" s="140"/>
      <c r="J4663" s="140"/>
      <c r="K4663" s="140"/>
    </row>
    <row r="4664" spans="1:11" outlineLevel="1" x14ac:dyDescent="0.2">
      <c r="A4664" s="135"/>
      <c r="B4664" s="136"/>
      <c r="C4664" s="137" t="s">
        <v>3679</v>
      </c>
      <c r="D4664" s="138"/>
      <c r="E4664" s="139">
        <v>1.2</v>
      </c>
      <c r="F4664" s="134"/>
      <c r="G4664" s="134"/>
      <c r="H4664" s="140"/>
      <c r="I4664" s="140"/>
      <c r="J4664" s="140"/>
      <c r="K4664" s="140"/>
    </row>
    <row r="4665" spans="1:11" outlineLevel="1" x14ac:dyDescent="0.2">
      <c r="A4665" s="135"/>
      <c r="B4665" s="136"/>
      <c r="C4665" s="137" t="s">
        <v>3680</v>
      </c>
      <c r="D4665" s="138"/>
      <c r="E4665" s="139">
        <v>1.5840000000000001</v>
      </c>
      <c r="F4665" s="134"/>
      <c r="G4665" s="134"/>
      <c r="H4665" s="140"/>
      <c r="I4665" s="140"/>
      <c r="J4665" s="140"/>
      <c r="K4665" s="140"/>
    </row>
    <row r="4666" spans="1:11" outlineLevel="1" x14ac:dyDescent="0.2">
      <c r="A4666" s="135"/>
      <c r="B4666" s="136"/>
      <c r="C4666" s="137" t="s">
        <v>3681</v>
      </c>
      <c r="D4666" s="138"/>
      <c r="E4666" s="139">
        <v>1.2</v>
      </c>
      <c r="F4666" s="134"/>
      <c r="G4666" s="134"/>
      <c r="H4666" s="140"/>
      <c r="I4666" s="140"/>
      <c r="J4666" s="140"/>
      <c r="K4666" s="140"/>
    </row>
    <row r="4667" spans="1:11" outlineLevel="1" x14ac:dyDescent="0.2">
      <c r="A4667" s="135"/>
      <c r="B4667" s="136"/>
      <c r="C4667" s="137" t="s">
        <v>3682</v>
      </c>
      <c r="D4667" s="138"/>
      <c r="E4667" s="139">
        <v>1.2</v>
      </c>
      <c r="F4667" s="134"/>
      <c r="G4667" s="134"/>
      <c r="H4667" s="140"/>
      <c r="I4667" s="140"/>
      <c r="J4667" s="140"/>
      <c r="K4667" s="140"/>
    </row>
    <row r="4668" spans="1:11" outlineLevel="1" x14ac:dyDescent="0.2">
      <c r="A4668" s="135"/>
      <c r="B4668" s="136"/>
      <c r="C4668" s="137" t="s">
        <v>3683</v>
      </c>
      <c r="D4668" s="138"/>
      <c r="E4668" s="139">
        <v>1.2</v>
      </c>
      <c r="F4668" s="134"/>
      <c r="G4668" s="134"/>
      <c r="H4668" s="140"/>
      <c r="I4668" s="140"/>
      <c r="J4668" s="140"/>
      <c r="K4668" s="140"/>
    </row>
    <row r="4669" spans="1:11" outlineLevel="1" x14ac:dyDescent="0.2">
      <c r="A4669" s="135"/>
      <c r="B4669" s="136"/>
      <c r="C4669" s="137" t="s">
        <v>938</v>
      </c>
      <c r="D4669" s="138"/>
      <c r="E4669" s="139"/>
      <c r="F4669" s="134"/>
      <c r="G4669" s="134"/>
      <c r="H4669" s="140"/>
      <c r="I4669" s="140"/>
      <c r="J4669" s="140"/>
      <c r="K4669" s="140"/>
    </row>
    <row r="4670" spans="1:11" outlineLevel="1" x14ac:dyDescent="0.2">
      <c r="A4670" s="135"/>
      <c r="B4670" s="136"/>
      <c r="C4670" s="137" t="s">
        <v>3684</v>
      </c>
      <c r="D4670" s="138"/>
      <c r="E4670" s="139">
        <v>1.2</v>
      </c>
      <c r="F4670" s="134"/>
      <c r="G4670" s="134"/>
      <c r="H4670" s="140"/>
      <c r="I4670" s="140"/>
      <c r="J4670" s="140"/>
      <c r="K4670" s="140"/>
    </row>
    <row r="4671" spans="1:11" outlineLevel="1" x14ac:dyDescent="0.2">
      <c r="A4671" s="135"/>
      <c r="B4671" s="136"/>
      <c r="C4671" s="137" t="s">
        <v>3685</v>
      </c>
      <c r="D4671" s="138"/>
      <c r="E4671" s="139">
        <v>1.2</v>
      </c>
      <c r="F4671" s="134"/>
      <c r="G4671" s="134"/>
      <c r="H4671" s="140"/>
      <c r="I4671" s="140"/>
      <c r="J4671" s="140"/>
      <c r="K4671" s="140"/>
    </row>
    <row r="4672" spans="1:11" outlineLevel="1" x14ac:dyDescent="0.2">
      <c r="A4672" s="135"/>
      <c r="B4672" s="136"/>
      <c r="C4672" s="137" t="s">
        <v>3686</v>
      </c>
      <c r="D4672" s="138"/>
      <c r="E4672" s="139">
        <v>1.2</v>
      </c>
      <c r="F4672" s="134"/>
      <c r="G4672" s="134"/>
      <c r="H4672" s="140"/>
      <c r="I4672" s="140"/>
      <c r="J4672" s="140"/>
      <c r="K4672" s="140"/>
    </row>
    <row r="4673" spans="1:11" outlineLevel="1" x14ac:dyDescent="0.2">
      <c r="A4673" s="135"/>
      <c r="B4673" s="136"/>
      <c r="C4673" s="137" t="s">
        <v>3687</v>
      </c>
      <c r="D4673" s="138"/>
      <c r="E4673" s="139">
        <v>1.2</v>
      </c>
      <c r="F4673" s="134"/>
      <c r="G4673" s="134"/>
      <c r="H4673" s="140"/>
      <c r="I4673" s="140"/>
      <c r="J4673" s="140"/>
      <c r="K4673" s="140"/>
    </row>
    <row r="4674" spans="1:11" outlineLevel="1" x14ac:dyDescent="0.2">
      <c r="A4674" s="135"/>
      <c r="B4674" s="136"/>
      <c r="C4674" s="137" t="s">
        <v>3688</v>
      </c>
      <c r="D4674" s="138"/>
      <c r="E4674" s="139">
        <v>1.2</v>
      </c>
      <c r="F4674" s="134"/>
      <c r="G4674" s="134"/>
      <c r="H4674" s="140"/>
      <c r="I4674" s="140"/>
      <c r="J4674" s="140"/>
      <c r="K4674" s="140"/>
    </row>
    <row r="4675" spans="1:11" outlineLevel="1" x14ac:dyDescent="0.2">
      <c r="A4675" s="135"/>
      <c r="B4675" s="136"/>
      <c r="C4675" s="137" t="s">
        <v>3689</v>
      </c>
      <c r="D4675" s="138"/>
      <c r="E4675" s="139">
        <v>11.88</v>
      </c>
      <c r="F4675" s="134"/>
      <c r="G4675" s="134"/>
      <c r="H4675" s="140"/>
      <c r="I4675" s="140"/>
      <c r="J4675" s="140"/>
      <c r="K4675" s="140"/>
    </row>
    <row r="4676" spans="1:11" outlineLevel="1" x14ac:dyDescent="0.2">
      <c r="A4676" s="135"/>
      <c r="B4676" s="136"/>
      <c r="C4676" s="137" t="s">
        <v>3633</v>
      </c>
      <c r="D4676" s="138"/>
      <c r="E4676" s="139">
        <v>-1.4</v>
      </c>
      <c r="F4676" s="134"/>
      <c r="G4676" s="134"/>
      <c r="H4676" s="140"/>
      <c r="I4676" s="140"/>
      <c r="J4676" s="140"/>
      <c r="K4676" s="140"/>
    </row>
    <row r="4677" spans="1:11" outlineLevel="1" x14ac:dyDescent="0.2">
      <c r="A4677" s="135"/>
      <c r="B4677" s="136"/>
      <c r="C4677" s="137" t="s">
        <v>3690</v>
      </c>
      <c r="D4677" s="138"/>
      <c r="E4677" s="139">
        <v>20.96</v>
      </c>
      <c r="F4677" s="134"/>
      <c r="G4677" s="134"/>
      <c r="H4677" s="140"/>
      <c r="I4677" s="140"/>
      <c r="J4677" s="140"/>
      <c r="K4677" s="140"/>
    </row>
    <row r="4678" spans="1:11" outlineLevel="1" x14ac:dyDescent="0.2">
      <c r="A4678" s="135"/>
      <c r="B4678" s="136"/>
      <c r="C4678" s="137" t="s">
        <v>3644</v>
      </c>
      <c r="D4678" s="138"/>
      <c r="E4678" s="139">
        <v>-4.2</v>
      </c>
      <c r="F4678" s="134"/>
      <c r="G4678" s="134"/>
      <c r="H4678" s="140"/>
      <c r="I4678" s="140"/>
      <c r="J4678" s="140"/>
      <c r="K4678" s="140"/>
    </row>
    <row r="4679" spans="1:11" outlineLevel="1" x14ac:dyDescent="0.2">
      <c r="A4679" s="135"/>
      <c r="B4679" s="136"/>
      <c r="C4679" s="137" t="s">
        <v>1663</v>
      </c>
      <c r="D4679" s="138"/>
      <c r="E4679" s="139">
        <v>-1.6</v>
      </c>
      <c r="F4679" s="134"/>
      <c r="G4679" s="134"/>
      <c r="H4679" s="140"/>
      <c r="I4679" s="140"/>
      <c r="J4679" s="140"/>
      <c r="K4679" s="140"/>
    </row>
    <row r="4680" spans="1:11" outlineLevel="1" x14ac:dyDescent="0.2">
      <c r="A4680" s="135"/>
      <c r="B4680" s="136"/>
      <c r="C4680" s="137" t="s">
        <v>3691</v>
      </c>
      <c r="D4680" s="138"/>
      <c r="E4680" s="139">
        <v>9.6</v>
      </c>
      <c r="F4680" s="134"/>
      <c r="G4680" s="134"/>
      <c r="H4680" s="140"/>
      <c r="I4680" s="140"/>
      <c r="J4680" s="140"/>
      <c r="K4680" s="140"/>
    </row>
    <row r="4681" spans="1:11" outlineLevel="1" x14ac:dyDescent="0.2">
      <c r="A4681" s="135"/>
      <c r="B4681" s="136"/>
      <c r="C4681" s="137" t="s">
        <v>3633</v>
      </c>
      <c r="D4681" s="138"/>
      <c r="E4681" s="139">
        <v>-1.4</v>
      </c>
      <c r="F4681" s="134"/>
      <c r="G4681" s="134"/>
      <c r="H4681" s="140"/>
      <c r="I4681" s="140"/>
      <c r="J4681" s="140"/>
      <c r="K4681" s="140"/>
    </row>
    <row r="4682" spans="1:11" outlineLevel="1" x14ac:dyDescent="0.2">
      <c r="A4682" s="135"/>
      <c r="B4682" s="136"/>
      <c r="C4682" s="137" t="s">
        <v>3692</v>
      </c>
      <c r="D4682" s="138"/>
      <c r="E4682" s="139">
        <v>9.8800000000000008</v>
      </c>
      <c r="F4682" s="134"/>
      <c r="G4682" s="134"/>
      <c r="H4682" s="140"/>
      <c r="I4682" s="140"/>
      <c r="J4682" s="140"/>
      <c r="K4682" s="140"/>
    </row>
    <row r="4683" spans="1:11" outlineLevel="1" x14ac:dyDescent="0.2">
      <c r="A4683" s="135"/>
      <c r="B4683" s="136"/>
      <c r="C4683" s="137" t="s">
        <v>3635</v>
      </c>
      <c r="D4683" s="138"/>
      <c r="E4683" s="139">
        <v>-2.8</v>
      </c>
      <c r="F4683" s="134"/>
      <c r="G4683" s="134"/>
      <c r="H4683" s="140"/>
      <c r="I4683" s="140"/>
      <c r="J4683" s="140"/>
      <c r="K4683" s="140"/>
    </row>
    <row r="4684" spans="1:11" outlineLevel="1" x14ac:dyDescent="0.2">
      <c r="A4684" s="135"/>
      <c r="B4684" s="136"/>
      <c r="C4684" s="137" t="s">
        <v>3693</v>
      </c>
      <c r="D4684" s="138"/>
      <c r="E4684" s="139">
        <v>9.6</v>
      </c>
      <c r="F4684" s="134"/>
      <c r="G4684" s="134"/>
      <c r="H4684" s="140"/>
      <c r="I4684" s="140"/>
      <c r="J4684" s="140"/>
      <c r="K4684" s="140"/>
    </row>
    <row r="4685" spans="1:11" outlineLevel="1" x14ac:dyDescent="0.2">
      <c r="A4685" s="135"/>
      <c r="B4685" s="136"/>
      <c r="C4685" s="137" t="s">
        <v>3633</v>
      </c>
      <c r="D4685" s="138"/>
      <c r="E4685" s="139">
        <v>-1.4</v>
      </c>
      <c r="F4685" s="134"/>
      <c r="G4685" s="134"/>
      <c r="H4685" s="140"/>
      <c r="I4685" s="140"/>
      <c r="J4685" s="140"/>
      <c r="K4685" s="140"/>
    </row>
    <row r="4686" spans="1:11" outlineLevel="1" x14ac:dyDescent="0.2">
      <c r="A4686" s="135"/>
      <c r="B4686" s="136"/>
      <c r="C4686" s="137" t="s">
        <v>3694</v>
      </c>
      <c r="D4686" s="138"/>
      <c r="E4686" s="139">
        <v>1.2</v>
      </c>
      <c r="F4686" s="134"/>
      <c r="G4686" s="134"/>
      <c r="H4686" s="140"/>
      <c r="I4686" s="140"/>
      <c r="J4686" s="140"/>
      <c r="K4686" s="140"/>
    </row>
    <row r="4687" spans="1:11" outlineLevel="1" x14ac:dyDescent="0.2">
      <c r="A4687" s="135"/>
      <c r="B4687" s="136"/>
      <c r="C4687" s="137" t="s">
        <v>3695</v>
      </c>
      <c r="D4687" s="138"/>
      <c r="E4687" s="139">
        <v>1.2</v>
      </c>
      <c r="F4687" s="134"/>
      <c r="G4687" s="134"/>
      <c r="H4687" s="140"/>
      <c r="I4687" s="140"/>
      <c r="J4687" s="140"/>
      <c r="K4687" s="140"/>
    </row>
    <row r="4688" spans="1:11" outlineLevel="1" x14ac:dyDescent="0.2">
      <c r="A4688" s="135"/>
      <c r="B4688" s="136"/>
      <c r="C4688" s="137" t="s">
        <v>3696</v>
      </c>
      <c r="D4688" s="138"/>
      <c r="E4688" s="139">
        <v>1.5840000000000001</v>
      </c>
      <c r="F4688" s="134"/>
      <c r="G4688" s="134"/>
      <c r="H4688" s="140"/>
      <c r="I4688" s="140"/>
      <c r="J4688" s="140"/>
      <c r="K4688" s="140"/>
    </row>
    <row r="4689" spans="1:11" outlineLevel="1" x14ac:dyDescent="0.2">
      <c r="A4689" s="135"/>
      <c r="B4689" s="136"/>
      <c r="C4689" s="137" t="s">
        <v>3697</v>
      </c>
      <c r="D4689" s="138"/>
      <c r="E4689" s="139">
        <v>1.2</v>
      </c>
      <c r="F4689" s="134"/>
      <c r="G4689" s="134"/>
      <c r="H4689" s="140"/>
      <c r="I4689" s="140"/>
      <c r="J4689" s="140"/>
      <c r="K4689" s="140"/>
    </row>
    <row r="4690" spans="1:11" outlineLevel="1" x14ac:dyDescent="0.2">
      <c r="A4690" s="135"/>
      <c r="B4690" s="136"/>
      <c r="C4690" s="137" t="s">
        <v>3698</v>
      </c>
      <c r="D4690" s="138"/>
      <c r="E4690" s="139">
        <v>1.2</v>
      </c>
      <c r="F4690" s="134"/>
      <c r="G4690" s="134"/>
      <c r="H4690" s="140"/>
      <c r="I4690" s="140"/>
      <c r="J4690" s="140"/>
      <c r="K4690" s="140"/>
    </row>
    <row r="4691" spans="1:11" outlineLevel="1" x14ac:dyDescent="0.2">
      <c r="A4691" s="135"/>
      <c r="B4691" s="136"/>
      <c r="C4691" s="137" t="s">
        <v>3699</v>
      </c>
      <c r="D4691" s="138"/>
      <c r="E4691" s="139">
        <v>1.2</v>
      </c>
      <c r="F4691" s="134"/>
      <c r="G4691" s="134"/>
      <c r="H4691" s="140"/>
      <c r="I4691" s="140"/>
      <c r="J4691" s="140"/>
      <c r="K4691" s="140"/>
    </row>
    <row r="4692" spans="1:11" outlineLevel="1" x14ac:dyDescent="0.2">
      <c r="A4692" s="135"/>
      <c r="B4692" s="136"/>
      <c r="C4692" s="137" t="s">
        <v>950</v>
      </c>
      <c r="D4692" s="138"/>
      <c r="E4692" s="139"/>
      <c r="F4692" s="134"/>
      <c r="G4692" s="134"/>
      <c r="H4692" s="140"/>
      <c r="I4692" s="140"/>
      <c r="J4692" s="140"/>
      <c r="K4692" s="140"/>
    </row>
    <row r="4693" spans="1:11" outlineLevel="1" x14ac:dyDescent="0.2">
      <c r="A4693" s="135"/>
      <c r="B4693" s="136"/>
      <c r="C4693" s="137" t="s">
        <v>3700</v>
      </c>
      <c r="D4693" s="138"/>
      <c r="E4693" s="139">
        <v>1.2</v>
      </c>
      <c r="F4693" s="134"/>
      <c r="G4693" s="134"/>
      <c r="H4693" s="140"/>
      <c r="I4693" s="140"/>
      <c r="J4693" s="140"/>
      <c r="K4693" s="140"/>
    </row>
    <row r="4694" spans="1:11" outlineLevel="1" x14ac:dyDescent="0.2">
      <c r="A4694" s="135"/>
      <c r="B4694" s="136"/>
      <c r="C4694" s="137" t="s">
        <v>3701</v>
      </c>
      <c r="D4694" s="138"/>
      <c r="E4694" s="139">
        <v>1.2</v>
      </c>
      <c r="F4694" s="134"/>
      <c r="G4694" s="134"/>
      <c r="H4694" s="140"/>
      <c r="I4694" s="140"/>
      <c r="J4694" s="140"/>
      <c r="K4694" s="140"/>
    </row>
    <row r="4695" spans="1:11" outlineLevel="1" x14ac:dyDescent="0.2">
      <c r="A4695" s="135"/>
      <c r="B4695" s="136"/>
      <c r="C4695" s="137" t="s">
        <v>3702</v>
      </c>
      <c r="D4695" s="138"/>
      <c r="E4695" s="139">
        <v>1.2</v>
      </c>
      <c r="F4695" s="134"/>
      <c r="G4695" s="134"/>
      <c r="H4695" s="140"/>
      <c r="I4695" s="140"/>
      <c r="J4695" s="140"/>
      <c r="K4695" s="140"/>
    </row>
    <row r="4696" spans="1:11" outlineLevel="1" x14ac:dyDescent="0.2">
      <c r="A4696" s="135"/>
      <c r="B4696" s="136"/>
      <c r="C4696" s="137" t="s">
        <v>3703</v>
      </c>
      <c r="D4696" s="138"/>
      <c r="E4696" s="139">
        <v>11.76</v>
      </c>
      <c r="F4696" s="134"/>
      <c r="G4696" s="134"/>
      <c r="H4696" s="140"/>
      <c r="I4696" s="140"/>
      <c r="J4696" s="140"/>
      <c r="K4696" s="140"/>
    </row>
    <row r="4697" spans="1:11" outlineLevel="1" x14ac:dyDescent="0.2">
      <c r="A4697" s="135"/>
      <c r="B4697" s="136"/>
      <c r="C4697" s="137" t="s">
        <v>3633</v>
      </c>
      <c r="D4697" s="138"/>
      <c r="E4697" s="139">
        <v>-1.4</v>
      </c>
      <c r="F4697" s="134"/>
      <c r="G4697" s="134"/>
      <c r="H4697" s="140"/>
      <c r="I4697" s="140"/>
      <c r="J4697" s="140"/>
      <c r="K4697" s="140"/>
    </row>
    <row r="4698" spans="1:11" outlineLevel="1" x14ac:dyDescent="0.2">
      <c r="A4698" s="135"/>
      <c r="B4698" s="136"/>
      <c r="C4698" s="137" t="s">
        <v>3704</v>
      </c>
      <c r="D4698" s="138"/>
      <c r="E4698" s="139">
        <v>20.96</v>
      </c>
      <c r="F4698" s="134"/>
      <c r="G4698" s="134"/>
      <c r="H4698" s="140"/>
      <c r="I4698" s="140"/>
      <c r="J4698" s="140"/>
      <c r="K4698" s="140"/>
    </row>
    <row r="4699" spans="1:11" outlineLevel="1" x14ac:dyDescent="0.2">
      <c r="A4699" s="135"/>
      <c r="B4699" s="136"/>
      <c r="C4699" s="137" t="s">
        <v>3644</v>
      </c>
      <c r="D4699" s="138"/>
      <c r="E4699" s="139">
        <v>-4.2</v>
      </c>
      <c r="F4699" s="134"/>
      <c r="G4699" s="134"/>
      <c r="H4699" s="140"/>
      <c r="I4699" s="140"/>
      <c r="J4699" s="140"/>
      <c r="K4699" s="140"/>
    </row>
    <row r="4700" spans="1:11" outlineLevel="1" x14ac:dyDescent="0.2">
      <c r="A4700" s="135"/>
      <c r="B4700" s="136"/>
      <c r="C4700" s="137" t="s">
        <v>1663</v>
      </c>
      <c r="D4700" s="138"/>
      <c r="E4700" s="139">
        <v>-1.6</v>
      </c>
      <c r="F4700" s="134"/>
      <c r="G4700" s="134"/>
      <c r="H4700" s="140"/>
      <c r="I4700" s="140"/>
      <c r="J4700" s="140"/>
      <c r="K4700" s="140"/>
    </row>
    <row r="4701" spans="1:11" outlineLevel="1" x14ac:dyDescent="0.2">
      <c r="A4701" s="135"/>
      <c r="B4701" s="136"/>
      <c r="C4701" s="137" t="s">
        <v>3705</v>
      </c>
      <c r="D4701" s="138"/>
      <c r="E4701" s="139">
        <v>9.76</v>
      </c>
      <c r="F4701" s="134"/>
      <c r="G4701" s="134"/>
      <c r="H4701" s="140"/>
      <c r="I4701" s="140"/>
      <c r="J4701" s="140"/>
      <c r="K4701" s="140"/>
    </row>
    <row r="4702" spans="1:11" outlineLevel="1" x14ac:dyDescent="0.2">
      <c r="A4702" s="135"/>
      <c r="B4702" s="136"/>
      <c r="C4702" s="137" t="s">
        <v>3633</v>
      </c>
      <c r="D4702" s="138"/>
      <c r="E4702" s="139">
        <v>-1.4</v>
      </c>
      <c r="F4702" s="134"/>
      <c r="G4702" s="134"/>
      <c r="H4702" s="140"/>
      <c r="I4702" s="140"/>
      <c r="J4702" s="140"/>
      <c r="K4702" s="140"/>
    </row>
    <row r="4703" spans="1:11" outlineLevel="1" x14ac:dyDescent="0.2">
      <c r="A4703" s="135"/>
      <c r="B4703" s="136"/>
      <c r="C4703" s="137" t="s">
        <v>3706</v>
      </c>
      <c r="D4703" s="138"/>
      <c r="E4703" s="139">
        <v>9.8800000000000008</v>
      </c>
      <c r="F4703" s="134"/>
      <c r="G4703" s="134"/>
      <c r="H4703" s="140"/>
      <c r="I4703" s="140"/>
      <c r="J4703" s="140"/>
      <c r="K4703" s="140"/>
    </row>
    <row r="4704" spans="1:11" outlineLevel="1" x14ac:dyDescent="0.2">
      <c r="A4704" s="135"/>
      <c r="B4704" s="136"/>
      <c r="C4704" s="137" t="s">
        <v>3633</v>
      </c>
      <c r="D4704" s="138"/>
      <c r="E4704" s="139">
        <v>-1.4</v>
      </c>
      <c r="F4704" s="134"/>
      <c r="G4704" s="134"/>
      <c r="H4704" s="140"/>
      <c r="I4704" s="140"/>
      <c r="J4704" s="140"/>
      <c r="K4704" s="140"/>
    </row>
    <row r="4705" spans="1:11" outlineLevel="1" x14ac:dyDescent="0.2">
      <c r="A4705" s="135"/>
      <c r="B4705" s="136"/>
      <c r="C4705" s="137" t="s">
        <v>1663</v>
      </c>
      <c r="D4705" s="138"/>
      <c r="E4705" s="139">
        <v>-1.6</v>
      </c>
      <c r="F4705" s="134"/>
      <c r="G4705" s="134"/>
      <c r="H4705" s="140"/>
      <c r="I4705" s="140"/>
      <c r="J4705" s="140"/>
      <c r="K4705" s="140"/>
    </row>
    <row r="4706" spans="1:11" outlineLevel="1" x14ac:dyDescent="0.2">
      <c r="A4706" s="135"/>
      <c r="B4706" s="136"/>
      <c r="C4706" s="137" t="s">
        <v>3707</v>
      </c>
      <c r="D4706" s="138"/>
      <c r="E4706" s="139">
        <v>9.6</v>
      </c>
      <c r="F4706" s="134"/>
      <c r="G4706" s="134"/>
      <c r="H4706" s="140"/>
      <c r="I4706" s="140"/>
      <c r="J4706" s="140"/>
      <c r="K4706" s="140"/>
    </row>
    <row r="4707" spans="1:11" outlineLevel="1" x14ac:dyDescent="0.2">
      <c r="A4707" s="135"/>
      <c r="B4707" s="136"/>
      <c r="C4707" s="137" t="s">
        <v>3633</v>
      </c>
      <c r="D4707" s="138"/>
      <c r="E4707" s="139">
        <v>-1.4</v>
      </c>
      <c r="F4707" s="134"/>
      <c r="G4707" s="134"/>
      <c r="H4707" s="140"/>
      <c r="I4707" s="140"/>
      <c r="J4707" s="140"/>
      <c r="K4707" s="140"/>
    </row>
    <row r="4708" spans="1:11" outlineLevel="1" x14ac:dyDescent="0.2">
      <c r="A4708" s="135"/>
      <c r="B4708" s="136"/>
      <c r="C4708" s="137" t="s">
        <v>3708</v>
      </c>
      <c r="D4708" s="138"/>
      <c r="E4708" s="139">
        <v>1.2</v>
      </c>
      <c r="F4708" s="134"/>
      <c r="G4708" s="134"/>
      <c r="H4708" s="140"/>
      <c r="I4708" s="140"/>
      <c r="J4708" s="140"/>
      <c r="K4708" s="140"/>
    </row>
    <row r="4709" spans="1:11" outlineLevel="1" x14ac:dyDescent="0.2">
      <c r="A4709" s="135"/>
      <c r="B4709" s="136"/>
      <c r="C4709" s="137" t="s">
        <v>3709</v>
      </c>
      <c r="D4709" s="138"/>
      <c r="E4709" s="139">
        <v>1.2</v>
      </c>
      <c r="F4709" s="134"/>
      <c r="G4709" s="134"/>
      <c r="H4709" s="140"/>
      <c r="I4709" s="140"/>
      <c r="J4709" s="140"/>
      <c r="K4709" s="140"/>
    </row>
    <row r="4710" spans="1:11" outlineLevel="1" x14ac:dyDescent="0.2">
      <c r="A4710" s="135"/>
      <c r="B4710" s="136"/>
      <c r="C4710" s="137" t="s">
        <v>3710</v>
      </c>
      <c r="D4710" s="138"/>
      <c r="E4710" s="139">
        <v>1.5840000000000001</v>
      </c>
      <c r="F4710" s="134"/>
      <c r="G4710" s="134"/>
      <c r="H4710" s="140"/>
      <c r="I4710" s="140"/>
      <c r="J4710" s="140"/>
      <c r="K4710" s="140"/>
    </row>
    <row r="4711" spans="1:11" outlineLevel="1" x14ac:dyDescent="0.2">
      <c r="A4711" s="135"/>
      <c r="B4711" s="136"/>
      <c r="C4711" s="137" t="s">
        <v>3711</v>
      </c>
      <c r="D4711" s="138"/>
      <c r="E4711" s="139">
        <v>1.2</v>
      </c>
      <c r="F4711" s="134"/>
      <c r="G4711" s="134"/>
      <c r="H4711" s="140"/>
      <c r="I4711" s="140"/>
      <c r="J4711" s="140"/>
      <c r="K4711" s="140"/>
    </row>
    <row r="4712" spans="1:11" outlineLevel="1" x14ac:dyDescent="0.2">
      <c r="A4712" s="135"/>
      <c r="B4712" s="136"/>
      <c r="C4712" s="137" t="s">
        <v>3712</v>
      </c>
      <c r="D4712" s="138"/>
      <c r="E4712" s="139">
        <v>1.2</v>
      </c>
      <c r="F4712" s="134"/>
      <c r="G4712" s="134"/>
      <c r="H4712" s="140"/>
      <c r="I4712" s="140"/>
      <c r="J4712" s="140"/>
      <c r="K4712" s="140"/>
    </row>
    <row r="4713" spans="1:11" outlineLevel="1" x14ac:dyDescent="0.2">
      <c r="A4713" s="135"/>
      <c r="B4713" s="136"/>
      <c r="C4713" s="137" t="s">
        <v>3713</v>
      </c>
      <c r="D4713" s="138"/>
      <c r="E4713" s="139">
        <v>1.5</v>
      </c>
      <c r="F4713" s="134"/>
      <c r="G4713" s="134"/>
      <c r="H4713" s="140"/>
      <c r="I4713" s="140"/>
      <c r="J4713" s="140"/>
      <c r="K4713" s="140"/>
    </row>
    <row r="4714" spans="1:11" outlineLevel="1" x14ac:dyDescent="0.2">
      <c r="A4714" s="135"/>
      <c r="B4714" s="136"/>
      <c r="C4714" s="137" t="s">
        <v>3714</v>
      </c>
      <c r="D4714" s="138"/>
      <c r="E4714" s="139">
        <v>1.2</v>
      </c>
      <c r="F4714" s="134"/>
      <c r="G4714" s="134"/>
      <c r="H4714" s="140"/>
      <c r="I4714" s="140"/>
      <c r="J4714" s="140"/>
      <c r="K4714" s="140"/>
    </row>
    <row r="4715" spans="1:11" outlineLevel="1" x14ac:dyDescent="0.2">
      <c r="A4715" s="135"/>
      <c r="B4715" s="136"/>
      <c r="C4715" s="137" t="s">
        <v>997</v>
      </c>
      <c r="D4715" s="138"/>
      <c r="E4715" s="139"/>
      <c r="F4715" s="134"/>
      <c r="G4715" s="134"/>
      <c r="H4715" s="140"/>
      <c r="I4715" s="140"/>
      <c r="J4715" s="140"/>
      <c r="K4715" s="140"/>
    </row>
    <row r="4716" spans="1:11" outlineLevel="1" x14ac:dyDescent="0.2">
      <c r="A4716" s="135"/>
      <c r="B4716" s="136"/>
      <c r="C4716" s="137" t="s">
        <v>3715</v>
      </c>
      <c r="D4716" s="138"/>
      <c r="E4716" s="139">
        <v>18.36</v>
      </c>
      <c r="F4716" s="134"/>
      <c r="G4716" s="134"/>
      <c r="H4716" s="140"/>
      <c r="I4716" s="140"/>
      <c r="J4716" s="140"/>
      <c r="K4716" s="140"/>
    </row>
    <row r="4717" spans="1:11" outlineLevel="1" x14ac:dyDescent="0.2">
      <c r="A4717" s="135"/>
      <c r="B4717" s="136"/>
      <c r="C4717" s="137" t="s">
        <v>3716</v>
      </c>
      <c r="D4717" s="138"/>
      <c r="E4717" s="139">
        <v>-5.6</v>
      </c>
      <c r="F4717" s="134"/>
      <c r="G4717" s="134"/>
      <c r="H4717" s="140"/>
      <c r="I4717" s="140"/>
      <c r="J4717" s="140"/>
      <c r="K4717" s="140"/>
    </row>
    <row r="4718" spans="1:11" outlineLevel="1" x14ac:dyDescent="0.2">
      <c r="A4718" s="135"/>
      <c r="B4718" s="136"/>
      <c r="C4718" s="137" t="s">
        <v>3717</v>
      </c>
      <c r="D4718" s="138"/>
      <c r="E4718" s="139">
        <v>10.16</v>
      </c>
      <c r="F4718" s="134"/>
      <c r="G4718" s="134"/>
      <c r="H4718" s="140"/>
      <c r="I4718" s="140"/>
      <c r="J4718" s="140"/>
      <c r="K4718" s="140"/>
    </row>
    <row r="4719" spans="1:11" outlineLevel="1" x14ac:dyDescent="0.2">
      <c r="A4719" s="135"/>
      <c r="B4719" s="136"/>
      <c r="C4719" s="137" t="s">
        <v>3633</v>
      </c>
      <c r="D4719" s="138"/>
      <c r="E4719" s="139">
        <v>-1.4</v>
      </c>
      <c r="F4719" s="134"/>
      <c r="G4719" s="134"/>
      <c r="H4719" s="140"/>
      <c r="I4719" s="140"/>
      <c r="J4719" s="140"/>
      <c r="K4719" s="140"/>
    </row>
    <row r="4720" spans="1:11" outlineLevel="1" x14ac:dyDescent="0.2">
      <c r="A4720" s="135"/>
      <c r="B4720" s="136"/>
      <c r="C4720" s="137" t="s">
        <v>3718</v>
      </c>
      <c r="D4720" s="138"/>
      <c r="E4720" s="139">
        <v>10.16</v>
      </c>
      <c r="F4720" s="134"/>
      <c r="G4720" s="134"/>
      <c r="H4720" s="140"/>
      <c r="I4720" s="140"/>
      <c r="J4720" s="140"/>
      <c r="K4720" s="140"/>
    </row>
    <row r="4721" spans="1:11" outlineLevel="1" x14ac:dyDescent="0.2">
      <c r="A4721" s="135"/>
      <c r="B4721" s="136"/>
      <c r="C4721" s="137" t="s">
        <v>3633</v>
      </c>
      <c r="D4721" s="138"/>
      <c r="E4721" s="139">
        <v>-1.4</v>
      </c>
      <c r="F4721" s="134"/>
      <c r="G4721" s="134"/>
      <c r="H4721" s="140"/>
      <c r="I4721" s="140"/>
      <c r="J4721" s="140"/>
      <c r="K4721" s="140"/>
    </row>
    <row r="4722" spans="1:11" outlineLevel="1" x14ac:dyDescent="0.2">
      <c r="A4722" s="135"/>
      <c r="B4722" s="136"/>
      <c r="C4722" s="137" t="s">
        <v>3719</v>
      </c>
      <c r="D4722" s="138"/>
      <c r="E4722" s="139">
        <v>13.16</v>
      </c>
      <c r="F4722" s="134"/>
      <c r="G4722" s="134"/>
      <c r="H4722" s="140"/>
      <c r="I4722" s="140"/>
      <c r="J4722" s="140"/>
      <c r="K4722" s="140"/>
    </row>
    <row r="4723" spans="1:11" outlineLevel="1" x14ac:dyDescent="0.2">
      <c r="A4723" s="135"/>
      <c r="B4723" s="136"/>
      <c r="C4723" s="137" t="s">
        <v>3635</v>
      </c>
      <c r="D4723" s="138"/>
      <c r="E4723" s="139">
        <v>-2.8</v>
      </c>
      <c r="F4723" s="134"/>
      <c r="G4723" s="134"/>
      <c r="H4723" s="140"/>
      <c r="I4723" s="140"/>
      <c r="J4723" s="140"/>
      <c r="K4723" s="140"/>
    </row>
    <row r="4724" spans="1:11" outlineLevel="1" x14ac:dyDescent="0.2">
      <c r="A4724" s="135"/>
      <c r="B4724" s="136"/>
      <c r="C4724" s="137" t="s">
        <v>3720</v>
      </c>
      <c r="D4724" s="138"/>
      <c r="E4724" s="139">
        <v>9.6</v>
      </c>
      <c r="F4724" s="134"/>
      <c r="G4724" s="134"/>
      <c r="H4724" s="140"/>
      <c r="I4724" s="140"/>
      <c r="J4724" s="140"/>
      <c r="K4724" s="140"/>
    </row>
    <row r="4725" spans="1:11" outlineLevel="1" x14ac:dyDescent="0.2">
      <c r="A4725" s="135"/>
      <c r="B4725" s="136"/>
      <c r="C4725" s="137" t="s">
        <v>3633</v>
      </c>
      <c r="D4725" s="138"/>
      <c r="E4725" s="139">
        <v>-1.4</v>
      </c>
      <c r="F4725" s="134"/>
      <c r="G4725" s="134"/>
      <c r="H4725" s="140"/>
      <c r="I4725" s="140"/>
      <c r="J4725" s="140"/>
      <c r="K4725" s="140"/>
    </row>
    <row r="4726" spans="1:11" outlineLevel="1" x14ac:dyDescent="0.2">
      <c r="A4726" s="135"/>
      <c r="B4726" s="136"/>
      <c r="C4726" s="137" t="s">
        <v>3721</v>
      </c>
      <c r="D4726" s="138"/>
      <c r="E4726" s="139">
        <v>1.2</v>
      </c>
      <c r="F4726" s="134"/>
      <c r="G4726" s="134"/>
      <c r="H4726" s="140"/>
      <c r="I4726" s="140"/>
      <c r="J4726" s="140"/>
      <c r="K4726" s="140"/>
    </row>
    <row r="4727" spans="1:11" outlineLevel="1" x14ac:dyDescent="0.2">
      <c r="A4727" s="135"/>
      <c r="B4727" s="136"/>
      <c r="C4727" s="137" t="s">
        <v>3722</v>
      </c>
      <c r="D4727" s="138"/>
      <c r="E4727" s="139">
        <v>2.4</v>
      </c>
      <c r="F4727" s="134"/>
      <c r="G4727" s="134"/>
      <c r="H4727" s="140"/>
      <c r="I4727" s="140"/>
      <c r="J4727" s="140"/>
      <c r="K4727" s="140"/>
    </row>
    <row r="4728" spans="1:11" outlineLevel="1" x14ac:dyDescent="0.2">
      <c r="A4728" s="135"/>
      <c r="B4728" s="136"/>
      <c r="C4728" s="137" t="s">
        <v>3723</v>
      </c>
      <c r="D4728" s="138"/>
      <c r="E4728" s="139">
        <v>2.4</v>
      </c>
      <c r="F4728" s="134"/>
      <c r="G4728" s="134"/>
      <c r="H4728" s="140"/>
      <c r="I4728" s="140"/>
      <c r="J4728" s="140"/>
      <c r="K4728" s="140"/>
    </row>
    <row r="4729" spans="1:11" outlineLevel="1" x14ac:dyDescent="0.2">
      <c r="A4729" s="135"/>
      <c r="B4729" s="136"/>
      <c r="C4729" s="137" t="s">
        <v>3724</v>
      </c>
      <c r="D4729" s="138"/>
      <c r="E4729" s="139">
        <v>2.4</v>
      </c>
      <c r="F4729" s="134"/>
      <c r="G4729" s="134"/>
      <c r="H4729" s="140"/>
      <c r="I4729" s="140"/>
      <c r="J4729" s="140"/>
      <c r="K4729" s="140"/>
    </row>
    <row r="4730" spans="1:11" ht="22.5" outlineLevel="1" x14ac:dyDescent="0.2">
      <c r="A4730" s="43">
        <v>358</v>
      </c>
      <c r="B4730" s="44" t="s">
        <v>3725</v>
      </c>
      <c r="C4730" s="59" t="s">
        <v>3726</v>
      </c>
      <c r="D4730" s="45" t="s">
        <v>373</v>
      </c>
      <c r="E4730" s="46">
        <v>334.14</v>
      </c>
      <c r="F4730" s="47">
        <v>0</v>
      </c>
      <c r="G4730" s="48">
        <f>ROUND(E4730*F4730,2)</f>
        <v>0</v>
      </c>
      <c r="H4730" s="46">
        <v>2.9E-4</v>
      </c>
      <c r="I4730" s="46">
        <f>ROUND(E4730*H4730,2)</f>
        <v>0.1</v>
      </c>
      <c r="J4730" s="46">
        <v>0</v>
      </c>
      <c r="K4730" s="46">
        <f>ROUND(E4730*J4730,2)</f>
        <v>0</v>
      </c>
    </row>
    <row r="4731" spans="1:11" outlineLevel="1" x14ac:dyDescent="0.2">
      <c r="A4731" s="135"/>
      <c r="B4731" s="136"/>
      <c r="C4731" s="137" t="s">
        <v>906</v>
      </c>
      <c r="D4731" s="138"/>
      <c r="E4731" s="139"/>
      <c r="F4731" s="134"/>
      <c r="G4731" s="134"/>
      <c r="H4731" s="140"/>
      <c r="I4731" s="140"/>
      <c r="J4731" s="140"/>
      <c r="K4731" s="140"/>
    </row>
    <row r="4732" spans="1:11" outlineLevel="1" x14ac:dyDescent="0.2">
      <c r="A4732" s="135"/>
      <c r="B4732" s="136"/>
      <c r="C4732" s="137" t="s">
        <v>3727</v>
      </c>
      <c r="D4732" s="138"/>
      <c r="E4732" s="139">
        <v>33.86</v>
      </c>
      <c r="F4732" s="134"/>
      <c r="G4732" s="134"/>
      <c r="H4732" s="140"/>
      <c r="I4732" s="140"/>
      <c r="J4732" s="140"/>
      <c r="K4732" s="140"/>
    </row>
    <row r="4733" spans="1:11" outlineLevel="1" x14ac:dyDescent="0.2">
      <c r="A4733" s="135"/>
      <c r="B4733" s="136"/>
      <c r="C4733" s="137" t="s">
        <v>3728</v>
      </c>
      <c r="D4733" s="138"/>
      <c r="E4733" s="139">
        <v>2.7</v>
      </c>
      <c r="F4733" s="134"/>
      <c r="G4733" s="134"/>
      <c r="H4733" s="140"/>
      <c r="I4733" s="140"/>
      <c r="J4733" s="140"/>
      <c r="K4733" s="140"/>
    </row>
    <row r="4734" spans="1:11" outlineLevel="1" x14ac:dyDescent="0.2">
      <c r="A4734" s="135"/>
      <c r="B4734" s="136"/>
      <c r="C4734" s="137" t="s">
        <v>3729</v>
      </c>
      <c r="D4734" s="138"/>
      <c r="E4734" s="139">
        <v>20.94</v>
      </c>
      <c r="F4734" s="134"/>
      <c r="G4734" s="134"/>
      <c r="H4734" s="140"/>
      <c r="I4734" s="140"/>
      <c r="J4734" s="140"/>
      <c r="K4734" s="140"/>
    </row>
    <row r="4735" spans="1:11" outlineLevel="1" x14ac:dyDescent="0.2">
      <c r="A4735" s="135"/>
      <c r="B4735" s="136"/>
      <c r="C4735" s="137" t="s">
        <v>3730</v>
      </c>
      <c r="D4735" s="138"/>
      <c r="E4735" s="139">
        <v>28.86</v>
      </c>
      <c r="F4735" s="134"/>
      <c r="G4735" s="134"/>
      <c r="H4735" s="140"/>
      <c r="I4735" s="140"/>
      <c r="J4735" s="140"/>
      <c r="K4735" s="140"/>
    </row>
    <row r="4736" spans="1:11" outlineLevel="1" x14ac:dyDescent="0.2">
      <c r="A4736" s="135"/>
      <c r="B4736" s="136"/>
      <c r="C4736" s="137" t="s">
        <v>3731</v>
      </c>
      <c r="D4736" s="138"/>
      <c r="E4736" s="139">
        <v>1.8</v>
      </c>
      <c r="F4736" s="134"/>
      <c r="G4736" s="134"/>
      <c r="H4736" s="140"/>
      <c r="I4736" s="140"/>
      <c r="J4736" s="140"/>
      <c r="K4736" s="140"/>
    </row>
    <row r="4737" spans="1:11" outlineLevel="1" x14ac:dyDescent="0.2">
      <c r="A4737" s="135"/>
      <c r="B4737" s="136"/>
      <c r="C4737" s="137" t="s">
        <v>3732</v>
      </c>
      <c r="D4737" s="138"/>
      <c r="E4737" s="139">
        <v>27.92</v>
      </c>
      <c r="F4737" s="134"/>
      <c r="G4737" s="134"/>
      <c r="H4737" s="140"/>
      <c r="I4737" s="140"/>
      <c r="J4737" s="140"/>
      <c r="K4737" s="140"/>
    </row>
    <row r="4738" spans="1:11" outlineLevel="1" x14ac:dyDescent="0.2">
      <c r="A4738" s="135"/>
      <c r="B4738" s="136"/>
      <c r="C4738" s="137" t="s">
        <v>3731</v>
      </c>
      <c r="D4738" s="138"/>
      <c r="E4738" s="139">
        <v>1.8</v>
      </c>
      <c r="F4738" s="134"/>
      <c r="G4738" s="134"/>
      <c r="H4738" s="140"/>
      <c r="I4738" s="140"/>
      <c r="J4738" s="140"/>
      <c r="K4738" s="140"/>
    </row>
    <row r="4739" spans="1:11" outlineLevel="1" x14ac:dyDescent="0.2">
      <c r="A4739" s="135"/>
      <c r="B4739" s="136"/>
      <c r="C4739" s="137" t="s">
        <v>3733</v>
      </c>
      <c r="D4739" s="138"/>
      <c r="E4739" s="139">
        <v>12.98</v>
      </c>
      <c r="F4739" s="134"/>
      <c r="G4739" s="134"/>
      <c r="H4739" s="140"/>
      <c r="I4739" s="140"/>
      <c r="J4739" s="140"/>
      <c r="K4739" s="140"/>
    </row>
    <row r="4740" spans="1:11" outlineLevel="1" x14ac:dyDescent="0.2">
      <c r="A4740" s="135"/>
      <c r="B4740" s="136"/>
      <c r="C4740" s="137" t="s">
        <v>3734</v>
      </c>
      <c r="D4740" s="138"/>
      <c r="E4740" s="139">
        <v>18.84</v>
      </c>
      <c r="F4740" s="134"/>
      <c r="G4740" s="134"/>
      <c r="H4740" s="140"/>
      <c r="I4740" s="140"/>
      <c r="J4740" s="140"/>
      <c r="K4740" s="140"/>
    </row>
    <row r="4741" spans="1:11" outlineLevel="1" x14ac:dyDescent="0.2">
      <c r="A4741" s="135"/>
      <c r="B4741" s="136"/>
      <c r="C4741" s="137" t="s">
        <v>3735</v>
      </c>
      <c r="D4741" s="138"/>
      <c r="E4741" s="139">
        <v>18.78</v>
      </c>
      <c r="F4741" s="134"/>
      <c r="G4741" s="134"/>
      <c r="H4741" s="140"/>
      <c r="I4741" s="140"/>
      <c r="J4741" s="140"/>
      <c r="K4741" s="140"/>
    </row>
    <row r="4742" spans="1:11" outlineLevel="1" x14ac:dyDescent="0.2">
      <c r="A4742" s="135"/>
      <c r="B4742" s="136"/>
      <c r="C4742" s="137" t="s">
        <v>3736</v>
      </c>
      <c r="D4742" s="138"/>
      <c r="E4742" s="139">
        <v>7.7</v>
      </c>
      <c r="F4742" s="134"/>
      <c r="G4742" s="134"/>
      <c r="H4742" s="140"/>
      <c r="I4742" s="140"/>
      <c r="J4742" s="140"/>
      <c r="K4742" s="140"/>
    </row>
    <row r="4743" spans="1:11" outlineLevel="1" x14ac:dyDescent="0.2">
      <c r="A4743" s="135"/>
      <c r="B4743" s="136"/>
      <c r="C4743" s="137" t="s">
        <v>3737</v>
      </c>
      <c r="D4743" s="138"/>
      <c r="E4743" s="139">
        <v>5.4</v>
      </c>
      <c r="F4743" s="134"/>
      <c r="G4743" s="134"/>
      <c r="H4743" s="140"/>
      <c r="I4743" s="140"/>
      <c r="J4743" s="140"/>
      <c r="K4743" s="140"/>
    </row>
    <row r="4744" spans="1:11" outlineLevel="1" x14ac:dyDescent="0.2">
      <c r="A4744" s="135"/>
      <c r="B4744" s="136"/>
      <c r="C4744" s="137" t="s">
        <v>3738</v>
      </c>
      <c r="D4744" s="138"/>
      <c r="E4744" s="139">
        <v>27.7</v>
      </c>
      <c r="F4744" s="134"/>
      <c r="G4744" s="134"/>
      <c r="H4744" s="140"/>
      <c r="I4744" s="140"/>
      <c r="J4744" s="140"/>
      <c r="K4744" s="140"/>
    </row>
    <row r="4745" spans="1:11" outlineLevel="1" x14ac:dyDescent="0.2">
      <c r="A4745" s="135"/>
      <c r="B4745" s="136"/>
      <c r="C4745" s="137" t="s">
        <v>3739</v>
      </c>
      <c r="D4745" s="138"/>
      <c r="E4745" s="139">
        <v>1.76</v>
      </c>
      <c r="F4745" s="134"/>
      <c r="G4745" s="134"/>
      <c r="H4745" s="140"/>
      <c r="I4745" s="140"/>
      <c r="J4745" s="140"/>
      <c r="K4745" s="140"/>
    </row>
    <row r="4746" spans="1:11" outlineLevel="1" x14ac:dyDescent="0.2">
      <c r="A4746" s="135"/>
      <c r="B4746" s="136"/>
      <c r="C4746" s="137" t="s">
        <v>3740</v>
      </c>
      <c r="D4746" s="138"/>
      <c r="E4746" s="139">
        <v>11.14</v>
      </c>
      <c r="F4746" s="134"/>
      <c r="G4746" s="134"/>
      <c r="H4746" s="140"/>
      <c r="I4746" s="140"/>
      <c r="J4746" s="140"/>
      <c r="K4746" s="140"/>
    </row>
    <row r="4747" spans="1:11" outlineLevel="1" x14ac:dyDescent="0.2">
      <c r="A4747" s="135"/>
      <c r="B4747" s="136"/>
      <c r="C4747" s="137" t="s">
        <v>3741</v>
      </c>
      <c r="D4747" s="138"/>
      <c r="E4747" s="139">
        <v>15.94</v>
      </c>
      <c r="F4747" s="134"/>
      <c r="G4747" s="134"/>
      <c r="H4747" s="140"/>
      <c r="I4747" s="140"/>
      <c r="J4747" s="140"/>
      <c r="K4747" s="140"/>
    </row>
    <row r="4748" spans="1:11" outlineLevel="1" x14ac:dyDescent="0.2">
      <c r="A4748" s="135"/>
      <c r="B4748" s="136"/>
      <c r="C4748" s="137" t="s">
        <v>3742</v>
      </c>
      <c r="D4748" s="138"/>
      <c r="E4748" s="139">
        <v>7.74</v>
      </c>
      <c r="F4748" s="134"/>
      <c r="G4748" s="134"/>
      <c r="H4748" s="140"/>
      <c r="I4748" s="140"/>
      <c r="J4748" s="140"/>
      <c r="K4748" s="140"/>
    </row>
    <row r="4749" spans="1:11" outlineLevel="1" x14ac:dyDescent="0.2">
      <c r="A4749" s="135"/>
      <c r="B4749" s="136"/>
      <c r="C4749" s="137" t="s">
        <v>3743</v>
      </c>
      <c r="D4749" s="138"/>
      <c r="E4749" s="139">
        <v>7.3</v>
      </c>
      <c r="F4749" s="134"/>
      <c r="G4749" s="134"/>
      <c r="H4749" s="140"/>
      <c r="I4749" s="140"/>
      <c r="J4749" s="140"/>
      <c r="K4749" s="140"/>
    </row>
    <row r="4750" spans="1:11" outlineLevel="1" x14ac:dyDescent="0.2">
      <c r="A4750" s="135"/>
      <c r="B4750" s="136"/>
      <c r="C4750" s="137" t="s">
        <v>3744</v>
      </c>
      <c r="D4750" s="138"/>
      <c r="E4750" s="139">
        <v>14.98</v>
      </c>
      <c r="F4750" s="134"/>
      <c r="G4750" s="134"/>
      <c r="H4750" s="140"/>
      <c r="I4750" s="140"/>
      <c r="J4750" s="140"/>
      <c r="K4750" s="140"/>
    </row>
    <row r="4751" spans="1:11" outlineLevel="1" x14ac:dyDescent="0.2">
      <c r="A4751" s="135"/>
      <c r="B4751" s="136"/>
      <c r="C4751" s="137" t="s">
        <v>917</v>
      </c>
      <c r="D4751" s="138"/>
      <c r="E4751" s="139"/>
      <c r="F4751" s="134"/>
      <c r="G4751" s="134"/>
      <c r="H4751" s="140"/>
      <c r="I4751" s="140"/>
      <c r="J4751" s="140"/>
      <c r="K4751" s="140"/>
    </row>
    <row r="4752" spans="1:11" outlineLevel="1" x14ac:dyDescent="0.2">
      <c r="A4752" s="135"/>
      <c r="B4752" s="136"/>
      <c r="C4752" s="137" t="s">
        <v>3745</v>
      </c>
      <c r="D4752" s="138"/>
      <c r="E4752" s="139">
        <v>12.44</v>
      </c>
      <c r="F4752" s="134"/>
      <c r="G4752" s="134"/>
      <c r="H4752" s="140"/>
      <c r="I4752" s="140"/>
      <c r="J4752" s="140"/>
      <c r="K4752" s="140"/>
    </row>
    <row r="4753" spans="1:11" outlineLevel="1" x14ac:dyDescent="0.2">
      <c r="A4753" s="135"/>
      <c r="B4753" s="136"/>
      <c r="C4753" s="137" t="s">
        <v>926</v>
      </c>
      <c r="D4753" s="138"/>
      <c r="E4753" s="139"/>
      <c r="F4753" s="134"/>
      <c r="G4753" s="134"/>
      <c r="H4753" s="140"/>
      <c r="I4753" s="140"/>
      <c r="J4753" s="140"/>
      <c r="K4753" s="140"/>
    </row>
    <row r="4754" spans="1:11" outlineLevel="1" x14ac:dyDescent="0.2">
      <c r="A4754" s="135"/>
      <c r="B4754" s="136"/>
      <c r="C4754" s="137" t="s">
        <v>3746</v>
      </c>
      <c r="D4754" s="138"/>
      <c r="E4754" s="139">
        <v>4.6399999999999997</v>
      </c>
      <c r="F4754" s="134"/>
      <c r="G4754" s="134"/>
      <c r="H4754" s="140"/>
      <c r="I4754" s="140"/>
      <c r="J4754" s="140"/>
      <c r="K4754" s="140"/>
    </row>
    <row r="4755" spans="1:11" outlineLevel="1" x14ac:dyDescent="0.2">
      <c r="A4755" s="135"/>
      <c r="B4755" s="136"/>
      <c r="C4755" s="137" t="s">
        <v>3747</v>
      </c>
      <c r="D4755" s="138"/>
      <c r="E4755" s="139">
        <v>11.04</v>
      </c>
      <c r="F4755" s="134"/>
      <c r="G4755" s="134"/>
      <c r="H4755" s="140"/>
      <c r="I4755" s="140"/>
      <c r="J4755" s="140"/>
      <c r="K4755" s="140"/>
    </row>
    <row r="4756" spans="1:11" outlineLevel="1" x14ac:dyDescent="0.2">
      <c r="A4756" s="135"/>
      <c r="B4756" s="136"/>
      <c r="C4756" s="137" t="s">
        <v>938</v>
      </c>
      <c r="D4756" s="138"/>
      <c r="E4756" s="139"/>
      <c r="F4756" s="134"/>
      <c r="G4756" s="134"/>
      <c r="H4756" s="140"/>
      <c r="I4756" s="140"/>
      <c r="J4756" s="140"/>
      <c r="K4756" s="140"/>
    </row>
    <row r="4757" spans="1:11" outlineLevel="1" x14ac:dyDescent="0.2">
      <c r="A4757" s="135"/>
      <c r="B4757" s="136"/>
      <c r="C4757" s="137" t="s">
        <v>3748</v>
      </c>
      <c r="D4757" s="138"/>
      <c r="E4757" s="139">
        <v>4.9400000000000004</v>
      </c>
      <c r="F4757" s="134"/>
      <c r="G4757" s="134"/>
      <c r="H4757" s="140"/>
      <c r="I4757" s="140"/>
      <c r="J4757" s="140"/>
      <c r="K4757" s="140"/>
    </row>
    <row r="4758" spans="1:11" outlineLevel="1" x14ac:dyDescent="0.2">
      <c r="A4758" s="135"/>
      <c r="B4758" s="136"/>
      <c r="C4758" s="137" t="s">
        <v>3749</v>
      </c>
      <c r="D4758" s="138"/>
      <c r="E4758" s="139">
        <v>10.7</v>
      </c>
      <c r="F4758" s="134"/>
      <c r="G4758" s="134"/>
      <c r="H4758" s="140"/>
      <c r="I4758" s="140"/>
      <c r="J4758" s="140"/>
      <c r="K4758" s="140"/>
    </row>
    <row r="4759" spans="1:11" outlineLevel="1" x14ac:dyDescent="0.2">
      <c r="A4759" s="135"/>
      <c r="B4759" s="136"/>
      <c r="C4759" s="137" t="s">
        <v>950</v>
      </c>
      <c r="D4759" s="138"/>
      <c r="E4759" s="139"/>
      <c r="F4759" s="134"/>
      <c r="G4759" s="134"/>
      <c r="H4759" s="140"/>
      <c r="I4759" s="140"/>
      <c r="J4759" s="140"/>
      <c r="K4759" s="140"/>
    </row>
    <row r="4760" spans="1:11" outlineLevel="1" x14ac:dyDescent="0.2">
      <c r="A4760" s="135"/>
      <c r="B4760" s="136"/>
      <c r="C4760" s="137" t="s">
        <v>3750</v>
      </c>
      <c r="D4760" s="138"/>
      <c r="E4760" s="139">
        <v>4.9400000000000004</v>
      </c>
      <c r="F4760" s="134"/>
      <c r="G4760" s="134"/>
      <c r="H4760" s="140"/>
      <c r="I4760" s="140"/>
      <c r="J4760" s="140"/>
      <c r="K4760" s="140"/>
    </row>
    <row r="4761" spans="1:11" outlineLevel="1" x14ac:dyDescent="0.2">
      <c r="A4761" s="135"/>
      <c r="B4761" s="136"/>
      <c r="C4761" s="137" t="s">
        <v>3751</v>
      </c>
      <c r="D4761" s="138"/>
      <c r="E4761" s="139">
        <v>10.72</v>
      </c>
      <c r="F4761" s="134"/>
      <c r="G4761" s="134"/>
      <c r="H4761" s="140"/>
      <c r="I4761" s="140"/>
      <c r="J4761" s="140"/>
      <c r="K4761" s="140"/>
    </row>
    <row r="4762" spans="1:11" outlineLevel="1" x14ac:dyDescent="0.2">
      <c r="A4762" s="135"/>
      <c r="B4762" s="136"/>
      <c r="C4762" s="137" t="s">
        <v>997</v>
      </c>
      <c r="D4762" s="138"/>
      <c r="E4762" s="139"/>
      <c r="F4762" s="134"/>
      <c r="G4762" s="134"/>
      <c r="H4762" s="140"/>
      <c r="I4762" s="140"/>
      <c r="J4762" s="140"/>
      <c r="K4762" s="140"/>
    </row>
    <row r="4763" spans="1:11" outlineLevel="1" x14ac:dyDescent="0.2">
      <c r="A4763" s="135"/>
      <c r="B4763" s="136"/>
      <c r="C4763" s="137" t="s">
        <v>3752</v>
      </c>
      <c r="D4763" s="138"/>
      <c r="E4763" s="139">
        <v>6.58</v>
      </c>
      <c r="F4763" s="134"/>
      <c r="G4763" s="134"/>
      <c r="H4763" s="140"/>
      <c r="I4763" s="140"/>
      <c r="J4763" s="140"/>
      <c r="K4763" s="140"/>
    </row>
    <row r="4764" spans="1:11" ht="22.5" outlineLevel="1" x14ac:dyDescent="0.2">
      <c r="A4764" s="43">
        <v>359</v>
      </c>
      <c r="B4764" s="44" t="s">
        <v>3753</v>
      </c>
      <c r="C4764" s="59" t="s">
        <v>3754</v>
      </c>
      <c r="D4764" s="45" t="s">
        <v>373</v>
      </c>
      <c r="E4764" s="46">
        <v>471.065</v>
      </c>
      <c r="F4764" s="47">
        <v>0</v>
      </c>
      <c r="G4764" s="48">
        <f>ROUND(E4764*F4764,2)</f>
        <v>0</v>
      </c>
      <c r="H4764" s="46">
        <v>3.2000000000000003E-4</v>
      </c>
      <c r="I4764" s="46">
        <f>ROUND(E4764*H4764,2)</f>
        <v>0.15</v>
      </c>
      <c r="J4764" s="46">
        <v>0</v>
      </c>
      <c r="K4764" s="46">
        <f>ROUND(E4764*J4764,2)</f>
        <v>0</v>
      </c>
    </row>
    <row r="4765" spans="1:11" outlineLevel="1" x14ac:dyDescent="0.2">
      <c r="A4765" s="135"/>
      <c r="B4765" s="136"/>
      <c r="C4765" s="137" t="s">
        <v>906</v>
      </c>
      <c r="D4765" s="138"/>
      <c r="E4765" s="139"/>
      <c r="F4765" s="134"/>
      <c r="G4765" s="134"/>
      <c r="H4765" s="140"/>
      <c r="I4765" s="140"/>
      <c r="J4765" s="140"/>
      <c r="K4765" s="140"/>
    </row>
    <row r="4766" spans="1:11" outlineLevel="1" x14ac:dyDescent="0.2">
      <c r="A4766" s="135"/>
      <c r="B4766" s="136"/>
      <c r="C4766" s="137" t="s">
        <v>3755</v>
      </c>
      <c r="D4766" s="138"/>
      <c r="E4766" s="139">
        <v>30</v>
      </c>
      <c r="F4766" s="134"/>
      <c r="G4766" s="134"/>
      <c r="H4766" s="140"/>
      <c r="I4766" s="140"/>
      <c r="J4766" s="140"/>
      <c r="K4766" s="140"/>
    </row>
    <row r="4767" spans="1:11" outlineLevel="1" x14ac:dyDescent="0.2">
      <c r="A4767" s="135"/>
      <c r="B4767" s="136"/>
      <c r="C4767" s="137" t="s">
        <v>3756</v>
      </c>
      <c r="D4767" s="138"/>
      <c r="E4767" s="139">
        <v>18</v>
      </c>
      <c r="F4767" s="134"/>
      <c r="G4767" s="134"/>
      <c r="H4767" s="140"/>
      <c r="I4767" s="140"/>
      <c r="J4767" s="140"/>
      <c r="K4767" s="140"/>
    </row>
    <row r="4768" spans="1:11" outlineLevel="1" x14ac:dyDescent="0.2">
      <c r="A4768" s="135"/>
      <c r="B4768" s="136"/>
      <c r="C4768" s="137" t="s">
        <v>3757</v>
      </c>
      <c r="D4768" s="138"/>
      <c r="E4768" s="139">
        <v>36</v>
      </c>
      <c r="F4768" s="134"/>
      <c r="G4768" s="134"/>
      <c r="H4768" s="140"/>
      <c r="I4768" s="140"/>
      <c r="J4768" s="140"/>
      <c r="K4768" s="140"/>
    </row>
    <row r="4769" spans="1:11" outlineLevel="1" x14ac:dyDescent="0.2">
      <c r="A4769" s="135"/>
      <c r="B4769" s="136"/>
      <c r="C4769" s="137" t="s">
        <v>3758</v>
      </c>
      <c r="D4769" s="138"/>
      <c r="E4769" s="139">
        <v>24</v>
      </c>
      <c r="F4769" s="134"/>
      <c r="G4769" s="134"/>
      <c r="H4769" s="140"/>
      <c r="I4769" s="140"/>
      <c r="J4769" s="140"/>
      <c r="K4769" s="140"/>
    </row>
    <row r="4770" spans="1:11" outlineLevel="1" x14ac:dyDescent="0.2">
      <c r="A4770" s="135"/>
      <c r="B4770" s="136"/>
      <c r="C4770" s="137" t="s">
        <v>3759</v>
      </c>
      <c r="D4770" s="138"/>
      <c r="E4770" s="139">
        <v>14</v>
      </c>
      <c r="F4770" s="134"/>
      <c r="G4770" s="134"/>
      <c r="H4770" s="140"/>
      <c r="I4770" s="140"/>
      <c r="J4770" s="140"/>
      <c r="K4770" s="140"/>
    </row>
    <row r="4771" spans="1:11" outlineLevel="1" x14ac:dyDescent="0.2">
      <c r="A4771" s="135"/>
      <c r="B4771" s="136"/>
      <c r="C4771" s="137" t="s">
        <v>3760</v>
      </c>
      <c r="D4771" s="138"/>
      <c r="E4771" s="139">
        <v>12</v>
      </c>
      <c r="F4771" s="134"/>
      <c r="G4771" s="134"/>
      <c r="H4771" s="140"/>
      <c r="I4771" s="140"/>
      <c r="J4771" s="140"/>
      <c r="K4771" s="140"/>
    </row>
    <row r="4772" spans="1:11" outlineLevel="1" x14ac:dyDescent="0.2">
      <c r="A4772" s="135"/>
      <c r="B4772" s="136"/>
      <c r="C4772" s="137" t="s">
        <v>3761</v>
      </c>
      <c r="D4772" s="138"/>
      <c r="E4772" s="139">
        <v>16</v>
      </c>
      <c r="F4772" s="134"/>
      <c r="G4772" s="134"/>
      <c r="H4772" s="140"/>
      <c r="I4772" s="140"/>
      <c r="J4772" s="140"/>
      <c r="K4772" s="140"/>
    </row>
    <row r="4773" spans="1:11" outlineLevel="1" x14ac:dyDescent="0.2">
      <c r="A4773" s="135"/>
      <c r="B4773" s="136"/>
      <c r="C4773" s="137" t="s">
        <v>3762</v>
      </c>
      <c r="D4773" s="138"/>
      <c r="E4773" s="139">
        <v>8</v>
      </c>
      <c r="F4773" s="134"/>
      <c r="G4773" s="134"/>
      <c r="H4773" s="140"/>
      <c r="I4773" s="140"/>
      <c r="J4773" s="140"/>
      <c r="K4773" s="140"/>
    </row>
    <row r="4774" spans="1:11" outlineLevel="1" x14ac:dyDescent="0.2">
      <c r="A4774" s="135"/>
      <c r="B4774" s="136"/>
      <c r="C4774" s="137" t="s">
        <v>3763</v>
      </c>
      <c r="D4774" s="138"/>
      <c r="E4774" s="139">
        <v>8</v>
      </c>
      <c r="F4774" s="134"/>
      <c r="G4774" s="134"/>
      <c r="H4774" s="140"/>
      <c r="I4774" s="140"/>
      <c r="J4774" s="140"/>
      <c r="K4774" s="140"/>
    </row>
    <row r="4775" spans="1:11" outlineLevel="1" x14ac:dyDescent="0.2">
      <c r="A4775" s="135"/>
      <c r="B4775" s="136"/>
      <c r="C4775" s="137" t="s">
        <v>3764</v>
      </c>
      <c r="D4775" s="138"/>
      <c r="E4775" s="139">
        <v>10</v>
      </c>
      <c r="F4775" s="134"/>
      <c r="G4775" s="134"/>
      <c r="H4775" s="140"/>
      <c r="I4775" s="140"/>
      <c r="J4775" s="140"/>
      <c r="K4775" s="140"/>
    </row>
    <row r="4776" spans="1:11" outlineLevel="1" x14ac:dyDescent="0.2">
      <c r="A4776" s="135"/>
      <c r="B4776" s="136"/>
      <c r="C4776" s="137" t="s">
        <v>3765</v>
      </c>
      <c r="D4776" s="138"/>
      <c r="E4776" s="139">
        <v>24</v>
      </c>
      <c r="F4776" s="134"/>
      <c r="G4776" s="134"/>
      <c r="H4776" s="140"/>
      <c r="I4776" s="140"/>
      <c r="J4776" s="140"/>
      <c r="K4776" s="140"/>
    </row>
    <row r="4777" spans="1:11" outlineLevel="1" x14ac:dyDescent="0.2">
      <c r="A4777" s="135"/>
      <c r="B4777" s="136"/>
      <c r="C4777" s="137" t="s">
        <v>3766</v>
      </c>
      <c r="D4777" s="138"/>
      <c r="E4777" s="139">
        <v>15</v>
      </c>
      <c r="F4777" s="134"/>
      <c r="G4777" s="134"/>
      <c r="H4777" s="140"/>
      <c r="I4777" s="140"/>
      <c r="J4777" s="140"/>
      <c r="K4777" s="140"/>
    </row>
    <row r="4778" spans="1:11" outlineLevel="1" x14ac:dyDescent="0.2">
      <c r="A4778" s="135"/>
      <c r="B4778" s="136"/>
      <c r="C4778" s="137" t="s">
        <v>3767</v>
      </c>
      <c r="D4778" s="138"/>
      <c r="E4778" s="139">
        <v>8</v>
      </c>
      <c r="F4778" s="134"/>
      <c r="G4778" s="134"/>
      <c r="H4778" s="140"/>
      <c r="I4778" s="140"/>
      <c r="J4778" s="140"/>
      <c r="K4778" s="140"/>
    </row>
    <row r="4779" spans="1:11" outlineLevel="1" x14ac:dyDescent="0.2">
      <c r="A4779" s="135"/>
      <c r="B4779" s="136"/>
      <c r="C4779" s="137" t="s">
        <v>3768</v>
      </c>
      <c r="D4779" s="138"/>
      <c r="E4779" s="139">
        <v>8</v>
      </c>
      <c r="F4779" s="134"/>
      <c r="G4779" s="134"/>
      <c r="H4779" s="140"/>
      <c r="I4779" s="140"/>
      <c r="J4779" s="140"/>
      <c r="K4779" s="140"/>
    </row>
    <row r="4780" spans="1:11" outlineLevel="1" x14ac:dyDescent="0.2">
      <c r="A4780" s="135"/>
      <c r="B4780" s="136"/>
      <c r="C4780" s="137" t="s">
        <v>3769</v>
      </c>
      <c r="D4780" s="138"/>
      <c r="E4780" s="139">
        <v>8</v>
      </c>
      <c r="F4780" s="134"/>
      <c r="G4780" s="134"/>
      <c r="H4780" s="140"/>
      <c r="I4780" s="140"/>
      <c r="J4780" s="140"/>
      <c r="K4780" s="140"/>
    </row>
    <row r="4781" spans="1:11" outlineLevel="1" x14ac:dyDescent="0.2">
      <c r="A4781" s="135"/>
      <c r="B4781" s="136"/>
      <c r="C4781" s="137" t="s">
        <v>3770</v>
      </c>
      <c r="D4781" s="138"/>
      <c r="E4781" s="139">
        <v>8</v>
      </c>
      <c r="F4781" s="134"/>
      <c r="G4781" s="134"/>
      <c r="H4781" s="140"/>
      <c r="I4781" s="140"/>
      <c r="J4781" s="140"/>
      <c r="K4781" s="140"/>
    </row>
    <row r="4782" spans="1:11" outlineLevel="1" x14ac:dyDescent="0.2">
      <c r="A4782" s="135"/>
      <c r="B4782" s="136"/>
      <c r="C4782" s="137" t="s">
        <v>3771</v>
      </c>
      <c r="D4782" s="138"/>
      <c r="E4782" s="139">
        <v>8</v>
      </c>
      <c r="F4782" s="134"/>
      <c r="G4782" s="134"/>
      <c r="H4782" s="140"/>
      <c r="I4782" s="140"/>
      <c r="J4782" s="140"/>
      <c r="K4782" s="140"/>
    </row>
    <row r="4783" spans="1:11" outlineLevel="1" x14ac:dyDescent="0.2">
      <c r="A4783" s="135"/>
      <c r="B4783" s="136"/>
      <c r="C4783" s="137" t="s">
        <v>3772</v>
      </c>
      <c r="D4783" s="138"/>
      <c r="E4783" s="139">
        <v>8</v>
      </c>
      <c r="F4783" s="134"/>
      <c r="G4783" s="134"/>
      <c r="H4783" s="140"/>
      <c r="I4783" s="140"/>
      <c r="J4783" s="140"/>
      <c r="K4783" s="140"/>
    </row>
    <row r="4784" spans="1:11" outlineLevel="1" x14ac:dyDescent="0.2">
      <c r="A4784" s="135"/>
      <c r="B4784" s="136"/>
      <c r="C4784" s="137" t="s">
        <v>3773</v>
      </c>
      <c r="D4784" s="138"/>
      <c r="E4784" s="139">
        <v>8</v>
      </c>
      <c r="F4784" s="134"/>
      <c r="G4784" s="134"/>
      <c r="H4784" s="140"/>
      <c r="I4784" s="140"/>
      <c r="J4784" s="140"/>
      <c r="K4784" s="140"/>
    </row>
    <row r="4785" spans="1:11" outlineLevel="1" x14ac:dyDescent="0.2">
      <c r="A4785" s="135"/>
      <c r="B4785" s="136"/>
      <c r="C4785" s="137" t="s">
        <v>917</v>
      </c>
      <c r="D4785" s="138"/>
      <c r="E4785" s="139"/>
      <c r="F4785" s="134"/>
      <c r="G4785" s="134"/>
      <c r="H4785" s="140"/>
      <c r="I4785" s="140"/>
      <c r="J4785" s="140"/>
      <c r="K4785" s="140"/>
    </row>
    <row r="4786" spans="1:11" outlineLevel="1" x14ac:dyDescent="0.2">
      <c r="A4786" s="135"/>
      <c r="B4786" s="136"/>
      <c r="C4786" s="137" t="s">
        <v>3774</v>
      </c>
      <c r="D4786" s="138"/>
      <c r="E4786" s="139">
        <v>1.4</v>
      </c>
      <c r="F4786" s="134"/>
      <c r="G4786" s="134"/>
      <c r="H4786" s="140"/>
      <c r="I4786" s="140"/>
      <c r="J4786" s="140"/>
      <c r="K4786" s="140"/>
    </row>
    <row r="4787" spans="1:11" outlineLevel="1" x14ac:dyDescent="0.2">
      <c r="A4787" s="135"/>
      <c r="B4787" s="136"/>
      <c r="C4787" s="137" t="s">
        <v>1842</v>
      </c>
      <c r="D4787" s="138"/>
      <c r="E4787" s="139">
        <v>2.4</v>
      </c>
      <c r="F4787" s="134"/>
      <c r="G4787" s="134"/>
      <c r="H4787" s="140"/>
      <c r="I4787" s="140"/>
      <c r="J4787" s="140"/>
      <c r="K4787" s="140"/>
    </row>
    <row r="4788" spans="1:11" outlineLevel="1" x14ac:dyDescent="0.2">
      <c r="A4788" s="135"/>
      <c r="B4788" s="136"/>
      <c r="C4788" s="137" t="s">
        <v>3657</v>
      </c>
      <c r="D4788" s="138"/>
      <c r="E4788" s="139">
        <v>3.4649999999999999</v>
      </c>
      <c r="F4788" s="134"/>
      <c r="G4788" s="134"/>
      <c r="H4788" s="140"/>
      <c r="I4788" s="140"/>
      <c r="J4788" s="140"/>
      <c r="K4788" s="140"/>
    </row>
    <row r="4789" spans="1:11" outlineLevel="1" x14ac:dyDescent="0.2">
      <c r="A4789" s="135"/>
      <c r="B4789" s="136"/>
      <c r="C4789" s="137" t="s">
        <v>3775</v>
      </c>
      <c r="D4789" s="138"/>
      <c r="E4789" s="139">
        <v>10</v>
      </c>
      <c r="F4789" s="134"/>
      <c r="G4789" s="134"/>
      <c r="H4789" s="140"/>
      <c r="I4789" s="140"/>
      <c r="J4789" s="140"/>
      <c r="K4789" s="140"/>
    </row>
    <row r="4790" spans="1:11" outlineLevel="1" x14ac:dyDescent="0.2">
      <c r="A4790" s="135"/>
      <c r="B4790" s="136"/>
      <c r="C4790" s="137" t="s">
        <v>3776</v>
      </c>
      <c r="D4790" s="138"/>
      <c r="E4790" s="139">
        <v>4.8</v>
      </c>
      <c r="F4790" s="134"/>
      <c r="G4790" s="134"/>
      <c r="H4790" s="140"/>
      <c r="I4790" s="140"/>
      <c r="J4790" s="140"/>
      <c r="K4790" s="140"/>
    </row>
    <row r="4791" spans="1:11" outlineLevel="1" x14ac:dyDescent="0.2">
      <c r="A4791" s="135"/>
      <c r="B4791" s="136"/>
      <c r="C4791" s="137" t="s">
        <v>3777</v>
      </c>
      <c r="D4791" s="138"/>
      <c r="E4791" s="139">
        <v>1.2</v>
      </c>
      <c r="F4791" s="134"/>
      <c r="G4791" s="134"/>
      <c r="H4791" s="140"/>
      <c r="I4791" s="140"/>
      <c r="J4791" s="140"/>
      <c r="K4791" s="140"/>
    </row>
    <row r="4792" spans="1:11" outlineLevel="1" x14ac:dyDescent="0.2">
      <c r="A4792" s="135"/>
      <c r="B4792" s="136"/>
      <c r="C4792" s="137" t="s">
        <v>926</v>
      </c>
      <c r="D4792" s="138"/>
      <c r="E4792" s="139"/>
      <c r="F4792" s="134"/>
      <c r="G4792" s="134"/>
      <c r="H4792" s="140"/>
      <c r="I4792" s="140"/>
      <c r="J4792" s="140"/>
      <c r="K4792" s="140"/>
    </row>
    <row r="4793" spans="1:11" outlineLevel="1" x14ac:dyDescent="0.2">
      <c r="A4793" s="135"/>
      <c r="B4793" s="136"/>
      <c r="C4793" s="137" t="s">
        <v>3778</v>
      </c>
      <c r="D4793" s="138"/>
      <c r="E4793" s="139">
        <v>10</v>
      </c>
      <c r="F4793" s="134"/>
      <c r="G4793" s="134"/>
      <c r="H4793" s="140"/>
      <c r="I4793" s="140"/>
      <c r="J4793" s="140"/>
      <c r="K4793" s="140"/>
    </row>
    <row r="4794" spans="1:11" outlineLevel="1" x14ac:dyDescent="0.2">
      <c r="A4794" s="135"/>
      <c r="B4794" s="136"/>
      <c r="C4794" s="137" t="s">
        <v>3779</v>
      </c>
      <c r="D4794" s="138"/>
      <c r="E4794" s="139">
        <v>10</v>
      </c>
      <c r="F4794" s="134"/>
      <c r="G4794" s="134"/>
      <c r="H4794" s="140"/>
      <c r="I4794" s="140"/>
      <c r="J4794" s="140"/>
      <c r="K4794" s="140"/>
    </row>
    <row r="4795" spans="1:11" outlineLevel="1" x14ac:dyDescent="0.2">
      <c r="A4795" s="135"/>
      <c r="B4795" s="136"/>
      <c r="C4795" s="137" t="s">
        <v>3780</v>
      </c>
      <c r="D4795" s="138"/>
      <c r="E4795" s="139">
        <v>12</v>
      </c>
      <c r="F4795" s="134"/>
      <c r="G4795" s="134"/>
      <c r="H4795" s="140"/>
      <c r="I4795" s="140"/>
      <c r="J4795" s="140"/>
      <c r="K4795" s="140"/>
    </row>
    <row r="4796" spans="1:11" outlineLevel="1" x14ac:dyDescent="0.2">
      <c r="A4796" s="135"/>
      <c r="B4796" s="136"/>
      <c r="C4796" s="137" t="s">
        <v>3781</v>
      </c>
      <c r="D4796" s="138"/>
      <c r="E4796" s="139">
        <v>8</v>
      </c>
      <c r="F4796" s="134"/>
      <c r="G4796" s="134"/>
      <c r="H4796" s="140"/>
      <c r="I4796" s="140"/>
      <c r="J4796" s="140"/>
      <c r="K4796" s="140"/>
    </row>
    <row r="4797" spans="1:11" outlineLevel="1" x14ac:dyDescent="0.2">
      <c r="A4797" s="135"/>
      <c r="B4797" s="136"/>
      <c r="C4797" s="137" t="s">
        <v>3782</v>
      </c>
      <c r="D4797" s="138"/>
      <c r="E4797" s="139">
        <v>8</v>
      </c>
      <c r="F4797" s="134"/>
      <c r="G4797" s="134"/>
      <c r="H4797" s="140"/>
      <c r="I4797" s="140"/>
      <c r="J4797" s="140"/>
      <c r="K4797" s="140"/>
    </row>
    <row r="4798" spans="1:11" outlineLevel="1" x14ac:dyDescent="0.2">
      <c r="A4798" s="135"/>
      <c r="B4798" s="136"/>
      <c r="C4798" s="137" t="s">
        <v>3783</v>
      </c>
      <c r="D4798" s="138"/>
      <c r="E4798" s="139">
        <v>1.2</v>
      </c>
      <c r="F4798" s="134"/>
      <c r="G4798" s="134"/>
      <c r="H4798" s="140"/>
      <c r="I4798" s="140"/>
      <c r="J4798" s="140"/>
      <c r="K4798" s="140"/>
    </row>
    <row r="4799" spans="1:11" outlineLevel="1" x14ac:dyDescent="0.2">
      <c r="A4799" s="135"/>
      <c r="B4799" s="136"/>
      <c r="C4799" s="137" t="s">
        <v>938</v>
      </c>
      <c r="D4799" s="138"/>
      <c r="E4799" s="139"/>
      <c r="F4799" s="134"/>
      <c r="G4799" s="134"/>
      <c r="H4799" s="140"/>
      <c r="I4799" s="140"/>
      <c r="J4799" s="140"/>
      <c r="K4799" s="140"/>
    </row>
    <row r="4800" spans="1:11" outlineLevel="1" x14ac:dyDescent="0.2">
      <c r="A4800" s="135"/>
      <c r="B4800" s="136"/>
      <c r="C4800" s="137" t="s">
        <v>3784</v>
      </c>
      <c r="D4800" s="138"/>
      <c r="E4800" s="139">
        <v>8</v>
      </c>
      <c r="F4800" s="134"/>
      <c r="G4800" s="134"/>
      <c r="H4800" s="140"/>
      <c r="I4800" s="140"/>
      <c r="J4800" s="140"/>
      <c r="K4800" s="140"/>
    </row>
    <row r="4801" spans="1:11" outlineLevel="1" x14ac:dyDescent="0.2">
      <c r="A4801" s="135"/>
      <c r="B4801" s="136"/>
      <c r="C4801" s="137" t="s">
        <v>3785</v>
      </c>
      <c r="D4801" s="138"/>
      <c r="E4801" s="139">
        <v>10</v>
      </c>
      <c r="F4801" s="134"/>
      <c r="G4801" s="134"/>
      <c r="H4801" s="140"/>
      <c r="I4801" s="140"/>
      <c r="J4801" s="140"/>
      <c r="K4801" s="140"/>
    </row>
    <row r="4802" spans="1:11" outlineLevel="1" x14ac:dyDescent="0.2">
      <c r="A4802" s="135"/>
      <c r="B4802" s="136"/>
      <c r="C4802" s="137" t="s">
        <v>3786</v>
      </c>
      <c r="D4802" s="138"/>
      <c r="E4802" s="139">
        <v>8</v>
      </c>
      <c r="F4802" s="134"/>
      <c r="G4802" s="134"/>
      <c r="H4802" s="140"/>
      <c r="I4802" s="140"/>
      <c r="J4802" s="140"/>
      <c r="K4802" s="140"/>
    </row>
    <row r="4803" spans="1:11" outlineLevel="1" x14ac:dyDescent="0.2">
      <c r="A4803" s="135"/>
      <c r="B4803" s="136"/>
      <c r="C4803" s="137" t="s">
        <v>3787</v>
      </c>
      <c r="D4803" s="138"/>
      <c r="E4803" s="139">
        <v>8</v>
      </c>
      <c r="F4803" s="134"/>
      <c r="G4803" s="134"/>
      <c r="H4803" s="140"/>
      <c r="I4803" s="140"/>
      <c r="J4803" s="140"/>
      <c r="K4803" s="140"/>
    </row>
    <row r="4804" spans="1:11" outlineLevel="1" x14ac:dyDescent="0.2">
      <c r="A4804" s="135"/>
      <c r="B4804" s="136"/>
      <c r="C4804" s="137" t="s">
        <v>3788</v>
      </c>
      <c r="D4804" s="138"/>
      <c r="E4804" s="139">
        <v>8</v>
      </c>
      <c r="F4804" s="134"/>
      <c r="G4804" s="134"/>
      <c r="H4804" s="140"/>
      <c r="I4804" s="140"/>
      <c r="J4804" s="140"/>
      <c r="K4804" s="140"/>
    </row>
    <row r="4805" spans="1:11" outlineLevel="1" x14ac:dyDescent="0.2">
      <c r="A4805" s="135"/>
      <c r="B4805" s="136"/>
      <c r="C4805" s="137" t="s">
        <v>3789</v>
      </c>
      <c r="D4805" s="138"/>
      <c r="E4805" s="139">
        <v>1.2</v>
      </c>
      <c r="F4805" s="134"/>
      <c r="G4805" s="134"/>
      <c r="H4805" s="140"/>
      <c r="I4805" s="140"/>
      <c r="J4805" s="140"/>
      <c r="K4805" s="140"/>
    </row>
    <row r="4806" spans="1:11" outlineLevel="1" x14ac:dyDescent="0.2">
      <c r="A4806" s="135"/>
      <c r="B4806" s="136"/>
      <c r="C4806" s="137" t="s">
        <v>950</v>
      </c>
      <c r="D4806" s="138"/>
      <c r="E4806" s="139"/>
      <c r="F4806" s="134"/>
      <c r="G4806" s="134"/>
      <c r="H4806" s="140"/>
      <c r="I4806" s="140"/>
      <c r="J4806" s="140"/>
      <c r="K4806" s="140"/>
    </row>
    <row r="4807" spans="1:11" outlineLevel="1" x14ac:dyDescent="0.2">
      <c r="A4807" s="135"/>
      <c r="B4807" s="136"/>
      <c r="C4807" s="137" t="s">
        <v>3790</v>
      </c>
      <c r="D4807" s="138"/>
      <c r="E4807" s="139">
        <v>8</v>
      </c>
      <c r="F4807" s="134"/>
      <c r="G4807" s="134"/>
      <c r="H4807" s="140"/>
      <c r="I4807" s="140"/>
      <c r="J4807" s="140"/>
      <c r="K4807" s="140"/>
    </row>
    <row r="4808" spans="1:11" outlineLevel="1" x14ac:dyDescent="0.2">
      <c r="A4808" s="135"/>
      <c r="B4808" s="136"/>
      <c r="C4808" s="137" t="s">
        <v>3791</v>
      </c>
      <c r="D4808" s="138"/>
      <c r="E4808" s="139">
        <v>10</v>
      </c>
      <c r="F4808" s="134"/>
      <c r="G4808" s="134"/>
      <c r="H4808" s="140"/>
      <c r="I4808" s="140"/>
      <c r="J4808" s="140"/>
      <c r="K4808" s="140"/>
    </row>
    <row r="4809" spans="1:11" outlineLevel="1" x14ac:dyDescent="0.2">
      <c r="A4809" s="135"/>
      <c r="B4809" s="136"/>
      <c r="C4809" s="137" t="s">
        <v>3792</v>
      </c>
      <c r="D4809" s="138"/>
      <c r="E4809" s="139">
        <v>8</v>
      </c>
      <c r="F4809" s="134"/>
      <c r="G4809" s="134"/>
      <c r="H4809" s="140"/>
      <c r="I4809" s="140"/>
      <c r="J4809" s="140"/>
      <c r="K4809" s="140"/>
    </row>
    <row r="4810" spans="1:11" outlineLevel="1" x14ac:dyDescent="0.2">
      <c r="A4810" s="135"/>
      <c r="B4810" s="136"/>
      <c r="C4810" s="137" t="s">
        <v>3793</v>
      </c>
      <c r="D4810" s="138"/>
      <c r="E4810" s="139">
        <v>8</v>
      </c>
      <c r="F4810" s="134"/>
      <c r="G4810" s="134"/>
      <c r="H4810" s="140"/>
      <c r="I4810" s="140"/>
      <c r="J4810" s="140"/>
      <c r="K4810" s="140"/>
    </row>
    <row r="4811" spans="1:11" outlineLevel="1" x14ac:dyDescent="0.2">
      <c r="A4811" s="135"/>
      <c r="B4811" s="136"/>
      <c r="C4811" s="137" t="s">
        <v>3794</v>
      </c>
      <c r="D4811" s="138"/>
      <c r="E4811" s="139">
        <v>8</v>
      </c>
      <c r="F4811" s="134"/>
      <c r="G4811" s="134"/>
      <c r="H4811" s="140"/>
      <c r="I4811" s="140"/>
      <c r="J4811" s="140"/>
      <c r="K4811" s="140"/>
    </row>
    <row r="4812" spans="1:11" outlineLevel="1" x14ac:dyDescent="0.2">
      <c r="A4812" s="135"/>
      <c r="B4812" s="136"/>
      <c r="C4812" s="137" t="s">
        <v>3795</v>
      </c>
      <c r="D4812" s="138"/>
      <c r="E4812" s="139">
        <v>1.2</v>
      </c>
      <c r="F4812" s="134"/>
      <c r="G4812" s="134"/>
      <c r="H4812" s="140"/>
      <c r="I4812" s="140"/>
      <c r="J4812" s="140"/>
      <c r="K4812" s="140"/>
    </row>
    <row r="4813" spans="1:11" outlineLevel="1" x14ac:dyDescent="0.2">
      <c r="A4813" s="135"/>
      <c r="B4813" s="136"/>
      <c r="C4813" s="137" t="s">
        <v>3796</v>
      </c>
      <c r="D4813" s="138"/>
      <c r="E4813" s="139">
        <v>1.2</v>
      </c>
      <c r="F4813" s="134"/>
      <c r="G4813" s="134"/>
      <c r="H4813" s="140"/>
      <c r="I4813" s="140"/>
      <c r="J4813" s="140"/>
      <c r="K4813" s="140"/>
    </row>
    <row r="4814" spans="1:11" outlineLevel="1" x14ac:dyDescent="0.2">
      <c r="A4814" s="135"/>
      <c r="B4814" s="136"/>
      <c r="C4814" s="137" t="s">
        <v>997</v>
      </c>
      <c r="D4814" s="138"/>
      <c r="E4814" s="139"/>
      <c r="F4814" s="134"/>
      <c r="G4814" s="134"/>
      <c r="H4814" s="140"/>
      <c r="I4814" s="140"/>
      <c r="J4814" s="140"/>
      <c r="K4814" s="140"/>
    </row>
    <row r="4815" spans="1:11" outlineLevel="1" x14ac:dyDescent="0.2">
      <c r="A4815" s="135"/>
      <c r="B4815" s="136"/>
      <c r="C4815" s="137" t="s">
        <v>3797</v>
      </c>
      <c r="D4815" s="138"/>
      <c r="E4815" s="139">
        <v>8</v>
      </c>
      <c r="F4815" s="134"/>
      <c r="G4815" s="134"/>
      <c r="H4815" s="140"/>
      <c r="I4815" s="140"/>
      <c r="J4815" s="140"/>
      <c r="K4815" s="140"/>
    </row>
    <row r="4816" spans="1:11" outlineLevel="1" x14ac:dyDescent="0.2">
      <c r="A4816" s="135"/>
      <c r="B4816" s="136"/>
      <c r="C4816" s="137" t="s">
        <v>3798</v>
      </c>
      <c r="D4816" s="138"/>
      <c r="E4816" s="139">
        <v>8</v>
      </c>
      <c r="F4816" s="134"/>
      <c r="G4816" s="134"/>
      <c r="H4816" s="140"/>
      <c r="I4816" s="140"/>
      <c r="J4816" s="140"/>
      <c r="K4816" s="140"/>
    </row>
    <row r="4817" spans="1:11" outlineLevel="1" x14ac:dyDescent="0.2">
      <c r="A4817" s="135"/>
      <c r="B4817" s="136"/>
      <c r="C4817" s="137" t="s">
        <v>3799</v>
      </c>
      <c r="D4817" s="138"/>
      <c r="E4817" s="139">
        <v>8</v>
      </c>
      <c r="F4817" s="134"/>
      <c r="G4817" s="134"/>
      <c r="H4817" s="140"/>
      <c r="I4817" s="140"/>
      <c r="J4817" s="140"/>
      <c r="K4817" s="140"/>
    </row>
    <row r="4818" spans="1:11" outlineLevel="1" x14ac:dyDescent="0.2">
      <c r="A4818" s="135"/>
      <c r="B4818" s="136"/>
      <c r="C4818" s="137" t="s">
        <v>3800</v>
      </c>
      <c r="D4818" s="138"/>
      <c r="E4818" s="139">
        <v>8</v>
      </c>
      <c r="F4818" s="134"/>
      <c r="G4818" s="134"/>
      <c r="H4818" s="140"/>
      <c r="I4818" s="140"/>
      <c r="J4818" s="140"/>
      <c r="K4818" s="140"/>
    </row>
    <row r="4819" spans="1:11" outlineLevel="1" x14ac:dyDescent="0.2">
      <c r="A4819" s="135"/>
      <c r="B4819" s="136"/>
      <c r="C4819" s="137" t="s">
        <v>3801</v>
      </c>
      <c r="D4819" s="138"/>
      <c r="E4819" s="139">
        <v>8</v>
      </c>
      <c r="F4819" s="134"/>
      <c r="G4819" s="134"/>
      <c r="H4819" s="140"/>
      <c r="I4819" s="140"/>
      <c r="J4819" s="140"/>
      <c r="K4819" s="140"/>
    </row>
    <row r="4820" spans="1:11" outlineLevel="1" x14ac:dyDescent="0.2">
      <c r="A4820" s="43">
        <v>360</v>
      </c>
      <c r="B4820" s="44" t="s">
        <v>3802</v>
      </c>
      <c r="C4820" s="59" t="s">
        <v>3803</v>
      </c>
      <c r="D4820" s="45" t="s">
        <v>172</v>
      </c>
      <c r="E4820" s="46">
        <v>413.25400000000002</v>
      </c>
      <c r="F4820" s="47">
        <v>0</v>
      </c>
      <c r="G4820" s="48">
        <f>ROUND(E4820*F4820,2)</f>
        <v>0</v>
      </c>
      <c r="H4820" s="46">
        <v>6.3000000000000003E-4</v>
      </c>
      <c r="I4820" s="46">
        <f>ROUND(E4820*H4820,2)</f>
        <v>0.26</v>
      </c>
      <c r="J4820" s="46">
        <v>0</v>
      </c>
      <c r="K4820" s="46">
        <f>ROUND(E4820*J4820,2)</f>
        <v>0</v>
      </c>
    </row>
    <row r="4821" spans="1:11" outlineLevel="1" x14ac:dyDescent="0.2">
      <c r="A4821" s="135"/>
      <c r="B4821" s="136"/>
      <c r="C4821" s="137" t="s">
        <v>3804</v>
      </c>
      <c r="D4821" s="138"/>
      <c r="E4821" s="139"/>
      <c r="F4821" s="134"/>
      <c r="G4821" s="134"/>
      <c r="H4821" s="140"/>
      <c r="I4821" s="140"/>
      <c r="J4821" s="140"/>
      <c r="K4821" s="140"/>
    </row>
    <row r="4822" spans="1:11" outlineLevel="1" x14ac:dyDescent="0.2">
      <c r="A4822" s="135"/>
      <c r="B4822" s="136"/>
      <c r="C4822" s="137" t="s">
        <v>3805</v>
      </c>
      <c r="D4822" s="138"/>
      <c r="E4822" s="139">
        <v>35.454000000000001</v>
      </c>
      <c r="F4822" s="134"/>
      <c r="G4822" s="134"/>
      <c r="H4822" s="140"/>
      <c r="I4822" s="140"/>
      <c r="J4822" s="140"/>
      <c r="K4822" s="140"/>
    </row>
    <row r="4823" spans="1:11" outlineLevel="1" x14ac:dyDescent="0.2">
      <c r="A4823" s="135"/>
      <c r="B4823" s="136"/>
      <c r="C4823" s="137" t="s">
        <v>3806</v>
      </c>
      <c r="D4823" s="138"/>
      <c r="E4823" s="139">
        <v>3.15</v>
      </c>
      <c r="F4823" s="134"/>
      <c r="G4823" s="134"/>
      <c r="H4823" s="140"/>
      <c r="I4823" s="140"/>
      <c r="J4823" s="140"/>
      <c r="K4823" s="140"/>
    </row>
    <row r="4824" spans="1:11" outlineLevel="1" x14ac:dyDescent="0.2">
      <c r="A4824" s="135"/>
      <c r="B4824" s="136"/>
      <c r="C4824" s="137" t="s">
        <v>3807</v>
      </c>
      <c r="D4824" s="138"/>
      <c r="E4824" s="139">
        <v>44.625</v>
      </c>
      <c r="F4824" s="134"/>
      <c r="G4824" s="134"/>
      <c r="H4824" s="140"/>
      <c r="I4824" s="140"/>
      <c r="J4824" s="140"/>
      <c r="K4824" s="140"/>
    </row>
    <row r="4825" spans="1:11" outlineLevel="1" x14ac:dyDescent="0.2">
      <c r="A4825" s="135"/>
      <c r="B4825" s="136"/>
      <c r="C4825" s="137" t="s">
        <v>3808</v>
      </c>
      <c r="D4825" s="138"/>
      <c r="E4825" s="139">
        <v>44.625</v>
      </c>
      <c r="F4825" s="134"/>
      <c r="G4825" s="134"/>
      <c r="H4825" s="140"/>
      <c r="I4825" s="140"/>
      <c r="J4825" s="140"/>
      <c r="K4825" s="140"/>
    </row>
    <row r="4826" spans="1:11" outlineLevel="1" x14ac:dyDescent="0.2">
      <c r="A4826" s="135"/>
      <c r="B4826" s="136"/>
      <c r="C4826" s="137" t="s">
        <v>3809</v>
      </c>
      <c r="D4826" s="138"/>
      <c r="E4826" s="139">
        <v>31.806000000000001</v>
      </c>
      <c r="F4826" s="134"/>
      <c r="G4826" s="134"/>
      <c r="H4826" s="140"/>
      <c r="I4826" s="140"/>
      <c r="J4826" s="140"/>
      <c r="K4826" s="140"/>
    </row>
    <row r="4827" spans="1:11" outlineLevel="1" x14ac:dyDescent="0.2">
      <c r="A4827" s="135"/>
      <c r="B4827" s="136"/>
      <c r="C4827" s="137" t="s">
        <v>3810</v>
      </c>
      <c r="D4827" s="138"/>
      <c r="E4827" s="139">
        <v>96.462000000000003</v>
      </c>
      <c r="F4827" s="134"/>
      <c r="G4827" s="134"/>
      <c r="H4827" s="140"/>
      <c r="I4827" s="140"/>
      <c r="J4827" s="140"/>
      <c r="K4827" s="140"/>
    </row>
    <row r="4828" spans="1:11" outlineLevel="1" x14ac:dyDescent="0.2">
      <c r="A4828" s="135"/>
      <c r="B4828" s="136"/>
      <c r="C4828" s="137" t="s">
        <v>3811</v>
      </c>
      <c r="D4828" s="138"/>
      <c r="E4828" s="139">
        <v>29.763999999999999</v>
      </c>
      <c r="F4828" s="134"/>
      <c r="G4828" s="134"/>
      <c r="H4828" s="140"/>
      <c r="I4828" s="140"/>
      <c r="J4828" s="140"/>
      <c r="K4828" s="140"/>
    </row>
    <row r="4829" spans="1:11" outlineLevel="1" x14ac:dyDescent="0.2">
      <c r="A4829" s="135"/>
      <c r="B4829" s="136"/>
      <c r="C4829" s="137" t="s">
        <v>3812</v>
      </c>
      <c r="D4829" s="138"/>
      <c r="E4829" s="139">
        <v>26.404</v>
      </c>
      <c r="F4829" s="134"/>
      <c r="G4829" s="134"/>
      <c r="H4829" s="140"/>
      <c r="I4829" s="140"/>
      <c r="J4829" s="140"/>
      <c r="K4829" s="140"/>
    </row>
    <row r="4830" spans="1:11" outlineLevel="1" x14ac:dyDescent="0.2">
      <c r="A4830" s="135"/>
      <c r="B4830" s="136"/>
      <c r="C4830" s="137" t="s">
        <v>3813</v>
      </c>
      <c r="D4830" s="138"/>
      <c r="E4830" s="139">
        <v>24.31</v>
      </c>
      <c r="F4830" s="134"/>
      <c r="G4830" s="134"/>
      <c r="H4830" s="140"/>
      <c r="I4830" s="140"/>
      <c r="J4830" s="140"/>
      <c r="K4830" s="140"/>
    </row>
    <row r="4831" spans="1:11" outlineLevel="1" x14ac:dyDescent="0.2">
      <c r="A4831" s="135"/>
      <c r="B4831" s="136"/>
      <c r="C4831" s="137" t="s">
        <v>3814</v>
      </c>
      <c r="D4831" s="138"/>
      <c r="E4831" s="139">
        <v>21.736000000000001</v>
      </c>
      <c r="F4831" s="134"/>
      <c r="G4831" s="134"/>
      <c r="H4831" s="140"/>
      <c r="I4831" s="140"/>
      <c r="J4831" s="140"/>
      <c r="K4831" s="140"/>
    </row>
    <row r="4832" spans="1:11" outlineLevel="1" x14ac:dyDescent="0.2">
      <c r="A4832" s="135"/>
      <c r="B4832" s="136"/>
      <c r="C4832" s="137" t="s">
        <v>3815</v>
      </c>
      <c r="D4832" s="138"/>
      <c r="E4832" s="139">
        <v>54.917999999999999</v>
      </c>
      <c r="F4832" s="134"/>
      <c r="G4832" s="134"/>
      <c r="H4832" s="140"/>
      <c r="I4832" s="140"/>
      <c r="J4832" s="140"/>
      <c r="K4832" s="140"/>
    </row>
    <row r="4833" spans="1:11" outlineLevel="1" x14ac:dyDescent="0.2">
      <c r="A4833" s="43">
        <v>361</v>
      </c>
      <c r="B4833" s="44" t="s">
        <v>3816</v>
      </c>
      <c r="C4833" s="59" t="s">
        <v>3817</v>
      </c>
      <c r="D4833" s="45" t="s">
        <v>373</v>
      </c>
      <c r="E4833" s="46">
        <v>163.41999999999999</v>
      </c>
      <c r="F4833" s="47">
        <v>0</v>
      </c>
      <c r="G4833" s="48">
        <f>ROUND(E4833*F4833,2)</f>
        <v>0</v>
      </c>
      <c r="H4833" s="46">
        <v>3.3E-4</v>
      </c>
      <c r="I4833" s="46">
        <f>ROUND(E4833*H4833,2)</f>
        <v>0.05</v>
      </c>
      <c r="J4833" s="46">
        <v>0</v>
      </c>
      <c r="K4833" s="46">
        <f>ROUND(E4833*J4833,2)</f>
        <v>0</v>
      </c>
    </row>
    <row r="4834" spans="1:11" ht="33.75" outlineLevel="1" x14ac:dyDescent="0.2">
      <c r="A4834" s="135"/>
      <c r="B4834" s="136"/>
      <c r="C4834" s="137" t="s">
        <v>3818</v>
      </c>
      <c r="D4834" s="138"/>
      <c r="E4834" s="139">
        <v>163.41999999999999</v>
      </c>
      <c r="F4834" s="134"/>
      <c r="G4834" s="134"/>
      <c r="H4834" s="140"/>
      <c r="I4834" s="140"/>
      <c r="J4834" s="140"/>
      <c r="K4834" s="140"/>
    </row>
    <row r="4835" spans="1:11" ht="22.5" outlineLevel="1" x14ac:dyDescent="0.2">
      <c r="A4835" s="43">
        <v>362</v>
      </c>
      <c r="B4835" s="44" t="s">
        <v>3819</v>
      </c>
      <c r="C4835" s="59" t="s">
        <v>3820</v>
      </c>
      <c r="D4835" s="45" t="s">
        <v>172</v>
      </c>
      <c r="E4835" s="46">
        <v>4.3600000000000003</v>
      </c>
      <c r="F4835" s="47">
        <v>0</v>
      </c>
      <c r="G4835" s="48">
        <f>ROUND(E4835*F4835,2)</f>
        <v>0</v>
      </c>
      <c r="H4835" s="46">
        <v>1.0000000000000001E-5</v>
      </c>
      <c r="I4835" s="46">
        <f>ROUND(E4835*H4835,2)</f>
        <v>0</v>
      </c>
      <c r="J4835" s="46">
        <v>0</v>
      </c>
      <c r="K4835" s="46">
        <f>ROUND(E4835*J4835,2)</f>
        <v>0</v>
      </c>
    </row>
    <row r="4836" spans="1:11" outlineLevel="1" x14ac:dyDescent="0.2">
      <c r="A4836" s="135"/>
      <c r="B4836" s="136"/>
      <c r="C4836" s="137" t="s">
        <v>3821</v>
      </c>
      <c r="D4836" s="138"/>
      <c r="E4836" s="139">
        <v>4.3600000000000003</v>
      </c>
      <c r="F4836" s="134"/>
      <c r="G4836" s="134"/>
      <c r="H4836" s="140"/>
      <c r="I4836" s="140"/>
      <c r="J4836" s="140"/>
      <c r="K4836" s="140"/>
    </row>
    <row r="4837" spans="1:11" ht="22.5" outlineLevel="1" x14ac:dyDescent="0.2">
      <c r="A4837" s="43">
        <v>363</v>
      </c>
      <c r="B4837" s="44" t="s">
        <v>3822</v>
      </c>
      <c r="C4837" s="59" t="s">
        <v>3823</v>
      </c>
      <c r="D4837" s="45" t="s">
        <v>172</v>
      </c>
      <c r="E4837" s="46">
        <v>40.700800000000001</v>
      </c>
      <c r="F4837" s="47">
        <v>0</v>
      </c>
      <c r="G4837" s="48">
        <f>ROUND(E4837*F4837,2)</f>
        <v>0</v>
      </c>
      <c r="H4837" s="46">
        <v>4.5999999999999999E-3</v>
      </c>
      <c r="I4837" s="46">
        <f>ROUND(E4837*H4837,2)</f>
        <v>0.19</v>
      </c>
      <c r="J4837" s="46">
        <v>0</v>
      </c>
      <c r="K4837" s="46">
        <f>ROUND(E4837*J4837,2)</f>
        <v>0</v>
      </c>
    </row>
    <row r="4838" spans="1:11" outlineLevel="1" x14ac:dyDescent="0.2">
      <c r="A4838" s="135"/>
      <c r="B4838" s="136"/>
      <c r="C4838" s="137" t="s">
        <v>3566</v>
      </c>
      <c r="D4838" s="138"/>
      <c r="E4838" s="139">
        <v>35.392000000000003</v>
      </c>
      <c r="F4838" s="134"/>
      <c r="G4838" s="134"/>
      <c r="H4838" s="140"/>
      <c r="I4838" s="140"/>
      <c r="J4838" s="140"/>
      <c r="K4838" s="140"/>
    </row>
    <row r="4839" spans="1:11" outlineLevel="1" x14ac:dyDescent="0.2">
      <c r="A4839" s="135"/>
      <c r="B4839" s="136"/>
      <c r="C4839" s="141" t="s">
        <v>392</v>
      </c>
      <c r="D4839" s="142"/>
      <c r="E4839" s="143">
        <v>5.3087999999999997</v>
      </c>
      <c r="F4839" s="134"/>
      <c r="G4839" s="134"/>
      <c r="H4839" s="140"/>
      <c r="I4839" s="140"/>
      <c r="J4839" s="140"/>
      <c r="K4839" s="140"/>
    </row>
    <row r="4840" spans="1:11" ht="22.5" outlineLevel="1" x14ac:dyDescent="0.2">
      <c r="A4840" s="43">
        <v>364</v>
      </c>
      <c r="B4840" s="44" t="s">
        <v>3824</v>
      </c>
      <c r="C4840" s="59" t="s">
        <v>3825</v>
      </c>
      <c r="D4840" s="45" t="s">
        <v>172</v>
      </c>
      <c r="E4840" s="46">
        <v>800.96349999999995</v>
      </c>
      <c r="F4840" s="47">
        <v>0</v>
      </c>
      <c r="G4840" s="48">
        <f>ROUND(E4840*F4840,2)</f>
        <v>0</v>
      </c>
      <c r="H4840" s="46">
        <v>4.4999999999999997E-3</v>
      </c>
      <c r="I4840" s="46">
        <f>ROUND(E4840*H4840,2)</f>
        <v>3.6</v>
      </c>
      <c r="J4840" s="46">
        <v>0</v>
      </c>
      <c r="K4840" s="46">
        <f>ROUND(E4840*J4840,2)</f>
        <v>0</v>
      </c>
    </row>
    <row r="4841" spans="1:11" outlineLevel="1" x14ac:dyDescent="0.2">
      <c r="A4841" s="135"/>
      <c r="B4841" s="136"/>
      <c r="C4841" s="137" t="s">
        <v>3562</v>
      </c>
      <c r="D4841" s="138"/>
      <c r="E4841" s="139">
        <v>634.76</v>
      </c>
      <c r="F4841" s="134"/>
      <c r="G4841" s="134"/>
      <c r="H4841" s="140"/>
      <c r="I4841" s="140"/>
      <c r="J4841" s="140"/>
      <c r="K4841" s="140"/>
    </row>
    <row r="4842" spans="1:11" outlineLevel="1" x14ac:dyDescent="0.2">
      <c r="A4842" s="135"/>
      <c r="B4842" s="136"/>
      <c r="C4842" s="137" t="s">
        <v>3565</v>
      </c>
      <c r="D4842" s="138"/>
      <c r="E4842" s="139">
        <v>26.338000000000001</v>
      </c>
      <c r="F4842" s="134"/>
      <c r="G4842" s="134"/>
      <c r="H4842" s="140"/>
      <c r="I4842" s="140"/>
      <c r="J4842" s="140"/>
      <c r="K4842" s="140"/>
    </row>
    <row r="4843" spans="1:11" outlineLevel="1" x14ac:dyDescent="0.2">
      <c r="A4843" s="135"/>
      <c r="B4843" s="136"/>
      <c r="C4843" s="137" t="s">
        <v>3566</v>
      </c>
      <c r="D4843" s="138"/>
      <c r="E4843" s="139">
        <v>35.392000000000003</v>
      </c>
      <c r="F4843" s="134"/>
      <c r="G4843" s="134"/>
      <c r="H4843" s="140"/>
      <c r="I4843" s="140"/>
      <c r="J4843" s="140"/>
      <c r="K4843" s="140"/>
    </row>
    <row r="4844" spans="1:11" outlineLevel="1" x14ac:dyDescent="0.2">
      <c r="A4844" s="135"/>
      <c r="B4844" s="136"/>
      <c r="C4844" s="141" t="s">
        <v>392</v>
      </c>
      <c r="D4844" s="142"/>
      <c r="E4844" s="143">
        <v>104.4735</v>
      </c>
      <c r="F4844" s="134"/>
      <c r="G4844" s="134"/>
      <c r="H4844" s="140"/>
      <c r="I4844" s="140"/>
      <c r="J4844" s="140"/>
      <c r="K4844" s="140"/>
    </row>
    <row r="4845" spans="1:11" ht="22.5" outlineLevel="1" x14ac:dyDescent="0.2">
      <c r="A4845" s="43">
        <v>365</v>
      </c>
      <c r="B4845" s="44" t="s">
        <v>3826</v>
      </c>
      <c r="C4845" s="59" t="s">
        <v>3827</v>
      </c>
      <c r="D4845" s="45" t="s">
        <v>172</v>
      </c>
      <c r="E4845" s="46">
        <v>459.37540000000001</v>
      </c>
      <c r="F4845" s="47">
        <v>0</v>
      </c>
      <c r="G4845" s="48">
        <f>ROUND(E4845*F4845,2)</f>
        <v>0</v>
      </c>
      <c r="H4845" s="46">
        <v>2.0000000000000001E-4</v>
      </c>
      <c r="I4845" s="46">
        <f>ROUND(E4845*H4845,2)</f>
        <v>0.09</v>
      </c>
      <c r="J4845" s="46">
        <v>0</v>
      </c>
      <c r="K4845" s="46">
        <f>ROUND(E4845*J4845,2)</f>
        <v>0</v>
      </c>
    </row>
    <row r="4846" spans="1:11" outlineLevel="1" x14ac:dyDescent="0.2">
      <c r="A4846" s="135"/>
      <c r="B4846" s="136"/>
      <c r="C4846" s="137" t="s">
        <v>3828</v>
      </c>
      <c r="D4846" s="138"/>
      <c r="E4846" s="139">
        <v>413.25400000000002</v>
      </c>
      <c r="F4846" s="134"/>
      <c r="G4846" s="134"/>
      <c r="H4846" s="140"/>
      <c r="I4846" s="140"/>
      <c r="J4846" s="140"/>
      <c r="K4846" s="140"/>
    </row>
    <row r="4847" spans="1:11" outlineLevel="1" x14ac:dyDescent="0.2">
      <c r="A4847" s="135"/>
      <c r="B4847" s="136"/>
      <c r="C4847" s="137" t="s">
        <v>3821</v>
      </c>
      <c r="D4847" s="138"/>
      <c r="E4847" s="139">
        <v>4.3600000000000003</v>
      </c>
      <c r="F4847" s="134"/>
      <c r="G4847" s="134"/>
      <c r="H4847" s="140"/>
      <c r="I4847" s="140"/>
      <c r="J4847" s="140"/>
      <c r="K4847" s="140"/>
    </row>
    <row r="4848" spans="1:11" outlineLevel="1" x14ac:dyDescent="0.2">
      <c r="A4848" s="135"/>
      <c r="B4848" s="136"/>
      <c r="C4848" s="141" t="s">
        <v>3829</v>
      </c>
      <c r="D4848" s="142"/>
      <c r="E4848" s="143">
        <v>41.761400000000002</v>
      </c>
      <c r="F4848" s="134"/>
      <c r="G4848" s="134"/>
      <c r="H4848" s="140"/>
      <c r="I4848" s="140"/>
      <c r="J4848" s="140"/>
      <c r="K4848" s="140"/>
    </row>
    <row r="4849" spans="1:11" outlineLevel="1" x14ac:dyDescent="0.2">
      <c r="A4849" s="43">
        <v>366</v>
      </c>
      <c r="B4849" s="44" t="s">
        <v>3830</v>
      </c>
      <c r="C4849" s="59" t="s">
        <v>3831</v>
      </c>
      <c r="D4849" s="45" t="s">
        <v>297</v>
      </c>
      <c r="E4849" s="46">
        <v>9.4647299999999994</v>
      </c>
      <c r="F4849" s="47">
        <v>0</v>
      </c>
      <c r="G4849" s="48">
        <f>ROUND(E4849*F4849,2)</f>
        <v>0</v>
      </c>
      <c r="H4849" s="46">
        <v>0</v>
      </c>
      <c r="I4849" s="46">
        <v>0</v>
      </c>
      <c r="J4849" s="46">
        <v>0</v>
      </c>
      <c r="K4849" s="46">
        <v>0</v>
      </c>
    </row>
    <row r="4850" spans="1:11" outlineLevel="1" x14ac:dyDescent="0.2">
      <c r="A4850" s="135"/>
      <c r="B4850" s="136"/>
      <c r="C4850" s="137" t="s">
        <v>3547</v>
      </c>
      <c r="D4850" s="138"/>
      <c r="E4850" s="139"/>
      <c r="F4850" s="134"/>
      <c r="G4850" s="134"/>
      <c r="H4850" s="140"/>
      <c r="I4850" s="140"/>
      <c r="J4850" s="140"/>
      <c r="K4850" s="140"/>
    </row>
    <row r="4851" spans="1:11" outlineLevel="1" x14ac:dyDescent="0.2">
      <c r="A4851" s="135"/>
      <c r="B4851" s="136"/>
      <c r="C4851" s="137" t="s">
        <v>3832</v>
      </c>
      <c r="D4851" s="138"/>
      <c r="E4851" s="139"/>
      <c r="F4851" s="134"/>
      <c r="G4851" s="134"/>
      <c r="H4851" s="140"/>
      <c r="I4851" s="140"/>
      <c r="J4851" s="140"/>
      <c r="K4851" s="140"/>
    </row>
    <row r="4852" spans="1:11" outlineLevel="1" x14ac:dyDescent="0.2">
      <c r="A4852" s="135"/>
      <c r="B4852" s="136"/>
      <c r="C4852" s="137" t="s">
        <v>3833</v>
      </c>
      <c r="D4852" s="138"/>
      <c r="E4852" s="139">
        <v>9.4647299999999994</v>
      </c>
      <c r="F4852" s="134"/>
      <c r="G4852" s="134"/>
      <c r="H4852" s="140"/>
      <c r="I4852" s="140"/>
      <c r="J4852" s="140"/>
      <c r="K4852" s="140"/>
    </row>
    <row r="4853" spans="1:11" x14ac:dyDescent="0.2">
      <c r="A4853" s="36" t="s">
        <v>148</v>
      </c>
      <c r="B4853" s="37" t="s">
        <v>68</v>
      </c>
      <c r="C4853" s="58" t="s">
        <v>69</v>
      </c>
      <c r="D4853" s="38"/>
      <c r="E4853" s="39"/>
      <c r="F4853" s="40"/>
      <c r="G4853" s="40">
        <f>SUM(G4854:G4969)</f>
        <v>0</v>
      </c>
      <c r="H4853" s="39"/>
      <c r="I4853" s="39">
        <f>SUM(I4854:I4969)</f>
        <v>2.7</v>
      </c>
      <c r="J4853" s="39"/>
      <c r="K4853" s="39">
        <f>SUM(K4854:K4969)</f>
        <v>2.93</v>
      </c>
    </row>
    <row r="4854" spans="1:11" ht="22.5" outlineLevel="1" x14ac:dyDescent="0.2">
      <c r="A4854" s="43">
        <v>367</v>
      </c>
      <c r="B4854" s="44" t="s">
        <v>3834</v>
      </c>
      <c r="C4854" s="59" t="s">
        <v>3835</v>
      </c>
      <c r="D4854" s="45" t="s">
        <v>172</v>
      </c>
      <c r="E4854" s="46">
        <v>340.7878</v>
      </c>
      <c r="F4854" s="47">
        <v>0</v>
      </c>
      <c r="G4854" s="48">
        <f>ROUND(E4854*F4854,2)</f>
        <v>0</v>
      </c>
      <c r="H4854" s="46">
        <v>0</v>
      </c>
      <c r="I4854" s="46">
        <f>ROUND(E4854*H4854,2)</f>
        <v>0</v>
      </c>
      <c r="J4854" s="46">
        <v>6.0000000000000001E-3</v>
      </c>
      <c r="K4854" s="46">
        <f>ROUND(E4854*J4854,2)</f>
        <v>2.04</v>
      </c>
    </row>
    <row r="4855" spans="1:11" outlineLevel="1" x14ac:dyDescent="0.2">
      <c r="A4855" s="135"/>
      <c r="B4855" s="136"/>
      <c r="C4855" s="137" t="s">
        <v>3836</v>
      </c>
      <c r="D4855" s="138"/>
      <c r="E4855" s="139">
        <v>154.85</v>
      </c>
      <c r="F4855" s="134"/>
      <c r="G4855" s="134"/>
      <c r="H4855" s="140"/>
      <c r="I4855" s="140"/>
      <c r="J4855" s="140"/>
      <c r="K4855" s="140"/>
    </row>
    <row r="4856" spans="1:11" outlineLevel="1" x14ac:dyDescent="0.2">
      <c r="A4856" s="135"/>
      <c r="B4856" s="136"/>
      <c r="C4856" s="137" t="s">
        <v>3837</v>
      </c>
      <c r="D4856" s="138"/>
      <c r="E4856" s="139">
        <v>154.85</v>
      </c>
      <c r="F4856" s="134"/>
      <c r="G4856" s="134"/>
      <c r="H4856" s="140"/>
      <c r="I4856" s="140"/>
      <c r="J4856" s="140"/>
      <c r="K4856" s="140"/>
    </row>
    <row r="4857" spans="1:11" outlineLevel="1" x14ac:dyDescent="0.2">
      <c r="A4857" s="135"/>
      <c r="B4857" s="136"/>
      <c r="C4857" s="137" t="s">
        <v>3838</v>
      </c>
      <c r="D4857" s="138"/>
      <c r="E4857" s="139">
        <v>18.515000000000001</v>
      </c>
      <c r="F4857" s="134"/>
      <c r="G4857" s="134"/>
      <c r="H4857" s="140"/>
      <c r="I4857" s="140"/>
      <c r="J4857" s="140"/>
      <c r="K4857" s="140"/>
    </row>
    <row r="4858" spans="1:11" outlineLevel="1" x14ac:dyDescent="0.2">
      <c r="A4858" s="135"/>
      <c r="B4858" s="136"/>
      <c r="C4858" s="137" t="s">
        <v>3839</v>
      </c>
      <c r="D4858" s="138"/>
      <c r="E4858" s="139">
        <v>10.396800000000001</v>
      </c>
      <c r="F4858" s="134"/>
      <c r="G4858" s="134"/>
      <c r="H4858" s="140"/>
      <c r="I4858" s="140"/>
      <c r="J4858" s="140"/>
      <c r="K4858" s="140"/>
    </row>
    <row r="4859" spans="1:11" outlineLevel="1" x14ac:dyDescent="0.2">
      <c r="A4859" s="135"/>
      <c r="B4859" s="136"/>
      <c r="C4859" s="137" t="s">
        <v>3840</v>
      </c>
      <c r="D4859" s="138"/>
      <c r="E4859" s="139">
        <v>2.1760000000000002</v>
      </c>
      <c r="F4859" s="134"/>
      <c r="G4859" s="134"/>
      <c r="H4859" s="140"/>
      <c r="I4859" s="140"/>
      <c r="J4859" s="140"/>
      <c r="K4859" s="140"/>
    </row>
    <row r="4860" spans="1:11" ht="22.5" outlineLevel="1" x14ac:dyDescent="0.2">
      <c r="A4860" s="43">
        <v>368</v>
      </c>
      <c r="B4860" s="44" t="s">
        <v>3841</v>
      </c>
      <c r="C4860" s="59" t="s">
        <v>3842</v>
      </c>
      <c r="D4860" s="45" t="s">
        <v>172</v>
      </c>
      <c r="E4860" s="46">
        <v>63.570399999999999</v>
      </c>
      <c r="F4860" s="47">
        <v>0</v>
      </c>
      <c r="G4860" s="48">
        <f>ROUND(E4860*F4860,2)</f>
        <v>0</v>
      </c>
      <c r="H4860" s="46">
        <v>0</v>
      </c>
      <c r="I4860" s="46">
        <f>ROUND(E4860*H4860,2)</f>
        <v>0</v>
      </c>
      <c r="J4860" s="46">
        <v>1.4E-2</v>
      </c>
      <c r="K4860" s="46">
        <f>ROUND(E4860*J4860,2)</f>
        <v>0.89</v>
      </c>
    </row>
    <row r="4861" spans="1:11" outlineLevel="1" x14ac:dyDescent="0.2">
      <c r="A4861" s="135"/>
      <c r="B4861" s="136"/>
      <c r="C4861" s="137" t="s">
        <v>3843</v>
      </c>
      <c r="D4861" s="138"/>
      <c r="E4861" s="139">
        <v>48.910400000000003</v>
      </c>
      <c r="F4861" s="134"/>
      <c r="G4861" s="134"/>
      <c r="H4861" s="140"/>
      <c r="I4861" s="140"/>
      <c r="J4861" s="140"/>
      <c r="K4861" s="140"/>
    </row>
    <row r="4862" spans="1:11" outlineLevel="1" x14ac:dyDescent="0.2">
      <c r="A4862" s="135"/>
      <c r="B4862" s="136"/>
      <c r="C4862" s="137" t="s">
        <v>3844</v>
      </c>
      <c r="D4862" s="138"/>
      <c r="E4862" s="139">
        <v>14.66</v>
      </c>
      <c r="F4862" s="134"/>
      <c r="G4862" s="134"/>
      <c r="H4862" s="140"/>
      <c r="I4862" s="140"/>
      <c r="J4862" s="140"/>
      <c r="K4862" s="140"/>
    </row>
    <row r="4863" spans="1:11" ht="22.5" outlineLevel="1" x14ac:dyDescent="0.2">
      <c r="A4863" s="43">
        <v>369</v>
      </c>
      <c r="B4863" s="44" t="s">
        <v>3845</v>
      </c>
      <c r="C4863" s="59" t="s">
        <v>3846</v>
      </c>
      <c r="D4863" s="45" t="s">
        <v>172</v>
      </c>
      <c r="E4863" s="46">
        <v>160.69</v>
      </c>
      <c r="F4863" s="47">
        <v>0</v>
      </c>
      <c r="G4863" s="48">
        <f>ROUND(E4863*F4863,2)</f>
        <v>0</v>
      </c>
      <c r="H4863" s="46">
        <v>3.3E-4</v>
      </c>
      <c r="I4863" s="46">
        <f>ROUND(E4863*H4863,2)</f>
        <v>0.05</v>
      </c>
      <c r="J4863" s="46">
        <v>0</v>
      </c>
      <c r="K4863" s="46">
        <f>ROUND(E4863*J4863,2)</f>
        <v>0</v>
      </c>
    </row>
    <row r="4864" spans="1:11" outlineLevel="1" x14ac:dyDescent="0.2">
      <c r="A4864" s="135"/>
      <c r="B4864" s="136"/>
      <c r="C4864" s="137" t="s">
        <v>3847</v>
      </c>
      <c r="D4864" s="138"/>
      <c r="E4864" s="139">
        <v>102.19</v>
      </c>
      <c r="F4864" s="134"/>
      <c r="G4864" s="134"/>
      <c r="H4864" s="140"/>
      <c r="I4864" s="140"/>
      <c r="J4864" s="140"/>
      <c r="K4864" s="140"/>
    </row>
    <row r="4865" spans="1:11" outlineLevel="1" x14ac:dyDescent="0.2">
      <c r="A4865" s="135"/>
      <c r="B4865" s="136"/>
      <c r="C4865" s="137" t="s">
        <v>3848</v>
      </c>
      <c r="D4865" s="138"/>
      <c r="E4865" s="139">
        <v>58.5</v>
      </c>
      <c r="F4865" s="134"/>
      <c r="G4865" s="134"/>
      <c r="H4865" s="140"/>
      <c r="I4865" s="140"/>
      <c r="J4865" s="140"/>
      <c r="K4865" s="140"/>
    </row>
    <row r="4866" spans="1:11" ht="22.5" outlineLevel="1" x14ac:dyDescent="0.2">
      <c r="A4866" s="43">
        <v>370</v>
      </c>
      <c r="B4866" s="44" t="s">
        <v>3849</v>
      </c>
      <c r="C4866" s="59" t="s">
        <v>3850</v>
      </c>
      <c r="D4866" s="45" t="s">
        <v>172</v>
      </c>
      <c r="E4866" s="46">
        <v>102.19</v>
      </c>
      <c r="F4866" s="47">
        <v>0</v>
      </c>
      <c r="G4866" s="48">
        <f>ROUND(E4866*F4866,2)</f>
        <v>0</v>
      </c>
      <c r="H4866" s="46">
        <v>3.5E-4</v>
      </c>
      <c r="I4866" s="46">
        <f>ROUND(E4866*H4866,2)</f>
        <v>0.04</v>
      </c>
      <c r="J4866" s="46">
        <v>0</v>
      </c>
      <c r="K4866" s="46">
        <f>ROUND(E4866*J4866,2)</f>
        <v>0</v>
      </c>
    </row>
    <row r="4867" spans="1:11" outlineLevel="1" x14ac:dyDescent="0.2">
      <c r="A4867" s="135"/>
      <c r="B4867" s="136"/>
      <c r="C4867" s="137" t="s">
        <v>3851</v>
      </c>
      <c r="D4867" s="138"/>
      <c r="E4867" s="139">
        <v>9.5875000000000004</v>
      </c>
      <c r="F4867" s="134"/>
      <c r="G4867" s="134"/>
      <c r="H4867" s="140"/>
      <c r="I4867" s="140"/>
      <c r="J4867" s="140"/>
      <c r="K4867" s="140"/>
    </row>
    <row r="4868" spans="1:11" outlineLevel="1" x14ac:dyDescent="0.2">
      <c r="A4868" s="135"/>
      <c r="B4868" s="136"/>
      <c r="C4868" s="137" t="s">
        <v>3852</v>
      </c>
      <c r="D4868" s="138"/>
      <c r="E4868" s="139">
        <v>13.452</v>
      </c>
      <c r="F4868" s="134"/>
      <c r="G4868" s="134"/>
      <c r="H4868" s="140"/>
      <c r="I4868" s="140"/>
      <c r="J4868" s="140"/>
      <c r="K4868" s="140"/>
    </row>
    <row r="4869" spans="1:11" outlineLevel="1" x14ac:dyDescent="0.2">
      <c r="A4869" s="135"/>
      <c r="B4869" s="136"/>
      <c r="C4869" s="137" t="s">
        <v>3853</v>
      </c>
      <c r="D4869" s="138"/>
      <c r="E4869" s="139">
        <v>79.150499999999994</v>
      </c>
      <c r="F4869" s="134"/>
      <c r="G4869" s="134"/>
      <c r="H4869" s="140"/>
      <c r="I4869" s="140"/>
      <c r="J4869" s="140"/>
      <c r="K4869" s="140"/>
    </row>
    <row r="4870" spans="1:11" outlineLevel="1" x14ac:dyDescent="0.2">
      <c r="A4870" s="43">
        <v>371</v>
      </c>
      <c r="B4870" s="44" t="s">
        <v>3854</v>
      </c>
      <c r="C4870" s="59" t="s">
        <v>3855</v>
      </c>
      <c r="D4870" s="45" t="s">
        <v>172</v>
      </c>
      <c r="E4870" s="46">
        <v>109.52500000000001</v>
      </c>
      <c r="F4870" s="47">
        <v>0</v>
      </c>
      <c r="G4870" s="48">
        <f>ROUND(E4870*F4870,2)</f>
        <v>0</v>
      </c>
      <c r="H4870" s="46">
        <v>4.0299999999999997E-3</v>
      </c>
      <c r="I4870" s="46">
        <f>ROUND(E4870*H4870,2)</f>
        <v>0.44</v>
      </c>
      <c r="J4870" s="46">
        <v>0</v>
      </c>
      <c r="K4870" s="46">
        <f>ROUND(E4870*J4870,2)</f>
        <v>0</v>
      </c>
    </row>
    <row r="4871" spans="1:11" outlineLevel="1" x14ac:dyDescent="0.2">
      <c r="A4871" s="135"/>
      <c r="B4871" s="136"/>
      <c r="C4871" s="137" t="s">
        <v>3856</v>
      </c>
      <c r="D4871" s="138"/>
      <c r="E4871" s="139">
        <v>51.024999999999999</v>
      </c>
      <c r="F4871" s="134"/>
      <c r="G4871" s="134"/>
      <c r="H4871" s="140"/>
      <c r="I4871" s="140"/>
      <c r="J4871" s="140"/>
      <c r="K4871" s="140"/>
    </row>
    <row r="4872" spans="1:11" outlineLevel="1" x14ac:dyDescent="0.2">
      <c r="A4872" s="135"/>
      <c r="B4872" s="136"/>
      <c r="C4872" s="137" t="s">
        <v>3848</v>
      </c>
      <c r="D4872" s="138"/>
      <c r="E4872" s="139">
        <v>58.5</v>
      </c>
      <c r="F4872" s="134"/>
      <c r="G4872" s="134"/>
      <c r="H4872" s="140"/>
      <c r="I4872" s="140"/>
      <c r="J4872" s="140"/>
      <c r="K4872" s="140"/>
    </row>
    <row r="4873" spans="1:11" ht="22.5" outlineLevel="1" x14ac:dyDescent="0.2">
      <c r="A4873" s="43">
        <v>372</v>
      </c>
      <c r="B4873" s="44" t="s">
        <v>3857</v>
      </c>
      <c r="C4873" s="59" t="s">
        <v>3858</v>
      </c>
      <c r="D4873" s="45" t="s">
        <v>172</v>
      </c>
      <c r="E4873" s="46">
        <v>27.796700000000001</v>
      </c>
      <c r="F4873" s="47">
        <v>0</v>
      </c>
      <c r="G4873" s="48">
        <f>ROUND(E4873*F4873,2)</f>
        <v>0</v>
      </c>
      <c r="H4873" s="46">
        <v>0</v>
      </c>
      <c r="I4873" s="46">
        <f>ROUND(E4873*H4873,2)</f>
        <v>0</v>
      </c>
      <c r="J4873" s="46">
        <v>0</v>
      </c>
      <c r="K4873" s="46">
        <f>ROUND(E4873*J4873,2)</f>
        <v>0</v>
      </c>
    </row>
    <row r="4874" spans="1:11" outlineLevel="1" x14ac:dyDescent="0.2">
      <c r="A4874" s="135"/>
      <c r="B4874" s="136"/>
      <c r="C4874" s="144" t="s">
        <v>3859</v>
      </c>
      <c r="D4874" s="144"/>
      <c r="E4874" s="144"/>
      <c r="F4874" s="144"/>
      <c r="G4874" s="144"/>
      <c r="H4874" s="140"/>
      <c r="I4874" s="140"/>
      <c r="J4874" s="140"/>
      <c r="K4874" s="140"/>
    </row>
    <row r="4875" spans="1:11" outlineLevel="1" x14ac:dyDescent="0.2">
      <c r="A4875" s="135"/>
      <c r="B4875" s="136"/>
      <c r="C4875" s="137" t="s">
        <v>3860</v>
      </c>
      <c r="D4875" s="138"/>
      <c r="E4875" s="139">
        <v>15.442399999999999</v>
      </c>
      <c r="F4875" s="134"/>
      <c r="G4875" s="134"/>
      <c r="H4875" s="140"/>
      <c r="I4875" s="140"/>
      <c r="J4875" s="140"/>
      <c r="K4875" s="140"/>
    </row>
    <row r="4876" spans="1:11" outlineLevel="1" x14ac:dyDescent="0.2">
      <c r="A4876" s="135"/>
      <c r="B4876" s="136"/>
      <c r="C4876" s="137" t="s">
        <v>3861</v>
      </c>
      <c r="D4876" s="138"/>
      <c r="E4876" s="139">
        <v>12.3543</v>
      </c>
      <c r="F4876" s="134"/>
      <c r="G4876" s="134"/>
      <c r="H4876" s="140"/>
      <c r="I4876" s="140"/>
      <c r="J4876" s="140"/>
      <c r="K4876" s="140"/>
    </row>
    <row r="4877" spans="1:11" ht="22.5" outlineLevel="1" x14ac:dyDescent="0.2">
      <c r="A4877" s="43">
        <v>373</v>
      </c>
      <c r="B4877" s="44" t="s">
        <v>3862</v>
      </c>
      <c r="C4877" s="59" t="s">
        <v>3863</v>
      </c>
      <c r="D4877" s="45" t="s">
        <v>172</v>
      </c>
      <c r="E4877" s="46">
        <v>82.8</v>
      </c>
      <c r="F4877" s="47">
        <v>0</v>
      </c>
      <c r="G4877" s="48">
        <f>ROUND(E4877*F4877,2)</f>
        <v>0</v>
      </c>
      <c r="H4877" s="46">
        <v>0</v>
      </c>
      <c r="I4877" s="46">
        <f>ROUND(E4877*H4877,2)</f>
        <v>0</v>
      </c>
      <c r="J4877" s="46">
        <v>0</v>
      </c>
      <c r="K4877" s="46">
        <f>ROUND(E4877*J4877,2)</f>
        <v>0</v>
      </c>
    </row>
    <row r="4878" spans="1:11" outlineLevel="1" x14ac:dyDescent="0.2">
      <c r="A4878" s="135"/>
      <c r="B4878" s="136"/>
      <c r="C4878" s="144" t="s">
        <v>3859</v>
      </c>
      <c r="D4878" s="144"/>
      <c r="E4878" s="144"/>
      <c r="F4878" s="144"/>
      <c r="G4878" s="144"/>
      <c r="H4878" s="140"/>
      <c r="I4878" s="140"/>
      <c r="J4878" s="140"/>
      <c r="K4878" s="140"/>
    </row>
    <row r="4879" spans="1:11" outlineLevel="1" x14ac:dyDescent="0.2">
      <c r="A4879" s="135"/>
      <c r="B4879" s="136"/>
      <c r="C4879" s="137" t="s">
        <v>3864</v>
      </c>
      <c r="D4879" s="138"/>
      <c r="E4879" s="139">
        <v>82.8</v>
      </c>
      <c r="F4879" s="134"/>
      <c r="G4879" s="134"/>
      <c r="H4879" s="140"/>
      <c r="I4879" s="140"/>
      <c r="J4879" s="140"/>
      <c r="K4879" s="140"/>
    </row>
    <row r="4880" spans="1:11" ht="22.5" outlineLevel="1" x14ac:dyDescent="0.2">
      <c r="A4880" s="43">
        <v>374</v>
      </c>
      <c r="B4880" s="44" t="s">
        <v>3865</v>
      </c>
      <c r="C4880" s="59" t="s">
        <v>3866</v>
      </c>
      <c r="D4880" s="45" t="s">
        <v>172</v>
      </c>
      <c r="E4880" s="46">
        <v>61.2</v>
      </c>
      <c r="F4880" s="47">
        <v>0</v>
      </c>
      <c r="G4880" s="48">
        <f>ROUND(E4880*F4880,2)</f>
        <v>0</v>
      </c>
      <c r="H4880" s="46">
        <v>0</v>
      </c>
      <c r="I4880" s="46">
        <f>ROUND(E4880*H4880,2)</f>
        <v>0</v>
      </c>
      <c r="J4880" s="46">
        <v>0</v>
      </c>
      <c r="K4880" s="46">
        <f>ROUND(E4880*J4880,2)</f>
        <v>0</v>
      </c>
    </row>
    <row r="4881" spans="1:11" outlineLevel="1" x14ac:dyDescent="0.2">
      <c r="A4881" s="135"/>
      <c r="B4881" s="136"/>
      <c r="C4881" s="144" t="s">
        <v>3859</v>
      </c>
      <c r="D4881" s="144"/>
      <c r="E4881" s="144"/>
      <c r="F4881" s="144"/>
      <c r="G4881" s="144"/>
      <c r="H4881" s="140"/>
      <c r="I4881" s="140"/>
      <c r="J4881" s="140"/>
      <c r="K4881" s="140"/>
    </row>
    <row r="4882" spans="1:11" outlineLevel="1" x14ac:dyDescent="0.2">
      <c r="A4882" s="135"/>
      <c r="B4882" s="136"/>
      <c r="C4882" s="137" t="s">
        <v>3867</v>
      </c>
      <c r="D4882" s="138"/>
      <c r="E4882" s="139">
        <v>61.2</v>
      </c>
      <c r="F4882" s="134"/>
      <c r="G4882" s="134"/>
      <c r="H4882" s="140"/>
      <c r="I4882" s="140"/>
      <c r="J4882" s="140"/>
      <c r="K4882" s="140"/>
    </row>
    <row r="4883" spans="1:11" ht="33.75" outlineLevel="1" x14ac:dyDescent="0.2">
      <c r="A4883" s="43">
        <v>375</v>
      </c>
      <c r="B4883" s="44" t="s">
        <v>3868</v>
      </c>
      <c r="C4883" s="59" t="s">
        <v>3869</v>
      </c>
      <c r="D4883" s="45" t="s">
        <v>373</v>
      </c>
      <c r="E4883" s="46">
        <v>11.76</v>
      </c>
      <c r="F4883" s="47">
        <v>0</v>
      </c>
      <c r="G4883" s="48">
        <f>ROUND(E4883*F4883,2)</f>
        <v>0</v>
      </c>
      <c r="H4883" s="46">
        <v>1.8400000000000001E-3</v>
      </c>
      <c r="I4883" s="46">
        <f>ROUND(E4883*H4883,2)</f>
        <v>0.02</v>
      </c>
      <c r="J4883" s="46">
        <v>0</v>
      </c>
      <c r="K4883" s="46">
        <f>ROUND(E4883*J4883,2)</f>
        <v>0</v>
      </c>
    </row>
    <row r="4884" spans="1:11" ht="12.75" customHeight="1" outlineLevel="1" x14ac:dyDescent="0.2">
      <c r="A4884" s="135"/>
      <c r="B4884" s="136"/>
      <c r="C4884" s="144" t="s">
        <v>3870</v>
      </c>
      <c r="D4884" s="144"/>
      <c r="E4884" s="144"/>
      <c r="F4884" s="144"/>
      <c r="G4884" s="144"/>
      <c r="H4884" s="140"/>
      <c r="I4884" s="140"/>
      <c r="J4884" s="140"/>
      <c r="K4884" s="140"/>
    </row>
    <row r="4885" spans="1:11" outlineLevel="1" x14ac:dyDescent="0.2">
      <c r="A4885" s="135"/>
      <c r="B4885" s="136"/>
      <c r="C4885" s="137" t="s">
        <v>3871</v>
      </c>
      <c r="D4885" s="138"/>
      <c r="E4885" s="139">
        <v>7.96</v>
      </c>
      <c r="F4885" s="134"/>
      <c r="G4885" s="134"/>
      <c r="H4885" s="140"/>
      <c r="I4885" s="140"/>
      <c r="J4885" s="140"/>
      <c r="K4885" s="140"/>
    </row>
    <row r="4886" spans="1:11" outlineLevel="1" x14ac:dyDescent="0.2">
      <c r="A4886" s="135"/>
      <c r="B4886" s="136"/>
      <c r="C4886" s="137" t="s">
        <v>3872</v>
      </c>
      <c r="D4886" s="138"/>
      <c r="E4886" s="139">
        <v>3.8</v>
      </c>
      <c r="F4886" s="134"/>
      <c r="G4886" s="134"/>
      <c r="H4886" s="140"/>
      <c r="I4886" s="140"/>
      <c r="J4886" s="140"/>
      <c r="K4886" s="140"/>
    </row>
    <row r="4887" spans="1:11" ht="33.75" outlineLevel="1" x14ac:dyDescent="0.2">
      <c r="A4887" s="43">
        <v>376</v>
      </c>
      <c r="B4887" s="44" t="s">
        <v>3873</v>
      </c>
      <c r="C4887" s="59" t="s">
        <v>3874</v>
      </c>
      <c r="D4887" s="45" t="s">
        <v>373</v>
      </c>
      <c r="E4887" s="46">
        <v>14.2</v>
      </c>
      <c r="F4887" s="47">
        <v>0</v>
      </c>
      <c r="G4887" s="48">
        <f>ROUND(E4887*F4887,2)</f>
        <v>0</v>
      </c>
      <c r="H4887" s="46">
        <v>1.8400000000000001E-3</v>
      </c>
      <c r="I4887" s="46">
        <f>ROUND(E4887*H4887,2)</f>
        <v>0.03</v>
      </c>
      <c r="J4887" s="46">
        <v>0</v>
      </c>
      <c r="K4887" s="46">
        <f>ROUND(E4887*J4887,2)</f>
        <v>0</v>
      </c>
    </row>
    <row r="4888" spans="1:11" outlineLevel="1" x14ac:dyDescent="0.2">
      <c r="A4888" s="135"/>
      <c r="B4888" s="136"/>
      <c r="C4888" s="144" t="s">
        <v>3875</v>
      </c>
      <c r="D4888" s="144"/>
      <c r="E4888" s="144"/>
      <c r="F4888" s="144"/>
      <c r="G4888" s="144"/>
      <c r="H4888" s="140"/>
      <c r="I4888" s="140"/>
      <c r="J4888" s="140"/>
      <c r="K4888" s="140"/>
    </row>
    <row r="4889" spans="1:11" outlineLevel="1" x14ac:dyDescent="0.2">
      <c r="A4889" s="135"/>
      <c r="B4889" s="136"/>
      <c r="C4889" s="137" t="s">
        <v>3876</v>
      </c>
      <c r="D4889" s="138"/>
      <c r="E4889" s="139">
        <v>3.8</v>
      </c>
      <c r="F4889" s="134"/>
      <c r="G4889" s="134"/>
      <c r="H4889" s="140"/>
      <c r="I4889" s="140"/>
      <c r="J4889" s="140"/>
      <c r="K4889" s="140"/>
    </row>
    <row r="4890" spans="1:11" outlineLevel="1" x14ac:dyDescent="0.2">
      <c r="A4890" s="135"/>
      <c r="B4890" s="136"/>
      <c r="C4890" s="137" t="s">
        <v>3877</v>
      </c>
      <c r="D4890" s="138"/>
      <c r="E4890" s="139">
        <v>10.4</v>
      </c>
      <c r="F4890" s="134"/>
      <c r="G4890" s="134"/>
      <c r="H4890" s="140"/>
      <c r="I4890" s="140"/>
      <c r="J4890" s="140"/>
      <c r="K4890" s="140"/>
    </row>
    <row r="4891" spans="1:11" ht="33.75" outlineLevel="1" x14ac:dyDescent="0.2">
      <c r="A4891" s="43">
        <v>377</v>
      </c>
      <c r="B4891" s="44" t="s">
        <v>3878</v>
      </c>
      <c r="C4891" s="59" t="s">
        <v>3879</v>
      </c>
      <c r="D4891" s="45" t="s">
        <v>373</v>
      </c>
      <c r="E4891" s="46">
        <v>10.5</v>
      </c>
      <c r="F4891" s="47">
        <v>0</v>
      </c>
      <c r="G4891" s="48">
        <f>ROUND(E4891*F4891,2)</f>
        <v>0</v>
      </c>
      <c r="H4891" s="46">
        <v>5.8E-4</v>
      </c>
      <c r="I4891" s="46">
        <f>ROUND(E4891*H4891,2)</f>
        <v>0.01</v>
      </c>
      <c r="J4891" s="46">
        <v>0</v>
      </c>
      <c r="K4891" s="46">
        <f>ROUND(E4891*J4891,2)</f>
        <v>0</v>
      </c>
    </row>
    <row r="4892" spans="1:11" outlineLevel="1" x14ac:dyDescent="0.2">
      <c r="A4892" s="135"/>
      <c r="B4892" s="136"/>
      <c r="C4892" s="144" t="s">
        <v>3880</v>
      </c>
      <c r="D4892" s="144"/>
      <c r="E4892" s="144"/>
      <c r="F4892" s="144"/>
      <c r="G4892" s="144"/>
      <c r="H4892" s="140"/>
      <c r="I4892" s="140"/>
      <c r="J4892" s="140"/>
      <c r="K4892" s="140"/>
    </row>
    <row r="4893" spans="1:11" outlineLevel="1" x14ac:dyDescent="0.2">
      <c r="A4893" s="135"/>
      <c r="B4893" s="136"/>
      <c r="C4893" s="137" t="s">
        <v>3881</v>
      </c>
      <c r="D4893" s="138"/>
      <c r="E4893" s="139">
        <v>8</v>
      </c>
      <c r="F4893" s="134"/>
      <c r="G4893" s="134"/>
      <c r="H4893" s="140"/>
      <c r="I4893" s="140"/>
      <c r="J4893" s="140"/>
      <c r="K4893" s="140"/>
    </row>
    <row r="4894" spans="1:11" outlineLevel="1" x14ac:dyDescent="0.2">
      <c r="A4894" s="135"/>
      <c r="B4894" s="136"/>
      <c r="C4894" s="137" t="s">
        <v>3882</v>
      </c>
      <c r="D4894" s="138"/>
      <c r="E4894" s="139">
        <v>2.5</v>
      </c>
      <c r="F4894" s="134"/>
      <c r="G4894" s="134"/>
      <c r="H4894" s="140"/>
      <c r="I4894" s="140"/>
      <c r="J4894" s="140"/>
      <c r="K4894" s="140"/>
    </row>
    <row r="4895" spans="1:11" ht="33.75" outlineLevel="1" x14ac:dyDescent="0.2">
      <c r="A4895" s="43">
        <v>378</v>
      </c>
      <c r="B4895" s="44" t="s">
        <v>3883</v>
      </c>
      <c r="C4895" s="59" t="s">
        <v>3884</v>
      </c>
      <c r="D4895" s="45" t="s">
        <v>373</v>
      </c>
      <c r="E4895" s="46">
        <v>65.599999999999994</v>
      </c>
      <c r="F4895" s="47">
        <v>0</v>
      </c>
      <c r="G4895" s="48">
        <f>ROUND(E4895*F4895,2)</f>
        <v>0</v>
      </c>
      <c r="H4895" s="46">
        <v>7.6000000000000004E-4</v>
      </c>
      <c r="I4895" s="46">
        <f>ROUND(E4895*H4895,2)</f>
        <v>0.05</v>
      </c>
      <c r="J4895" s="46">
        <v>0</v>
      </c>
      <c r="K4895" s="46">
        <f>ROUND(E4895*J4895,2)</f>
        <v>0</v>
      </c>
    </row>
    <row r="4896" spans="1:11" outlineLevel="1" x14ac:dyDescent="0.2">
      <c r="A4896" s="135"/>
      <c r="B4896" s="136"/>
      <c r="C4896" s="144" t="s">
        <v>3885</v>
      </c>
      <c r="D4896" s="144"/>
      <c r="E4896" s="144"/>
      <c r="F4896" s="144"/>
      <c r="G4896" s="144"/>
      <c r="H4896" s="140"/>
      <c r="I4896" s="140"/>
      <c r="J4896" s="140"/>
      <c r="K4896" s="140"/>
    </row>
    <row r="4897" spans="1:11" outlineLevel="1" x14ac:dyDescent="0.2">
      <c r="A4897" s="135"/>
      <c r="B4897" s="136"/>
      <c r="C4897" s="137" t="s">
        <v>3886</v>
      </c>
      <c r="D4897" s="138"/>
      <c r="E4897" s="139">
        <v>30.16</v>
      </c>
      <c r="F4897" s="134"/>
      <c r="G4897" s="134"/>
      <c r="H4897" s="140"/>
      <c r="I4897" s="140"/>
      <c r="J4897" s="140"/>
      <c r="K4897" s="140"/>
    </row>
    <row r="4898" spans="1:11" outlineLevel="1" x14ac:dyDescent="0.2">
      <c r="A4898" s="135"/>
      <c r="B4898" s="136"/>
      <c r="C4898" s="137" t="s">
        <v>3887</v>
      </c>
      <c r="D4898" s="138"/>
      <c r="E4898" s="139">
        <v>35.44</v>
      </c>
      <c r="F4898" s="134"/>
      <c r="G4898" s="134"/>
      <c r="H4898" s="140"/>
      <c r="I4898" s="140"/>
      <c r="J4898" s="140"/>
      <c r="K4898" s="140"/>
    </row>
    <row r="4899" spans="1:11" ht="33.75" outlineLevel="1" x14ac:dyDescent="0.2">
      <c r="A4899" s="43">
        <v>379</v>
      </c>
      <c r="B4899" s="44" t="s">
        <v>3888</v>
      </c>
      <c r="C4899" s="59" t="s">
        <v>3889</v>
      </c>
      <c r="D4899" s="45" t="s">
        <v>373</v>
      </c>
      <c r="E4899" s="46">
        <v>76.06</v>
      </c>
      <c r="F4899" s="47">
        <v>0</v>
      </c>
      <c r="G4899" s="48">
        <f>ROUND(E4899*F4899,2)</f>
        <v>0</v>
      </c>
      <c r="H4899" s="46">
        <v>7.6000000000000004E-4</v>
      </c>
      <c r="I4899" s="46">
        <f>ROUND(E4899*H4899,2)</f>
        <v>0.06</v>
      </c>
      <c r="J4899" s="46">
        <v>0</v>
      </c>
      <c r="K4899" s="46">
        <f>ROUND(E4899*J4899,2)</f>
        <v>0</v>
      </c>
    </row>
    <row r="4900" spans="1:11" outlineLevel="1" x14ac:dyDescent="0.2">
      <c r="A4900" s="135"/>
      <c r="B4900" s="136"/>
      <c r="C4900" s="144" t="s">
        <v>3885</v>
      </c>
      <c r="D4900" s="144"/>
      <c r="E4900" s="144"/>
      <c r="F4900" s="144"/>
      <c r="G4900" s="144"/>
      <c r="H4900" s="140"/>
      <c r="I4900" s="140"/>
      <c r="J4900" s="140"/>
      <c r="K4900" s="140"/>
    </row>
    <row r="4901" spans="1:11" outlineLevel="1" x14ac:dyDescent="0.2">
      <c r="A4901" s="135"/>
      <c r="B4901" s="136"/>
      <c r="C4901" s="137" t="s">
        <v>3871</v>
      </c>
      <c r="D4901" s="138"/>
      <c r="E4901" s="139">
        <v>7.96</v>
      </c>
      <c r="F4901" s="134"/>
      <c r="G4901" s="134"/>
      <c r="H4901" s="140"/>
      <c r="I4901" s="140"/>
      <c r="J4901" s="140"/>
      <c r="K4901" s="140"/>
    </row>
    <row r="4902" spans="1:11" outlineLevel="1" x14ac:dyDescent="0.2">
      <c r="A4902" s="135"/>
      <c r="B4902" s="136"/>
      <c r="C4902" s="137" t="s">
        <v>3886</v>
      </c>
      <c r="D4902" s="138"/>
      <c r="E4902" s="139">
        <v>30.16</v>
      </c>
      <c r="F4902" s="134"/>
      <c r="G4902" s="134"/>
      <c r="H4902" s="140"/>
      <c r="I4902" s="140"/>
      <c r="J4902" s="140"/>
      <c r="K4902" s="140"/>
    </row>
    <row r="4903" spans="1:11" outlineLevel="1" x14ac:dyDescent="0.2">
      <c r="A4903" s="135"/>
      <c r="B4903" s="136"/>
      <c r="C4903" s="137" t="s">
        <v>3887</v>
      </c>
      <c r="D4903" s="138"/>
      <c r="E4903" s="139">
        <v>35.44</v>
      </c>
      <c r="F4903" s="134"/>
      <c r="G4903" s="134"/>
      <c r="H4903" s="140"/>
      <c r="I4903" s="140"/>
      <c r="J4903" s="140"/>
      <c r="K4903" s="140"/>
    </row>
    <row r="4904" spans="1:11" outlineLevel="1" x14ac:dyDescent="0.2">
      <c r="A4904" s="135"/>
      <c r="B4904" s="136"/>
      <c r="C4904" s="137" t="s">
        <v>3890</v>
      </c>
      <c r="D4904" s="138"/>
      <c r="E4904" s="139">
        <v>2.5</v>
      </c>
      <c r="F4904" s="134"/>
      <c r="G4904" s="134"/>
      <c r="H4904" s="140"/>
      <c r="I4904" s="140"/>
      <c r="J4904" s="140"/>
      <c r="K4904" s="140"/>
    </row>
    <row r="4905" spans="1:11" ht="33.75" outlineLevel="1" x14ac:dyDescent="0.2">
      <c r="A4905" s="43">
        <v>380</v>
      </c>
      <c r="B4905" s="44" t="s">
        <v>3891</v>
      </c>
      <c r="C4905" s="59" t="s">
        <v>3892</v>
      </c>
      <c r="D4905" s="45" t="s">
        <v>505</v>
      </c>
      <c r="E4905" s="46">
        <v>1</v>
      </c>
      <c r="F4905" s="47">
        <v>0</v>
      </c>
      <c r="G4905" s="48">
        <f>ROUND(E4905*F4905,2)</f>
        <v>0</v>
      </c>
      <c r="H4905" s="46">
        <v>1.5499999999999999E-3</v>
      </c>
      <c r="I4905" s="46">
        <f>ROUND(E4905*H4905,2)</f>
        <v>0</v>
      </c>
      <c r="J4905" s="46">
        <v>0</v>
      </c>
      <c r="K4905" s="46">
        <f>ROUND(E4905*J4905,2)</f>
        <v>0</v>
      </c>
    </row>
    <row r="4906" spans="1:11" ht="12.75" customHeight="1" outlineLevel="1" x14ac:dyDescent="0.2">
      <c r="A4906" s="135"/>
      <c r="B4906" s="136"/>
      <c r="C4906" s="159" t="s">
        <v>3893</v>
      </c>
      <c r="D4906" s="159"/>
      <c r="E4906" s="159"/>
      <c r="F4906" s="159"/>
      <c r="G4906" s="159"/>
      <c r="H4906" s="140"/>
      <c r="I4906" s="140"/>
      <c r="J4906" s="140"/>
      <c r="K4906" s="140"/>
    </row>
    <row r="4907" spans="1:11" outlineLevel="1" x14ac:dyDescent="0.2">
      <c r="A4907" s="135"/>
      <c r="B4907" s="136"/>
      <c r="C4907" s="137" t="s">
        <v>3894</v>
      </c>
      <c r="D4907" s="138"/>
      <c r="E4907" s="139">
        <v>1</v>
      </c>
      <c r="F4907" s="134"/>
      <c r="G4907" s="134"/>
      <c r="H4907" s="140"/>
      <c r="I4907" s="140"/>
      <c r="J4907" s="140"/>
      <c r="K4907" s="140"/>
    </row>
    <row r="4908" spans="1:11" ht="22.5" outlineLevel="1" x14ac:dyDescent="0.2">
      <c r="A4908" s="43">
        <v>381</v>
      </c>
      <c r="B4908" s="44" t="s">
        <v>3895</v>
      </c>
      <c r="C4908" s="59" t="s">
        <v>3896</v>
      </c>
      <c r="D4908" s="45" t="s">
        <v>172</v>
      </c>
      <c r="E4908" s="46">
        <v>294.83226999999999</v>
      </c>
      <c r="F4908" s="47">
        <v>0</v>
      </c>
      <c r="G4908" s="48">
        <f>ROUND(E4908*F4908,2)</f>
        <v>0</v>
      </c>
      <c r="H4908" s="46">
        <v>3.2000000000000003E-4</v>
      </c>
      <c r="I4908" s="46">
        <f>ROUND(E4908*H4908,2)</f>
        <v>0.09</v>
      </c>
      <c r="J4908" s="46">
        <v>0</v>
      </c>
      <c r="K4908" s="46">
        <f>ROUND(E4908*J4908,2)</f>
        <v>0</v>
      </c>
    </row>
    <row r="4909" spans="1:11" outlineLevel="1" x14ac:dyDescent="0.2">
      <c r="A4909" s="135"/>
      <c r="B4909" s="136"/>
      <c r="C4909" s="137" t="s">
        <v>3897</v>
      </c>
      <c r="D4909" s="138"/>
      <c r="E4909" s="139">
        <v>27.796700000000001</v>
      </c>
      <c r="F4909" s="134"/>
      <c r="G4909" s="134"/>
      <c r="H4909" s="140"/>
      <c r="I4909" s="140"/>
      <c r="J4909" s="140"/>
      <c r="K4909" s="140"/>
    </row>
    <row r="4910" spans="1:11" outlineLevel="1" x14ac:dyDescent="0.2">
      <c r="A4910" s="135"/>
      <c r="B4910" s="136"/>
      <c r="C4910" s="137" t="s">
        <v>3898</v>
      </c>
      <c r="D4910" s="138"/>
      <c r="E4910" s="139">
        <v>91.446399999999997</v>
      </c>
      <c r="F4910" s="134"/>
      <c r="G4910" s="134"/>
      <c r="H4910" s="140"/>
      <c r="I4910" s="140"/>
      <c r="J4910" s="140"/>
      <c r="K4910" s="140"/>
    </row>
    <row r="4911" spans="1:11" outlineLevel="1" x14ac:dyDescent="0.2">
      <c r="A4911" s="135"/>
      <c r="B4911" s="136"/>
      <c r="C4911" s="137" t="s">
        <v>3899</v>
      </c>
      <c r="D4911" s="138"/>
      <c r="E4911" s="139">
        <v>61.2</v>
      </c>
      <c r="F4911" s="134"/>
      <c r="G4911" s="134"/>
      <c r="H4911" s="140"/>
      <c r="I4911" s="140"/>
      <c r="J4911" s="140"/>
      <c r="K4911" s="140"/>
    </row>
    <row r="4912" spans="1:11" outlineLevel="1" x14ac:dyDescent="0.2">
      <c r="A4912" s="135"/>
      <c r="B4912" s="136"/>
      <c r="C4912" s="137" t="s">
        <v>3900</v>
      </c>
      <c r="D4912" s="138"/>
      <c r="E4912" s="139">
        <v>82.8</v>
      </c>
      <c r="F4912" s="134"/>
      <c r="G4912" s="134"/>
      <c r="H4912" s="140"/>
      <c r="I4912" s="140"/>
      <c r="J4912" s="140"/>
      <c r="K4912" s="140"/>
    </row>
    <row r="4913" spans="1:11" outlineLevel="1" x14ac:dyDescent="0.2">
      <c r="A4913" s="135"/>
      <c r="B4913" s="136"/>
      <c r="C4913" s="141" t="s">
        <v>3901</v>
      </c>
      <c r="D4913" s="142"/>
      <c r="E4913" s="143">
        <v>31.589169999999999</v>
      </c>
      <c r="F4913" s="134"/>
      <c r="G4913" s="134"/>
      <c r="H4913" s="140"/>
      <c r="I4913" s="140"/>
      <c r="J4913" s="140"/>
      <c r="K4913" s="140"/>
    </row>
    <row r="4914" spans="1:11" outlineLevel="1" x14ac:dyDescent="0.2">
      <c r="A4914" s="43">
        <v>382</v>
      </c>
      <c r="B4914" s="44" t="s">
        <v>3902</v>
      </c>
      <c r="C4914" s="59" t="s">
        <v>3903</v>
      </c>
      <c r="D4914" s="45" t="s">
        <v>172</v>
      </c>
      <c r="E4914" s="46">
        <v>76</v>
      </c>
      <c r="F4914" s="47">
        <v>0</v>
      </c>
      <c r="G4914" s="48">
        <f>ROUND(E4914*F4914,2)</f>
        <v>0</v>
      </c>
      <c r="H4914" s="46">
        <v>3.0000000000000001E-5</v>
      </c>
      <c r="I4914" s="46">
        <f>ROUND(E4914*H4914,2)</f>
        <v>0</v>
      </c>
      <c r="J4914" s="46">
        <v>0</v>
      </c>
      <c r="K4914" s="46">
        <f>ROUND(E4914*J4914,2)</f>
        <v>0</v>
      </c>
    </row>
    <row r="4915" spans="1:11" outlineLevel="1" x14ac:dyDescent="0.2">
      <c r="A4915" s="135"/>
      <c r="B4915" s="136"/>
      <c r="C4915" s="137" t="s">
        <v>3904</v>
      </c>
      <c r="D4915" s="138"/>
      <c r="E4915" s="139"/>
      <c r="F4915" s="134"/>
      <c r="G4915" s="134"/>
      <c r="H4915" s="140"/>
      <c r="I4915" s="140"/>
      <c r="J4915" s="140"/>
      <c r="K4915" s="140"/>
    </row>
    <row r="4916" spans="1:11" outlineLevel="1" x14ac:dyDescent="0.2">
      <c r="A4916" s="135"/>
      <c r="B4916" s="136"/>
      <c r="C4916" s="137" t="s">
        <v>3905</v>
      </c>
      <c r="D4916" s="138"/>
      <c r="E4916" s="139">
        <v>76</v>
      </c>
      <c r="F4916" s="134"/>
      <c r="G4916" s="134"/>
      <c r="H4916" s="140"/>
      <c r="I4916" s="140"/>
      <c r="J4916" s="140"/>
      <c r="K4916" s="140"/>
    </row>
    <row r="4917" spans="1:11" ht="22.5" outlineLevel="1" x14ac:dyDescent="0.2">
      <c r="A4917" s="43">
        <v>383</v>
      </c>
      <c r="B4917" s="44" t="s">
        <v>3906</v>
      </c>
      <c r="C4917" s="59" t="s">
        <v>3907</v>
      </c>
      <c r="D4917" s="45" t="s">
        <v>172</v>
      </c>
      <c r="E4917" s="46">
        <v>131.3904</v>
      </c>
      <c r="F4917" s="47">
        <v>0</v>
      </c>
      <c r="G4917" s="48">
        <f>ROUND(E4917*F4917,2)</f>
        <v>0</v>
      </c>
      <c r="H4917" s="46">
        <v>3.4000000000000002E-4</v>
      </c>
      <c r="I4917" s="46">
        <f>ROUND(E4917*H4917,2)</f>
        <v>0.04</v>
      </c>
      <c r="J4917" s="46">
        <v>0</v>
      </c>
      <c r="K4917" s="46">
        <f>ROUND(E4917*J4917,2)</f>
        <v>0</v>
      </c>
    </row>
    <row r="4918" spans="1:11" outlineLevel="1" x14ac:dyDescent="0.2">
      <c r="A4918" s="135"/>
      <c r="B4918" s="136"/>
      <c r="C4918" s="137" t="s">
        <v>3908</v>
      </c>
      <c r="D4918" s="138"/>
      <c r="E4918" s="139">
        <v>76</v>
      </c>
      <c r="F4918" s="134"/>
      <c r="G4918" s="134"/>
      <c r="H4918" s="140"/>
      <c r="I4918" s="140"/>
      <c r="J4918" s="140"/>
      <c r="K4918" s="140"/>
    </row>
    <row r="4919" spans="1:11" outlineLevel="1" x14ac:dyDescent="0.2">
      <c r="A4919" s="135"/>
      <c r="B4919" s="136"/>
      <c r="C4919" s="137" t="s">
        <v>3909</v>
      </c>
      <c r="D4919" s="138"/>
      <c r="E4919" s="139">
        <v>10.632</v>
      </c>
      <c r="F4919" s="134"/>
      <c r="G4919" s="134"/>
      <c r="H4919" s="140"/>
      <c r="I4919" s="140"/>
      <c r="J4919" s="140"/>
      <c r="K4919" s="140"/>
    </row>
    <row r="4920" spans="1:11" outlineLevel="1" x14ac:dyDescent="0.2">
      <c r="A4920" s="135"/>
      <c r="B4920" s="136"/>
      <c r="C4920" s="137" t="s">
        <v>3910</v>
      </c>
      <c r="D4920" s="138"/>
      <c r="E4920" s="139">
        <v>44.758400000000002</v>
      </c>
      <c r="F4920" s="134"/>
      <c r="G4920" s="134"/>
      <c r="H4920" s="140"/>
      <c r="I4920" s="140"/>
      <c r="J4920" s="140"/>
      <c r="K4920" s="140"/>
    </row>
    <row r="4921" spans="1:11" outlineLevel="1" x14ac:dyDescent="0.2">
      <c r="A4921" s="43">
        <v>384</v>
      </c>
      <c r="B4921" s="44" t="s">
        <v>3911</v>
      </c>
      <c r="C4921" s="59" t="s">
        <v>3912</v>
      </c>
      <c r="D4921" s="45" t="s">
        <v>172</v>
      </c>
      <c r="E4921" s="46">
        <v>76</v>
      </c>
      <c r="F4921" s="47">
        <v>0</v>
      </c>
      <c r="G4921" s="48">
        <f>ROUND(E4921*F4921,2)</f>
        <v>0</v>
      </c>
      <c r="H4921" s="46">
        <v>7.1000000000000002E-4</v>
      </c>
      <c r="I4921" s="46">
        <f>ROUND(E4921*H4921,2)</f>
        <v>0.05</v>
      </c>
      <c r="J4921" s="46">
        <v>0</v>
      </c>
      <c r="K4921" s="46">
        <f>ROUND(E4921*J4921,2)</f>
        <v>0</v>
      </c>
    </row>
    <row r="4922" spans="1:11" outlineLevel="1" x14ac:dyDescent="0.2">
      <c r="A4922" s="135"/>
      <c r="B4922" s="136"/>
      <c r="C4922" s="159" t="s">
        <v>3913</v>
      </c>
      <c r="D4922" s="159"/>
      <c r="E4922" s="159"/>
      <c r="F4922" s="159"/>
      <c r="G4922" s="159"/>
      <c r="H4922" s="140"/>
      <c r="I4922" s="140"/>
      <c r="J4922" s="140"/>
      <c r="K4922" s="140"/>
    </row>
    <row r="4923" spans="1:11" outlineLevel="1" x14ac:dyDescent="0.2">
      <c r="A4923" s="135"/>
      <c r="B4923" s="136"/>
      <c r="C4923" s="137" t="s">
        <v>3908</v>
      </c>
      <c r="D4923" s="138"/>
      <c r="E4923" s="139">
        <v>76</v>
      </c>
      <c r="F4923" s="134"/>
      <c r="G4923" s="134"/>
      <c r="H4923" s="140"/>
      <c r="I4923" s="140"/>
      <c r="J4923" s="140"/>
      <c r="K4923" s="140"/>
    </row>
    <row r="4924" spans="1:11" ht="22.5" outlineLevel="1" x14ac:dyDescent="0.2">
      <c r="A4924" s="43">
        <v>385</v>
      </c>
      <c r="B4924" s="44" t="s">
        <v>3914</v>
      </c>
      <c r="C4924" s="59" t="s">
        <v>3915</v>
      </c>
      <c r="D4924" s="45" t="s">
        <v>172</v>
      </c>
      <c r="E4924" s="46">
        <v>73.343500000000006</v>
      </c>
      <c r="F4924" s="47">
        <v>0</v>
      </c>
      <c r="G4924" s="48">
        <f>ROUND(E4924*F4924,2)</f>
        <v>0</v>
      </c>
      <c r="H4924" s="46">
        <v>3.5E-4</v>
      </c>
      <c r="I4924" s="46">
        <f>ROUND(E4924*H4924,2)</f>
        <v>0.03</v>
      </c>
      <c r="J4924" s="46">
        <v>0</v>
      </c>
      <c r="K4924" s="46">
        <f>ROUND(E4924*J4924,2)</f>
        <v>0</v>
      </c>
    </row>
    <row r="4925" spans="1:11" outlineLevel="1" x14ac:dyDescent="0.2">
      <c r="A4925" s="135"/>
      <c r="B4925" s="136"/>
      <c r="C4925" s="137" t="s">
        <v>3916</v>
      </c>
      <c r="D4925" s="138"/>
      <c r="E4925" s="139">
        <v>57.493499999999997</v>
      </c>
      <c r="F4925" s="134"/>
      <c r="G4925" s="134"/>
      <c r="H4925" s="140"/>
      <c r="I4925" s="140"/>
      <c r="J4925" s="140"/>
      <c r="K4925" s="140"/>
    </row>
    <row r="4926" spans="1:11" outlineLevel="1" x14ac:dyDescent="0.2">
      <c r="A4926" s="135"/>
      <c r="B4926" s="136"/>
      <c r="C4926" s="137" t="s">
        <v>3917</v>
      </c>
      <c r="D4926" s="138"/>
      <c r="E4926" s="139">
        <v>15.85</v>
      </c>
      <c r="F4926" s="134"/>
      <c r="G4926" s="134"/>
      <c r="H4926" s="140"/>
      <c r="I4926" s="140"/>
      <c r="J4926" s="140"/>
      <c r="K4926" s="140"/>
    </row>
    <row r="4927" spans="1:11" ht="22.5" outlineLevel="1" x14ac:dyDescent="0.2">
      <c r="A4927" s="43">
        <v>386</v>
      </c>
      <c r="B4927" s="44" t="s">
        <v>3918</v>
      </c>
      <c r="C4927" s="59" t="s">
        <v>3919</v>
      </c>
      <c r="D4927" s="45" t="s">
        <v>172</v>
      </c>
      <c r="E4927" s="46">
        <v>57.493499999999997</v>
      </c>
      <c r="F4927" s="47">
        <v>0</v>
      </c>
      <c r="G4927" s="48">
        <f>ROUND(E4927*F4927,2)</f>
        <v>0</v>
      </c>
      <c r="H4927" s="46">
        <v>4.2000000000000002E-4</v>
      </c>
      <c r="I4927" s="46">
        <f>ROUND(E4927*H4927,2)</f>
        <v>0.02</v>
      </c>
      <c r="J4927" s="46">
        <v>0</v>
      </c>
      <c r="K4927" s="46">
        <f>ROUND(E4927*J4927,2)</f>
        <v>0</v>
      </c>
    </row>
    <row r="4928" spans="1:11" outlineLevel="1" x14ac:dyDescent="0.2">
      <c r="A4928" s="135"/>
      <c r="B4928" s="136"/>
      <c r="C4928" s="137" t="s">
        <v>3920</v>
      </c>
      <c r="D4928" s="138"/>
      <c r="E4928" s="139">
        <v>4.5599999999999996</v>
      </c>
      <c r="F4928" s="134"/>
      <c r="G4928" s="134"/>
      <c r="H4928" s="140"/>
      <c r="I4928" s="140"/>
      <c r="J4928" s="140"/>
      <c r="K4928" s="140"/>
    </row>
    <row r="4929" spans="1:11" outlineLevel="1" x14ac:dyDescent="0.2">
      <c r="A4929" s="135"/>
      <c r="B4929" s="136"/>
      <c r="C4929" s="137" t="s">
        <v>3921</v>
      </c>
      <c r="D4929" s="138"/>
      <c r="E4929" s="139">
        <v>1.9175</v>
      </c>
      <c r="F4929" s="134"/>
      <c r="G4929" s="134"/>
      <c r="H4929" s="140"/>
      <c r="I4929" s="140"/>
      <c r="J4929" s="140"/>
      <c r="K4929" s="140"/>
    </row>
    <row r="4930" spans="1:11" outlineLevel="1" x14ac:dyDescent="0.2">
      <c r="A4930" s="135"/>
      <c r="B4930" s="136"/>
      <c r="C4930" s="137" t="s">
        <v>3922</v>
      </c>
      <c r="D4930" s="138"/>
      <c r="E4930" s="139">
        <v>51.015999999999998</v>
      </c>
      <c r="F4930" s="134"/>
      <c r="G4930" s="134"/>
      <c r="H4930" s="140"/>
      <c r="I4930" s="140"/>
      <c r="J4930" s="140"/>
      <c r="K4930" s="140"/>
    </row>
    <row r="4931" spans="1:11" ht="22.5" outlineLevel="1" x14ac:dyDescent="0.2">
      <c r="A4931" s="43">
        <v>387</v>
      </c>
      <c r="B4931" s="44" t="s">
        <v>3923</v>
      </c>
      <c r="C4931" s="59" t="s">
        <v>3924</v>
      </c>
      <c r="D4931" s="45" t="s">
        <v>172</v>
      </c>
      <c r="E4931" s="46">
        <v>29.85</v>
      </c>
      <c r="F4931" s="47">
        <v>0</v>
      </c>
      <c r="G4931" s="48">
        <f>ROUND(E4931*F4931,2)</f>
        <v>0</v>
      </c>
      <c r="H4931" s="46">
        <v>4.0299999999999997E-3</v>
      </c>
      <c r="I4931" s="46">
        <f>ROUND(E4931*H4931,2)</f>
        <v>0.12</v>
      </c>
      <c r="J4931" s="46">
        <v>0</v>
      </c>
      <c r="K4931" s="46">
        <f>ROUND(E4931*J4931,2)</f>
        <v>0</v>
      </c>
    </row>
    <row r="4932" spans="1:11" outlineLevel="1" x14ac:dyDescent="0.2">
      <c r="A4932" s="135"/>
      <c r="B4932" s="136"/>
      <c r="C4932" s="137" t="s">
        <v>3917</v>
      </c>
      <c r="D4932" s="138"/>
      <c r="E4932" s="139">
        <v>15.85</v>
      </c>
      <c r="F4932" s="134"/>
      <c r="G4932" s="134"/>
      <c r="H4932" s="140"/>
      <c r="I4932" s="140"/>
      <c r="J4932" s="140"/>
      <c r="K4932" s="140"/>
    </row>
    <row r="4933" spans="1:11" outlineLevel="1" x14ac:dyDescent="0.2">
      <c r="A4933" s="135"/>
      <c r="B4933" s="136"/>
      <c r="C4933" s="137" t="s">
        <v>3925</v>
      </c>
      <c r="D4933" s="138"/>
      <c r="E4933" s="139">
        <v>14</v>
      </c>
      <c r="F4933" s="134"/>
      <c r="G4933" s="134"/>
      <c r="H4933" s="140"/>
      <c r="I4933" s="140"/>
      <c r="J4933" s="140"/>
      <c r="K4933" s="140"/>
    </row>
    <row r="4934" spans="1:11" ht="22.5" outlineLevel="1" x14ac:dyDescent="0.2">
      <c r="A4934" s="43">
        <v>388</v>
      </c>
      <c r="B4934" s="44" t="s">
        <v>3926</v>
      </c>
      <c r="C4934" s="59" t="s">
        <v>3927</v>
      </c>
      <c r="D4934" s="45" t="s">
        <v>172</v>
      </c>
      <c r="E4934" s="46">
        <v>91.446399999999997</v>
      </c>
      <c r="F4934" s="47">
        <v>0</v>
      </c>
      <c r="G4934" s="48">
        <f>ROUND(E4934*F4934,2)</f>
        <v>0</v>
      </c>
      <c r="H4934" s="46">
        <v>3.0000000000000001E-5</v>
      </c>
      <c r="I4934" s="46">
        <f>ROUND(E4934*H4934,2)</f>
        <v>0</v>
      </c>
      <c r="J4934" s="46">
        <v>0</v>
      </c>
      <c r="K4934" s="46">
        <f>ROUND(E4934*J4934,2)</f>
        <v>0</v>
      </c>
    </row>
    <row r="4935" spans="1:11" outlineLevel="1" x14ac:dyDescent="0.2">
      <c r="A4935" s="135"/>
      <c r="B4935" s="136"/>
      <c r="C4935" s="137" t="s">
        <v>3928</v>
      </c>
      <c r="D4935" s="138"/>
      <c r="E4935" s="139">
        <v>2.3879999999999999</v>
      </c>
      <c r="F4935" s="134"/>
      <c r="G4935" s="134"/>
      <c r="H4935" s="140"/>
      <c r="I4935" s="140"/>
      <c r="J4935" s="140"/>
      <c r="K4935" s="140"/>
    </row>
    <row r="4936" spans="1:11" outlineLevel="1" x14ac:dyDescent="0.2">
      <c r="A4936" s="135"/>
      <c r="B4936" s="136"/>
      <c r="C4936" s="137" t="s">
        <v>3910</v>
      </c>
      <c r="D4936" s="138"/>
      <c r="E4936" s="139">
        <v>44.758400000000002</v>
      </c>
      <c r="F4936" s="134"/>
      <c r="G4936" s="134"/>
      <c r="H4936" s="140"/>
      <c r="I4936" s="140"/>
      <c r="J4936" s="140"/>
      <c r="K4936" s="140"/>
    </row>
    <row r="4937" spans="1:11" outlineLevel="1" x14ac:dyDescent="0.2">
      <c r="A4937" s="135"/>
      <c r="B4937" s="136"/>
      <c r="C4937" s="137" t="s">
        <v>3929</v>
      </c>
      <c r="D4937" s="138"/>
      <c r="E4937" s="139">
        <v>44.3</v>
      </c>
      <c r="F4937" s="134"/>
      <c r="G4937" s="134"/>
      <c r="H4937" s="140"/>
      <c r="I4937" s="140"/>
      <c r="J4937" s="140"/>
      <c r="K4937" s="140"/>
    </row>
    <row r="4938" spans="1:11" ht="22.5" outlineLevel="1" x14ac:dyDescent="0.2">
      <c r="A4938" s="43">
        <v>389</v>
      </c>
      <c r="B4938" s="44" t="s">
        <v>3930</v>
      </c>
      <c r="C4938" s="59" t="s">
        <v>3931</v>
      </c>
      <c r="D4938" s="45" t="s">
        <v>172</v>
      </c>
      <c r="E4938" s="46">
        <v>294.83226999999999</v>
      </c>
      <c r="F4938" s="47">
        <v>0</v>
      </c>
      <c r="G4938" s="48">
        <f>ROUND(E4938*F4938,2)</f>
        <v>0</v>
      </c>
      <c r="H4938" s="46">
        <v>2.5999999999999999E-3</v>
      </c>
      <c r="I4938" s="46">
        <f>ROUND(E4938*H4938,2)</f>
        <v>0.77</v>
      </c>
      <c r="J4938" s="46">
        <v>0</v>
      </c>
      <c r="K4938" s="46">
        <f>ROUND(E4938*J4938,2)</f>
        <v>0</v>
      </c>
    </row>
    <row r="4939" spans="1:11" outlineLevel="1" x14ac:dyDescent="0.2">
      <c r="A4939" s="135"/>
      <c r="B4939" s="136"/>
      <c r="C4939" s="137" t="s">
        <v>3897</v>
      </c>
      <c r="D4939" s="138"/>
      <c r="E4939" s="139">
        <v>27.796700000000001</v>
      </c>
      <c r="F4939" s="134"/>
      <c r="G4939" s="134"/>
      <c r="H4939" s="140"/>
      <c r="I4939" s="140"/>
      <c r="J4939" s="140"/>
      <c r="K4939" s="140"/>
    </row>
    <row r="4940" spans="1:11" outlineLevel="1" x14ac:dyDescent="0.2">
      <c r="A4940" s="135"/>
      <c r="B4940" s="136"/>
      <c r="C4940" s="137" t="s">
        <v>3898</v>
      </c>
      <c r="D4940" s="138"/>
      <c r="E4940" s="139">
        <v>91.446399999999997</v>
      </c>
      <c r="F4940" s="134"/>
      <c r="G4940" s="134"/>
      <c r="H4940" s="140"/>
      <c r="I4940" s="140"/>
      <c r="J4940" s="140"/>
      <c r="K4940" s="140"/>
    </row>
    <row r="4941" spans="1:11" outlineLevel="1" x14ac:dyDescent="0.2">
      <c r="A4941" s="135"/>
      <c r="B4941" s="136"/>
      <c r="C4941" s="137" t="s">
        <v>3899</v>
      </c>
      <c r="D4941" s="138"/>
      <c r="E4941" s="139">
        <v>61.2</v>
      </c>
      <c r="F4941" s="134"/>
      <c r="G4941" s="134"/>
      <c r="H4941" s="140"/>
      <c r="I4941" s="140"/>
      <c r="J4941" s="140"/>
      <c r="K4941" s="140"/>
    </row>
    <row r="4942" spans="1:11" outlineLevel="1" x14ac:dyDescent="0.2">
      <c r="A4942" s="135"/>
      <c r="B4942" s="136"/>
      <c r="C4942" s="137" t="s">
        <v>3900</v>
      </c>
      <c r="D4942" s="138"/>
      <c r="E4942" s="139">
        <v>82.8</v>
      </c>
      <c r="F4942" s="134"/>
      <c r="G4942" s="134"/>
      <c r="H4942" s="140"/>
      <c r="I4942" s="140"/>
      <c r="J4942" s="140"/>
      <c r="K4942" s="140"/>
    </row>
    <row r="4943" spans="1:11" outlineLevel="1" x14ac:dyDescent="0.2">
      <c r="A4943" s="135"/>
      <c r="B4943" s="136"/>
      <c r="C4943" s="141" t="s">
        <v>3901</v>
      </c>
      <c r="D4943" s="142"/>
      <c r="E4943" s="143">
        <v>31.589169999999999</v>
      </c>
      <c r="F4943" s="134"/>
      <c r="G4943" s="134"/>
      <c r="H4943" s="140"/>
      <c r="I4943" s="140"/>
      <c r="J4943" s="140"/>
      <c r="K4943" s="140"/>
    </row>
    <row r="4944" spans="1:11" ht="22.5" outlineLevel="1" x14ac:dyDescent="0.2">
      <c r="A4944" s="43">
        <v>390</v>
      </c>
      <c r="B4944" s="44" t="s">
        <v>3822</v>
      </c>
      <c r="C4944" s="59" t="s">
        <v>3823</v>
      </c>
      <c r="D4944" s="45" t="s">
        <v>172</v>
      </c>
      <c r="E4944" s="46">
        <v>117.5185</v>
      </c>
      <c r="F4944" s="47">
        <v>0</v>
      </c>
      <c r="G4944" s="48">
        <f>ROUND(E4944*F4944,2)</f>
        <v>0</v>
      </c>
      <c r="H4944" s="46">
        <v>4.5999999999999999E-3</v>
      </c>
      <c r="I4944" s="46">
        <f>ROUND(E4944*H4944,2)</f>
        <v>0.54</v>
      </c>
      <c r="J4944" s="46">
        <v>0</v>
      </c>
      <c r="K4944" s="46">
        <f>ROUND(E4944*J4944,2)</f>
        <v>0</v>
      </c>
    </row>
    <row r="4945" spans="1:11" outlineLevel="1" x14ac:dyDescent="0.2">
      <c r="A4945" s="135"/>
      <c r="B4945" s="136"/>
      <c r="C4945" s="137" t="s">
        <v>3847</v>
      </c>
      <c r="D4945" s="138"/>
      <c r="E4945" s="139">
        <v>102.19</v>
      </c>
      <c r="F4945" s="134"/>
      <c r="G4945" s="134"/>
      <c r="H4945" s="140"/>
      <c r="I4945" s="140"/>
      <c r="J4945" s="140"/>
      <c r="K4945" s="140"/>
    </row>
    <row r="4946" spans="1:11" outlineLevel="1" x14ac:dyDescent="0.2">
      <c r="A4946" s="135"/>
      <c r="B4946" s="136"/>
      <c r="C4946" s="141" t="s">
        <v>392</v>
      </c>
      <c r="D4946" s="142"/>
      <c r="E4946" s="143">
        <v>15.3285</v>
      </c>
      <c r="F4946" s="134"/>
      <c r="G4946" s="134"/>
      <c r="H4946" s="140"/>
      <c r="I4946" s="140"/>
      <c r="J4946" s="140"/>
      <c r="K4946" s="140"/>
    </row>
    <row r="4947" spans="1:11" ht="22.5" outlineLevel="1" x14ac:dyDescent="0.2">
      <c r="A4947" s="43">
        <v>391</v>
      </c>
      <c r="B4947" s="44" t="s">
        <v>3932</v>
      </c>
      <c r="C4947" s="59" t="s">
        <v>3933</v>
      </c>
      <c r="D4947" s="45" t="s">
        <v>172</v>
      </c>
      <c r="E4947" s="46">
        <v>66.117530000000002</v>
      </c>
      <c r="F4947" s="47">
        <v>0</v>
      </c>
      <c r="G4947" s="48">
        <f>ROUND(E4947*F4947,2)</f>
        <v>0</v>
      </c>
      <c r="H4947" s="46">
        <v>4.4999999999999997E-3</v>
      </c>
      <c r="I4947" s="46">
        <f>ROUND(E4947*H4947,2)</f>
        <v>0.3</v>
      </c>
      <c r="J4947" s="46">
        <v>0</v>
      </c>
      <c r="K4947" s="46">
        <f>ROUND(E4947*J4947,2)</f>
        <v>0</v>
      </c>
    </row>
    <row r="4948" spans="1:11" outlineLevel="1" x14ac:dyDescent="0.2">
      <c r="A4948" s="135"/>
      <c r="B4948" s="136"/>
      <c r="C4948" s="137" t="s">
        <v>3916</v>
      </c>
      <c r="D4948" s="138"/>
      <c r="E4948" s="139">
        <v>57.493499999999997</v>
      </c>
      <c r="F4948" s="134"/>
      <c r="G4948" s="134"/>
      <c r="H4948" s="140"/>
      <c r="I4948" s="140"/>
      <c r="J4948" s="140"/>
      <c r="K4948" s="140"/>
    </row>
    <row r="4949" spans="1:11" outlineLevel="1" x14ac:dyDescent="0.2">
      <c r="A4949" s="135"/>
      <c r="B4949" s="136"/>
      <c r="C4949" s="141" t="s">
        <v>392</v>
      </c>
      <c r="D4949" s="142"/>
      <c r="E4949" s="143">
        <v>8.6240299999999994</v>
      </c>
      <c r="F4949" s="134"/>
      <c r="G4949" s="134"/>
      <c r="H4949" s="140"/>
      <c r="I4949" s="140"/>
      <c r="J4949" s="140"/>
      <c r="K4949" s="140"/>
    </row>
    <row r="4950" spans="1:11" ht="22.5" outlineLevel="1" x14ac:dyDescent="0.2">
      <c r="A4950" s="43">
        <v>392</v>
      </c>
      <c r="B4950" s="44" t="s">
        <v>3934</v>
      </c>
      <c r="C4950" s="59" t="s">
        <v>3935</v>
      </c>
      <c r="D4950" s="45" t="s">
        <v>172</v>
      </c>
      <c r="E4950" s="46">
        <v>85.12</v>
      </c>
      <c r="F4950" s="47">
        <v>0</v>
      </c>
      <c r="G4950" s="48">
        <f>ROUND(E4950*F4950,2)</f>
        <v>0</v>
      </c>
      <c r="H4950" s="46">
        <v>5.0000000000000001E-4</v>
      </c>
      <c r="I4950" s="46">
        <f>ROUND(E4950*H4950,2)</f>
        <v>0.04</v>
      </c>
      <c r="J4950" s="46">
        <v>0</v>
      </c>
      <c r="K4950" s="46">
        <f>ROUND(E4950*J4950,2)</f>
        <v>0</v>
      </c>
    </row>
    <row r="4951" spans="1:11" outlineLevel="1" x14ac:dyDescent="0.2">
      <c r="A4951" s="135"/>
      <c r="B4951" s="136"/>
      <c r="C4951" s="137" t="s">
        <v>3936</v>
      </c>
      <c r="D4951" s="138"/>
      <c r="E4951" s="139">
        <v>76</v>
      </c>
      <c r="F4951" s="134"/>
      <c r="G4951" s="134"/>
      <c r="H4951" s="140"/>
      <c r="I4951" s="140"/>
      <c r="J4951" s="140"/>
      <c r="K4951" s="140"/>
    </row>
    <row r="4952" spans="1:11" outlineLevel="1" x14ac:dyDescent="0.2">
      <c r="A4952" s="135"/>
      <c r="B4952" s="136"/>
      <c r="C4952" s="141" t="s">
        <v>3901</v>
      </c>
      <c r="D4952" s="142"/>
      <c r="E4952" s="143">
        <v>9.1199999999999992</v>
      </c>
      <c r="F4952" s="134"/>
      <c r="G4952" s="134"/>
      <c r="H4952" s="140"/>
      <c r="I4952" s="140"/>
      <c r="J4952" s="140"/>
      <c r="K4952" s="140"/>
    </row>
    <row r="4953" spans="1:11" ht="22.5" outlineLevel="1" x14ac:dyDescent="0.2">
      <c r="A4953" s="43">
        <v>104</v>
      </c>
      <c r="B4953" s="44" t="s">
        <v>1095</v>
      </c>
      <c r="C4953" s="59" t="s">
        <v>1096</v>
      </c>
      <c r="D4953" s="45" t="s">
        <v>505</v>
      </c>
      <c r="E4953" s="46">
        <v>1</v>
      </c>
      <c r="F4953" s="47">
        <v>0</v>
      </c>
      <c r="G4953" s="48">
        <f>ROUND(E4953*F4953,2)</f>
        <v>0</v>
      </c>
      <c r="H4953" s="46">
        <v>1.2999999999999999E-3</v>
      </c>
      <c r="I4953" s="46">
        <f>ROUND(E4953*H4953,2)</f>
        <v>0</v>
      </c>
      <c r="J4953" s="46">
        <v>0</v>
      </c>
      <c r="K4953" s="46">
        <f>ROUND(E4953*J4953,2)</f>
        <v>0</v>
      </c>
    </row>
    <row r="4954" spans="1:11" outlineLevel="1" x14ac:dyDescent="0.2">
      <c r="A4954" s="135"/>
      <c r="B4954" s="136"/>
      <c r="C4954" s="359" t="s">
        <v>1097</v>
      </c>
      <c r="D4954" s="360"/>
      <c r="E4954" s="360"/>
      <c r="F4954" s="360"/>
      <c r="G4954" s="360"/>
      <c r="H4954" s="140"/>
      <c r="I4954" s="140"/>
      <c r="J4954" s="140"/>
      <c r="K4954" s="140"/>
    </row>
    <row r="4955" spans="1:11" outlineLevel="1" x14ac:dyDescent="0.2">
      <c r="A4955" s="135"/>
      <c r="B4955" s="136"/>
      <c r="C4955" s="149" t="s">
        <v>1098</v>
      </c>
      <c r="D4955" s="149"/>
      <c r="E4955" s="149"/>
      <c r="F4955" s="149"/>
      <c r="G4955" s="149"/>
      <c r="H4955" s="140"/>
      <c r="I4955" s="140"/>
      <c r="J4955" s="140"/>
      <c r="K4955" s="140"/>
    </row>
    <row r="4956" spans="1:11" outlineLevel="1" x14ac:dyDescent="0.2">
      <c r="A4956" s="135"/>
      <c r="B4956" s="136"/>
      <c r="C4956" s="137" t="s">
        <v>1099</v>
      </c>
      <c r="D4956" s="138"/>
      <c r="E4956" s="139">
        <v>1</v>
      </c>
      <c r="F4956" s="134"/>
      <c r="G4956" s="134"/>
      <c r="H4956" s="140"/>
      <c r="I4956" s="140"/>
      <c r="J4956" s="140"/>
      <c r="K4956" s="140"/>
    </row>
    <row r="4957" spans="1:11" ht="22.5" outlineLevel="1" x14ac:dyDescent="0.2">
      <c r="A4957" s="43">
        <v>105</v>
      </c>
      <c r="B4957" s="44" t="s">
        <v>1100</v>
      </c>
      <c r="C4957" s="59" t="s">
        <v>1101</v>
      </c>
      <c r="D4957" s="45" t="s">
        <v>505</v>
      </c>
      <c r="E4957" s="46">
        <v>1</v>
      </c>
      <c r="F4957" s="47">
        <v>0</v>
      </c>
      <c r="G4957" s="48">
        <f>ROUND(E4957*F4957,2)</f>
        <v>0</v>
      </c>
      <c r="H4957" s="46">
        <v>3.9500000000000004E-3</v>
      </c>
      <c r="I4957" s="46">
        <f>ROUND(E4957*H4957,2)</f>
        <v>0</v>
      </c>
      <c r="J4957" s="46">
        <v>0</v>
      </c>
      <c r="K4957" s="46">
        <f>ROUND(E4957*J4957,2)</f>
        <v>0</v>
      </c>
    </row>
    <row r="4958" spans="1:11" outlineLevel="1" x14ac:dyDescent="0.2">
      <c r="A4958" s="135"/>
      <c r="B4958" s="136"/>
      <c r="C4958" s="359" t="s">
        <v>1097</v>
      </c>
      <c r="D4958" s="360"/>
      <c r="E4958" s="360"/>
      <c r="F4958" s="360"/>
      <c r="G4958" s="360"/>
      <c r="H4958" s="140"/>
      <c r="I4958" s="140"/>
      <c r="J4958" s="140"/>
      <c r="K4958" s="140"/>
    </row>
    <row r="4959" spans="1:11" ht="12.75" customHeight="1" outlineLevel="1" x14ac:dyDescent="0.2">
      <c r="A4959" s="135"/>
      <c r="B4959" s="136"/>
      <c r="C4959" s="160" t="s">
        <v>1102</v>
      </c>
      <c r="D4959" s="149"/>
      <c r="E4959" s="149"/>
      <c r="F4959" s="149"/>
      <c r="G4959" s="149"/>
      <c r="H4959" s="140"/>
      <c r="I4959" s="140"/>
      <c r="J4959" s="140"/>
      <c r="K4959" s="140"/>
    </row>
    <row r="4960" spans="1:11" outlineLevel="1" x14ac:dyDescent="0.2">
      <c r="A4960" s="135"/>
      <c r="B4960" s="136"/>
      <c r="C4960" s="137" t="s">
        <v>1099</v>
      </c>
      <c r="D4960" s="138"/>
      <c r="E4960" s="139">
        <v>1</v>
      </c>
      <c r="F4960" s="134"/>
      <c r="G4960" s="134"/>
      <c r="H4960" s="140"/>
      <c r="I4960" s="140"/>
      <c r="J4960" s="140"/>
      <c r="K4960" s="140"/>
    </row>
    <row r="4961" spans="1:11" ht="22.5" outlineLevel="1" x14ac:dyDescent="0.2">
      <c r="A4961" s="43">
        <v>394</v>
      </c>
      <c r="B4961" s="44" t="s">
        <v>3941</v>
      </c>
      <c r="C4961" s="59" t="s">
        <v>3942</v>
      </c>
      <c r="D4961" s="45" t="s">
        <v>373</v>
      </c>
      <c r="E4961" s="46">
        <v>2.75</v>
      </c>
      <c r="F4961" s="47">
        <v>0</v>
      </c>
      <c r="G4961" s="48">
        <f>ROUND(E4961*F4961,2)</f>
        <v>0</v>
      </c>
      <c r="H4961" s="46">
        <v>5.5000000000000003E-4</v>
      </c>
      <c r="I4961" s="46">
        <f>ROUND(E4961*H4961,2)</f>
        <v>0</v>
      </c>
      <c r="J4961" s="46">
        <v>0</v>
      </c>
      <c r="K4961" s="46">
        <f>ROUND(E4961*J4961,2)</f>
        <v>0</v>
      </c>
    </row>
    <row r="4962" spans="1:11" outlineLevel="1" x14ac:dyDescent="0.2">
      <c r="A4962" s="135"/>
      <c r="B4962" s="136"/>
      <c r="C4962" s="137" t="s">
        <v>3943</v>
      </c>
      <c r="D4962" s="138"/>
      <c r="E4962" s="139">
        <v>2.5</v>
      </c>
      <c r="F4962" s="134"/>
      <c r="G4962" s="134"/>
      <c r="H4962" s="140"/>
      <c r="I4962" s="140"/>
      <c r="J4962" s="140"/>
      <c r="K4962" s="140"/>
    </row>
    <row r="4963" spans="1:11" outlineLevel="1" x14ac:dyDescent="0.2">
      <c r="A4963" s="135"/>
      <c r="B4963" s="136"/>
      <c r="C4963" s="141" t="s">
        <v>1878</v>
      </c>
      <c r="D4963" s="142"/>
      <c r="E4963" s="143">
        <v>0.25</v>
      </c>
      <c r="F4963" s="134"/>
      <c r="G4963" s="134"/>
      <c r="H4963" s="140"/>
      <c r="I4963" s="140"/>
      <c r="J4963" s="140"/>
      <c r="K4963" s="140"/>
    </row>
    <row r="4964" spans="1:11" outlineLevel="1" x14ac:dyDescent="0.2">
      <c r="A4964" s="43">
        <v>419</v>
      </c>
      <c r="B4964" s="44" t="s">
        <v>4055</v>
      </c>
      <c r="C4964" s="59" t="s">
        <v>4056</v>
      </c>
      <c r="D4964" s="68" t="s">
        <v>373</v>
      </c>
      <c r="E4964" s="46">
        <v>2.5</v>
      </c>
      <c r="F4964" s="47">
        <v>0</v>
      </c>
      <c r="G4964" s="48">
        <f>ROUND(E4964*F4964,2)</f>
        <v>0</v>
      </c>
      <c r="H4964" s="46">
        <v>3.4000000000000002E-4</v>
      </c>
      <c r="I4964" s="46">
        <f>ROUND(E4964*H4964,2)</f>
        <v>0</v>
      </c>
      <c r="J4964" s="46">
        <v>0</v>
      </c>
      <c r="K4964" s="46">
        <f>ROUND(E4964*J4964,2)</f>
        <v>0</v>
      </c>
    </row>
    <row r="4965" spans="1:11" outlineLevel="1" x14ac:dyDescent="0.2">
      <c r="A4965" s="135"/>
      <c r="B4965" s="136"/>
      <c r="C4965" s="137" t="s">
        <v>4057</v>
      </c>
      <c r="D4965" s="139"/>
      <c r="E4965" s="139">
        <v>2.5</v>
      </c>
      <c r="F4965" s="134"/>
      <c r="G4965" s="134"/>
      <c r="H4965" s="140"/>
      <c r="I4965" s="140"/>
      <c r="J4965" s="140"/>
      <c r="K4965" s="140"/>
    </row>
    <row r="4966" spans="1:11" outlineLevel="1" x14ac:dyDescent="0.2">
      <c r="A4966" s="43">
        <v>393</v>
      </c>
      <c r="B4966" s="44" t="s">
        <v>3937</v>
      </c>
      <c r="C4966" s="59" t="s">
        <v>3938</v>
      </c>
      <c r="D4966" s="45" t="s">
        <v>297</v>
      </c>
      <c r="E4966" s="46">
        <v>2.7162099999999998</v>
      </c>
      <c r="F4966" s="47">
        <v>0</v>
      </c>
      <c r="G4966" s="48">
        <f>ROUND(E4966*F4966,2)</f>
        <v>0</v>
      </c>
      <c r="H4966" s="46">
        <v>0</v>
      </c>
      <c r="I4966" s="46">
        <f>ROUND(E4966*H4966,2)</f>
        <v>0</v>
      </c>
      <c r="J4966" s="46">
        <v>0</v>
      </c>
      <c r="K4966" s="46">
        <f>ROUND(E4966*J4966,2)</f>
        <v>0</v>
      </c>
    </row>
    <row r="4967" spans="1:11" outlineLevel="1" x14ac:dyDescent="0.2">
      <c r="A4967" s="135"/>
      <c r="B4967" s="136"/>
      <c r="C4967" s="137" t="s">
        <v>3547</v>
      </c>
      <c r="D4967" s="138"/>
      <c r="E4967" s="139"/>
      <c r="F4967" s="134"/>
      <c r="G4967" s="134"/>
      <c r="H4967" s="140"/>
      <c r="I4967" s="140"/>
      <c r="J4967" s="140"/>
      <c r="K4967" s="140"/>
    </row>
    <row r="4968" spans="1:11" ht="22.5" outlineLevel="1" x14ac:dyDescent="0.2">
      <c r="A4968" s="135"/>
      <c r="B4968" s="136"/>
      <c r="C4968" s="137" t="s">
        <v>3939</v>
      </c>
      <c r="D4968" s="138"/>
      <c r="E4968" s="139"/>
      <c r="F4968" s="134"/>
      <c r="G4968" s="134"/>
      <c r="H4968" s="140"/>
      <c r="I4968" s="140"/>
      <c r="J4968" s="140"/>
      <c r="K4968" s="140"/>
    </row>
    <row r="4969" spans="1:11" outlineLevel="1" x14ac:dyDescent="0.2">
      <c r="A4969" s="135"/>
      <c r="B4969" s="136"/>
      <c r="C4969" s="137" t="s">
        <v>3940</v>
      </c>
      <c r="D4969" s="138"/>
      <c r="E4969" s="139">
        <v>2.7162099999999998</v>
      </c>
      <c r="F4969" s="134"/>
      <c r="G4969" s="134"/>
      <c r="H4969" s="140"/>
      <c r="I4969" s="140"/>
      <c r="J4969" s="140"/>
      <c r="K4969" s="140"/>
    </row>
    <row r="4970" spans="1:11" x14ac:dyDescent="0.2">
      <c r="A4970" s="36" t="s">
        <v>148</v>
      </c>
      <c r="B4970" s="37" t="s">
        <v>70</v>
      </c>
      <c r="C4970" s="58" t="s">
        <v>71</v>
      </c>
      <c r="D4970" s="38"/>
      <c r="E4970" s="39"/>
      <c r="F4970" s="40"/>
      <c r="G4970" s="40">
        <f>SUM(G4971:G5380)</f>
        <v>0</v>
      </c>
      <c r="H4970" s="39"/>
      <c r="I4970" s="39">
        <f>SUM(I4971:I5380)</f>
        <v>28.27</v>
      </c>
      <c r="J4970" s="39"/>
      <c r="K4970" s="39">
        <f>SUM(K4971:K5380)</f>
        <v>3.37</v>
      </c>
    </row>
    <row r="4971" spans="1:11" outlineLevel="1" x14ac:dyDescent="0.2">
      <c r="A4971" s="43">
        <v>395</v>
      </c>
      <c r="B4971" s="44" t="s">
        <v>3944</v>
      </c>
      <c r="C4971" s="59" t="s">
        <v>3945</v>
      </c>
      <c r="D4971" s="45" t="s">
        <v>172</v>
      </c>
      <c r="E4971" s="46">
        <v>178.8</v>
      </c>
      <c r="F4971" s="47">
        <v>0</v>
      </c>
      <c r="G4971" s="48">
        <f>ROUND(E4971*F4971,2)</f>
        <v>0</v>
      </c>
      <c r="H4971" s="46">
        <v>8.3000000000000001E-4</v>
      </c>
      <c r="I4971" s="46">
        <f>ROUND(E4971*H4971,2)</f>
        <v>0.15</v>
      </c>
      <c r="J4971" s="46">
        <v>0</v>
      </c>
      <c r="K4971" s="46">
        <f>ROUND(E4971*J4971,2)</f>
        <v>0</v>
      </c>
    </row>
    <row r="4972" spans="1:11" outlineLevel="1" x14ac:dyDescent="0.2">
      <c r="A4972" s="135"/>
      <c r="B4972" s="136"/>
      <c r="C4972" s="137" t="s">
        <v>1535</v>
      </c>
      <c r="D4972" s="138"/>
      <c r="E4972" s="139"/>
      <c r="F4972" s="134"/>
      <c r="G4972" s="134"/>
      <c r="H4972" s="140"/>
      <c r="I4972" s="140"/>
      <c r="J4972" s="140"/>
      <c r="K4972" s="140"/>
    </row>
    <row r="4973" spans="1:11" outlineLevel="1" x14ac:dyDescent="0.2">
      <c r="A4973" s="135"/>
      <c r="B4973" s="136"/>
      <c r="C4973" s="137" t="s">
        <v>906</v>
      </c>
      <c r="D4973" s="138"/>
      <c r="E4973" s="139"/>
      <c r="F4973" s="134"/>
      <c r="G4973" s="134"/>
      <c r="H4973" s="140"/>
      <c r="I4973" s="140"/>
      <c r="J4973" s="140"/>
      <c r="K4973" s="140"/>
    </row>
    <row r="4974" spans="1:11" outlineLevel="1" x14ac:dyDescent="0.2">
      <c r="A4974" s="135"/>
      <c r="B4974" s="136"/>
      <c r="C4974" s="137" t="s">
        <v>3946</v>
      </c>
      <c r="D4974" s="138"/>
      <c r="E4974" s="139">
        <v>5.48</v>
      </c>
      <c r="F4974" s="134"/>
      <c r="G4974" s="134"/>
      <c r="H4974" s="140"/>
      <c r="I4974" s="140"/>
      <c r="J4974" s="140"/>
      <c r="K4974" s="140"/>
    </row>
    <row r="4975" spans="1:11" outlineLevel="1" x14ac:dyDescent="0.2">
      <c r="A4975" s="135"/>
      <c r="B4975" s="136"/>
      <c r="C4975" s="137" t="s">
        <v>3947</v>
      </c>
      <c r="D4975" s="138"/>
      <c r="E4975" s="139">
        <v>28.84</v>
      </c>
      <c r="F4975" s="134"/>
      <c r="G4975" s="134"/>
      <c r="H4975" s="140"/>
      <c r="I4975" s="140"/>
      <c r="J4975" s="140"/>
      <c r="K4975" s="140"/>
    </row>
    <row r="4976" spans="1:11" outlineLevel="1" x14ac:dyDescent="0.2">
      <c r="A4976" s="135"/>
      <c r="B4976" s="136"/>
      <c r="C4976" s="137" t="s">
        <v>917</v>
      </c>
      <c r="D4976" s="138"/>
      <c r="E4976" s="139"/>
      <c r="F4976" s="134"/>
      <c r="G4976" s="134"/>
      <c r="H4976" s="140"/>
      <c r="I4976" s="140"/>
      <c r="J4976" s="140"/>
      <c r="K4976" s="140"/>
    </row>
    <row r="4977" spans="1:11" outlineLevel="1" x14ac:dyDescent="0.2">
      <c r="A4977" s="135"/>
      <c r="B4977" s="136"/>
      <c r="C4977" s="137" t="s">
        <v>3948</v>
      </c>
      <c r="D4977" s="138"/>
      <c r="E4977" s="139">
        <v>7.34</v>
      </c>
      <c r="F4977" s="134"/>
      <c r="G4977" s="134"/>
      <c r="H4977" s="140"/>
      <c r="I4977" s="140"/>
      <c r="J4977" s="140"/>
      <c r="K4977" s="140"/>
    </row>
    <row r="4978" spans="1:11" outlineLevel="1" x14ac:dyDescent="0.2">
      <c r="A4978" s="135"/>
      <c r="B4978" s="136"/>
      <c r="C4978" s="137" t="s">
        <v>3949</v>
      </c>
      <c r="D4978" s="138"/>
      <c r="E4978" s="139">
        <v>35.65</v>
      </c>
      <c r="F4978" s="134"/>
      <c r="G4978" s="134"/>
      <c r="H4978" s="140"/>
      <c r="I4978" s="140"/>
      <c r="J4978" s="140"/>
      <c r="K4978" s="140"/>
    </row>
    <row r="4979" spans="1:11" outlineLevel="1" x14ac:dyDescent="0.2">
      <c r="A4979" s="135"/>
      <c r="B4979" s="136"/>
      <c r="C4979" s="137" t="s">
        <v>926</v>
      </c>
      <c r="D4979" s="138"/>
      <c r="E4979" s="139"/>
      <c r="F4979" s="134"/>
      <c r="G4979" s="134"/>
      <c r="H4979" s="140"/>
      <c r="I4979" s="140"/>
      <c r="J4979" s="140"/>
      <c r="K4979" s="140"/>
    </row>
    <row r="4980" spans="1:11" outlineLevel="1" x14ac:dyDescent="0.2">
      <c r="A4980" s="135"/>
      <c r="B4980" s="136"/>
      <c r="C4980" s="137" t="s">
        <v>3950</v>
      </c>
      <c r="D4980" s="138"/>
      <c r="E4980" s="139">
        <v>7.55</v>
      </c>
      <c r="F4980" s="134"/>
      <c r="G4980" s="134"/>
      <c r="H4980" s="140"/>
      <c r="I4980" s="140"/>
      <c r="J4980" s="140"/>
      <c r="K4980" s="140"/>
    </row>
    <row r="4981" spans="1:11" outlineLevel="1" x14ac:dyDescent="0.2">
      <c r="A4981" s="135"/>
      <c r="B4981" s="136"/>
      <c r="C4981" s="137" t="s">
        <v>3951</v>
      </c>
      <c r="D4981" s="138"/>
      <c r="E4981" s="139">
        <v>29.1</v>
      </c>
      <c r="F4981" s="134"/>
      <c r="G4981" s="134"/>
      <c r="H4981" s="140"/>
      <c r="I4981" s="140"/>
      <c r="J4981" s="140"/>
      <c r="K4981" s="140"/>
    </row>
    <row r="4982" spans="1:11" outlineLevel="1" x14ac:dyDescent="0.2">
      <c r="A4982" s="135"/>
      <c r="B4982" s="136"/>
      <c r="C4982" s="137" t="s">
        <v>938</v>
      </c>
      <c r="D4982" s="138"/>
      <c r="E4982" s="139"/>
      <c r="F4982" s="134"/>
      <c r="G4982" s="134"/>
      <c r="H4982" s="140"/>
      <c r="I4982" s="140"/>
      <c r="J4982" s="140"/>
      <c r="K4982" s="140"/>
    </row>
    <row r="4983" spans="1:11" outlineLevel="1" x14ac:dyDescent="0.2">
      <c r="A4983" s="135"/>
      <c r="B4983" s="136"/>
      <c r="C4983" s="137" t="s">
        <v>3950</v>
      </c>
      <c r="D4983" s="138"/>
      <c r="E4983" s="139">
        <v>7.55</v>
      </c>
      <c r="F4983" s="134"/>
      <c r="G4983" s="134"/>
      <c r="H4983" s="140"/>
      <c r="I4983" s="140"/>
      <c r="J4983" s="140"/>
      <c r="K4983" s="140"/>
    </row>
    <row r="4984" spans="1:11" outlineLevel="1" x14ac:dyDescent="0.2">
      <c r="A4984" s="135"/>
      <c r="B4984" s="136"/>
      <c r="C4984" s="137" t="s">
        <v>3952</v>
      </c>
      <c r="D4984" s="138"/>
      <c r="E4984" s="139">
        <v>27.76</v>
      </c>
      <c r="F4984" s="134"/>
      <c r="G4984" s="134"/>
      <c r="H4984" s="140"/>
      <c r="I4984" s="140"/>
      <c r="J4984" s="140"/>
      <c r="K4984" s="140"/>
    </row>
    <row r="4985" spans="1:11" outlineLevel="1" x14ac:dyDescent="0.2">
      <c r="A4985" s="135"/>
      <c r="B4985" s="136"/>
      <c r="C4985" s="137" t="s">
        <v>950</v>
      </c>
      <c r="D4985" s="138"/>
      <c r="E4985" s="139"/>
      <c r="F4985" s="134"/>
      <c r="G4985" s="134"/>
      <c r="H4985" s="140"/>
      <c r="I4985" s="140"/>
      <c r="J4985" s="140"/>
      <c r="K4985" s="140"/>
    </row>
    <row r="4986" spans="1:11" outlineLevel="1" x14ac:dyDescent="0.2">
      <c r="A4986" s="135"/>
      <c r="B4986" s="136"/>
      <c r="C4986" s="137" t="s">
        <v>3950</v>
      </c>
      <c r="D4986" s="138"/>
      <c r="E4986" s="139">
        <v>7.55</v>
      </c>
      <c r="F4986" s="134"/>
      <c r="G4986" s="134"/>
      <c r="H4986" s="140"/>
      <c r="I4986" s="140"/>
      <c r="J4986" s="140"/>
      <c r="K4986" s="140"/>
    </row>
    <row r="4987" spans="1:11" outlineLevel="1" x14ac:dyDescent="0.2">
      <c r="A4987" s="135"/>
      <c r="B4987" s="136"/>
      <c r="C4987" s="137" t="s">
        <v>3953</v>
      </c>
      <c r="D4987" s="138"/>
      <c r="E4987" s="139">
        <v>21.98</v>
      </c>
      <c r="F4987" s="134"/>
      <c r="G4987" s="134"/>
      <c r="H4987" s="140"/>
      <c r="I4987" s="140"/>
      <c r="J4987" s="140"/>
      <c r="K4987" s="140"/>
    </row>
    <row r="4988" spans="1:11" outlineLevel="1" x14ac:dyDescent="0.2">
      <c r="A4988" s="43">
        <v>396</v>
      </c>
      <c r="B4988" s="44" t="s">
        <v>3954</v>
      </c>
      <c r="C4988" s="59" t="s">
        <v>3955</v>
      </c>
      <c r="D4988" s="45" t="s">
        <v>172</v>
      </c>
      <c r="E4988" s="46">
        <v>0.42499999999999999</v>
      </c>
      <c r="F4988" s="47">
        <v>0</v>
      </c>
      <c r="G4988" s="48">
        <f>ROUND(E4988*F4988,2)</f>
        <v>0</v>
      </c>
      <c r="H4988" s="46">
        <v>3.0000000000000001E-3</v>
      </c>
      <c r="I4988" s="46">
        <f>ROUND(E4988*H4988,2)</f>
        <v>0</v>
      </c>
      <c r="J4988" s="46">
        <v>0</v>
      </c>
      <c r="K4988" s="46">
        <f>ROUND(E4988*J4988,2)</f>
        <v>0</v>
      </c>
    </row>
    <row r="4989" spans="1:11" ht="12.75" customHeight="1" outlineLevel="1" x14ac:dyDescent="0.2">
      <c r="A4989" s="135"/>
      <c r="B4989" s="136"/>
      <c r="C4989" s="159" t="s">
        <v>3956</v>
      </c>
      <c r="D4989" s="159"/>
      <c r="E4989" s="159"/>
      <c r="F4989" s="159"/>
      <c r="G4989" s="159"/>
      <c r="H4989" s="140"/>
      <c r="I4989" s="140"/>
      <c r="J4989" s="140"/>
      <c r="K4989" s="140"/>
    </row>
    <row r="4990" spans="1:11" outlineLevel="1" x14ac:dyDescent="0.2">
      <c r="A4990" s="135"/>
      <c r="B4990" s="136"/>
      <c r="C4990" s="137" t="s">
        <v>3957</v>
      </c>
      <c r="D4990" s="138"/>
      <c r="E4990" s="139">
        <v>0.42499999999999999</v>
      </c>
      <c r="F4990" s="134"/>
      <c r="G4990" s="134"/>
      <c r="H4990" s="140"/>
      <c r="I4990" s="140"/>
      <c r="J4990" s="140"/>
      <c r="K4990" s="140"/>
    </row>
    <row r="4991" spans="1:11" outlineLevel="1" x14ac:dyDescent="0.2">
      <c r="A4991" s="43">
        <v>397</v>
      </c>
      <c r="B4991" s="44" t="s">
        <v>3958</v>
      </c>
      <c r="C4991" s="59" t="s">
        <v>3959</v>
      </c>
      <c r="D4991" s="45" t="s">
        <v>172</v>
      </c>
      <c r="E4991" s="46">
        <v>143.374</v>
      </c>
      <c r="F4991" s="47">
        <v>0</v>
      </c>
      <c r="G4991" s="48">
        <f>ROUND(E4991*F4991,2)</f>
        <v>0</v>
      </c>
      <c r="H4991" s="46">
        <v>2.3000000000000001E-4</v>
      </c>
      <c r="I4991" s="46">
        <f>ROUND(E4991*H4991,2)</f>
        <v>0.03</v>
      </c>
      <c r="J4991" s="46">
        <v>0</v>
      </c>
      <c r="K4991" s="46">
        <f>ROUND(E4991*J4991,2)</f>
        <v>0</v>
      </c>
    </row>
    <row r="4992" spans="1:11" outlineLevel="1" x14ac:dyDescent="0.2">
      <c r="A4992" s="135"/>
      <c r="B4992" s="136"/>
      <c r="C4992" s="137" t="s">
        <v>3960</v>
      </c>
      <c r="D4992" s="138"/>
      <c r="E4992" s="139">
        <v>40.774000000000001</v>
      </c>
      <c r="F4992" s="134"/>
      <c r="G4992" s="134"/>
      <c r="H4992" s="140"/>
      <c r="I4992" s="140"/>
      <c r="J4992" s="140"/>
      <c r="K4992" s="140"/>
    </row>
    <row r="4993" spans="1:11" outlineLevel="1" x14ac:dyDescent="0.2">
      <c r="A4993" s="135"/>
      <c r="B4993" s="136"/>
      <c r="C4993" s="137" t="s">
        <v>3961</v>
      </c>
      <c r="D4993" s="138"/>
      <c r="E4993" s="139">
        <v>102.6</v>
      </c>
      <c r="F4993" s="134"/>
      <c r="G4993" s="134"/>
      <c r="H4993" s="140"/>
      <c r="I4993" s="140"/>
      <c r="J4993" s="140"/>
      <c r="K4993" s="140"/>
    </row>
    <row r="4994" spans="1:11" outlineLevel="1" x14ac:dyDescent="0.2">
      <c r="A4994" s="43">
        <v>398</v>
      </c>
      <c r="B4994" s="44" t="s">
        <v>3962</v>
      </c>
      <c r="C4994" s="59" t="s">
        <v>3963</v>
      </c>
      <c r="D4994" s="45" t="s">
        <v>172</v>
      </c>
      <c r="E4994" s="46">
        <v>1274.9094</v>
      </c>
      <c r="F4994" s="47">
        <v>0</v>
      </c>
      <c r="G4994" s="48">
        <f>ROUND(E4994*F4994,2)</f>
        <v>0</v>
      </c>
      <c r="H4994" s="46">
        <v>2.3000000000000001E-4</v>
      </c>
      <c r="I4994" s="46">
        <f>ROUND(E4994*H4994,2)</f>
        <v>0.28999999999999998</v>
      </c>
      <c r="J4994" s="46">
        <v>0</v>
      </c>
      <c r="K4994" s="46">
        <f>ROUND(E4994*J4994,2)</f>
        <v>0</v>
      </c>
    </row>
    <row r="4995" spans="1:11" outlineLevel="1" x14ac:dyDescent="0.2">
      <c r="A4995" s="135"/>
      <c r="B4995" s="136"/>
      <c r="C4995" s="137" t="s">
        <v>3964</v>
      </c>
      <c r="D4995" s="138"/>
      <c r="E4995" s="139"/>
      <c r="F4995" s="134"/>
      <c r="G4995" s="134"/>
      <c r="H4995" s="140"/>
      <c r="I4995" s="140"/>
      <c r="J4995" s="140"/>
      <c r="K4995" s="140"/>
    </row>
    <row r="4996" spans="1:11" outlineLevel="1" x14ac:dyDescent="0.2">
      <c r="A4996" s="135"/>
      <c r="B4996" s="136"/>
      <c r="C4996" s="137" t="s">
        <v>3965</v>
      </c>
      <c r="D4996" s="138"/>
      <c r="E4996" s="139">
        <v>266.9787</v>
      </c>
      <c r="F4996" s="134"/>
      <c r="G4996" s="134"/>
      <c r="H4996" s="140"/>
      <c r="I4996" s="140"/>
      <c r="J4996" s="140"/>
      <c r="K4996" s="140"/>
    </row>
    <row r="4997" spans="1:11" outlineLevel="1" x14ac:dyDescent="0.2">
      <c r="A4997" s="135"/>
      <c r="B4997" s="136"/>
      <c r="C4997" s="137" t="s">
        <v>3966</v>
      </c>
      <c r="D4997" s="138"/>
      <c r="E4997" s="139">
        <v>606.90239999999994</v>
      </c>
      <c r="F4997" s="134"/>
      <c r="G4997" s="134"/>
      <c r="H4997" s="140"/>
      <c r="I4997" s="140"/>
      <c r="J4997" s="140"/>
      <c r="K4997" s="140"/>
    </row>
    <row r="4998" spans="1:11" outlineLevel="1" x14ac:dyDescent="0.2">
      <c r="A4998" s="135"/>
      <c r="B4998" s="136"/>
      <c r="C4998" s="137" t="s">
        <v>3967</v>
      </c>
      <c r="D4998" s="138"/>
      <c r="E4998" s="139">
        <v>-6.1050000000000004</v>
      </c>
      <c r="F4998" s="134"/>
      <c r="G4998" s="134"/>
      <c r="H4998" s="140"/>
      <c r="I4998" s="140"/>
      <c r="J4998" s="140"/>
      <c r="K4998" s="140"/>
    </row>
    <row r="4999" spans="1:11" outlineLevel="1" x14ac:dyDescent="0.2">
      <c r="A4999" s="135"/>
      <c r="B4999" s="136"/>
      <c r="C4999" s="137" t="s">
        <v>3968</v>
      </c>
      <c r="D4999" s="138"/>
      <c r="E4999" s="139">
        <v>218.02449999999999</v>
      </c>
      <c r="F4999" s="134"/>
      <c r="G4999" s="134"/>
      <c r="H4999" s="140"/>
      <c r="I4999" s="140"/>
      <c r="J4999" s="140"/>
      <c r="K4999" s="140"/>
    </row>
    <row r="5000" spans="1:11" outlineLevel="1" x14ac:dyDescent="0.2">
      <c r="A5000" s="135"/>
      <c r="B5000" s="136"/>
      <c r="C5000" s="137" t="s">
        <v>3969</v>
      </c>
      <c r="D5000" s="138"/>
      <c r="E5000" s="139">
        <v>189.1088</v>
      </c>
      <c r="F5000" s="134"/>
      <c r="G5000" s="134"/>
      <c r="H5000" s="140"/>
      <c r="I5000" s="140"/>
      <c r="J5000" s="140"/>
      <c r="K5000" s="140"/>
    </row>
    <row r="5001" spans="1:11" ht="22.5" outlineLevel="1" x14ac:dyDescent="0.2">
      <c r="A5001" s="43">
        <v>399</v>
      </c>
      <c r="B5001" s="44" t="s">
        <v>3970</v>
      </c>
      <c r="C5001" s="59" t="s">
        <v>3971</v>
      </c>
      <c r="D5001" s="45" t="s">
        <v>172</v>
      </c>
      <c r="E5001" s="46">
        <v>189.1088</v>
      </c>
      <c r="F5001" s="47">
        <v>0</v>
      </c>
      <c r="G5001" s="48">
        <f>ROUND(E5001*F5001,2)</f>
        <v>0</v>
      </c>
      <c r="H5001" s="46">
        <v>1.9000000000000001E-4</v>
      </c>
      <c r="I5001" s="46">
        <f>ROUND(E5001*H5001,2)</f>
        <v>0.04</v>
      </c>
      <c r="J5001" s="46">
        <v>0</v>
      </c>
      <c r="K5001" s="46">
        <f>ROUND(E5001*J5001,2)</f>
        <v>0</v>
      </c>
    </row>
    <row r="5002" spans="1:11" outlineLevel="1" x14ac:dyDescent="0.2">
      <c r="A5002" s="135"/>
      <c r="B5002" s="136"/>
      <c r="C5002" s="144" t="s">
        <v>3972</v>
      </c>
      <c r="D5002" s="144"/>
      <c r="E5002" s="144"/>
      <c r="F5002" s="144"/>
      <c r="G5002" s="144"/>
      <c r="H5002" s="140"/>
      <c r="I5002" s="140"/>
      <c r="J5002" s="140"/>
      <c r="K5002" s="140"/>
    </row>
    <row r="5003" spans="1:11" outlineLevel="1" x14ac:dyDescent="0.2">
      <c r="A5003" s="135"/>
      <c r="B5003" s="136"/>
      <c r="C5003" s="137" t="s">
        <v>3973</v>
      </c>
      <c r="D5003" s="138"/>
      <c r="E5003" s="139">
        <v>189.1088</v>
      </c>
      <c r="F5003" s="134"/>
      <c r="G5003" s="134"/>
      <c r="H5003" s="140"/>
      <c r="I5003" s="140"/>
      <c r="J5003" s="140"/>
      <c r="K5003" s="140"/>
    </row>
    <row r="5004" spans="1:11" ht="22.5" outlineLevel="1" x14ac:dyDescent="0.2">
      <c r="A5004" s="43">
        <v>400</v>
      </c>
      <c r="B5004" s="44" t="s">
        <v>3974</v>
      </c>
      <c r="C5004" s="59" t="s">
        <v>3975</v>
      </c>
      <c r="D5004" s="45" t="s">
        <v>172</v>
      </c>
      <c r="E5004" s="46">
        <v>1530.77</v>
      </c>
      <c r="F5004" s="47">
        <v>0</v>
      </c>
      <c r="G5004" s="48">
        <f>ROUND(E5004*F5004,2)</f>
        <v>0</v>
      </c>
      <c r="H5004" s="46">
        <v>0</v>
      </c>
      <c r="I5004" s="46">
        <f>ROUND(E5004*H5004,2)</f>
        <v>0</v>
      </c>
      <c r="J5004" s="46">
        <v>2.2000000000000001E-3</v>
      </c>
      <c r="K5004" s="46">
        <f>ROUND(E5004*J5004,2)</f>
        <v>3.37</v>
      </c>
    </row>
    <row r="5005" spans="1:11" outlineLevel="1" x14ac:dyDescent="0.2">
      <c r="A5005" s="135"/>
      <c r="B5005" s="136"/>
      <c r="C5005" s="137" t="s">
        <v>3976</v>
      </c>
      <c r="D5005" s="138"/>
      <c r="E5005" s="139"/>
      <c r="F5005" s="134"/>
      <c r="G5005" s="134"/>
      <c r="H5005" s="140"/>
      <c r="I5005" s="140"/>
      <c r="J5005" s="140"/>
      <c r="K5005" s="140"/>
    </row>
    <row r="5006" spans="1:11" outlineLevel="1" x14ac:dyDescent="0.2">
      <c r="A5006" s="135"/>
      <c r="B5006" s="136"/>
      <c r="C5006" s="137" t="s">
        <v>3977</v>
      </c>
      <c r="D5006" s="138"/>
      <c r="E5006" s="139"/>
      <c r="F5006" s="134"/>
      <c r="G5006" s="134"/>
      <c r="H5006" s="140"/>
      <c r="I5006" s="140"/>
      <c r="J5006" s="140"/>
      <c r="K5006" s="140"/>
    </row>
    <row r="5007" spans="1:11" outlineLevel="1" x14ac:dyDescent="0.2">
      <c r="A5007" s="135"/>
      <c r="B5007" s="136"/>
      <c r="C5007" s="137" t="s">
        <v>420</v>
      </c>
      <c r="D5007" s="138"/>
      <c r="E5007" s="139"/>
      <c r="F5007" s="134"/>
      <c r="G5007" s="134"/>
      <c r="H5007" s="140"/>
      <c r="I5007" s="140"/>
      <c r="J5007" s="140"/>
      <c r="K5007" s="140"/>
    </row>
    <row r="5008" spans="1:11" outlineLevel="1" x14ac:dyDescent="0.2">
      <c r="A5008" s="135"/>
      <c r="B5008" s="136"/>
      <c r="C5008" s="137" t="s">
        <v>2709</v>
      </c>
      <c r="D5008" s="138"/>
      <c r="E5008" s="139">
        <v>307</v>
      </c>
      <c r="F5008" s="134"/>
      <c r="G5008" s="134"/>
      <c r="H5008" s="140"/>
      <c r="I5008" s="140"/>
      <c r="J5008" s="140"/>
      <c r="K5008" s="140"/>
    </row>
    <row r="5009" spans="1:11" outlineLevel="1" x14ac:dyDescent="0.2">
      <c r="A5009" s="135"/>
      <c r="B5009" s="136"/>
      <c r="C5009" s="137" t="s">
        <v>2710</v>
      </c>
      <c r="D5009" s="138"/>
      <c r="E5009" s="139">
        <v>348.97</v>
      </c>
      <c r="F5009" s="134"/>
      <c r="G5009" s="134"/>
      <c r="H5009" s="140"/>
      <c r="I5009" s="140"/>
      <c r="J5009" s="140"/>
      <c r="K5009" s="140"/>
    </row>
    <row r="5010" spans="1:11" outlineLevel="1" x14ac:dyDescent="0.2">
      <c r="A5010" s="135"/>
      <c r="B5010" s="136"/>
      <c r="C5010" s="137" t="s">
        <v>3978</v>
      </c>
      <c r="D5010" s="138"/>
      <c r="E5010" s="139"/>
      <c r="F5010" s="134"/>
      <c r="G5010" s="134"/>
      <c r="H5010" s="140"/>
      <c r="I5010" s="140"/>
      <c r="J5010" s="140"/>
      <c r="K5010" s="140"/>
    </row>
    <row r="5011" spans="1:11" outlineLevel="1" x14ac:dyDescent="0.2">
      <c r="A5011" s="135"/>
      <c r="B5011" s="136"/>
      <c r="C5011" s="137" t="s">
        <v>3979</v>
      </c>
      <c r="D5011" s="138"/>
      <c r="E5011" s="139"/>
      <c r="F5011" s="134"/>
      <c r="G5011" s="134"/>
      <c r="H5011" s="140"/>
      <c r="I5011" s="140"/>
      <c r="J5011" s="140"/>
      <c r="K5011" s="140"/>
    </row>
    <row r="5012" spans="1:11" outlineLevel="1" x14ac:dyDescent="0.2">
      <c r="A5012" s="135"/>
      <c r="B5012" s="136"/>
      <c r="C5012" s="137" t="s">
        <v>3980</v>
      </c>
      <c r="D5012" s="138"/>
      <c r="E5012" s="139">
        <v>381.96</v>
      </c>
      <c r="F5012" s="134"/>
      <c r="G5012" s="134"/>
      <c r="H5012" s="140"/>
      <c r="I5012" s="140"/>
      <c r="J5012" s="140"/>
      <c r="K5012" s="140"/>
    </row>
    <row r="5013" spans="1:11" outlineLevel="1" x14ac:dyDescent="0.2">
      <c r="A5013" s="135"/>
      <c r="B5013" s="136"/>
      <c r="C5013" s="137" t="s">
        <v>3981</v>
      </c>
      <c r="D5013" s="138"/>
      <c r="E5013" s="139">
        <v>492.84</v>
      </c>
      <c r="F5013" s="134"/>
      <c r="G5013" s="134"/>
      <c r="H5013" s="140"/>
      <c r="I5013" s="140"/>
      <c r="J5013" s="140"/>
      <c r="K5013" s="140"/>
    </row>
    <row r="5014" spans="1:11" outlineLevel="1" x14ac:dyDescent="0.2">
      <c r="A5014" s="43">
        <v>401</v>
      </c>
      <c r="B5014" s="44" t="s">
        <v>3982</v>
      </c>
      <c r="C5014" s="59" t="s">
        <v>3983</v>
      </c>
      <c r="D5014" s="45" t="s">
        <v>172</v>
      </c>
      <c r="E5014" s="46">
        <v>437.4</v>
      </c>
      <c r="F5014" s="47">
        <v>0</v>
      </c>
      <c r="G5014" s="48">
        <f>ROUND(E5014*F5014,2)</f>
        <v>0</v>
      </c>
      <c r="H5014" s="46">
        <v>0</v>
      </c>
      <c r="I5014" s="46">
        <f>ROUND(E5014*H5014,2)</f>
        <v>0</v>
      </c>
      <c r="J5014" s="46">
        <v>0</v>
      </c>
      <c r="K5014" s="46">
        <f>ROUND(E5014*J5014,2)</f>
        <v>0</v>
      </c>
    </row>
    <row r="5015" spans="1:11" ht="22.5" outlineLevel="1" x14ac:dyDescent="0.2">
      <c r="A5015" s="135"/>
      <c r="B5015" s="136"/>
      <c r="C5015" s="137" t="s">
        <v>3984</v>
      </c>
      <c r="D5015" s="138"/>
      <c r="E5015" s="139"/>
      <c r="F5015" s="134"/>
      <c r="G5015" s="134"/>
      <c r="H5015" s="140"/>
      <c r="I5015" s="140"/>
      <c r="J5015" s="140"/>
      <c r="K5015" s="140"/>
    </row>
    <row r="5016" spans="1:11" outlineLevel="1" x14ac:dyDescent="0.2">
      <c r="A5016" s="135"/>
      <c r="B5016" s="136"/>
      <c r="C5016" s="137" t="s">
        <v>420</v>
      </c>
      <c r="D5016" s="138"/>
      <c r="E5016" s="139"/>
      <c r="F5016" s="134"/>
      <c r="G5016" s="134"/>
      <c r="H5016" s="140"/>
      <c r="I5016" s="140"/>
      <c r="J5016" s="140"/>
      <c r="K5016" s="140"/>
    </row>
    <row r="5017" spans="1:11" outlineLevel="1" x14ac:dyDescent="0.2">
      <c r="A5017" s="135"/>
      <c r="B5017" s="136"/>
      <c r="C5017" s="137" t="s">
        <v>3985</v>
      </c>
      <c r="D5017" s="138"/>
      <c r="E5017" s="139">
        <v>190.98</v>
      </c>
      <c r="F5017" s="134"/>
      <c r="G5017" s="134"/>
      <c r="H5017" s="140"/>
      <c r="I5017" s="140"/>
      <c r="J5017" s="140"/>
      <c r="K5017" s="140"/>
    </row>
    <row r="5018" spans="1:11" outlineLevel="1" x14ac:dyDescent="0.2">
      <c r="A5018" s="135"/>
      <c r="B5018" s="136"/>
      <c r="C5018" s="137" t="s">
        <v>3986</v>
      </c>
      <c r="D5018" s="138"/>
      <c r="E5018" s="139">
        <v>246.42</v>
      </c>
      <c r="F5018" s="134"/>
      <c r="G5018" s="134"/>
      <c r="H5018" s="140"/>
      <c r="I5018" s="140"/>
      <c r="J5018" s="140"/>
      <c r="K5018" s="140"/>
    </row>
    <row r="5019" spans="1:11" outlineLevel="1" x14ac:dyDescent="0.2">
      <c r="A5019" s="43">
        <v>402</v>
      </c>
      <c r="B5019" s="44" t="s">
        <v>3982</v>
      </c>
      <c r="C5019" s="59" t="s">
        <v>3983</v>
      </c>
      <c r="D5019" s="45" t="s">
        <v>172</v>
      </c>
      <c r="E5019" s="46">
        <v>2644.4227999999998</v>
      </c>
      <c r="F5019" s="47">
        <v>0</v>
      </c>
      <c r="G5019" s="48">
        <f>ROUND(E5019*F5019,2)</f>
        <v>0</v>
      </c>
      <c r="H5019" s="46">
        <v>0</v>
      </c>
      <c r="I5019" s="46">
        <f>ROUND(E5019*H5019,2)</f>
        <v>0</v>
      </c>
      <c r="J5019" s="46">
        <v>0</v>
      </c>
      <c r="K5019" s="46">
        <f>ROUND(E5019*J5019,2)</f>
        <v>0</v>
      </c>
    </row>
    <row r="5020" spans="1:11" outlineLevel="1" x14ac:dyDescent="0.2">
      <c r="A5020" s="135"/>
      <c r="B5020" s="136"/>
      <c r="C5020" s="137" t="s">
        <v>3987</v>
      </c>
      <c r="D5020" s="138"/>
      <c r="E5020" s="139"/>
      <c r="F5020" s="134"/>
      <c r="G5020" s="134"/>
      <c r="H5020" s="140"/>
      <c r="I5020" s="140"/>
      <c r="J5020" s="140"/>
      <c r="K5020" s="140"/>
    </row>
    <row r="5021" spans="1:11" outlineLevel="1" x14ac:dyDescent="0.2">
      <c r="A5021" s="135"/>
      <c r="B5021" s="136"/>
      <c r="C5021" s="137" t="s">
        <v>2264</v>
      </c>
      <c r="D5021" s="138"/>
      <c r="E5021" s="139">
        <v>9.51</v>
      </c>
      <c r="F5021" s="134"/>
      <c r="G5021" s="134"/>
      <c r="H5021" s="140"/>
      <c r="I5021" s="140"/>
      <c r="J5021" s="140"/>
      <c r="K5021" s="140"/>
    </row>
    <row r="5022" spans="1:11" outlineLevel="1" x14ac:dyDescent="0.2">
      <c r="A5022" s="135"/>
      <c r="B5022" s="136"/>
      <c r="C5022" s="137" t="s">
        <v>2265</v>
      </c>
      <c r="D5022" s="138"/>
      <c r="E5022" s="139">
        <v>11.83</v>
      </c>
      <c r="F5022" s="134"/>
      <c r="G5022" s="134"/>
      <c r="H5022" s="140"/>
      <c r="I5022" s="140"/>
      <c r="J5022" s="140"/>
      <c r="K5022" s="140"/>
    </row>
    <row r="5023" spans="1:11" outlineLevel="1" x14ac:dyDescent="0.2">
      <c r="A5023" s="135"/>
      <c r="B5023" s="136"/>
      <c r="C5023" s="137" t="s">
        <v>2266</v>
      </c>
      <c r="D5023" s="138"/>
      <c r="E5023" s="139">
        <v>12.85</v>
      </c>
      <c r="F5023" s="134"/>
      <c r="G5023" s="134"/>
      <c r="H5023" s="140"/>
      <c r="I5023" s="140"/>
      <c r="J5023" s="140"/>
      <c r="K5023" s="140"/>
    </row>
    <row r="5024" spans="1:11" outlineLevel="1" x14ac:dyDescent="0.2">
      <c r="A5024" s="135"/>
      <c r="B5024" s="136"/>
      <c r="C5024" s="137" t="s">
        <v>2267</v>
      </c>
      <c r="D5024" s="139"/>
      <c r="E5024" s="139">
        <v>12.85</v>
      </c>
      <c r="F5024" s="134"/>
      <c r="G5024" s="134"/>
      <c r="H5024" s="140"/>
      <c r="I5024" s="140"/>
      <c r="J5024" s="140"/>
      <c r="K5024" s="140"/>
    </row>
    <row r="5025" spans="1:11" outlineLevel="1" x14ac:dyDescent="0.2">
      <c r="A5025" s="135"/>
      <c r="B5025" s="136"/>
      <c r="C5025" s="137" t="s">
        <v>2268</v>
      </c>
      <c r="D5025" s="139"/>
      <c r="E5025" s="139">
        <v>2.61</v>
      </c>
      <c r="F5025" s="134"/>
      <c r="G5025" s="134"/>
      <c r="H5025" s="140"/>
      <c r="I5025" s="140"/>
      <c r="J5025" s="140"/>
      <c r="K5025" s="140"/>
    </row>
    <row r="5026" spans="1:11" outlineLevel="1" x14ac:dyDescent="0.2">
      <c r="A5026" s="135"/>
      <c r="B5026" s="136"/>
      <c r="C5026" s="137" t="s">
        <v>1442</v>
      </c>
      <c r="D5026" s="139"/>
      <c r="E5026" s="139">
        <v>11.01</v>
      </c>
      <c r="F5026" s="134"/>
      <c r="G5026" s="134"/>
      <c r="H5026" s="140"/>
      <c r="I5026" s="140"/>
      <c r="J5026" s="140"/>
      <c r="K5026" s="140"/>
    </row>
    <row r="5027" spans="1:11" outlineLevel="1" x14ac:dyDescent="0.2">
      <c r="A5027" s="135"/>
      <c r="B5027" s="136"/>
      <c r="C5027" s="137" t="s">
        <v>2269</v>
      </c>
      <c r="D5027" s="139"/>
      <c r="E5027" s="139">
        <v>104.53</v>
      </c>
      <c r="F5027" s="134"/>
      <c r="G5027" s="134"/>
      <c r="H5027" s="140"/>
      <c r="I5027" s="140"/>
      <c r="J5027" s="140"/>
      <c r="K5027" s="140"/>
    </row>
    <row r="5028" spans="1:11" outlineLevel="1" x14ac:dyDescent="0.2">
      <c r="A5028" s="135"/>
      <c r="B5028" s="136"/>
      <c r="C5028" s="137" t="s">
        <v>2270</v>
      </c>
      <c r="D5028" s="139"/>
      <c r="E5028" s="139">
        <v>68.87</v>
      </c>
      <c r="F5028" s="134"/>
      <c r="G5028" s="134"/>
      <c r="H5028" s="140"/>
      <c r="I5028" s="140"/>
      <c r="J5028" s="140"/>
      <c r="K5028" s="140"/>
    </row>
    <row r="5029" spans="1:11" outlineLevel="1" x14ac:dyDescent="0.2">
      <c r="A5029" s="135"/>
      <c r="B5029" s="136"/>
      <c r="C5029" s="137" t="s">
        <v>908</v>
      </c>
      <c r="D5029" s="139"/>
      <c r="E5029" s="139">
        <v>18.84</v>
      </c>
      <c r="F5029" s="134"/>
      <c r="G5029" s="134"/>
      <c r="H5029" s="140"/>
      <c r="I5029" s="140"/>
      <c r="J5029" s="140"/>
      <c r="K5029" s="140"/>
    </row>
    <row r="5030" spans="1:11" outlineLevel="1" x14ac:dyDescent="0.2">
      <c r="A5030" s="135"/>
      <c r="B5030" s="136"/>
      <c r="C5030" s="137" t="s">
        <v>909</v>
      </c>
      <c r="D5030" s="139"/>
      <c r="E5030" s="139">
        <v>50.08</v>
      </c>
      <c r="F5030" s="134"/>
      <c r="G5030" s="134"/>
      <c r="H5030" s="140"/>
      <c r="I5030" s="140"/>
      <c r="J5030" s="140"/>
      <c r="K5030" s="140"/>
    </row>
    <row r="5031" spans="1:11" outlineLevel="1" x14ac:dyDescent="0.2">
      <c r="A5031" s="135"/>
      <c r="B5031" s="136"/>
      <c r="C5031" s="137" t="s">
        <v>910</v>
      </c>
      <c r="D5031" s="139"/>
      <c r="E5031" s="139">
        <v>46.4</v>
      </c>
      <c r="F5031" s="134"/>
      <c r="G5031" s="134"/>
      <c r="H5031" s="140"/>
      <c r="I5031" s="140"/>
      <c r="J5031" s="140"/>
      <c r="K5031" s="140"/>
    </row>
    <row r="5032" spans="1:11" outlineLevel="1" x14ac:dyDescent="0.2">
      <c r="A5032" s="135"/>
      <c r="B5032" s="136"/>
      <c r="C5032" s="137" t="s">
        <v>2271</v>
      </c>
      <c r="D5032" s="139"/>
      <c r="E5032" s="139">
        <v>2.08</v>
      </c>
      <c r="F5032" s="134"/>
      <c r="G5032" s="134"/>
      <c r="H5032" s="140"/>
      <c r="I5032" s="140"/>
      <c r="J5032" s="140"/>
      <c r="K5032" s="140"/>
    </row>
    <row r="5033" spans="1:11" outlineLevel="1" x14ac:dyDescent="0.2">
      <c r="A5033" s="135"/>
      <c r="B5033" s="136"/>
      <c r="C5033" s="137" t="s">
        <v>2272</v>
      </c>
      <c r="D5033" s="139"/>
      <c r="E5033" s="139">
        <v>6.58</v>
      </c>
      <c r="F5033" s="134"/>
      <c r="G5033" s="134"/>
      <c r="H5033" s="140"/>
      <c r="I5033" s="140"/>
      <c r="J5033" s="140"/>
      <c r="K5033" s="140"/>
    </row>
    <row r="5034" spans="1:11" outlineLevel="1" x14ac:dyDescent="0.2">
      <c r="A5034" s="135"/>
      <c r="B5034" s="136"/>
      <c r="C5034" s="137" t="s">
        <v>2273</v>
      </c>
      <c r="D5034" s="139"/>
      <c r="E5034" s="139">
        <v>9.99</v>
      </c>
      <c r="F5034" s="134"/>
      <c r="G5034" s="134"/>
      <c r="H5034" s="140"/>
      <c r="I5034" s="140"/>
      <c r="J5034" s="140"/>
      <c r="K5034" s="140"/>
    </row>
    <row r="5035" spans="1:11" outlineLevel="1" x14ac:dyDescent="0.2">
      <c r="A5035" s="135"/>
      <c r="B5035" s="136"/>
      <c r="C5035" s="137" t="s">
        <v>964</v>
      </c>
      <c r="D5035" s="139"/>
      <c r="E5035" s="139">
        <v>6.46</v>
      </c>
      <c r="F5035" s="134"/>
      <c r="G5035" s="134"/>
      <c r="H5035" s="140"/>
      <c r="I5035" s="140"/>
      <c r="J5035" s="140"/>
      <c r="K5035" s="140"/>
    </row>
    <row r="5036" spans="1:11" outlineLevel="1" x14ac:dyDescent="0.2">
      <c r="A5036" s="135"/>
      <c r="B5036" s="136"/>
      <c r="C5036" s="137" t="s">
        <v>2274</v>
      </c>
      <c r="D5036" s="139"/>
      <c r="E5036" s="139">
        <v>11.33</v>
      </c>
      <c r="F5036" s="134"/>
      <c r="G5036" s="134"/>
      <c r="H5036" s="140"/>
      <c r="I5036" s="140"/>
      <c r="J5036" s="140"/>
      <c r="K5036" s="140"/>
    </row>
    <row r="5037" spans="1:11" outlineLevel="1" x14ac:dyDescent="0.2">
      <c r="A5037" s="135"/>
      <c r="B5037" s="136"/>
      <c r="C5037" s="137" t="s">
        <v>2275</v>
      </c>
      <c r="D5037" s="139"/>
      <c r="E5037" s="139">
        <v>13.5</v>
      </c>
      <c r="F5037" s="134"/>
      <c r="G5037" s="134"/>
      <c r="H5037" s="140"/>
      <c r="I5037" s="140"/>
      <c r="J5037" s="140"/>
      <c r="K5037" s="140"/>
    </row>
    <row r="5038" spans="1:11" outlineLevel="1" x14ac:dyDescent="0.2">
      <c r="A5038" s="135"/>
      <c r="B5038" s="136"/>
      <c r="C5038" s="137" t="s">
        <v>912</v>
      </c>
      <c r="D5038" s="139"/>
      <c r="E5038" s="139">
        <v>19.489999999999998</v>
      </c>
      <c r="F5038" s="134"/>
      <c r="G5038" s="134"/>
      <c r="H5038" s="140"/>
      <c r="I5038" s="140"/>
      <c r="J5038" s="140"/>
      <c r="K5038" s="140"/>
    </row>
    <row r="5039" spans="1:11" outlineLevel="1" x14ac:dyDescent="0.2">
      <c r="A5039" s="135"/>
      <c r="B5039" s="136"/>
      <c r="C5039" s="137" t="s">
        <v>2277</v>
      </c>
      <c r="D5039" s="139"/>
      <c r="E5039" s="139">
        <v>46.17</v>
      </c>
      <c r="F5039" s="134"/>
      <c r="G5039" s="134"/>
      <c r="H5039" s="140"/>
      <c r="I5039" s="140"/>
      <c r="J5039" s="140"/>
      <c r="K5039" s="140"/>
    </row>
    <row r="5040" spans="1:11" outlineLevel="1" x14ac:dyDescent="0.2">
      <c r="A5040" s="135"/>
      <c r="B5040" s="136"/>
      <c r="C5040" s="137" t="s">
        <v>914</v>
      </c>
      <c r="D5040" s="139"/>
      <c r="E5040" s="139">
        <v>7.29</v>
      </c>
      <c r="F5040" s="134"/>
      <c r="G5040" s="134"/>
      <c r="H5040" s="140"/>
      <c r="I5040" s="140"/>
      <c r="J5040" s="140"/>
      <c r="K5040" s="140"/>
    </row>
    <row r="5041" spans="1:11" outlineLevel="1" x14ac:dyDescent="0.2">
      <c r="A5041" s="135"/>
      <c r="B5041" s="136"/>
      <c r="C5041" s="137" t="s">
        <v>915</v>
      </c>
      <c r="D5041" s="139"/>
      <c r="E5041" s="139">
        <v>14.63</v>
      </c>
      <c r="F5041" s="134"/>
      <c r="G5041" s="134"/>
      <c r="H5041" s="140"/>
      <c r="I5041" s="140"/>
      <c r="J5041" s="140"/>
      <c r="K5041" s="140"/>
    </row>
    <row r="5042" spans="1:11" outlineLevel="1" x14ac:dyDescent="0.2">
      <c r="A5042" s="135"/>
      <c r="B5042" s="136"/>
      <c r="C5042" s="137" t="s">
        <v>2278</v>
      </c>
      <c r="D5042" s="139"/>
      <c r="E5042" s="139">
        <v>67.2</v>
      </c>
      <c r="F5042" s="134"/>
      <c r="G5042" s="134"/>
      <c r="H5042" s="140"/>
      <c r="I5042" s="140"/>
      <c r="J5042" s="140"/>
      <c r="K5042" s="140"/>
    </row>
    <row r="5043" spans="1:11" outlineLevel="1" x14ac:dyDescent="0.2">
      <c r="A5043" s="135"/>
      <c r="B5043" s="136"/>
      <c r="C5043" s="137" t="s">
        <v>968</v>
      </c>
      <c r="D5043" s="139"/>
      <c r="E5043" s="139">
        <v>1.44</v>
      </c>
      <c r="F5043" s="134"/>
      <c r="G5043" s="134"/>
      <c r="H5043" s="140"/>
      <c r="I5043" s="140"/>
      <c r="J5043" s="140"/>
      <c r="K5043" s="140"/>
    </row>
    <row r="5044" spans="1:11" outlineLevel="1" x14ac:dyDescent="0.2">
      <c r="A5044" s="135"/>
      <c r="B5044" s="136"/>
      <c r="C5044" s="137" t="s">
        <v>969</v>
      </c>
      <c r="D5044" s="139"/>
      <c r="E5044" s="139">
        <v>3.8</v>
      </c>
      <c r="F5044" s="134"/>
      <c r="G5044" s="134"/>
      <c r="H5044" s="140"/>
      <c r="I5044" s="140"/>
      <c r="J5044" s="140"/>
      <c r="K5044" s="140"/>
    </row>
    <row r="5045" spans="1:11" outlineLevel="1" x14ac:dyDescent="0.2">
      <c r="A5045" s="135"/>
      <c r="B5045" s="136"/>
      <c r="C5045" s="137" t="s">
        <v>970</v>
      </c>
      <c r="D5045" s="139"/>
      <c r="E5045" s="139">
        <v>3.5</v>
      </c>
      <c r="F5045" s="134"/>
      <c r="G5045" s="134"/>
      <c r="H5045" s="140"/>
      <c r="I5045" s="140"/>
      <c r="J5045" s="140"/>
      <c r="K5045" s="140"/>
    </row>
    <row r="5046" spans="1:11" outlineLevel="1" x14ac:dyDescent="0.2">
      <c r="A5046" s="135"/>
      <c r="B5046" s="136"/>
      <c r="C5046" s="137" t="s">
        <v>2279</v>
      </c>
      <c r="D5046" s="139"/>
      <c r="E5046" s="139">
        <v>3</v>
      </c>
      <c r="F5046" s="134"/>
      <c r="G5046" s="134"/>
      <c r="H5046" s="140"/>
      <c r="I5046" s="140"/>
      <c r="J5046" s="140"/>
      <c r="K5046" s="140"/>
    </row>
    <row r="5047" spans="1:11" outlineLevel="1" x14ac:dyDescent="0.2">
      <c r="A5047" s="135"/>
      <c r="B5047" s="136"/>
      <c r="C5047" s="137" t="s">
        <v>3988</v>
      </c>
      <c r="D5047" s="139"/>
      <c r="E5047" s="139"/>
      <c r="F5047" s="134"/>
      <c r="G5047" s="134"/>
      <c r="H5047" s="140"/>
      <c r="I5047" s="140"/>
      <c r="J5047" s="140"/>
      <c r="K5047" s="140"/>
    </row>
    <row r="5048" spans="1:11" outlineLevel="1" x14ac:dyDescent="0.2">
      <c r="A5048" s="135"/>
      <c r="B5048" s="136"/>
      <c r="C5048" s="137" t="s">
        <v>2282</v>
      </c>
      <c r="D5048" s="139"/>
      <c r="E5048" s="139">
        <v>50.05</v>
      </c>
      <c r="F5048" s="134"/>
      <c r="G5048" s="134"/>
      <c r="H5048" s="140"/>
      <c r="I5048" s="140"/>
      <c r="J5048" s="140"/>
      <c r="K5048" s="140"/>
    </row>
    <row r="5049" spans="1:11" outlineLevel="1" x14ac:dyDescent="0.2">
      <c r="A5049" s="135"/>
      <c r="B5049" s="136"/>
      <c r="C5049" s="137" t="s">
        <v>2283</v>
      </c>
      <c r="D5049" s="139"/>
      <c r="E5049" s="139">
        <v>28.46</v>
      </c>
      <c r="F5049" s="134"/>
      <c r="G5049" s="134"/>
      <c r="H5049" s="140"/>
      <c r="I5049" s="140"/>
      <c r="J5049" s="140"/>
      <c r="K5049" s="140"/>
    </row>
    <row r="5050" spans="1:11" outlineLevel="1" x14ac:dyDescent="0.2">
      <c r="A5050" s="135"/>
      <c r="B5050" s="136"/>
      <c r="C5050" s="137" t="s">
        <v>2284</v>
      </c>
      <c r="D5050" s="139"/>
      <c r="E5050" s="139">
        <v>9.27</v>
      </c>
      <c r="F5050" s="134"/>
      <c r="G5050" s="134"/>
      <c r="H5050" s="140"/>
      <c r="I5050" s="140"/>
      <c r="J5050" s="140"/>
      <c r="K5050" s="140"/>
    </row>
    <row r="5051" spans="1:11" outlineLevel="1" x14ac:dyDescent="0.2">
      <c r="A5051" s="135"/>
      <c r="B5051" s="136"/>
      <c r="C5051" s="137" t="s">
        <v>2285</v>
      </c>
      <c r="D5051" s="139"/>
      <c r="E5051" s="139">
        <v>0.94</v>
      </c>
      <c r="F5051" s="134"/>
      <c r="G5051" s="134"/>
      <c r="H5051" s="140"/>
      <c r="I5051" s="140"/>
      <c r="J5051" s="140"/>
      <c r="K5051" s="140"/>
    </row>
    <row r="5052" spans="1:11" outlineLevel="1" x14ac:dyDescent="0.2">
      <c r="A5052" s="135"/>
      <c r="B5052" s="136"/>
      <c r="C5052" s="137" t="s">
        <v>2286</v>
      </c>
      <c r="D5052" s="139"/>
      <c r="E5052" s="139">
        <v>1.1299999999999999</v>
      </c>
      <c r="F5052" s="134"/>
      <c r="G5052" s="134"/>
      <c r="H5052" s="140"/>
      <c r="I5052" s="140"/>
      <c r="J5052" s="140"/>
      <c r="K5052" s="140"/>
    </row>
    <row r="5053" spans="1:11" outlineLevel="1" x14ac:dyDescent="0.2">
      <c r="A5053" s="135"/>
      <c r="B5053" s="136"/>
      <c r="C5053" s="137" t="s">
        <v>2287</v>
      </c>
      <c r="D5053" s="139"/>
      <c r="E5053" s="139">
        <v>15.88</v>
      </c>
      <c r="F5053" s="134"/>
      <c r="G5053" s="134"/>
      <c r="H5053" s="140"/>
      <c r="I5053" s="140"/>
      <c r="J5053" s="140"/>
      <c r="K5053" s="140"/>
    </row>
    <row r="5054" spans="1:11" outlineLevel="1" x14ac:dyDescent="0.2">
      <c r="A5054" s="135"/>
      <c r="B5054" s="136"/>
      <c r="C5054" s="137" t="s">
        <v>2288</v>
      </c>
      <c r="D5054" s="139"/>
      <c r="E5054" s="139">
        <v>85.52</v>
      </c>
      <c r="F5054" s="134"/>
      <c r="G5054" s="134"/>
      <c r="H5054" s="140"/>
      <c r="I5054" s="140"/>
      <c r="J5054" s="140"/>
      <c r="K5054" s="140"/>
    </row>
    <row r="5055" spans="1:11" outlineLevel="1" x14ac:dyDescent="0.2">
      <c r="A5055" s="135"/>
      <c r="B5055" s="136"/>
      <c r="C5055" s="137" t="s">
        <v>3989</v>
      </c>
      <c r="D5055" s="139"/>
      <c r="E5055" s="139"/>
      <c r="F5055" s="134"/>
      <c r="G5055" s="134"/>
      <c r="H5055" s="140"/>
      <c r="I5055" s="140"/>
      <c r="J5055" s="140"/>
      <c r="K5055" s="140"/>
    </row>
    <row r="5056" spans="1:11" outlineLevel="1" x14ac:dyDescent="0.2">
      <c r="A5056" s="135"/>
      <c r="B5056" s="136"/>
      <c r="C5056" s="137" t="s">
        <v>925</v>
      </c>
      <c r="D5056" s="139"/>
      <c r="E5056" s="139">
        <v>48.07</v>
      </c>
      <c r="F5056" s="134"/>
      <c r="G5056" s="134"/>
      <c r="H5056" s="140"/>
      <c r="I5056" s="140"/>
      <c r="J5056" s="140"/>
      <c r="K5056" s="140"/>
    </row>
    <row r="5057" spans="1:11" outlineLevel="1" x14ac:dyDescent="0.2">
      <c r="A5057" s="135"/>
      <c r="B5057" s="136"/>
      <c r="C5057" s="137" t="s">
        <v>1494</v>
      </c>
      <c r="D5057" s="139"/>
      <c r="E5057" s="139">
        <v>71.040000000000006</v>
      </c>
      <c r="F5057" s="134"/>
      <c r="G5057" s="134"/>
      <c r="H5057" s="140"/>
      <c r="I5057" s="140"/>
      <c r="J5057" s="140"/>
      <c r="K5057" s="140"/>
    </row>
    <row r="5058" spans="1:11" outlineLevel="1" x14ac:dyDescent="0.2">
      <c r="A5058" s="135"/>
      <c r="B5058" s="136"/>
      <c r="C5058" s="137" t="s">
        <v>2555</v>
      </c>
      <c r="D5058" s="139"/>
      <c r="E5058" s="139">
        <v>103.6</v>
      </c>
      <c r="F5058" s="134"/>
      <c r="G5058" s="134"/>
      <c r="H5058" s="140"/>
      <c r="I5058" s="140"/>
      <c r="J5058" s="140"/>
      <c r="K5058" s="140"/>
    </row>
    <row r="5059" spans="1:11" outlineLevel="1" x14ac:dyDescent="0.2">
      <c r="A5059" s="135"/>
      <c r="B5059" s="136"/>
      <c r="C5059" s="137" t="s">
        <v>3990</v>
      </c>
      <c r="D5059" s="139"/>
      <c r="E5059" s="139"/>
      <c r="F5059" s="134"/>
      <c r="G5059" s="134"/>
      <c r="H5059" s="140"/>
      <c r="I5059" s="140"/>
      <c r="J5059" s="140"/>
      <c r="K5059" s="140"/>
    </row>
    <row r="5060" spans="1:11" outlineLevel="1" x14ac:dyDescent="0.2">
      <c r="A5060" s="135"/>
      <c r="B5060" s="136"/>
      <c r="C5060" s="137" t="s">
        <v>2289</v>
      </c>
      <c r="D5060" s="139"/>
      <c r="E5060" s="139">
        <v>51.35</v>
      </c>
      <c r="F5060" s="134"/>
      <c r="G5060" s="134"/>
      <c r="H5060" s="140"/>
      <c r="I5060" s="140"/>
      <c r="J5060" s="140"/>
      <c r="K5060" s="140"/>
    </row>
    <row r="5061" spans="1:11" outlineLevel="1" x14ac:dyDescent="0.2">
      <c r="A5061" s="135"/>
      <c r="B5061" s="136"/>
      <c r="C5061" s="137" t="s">
        <v>2290</v>
      </c>
      <c r="D5061" s="139"/>
      <c r="E5061" s="139">
        <v>38.72</v>
      </c>
      <c r="F5061" s="134"/>
      <c r="G5061" s="134"/>
      <c r="H5061" s="140"/>
      <c r="I5061" s="140"/>
      <c r="J5061" s="140"/>
      <c r="K5061" s="140"/>
    </row>
    <row r="5062" spans="1:11" outlineLevel="1" x14ac:dyDescent="0.2">
      <c r="A5062" s="135"/>
      <c r="B5062" s="136"/>
      <c r="C5062" s="137" t="s">
        <v>975</v>
      </c>
      <c r="D5062" s="139"/>
      <c r="E5062" s="139">
        <v>2.37</v>
      </c>
      <c r="F5062" s="134"/>
      <c r="G5062" s="134"/>
      <c r="H5062" s="140"/>
      <c r="I5062" s="140"/>
      <c r="J5062" s="140"/>
      <c r="K5062" s="140"/>
    </row>
    <row r="5063" spans="1:11" outlineLevel="1" x14ac:dyDescent="0.2">
      <c r="A5063" s="135"/>
      <c r="B5063" s="136"/>
      <c r="C5063" s="137" t="s">
        <v>976</v>
      </c>
      <c r="D5063" s="139"/>
      <c r="E5063" s="139">
        <v>5.73</v>
      </c>
      <c r="F5063" s="134"/>
      <c r="G5063" s="134"/>
      <c r="H5063" s="140"/>
      <c r="I5063" s="140"/>
      <c r="J5063" s="140"/>
      <c r="K5063" s="140"/>
    </row>
    <row r="5064" spans="1:11" outlineLevel="1" x14ac:dyDescent="0.2">
      <c r="A5064" s="135"/>
      <c r="B5064" s="136"/>
      <c r="C5064" s="137" t="s">
        <v>977</v>
      </c>
      <c r="D5064" s="139"/>
      <c r="E5064" s="139">
        <v>1.58</v>
      </c>
      <c r="F5064" s="134"/>
      <c r="G5064" s="134"/>
      <c r="H5064" s="140"/>
      <c r="I5064" s="140"/>
      <c r="J5064" s="140"/>
      <c r="K5064" s="140"/>
    </row>
    <row r="5065" spans="1:11" outlineLevel="1" x14ac:dyDescent="0.2">
      <c r="A5065" s="135"/>
      <c r="B5065" s="136"/>
      <c r="C5065" s="137" t="s">
        <v>978</v>
      </c>
      <c r="D5065" s="139"/>
      <c r="E5065" s="139">
        <v>1.28</v>
      </c>
      <c r="F5065" s="134"/>
      <c r="G5065" s="134"/>
      <c r="H5065" s="140"/>
      <c r="I5065" s="140"/>
      <c r="J5065" s="140"/>
      <c r="K5065" s="140"/>
    </row>
    <row r="5066" spans="1:11" outlineLevel="1" x14ac:dyDescent="0.2">
      <c r="A5066" s="135"/>
      <c r="B5066" s="136"/>
      <c r="C5066" s="137" t="s">
        <v>979</v>
      </c>
      <c r="D5066" s="139"/>
      <c r="E5066" s="139">
        <v>1.35</v>
      </c>
      <c r="F5066" s="134"/>
      <c r="G5066" s="134"/>
      <c r="H5066" s="140"/>
      <c r="I5066" s="140"/>
      <c r="J5066" s="140"/>
      <c r="K5066" s="140"/>
    </row>
    <row r="5067" spans="1:11" outlineLevel="1" x14ac:dyDescent="0.2">
      <c r="A5067" s="135"/>
      <c r="B5067" s="136"/>
      <c r="C5067" s="137" t="s">
        <v>2291</v>
      </c>
      <c r="D5067" s="139"/>
      <c r="E5067" s="139">
        <v>86.26</v>
      </c>
      <c r="F5067" s="134"/>
      <c r="G5067" s="134"/>
      <c r="H5067" s="140"/>
      <c r="I5067" s="140"/>
      <c r="J5067" s="140"/>
      <c r="K5067" s="140"/>
    </row>
    <row r="5068" spans="1:11" outlineLevel="1" x14ac:dyDescent="0.2">
      <c r="A5068" s="135"/>
      <c r="B5068" s="136"/>
      <c r="C5068" s="137" t="s">
        <v>2557</v>
      </c>
      <c r="D5068" s="139"/>
      <c r="E5068" s="139">
        <v>6.1</v>
      </c>
      <c r="F5068" s="134"/>
      <c r="G5068" s="134"/>
      <c r="H5068" s="140"/>
      <c r="I5068" s="140"/>
      <c r="J5068" s="140"/>
      <c r="K5068" s="140"/>
    </row>
    <row r="5069" spans="1:11" outlineLevel="1" x14ac:dyDescent="0.2">
      <c r="A5069" s="135"/>
      <c r="B5069" s="136"/>
      <c r="C5069" s="137" t="s">
        <v>3991</v>
      </c>
      <c r="D5069" s="139"/>
      <c r="E5069" s="139"/>
      <c r="F5069" s="134"/>
      <c r="G5069" s="134"/>
      <c r="H5069" s="140"/>
      <c r="I5069" s="140"/>
      <c r="J5069" s="140"/>
      <c r="K5069" s="140"/>
    </row>
    <row r="5070" spans="1:11" outlineLevel="1" x14ac:dyDescent="0.2">
      <c r="A5070" s="135"/>
      <c r="B5070" s="136"/>
      <c r="C5070" s="137" t="s">
        <v>2178</v>
      </c>
      <c r="D5070" s="139"/>
      <c r="E5070" s="139">
        <v>22.59</v>
      </c>
      <c r="F5070" s="134"/>
      <c r="G5070" s="134"/>
      <c r="H5070" s="140"/>
      <c r="I5070" s="140"/>
      <c r="J5070" s="140"/>
      <c r="K5070" s="140"/>
    </row>
    <row r="5071" spans="1:11" outlineLevel="1" x14ac:dyDescent="0.2">
      <c r="A5071" s="135"/>
      <c r="B5071" s="136"/>
      <c r="C5071" s="137" t="s">
        <v>2179</v>
      </c>
      <c r="D5071" s="139"/>
      <c r="E5071" s="139">
        <v>26.83</v>
      </c>
      <c r="F5071" s="134"/>
      <c r="G5071" s="134"/>
      <c r="H5071" s="140"/>
      <c r="I5071" s="140"/>
      <c r="J5071" s="140"/>
      <c r="K5071" s="140"/>
    </row>
    <row r="5072" spans="1:11" outlineLevel="1" x14ac:dyDescent="0.2">
      <c r="A5072" s="135"/>
      <c r="B5072" s="136"/>
      <c r="C5072" s="137" t="s">
        <v>2180</v>
      </c>
      <c r="D5072" s="139"/>
      <c r="E5072" s="139">
        <v>22.25</v>
      </c>
      <c r="F5072" s="134"/>
      <c r="G5072" s="134"/>
      <c r="H5072" s="140"/>
      <c r="I5072" s="140"/>
      <c r="J5072" s="140"/>
      <c r="K5072" s="140"/>
    </row>
    <row r="5073" spans="1:11" outlineLevel="1" x14ac:dyDescent="0.2">
      <c r="A5073" s="135"/>
      <c r="B5073" s="136"/>
      <c r="C5073" s="137" t="s">
        <v>2181</v>
      </c>
      <c r="D5073" s="139"/>
      <c r="E5073" s="139">
        <v>21.63</v>
      </c>
      <c r="F5073" s="134"/>
      <c r="G5073" s="134"/>
      <c r="H5073" s="140"/>
      <c r="I5073" s="140"/>
      <c r="J5073" s="140"/>
      <c r="K5073" s="140"/>
    </row>
    <row r="5074" spans="1:11" outlineLevel="1" x14ac:dyDescent="0.2">
      <c r="A5074" s="135"/>
      <c r="B5074" s="136"/>
      <c r="C5074" s="137" t="s">
        <v>2182</v>
      </c>
      <c r="D5074" s="139"/>
      <c r="E5074" s="139">
        <v>27.13</v>
      </c>
      <c r="F5074" s="134"/>
      <c r="G5074" s="134"/>
      <c r="H5074" s="140"/>
      <c r="I5074" s="140"/>
      <c r="J5074" s="140"/>
      <c r="K5074" s="140"/>
    </row>
    <row r="5075" spans="1:11" outlineLevel="1" x14ac:dyDescent="0.2">
      <c r="A5075" s="135"/>
      <c r="B5075" s="136"/>
      <c r="C5075" s="137" t="s">
        <v>2183</v>
      </c>
      <c r="D5075" s="139"/>
      <c r="E5075" s="139">
        <v>21.19</v>
      </c>
      <c r="F5075" s="134"/>
      <c r="G5075" s="134"/>
      <c r="H5075" s="140"/>
      <c r="I5075" s="140"/>
      <c r="J5075" s="140"/>
      <c r="K5075" s="140"/>
    </row>
    <row r="5076" spans="1:11" outlineLevel="1" x14ac:dyDescent="0.2">
      <c r="A5076" s="135"/>
      <c r="B5076" s="136"/>
      <c r="C5076" s="137" t="s">
        <v>3992</v>
      </c>
      <c r="D5076" s="139"/>
      <c r="E5076" s="139"/>
      <c r="F5076" s="134"/>
      <c r="G5076" s="134"/>
      <c r="H5076" s="140"/>
      <c r="I5076" s="140"/>
      <c r="J5076" s="140"/>
      <c r="K5076" s="140"/>
    </row>
    <row r="5077" spans="1:11" outlineLevel="1" x14ac:dyDescent="0.2">
      <c r="A5077" s="135"/>
      <c r="B5077" s="136"/>
      <c r="C5077" s="137" t="s">
        <v>2293</v>
      </c>
      <c r="D5077" s="139"/>
      <c r="E5077" s="139">
        <v>51.35</v>
      </c>
      <c r="F5077" s="134"/>
      <c r="G5077" s="134"/>
      <c r="H5077" s="140"/>
      <c r="I5077" s="140"/>
      <c r="J5077" s="140"/>
      <c r="K5077" s="140"/>
    </row>
    <row r="5078" spans="1:11" outlineLevel="1" x14ac:dyDescent="0.2">
      <c r="A5078" s="135"/>
      <c r="B5078" s="136"/>
      <c r="C5078" s="137" t="s">
        <v>2294</v>
      </c>
      <c r="D5078" s="139"/>
      <c r="E5078" s="139">
        <v>39.68</v>
      </c>
      <c r="F5078" s="134"/>
      <c r="G5078" s="134"/>
      <c r="H5078" s="140"/>
      <c r="I5078" s="140"/>
      <c r="J5078" s="140"/>
      <c r="K5078" s="140"/>
    </row>
    <row r="5079" spans="1:11" outlineLevel="1" x14ac:dyDescent="0.2">
      <c r="A5079" s="135"/>
      <c r="B5079" s="136"/>
      <c r="C5079" s="137" t="s">
        <v>980</v>
      </c>
      <c r="D5079" s="139"/>
      <c r="E5079" s="139">
        <v>2.5</v>
      </c>
      <c r="F5079" s="134"/>
      <c r="G5079" s="134"/>
      <c r="H5079" s="140"/>
      <c r="I5079" s="140"/>
      <c r="J5079" s="140"/>
      <c r="K5079" s="140"/>
    </row>
    <row r="5080" spans="1:11" outlineLevel="1" x14ac:dyDescent="0.2">
      <c r="A5080" s="135"/>
      <c r="B5080" s="136"/>
      <c r="C5080" s="137" t="s">
        <v>981</v>
      </c>
      <c r="D5080" s="139"/>
      <c r="E5080" s="139">
        <v>6.05</v>
      </c>
      <c r="F5080" s="134"/>
      <c r="G5080" s="134"/>
      <c r="H5080" s="140"/>
      <c r="I5080" s="140"/>
      <c r="J5080" s="140"/>
      <c r="K5080" s="140"/>
    </row>
    <row r="5081" spans="1:11" outlineLevel="1" x14ac:dyDescent="0.2">
      <c r="A5081" s="135"/>
      <c r="B5081" s="136"/>
      <c r="C5081" s="137" t="s">
        <v>982</v>
      </c>
      <c r="D5081" s="139"/>
      <c r="E5081" s="139">
        <v>1.36</v>
      </c>
      <c r="F5081" s="134"/>
      <c r="G5081" s="134"/>
      <c r="H5081" s="140"/>
      <c r="I5081" s="140"/>
      <c r="J5081" s="140"/>
      <c r="K5081" s="140"/>
    </row>
    <row r="5082" spans="1:11" outlineLevel="1" x14ac:dyDescent="0.2">
      <c r="A5082" s="135"/>
      <c r="B5082" s="136"/>
      <c r="C5082" s="137" t="s">
        <v>983</v>
      </c>
      <c r="D5082" s="139"/>
      <c r="E5082" s="139">
        <v>1.41</v>
      </c>
      <c r="F5082" s="134"/>
      <c r="G5082" s="134"/>
      <c r="H5082" s="140"/>
      <c r="I5082" s="140"/>
      <c r="J5082" s="140"/>
      <c r="K5082" s="140"/>
    </row>
    <row r="5083" spans="1:11" outlineLevel="1" x14ac:dyDescent="0.2">
      <c r="A5083" s="135"/>
      <c r="B5083" s="136"/>
      <c r="C5083" s="137" t="s">
        <v>984</v>
      </c>
      <c r="D5083" s="139"/>
      <c r="E5083" s="139">
        <v>1.35</v>
      </c>
      <c r="F5083" s="134"/>
      <c r="G5083" s="134"/>
      <c r="H5083" s="140"/>
      <c r="I5083" s="140"/>
      <c r="J5083" s="140"/>
      <c r="K5083" s="140"/>
    </row>
    <row r="5084" spans="1:11" outlineLevel="1" x14ac:dyDescent="0.2">
      <c r="A5084" s="135"/>
      <c r="B5084" s="136"/>
      <c r="C5084" s="137" t="s">
        <v>2295</v>
      </c>
      <c r="D5084" s="139"/>
      <c r="E5084" s="139">
        <v>87.68</v>
      </c>
      <c r="F5084" s="134"/>
      <c r="G5084" s="134"/>
      <c r="H5084" s="140"/>
      <c r="I5084" s="140"/>
      <c r="J5084" s="140"/>
      <c r="K5084" s="140"/>
    </row>
    <row r="5085" spans="1:11" outlineLevel="1" x14ac:dyDescent="0.2">
      <c r="A5085" s="135"/>
      <c r="B5085" s="136"/>
      <c r="C5085" s="137" t="s">
        <v>2296</v>
      </c>
      <c r="D5085" s="139"/>
      <c r="E5085" s="139">
        <v>5.88</v>
      </c>
      <c r="F5085" s="134"/>
      <c r="G5085" s="134"/>
      <c r="H5085" s="140"/>
      <c r="I5085" s="140"/>
      <c r="J5085" s="140"/>
      <c r="K5085" s="140"/>
    </row>
    <row r="5086" spans="1:11" outlineLevel="1" x14ac:dyDescent="0.2">
      <c r="A5086" s="135"/>
      <c r="B5086" s="136"/>
      <c r="C5086" s="137" t="s">
        <v>3993</v>
      </c>
      <c r="D5086" s="139"/>
      <c r="E5086" s="139"/>
      <c r="F5086" s="134"/>
      <c r="G5086" s="134"/>
      <c r="H5086" s="140"/>
      <c r="I5086" s="140"/>
      <c r="J5086" s="140"/>
      <c r="K5086" s="140"/>
    </row>
    <row r="5087" spans="1:11" outlineLevel="1" x14ac:dyDescent="0.2">
      <c r="A5087" s="135"/>
      <c r="B5087" s="136"/>
      <c r="C5087" s="137" t="s">
        <v>2184</v>
      </c>
      <c r="D5087" s="139"/>
      <c r="E5087" s="139">
        <v>22.08</v>
      </c>
      <c r="F5087" s="134"/>
      <c r="G5087" s="134"/>
      <c r="H5087" s="140"/>
      <c r="I5087" s="140"/>
      <c r="J5087" s="140"/>
      <c r="K5087" s="140"/>
    </row>
    <row r="5088" spans="1:11" outlineLevel="1" x14ac:dyDescent="0.2">
      <c r="A5088" s="135"/>
      <c r="B5088" s="136"/>
      <c r="C5088" s="137" t="s">
        <v>2185</v>
      </c>
      <c r="D5088" s="139"/>
      <c r="E5088" s="139">
        <v>26.8</v>
      </c>
      <c r="F5088" s="134"/>
      <c r="G5088" s="134"/>
      <c r="H5088" s="140"/>
      <c r="I5088" s="140"/>
      <c r="J5088" s="140"/>
      <c r="K5088" s="140"/>
    </row>
    <row r="5089" spans="1:11" outlineLevel="1" x14ac:dyDescent="0.2">
      <c r="A5089" s="135"/>
      <c r="B5089" s="136"/>
      <c r="C5089" s="137" t="s">
        <v>2186</v>
      </c>
      <c r="D5089" s="139"/>
      <c r="E5089" s="139">
        <v>22.28</v>
      </c>
      <c r="F5089" s="134"/>
      <c r="G5089" s="134"/>
      <c r="H5089" s="140"/>
      <c r="I5089" s="140"/>
      <c r="J5089" s="140"/>
      <c r="K5089" s="140"/>
    </row>
    <row r="5090" spans="1:11" outlineLevel="1" x14ac:dyDescent="0.2">
      <c r="A5090" s="135"/>
      <c r="B5090" s="136"/>
      <c r="C5090" s="137" t="s">
        <v>2187</v>
      </c>
      <c r="D5090" s="139"/>
      <c r="E5090" s="139">
        <v>72.59</v>
      </c>
      <c r="F5090" s="134"/>
      <c r="G5090" s="134"/>
      <c r="H5090" s="140"/>
      <c r="I5090" s="140"/>
      <c r="J5090" s="140"/>
      <c r="K5090" s="140"/>
    </row>
    <row r="5091" spans="1:11" outlineLevel="1" x14ac:dyDescent="0.2">
      <c r="A5091" s="135"/>
      <c r="B5091" s="136"/>
      <c r="C5091" s="137" t="s">
        <v>2188</v>
      </c>
      <c r="D5091" s="139"/>
      <c r="E5091" s="139">
        <v>21.63</v>
      </c>
      <c r="F5091" s="134"/>
      <c r="G5091" s="134"/>
      <c r="H5091" s="140"/>
      <c r="I5091" s="140"/>
      <c r="J5091" s="140"/>
      <c r="K5091" s="140"/>
    </row>
    <row r="5092" spans="1:11" outlineLevel="1" x14ac:dyDescent="0.2">
      <c r="A5092" s="135"/>
      <c r="B5092" s="136"/>
      <c r="C5092" s="137" t="s">
        <v>2189</v>
      </c>
      <c r="D5092" s="139"/>
      <c r="E5092" s="139">
        <v>27.13</v>
      </c>
      <c r="F5092" s="134"/>
      <c r="G5092" s="134"/>
      <c r="H5092" s="140"/>
      <c r="I5092" s="140"/>
      <c r="J5092" s="140"/>
      <c r="K5092" s="140"/>
    </row>
    <row r="5093" spans="1:11" outlineLevel="1" x14ac:dyDescent="0.2">
      <c r="A5093" s="135"/>
      <c r="B5093" s="136"/>
      <c r="C5093" s="137" t="s">
        <v>2190</v>
      </c>
      <c r="D5093" s="139"/>
      <c r="E5093" s="139">
        <v>21.19</v>
      </c>
      <c r="F5093" s="134"/>
      <c r="G5093" s="134"/>
      <c r="H5093" s="140"/>
      <c r="I5093" s="140"/>
      <c r="J5093" s="140"/>
      <c r="K5093" s="140"/>
    </row>
    <row r="5094" spans="1:11" outlineLevel="1" x14ac:dyDescent="0.2">
      <c r="A5094" s="135"/>
      <c r="B5094" s="136"/>
      <c r="C5094" s="137" t="s">
        <v>3994</v>
      </c>
      <c r="D5094" s="139"/>
      <c r="E5094" s="139"/>
      <c r="F5094" s="134"/>
      <c r="G5094" s="134"/>
      <c r="H5094" s="140"/>
      <c r="I5094" s="140"/>
      <c r="J5094" s="140"/>
      <c r="K5094" s="140"/>
    </row>
    <row r="5095" spans="1:11" outlineLevel="1" x14ac:dyDescent="0.2">
      <c r="A5095" s="135"/>
      <c r="B5095" s="136"/>
      <c r="C5095" s="137" t="s">
        <v>2297</v>
      </c>
      <c r="D5095" s="139"/>
      <c r="E5095" s="139">
        <v>51.35</v>
      </c>
      <c r="F5095" s="134"/>
      <c r="G5095" s="134"/>
      <c r="H5095" s="140"/>
      <c r="I5095" s="140"/>
      <c r="J5095" s="140"/>
      <c r="K5095" s="140"/>
    </row>
    <row r="5096" spans="1:11" outlineLevel="1" x14ac:dyDescent="0.2">
      <c r="A5096" s="135"/>
      <c r="B5096" s="136"/>
      <c r="C5096" s="137" t="s">
        <v>2298</v>
      </c>
      <c r="D5096" s="139"/>
      <c r="E5096" s="139">
        <v>40.39</v>
      </c>
      <c r="F5096" s="134"/>
      <c r="G5096" s="134"/>
      <c r="H5096" s="140"/>
      <c r="I5096" s="140"/>
      <c r="J5096" s="140"/>
      <c r="K5096" s="140"/>
    </row>
    <row r="5097" spans="1:11" outlineLevel="1" x14ac:dyDescent="0.2">
      <c r="A5097" s="135"/>
      <c r="B5097" s="136"/>
      <c r="C5097" s="137" t="s">
        <v>985</v>
      </c>
      <c r="D5097" s="139"/>
      <c r="E5097" s="139">
        <v>2.44</v>
      </c>
      <c r="F5097" s="134"/>
      <c r="G5097" s="134"/>
      <c r="H5097" s="140"/>
      <c r="I5097" s="140"/>
      <c r="J5097" s="140"/>
      <c r="K5097" s="140"/>
    </row>
    <row r="5098" spans="1:11" outlineLevel="1" x14ac:dyDescent="0.2">
      <c r="A5098" s="135"/>
      <c r="B5098" s="136"/>
      <c r="C5098" s="137" t="s">
        <v>986</v>
      </c>
      <c r="D5098" s="139"/>
      <c r="E5098" s="139">
        <v>6.08</v>
      </c>
      <c r="F5098" s="134"/>
      <c r="G5098" s="134"/>
      <c r="H5098" s="140"/>
      <c r="I5098" s="140"/>
      <c r="J5098" s="140"/>
      <c r="K5098" s="140"/>
    </row>
    <row r="5099" spans="1:11" outlineLevel="1" x14ac:dyDescent="0.2">
      <c r="A5099" s="135"/>
      <c r="B5099" s="136"/>
      <c r="C5099" s="137" t="s">
        <v>987</v>
      </c>
      <c r="D5099" s="139"/>
      <c r="E5099" s="139">
        <v>1.38</v>
      </c>
      <c r="F5099" s="134"/>
      <c r="G5099" s="134"/>
      <c r="H5099" s="140"/>
      <c r="I5099" s="140"/>
      <c r="J5099" s="140"/>
      <c r="K5099" s="140"/>
    </row>
    <row r="5100" spans="1:11" outlineLevel="1" x14ac:dyDescent="0.2">
      <c r="A5100" s="135"/>
      <c r="B5100" s="136"/>
      <c r="C5100" s="137" t="s">
        <v>988</v>
      </c>
      <c r="D5100" s="139"/>
      <c r="E5100" s="139">
        <v>1.41</v>
      </c>
      <c r="F5100" s="134"/>
      <c r="G5100" s="134"/>
      <c r="H5100" s="140"/>
      <c r="I5100" s="140"/>
      <c r="J5100" s="140"/>
      <c r="K5100" s="140"/>
    </row>
    <row r="5101" spans="1:11" outlineLevel="1" x14ac:dyDescent="0.2">
      <c r="A5101" s="135"/>
      <c r="B5101" s="136"/>
      <c r="C5101" s="137" t="s">
        <v>989</v>
      </c>
      <c r="D5101" s="139"/>
      <c r="E5101" s="139">
        <v>1.35</v>
      </c>
      <c r="F5101" s="134"/>
      <c r="G5101" s="134"/>
      <c r="H5101" s="140"/>
      <c r="I5101" s="140"/>
      <c r="J5101" s="140"/>
      <c r="K5101" s="140"/>
    </row>
    <row r="5102" spans="1:11" outlineLevel="1" x14ac:dyDescent="0.2">
      <c r="A5102" s="135"/>
      <c r="B5102" s="136"/>
      <c r="C5102" s="137" t="s">
        <v>2299</v>
      </c>
      <c r="D5102" s="139"/>
      <c r="E5102" s="139">
        <v>91.29</v>
      </c>
      <c r="F5102" s="134"/>
      <c r="G5102" s="134"/>
      <c r="H5102" s="140"/>
      <c r="I5102" s="140"/>
      <c r="J5102" s="140"/>
      <c r="K5102" s="140"/>
    </row>
    <row r="5103" spans="1:11" outlineLevel="1" x14ac:dyDescent="0.2">
      <c r="A5103" s="135"/>
      <c r="B5103" s="136"/>
      <c r="C5103" s="137" t="s">
        <v>2300</v>
      </c>
      <c r="D5103" s="139"/>
      <c r="E5103" s="139">
        <v>5.88</v>
      </c>
      <c r="F5103" s="134"/>
      <c r="G5103" s="134"/>
      <c r="H5103" s="140"/>
      <c r="I5103" s="140"/>
      <c r="J5103" s="140"/>
      <c r="K5103" s="140"/>
    </row>
    <row r="5104" spans="1:11" outlineLevel="1" x14ac:dyDescent="0.2">
      <c r="A5104" s="135"/>
      <c r="B5104" s="136"/>
      <c r="C5104" s="137" t="s">
        <v>3995</v>
      </c>
      <c r="D5104" s="139"/>
      <c r="E5104" s="139"/>
      <c r="F5104" s="134"/>
      <c r="G5104" s="134"/>
      <c r="H5104" s="140"/>
      <c r="I5104" s="140"/>
      <c r="J5104" s="140"/>
      <c r="K5104" s="140"/>
    </row>
    <row r="5105" spans="1:11" outlineLevel="1" x14ac:dyDescent="0.2">
      <c r="A5105" s="135"/>
      <c r="B5105" s="136"/>
      <c r="C5105" s="137" t="s">
        <v>2191</v>
      </c>
      <c r="D5105" s="139"/>
      <c r="E5105" s="139">
        <v>21.86</v>
      </c>
      <c r="F5105" s="134"/>
      <c r="G5105" s="134"/>
      <c r="H5105" s="140"/>
      <c r="I5105" s="140"/>
      <c r="J5105" s="140"/>
      <c r="K5105" s="140"/>
    </row>
    <row r="5106" spans="1:11" outlineLevel="1" x14ac:dyDescent="0.2">
      <c r="A5106" s="135"/>
      <c r="B5106" s="136"/>
      <c r="C5106" s="137" t="s">
        <v>2192</v>
      </c>
      <c r="D5106" s="139"/>
      <c r="E5106" s="139">
        <v>27.24</v>
      </c>
      <c r="F5106" s="134"/>
      <c r="G5106" s="134"/>
      <c r="H5106" s="140"/>
      <c r="I5106" s="140"/>
      <c r="J5106" s="140"/>
      <c r="K5106" s="140"/>
    </row>
    <row r="5107" spans="1:11" outlineLevel="1" x14ac:dyDescent="0.2">
      <c r="A5107" s="135"/>
      <c r="B5107" s="136"/>
      <c r="C5107" s="137" t="s">
        <v>2193</v>
      </c>
      <c r="D5107" s="139"/>
      <c r="E5107" s="139">
        <v>21.41</v>
      </c>
      <c r="F5107" s="134"/>
      <c r="G5107" s="134"/>
      <c r="H5107" s="140"/>
      <c r="I5107" s="140"/>
      <c r="J5107" s="140"/>
      <c r="K5107" s="140"/>
    </row>
    <row r="5108" spans="1:11" outlineLevel="1" x14ac:dyDescent="0.2">
      <c r="A5108" s="135"/>
      <c r="B5108" s="136"/>
      <c r="C5108" s="137" t="s">
        <v>3996</v>
      </c>
      <c r="D5108" s="139"/>
      <c r="E5108" s="139"/>
      <c r="F5108" s="134"/>
      <c r="G5108" s="134"/>
      <c r="H5108" s="140"/>
      <c r="I5108" s="140"/>
      <c r="J5108" s="140"/>
      <c r="K5108" s="140"/>
    </row>
    <row r="5109" spans="1:11" outlineLevel="1" x14ac:dyDescent="0.2">
      <c r="A5109" s="135"/>
      <c r="B5109" s="136"/>
      <c r="C5109" s="137" t="s">
        <v>2301</v>
      </c>
      <c r="D5109" s="139"/>
      <c r="E5109" s="139">
        <v>29.99</v>
      </c>
      <c r="F5109" s="134"/>
      <c r="G5109" s="134"/>
      <c r="H5109" s="140"/>
      <c r="I5109" s="140"/>
      <c r="J5109" s="140"/>
      <c r="K5109" s="140"/>
    </row>
    <row r="5110" spans="1:11" outlineLevel="1" x14ac:dyDescent="0.2">
      <c r="A5110" s="135"/>
      <c r="B5110" s="136"/>
      <c r="C5110" s="137" t="s">
        <v>2302</v>
      </c>
      <c r="D5110" s="139"/>
      <c r="E5110" s="139">
        <v>45.93</v>
      </c>
      <c r="F5110" s="134"/>
      <c r="G5110" s="134"/>
      <c r="H5110" s="140"/>
      <c r="I5110" s="140"/>
      <c r="J5110" s="140"/>
      <c r="K5110" s="140"/>
    </row>
    <row r="5111" spans="1:11" outlineLevel="1" x14ac:dyDescent="0.2">
      <c r="A5111" s="135"/>
      <c r="B5111" s="136"/>
      <c r="C5111" s="137" t="s">
        <v>2303</v>
      </c>
      <c r="D5111" s="139"/>
      <c r="E5111" s="139">
        <v>5.26</v>
      </c>
      <c r="F5111" s="134"/>
      <c r="G5111" s="134"/>
      <c r="H5111" s="140"/>
      <c r="I5111" s="140"/>
      <c r="J5111" s="140"/>
      <c r="K5111" s="140"/>
    </row>
    <row r="5112" spans="1:11" outlineLevel="1" x14ac:dyDescent="0.2">
      <c r="A5112" s="135"/>
      <c r="B5112" s="136"/>
      <c r="C5112" s="137" t="s">
        <v>2304</v>
      </c>
      <c r="D5112" s="139"/>
      <c r="E5112" s="139">
        <v>1.55</v>
      </c>
      <c r="F5112" s="134"/>
      <c r="G5112" s="134"/>
      <c r="H5112" s="140"/>
      <c r="I5112" s="140"/>
      <c r="J5112" s="140"/>
      <c r="K5112" s="140"/>
    </row>
    <row r="5113" spans="1:11" outlineLevel="1" x14ac:dyDescent="0.2">
      <c r="A5113" s="135"/>
      <c r="B5113" s="136"/>
      <c r="C5113" s="137" t="s">
        <v>2305</v>
      </c>
      <c r="D5113" s="139"/>
      <c r="E5113" s="139">
        <v>1.56</v>
      </c>
      <c r="F5113" s="134"/>
      <c r="G5113" s="134"/>
      <c r="H5113" s="140"/>
      <c r="I5113" s="140"/>
      <c r="J5113" s="140"/>
      <c r="K5113" s="140"/>
    </row>
    <row r="5114" spans="1:11" outlineLevel="1" x14ac:dyDescent="0.2">
      <c r="A5114" s="135"/>
      <c r="B5114" s="136"/>
      <c r="C5114" s="137" t="s">
        <v>2306</v>
      </c>
      <c r="D5114" s="139"/>
      <c r="E5114" s="139">
        <v>2.15</v>
      </c>
      <c r="F5114" s="134"/>
      <c r="G5114" s="134"/>
      <c r="H5114" s="140"/>
      <c r="I5114" s="140"/>
      <c r="J5114" s="140"/>
      <c r="K5114" s="140"/>
    </row>
    <row r="5115" spans="1:11" outlineLevel="1" x14ac:dyDescent="0.2">
      <c r="A5115" s="135"/>
      <c r="B5115" s="136"/>
      <c r="C5115" s="137" t="s">
        <v>2307</v>
      </c>
      <c r="D5115" s="139"/>
      <c r="E5115" s="139">
        <v>1.35</v>
      </c>
      <c r="F5115" s="134"/>
      <c r="G5115" s="134"/>
      <c r="H5115" s="140"/>
      <c r="I5115" s="140"/>
      <c r="J5115" s="140"/>
      <c r="K5115" s="140"/>
    </row>
    <row r="5116" spans="1:11" outlineLevel="1" x14ac:dyDescent="0.2">
      <c r="A5116" s="135"/>
      <c r="B5116" s="136"/>
      <c r="C5116" s="137" t="s">
        <v>2195</v>
      </c>
      <c r="D5116" s="139"/>
      <c r="E5116" s="139">
        <v>74.14</v>
      </c>
      <c r="F5116" s="134"/>
      <c r="G5116" s="134"/>
      <c r="H5116" s="140"/>
      <c r="I5116" s="140"/>
      <c r="J5116" s="140"/>
      <c r="K5116" s="140"/>
    </row>
    <row r="5117" spans="1:11" outlineLevel="1" x14ac:dyDescent="0.2">
      <c r="A5117" s="135"/>
      <c r="B5117" s="136"/>
      <c r="C5117" s="137" t="s">
        <v>2196</v>
      </c>
      <c r="D5117" s="139"/>
      <c r="E5117" s="139">
        <v>148.49</v>
      </c>
      <c r="F5117" s="134"/>
      <c r="G5117" s="134"/>
      <c r="H5117" s="140"/>
      <c r="I5117" s="140"/>
      <c r="J5117" s="140"/>
      <c r="K5117" s="140"/>
    </row>
    <row r="5118" spans="1:11" outlineLevel="1" x14ac:dyDescent="0.2">
      <c r="A5118" s="135"/>
      <c r="B5118" s="136"/>
      <c r="C5118" s="137" t="s">
        <v>2308</v>
      </c>
      <c r="D5118" s="139"/>
      <c r="E5118" s="139">
        <v>68.86</v>
      </c>
      <c r="F5118" s="134"/>
      <c r="G5118" s="134"/>
      <c r="H5118" s="140"/>
      <c r="I5118" s="140"/>
      <c r="J5118" s="140"/>
      <c r="K5118" s="140"/>
    </row>
    <row r="5119" spans="1:11" outlineLevel="1" x14ac:dyDescent="0.2">
      <c r="A5119" s="135"/>
      <c r="B5119" s="136"/>
      <c r="C5119" s="137" t="s">
        <v>2197</v>
      </c>
      <c r="D5119" s="139"/>
      <c r="E5119" s="139">
        <v>149.01</v>
      </c>
      <c r="F5119" s="134"/>
      <c r="G5119" s="134"/>
      <c r="H5119" s="140"/>
      <c r="I5119" s="140"/>
      <c r="J5119" s="140"/>
      <c r="K5119" s="140"/>
    </row>
    <row r="5120" spans="1:11" outlineLevel="1" x14ac:dyDescent="0.2">
      <c r="A5120" s="135"/>
      <c r="B5120" s="136"/>
      <c r="C5120" s="137" t="s">
        <v>2198</v>
      </c>
      <c r="D5120" s="139"/>
      <c r="E5120" s="139">
        <v>112.35</v>
      </c>
      <c r="F5120" s="134"/>
      <c r="G5120" s="134"/>
      <c r="H5120" s="140"/>
      <c r="I5120" s="140"/>
      <c r="J5120" s="140"/>
      <c r="K5120" s="140"/>
    </row>
    <row r="5121" spans="1:11" outlineLevel="1" x14ac:dyDescent="0.2">
      <c r="A5121" s="135"/>
      <c r="B5121" s="136"/>
      <c r="C5121" s="137" t="s">
        <v>3997</v>
      </c>
      <c r="D5121" s="139"/>
      <c r="E5121" s="139">
        <v>2.88</v>
      </c>
      <c r="F5121" s="134"/>
      <c r="G5121" s="134"/>
      <c r="H5121" s="140"/>
      <c r="I5121" s="140"/>
      <c r="J5121" s="140"/>
      <c r="K5121" s="140"/>
    </row>
    <row r="5122" spans="1:11" outlineLevel="1" x14ac:dyDescent="0.2">
      <c r="A5122" s="135"/>
      <c r="B5122" s="136"/>
      <c r="C5122" s="137" t="s">
        <v>3998</v>
      </c>
      <c r="D5122" s="139"/>
      <c r="E5122" s="139">
        <v>1.7028000000000001</v>
      </c>
      <c r="F5122" s="134"/>
      <c r="G5122" s="134"/>
      <c r="H5122" s="140"/>
      <c r="I5122" s="140"/>
      <c r="J5122" s="140"/>
      <c r="K5122" s="140"/>
    </row>
    <row r="5123" spans="1:11" outlineLevel="1" x14ac:dyDescent="0.2">
      <c r="A5123" s="43">
        <v>403</v>
      </c>
      <c r="B5123" s="44" t="s">
        <v>3999</v>
      </c>
      <c r="C5123" s="59" t="s">
        <v>4000</v>
      </c>
      <c r="D5123" s="68" t="s">
        <v>172</v>
      </c>
      <c r="E5123" s="46">
        <v>40.840000000000003</v>
      </c>
      <c r="F5123" s="47">
        <v>0</v>
      </c>
      <c r="G5123" s="48">
        <f>ROUND(E5123*F5123,2)</f>
        <v>0</v>
      </c>
      <c r="H5123" s="46">
        <v>0</v>
      </c>
      <c r="I5123" s="46">
        <f>ROUND(E5123*H5123,2)</f>
        <v>0</v>
      </c>
      <c r="J5123" s="46">
        <v>0</v>
      </c>
      <c r="K5123" s="46">
        <f>ROUND(E5123*J5123,2)</f>
        <v>0</v>
      </c>
    </row>
    <row r="5124" spans="1:11" outlineLevel="1" x14ac:dyDescent="0.2">
      <c r="A5124" s="135"/>
      <c r="B5124" s="136"/>
      <c r="C5124" s="137" t="s">
        <v>4001</v>
      </c>
      <c r="D5124" s="139"/>
      <c r="E5124" s="139"/>
      <c r="F5124" s="134"/>
      <c r="G5124" s="134"/>
      <c r="H5124" s="140"/>
      <c r="I5124" s="140"/>
      <c r="J5124" s="140"/>
      <c r="K5124" s="140"/>
    </row>
    <row r="5125" spans="1:11" outlineLevel="1" x14ac:dyDescent="0.2">
      <c r="A5125" s="135"/>
      <c r="B5125" s="136"/>
      <c r="C5125" s="137" t="s">
        <v>2276</v>
      </c>
      <c r="D5125" s="139"/>
      <c r="E5125" s="139">
        <v>14.12</v>
      </c>
      <c r="F5125" s="134"/>
      <c r="G5125" s="134"/>
      <c r="H5125" s="140"/>
      <c r="I5125" s="140"/>
      <c r="J5125" s="140"/>
      <c r="K5125" s="140"/>
    </row>
    <row r="5126" spans="1:11" outlineLevel="1" x14ac:dyDescent="0.2">
      <c r="A5126" s="135"/>
      <c r="B5126" s="136"/>
      <c r="C5126" s="137" t="s">
        <v>965</v>
      </c>
      <c r="D5126" s="139"/>
      <c r="E5126" s="139">
        <v>1.48</v>
      </c>
      <c r="F5126" s="134"/>
      <c r="G5126" s="134"/>
      <c r="H5126" s="140"/>
      <c r="I5126" s="140"/>
      <c r="J5126" s="140"/>
      <c r="K5126" s="140"/>
    </row>
    <row r="5127" spans="1:11" outlineLevel="1" x14ac:dyDescent="0.2">
      <c r="A5127" s="135"/>
      <c r="B5127" s="136"/>
      <c r="C5127" s="137" t="s">
        <v>966</v>
      </c>
      <c r="D5127" s="139"/>
      <c r="E5127" s="139">
        <v>1.62</v>
      </c>
      <c r="F5127" s="134"/>
      <c r="G5127" s="134"/>
      <c r="H5127" s="140"/>
      <c r="I5127" s="140"/>
      <c r="J5127" s="140"/>
      <c r="K5127" s="140"/>
    </row>
    <row r="5128" spans="1:11" outlineLevel="1" x14ac:dyDescent="0.2">
      <c r="A5128" s="135"/>
      <c r="B5128" s="136"/>
      <c r="C5128" s="137" t="s">
        <v>967</v>
      </c>
      <c r="D5128" s="139"/>
      <c r="E5128" s="139">
        <v>1.62</v>
      </c>
      <c r="F5128" s="134"/>
      <c r="G5128" s="134"/>
      <c r="H5128" s="140"/>
      <c r="I5128" s="140"/>
      <c r="J5128" s="140"/>
      <c r="K5128" s="140"/>
    </row>
    <row r="5129" spans="1:11" outlineLevel="1" x14ac:dyDescent="0.2">
      <c r="A5129" s="135"/>
      <c r="B5129" s="136"/>
      <c r="C5129" s="137" t="s">
        <v>971</v>
      </c>
      <c r="D5129" s="139"/>
      <c r="E5129" s="139">
        <v>1.44</v>
      </c>
      <c r="F5129" s="134"/>
      <c r="G5129" s="134"/>
      <c r="H5129" s="140"/>
      <c r="I5129" s="140"/>
      <c r="J5129" s="140"/>
      <c r="K5129" s="140"/>
    </row>
    <row r="5130" spans="1:11" outlineLevel="1" x14ac:dyDescent="0.2">
      <c r="A5130" s="135"/>
      <c r="B5130" s="136"/>
      <c r="C5130" s="137" t="s">
        <v>972</v>
      </c>
      <c r="D5130" s="139"/>
      <c r="E5130" s="139">
        <v>1.44</v>
      </c>
      <c r="F5130" s="134"/>
      <c r="G5130" s="134"/>
      <c r="H5130" s="140"/>
      <c r="I5130" s="140"/>
      <c r="J5130" s="140"/>
      <c r="K5130" s="140"/>
    </row>
    <row r="5131" spans="1:11" outlineLevel="1" x14ac:dyDescent="0.2">
      <c r="A5131" s="135"/>
      <c r="B5131" s="136"/>
      <c r="C5131" s="137" t="s">
        <v>973</v>
      </c>
      <c r="D5131" s="139"/>
      <c r="E5131" s="139">
        <v>2.3199999999999998</v>
      </c>
      <c r="F5131" s="134"/>
      <c r="G5131" s="134"/>
      <c r="H5131" s="140"/>
      <c r="I5131" s="140"/>
      <c r="J5131" s="140"/>
      <c r="K5131" s="140"/>
    </row>
    <row r="5132" spans="1:11" outlineLevel="1" x14ac:dyDescent="0.2">
      <c r="A5132" s="135"/>
      <c r="B5132" s="136"/>
      <c r="C5132" s="137" t="s">
        <v>974</v>
      </c>
      <c r="D5132" s="139"/>
      <c r="E5132" s="139">
        <v>2.7</v>
      </c>
      <c r="F5132" s="134"/>
      <c r="G5132" s="134"/>
      <c r="H5132" s="140"/>
      <c r="I5132" s="140"/>
      <c r="J5132" s="140"/>
      <c r="K5132" s="140"/>
    </row>
    <row r="5133" spans="1:11" outlineLevel="1" x14ac:dyDescent="0.2">
      <c r="A5133" s="135"/>
      <c r="B5133" s="136"/>
      <c r="C5133" s="137" t="s">
        <v>2280</v>
      </c>
      <c r="D5133" s="139"/>
      <c r="E5133" s="139">
        <v>14.1</v>
      </c>
      <c r="F5133" s="134"/>
      <c r="G5133" s="134"/>
      <c r="H5133" s="140"/>
      <c r="I5133" s="140"/>
      <c r="J5133" s="140"/>
      <c r="K5133" s="140"/>
    </row>
    <row r="5134" spans="1:11" outlineLevel="1" x14ac:dyDescent="0.2">
      <c r="A5134" s="43">
        <v>404</v>
      </c>
      <c r="B5134" s="44" t="s">
        <v>4002</v>
      </c>
      <c r="C5134" s="59" t="s">
        <v>4003</v>
      </c>
      <c r="D5134" s="68" t="s">
        <v>172</v>
      </c>
      <c r="E5134" s="46">
        <v>45.304000000000002</v>
      </c>
      <c r="F5134" s="47">
        <v>0</v>
      </c>
      <c r="G5134" s="48">
        <f>ROUND(E5134*F5134,2)</f>
        <v>0</v>
      </c>
      <c r="H5134" s="46">
        <v>2.3000000000000001E-4</v>
      </c>
      <c r="I5134" s="46">
        <f>ROUND(E5134*H5134,2)</f>
        <v>0.01</v>
      </c>
      <c r="J5134" s="46">
        <v>0</v>
      </c>
      <c r="K5134" s="46">
        <f>ROUND(E5134*J5134,2)</f>
        <v>0</v>
      </c>
    </row>
    <row r="5135" spans="1:11" ht="12.75" customHeight="1" outlineLevel="1" x14ac:dyDescent="0.2">
      <c r="A5135" s="135"/>
      <c r="B5135" s="136"/>
      <c r="C5135" s="159" t="s">
        <v>5698</v>
      </c>
      <c r="D5135" s="159"/>
      <c r="E5135" s="159"/>
      <c r="F5135" s="159"/>
      <c r="G5135" s="159"/>
      <c r="H5135" s="140"/>
      <c r="I5135" s="140"/>
      <c r="J5135" s="140"/>
      <c r="K5135" s="140"/>
    </row>
    <row r="5136" spans="1:11" outlineLevel="1" x14ac:dyDescent="0.2">
      <c r="A5136" s="135"/>
      <c r="B5136" s="136"/>
      <c r="C5136" s="149" t="s">
        <v>4004</v>
      </c>
      <c r="D5136" s="149"/>
      <c r="E5136" s="149"/>
      <c r="F5136" s="149"/>
      <c r="G5136" s="149"/>
      <c r="H5136" s="140"/>
      <c r="I5136" s="140"/>
      <c r="J5136" s="140"/>
      <c r="K5136" s="140"/>
    </row>
    <row r="5137" spans="1:11" outlineLevel="1" x14ac:dyDescent="0.2">
      <c r="A5137" s="135"/>
      <c r="B5137" s="136"/>
      <c r="C5137" s="137" t="s">
        <v>4005</v>
      </c>
      <c r="D5137" s="139"/>
      <c r="E5137" s="139">
        <v>45.304000000000002</v>
      </c>
      <c r="F5137" s="134"/>
      <c r="G5137" s="134"/>
      <c r="H5137" s="140"/>
      <c r="I5137" s="140"/>
      <c r="J5137" s="140"/>
      <c r="K5137" s="140"/>
    </row>
    <row r="5138" spans="1:11" outlineLevel="1" x14ac:dyDescent="0.2">
      <c r="A5138" s="43">
        <v>405</v>
      </c>
      <c r="B5138" s="44" t="s">
        <v>4006</v>
      </c>
      <c r="C5138" s="59" t="s">
        <v>3955</v>
      </c>
      <c r="D5138" s="68" t="s">
        <v>172</v>
      </c>
      <c r="E5138" s="46">
        <v>464.26949999999999</v>
      </c>
      <c r="F5138" s="47">
        <v>0</v>
      </c>
      <c r="G5138" s="48">
        <f>ROUND(E5138*F5138,2)</f>
        <v>0</v>
      </c>
      <c r="H5138" s="46">
        <v>2.9399999999999999E-3</v>
      </c>
      <c r="I5138" s="46">
        <f>ROUND(E5138*H5138,2)</f>
        <v>1.36</v>
      </c>
      <c r="J5138" s="46">
        <v>0</v>
      </c>
      <c r="K5138" s="46">
        <f>ROUND(E5138*J5138,2)</f>
        <v>0</v>
      </c>
    </row>
    <row r="5139" spans="1:11" ht="12.75" customHeight="1" outlineLevel="1" x14ac:dyDescent="0.2">
      <c r="A5139" s="135"/>
      <c r="B5139" s="136"/>
      <c r="C5139" s="159" t="s">
        <v>4007</v>
      </c>
      <c r="D5139" s="159"/>
      <c r="E5139" s="159"/>
      <c r="F5139" s="159"/>
      <c r="G5139" s="159"/>
      <c r="H5139" s="140"/>
      <c r="I5139" s="140"/>
      <c r="J5139" s="140"/>
      <c r="K5139" s="140"/>
    </row>
    <row r="5140" spans="1:11" ht="22.5" outlineLevel="1" x14ac:dyDescent="0.2">
      <c r="A5140" s="135"/>
      <c r="B5140" s="136"/>
      <c r="C5140" s="137" t="s">
        <v>4008</v>
      </c>
      <c r="D5140" s="139"/>
      <c r="E5140" s="139"/>
      <c r="F5140" s="134"/>
      <c r="G5140" s="134"/>
      <c r="H5140" s="140"/>
      <c r="I5140" s="140"/>
      <c r="J5140" s="140"/>
      <c r="K5140" s="140"/>
    </row>
    <row r="5141" spans="1:11" outlineLevel="1" x14ac:dyDescent="0.2">
      <c r="A5141" s="135"/>
      <c r="B5141" s="136"/>
      <c r="C5141" s="137" t="s">
        <v>3805</v>
      </c>
      <c r="D5141" s="139"/>
      <c r="E5141" s="139">
        <v>35.454000000000001</v>
      </c>
      <c r="F5141" s="134"/>
      <c r="G5141" s="134"/>
      <c r="H5141" s="140"/>
      <c r="I5141" s="140"/>
      <c r="J5141" s="140"/>
      <c r="K5141" s="140"/>
    </row>
    <row r="5142" spans="1:11" outlineLevel="1" x14ac:dyDescent="0.2">
      <c r="A5142" s="135"/>
      <c r="B5142" s="136"/>
      <c r="C5142" s="137" t="s">
        <v>3806</v>
      </c>
      <c r="D5142" s="139"/>
      <c r="E5142" s="139">
        <v>3.15</v>
      </c>
      <c r="F5142" s="134"/>
      <c r="G5142" s="134"/>
      <c r="H5142" s="140"/>
      <c r="I5142" s="140"/>
      <c r="J5142" s="140"/>
      <c r="K5142" s="140"/>
    </row>
    <row r="5143" spans="1:11" outlineLevel="1" x14ac:dyDescent="0.2">
      <c r="A5143" s="135"/>
      <c r="B5143" s="136"/>
      <c r="C5143" s="137" t="s">
        <v>3807</v>
      </c>
      <c r="D5143" s="139"/>
      <c r="E5143" s="139">
        <v>44.625</v>
      </c>
      <c r="F5143" s="134"/>
      <c r="G5143" s="134"/>
      <c r="H5143" s="140"/>
      <c r="I5143" s="140"/>
      <c r="J5143" s="140"/>
      <c r="K5143" s="140"/>
    </row>
    <row r="5144" spans="1:11" outlineLevel="1" x14ac:dyDescent="0.2">
      <c r="A5144" s="135"/>
      <c r="B5144" s="136"/>
      <c r="C5144" s="137" t="s">
        <v>3808</v>
      </c>
      <c r="D5144" s="139"/>
      <c r="E5144" s="139">
        <v>44.625</v>
      </c>
      <c r="F5144" s="134"/>
      <c r="G5144" s="134"/>
      <c r="H5144" s="140"/>
      <c r="I5144" s="140"/>
      <c r="J5144" s="140"/>
      <c r="K5144" s="140"/>
    </row>
    <row r="5145" spans="1:11" outlineLevel="1" x14ac:dyDescent="0.2">
      <c r="A5145" s="135"/>
      <c r="B5145" s="136"/>
      <c r="C5145" s="137" t="s">
        <v>3809</v>
      </c>
      <c r="D5145" s="139"/>
      <c r="E5145" s="139">
        <v>31.806000000000001</v>
      </c>
      <c r="F5145" s="134"/>
      <c r="G5145" s="134"/>
      <c r="H5145" s="140"/>
      <c r="I5145" s="140"/>
      <c r="J5145" s="140"/>
      <c r="K5145" s="140"/>
    </row>
    <row r="5146" spans="1:11" outlineLevel="1" x14ac:dyDescent="0.2">
      <c r="A5146" s="135"/>
      <c r="B5146" s="136"/>
      <c r="C5146" s="137" t="s">
        <v>3810</v>
      </c>
      <c r="D5146" s="139"/>
      <c r="E5146" s="139">
        <v>96.462000000000003</v>
      </c>
      <c r="F5146" s="134"/>
      <c r="G5146" s="134"/>
      <c r="H5146" s="140"/>
      <c r="I5146" s="140"/>
      <c r="J5146" s="140"/>
      <c r="K5146" s="140"/>
    </row>
    <row r="5147" spans="1:11" outlineLevel="1" x14ac:dyDescent="0.2">
      <c r="A5147" s="135"/>
      <c r="B5147" s="136"/>
      <c r="C5147" s="137" t="s">
        <v>3811</v>
      </c>
      <c r="D5147" s="139"/>
      <c r="E5147" s="139">
        <v>29.763999999999999</v>
      </c>
      <c r="F5147" s="134"/>
      <c r="G5147" s="134"/>
      <c r="H5147" s="140"/>
      <c r="I5147" s="140"/>
      <c r="J5147" s="140"/>
      <c r="K5147" s="140"/>
    </row>
    <row r="5148" spans="1:11" outlineLevel="1" x14ac:dyDescent="0.2">
      <c r="A5148" s="135"/>
      <c r="B5148" s="136"/>
      <c r="C5148" s="137" t="s">
        <v>3812</v>
      </c>
      <c r="D5148" s="139"/>
      <c r="E5148" s="139">
        <v>26.404</v>
      </c>
      <c r="F5148" s="134"/>
      <c r="G5148" s="134"/>
      <c r="H5148" s="140"/>
      <c r="I5148" s="140"/>
      <c r="J5148" s="140"/>
      <c r="K5148" s="140"/>
    </row>
    <row r="5149" spans="1:11" outlineLevel="1" x14ac:dyDescent="0.2">
      <c r="A5149" s="135"/>
      <c r="B5149" s="136"/>
      <c r="C5149" s="137" t="s">
        <v>3813</v>
      </c>
      <c r="D5149" s="139"/>
      <c r="E5149" s="139">
        <v>24.31</v>
      </c>
      <c r="F5149" s="134"/>
      <c r="G5149" s="134"/>
      <c r="H5149" s="140"/>
      <c r="I5149" s="140"/>
      <c r="J5149" s="140"/>
      <c r="K5149" s="140"/>
    </row>
    <row r="5150" spans="1:11" outlineLevel="1" x14ac:dyDescent="0.2">
      <c r="A5150" s="135"/>
      <c r="B5150" s="136"/>
      <c r="C5150" s="137" t="s">
        <v>3814</v>
      </c>
      <c r="D5150" s="139"/>
      <c r="E5150" s="139">
        <v>21.736000000000001</v>
      </c>
      <c r="F5150" s="134"/>
      <c r="G5150" s="134"/>
      <c r="H5150" s="140"/>
      <c r="I5150" s="140"/>
      <c r="J5150" s="140"/>
      <c r="K5150" s="140"/>
    </row>
    <row r="5151" spans="1:11" outlineLevel="1" x14ac:dyDescent="0.2">
      <c r="A5151" s="135"/>
      <c r="B5151" s="136"/>
      <c r="C5151" s="137" t="s">
        <v>3815</v>
      </c>
      <c r="D5151" s="139"/>
      <c r="E5151" s="139">
        <v>54.917999999999999</v>
      </c>
      <c r="F5151" s="134"/>
      <c r="G5151" s="134"/>
      <c r="H5151" s="140"/>
      <c r="I5151" s="140"/>
      <c r="J5151" s="140"/>
      <c r="K5151" s="140"/>
    </row>
    <row r="5152" spans="1:11" outlineLevel="1" x14ac:dyDescent="0.2">
      <c r="A5152" s="135"/>
      <c r="B5152" s="136"/>
      <c r="C5152" s="137" t="s">
        <v>1907</v>
      </c>
      <c r="D5152" s="139"/>
      <c r="E5152" s="139">
        <v>8.24</v>
      </c>
      <c r="F5152" s="134"/>
      <c r="G5152" s="134"/>
      <c r="H5152" s="140"/>
      <c r="I5152" s="140"/>
      <c r="J5152" s="140"/>
      <c r="K5152" s="140"/>
    </row>
    <row r="5153" spans="1:11" outlineLevel="1" x14ac:dyDescent="0.2">
      <c r="A5153" s="135"/>
      <c r="B5153" s="136"/>
      <c r="C5153" s="137" t="s">
        <v>4009</v>
      </c>
      <c r="D5153" s="139"/>
      <c r="E5153" s="139">
        <v>13.9755</v>
      </c>
      <c r="F5153" s="134"/>
      <c r="G5153" s="134"/>
      <c r="H5153" s="140"/>
      <c r="I5153" s="140"/>
      <c r="J5153" s="140"/>
      <c r="K5153" s="140"/>
    </row>
    <row r="5154" spans="1:11" outlineLevel="1" x14ac:dyDescent="0.2">
      <c r="A5154" s="135"/>
      <c r="B5154" s="136"/>
      <c r="C5154" s="137" t="s">
        <v>4010</v>
      </c>
      <c r="D5154" s="139"/>
      <c r="E5154" s="139">
        <v>28.8</v>
      </c>
      <c r="F5154" s="134"/>
      <c r="G5154" s="134"/>
      <c r="H5154" s="140"/>
      <c r="I5154" s="140"/>
      <c r="J5154" s="140"/>
      <c r="K5154" s="140"/>
    </row>
    <row r="5155" spans="1:11" outlineLevel="1" x14ac:dyDescent="0.2">
      <c r="A5155" s="43">
        <v>406</v>
      </c>
      <c r="B5155" s="44" t="s">
        <v>4011</v>
      </c>
      <c r="C5155" s="59" t="s">
        <v>4012</v>
      </c>
      <c r="D5155" s="68" t="s">
        <v>172</v>
      </c>
      <c r="E5155" s="46">
        <v>57.8095</v>
      </c>
      <c r="F5155" s="47">
        <v>0</v>
      </c>
      <c r="G5155" s="48">
        <f>ROUND(E5155*F5155,2)</f>
        <v>0</v>
      </c>
      <c r="H5155" s="46">
        <v>0</v>
      </c>
      <c r="I5155" s="46">
        <f>ROUND(E5155*H5155,2)</f>
        <v>0</v>
      </c>
      <c r="J5155" s="46">
        <v>0</v>
      </c>
      <c r="K5155" s="46">
        <f>ROUND(E5155*J5155,2)</f>
        <v>0</v>
      </c>
    </row>
    <row r="5156" spans="1:11" outlineLevel="1" x14ac:dyDescent="0.2">
      <c r="A5156" s="135"/>
      <c r="B5156" s="136"/>
      <c r="C5156" s="137" t="s">
        <v>4013</v>
      </c>
      <c r="D5156" s="139"/>
      <c r="E5156" s="139">
        <v>57.8095</v>
      </c>
      <c r="F5156" s="134"/>
      <c r="G5156" s="134"/>
      <c r="H5156" s="140"/>
      <c r="I5156" s="140"/>
      <c r="J5156" s="140"/>
      <c r="K5156" s="140"/>
    </row>
    <row r="5157" spans="1:11" outlineLevel="1" x14ac:dyDescent="0.2">
      <c r="A5157" s="43">
        <v>407</v>
      </c>
      <c r="B5157" s="44" t="s">
        <v>4014</v>
      </c>
      <c r="C5157" s="59" t="s">
        <v>4015</v>
      </c>
      <c r="D5157" s="68" t="s">
        <v>172</v>
      </c>
      <c r="E5157" s="46">
        <v>104.38</v>
      </c>
      <c r="F5157" s="47">
        <v>0</v>
      </c>
      <c r="G5157" s="48">
        <f>ROUND(E5157*F5157,2)</f>
        <v>0</v>
      </c>
      <c r="H5157" s="46">
        <v>0</v>
      </c>
      <c r="I5157" s="46">
        <f>ROUND(E5157*H5157,2)</f>
        <v>0</v>
      </c>
      <c r="J5157" s="46">
        <v>0</v>
      </c>
      <c r="K5157" s="46">
        <f>ROUND(E5157*J5157,2)</f>
        <v>0</v>
      </c>
    </row>
    <row r="5158" spans="1:11" outlineLevel="1" x14ac:dyDescent="0.2">
      <c r="A5158" s="135"/>
      <c r="B5158" s="136"/>
      <c r="C5158" s="137" t="s">
        <v>4016</v>
      </c>
      <c r="D5158" s="139"/>
      <c r="E5158" s="139">
        <v>14.744</v>
      </c>
      <c r="F5158" s="134"/>
      <c r="G5158" s="134"/>
      <c r="H5158" s="140"/>
      <c r="I5158" s="140"/>
      <c r="J5158" s="140"/>
      <c r="K5158" s="140"/>
    </row>
    <row r="5159" spans="1:11" outlineLevel="1" x14ac:dyDescent="0.2">
      <c r="A5159" s="135"/>
      <c r="B5159" s="136"/>
      <c r="C5159" s="137" t="s">
        <v>4017</v>
      </c>
      <c r="D5159" s="139"/>
      <c r="E5159" s="139">
        <v>10.4855</v>
      </c>
      <c r="F5159" s="134"/>
      <c r="G5159" s="134"/>
      <c r="H5159" s="140"/>
      <c r="I5159" s="140"/>
      <c r="J5159" s="140"/>
      <c r="K5159" s="140"/>
    </row>
    <row r="5160" spans="1:11" outlineLevel="1" x14ac:dyDescent="0.2">
      <c r="A5160" s="135"/>
      <c r="B5160" s="136"/>
      <c r="C5160" s="137" t="s">
        <v>3853</v>
      </c>
      <c r="D5160" s="139"/>
      <c r="E5160" s="139">
        <v>79.150499999999994</v>
      </c>
      <c r="F5160" s="134"/>
      <c r="G5160" s="134"/>
      <c r="H5160" s="140"/>
      <c r="I5160" s="140"/>
      <c r="J5160" s="140"/>
      <c r="K5160" s="140"/>
    </row>
    <row r="5161" spans="1:11" ht="22.5" outlineLevel="1" x14ac:dyDescent="0.2">
      <c r="A5161" s="43">
        <v>408</v>
      </c>
      <c r="B5161" s="44" t="s">
        <v>4018</v>
      </c>
      <c r="C5161" s="59" t="s">
        <v>4019</v>
      </c>
      <c r="D5161" s="68" t="s">
        <v>172</v>
      </c>
      <c r="E5161" s="46">
        <v>45.82</v>
      </c>
      <c r="F5161" s="47">
        <v>0</v>
      </c>
      <c r="G5161" s="48">
        <f>ROUND(E5161*F5161,2)</f>
        <v>0</v>
      </c>
      <c r="H5161" s="46">
        <v>0</v>
      </c>
      <c r="I5161" s="46">
        <f>ROUND(E5161*H5161,2)</f>
        <v>0</v>
      </c>
      <c r="J5161" s="46">
        <v>0</v>
      </c>
      <c r="K5161" s="46">
        <f>ROUND(E5161*J5161,2)</f>
        <v>0</v>
      </c>
    </row>
    <row r="5162" spans="1:11" outlineLevel="1" x14ac:dyDescent="0.2">
      <c r="A5162" s="135"/>
      <c r="B5162" s="136"/>
      <c r="C5162" s="137" t="s">
        <v>4020</v>
      </c>
      <c r="D5162" s="139"/>
      <c r="E5162" s="139">
        <v>45.82</v>
      </c>
      <c r="F5162" s="134"/>
      <c r="G5162" s="134"/>
      <c r="H5162" s="140"/>
      <c r="I5162" s="140"/>
      <c r="J5162" s="140"/>
      <c r="K5162" s="140"/>
    </row>
    <row r="5163" spans="1:11" ht="22.5" outlineLevel="1" x14ac:dyDescent="0.2">
      <c r="A5163" s="43">
        <v>409</v>
      </c>
      <c r="B5163" s="44" t="s">
        <v>3819</v>
      </c>
      <c r="C5163" s="59" t="s">
        <v>3820</v>
      </c>
      <c r="D5163" s="68" t="s">
        <v>172</v>
      </c>
      <c r="E5163" s="46">
        <v>2685.2628</v>
      </c>
      <c r="F5163" s="47">
        <v>0</v>
      </c>
      <c r="G5163" s="48">
        <f>ROUND(E5163*F5163,2)</f>
        <v>0</v>
      </c>
      <c r="H5163" s="46">
        <v>1.0000000000000001E-5</v>
      </c>
      <c r="I5163" s="46">
        <f>ROUND(E5163*H5163,2)</f>
        <v>0.03</v>
      </c>
      <c r="J5163" s="46">
        <v>0</v>
      </c>
      <c r="K5163" s="46">
        <f>ROUND(E5163*J5163,2)</f>
        <v>0</v>
      </c>
    </row>
    <row r="5164" spans="1:11" outlineLevel="1" x14ac:dyDescent="0.2">
      <c r="A5164" s="135"/>
      <c r="B5164" s="136"/>
      <c r="C5164" s="137" t="s">
        <v>4021</v>
      </c>
      <c r="D5164" s="139"/>
      <c r="E5164" s="139">
        <v>2644.4227999999998</v>
      </c>
      <c r="F5164" s="134"/>
      <c r="G5164" s="134"/>
      <c r="H5164" s="140"/>
      <c r="I5164" s="140"/>
      <c r="J5164" s="140"/>
      <c r="K5164" s="140"/>
    </row>
    <row r="5165" spans="1:11" outlineLevel="1" x14ac:dyDescent="0.2">
      <c r="A5165" s="135"/>
      <c r="B5165" s="136"/>
      <c r="C5165" s="137" t="s">
        <v>4022</v>
      </c>
      <c r="D5165" s="139"/>
      <c r="E5165" s="139">
        <v>40.840000000000003</v>
      </c>
      <c r="F5165" s="134"/>
      <c r="G5165" s="134"/>
      <c r="H5165" s="140"/>
      <c r="I5165" s="140"/>
      <c r="J5165" s="140"/>
      <c r="K5165" s="140"/>
    </row>
    <row r="5166" spans="1:11" outlineLevel="1" x14ac:dyDescent="0.2">
      <c r="A5166" s="51">
        <v>410</v>
      </c>
      <c r="B5166" s="52" t="s">
        <v>4023</v>
      </c>
      <c r="C5166" s="60" t="s">
        <v>4024</v>
      </c>
      <c r="D5166" s="69" t="s">
        <v>2373</v>
      </c>
      <c r="E5166" s="54">
        <v>64</v>
      </c>
      <c r="F5166" s="55">
        <v>0</v>
      </c>
      <c r="G5166" s="56">
        <f t="shared" ref="G5166:G5171" si="7">ROUND(E5166*F5166,2)</f>
        <v>0</v>
      </c>
      <c r="H5166" s="54">
        <v>5.0000000000000001E-3</v>
      </c>
      <c r="I5166" s="54">
        <f t="shared" ref="I5166:I5171" si="8">ROUND(E5166*H5166,2)</f>
        <v>0.32</v>
      </c>
      <c r="J5166" s="54">
        <v>0</v>
      </c>
      <c r="K5166" s="54">
        <f t="shared" ref="K5166:K5171" si="9">ROUND(E5166*J5166,2)</f>
        <v>0</v>
      </c>
    </row>
    <row r="5167" spans="1:11" outlineLevel="1" x14ac:dyDescent="0.2">
      <c r="A5167" s="51">
        <v>411</v>
      </c>
      <c r="B5167" s="52" t="s">
        <v>4025</v>
      </c>
      <c r="C5167" s="60" t="s">
        <v>4026</v>
      </c>
      <c r="D5167" s="69" t="s">
        <v>2373</v>
      </c>
      <c r="E5167" s="54">
        <v>4</v>
      </c>
      <c r="F5167" s="55">
        <v>0</v>
      </c>
      <c r="G5167" s="56">
        <f t="shared" si="7"/>
        <v>0</v>
      </c>
      <c r="H5167" s="54">
        <v>5.0000000000000001E-3</v>
      </c>
      <c r="I5167" s="54">
        <f t="shared" si="8"/>
        <v>0.02</v>
      </c>
      <c r="J5167" s="54">
        <v>0</v>
      </c>
      <c r="K5167" s="54">
        <f t="shared" si="9"/>
        <v>0</v>
      </c>
    </row>
    <row r="5168" spans="1:11" outlineLevel="1" x14ac:dyDescent="0.2">
      <c r="A5168" s="51">
        <v>412</v>
      </c>
      <c r="B5168" s="52" t="s">
        <v>4027</v>
      </c>
      <c r="C5168" s="60" t="s">
        <v>4028</v>
      </c>
      <c r="D5168" s="69" t="s">
        <v>2373</v>
      </c>
      <c r="E5168" s="54">
        <v>8</v>
      </c>
      <c r="F5168" s="55">
        <v>0</v>
      </c>
      <c r="G5168" s="56">
        <f t="shared" si="7"/>
        <v>0</v>
      </c>
      <c r="H5168" s="54">
        <v>5.0000000000000001E-3</v>
      </c>
      <c r="I5168" s="54">
        <f t="shared" si="8"/>
        <v>0.04</v>
      </c>
      <c r="J5168" s="54">
        <v>0</v>
      </c>
      <c r="K5168" s="54">
        <f t="shared" si="9"/>
        <v>0</v>
      </c>
    </row>
    <row r="5169" spans="1:11" outlineLevel="1" x14ac:dyDescent="0.2">
      <c r="A5169" s="51">
        <v>413</v>
      </c>
      <c r="B5169" s="52" t="s">
        <v>4029</v>
      </c>
      <c r="C5169" s="60" t="s">
        <v>4030</v>
      </c>
      <c r="D5169" s="69" t="s">
        <v>2373</v>
      </c>
      <c r="E5169" s="54">
        <v>16</v>
      </c>
      <c r="F5169" s="55">
        <v>0</v>
      </c>
      <c r="G5169" s="56">
        <f t="shared" si="7"/>
        <v>0</v>
      </c>
      <c r="H5169" s="54">
        <v>5.0000000000000001E-3</v>
      </c>
      <c r="I5169" s="54">
        <f t="shared" si="8"/>
        <v>0.08</v>
      </c>
      <c r="J5169" s="54">
        <v>0</v>
      </c>
      <c r="K5169" s="54">
        <f t="shared" si="9"/>
        <v>0</v>
      </c>
    </row>
    <row r="5170" spans="1:11" outlineLevel="1" x14ac:dyDescent="0.2">
      <c r="A5170" s="51">
        <v>414</v>
      </c>
      <c r="B5170" s="52" t="s">
        <v>4031</v>
      </c>
      <c r="C5170" s="60" t="s">
        <v>4032</v>
      </c>
      <c r="D5170" s="69" t="s">
        <v>2373</v>
      </c>
      <c r="E5170" s="54">
        <v>2</v>
      </c>
      <c r="F5170" s="55">
        <v>0</v>
      </c>
      <c r="G5170" s="56">
        <f t="shared" si="7"/>
        <v>0</v>
      </c>
      <c r="H5170" s="54">
        <v>5.0000000000000001E-3</v>
      </c>
      <c r="I5170" s="54">
        <f t="shared" si="8"/>
        <v>0.01</v>
      </c>
      <c r="J5170" s="54">
        <v>0</v>
      </c>
      <c r="K5170" s="54">
        <f t="shared" si="9"/>
        <v>0</v>
      </c>
    </row>
    <row r="5171" spans="1:11" ht="22.5" outlineLevel="1" x14ac:dyDescent="0.2">
      <c r="A5171" s="43">
        <v>415</v>
      </c>
      <c r="B5171" s="44" t="s">
        <v>4033</v>
      </c>
      <c r="C5171" s="59" t="s">
        <v>4034</v>
      </c>
      <c r="D5171" s="68" t="s">
        <v>179</v>
      </c>
      <c r="E5171" s="46">
        <v>78.797169999999994</v>
      </c>
      <c r="F5171" s="47">
        <v>0</v>
      </c>
      <c r="G5171" s="48">
        <f t="shared" si="7"/>
        <v>0</v>
      </c>
      <c r="H5171" s="46">
        <v>0.03</v>
      </c>
      <c r="I5171" s="46">
        <f t="shared" si="8"/>
        <v>2.36</v>
      </c>
      <c r="J5171" s="46">
        <v>0</v>
      </c>
      <c r="K5171" s="46">
        <f t="shared" si="9"/>
        <v>0</v>
      </c>
    </row>
    <row r="5172" spans="1:11" ht="22.5" outlineLevel="1" x14ac:dyDescent="0.2">
      <c r="A5172" s="135"/>
      <c r="B5172" s="136"/>
      <c r="C5172" s="137" t="s">
        <v>4035</v>
      </c>
      <c r="D5172" s="139"/>
      <c r="E5172" s="139"/>
      <c r="F5172" s="134"/>
      <c r="G5172" s="134"/>
      <c r="H5172" s="140"/>
      <c r="I5172" s="140"/>
      <c r="J5172" s="140"/>
      <c r="K5172" s="140"/>
    </row>
    <row r="5173" spans="1:11" outlineLevel="1" x14ac:dyDescent="0.2">
      <c r="A5173" s="135"/>
      <c r="B5173" s="136"/>
      <c r="C5173" s="137" t="s">
        <v>4036</v>
      </c>
      <c r="D5173" s="139"/>
      <c r="E5173" s="139">
        <v>6.3817199999999996</v>
      </c>
      <c r="F5173" s="134"/>
      <c r="G5173" s="134"/>
      <c r="H5173" s="140"/>
      <c r="I5173" s="140"/>
      <c r="J5173" s="140"/>
      <c r="K5173" s="140"/>
    </row>
    <row r="5174" spans="1:11" outlineLevel="1" x14ac:dyDescent="0.2">
      <c r="A5174" s="135"/>
      <c r="B5174" s="136"/>
      <c r="C5174" s="137" t="s">
        <v>4037</v>
      </c>
      <c r="D5174" s="139"/>
      <c r="E5174" s="139">
        <v>0.56699999999999995</v>
      </c>
      <c r="F5174" s="134"/>
      <c r="G5174" s="134"/>
      <c r="H5174" s="140"/>
      <c r="I5174" s="140"/>
      <c r="J5174" s="140"/>
      <c r="K5174" s="140"/>
    </row>
    <row r="5175" spans="1:11" outlineLevel="1" x14ac:dyDescent="0.2">
      <c r="A5175" s="135"/>
      <c r="B5175" s="136"/>
      <c r="C5175" s="137" t="s">
        <v>4038</v>
      </c>
      <c r="D5175" s="139"/>
      <c r="E5175" s="139">
        <v>8.0325000000000006</v>
      </c>
      <c r="F5175" s="134"/>
      <c r="G5175" s="134"/>
      <c r="H5175" s="140"/>
      <c r="I5175" s="140"/>
      <c r="J5175" s="140"/>
      <c r="K5175" s="140"/>
    </row>
    <row r="5176" spans="1:11" outlineLevel="1" x14ac:dyDescent="0.2">
      <c r="A5176" s="135"/>
      <c r="B5176" s="136"/>
      <c r="C5176" s="137" t="s">
        <v>4039</v>
      </c>
      <c r="D5176" s="139"/>
      <c r="E5176" s="139">
        <v>8.0325000000000006</v>
      </c>
      <c r="F5176" s="134"/>
      <c r="G5176" s="134"/>
      <c r="H5176" s="140"/>
      <c r="I5176" s="140"/>
      <c r="J5176" s="140"/>
      <c r="K5176" s="140"/>
    </row>
    <row r="5177" spans="1:11" outlineLevel="1" x14ac:dyDescent="0.2">
      <c r="A5177" s="135"/>
      <c r="B5177" s="136"/>
      <c r="C5177" s="137" t="s">
        <v>4040</v>
      </c>
      <c r="D5177" s="139"/>
      <c r="E5177" s="139">
        <v>5.7250800000000002</v>
      </c>
      <c r="F5177" s="134"/>
      <c r="G5177" s="134"/>
      <c r="H5177" s="140"/>
      <c r="I5177" s="140"/>
      <c r="J5177" s="140"/>
      <c r="K5177" s="140"/>
    </row>
    <row r="5178" spans="1:11" outlineLevel="1" x14ac:dyDescent="0.2">
      <c r="A5178" s="135"/>
      <c r="B5178" s="136"/>
      <c r="C5178" s="137" t="s">
        <v>4041</v>
      </c>
      <c r="D5178" s="139"/>
      <c r="E5178" s="139">
        <v>17.363160000000001</v>
      </c>
      <c r="F5178" s="134"/>
      <c r="G5178" s="134"/>
      <c r="H5178" s="140"/>
      <c r="I5178" s="140"/>
      <c r="J5178" s="140"/>
      <c r="K5178" s="140"/>
    </row>
    <row r="5179" spans="1:11" outlineLevel="1" x14ac:dyDescent="0.2">
      <c r="A5179" s="135"/>
      <c r="B5179" s="136"/>
      <c r="C5179" s="137" t="s">
        <v>4042</v>
      </c>
      <c r="D5179" s="139"/>
      <c r="E5179" s="139">
        <v>5.3575200000000001</v>
      </c>
      <c r="F5179" s="134"/>
      <c r="G5179" s="134"/>
      <c r="H5179" s="140"/>
      <c r="I5179" s="140"/>
      <c r="J5179" s="140"/>
      <c r="K5179" s="140"/>
    </row>
    <row r="5180" spans="1:11" outlineLevel="1" x14ac:dyDescent="0.2">
      <c r="A5180" s="135"/>
      <c r="B5180" s="136"/>
      <c r="C5180" s="137" t="s">
        <v>4043</v>
      </c>
      <c r="D5180" s="139"/>
      <c r="E5180" s="139">
        <v>4.7527200000000001</v>
      </c>
      <c r="F5180" s="134"/>
      <c r="G5180" s="134"/>
      <c r="H5180" s="140"/>
      <c r="I5180" s="140"/>
      <c r="J5180" s="140"/>
      <c r="K5180" s="140"/>
    </row>
    <row r="5181" spans="1:11" outlineLevel="1" x14ac:dyDescent="0.2">
      <c r="A5181" s="135"/>
      <c r="B5181" s="136"/>
      <c r="C5181" s="137" t="s">
        <v>4044</v>
      </c>
      <c r="D5181" s="139"/>
      <c r="E5181" s="139">
        <v>4.3757999999999999</v>
      </c>
      <c r="F5181" s="134"/>
      <c r="G5181" s="134"/>
      <c r="H5181" s="140"/>
      <c r="I5181" s="140"/>
      <c r="J5181" s="140"/>
      <c r="K5181" s="140"/>
    </row>
    <row r="5182" spans="1:11" outlineLevel="1" x14ac:dyDescent="0.2">
      <c r="A5182" s="135"/>
      <c r="B5182" s="136"/>
      <c r="C5182" s="137" t="s">
        <v>4045</v>
      </c>
      <c r="D5182" s="139"/>
      <c r="E5182" s="139">
        <v>3.91248</v>
      </c>
      <c r="F5182" s="134"/>
      <c r="G5182" s="134"/>
      <c r="H5182" s="140"/>
      <c r="I5182" s="140"/>
      <c r="J5182" s="140"/>
      <c r="K5182" s="140"/>
    </row>
    <row r="5183" spans="1:11" outlineLevel="1" x14ac:dyDescent="0.2">
      <c r="A5183" s="135"/>
      <c r="B5183" s="136"/>
      <c r="C5183" s="137" t="s">
        <v>4046</v>
      </c>
      <c r="D5183" s="139"/>
      <c r="E5183" s="139">
        <v>9.8852399999999996</v>
      </c>
      <c r="F5183" s="134"/>
      <c r="G5183" s="134"/>
      <c r="H5183" s="140"/>
      <c r="I5183" s="140"/>
      <c r="J5183" s="140"/>
      <c r="K5183" s="140"/>
    </row>
    <row r="5184" spans="1:11" outlineLevel="1" x14ac:dyDescent="0.2">
      <c r="A5184" s="135"/>
      <c r="B5184" s="136"/>
      <c r="C5184" s="137" t="s">
        <v>4047</v>
      </c>
      <c r="D5184" s="139"/>
      <c r="E5184" s="139">
        <v>0.65920000000000001</v>
      </c>
      <c r="F5184" s="134"/>
      <c r="G5184" s="134"/>
      <c r="H5184" s="140"/>
      <c r="I5184" s="140"/>
      <c r="J5184" s="140"/>
      <c r="K5184" s="140"/>
    </row>
    <row r="5185" spans="1:11" outlineLevel="1" x14ac:dyDescent="0.2">
      <c r="A5185" s="135"/>
      <c r="B5185" s="136"/>
      <c r="C5185" s="141" t="s">
        <v>1151</v>
      </c>
      <c r="D5185" s="143"/>
      <c r="E5185" s="143">
        <v>3.7522500000000001</v>
      </c>
      <c r="F5185" s="134"/>
      <c r="G5185" s="134"/>
      <c r="H5185" s="140"/>
      <c r="I5185" s="140"/>
      <c r="J5185" s="140"/>
      <c r="K5185" s="140"/>
    </row>
    <row r="5186" spans="1:11" ht="22.5" outlineLevel="1" x14ac:dyDescent="0.2">
      <c r="A5186" s="43">
        <v>416</v>
      </c>
      <c r="B5186" s="44" t="s">
        <v>4048</v>
      </c>
      <c r="C5186" s="59" t="s">
        <v>4049</v>
      </c>
      <c r="D5186" s="68" t="s">
        <v>172</v>
      </c>
      <c r="E5186" s="46">
        <v>5.04108</v>
      </c>
      <c r="F5186" s="47">
        <v>0</v>
      </c>
      <c r="G5186" s="48">
        <f>ROUND(E5186*F5186,2)</f>
        <v>0</v>
      </c>
      <c r="H5186" s="46">
        <v>1.75E-3</v>
      </c>
      <c r="I5186" s="46">
        <f>ROUND(E5186*H5186,2)</f>
        <v>0.01</v>
      </c>
      <c r="J5186" s="46">
        <v>0</v>
      </c>
      <c r="K5186" s="46">
        <f>ROUND(E5186*J5186,2)</f>
        <v>0</v>
      </c>
    </row>
    <row r="5187" spans="1:11" outlineLevel="1" x14ac:dyDescent="0.2">
      <c r="A5187" s="135"/>
      <c r="B5187" s="136"/>
      <c r="C5187" s="137" t="s">
        <v>3997</v>
      </c>
      <c r="D5187" s="139"/>
      <c r="E5187" s="139">
        <v>2.88</v>
      </c>
      <c r="F5187" s="134"/>
      <c r="G5187" s="134"/>
      <c r="H5187" s="140"/>
      <c r="I5187" s="140"/>
      <c r="J5187" s="140"/>
      <c r="K5187" s="140"/>
    </row>
    <row r="5188" spans="1:11" outlineLevel="1" x14ac:dyDescent="0.2">
      <c r="A5188" s="135"/>
      <c r="B5188" s="136"/>
      <c r="C5188" s="137" t="s">
        <v>3998</v>
      </c>
      <c r="D5188" s="139"/>
      <c r="E5188" s="139">
        <v>1.7028000000000001</v>
      </c>
      <c r="F5188" s="134"/>
      <c r="G5188" s="134"/>
      <c r="H5188" s="140"/>
      <c r="I5188" s="140"/>
      <c r="J5188" s="140"/>
      <c r="K5188" s="140"/>
    </row>
    <row r="5189" spans="1:11" outlineLevel="1" x14ac:dyDescent="0.2">
      <c r="A5189" s="135"/>
      <c r="B5189" s="136"/>
      <c r="C5189" s="141" t="s">
        <v>1878</v>
      </c>
      <c r="D5189" s="143"/>
      <c r="E5189" s="143">
        <v>0.45828000000000002</v>
      </c>
      <c r="F5189" s="134"/>
      <c r="G5189" s="134"/>
      <c r="H5189" s="140"/>
      <c r="I5189" s="140"/>
      <c r="J5189" s="140"/>
      <c r="K5189" s="140"/>
    </row>
    <row r="5190" spans="1:11" ht="22.5" outlineLevel="1" x14ac:dyDescent="0.2">
      <c r="A5190" s="43">
        <v>417</v>
      </c>
      <c r="B5190" s="44" t="s">
        <v>4050</v>
      </c>
      <c r="C5190" s="59" t="s">
        <v>4051</v>
      </c>
      <c r="D5190" s="68" t="s">
        <v>172</v>
      </c>
      <c r="E5190" s="46">
        <v>30.24</v>
      </c>
      <c r="F5190" s="47">
        <v>0</v>
      </c>
      <c r="G5190" s="48">
        <f>ROUND(E5190*F5190,2)</f>
        <v>0</v>
      </c>
      <c r="H5190" s="46">
        <v>3.5000000000000001E-3</v>
      </c>
      <c r="I5190" s="46">
        <f>ROUND(E5190*H5190,2)</f>
        <v>0.11</v>
      </c>
      <c r="J5190" s="46">
        <v>0</v>
      </c>
      <c r="K5190" s="46">
        <f>ROUND(E5190*J5190,2)</f>
        <v>0</v>
      </c>
    </row>
    <row r="5191" spans="1:11" outlineLevel="1" x14ac:dyDescent="0.2">
      <c r="A5191" s="135"/>
      <c r="B5191" s="136"/>
      <c r="C5191" s="137" t="s">
        <v>4010</v>
      </c>
      <c r="D5191" s="139"/>
      <c r="E5191" s="139">
        <v>28.8</v>
      </c>
      <c r="F5191" s="134"/>
      <c r="G5191" s="134"/>
      <c r="H5191" s="140"/>
      <c r="I5191" s="140"/>
      <c r="J5191" s="140"/>
      <c r="K5191" s="140"/>
    </row>
    <row r="5192" spans="1:11" outlineLevel="1" x14ac:dyDescent="0.2">
      <c r="A5192" s="135"/>
      <c r="B5192" s="136"/>
      <c r="C5192" s="141" t="s">
        <v>1151</v>
      </c>
      <c r="D5192" s="143"/>
      <c r="E5192" s="143">
        <v>1.44</v>
      </c>
      <c r="F5192" s="134"/>
      <c r="G5192" s="134"/>
      <c r="H5192" s="140"/>
      <c r="I5192" s="140"/>
      <c r="J5192" s="140"/>
      <c r="K5192" s="140"/>
    </row>
    <row r="5193" spans="1:11" ht="22.5" outlineLevel="1" x14ac:dyDescent="0.2">
      <c r="A5193" s="43">
        <v>418</v>
      </c>
      <c r="B5193" s="44" t="s">
        <v>4052</v>
      </c>
      <c r="C5193" s="59" t="s">
        <v>4053</v>
      </c>
      <c r="D5193" s="68" t="s">
        <v>179</v>
      </c>
      <c r="E5193" s="46">
        <v>14.763529999999999</v>
      </c>
      <c r="F5193" s="47">
        <v>0</v>
      </c>
      <c r="G5193" s="48">
        <f>ROUND(E5193*F5193,2)</f>
        <v>0</v>
      </c>
      <c r="H5193" s="46">
        <v>0.02</v>
      </c>
      <c r="I5193" s="46">
        <f>ROUND(E5193*H5193,2)</f>
        <v>0.3</v>
      </c>
      <c r="J5193" s="46">
        <v>0</v>
      </c>
      <c r="K5193" s="46">
        <f>ROUND(E5193*J5193,2)</f>
        <v>0</v>
      </c>
    </row>
    <row r="5194" spans="1:11" outlineLevel="1" x14ac:dyDescent="0.2">
      <c r="A5194" s="135"/>
      <c r="B5194" s="136"/>
      <c r="C5194" s="137" t="s">
        <v>4009</v>
      </c>
      <c r="D5194" s="139"/>
      <c r="E5194" s="139">
        <v>13.9755</v>
      </c>
      <c r="F5194" s="134"/>
      <c r="G5194" s="134"/>
      <c r="H5194" s="140"/>
      <c r="I5194" s="140"/>
      <c r="J5194" s="140"/>
      <c r="K5194" s="140"/>
    </row>
    <row r="5195" spans="1:11" outlineLevel="1" x14ac:dyDescent="0.2">
      <c r="A5195" s="135"/>
      <c r="B5195" s="136"/>
      <c r="C5195" s="137" t="s">
        <v>4054</v>
      </c>
      <c r="D5195" s="139"/>
      <c r="E5195" s="139">
        <v>8.5000000000000006E-2</v>
      </c>
      <c r="F5195" s="134"/>
      <c r="G5195" s="134"/>
      <c r="H5195" s="140"/>
      <c r="I5195" s="140"/>
      <c r="J5195" s="140"/>
      <c r="K5195" s="140"/>
    </row>
    <row r="5196" spans="1:11" outlineLevel="1" x14ac:dyDescent="0.2">
      <c r="A5196" s="135"/>
      <c r="B5196" s="136"/>
      <c r="C5196" s="141" t="s">
        <v>1151</v>
      </c>
      <c r="D5196" s="143"/>
      <c r="E5196" s="143">
        <v>0.70303000000000004</v>
      </c>
      <c r="F5196" s="134"/>
      <c r="G5196" s="134"/>
      <c r="H5196" s="140"/>
      <c r="I5196" s="140"/>
      <c r="J5196" s="140"/>
      <c r="K5196" s="140"/>
    </row>
    <row r="5197" spans="1:11" ht="22.5" outlineLevel="1" x14ac:dyDescent="0.2">
      <c r="A5197" s="43">
        <v>420</v>
      </c>
      <c r="B5197" s="44" t="s">
        <v>4058</v>
      </c>
      <c r="C5197" s="59" t="s">
        <v>4059</v>
      </c>
      <c r="D5197" s="68" t="s">
        <v>179</v>
      </c>
      <c r="E5197" s="46">
        <v>29.896190000000001</v>
      </c>
      <c r="F5197" s="47">
        <v>0</v>
      </c>
      <c r="G5197" s="48">
        <f>ROUND(E5197*F5197,2)</f>
        <v>0</v>
      </c>
      <c r="H5197" s="46">
        <v>2.5000000000000001E-2</v>
      </c>
      <c r="I5197" s="46">
        <f>ROUND(E5197*H5197,2)</f>
        <v>0.75</v>
      </c>
      <c r="J5197" s="46">
        <v>0</v>
      </c>
      <c r="K5197" s="46">
        <f>ROUND(E5197*J5197,2)</f>
        <v>0</v>
      </c>
    </row>
    <row r="5198" spans="1:11" outlineLevel="1" x14ac:dyDescent="0.2">
      <c r="A5198" s="135"/>
      <c r="B5198" s="136"/>
      <c r="C5198" s="137" t="s">
        <v>4001</v>
      </c>
      <c r="D5198" s="139"/>
      <c r="E5198" s="139"/>
      <c r="F5198" s="134"/>
      <c r="G5198" s="134"/>
      <c r="H5198" s="140"/>
      <c r="I5198" s="140"/>
      <c r="J5198" s="140"/>
      <c r="K5198" s="140"/>
    </row>
    <row r="5199" spans="1:11" outlineLevel="1" x14ac:dyDescent="0.2">
      <c r="A5199" s="135"/>
      <c r="B5199" s="136"/>
      <c r="C5199" s="137" t="s">
        <v>4060</v>
      </c>
      <c r="D5199" s="139"/>
      <c r="E5199" s="139">
        <v>1.9767999999999999</v>
      </c>
      <c r="F5199" s="134"/>
      <c r="G5199" s="134"/>
      <c r="H5199" s="140"/>
      <c r="I5199" s="140"/>
      <c r="J5199" s="140"/>
      <c r="K5199" s="140"/>
    </row>
    <row r="5200" spans="1:11" outlineLevel="1" x14ac:dyDescent="0.2">
      <c r="A5200" s="135"/>
      <c r="B5200" s="136"/>
      <c r="C5200" s="137" t="s">
        <v>4061</v>
      </c>
      <c r="D5200" s="139"/>
      <c r="E5200" s="139">
        <v>0.2072</v>
      </c>
      <c r="F5200" s="134"/>
      <c r="G5200" s="134"/>
      <c r="H5200" s="140"/>
      <c r="I5200" s="140"/>
      <c r="J5200" s="140"/>
      <c r="K5200" s="140"/>
    </row>
    <row r="5201" spans="1:11" outlineLevel="1" x14ac:dyDescent="0.2">
      <c r="A5201" s="135"/>
      <c r="B5201" s="136"/>
      <c r="C5201" s="137" t="s">
        <v>4062</v>
      </c>
      <c r="D5201" s="139"/>
      <c r="E5201" s="139">
        <v>0.2268</v>
      </c>
      <c r="F5201" s="134"/>
      <c r="G5201" s="134"/>
      <c r="H5201" s="140"/>
      <c r="I5201" s="140"/>
      <c r="J5201" s="140"/>
      <c r="K5201" s="140"/>
    </row>
    <row r="5202" spans="1:11" outlineLevel="1" x14ac:dyDescent="0.2">
      <c r="A5202" s="135"/>
      <c r="B5202" s="136"/>
      <c r="C5202" s="137" t="s">
        <v>4063</v>
      </c>
      <c r="D5202" s="139"/>
      <c r="E5202" s="139">
        <v>0.2268</v>
      </c>
      <c r="F5202" s="134"/>
      <c r="G5202" s="134"/>
      <c r="H5202" s="140"/>
      <c r="I5202" s="140"/>
      <c r="J5202" s="140"/>
      <c r="K5202" s="140"/>
    </row>
    <row r="5203" spans="1:11" outlineLevel="1" x14ac:dyDescent="0.2">
      <c r="A5203" s="135"/>
      <c r="B5203" s="136"/>
      <c r="C5203" s="137" t="s">
        <v>4064</v>
      </c>
      <c r="D5203" s="139"/>
      <c r="E5203" s="139">
        <v>0.216</v>
      </c>
      <c r="F5203" s="134"/>
      <c r="G5203" s="134"/>
      <c r="H5203" s="140"/>
      <c r="I5203" s="140"/>
      <c r="J5203" s="140"/>
      <c r="K5203" s="140"/>
    </row>
    <row r="5204" spans="1:11" outlineLevel="1" x14ac:dyDescent="0.2">
      <c r="A5204" s="135"/>
      <c r="B5204" s="136"/>
      <c r="C5204" s="137" t="s">
        <v>4065</v>
      </c>
      <c r="D5204" s="139"/>
      <c r="E5204" s="139">
        <v>0.216</v>
      </c>
      <c r="F5204" s="134"/>
      <c r="G5204" s="134"/>
      <c r="H5204" s="140"/>
      <c r="I5204" s="140"/>
      <c r="J5204" s="140"/>
      <c r="K5204" s="140"/>
    </row>
    <row r="5205" spans="1:11" outlineLevel="1" x14ac:dyDescent="0.2">
      <c r="A5205" s="135"/>
      <c r="B5205" s="136"/>
      <c r="C5205" s="137" t="s">
        <v>4066</v>
      </c>
      <c r="D5205" s="139"/>
      <c r="E5205" s="139">
        <v>0.34799999999999998</v>
      </c>
      <c r="F5205" s="134"/>
      <c r="G5205" s="134"/>
      <c r="H5205" s="140"/>
      <c r="I5205" s="140"/>
      <c r="J5205" s="140"/>
      <c r="K5205" s="140"/>
    </row>
    <row r="5206" spans="1:11" outlineLevel="1" x14ac:dyDescent="0.2">
      <c r="A5206" s="135"/>
      <c r="B5206" s="136"/>
      <c r="C5206" s="137" t="s">
        <v>4067</v>
      </c>
      <c r="D5206" s="139"/>
      <c r="E5206" s="139">
        <v>0.54</v>
      </c>
      <c r="F5206" s="134"/>
      <c r="G5206" s="134"/>
      <c r="H5206" s="140"/>
      <c r="I5206" s="140"/>
      <c r="J5206" s="140"/>
      <c r="K5206" s="140"/>
    </row>
    <row r="5207" spans="1:11" outlineLevel="1" x14ac:dyDescent="0.2">
      <c r="A5207" s="135"/>
      <c r="B5207" s="136"/>
      <c r="C5207" s="137" t="s">
        <v>4068</v>
      </c>
      <c r="D5207" s="139"/>
      <c r="E5207" s="139">
        <v>1.974</v>
      </c>
      <c r="F5207" s="134"/>
      <c r="G5207" s="134"/>
      <c r="H5207" s="140"/>
      <c r="I5207" s="140"/>
      <c r="J5207" s="140"/>
      <c r="K5207" s="140"/>
    </row>
    <row r="5208" spans="1:11" outlineLevel="1" x14ac:dyDescent="0.2">
      <c r="A5208" s="135"/>
      <c r="B5208" s="136"/>
      <c r="C5208" s="137" t="s">
        <v>4069</v>
      </c>
      <c r="D5208" s="139"/>
      <c r="E5208" s="139">
        <v>2.5064799999999998</v>
      </c>
      <c r="F5208" s="134"/>
      <c r="G5208" s="134"/>
      <c r="H5208" s="140"/>
      <c r="I5208" s="140"/>
      <c r="J5208" s="140"/>
      <c r="K5208" s="140"/>
    </row>
    <row r="5209" spans="1:11" outlineLevel="1" x14ac:dyDescent="0.2">
      <c r="A5209" s="135"/>
      <c r="B5209" s="136"/>
      <c r="C5209" s="137" t="s">
        <v>4070</v>
      </c>
      <c r="D5209" s="139"/>
      <c r="E5209" s="139">
        <v>2.6213799999999998</v>
      </c>
      <c r="F5209" s="134"/>
      <c r="G5209" s="134"/>
      <c r="H5209" s="140"/>
      <c r="I5209" s="140"/>
      <c r="J5209" s="140"/>
      <c r="K5209" s="140"/>
    </row>
    <row r="5210" spans="1:11" outlineLevel="1" x14ac:dyDescent="0.2">
      <c r="A5210" s="135"/>
      <c r="B5210" s="136"/>
      <c r="C5210" s="137" t="s">
        <v>4071</v>
      </c>
      <c r="D5210" s="139"/>
      <c r="E5210" s="139">
        <v>17.41311</v>
      </c>
      <c r="F5210" s="134"/>
      <c r="G5210" s="134"/>
      <c r="H5210" s="140"/>
      <c r="I5210" s="140"/>
      <c r="J5210" s="140"/>
      <c r="K5210" s="140"/>
    </row>
    <row r="5211" spans="1:11" outlineLevel="1" x14ac:dyDescent="0.2">
      <c r="A5211" s="135"/>
      <c r="B5211" s="136"/>
      <c r="C5211" s="141" t="s">
        <v>1151</v>
      </c>
      <c r="D5211" s="143"/>
      <c r="E5211" s="143">
        <v>1.42363</v>
      </c>
      <c r="F5211" s="134"/>
      <c r="G5211" s="134"/>
      <c r="H5211" s="140"/>
      <c r="I5211" s="140"/>
      <c r="J5211" s="140"/>
      <c r="K5211" s="140"/>
    </row>
    <row r="5212" spans="1:11" ht="22.5" outlineLevel="1" x14ac:dyDescent="0.2">
      <c r="A5212" s="43">
        <v>421</v>
      </c>
      <c r="B5212" s="44" t="s">
        <v>4072</v>
      </c>
      <c r="C5212" s="59" t="s">
        <v>4073</v>
      </c>
      <c r="D5212" s="68" t="s">
        <v>179</v>
      </c>
      <c r="E5212" s="46">
        <v>13.95238</v>
      </c>
      <c r="F5212" s="47">
        <v>0</v>
      </c>
      <c r="G5212" s="48">
        <f>ROUND(E5212*F5212,2)</f>
        <v>0</v>
      </c>
      <c r="H5212" s="46">
        <v>2.5000000000000001E-2</v>
      </c>
      <c r="I5212" s="46">
        <f>ROUND(E5212*H5212,2)</f>
        <v>0.35</v>
      </c>
      <c r="J5212" s="46">
        <v>0</v>
      </c>
      <c r="K5212" s="46">
        <f>ROUND(E5212*J5212,2)</f>
        <v>0</v>
      </c>
    </row>
    <row r="5213" spans="1:11" outlineLevel="1" x14ac:dyDescent="0.2">
      <c r="A5213" s="135"/>
      <c r="B5213" s="136"/>
      <c r="C5213" s="137" t="s">
        <v>4074</v>
      </c>
      <c r="D5213" s="139"/>
      <c r="E5213" s="139">
        <v>0.88463999999999998</v>
      </c>
      <c r="F5213" s="134"/>
      <c r="G5213" s="134"/>
      <c r="H5213" s="140"/>
      <c r="I5213" s="140"/>
      <c r="J5213" s="140"/>
      <c r="K5213" s="140"/>
    </row>
    <row r="5214" spans="1:11" outlineLevel="1" x14ac:dyDescent="0.2">
      <c r="A5214" s="135"/>
      <c r="B5214" s="136"/>
      <c r="C5214" s="137" t="s">
        <v>4075</v>
      </c>
      <c r="D5214" s="139"/>
      <c r="E5214" s="139">
        <v>0.62912999999999997</v>
      </c>
      <c r="F5214" s="134"/>
      <c r="G5214" s="134"/>
      <c r="H5214" s="140"/>
      <c r="I5214" s="140"/>
      <c r="J5214" s="140"/>
      <c r="K5214" s="140"/>
    </row>
    <row r="5215" spans="1:11" outlineLevel="1" x14ac:dyDescent="0.2">
      <c r="A5215" s="135"/>
      <c r="B5215" s="136"/>
      <c r="C5215" s="137" t="s">
        <v>4076</v>
      </c>
      <c r="D5215" s="139"/>
      <c r="E5215" s="139">
        <v>4.0466699999999998</v>
      </c>
      <c r="F5215" s="134"/>
      <c r="G5215" s="134"/>
      <c r="H5215" s="140"/>
      <c r="I5215" s="140"/>
      <c r="J5215" s="140"/>
      <c r="K5215" s="140"/>
    </row>
    <row r="5216" spans="1:11" outlineLevel="1" x14ac:dyDescent="0.2">
      <c r="A5216" s="135"/>
      <c r="B5216" s="136"/>
      <c r="C5216" s="137" t="s">
        <v>4077</v>
      </c>
      <c r="D5216" s="139"/>
      <c r="E5216" s="139">
        <v>7.1235499999999998</v>
      </c>
      <c r="F5216" s="134"/>
      <c r="G5216" s="134"/>
      <c r="H5216" s="140"/>
      <c r="I5216" s="140"/>
      <c r="J5216" s="140"/>
      <c r="K5216" s="140"/>
    </row>
    <row r="5217" spans="1:11" outlineLevel="1" x14ac:dyDescent="0.2">
      <c r="A5217" s="135"/>
      <c r="B5217" s="136"/>
      <c r="C5217" s="141" t="s">
        <v>1878</v>
      </c>
      <c r="D5217" s="143"/>
      <c r="E5217" s="143">
        <v>1.2684</v>
      </c>
      <c r="F5217" s="134"/>
      <c r="G5217" s="134"/>
      <c r="H5217" s="140"/>
      <c r="I5217" s="140"/>
      <c r="J5217" s="140"/>
      <c r="K5217" s="140"/>
    </row>
    <row r="5218" spans="1:11" ht="22.5" outlineLevel="1" x14ac:dyDescent="0.2">
      <c r="A5218" s="43">
        <v>422</v>
      </c>
      <c r="B5218" s="44" t="s">
        <v>4078</v>
      </c>
      <c r="C5218" s="59" t="s">
        <v>4079</v>
      </c>
      <c r="D5218" s="68" t="s">
        <v>172</v>
      </c>
      <c r="E5218" s="46">
        <v>1140.0906299999999</v>
      </c>
      <c r="F5218" s="47">
        <v>0</v>
      </c>
      <c r="G5218" s="48">
        <f>ROUND(E5218*F5218,2)</f>
        <v>0</v>
      </c>
      <c r="H5218" s="46">
        <v>2.3999999999999998E-3</v>
      </c>
      <c r="I5218" s="46">
        <f>ROUND(E5218*H5218,2)</f>
        <v>2.74</v>
      </c>
      <c r="J5218" s="46">
        <v>0</v>
      </c>
      <c r="K5218" s="46">
        <f>ROUND(E5218*J5218,2)</f>
        <v>0</v>
      </c>
    </row>
    <row r="5219" spans="1:11" outlineLevel="1" x14ac:dyDescent="0.2">
      <c r="A5219" s="135"/>
      <c r="B5219" s="136"/>
      <c r="C5219" s="137" t="s">
        <v>3964</v>
      </c>
      <c r="D5219" s="139"/>
      <c r="E5219" s="139"/>
      <c r="F5219" s="134"/>
      <c r="G5219" s="134"/>
      <c r="H5219" s="140"/>
      <c r="I5219" s="140"/>
      <c r="J5219" s="140"/>
      <c r="K5219" s="140"/>
    </row>
    <row r="5220" spans="1:11" outlineLevel="1" x14ac:dyDescent="0.2">
      <c r="A5220" s="135"/>
      <c r="B5220" s="136"/>
      <c r="C5220" s="137" t="s">
        <v>3965</v>
      </c>
      <c r="D5220" s="139"/>
      <c r="E5220" s="139">
        <v>266.9787</v>
      </c>
      <c r="F5220" s="134"/>
      <c r="G5220" s="134"/>
      <c r="H5220" s="140"/>
      <c r="I5220" s="140"/>
      <c r="J5220" s="140"/>
      <c r="K5220" s="140"/>
    </row>
    <row r="5221" spans="1:11" outlineLevel="1" x14ac:dyDescent="0.2">
      <c r="A5221" s="135"/>
      <c r="B5221" s="136"/>
      <c r="C5221" s="137" t="s">
        <v>3966</v>
      </c>
      <c r="D5221" s="139"/>
      <c r="E5221" s="139">
        <v>606.90239999999994</v>
      </c>
      <c r="F5221" s="134"/>
      <c r="G5221" s="134"/>
      <c r="H5221" s="140"/>
      <c r="I5221" s="140"/>
      <c r="J5221" s="140"/>
      <c r="K5221" s="140"/>
    </row>
    <row r="5222" spans="1:11" outlineLevel="1" x14ac:dyDescent="0.2">
      <c r="A5222" s="135"/>
      <c r="B5222" s="136"/>
      <c r="C5222" s="137" t="s">
        <v>3967</v>
      </c>
      <c r="D5222" s="139"/>
      <c r="E5222" s="139">
        <v>-6.1050000000000004</v>
      </c>
      <c r="F5222" s="134"/>
      <c r="G5222" s="134"/>
      <c r="H5222" s="140"/>
      <c r="I5222" s="140"/>
      <c r="J5222" s="140"/>
      <c r="K5222" s="140"/>
    </row>
    <row r="5223" spans="1:11" outlineLevel="1" x14ac:dyDescent="0.2">
      <c r="A5223" s="135"/>
      <c r="B5223" s="136"/>
      <c r="C5223" s="137" t="s">
        <v>3968</v>
      </c>
      <c r="D5223" s="139"/>
      <c r="E5223" s="139">
        <v>218.02449999999999</v>
      </c>
      <c r="F5223" s="134"/>
      <c r="G5223" s="134"/>
      <c r="H5223" s="140"/>
      <c r="I5223" s="140"/>
      <c r="J5223" s="140"/>
      <c r="K5223" s="140"/>
    </row>
    <row r="5224" spans="1:11" outlineLevel="1" x14ac:dyDescent="0.2">
      <c r="A5224" s="135"/>
      <c r="B5224" s="136"/>
      <c r="C5224" s="141" t="s">
        <v>4080</v>
      </c>
      <c r="D5224" s="143"/>
      <c r="E5224" s="143">
        <v>54.290030000000002</v>
      </c>
      <c r="F5224" s="134"/>
      <c r="G5224" s="134"/>
      <c r="H5224" s="140"/>
      <c r="I5224" s="140"/>
      <c r="J5224" s="140"/>
      <c r="K5224" s="140"/>
    </row>
    <row r="5225" spans="1:11" ht="22.5" outlineLevel="1" x14ac:dyDescent="0.2">
      <c r="A5225" s="43">
        <v>423</v>
      </c>
      <c r="B5225" s="44" t="s">
        <v>4081</v>
      </c>
      <c r="C5225" s="59" t="s">
        <v>4082</v>
      </c>
      <c r="D5225" s="68" t="s">
        <v>172</v>
      </c>
      <c r="E5225" s="46">
        <v>50.402000000000001</v>
      </c>
      <c r="F5225" s="47">
        <v>0</v>
      </c>
      <c r="G5225" s="48">
        <f>ROUND(E5225*F5225,2)</f>
        <v>0</v>
      </c>
      <c r="H5225" s="46">
        <v>3.5999999999999999E-3</v>
      </c>
      <c r="I5225" s="46">
        <f>ROUND(E5225*H5225,2)</f>
        <v>0.18</v>
      </c>
      <c r="J5225" s="46">
        <v>0</v>
      </c>
      <c r="K5225" s="46">
        <f>ROUND(E5225*J5225,2)</f>
        <v>0</v>
      </c>
    </row>
    <row r="5226" spans="1:11" outlineLevel="1" x14ac:dyDescent="0.2">
      <c r="A5226" s="135"/>
      <c r="B5226" s="136"/>
      <c r="C5226" s="137" t="s">
        <v>4083</v>
      </c>
      <c r="D5226" s="139"/>
      <c r="E5226" s="139">
        <v>45.82</v>
      </c>
      <c r="F5226" s="134"/>
      <c r="G5226" s="134"/>
      <c r="H5226" s="140"/>
      <c r="I5226" s="140"/>
      <c r="J5226" s="140"/>
      <c r="K5226" s="140"/>
    </row>
    <row r="5227" spans="1:11" outlineLevel="1" x14ac:dyDescent="0.2">
      <c r="A5227" s="135"/>
      <c r="B5227" s="136"/>
      <c r="C5227" s="141" t="s">
        <v>1878</v>
      </c>
      <c r="D5227" s="143"/>
      <c r="E5227" s="143">
        <v>4.5819999999999999</v>
      </c>
      <c r="F5227" s="134"/>
      <c r="G5227" s="134"/>
      <c r="H5227" s="140"/>
      <c r="I5227" s="140"/>
      <c r="J5227" s="140"/>
      <c r="K5227" s="140"/>
    </row>
    <row r="5228" spans="1:11" outlineLevel="1" x14ac:dyDescent="0.2">
      <c r="A5228" s="43">
        <v>424</v>
      </c>
      <c r="B5228" s="44" t="s">
        <v>4084</v>
      </c>
      <c r="C5228" s="59" t="s">
        <v>4085</v>
      </c>
      <c r="D5228" s="68" t="s">
        <v>172</v>
      </c>
      <c r="E5228" s="46">
        <v>594.13199999999995</v>
      </c>
      <c r="F5228" s="47">
        <v>0</v>
      </c>
      <c r="G5228" s="48">
        <f>ROUND(E5228*F5228,2)</f>
        <v>0</v>
      </c>
      <c r="H5228" s="46">
        <v>2.8E-3</v>
      </c>
      <c r="I5228" s="46">
        <f>ROUND(E5228*H5228,2)</f>
        <v>1.66</v>
      </c>
      <c r="J5228" s="46">
        <v>0</v>
      </c>
      <c r="K5228" s="46">
        <f>ROUND(E5228*J5228,2)</f>
        <v>0</v>
      </c>
    </row>
    <row r="5229" spans="1:11" outlineLevel="1" x14ac:dyDescent="0.2">
      <c r="A5229" s="135"/>
      <c r="B5229" s="136"/>
      <c r="C5229" s="137" t="s">
        <v>3987</v>
      </c>
      <c r="D5229" s="139"/>
      <c r="E5229" s="139"/>
      <c r="F5229" s="134"/>
      <c r="G5229" s="134"/>
      <c r="H5229" s="140"/>
      <c r="I5229" s="140"/>
      <c r="J5229" s="140"/>
      <c r="K5229" s="140"/>
    </row>
    <row r="5230" spans="1:11" outlineLevel="1" x14ac:dyDescent="0.2">
      <c r="A5230" s="135"/>
      <c r="B5230" s="136"/>
      <c r="C5230" s="137" t="s">
        <v>2264</v>
      </c>
      <c r="D5230" s="139"/>
      <c r="E5230" s="139">
        <v>9.51</v>
      </c>
      <c r="F5230" s="134"/>
      <c r="G5230" s="134"/>
      <c r="H5230" s="140"/>
      <c r="I5230" s="140"/>
      <c r="J5230" s="140"/>
      <c r="K5230" s="140"/>
    </row>
    <row r="5231" spans="1:11" outlineLevel="1" x14ac:dyDescent="0.2">
      <c r="A5231" s="135"/>
      <c r="B5231" s="136"/>
      <c r="C5231" s="137" t="s">
        <v>2265</v>
      </c>
      <c r="D5231" s="139"/>
      <c r="E5231" s="139">
        <v>11.83</v>
      </c>
      <c r="F5231" s="134"/>
      <c r="G5231" s="134"/>
      <c r="H5231" s="140"/>
      <c r="I5231" s="140"/>
      <c r="J5231" s="140"/>
      <c r="K5231" s="140"/>
    </row>
    <row r="5232" spans="1:11" outlineLevel="1" x14ac:dyDescent="0.2">
      <c r="A5232" s="135"/>
      <c r="B5232" s="136"/>
      <c r="C5232" s="137" t="s">
        <v>2266</v>
      </c>
      <c r="D5232" s="139"/>
      <c r="E5232" s="139">
        <v>12.85</v>
      </c>
      <c r="F5232" s="134"/>
      <c r="G5232" s="134"/>
      <c r="H5232" s="140"/>
      <c r="I5232" s="140"/>
      <c r="J5232" s="140"/>
      <c r="K5232" s="140"/>
    </row>
    <row r="5233" spans="1:11" outlineLevel="1" x14ac:dyDescent="0.2">
      <c r="A5233" s="135"/>
      <c r="B5233" s="136"/>
      <c r="C5233" s="137" t="s">
        <v>2267</v>
      </c>
      <c r="D5233" s="139"/>
      <c r="E5233" s="139">
        <v>12.85</v>
      </c>
      <c r="F5233" s="134"/>
      <c r="G5233" s="134"/>
      <c r="H5233" s="140"/>
      <c r="I5233" s="140"/>
      <c r="J5233" s="140"/>
      <c r="K5233" s="140"/>
    </row>
    <row r="5234" spans="1:11" outlineLevel="1" x14ac:dyDescent="0.2">
      <c r="A5234" s="135"/>
      <c r="B5234" s="136"/>
      <c r="C5234" s="137" t="s">
        <v>2268</v>
      </c>
      <c r="D5234" s="139"/>
      <c r="E5234" s="139">
        <v>2.61</v>
      </c>
      <c r="F5234" s="134"/>
      <c r="G5234" s="134"/>
      <c r="H5234" s="140"/>
      <c r="I5234" s="140"/>
      <c r="J5234" s="140"/>
      <c r="K5234" s="140"/>
    </row>
    <row r="5235" spans="1:11" outlineLevel="1" x14ac:dyDescent="0.2">
      <c r="A5235" s="135"/>
      <c r="B5235" s="136"/>
      <c r="C5235" s="137" t="s">
        <v>1442</v>
      </c>
      <c r="D5235" s="139"/>
      <c r="E5235" s="139">
        <v>11.01</v>
      </c>
      <c r="F5235" s="134"/>
      <c r="G5235" s="134"/>
      <c r="H5235" s="140"/>
      <c r="I5235" s="140"/>
      <c r="J5235" s="140"/>
      <c r="K5235" s="140"/>
    </row>
    <row r="5236" spans="1:11" outlineLevel="1" x14ac:dyDescent="0.2">
      <c r="A5236" s="135"/>
      <c r="B5236" s="136"/>
      <c r="C5236" s="137" t="s">
        <v>2269</v>
      </c>
      <c r="D5236" s="139"/>
      <c r="E5236" s="139">
        <v>104.53</v>
      </c>
      <c r="F5236" s="134"/>
      <c r="G5236" s="134"/>
      <c r="H5236" s="140"/>
      <c r="I5236" s="140"/>
      <c r="J5236" s="140"/>
      <c r="K5236" s="140"/>
    </row>
    <row r="5237" spans="1:11" outlineLevel="1" x14ac:dyDescent="0.2">
      <c r="A5237" s="135"/>
      <c r="B5237" s="136"/>
      <c r="C5237" s="137" t="s">
        <v>2270</v>
      </c>
      <c r="D5237" s="139"/>
      <c r="E5237" s="139">
        <v>68.87</v>
      </c>
      <c r="F5237" s="134"/>
      <c r="G5237" s="134"/>
      <c r="H5237" s="140"/>
      <c r="I5237" s="140"/>
      <c r="J5237" s="140"/>
      <c r="K5237" s="140"/>
    </row>
    <row r="5238" spans="1:11" outlineLevel="1" x14ac:dyDescent="0.2">
      <c r="A5238" s="135"/>
      <c r="B5238" s="136"/>
      <c r="C5238" s="137" t="s">
        <v>908</v>
      </c>
      <c r="D5238" s="139"/>
      <c r="E5238" s="139">
        <v>18.84</v>
      </c>
      <c r="F5238" s="134"/>
      <c r="G5238" s="134"/>
      <c r="H5238" s="140"/>
      <c r="I5238" s="140"/>
      <c r="J5238" s="140"/>
      <c r="K5238" s="140"/>
    </row>
    <row r="5239" spans="1:11" outlineLevel="1" x14ac:dyDescent="0.2">
      <c r="A5239" s="135"/>
      <c r="B5239" s="136"/>
      <c r="C5239" s="137" t="s">
        <v>909</v>
      </c>
      <c r="D5239" s="139"/>
      <c r="E5239" s="139">
        <v>50.08</v>
      </c>
      <c r="F5239" s="134"/>
      <c r="G5239" s="134"/>
      <c r="H5239" s="140"/>
      <c r="I5239" s="140"/>
      <c r="J5239" s="140"/>
      <c r="K5239" s="140"/>
    </row>
    <row r="5240" spans="1:11" outlineLevel="1" x14ac:dyDescent="0.2">
      <c r="A5240" s="135"/>
      <c r="B5240" s="136"/>
      <c r="C5240" s="137" t="s">
        <v>910</v>
      </c>
      <c r="D5240" s="139"/>
      <c r="E5240" s="139">
        <v>46.4</v>
      </c>
      <c r="F5240" s="134"/>
      <c r="G5240" s="134"/>
      <c r="H5240" s="140"/>
      <c r="I5240" s="140"/>
      <c r="J5240" s="140"/>
      <c r="K5240" s="140"/>
    </row>
    <row r="5241" spans="1:11" outlineLevel="1" x14ac:dyDescent="0.2">
      <c r="A5241" s="135"/>
      <c r="B5241" s="136"/>
      <c r="C5241" s="137" t="s">
        <v>2271</v>
      </c>
      <c r="D5241" s="139"/>
      <c r="E5241" s="139">
        <v>2.08</v>
      </c>
      <c r="F5241" s="134"/>
      <c r="G5241" s="134"/>
      <c r="H5241" s="140"/>
      <c r="I5241" s="140"/>
      <c r="J5241" s="140"/>
      <c r="K5241" s="140"/>
    </row>
    <row r="5242" spans="1:11" outlineLevel="1" x14ac:dyDescent="0.2">
      <c r="A5242" s="135"/>
      <c r="B5242" s="136"/>
      <c r="C5242" s="137" t="s">
        <v>2272</v>
      </c>
      <c r="D5242" s="139"/>
      <c r="E5242" s="139">
        <v>6.58</v>
      </c>
      <c r="F5242" s="134"/>
      <c r="G5242" s="134"/>
      <c r="H5242" s="140"/>
      <c r="I5242" s="140"/>
      <c r="J5242" s="140"/>
      <c r="K5242" s="140"/>
    </row>
    <row r="5243" spans="1:11" outlineLevel="1" x14ac:dyDescent="0.2">
      <c r="A5243" s="135"/>
      <c r="B5243" s="136"/>
      <c r="C5243" s="137" t="s">
        <v>2273</v>
      </c>
      <c r="D5243" s="139"/>
      <c r="E5243" s="139">
        <v>9.99</v>
      </c>
      <c r="F5243" s="134"/>
      <c r="G5243" s="134"/>
      <c r="H5243" s="140"/>
      <c r="I5243" s="140"/>
      <c r="J5243" s="140"/>
      <c r="K5243" s="140"/>
    </row>
    <row r="5244" spans="1:11" outlineLevel="1" x14ac:dyDescent="0.2">
      <c r="A5244" s="135"/>
      <c r="B5244" s="136"/>
      <c r="C5244" s="137" t="s">
        <v>964</v>
      </c>
      <c r="D5244" s="139"/>
      <c r="E5244" s="139">
        <v>6.46</v>
      </c>
      <c r="F5244" s="134"/>
      <c r="G5244" s="134"/>
      <c r="H5244" s="140"/>
      <c r="I5244" s="140"/>
      <c r="J5244" s="140"/>
      <c r="K5244" s="140"/>
    </row>
    <row r="5245" spans="1:11" outlineLevel="1" x14ac:dyDescent="0.2">
      <c r="A5245" s="135"/>
      <c r="B5245" s="136"/>
      <c r="C5245" s="137" t="s">
        <v>2274</v>
      </c>
      <c r="D5245" s="139"/>
      <c r="E5245" s="139">
        <v>11.33</v>
      </c>
      <c r="F5245" s="134"/>
      <c r="G5245" s="134"/>
      <c r="H5245" s="140"/>
      <c r="I5245" s="140"/>
      <c r="J5245" s="140"/>
      <c r="K5245" s="140"/>
    </row>
    <row r="5246" spans="1:11" outlineLevel="1" x14ac:dyDescent="0.2">
      <c r="A5246" s="135"/>
      <c r="B5246" s="136"/>
      <c r="C5246" s="137" t="s">
        <v>2275</v>
      </c>
      <c r="D5246" s="139"/>
      <c r="E5246" s="139">
        <v>13.5</v>
      </c>
      <c r="F5246" s="134"/>
      <c r="G5246" s="134"/>
      <c r="H5246" s="140"/>
      <c r="I5246" s="140"/>
      <c r="J5246" s="140"/>
      <c r="K5246" s="140"/>
    </row>
    <row r="5247" spans="1:11" outlineLevel="1" x14ac:dyDescent="0.2">
      <c r="A5247" s="135"/>
      <c r="B5247" s="136"/>
      <c r="C5247" s="137" t="s">
        <v>912</v>
      </c>
      <c r="D5247" s="139"/>
      <c r="E5247" s="139">
        <v>19.489999999999998</v>
      </c>
      <c r="F5247" s="134"/>
      <c r="G5247" s="134"/>
      <c r="H5247" s="140"/>
      <c r="I5247" s="140"/>
      <c r="J5247" s="140"/>
      <c r="K5247" s="140"/>
    </row>
    <row r="5248" spans="1:11" outlineLevel="1" x14ac:dyDescent="0.2">
      <c r="A5248" s="135"/>
      <c r="B5248" s="136"/>
      <c r="C5248" s="137" t="s">
        <v>2277</v>
      </c>
      <c r="D5248" s="139"/>
      <c r="E5248" s="139">
        <v>46.17</v>
      </c>
      <c r="F5248" s="134"/>
      <c r="G5248" s="134"/>
      <c r="H5248" s="140"/>
      <c r="I5248" s="140"/>
      <c r="J5248" s="140"/>
      <c r="K5248" s="140"/>
    </row>
    <row r="5249" spans="1:11" outlineLevel="1" x14ac:dyDescent="0.2">
      <c r="A5249" s="135"/>
      <c r="B5249" s="136"/>
      <c r="C5249" s="137" t="s">
        <v>914</v>
      </c>
      <c r="D5249" s="139"/>
      <c r="E5249" s="139">
        <v>7.29</v>
      </c>
      <c r="F5249" s="134"/>
      <c r="G5249" s="134"/>
      <c r="H5249" s="140"/>
      <c r="I5249" s="140"/>
      <c r="J5249" s="140"/>
      <c r="K5249" s="140"/>
    </row>
    <row r="5250" spans="1:11" outlineLevel="1" x14ac:dyDescent="0.2">
      <c r="A5250" s="135"/>
      <c r="B5250" s="136"/>
      <c r="C5250" s="137" t="s">
        <v>915</v>
      </c>
      <c r="D5250" s="139"/>
      <c r="E5250" s="139">
        <v>14.63</v>
      </c>
      <c r="F5250" s="134"/>
      <c r="G5250" s="134"/>
      <c r="H5250" s="140"/>
      <c r="I5250" s="140"/>
      <c r="J5250" s="140"/>
      <c r="K5250" s="140"/>
    </row>
    <row r="5251" spans="1:11" outlineLevel="1" x14ac:dyDescent="0.2">
      <c r="A5251" s="135"/>
      <c r="B5251" s="136"/>
      <c r="C5251" s="137" t="s">
        <v>2278</v>
      </c>
      <c r="D5251" s="139"/>
      <c r="E5251" s="139">
        <v>67.2</v>
      </c>
      <c r="F5251" s="134"/>
      <c r="G5251" s="134"/>
      <c r="H5251" s="140"/>
      <c r="I5251" s="140"/>
      <c r="J5251" s="140"/>
      <c r="K5251" s="140"/>
    </row>
    <row r="5252" spans="1:11" outlineLevel="1" x14ac:dyDescent="0.2">
      <c r="A5252" s="135"/>
      <c r="B5252" s="136"/>
      <c r="C5252" s="137" t="s">
        <v>968</v>
      </c>
      <c r="D5252" s="139"/>
      <c r="E5252" s="139">
        <v>1.44</v>
      </c>
      <c r="F5252" s="134"/>
      <c r="G5252" s="134"/>
      <c r="H5252" s="140"/>
      <c r="I5252" s="140"/>
      <c r="J5252" s="140"/>
      <c r="K5252" s="140"/>
    </row>
    <row r="5253" spans="1:11" outlineLevel="1" x14ac:dyDescent="0.2">
      <c r="A5253" s="135"/>
      <c r="B5253" s="136"/>
      <c r="C5253" s="137" t="s">
        <v>969</v>
      </c>
      <c r="D5253" s="139"/>
      <c r="E5253" s="139">
        <v>3.8</v>
      </c>
      <c r="F5253" s="134"/>
      <c r="G5253" s="134"/>
      <c r="H5253" s="140"/>
      <c r="I5253" s="140"/>
      <c r="J5253" s="140"/>
      <c r="K5253" s="140"/>
    </row>
    <row r="5254" spans="1:11" outlineLevel="1" x14ac:dyDescent="0.2">
      <c r="A5254" s="135"/>
      <c r="B5254" s="136"/>
      <c r="C5254" s="137" t="s">
        <v>970</v>
      </c>
      <c r="D5254" s="139"/>
      <c r="E5254" s="139">
        <v>3.5</v>
      </c>
      <c r="F5254" s="134"/>
      <c r="G5254" s="134"/>
      <c r="H5254" s="140"/>
      <c r="I5254" s="140"/>
      <c r="J5254" s="140"/>
      <c r="K5254" s="140"/>
    </row>
    <row r="5255" spans="1:11" outlineLevel="1" x14ac:dyDescent="0.2">
      <c r="A5255" s="135"/>
      <c r="B5255" s="136"/>
      <c r="C5255" s="137" t="s">
        <v>2279</v>
      </c>
      <c r="D5255" s="139"/>
      <c r="E5255" s="139">
        <v>3</v>
      </c>
      <c r="F5255" s="134"/>
      <c r="G5255" s="134"/>
      <c r="H5255" s="140"/>
      <c r="I5255" s="140"/>
      <c r="J5255" s="140"/>
      <c r="K5255" s="140"/>
    </row>
    <row r="5256" spans="1:11" outlineLevel="1" x14ac:dyDescent="0.2">
      <c r="A5256" s="135"/>
      <c r="B5256" s="136"/>
      <c r="C5256" s="141" t="s">
        <v>1151</v>
      </c>
      <c r="D5256" s="143"/>
      <c r="E5256" s="143">
        <v>28.292000000000002</v>
      </c>
      <c r="F5256" s="134"/>
      <c r="G5256" s="134"/>
      <c r="H5256" s="140"/>
      <c r="I5256" s="140"/>
      <c r="J5256" s="140"/>
      <c r="K5256" s="140"/>
    </row>
    <row r="5257" spans="1:11" ht="22.5" outlineLevel="1" x14ac:dyDescent="0.2">
      <c r="A5257" s="43">
        <v>425</v>
      </c>
      <c r="B5257" s="44" t="s">
        <v>4086</v>
      </c>
      <c r="C5257" s="59" t="s">
        <v>4087</v>
      </c>
      <c r="D5257" s="68" t="s">
        <v>172</v>
      </c>
      <c r="E5257" s="46">
        <v>157.66300000000001</v>
      </c>
      <c r="F5257" s="47">
        <v>0</v>
      </c>
      <c r="G5257" s="48">
        <f>ROUND(E5257*F5257,2)</f>
        <v>0</v>
      </c>
      <c r="H5257" s="46">
        <v>2E-3</v>
      </c>
      <c r="I5257" s="46">
        <f>ROUND(E5257*H5257,2)</f>
        <v>0.32</v>
      </c>
      <c r="J5257" s="46">
        <v>0</v>
      </c>
      <c r="K5257" s="46">
        <f>ROUND(E5257*J5257,2)</f>
        <v>0</v>
      </c>
    </row>
    <row r="5258" spans="1:11" outlineLevel="1" x14ac:dyDescent="0.2">
      <c r="A5258" s="135"/>
      <c r="B5258" s="136"/>
      <c r="C5258" s="137" t="s">
        <v>1535</v>
      </c>
      <c r="D5258" s="139"/>
      <c r="E5258" s="139"/>
      <c r="F5258" s="134"/>
      <c r="G5258" s="134"/>
      <c r="H5258" s="140"/>
      <c r="I5258" s="140"/>
      <c r="J5258" s="140"/>
      <c r="K5258" s="140"/>
    </row>
    <row r="5259" spans="1:11" outlineLevel="1" x14ac:dyDescent="0.2">
      <c r="A5259" s="135"/>
      <c r="B5259" s="136"/>
      <c r="C5259" s="137" t="s">
        <v>906</v>
      </c>
      <c r="D5259" s="139"/>
      <c r="E5259" s="139"/>
      <c r="F5259" s="134"/>
      <c r="G5259" s="134"/>
      <c r="H5259" s="140"/>
      <c r="I5259" s="140"/>
      <c r="J5259" s="140"/>
      <c r="K5259" s="140"/>
    </row>
    <row r="5260" spans="1:11" outlineLevel="1" x14ac:dyDescent="0.2">
      <c r="A5260" s="135"/>
      <c r="B5260" s="136"/>
      <c r="C5260" s="137" t="s">
        <v>3947</v>
      </c>
      <c r="D5260" s="139"/>
      <c r="E5260" s="139">
        <v>28.84</v>
      </c>
      <c r="F5260" s="134"/>
      <c r="G5260" s="134"/>
      <c r="H5260" s="140"/>
      <c r="I5260" s="140"/>
      <c r="J5260" s="140"/>
      <c r="K5260" s="140"/>
    </row>
    <row r="5261" spans="1:11" outlineLevel="1" x14ac:dyDescent="0.2">
      <c r="A5261" s="135"/>
      <c r="B5261" s="136"/>
      <c r="C5261" s="137" t="s">
        <v>917</v>
      </c>
      <c r="D5261" s="139"/>
      <c r="E5261" s="139"/>
      <c r="F5261" s="134"/>
      <c r="G5261" s="134"/>
      <c r="H5261" s="140"/>
      <c r="I5261" s="140"/>
      <c r="J5261" s="140"/>
      <c r="K5261" s="140"/>
    </row>
    <row r="5262" spans="1:11" outlineLevel="1" x14ac:dyDescent="0.2">
      <c r="A5262" s="135"/>
      <c r="B5262" s="136"/>
      <c r="C5262" s="137" t="s">
        <v>3949</v>
      </c>
      <c r="D5262" s="139"/>
      <c r="E5262" s="139">
        <v>35.65</v>
      </c>
      <c r="F5262" s="134"/>
      <c r="G5262" s="134"/>
      <c r="H5262" s="140"/>
      <c r="I5262" s="140"/>
      <c r="J5262" s="140"/>
      <c r="K5262" s="140"/>
    </row>
    <row r="5263" spans="1:11" outlineLevel="1" x14ac:dyDescent="0.2">
      <c r="A5263" s="135"/>
      <c r="B5263" s="136"/>
      <c r="C5263" s="137" t="s">
        <v>926</v>
      </c>
      <c r="D5263" s="139"/>
      <c r="E5263" s="139"/>
      <c r="F5263" s="134"/>
      <c r="G5263" s="134"/>
      <c r="H5263" s="140"/>
      <c r="I5263" s="140"/>
      <c r="J5263" s="140"/>
      <c r="K5263" s="140"/>
    </row>
    <row r="5264" spans="1:11" outlineLevel="1" x14ac:dyDescent="0.2">
      <c r="A5264" s="135"/>
      <c r="B5264" s="136"/>
      <c r="C5264" s="137" t="s">
        <v>3951</v>
      </c>
      <c r="D5264" s="139"/>
      <c r="E5264" s="139">
        <v>29.1</v>
      </c>
      <c r="F5264" s="134"/>
      <c r="G5264" s="134"/>
      <c r="H5264" s="140"/>
      <c r="I5264" s="140"/>
      <c r="J5264" s="140"/>
      <c r="K5264" s="140"/>
    </row>
    <row r="5265" spans="1:11" outlineLevel="1" x14ac:dyDescent="0.2">
      <c r="A5265" s="135"/>
      <c r="B5265" s="136"/>
      <c r="C5265" s="137" t="s">
        <v>938</v>
      </c>
      <c r="D5265" s="139"/>
      <c r="E5265" s="139"/>
      <c r="F5265" s="134"/>
      <c r="G5265" s="134"/>
      <c r="H5265" s="140"/>
      <c r="I5265" s="140"/>
      <c r="J5265" s="140"/>
      <c r="K5265" s="140"/>
    </row>
    <row r="5266" spans="1:11" outlineLevel="1" x14ac:dyDescent="0.2">
      <c r="A5266" s="135"/>
      <c r="B5266" s="136"/>
      <c r="C5266" s="137" t="s">
        <v>3952</v>
      </c>
      <c r="D5266" s="139"/>
      <c r="E5266" s="139">
        <v>27.76</v>
      </c>
      <c r="F5266" s="134"/>
      <c r="G5266" s="134"/>
      <c r="H5266" s="140"/>
      <c r="I5266" s="140"/>
      <c r="J5266" s="140"/>
      <c r="K5266" s="140"/>
    </row>
    <row r="5267" spans="1:11" outlineLevel="1" x14ac:dyDescent="0.2">
      <c r="A5267" s="135"/>
      <c r="B5267" s="136"/>
      <c r="C5267" s="137" t="s">
        <v>950</v>
      </c>
      <c r="D5267" s="139"/>
      <c r="E5267" s="139"/>
      <c r="F5267" s="134"/>
      <c r="G5267" s="134"/>
      <c r="H5267" s="140"/>
      <c r="I5267" s="140"/>
      <c r="J5267" s="140"/>
      <c r="K5267" s="140"/>
    </row>
    <row r="5268" spans="1:11" outlineLevel="1" x14ac:dyDescent="0.2">
      <c r="A5268" s="135"/>
      <c r="B5268" s="136"/>
      <c r="C5268" s="137" t="s">
        <v>3953</v>
      </c>
      <c r="D5268" s="139"/>
      <c r="E5268" s="139">
        <v>21.98</v>
      </c>
      <c r="F5268" s="134"/>
      <c r="G5268" s="134"/>
      <c r="H5268" s="140"/>
      <c r="I5268" s="140"/>
      <c r="J5268" s="140"/>
      <c r="K5268" s="140"/>
    </row>
    <row r="5269" spans="1:11" outlineLevel="1" x14ac:dyDescent="0.2">
      <c r="A5269" s="135"/>
      <c r="B5269" s="136"/>
      <c r="C5269" s="141" t="s">
        <v>1878</v>
      </c>
      <c r="D5269" s="143"/>
      <c r="E5269" s="143">
        <v>14.333</v>
      </c>
      <c r="F5269" s="134"/>
      <c r="G5269" s="134"/>
      <c r="H5269" s="140"/>
      <c r="I5269" s="140"/>
      <c r="J5269" s="140"/>
      <c r="K5269" s="140"/>
    </row>
    <row r="5270" spans="1:11" outlineLevel="1" x14ac:dyDescent="0.2">
      <c r="A5270" s="43">
        <v>426</v>
      </c>
      <c r="B5270" s="44" t="s">
        <v>4088</v>
      </c>
      <c r="C5270" s="59" t="s">
        <v>4089</v>
      </c>
      <c r="D5270" s="68" t="s">
        <v>172</v>
      </c>
      <c r="E5270" s="46">
        <v>39.017000000000003</v>
      </c>
      <c r="F5270" s="47">
        <v>0</v>
      </c>
      <c r="G5270" s="48">
        <f>ROUND(E5270*F5270,2)</f>
        <v>0</v>
      </c>
      <c r="H5270" s="46">
        <v>2.3999999999999998E-3</v>
      </c>
      <c r="I5270" s="46">
        <f>ROUND(E5270*H5270,2)</f>
        <v>0.09</v>
      </c>
      <c r="J5270" s="46">
        <v>0</v>
      </c>
      <c r="K5270" s="46">
        <f>ROUND(E5270*J5270,2)</f>
        <v>0</v>
      </c>
    </row>
    <row r="5271" spans="1:11" outlineLevel="1" x14ac:dyDescent="0.2">
      <c r="A5271" s="135"/>
      <c r="B5271" s="136"/>
      <c r="C5271" s="137" t="s">
        <v>1535</v>
      </c>
      <c r="D5271" s="139"/>
      <c r="E5271" s="139"/>
      <c r="F5271" s="134"/>
      <c r="G5271" s="134"/>
      <c r="H5271" s="140"/>
      <c r="I5271" s="140"/>
      <c r="J5271" s="140"/>
      <c r="K5271" s="140"/>
    </row>
    <row r="5272" spans="1:11" outlineLevel="1" x14ac:dyDescent="0.2">
      <c r="A5272" s="135"/>
      <c r="B5272" s="136"/>
      <c r="C5272" s="137" t="s">
        <v>906</v>
      </c>
      <c r="D5272" s="139"/>
      <c r="E5272" s="139"/>
      <c r="F5272" s="134"/>
      <c r="G5272" s="134"/>
      <c r="H5272" s="140"/>
      <c r="I5272" s="140"/>
      <c r="J5272" s="140"/>
      <c r="K5272" s="140"/>
    </row>
    <row r="5273" spans="1:11" outlineLevel="1" x14ac:dyDescent="0.2">
      <c r="A5273" s="135"/>
      <c r="B5273" s="136"/>
      <c r="C5273" s="137" t="s">
        <v>3946</v>
      </c>
      <c r="D5273" s="139"/>
      <c r="E5273" s="139">
        <v>5.48</v>
      </c>
      <c r="F5273" s="134"/>
      <c r="G5273" s="134"/>
      <c r="H5273" s="140"/>
      <c r="I5273" s="140"/>
      <c r="J5273" s="140"/>
      <c r="K5273" s="140"/>
    </row>
    <row r="5274" spans="1:11" outlineLevel="1" x14ac:dyDescent="0.2">
      <c r="A5274" s="135"/>
      <c r="B5274" s="136"/>
      <c r="C5274" s="137" t="s">
        <v>917</v>
      </c>
      <c r="D5274" s="139"/>
      <c r="E5274" s="139"/>
      <c r="F5274" s="134"/>
      <c r="G5274" s="134"/>
      <c r="H5274" s="140"/>
      <c r="I5274" s="140"/>
      <c r="J5274" s="140"/>
      <c r="K5274" s="140"/>
    </row>
    <row r="5275" spans="1:11" outlineLevel="1" x14ac:dyDescent="0.2">
      <c r="A5275" s="135"/>
      <c r="B5275" s="136"/>
      <c r="C5275" s="137" t="s">
        <v>3948</v>
      </c>
      <c r="D5275" s="139"/>
      <c r="E5275" s="139">
        <v>7.34</v>
      </c>
      <c r="F5275" s="134"/>
      <c r="G5275" s="134"/>
      <c r="H5275" s="140"/>
      <c r="I5275" s="140"/>
      <c r="J5275" s="140"/>
      <c r="K5275" s="140"/>
    </row>
    <row r="5276" spans="1:11" outlineLevel="1" x14ac:dyDescent="0.2">
      <c r="A5276" s="135"/>
      <c r="B5276" s="136"/>
      <c r="C5276" s="137" t="s">
        <v>926</v>
      </c>
      <c r="D5276" s="139"/>
      <c r="E5276" s="139"/>
      <c r="F5276" s="134"/>
      <c r="G5276" s="134"/>
      <c r="H5276" s="140"/>
      <c r="I5276" s="140"/>
      <c r="J5276" s="140"/>
      <c r="K5276" s="140"/>
    </row>
    <row r="5277" spans="1:11" outlineLevel="1" x14ac:dyDescent="0.2">
      <c r="A5277" s="135"/>
      <c r="B5277" s="136"/>
      <c r="C5277" s="137" t="s">
        <v>3950</v>
      </c>
      <c r="D5277" s="139"/>
      <c r="E5277" s="139">
        <v>7.55</v>
      </c>
      <c r="F5277" s="134"/>
      <c r="G5277" s="134"/>
      <c r="H5277" s="140"/>
      <c r="I5277" s="140"/>
      <c r="J5277" s="140"/>
      <c r="K5277" s="140"/>
    </row>
    <row r="5278" spans="1:11" outlineLevel="1" x14ac:dyDescent="0.2">
      <c r="A5278" s="135"/>
      <c r="B5278" s="136"/>
      <c r="C5278" s="137" t="s">
        <v>938</v>
      </c>
      <c r="D5278" s="139"/>
      <c r="E5278" s="139"/>
      <c r="F5278" s="134"/>
      <c r="G5278" s="134"/>
      <c r="H5278" s="140"/>
      <c r="I5278" s="140"/>
      <c r="J5278" s="140"/>
      <c r="K5278" s="140"/>
    </row>
    <row r="5279" spans="1:11" outlineLevel="1" x14ac:dyDescent="0.2">
      <c r="A5279" s="135"/>
      <c r="B5279" s="136"/>
      <c r="C5279" s="137" t="s">
        <v>3950</v>
      </c>
      <c r="D5279" s="139"/>
      <c r="E5279" s="139">
        <v>7.55</v>
      </c>
      <c r="F5279" s="134"/>
      <c r="G5279" s="134"/>
      <c r="H5279" s="140"/>
      <c r="I5279" s="140"/>
      <c r="J5279" s="140"/>
      <c r="K5279" s="140"/>
    </row>
    <row r="5280" spans="1:11" outlineLevel="1" x14ac:dyDescent="0.2">
      <c r="A5280" s="135"/>
      <c r="B5280" s="136"/>
      <c r="C5280" s="137" t="s">
        <v>950</v>
      </c>
      <c r="D5280" s="139"/>
      <c r="E5280" s="139"/>
      <c r="F5280" s="134"/>
      <c r="G5280" s="134"/>
      <c r="H5280" s="140"/>
      <c r="I5280" s="140"/>
      <c r="J5280" s="140"/>
      <c r="K5280" s="140"/>
    </row>
    <row r="5281" spans="1:11" outlineLevel="1" x14ac:dyDescent="0.2">
      <c r="A5281" s="135"/>
      <c r="B5281" s="136"/>
      <c r="C5281" s="137" t="s">
        <v>3950</v>
      </c>
      <c r="D5281" s="139"/>
      <c r="E5281" s="139">
        <v>7.55</v>
      </c>
      <c r="F5281" s="134"/>
      <c r="G5281" s="134"/>
      <c r="H5281" s="140"/>
      <c r="I5281" s="140"/>
      <c r="J5281" s="140"/>
      <c r="K5281" s="140"/>
    </row>
    <row r="5282" spans="1:11" outlineLevel="1" x14ac:dyDescent="0.2">
      <c r="A5282" s="135"/>
      <c r="B5282" s="136"/>
      <c r="C5282" s="141" t="s">
        <v>1878</v>
      </c>
      <c r="D5282" s="143"/>
      <c r="E5282" s="143">
        <v>3.5470000000000002</v>
      </c>
      <c r="F5282" s="134"/>
      <c r="G5282" s="134"/>
      <c r="H5282" s="140"/>
      <c r="I5282" s="140"/>
      <c r="J5282" s="140"/>
      <c r="K5282" s="140"/>
    </row>
    <row r="5283" spans="1:11" ht="22.5" outlineLevel="1" x14ac:dyDescent="0.2">
      <c r="A5283" s="43">
        <v>427</v>
      </c>
      <c r="B5283" s="44" t="s">
        <v>4090</v>
      </c>
      <c r="C5283" s="59" t="s">
        <v>4091</v>
      </c>
      <c r="D5283" s="68" t="s">
        <v>172</v>
      </c>
      <c r="E5283" s="46">
        <v>389.56412999999998</v>
      </c>
      <c r="F5283" s="47">
        <v>0</v>
      </c>
      <c r="G5283" s="48">
        <f>ROUND(E5283*F5283,2)</f>
        <v>0</v>
      </c>
      <c r="H5283" s="46">
        <v>4.7999999999999996E-3</v>
      </c>
      <c r="I5283" s="46">
        <f>ROUND(E5283*H5283,2)</f>
        <v>1.87</v>
      </c>
      <c r="J5283" s="46">
        <v>0</v>
      </c>
      <c r="K5283" s="46">
        <f>ROUND(E5283*J5283,2)</f>
        <v>0</v>
      </c>
    </row>
    <row r="5284" spans="1:11" outlineLevel="1" x14ac:dyDescent="0.2">
      <c r="A5284" s="135"/>
      <c r="B5284" s="136"/>
      <c r="C5284" s="137" t="s">
        <v>4092</v>
      </c>
      <c r="D5284" s="139"/>
      <c r="E5284" s="139">
        <v>378.2176</v>
      </c>
      <c r="F5284" s="134"/>
      <c r="G5284" s="134"/>
      <c r="H5284" s="140"/>
      <c r="I5284" s="140"/>
      <c r="J5284" s="140"/>
      <c r="K5284" s="140"/>
    </row>
    <row r="5285" spans="1:11" outlineLevel="1" x14ac:dyDescent="0.2">
      <c r="A5285" s="135"/>
      <c r="B5285" s="136"/>
      <c r="C5285" s="141" t="s">
        <v>4093</v>
      </c>
      <c r="D5285" s="143"/>
      <c r="E5285" s="143">
        <v>11.34653</v>
      </c>
      <c r="F5285" s="134"/>
      <c r="G5285" s="134"/>
      <c r="H5285" s="140"/>
      <c r="I5285" s="140"/>
      <c r="J5285" s="140"/>
      <c r="K5285" s="140"/>
    </row>
    <row r="5286" spans="1:11" ht="22.5" outlineLevel="1" x14ac:dyDescent="0.2">
      <c r="A5286" s="43">
        <v>428</v>
      </c>
      <c r="B5286" s="44" t="s">
        <v>4094</v>
      </c>
      <c r="C5286" s="59" t="s">
        <v>4095</v>
      </c>
      <c r="D5286" s="68" t="s">
        <v>172</v>
      </c>
      <c r="E5286" s="46">
        <v>88.660340000000005</v>
      </c>
      <c r="F5286" s="47">
        <v>0</v>
      </c>
      <c r="G5286" s="48">
        <f>ROUND(E5286*F5286,2)</f>
        <v>0</v>
      </c>
      <c r="H5286" s="46">
        <v>6.4000000000000003E-3</v>
      </c>
      <c r="I5286" s="46">
        <f>ROUND(E5286*H5286,2)</f>
        <v>0.56999999999999995</v>
      </c>
      <c r="J5286" s="46">
        <v>0</v>
      </c>
      <c r="K5286" s="46">
        <f>ROUND(E5286*J5286,2)</f>
        <v>0</v>
      </c>
    </row>
    <row r="5287" spans="1:11" outlineLevel="1" x14ac:dyDescent="0.2">
      <c r="A5287" s="135"/>
      <c r="B5287" s="136"/>
      <c r="C5287" s="137" t="s">
        <v>3960</v>
      </c>
      <c r="D5287" s="139"/>
      <c r="E5287" s="139">
        <v>40.774000000000001</v>
      </c>
      <c r="F5287" s="134"/>
      <c r="G5287" s="134"/>
      <c r="H5287" s="140"/>
      <c r="I5287" s="140"/>
      <c r="J5287" s="140"/>
      <c r="K5287" s="140"/>
    </row>
    <row r="5288" spans="1:11" outlineLevel="1" x14ac:dyDescent="0.2">
      <c r="A5288" s="135"/>
      <c r="B5288" s="136"/>
      <c r="C5288" s="137" t="s">
        <v>4096</v>
      </c>
      <c r="D5288" s="139"/>
      <c r="E5288" s="139">
        <v>45.304000000000002</v>
      </c>
      <c r="F5288" s="134"/>
      <c r="G5288" s="134"/>
      <c r="H5288" s="140"/>
      <c r="I5288" s="140"/>
      <c r="J5288" s="140"/>
      <c r="K5288" s="140"/>
    </row>
    <row r="5289" spans="1:11" outlineLevel="1" x14ac:dyDescent="0.2">
      <c r="A5289" s="135"/>
      <c r="B5289" s="136"/>
      <c r="C5289" s="141" t="s">
        <v>4093</v>
      </c>
      <c r="D5289" s="143"/>
      <c r="E5289" s="143">
        <v>2.5823399999999999</v>
      </c>
      <c r="F5289" s="134"/>
      <c r="G5289" s="134"/>
      <c r="H5289" s="140"/>
      <c r="I5289" s="140"/>
      <c r="J5289" s="140"/>
      <c r="K5289" s="140"/>
    </row>
    <row r="5290" spans="1:11" ht="22.5" outlineLevel="1" x14ac:dyDescent="0.2">
      <c r="A5290" s="43">
        <v>429</v>
      </c>
      <c r="B5290" s="44" t="s">
        <v>4097</v>
      </c>
      <c r="C5290" s="59" t="s">
        <v>4098</v>
      </c>
      <c r="D5290" s="68" t="s">
        <v>172</v>
      </c>
      <c r="E5290" s="46">
        <v>1224.0526199999999</v>
      </c>
      <c r="F5290" s="47">
        <v>0</v>
      </c>
      <c r="G5290" s="48">
        <f>ROUND(E5290*F5290,2)</f>
        <v>0</v>
      </c>
      <c r="H5290" s="46">
        <v>7.1999999999999998E-3</v>
      </c>
      <c r="I5290" s="46">
        <f>ROUND(E5290*H5290,2)</f>
        <v>8.81</v>
      </c>
      <c r="J5290" s="46">
        <v>0</v>
      </c>
      <c r="K5290" s="46">
        <f>ROUND(E5290*J5290,2)</f>
        <v>0</v>
      </c>
    </row>
    <row r="5291" spans="1:11" outlineLevel="1" x14ac:dyDescent="0.2">
      <c r="A5291" s="135"/>
      <c r="B5291" s="136"/>
      <c r="C5291" s="137" t="s">
        <v>3964</v>
      </c>
      <c r="D5291" s="139"/>
      <c r="E5291" s="139"/>
      <c r="F5291" s="134"/>
      <c r="G5291" s="134"/>
      <c r="H5291" s="140"/>
      <c r="I5291" s="140"/>
      <c r="J5291" s="140"/>
      <c r="K5291" s="140"/>
    </row>
    <row r="5292" spans="1:11" outlineLevel="1" x14ac:dyDescent="0.2">
      <c r="A5292" s="135"/>
      <c r="B5292" s="136"/>
      <c r="C5292" s="137" t="s">
        <v>3965</v>
      </c>
      <c r="D5292" s="139"/>
      <c r="E5292" s="139">
        <v>266.9787</v>
      </c>
      <c r="F5292" s="134"/>
      <c r="G5292" s="134"/>
      <c r="H5292" s="140"/>
      <c r="I5292" s="140"/>
      <c r="J5292" s="140"/>
      <c r="K5292" s="140"/>
    </row>
    <row r="5293" spans="1:11" outlineLevel="1" x14ac:dyDescent="0.2">
      <c r="A5293" s="135"/>
      <c r="B5293" s="136"/>
      <c r="C5293" s="137" t="s">
        <v>3966</v>
      </c>
      <c r="D5293" s="139"/>
      <c r="E5293" s="139">
        <v>606.90239999999994</v>
      </c>
      <c r="F5293" s="134"/>
      <c r="G5293" s="134"/>
      <c r="H5293" s="140"/>
      <c r="I5293" s="140"/>
      <c r="J5293" s="140"/>
      <c r="K5293" s="140"/>
    </row>
    <row r="5294" spans="1:11" outlineLevel="1" x14ac:dyDescent="0.2">
      <c r="A5294" s="135"/>
      <c r="B5294" s="136"/>
      <c r="C5294" s="137" t="s">
        <v>3967</v>
      </c>
      <c r="D5294" s="139"/>
      <c r="E5294" s="139">
        <v>-6.1050000000000004</v>
      </c>
      <c r="F5294" s="134"/>
      <c r="G5294" s="134"/>
      <c r="H5294" s="140"/>
      <c r="I5294" s="140"/>
      <c r="J5294" s="140"/>
      <c r="K5294" s="140"/>
    </row>
    <row r="5295" spans="1:11" outlineLevel="1" x14ac:dyDescent="0.2">
      <c r="A5295" s="135"/>
      <c r="B5295" s="136"/>
      <c r="C5295" s="137" t="s">
        <v>3968</v>
      </c>
      <c r="D5295" s="139"/>
      <c r="E5295" s="139">
        <v>218.02449999999999</v>
      </c>
      <c r="F5295" s="134"/>
      <c r="G5295" s="134"/>
      <c r="H5295" s="140"/>
      <c r="I5295" s="140"/>
      <c r="J5295" s="140"/>
      <c r="K5295" s="140"/>
    </row>
    <row r="5296" spans="1:11" outlineLevel="1" x14ac:dyDescent="0.2">
      <c r="A5296" s="135"/>
      <c r="B5296" s="136"/>
      <c r="C5296" s="137" t="s">
        <v>3961</v>
      </c>
      <c r="D5296" s="139"/>
      <c r="E5296" s="139">
        <v>102.6</v>
      </c>
      <c r="F5296" s="134"/>
      <c r="G5296" s="134"/>
      <c r="H5296" s="140"/>
      <c r="I5296" s="140"/>
      <c r="J5296" s="140"/>
      <c r="K5296" s="140"/>
    </row>
    <row r="5297" spans="1:11" outlineLevel="1" x14ac:dyDescent="0.2">
      <c r="A5297" s="135"/>
      <c r="B5297" s="136"/>
      <c r="C5297" s="141" t="s">
        <v>4093</v>
      </c>
      <c r="D5297" s="143"/>
      <c r="E5297" s="143">
        <v>35.65202</v>
      </c>
      <c r="F5297" s="134"/>
      <c r="G5297" s="134"/>
      <c r="H5297" s="140"/>
      <c r="I5297" s="140"/>
      <c r="J5297" s="140"/>
      <c r="K5297" s="140"/>
    </row>
    <row r="5298" spans="1:11" ht="22.5" outlineLevel="1" x14ac:dyDescent="0.2">
      <c r="A5298" s="43">
        <v>430</v>
      </c>
      <c r="B5298" s="44" t="s">
        <v>4099</v>
      </c>
      <c r="C5298" s="59" t="s">
        <v>4100</v>
      </c>
      <c r="D5298" s="68" t="s">
        <v>172</v>
      </c>
      <c r="E5298" s="46">
        <v>1496.7329999999999</v>
      </c>
      <c r="F5298" s="47">
        <v>0</v>
      </c>
      <c r="G5298" s="48">
        <f>ROUND(E5298*F5298,2)</f>
        <v>0</v>
      </c>
      <c r="H5298" s="46">
        <v>2.3999999999999998E-3</v>
      </c>
      <c r="I5298" s="46">
        <f>ROUND(E5298*H5298,2)</f>
        <v>3.59</v>
      </c>
      <c r="J5298" s="46">
        <v>0</v>
      </c>
      <c r="K5298" s="46">
        <f>ROUND(E5298*J5298,2)</f>
        <v>0</v>
      </c>
    </row>
    <row r="5299" spans="1:11" outlineLevel="1" x14ac:dyDescent="0.2">
      <c r="A5299" s="135"/>
      <c r="B5299" s="136"/>
      <c r="C5299" s="137" t="s">
        <v>3988</v>
      </c>
      <c r="D5299" s="139"/>
      <c r="E5299" s="139"/>
      <c r="F5299" s="134"/>
      <c r="G5299" s="134"/>
      <c r="H5299" s="140"/>
      <c r="I5299" s="140"/>
      <c r="J5299" s="140"/>
      <c r="K5299" s="140"/>
    </row>
    <row r="5300" spans="1:11" outlineLevel="1" x14ac:dyDescent="0.2">
      <c r="A5300" s="135"/>
      <c r="B5300" s="136"/>
      <c r="C5300" s="137" t="s">
        <v>2282</v>
      </c>
      <c r="D5300" s="139"/>
      <c r="E5300" s="139">
        <v>50.05</v>
      </c>
      <c r="F5300" s="134"/>
      <c r="G5300" s="134"/>
      <c r="H5300" s="140"/>
      <c r="I5300" s="140"/>
      <c r="J5300" s="140"/>
      <c r="K5300" s="140"/>
    </row>
    <row r="5301" spans="1:11" outlineLevel="1" x14ac:dyDescent="0.2">
      <c r="A5301" s="135"/>
      <c r="B5301" s="136"/>
      <c r="C5301" s="137" t="s">
        <v>2283</v>
      </c>
      <c r="D5301" s="139"/>
      <c r="E5301" s="139">
        <v>28.46</v>
      </c>
      <c r="F5301" s="134"/>
      <c r="G5301" s="134"/>
      <c r="H5301" s="140"/>
      <c r="I5301" s="140"/>
      <c r="J5301" s="140"/>
      <c r="K5301" s="140"/>
    </row>
    <row r="5302" spans="1:11" outlineLevel="1" x14ac:dyDescent="0.2">
      <c r="A5302" s="135"/>
      <c r="B5302" s="136"/>
      <c r="C5302" s="137" t="s">
        <v>2284</v>
      </c>
      <c r="D5302" s="139"/>
      <c r="E5302" s="139">
        <v>9.27</v>
      </c>
      <c r="F5302" s="134"/>
      <c r="G5302" s="134"/>
      <c r="H5302" s="140"/>
      <c r="I5302" s="140"/>
      <c r="J5302" s="140"/>
      <c r="K5302" s="140"/>
    </row>
    <row r="5303" spans="1:11" outlineLevel="1" x14ac:dyDescent="0.2">
      <c r="A5303" s="135"/>
      <c r="B5303" s="136"/>
      <c r="C5303" s="137" t="s">
        <v>2285</v>
      </c>
      <c r="D5303" s="139"/>
      <c r="E5303" s="139">
        <v>0.94</v>
      </c>
      <c r="F5303" s="134"/>
      <c r="G5303" s="134"/>
      <c r="H5303" s="140"/>
      <c r="I5303" s="140"/>
      <c r="J5303" s="140"/>
      <c r="K5303" s="140"/>
    </row>
    <row r="5304" spans="1:11" outlineLevel="1" x14ac:dyDescent="0.2">
      <c r="A5304" s="135"/>
      <c r="B5304" s="136"/>
      <c r="C5304" s="137" t="s">
        <v>2286</v>
      </c>
      <c r="D5304" s="139"/>
      <c r="E5304" s="139">
        <v>1.1299999999999999</v>
      </c>
      <c r="F5304" s="134"/>
      <c r="G5304" s="134"/>
      <c r="H5304" s="140"/>
      <c r="I5304" s="140"/>
      <c r="J5304" s="140"/>
      <c r="K5304" s="140"/>
    </row>
    <row r="5305" spans="1:11" outlineLevel="1" x14ac:dyDescent="0.2">
      <c r="A5305" s="135"/>
      <c r="B5305" s="136"/>
      <c r="C5305" s="137" t="s">
        <v>2287</v>
      </c>
      <c r="D5305" s="139"/>
      <c r="E5305" s="139">
        <v>15.88</v>
      </c>
      <c r="F5305" s="134"/>
      <c r="G5305" s="134"/>
      <c r="H5305" s="140"/>
      <c r="I5305" s="140"/>
      <c r="J5305" s="140"/>
      <c r="K5305" s="140"/>
    </row>
    <row r="5306" spans="1:11" outlineLevel="1" x14ac:dyDescent="0.2">
      <c r="A5306" s="135"/>
      <c r="B5306" s="136"/>
      <c r="C5306" s="137" t="s">
        <v>2288</v>
      </c>
      <c r="D5306" s="139"/>
      <c r="E5306" s="139">
        <v>85.52</v>
      </c>
      <c r="F5306" s="134"/>
      <c r="G5306" s="134"/>
      <c r="H5306" s="140"/>
      <c r="I5306" s="140"/>
      <c r="J5306" s="140"/>
      <c r="K5306" s="140"/>
    </row>
    <row r="5307" spans="1:11" outlineLevel="1" x14ac:dyDescent="0.2">
      <c r="A5307" s="135"/>
      <c r="B5307" s="136"/>
      <c r="C5307" s="137" t="s">
        <v>3990</v>
      </c>
      <c r="D5307" s="139"/>
      <c r="E5307" s="139"/>
      <c r="F5307" s="134"/>
      <c r="G5307" s="134"/>
      <c r="H5307" s="140"/>
      <c r="I5307" s="140"/>
      <c r="J5307" s="140"/>
      <c r="K5307" s="140"/>
    </row>
    <row r="5308" spans="1:11" outlineLevel="1" x14ac:dyDescent="0.2">
      <c r="A5308" s="135"/>
      <c r="B5308" s="136"/>
      <c r="C5308" s="137" t="s">
        <v>2289</v>
      </c>
      <c r="D5308" s="139"/>
      <c r="E5308" s="139">
        <v>51.35</v>
      </c>
      <c r="F5308" s="134"/>
      <c r="G5308" s="134"/>
      <c r="H5308" s="140"/>
      <c r="I5308" s="140"/>
      <c r="J5308" s="140"/>
      <c r="K5308" s="140"/>
    </row>
    <row r="5309" spans="1:11" outlineLevel="1" x14ac:dyDescent="0.2">
      <c r="A5309" s="135"/>
      <c r="B5309" s="136"/>
      <c r="C5309" s="137" t="s">
        <v>2290</v>
      </c>
      <c r="D5309" s="139"/>
      <c r="E5309" s="139">
        <v>38.72</v>
      </c>
      <c r="F5309" s="134"/>
      <c r="G5309" s="134"/>
      <c r="H5309" s="140"/>
      <c r="I5309" s="140"/>
      <c r="J5309" s="140"/>
      <c r="K5309" s="140"/>
    </row>
    <row r="5310" spans="1:11" outlineLevel="1" x14ac:dyDescent="0.2">
      <c r="A5310" s="135"/>
      <c r="B5310" s="136"/>
      <c r="C5310" s="137" t="s">
        <v>975</v>
      </c>
      <c r="D5310" s="139"/>
      <c r="E5310" s="139">
        <v>2.37</v>
      </c>
      <c r="F5310" s="134"/>
      <c r="G5310" s="134"/>
      <c r="H5310" s="140"/>
      <c r="I5310" s="140"/>
      <c r="J5310" s="140"/>
      <c r="K5310" s="140"/>
    </row>
    <row r="5311" spans="1:11" outlineLevel="1" x14ac:dyDescent="0.2">
      <c r="A5311" s="135"/>
      <c r="B5311" s="136"/>
      <c r="C5311" s="137" t="s">
        <v>976</v>
      </c>
      <c r="D5311" s="139"/>
      <c r="E5311" s="139">
        <v>5.73</v>
      </c>
      <c r="F5311" s="134"/>
      <c r="G5311" s="134"/>
      <c r="H5311" s="140"/>
      <c r="I5311" s="140"/>
      <c r="J5311" s="140"/>
      <c r="K5311" s="140"/>
    </row>
    <row r="5312" spans="1:11" outlineLevel="1" x14ac:dyDescent="0.2">
      <c r="A5312" s="135"/>
      <c r="B5312" s="136"/>
      <c r="C5312" s="137" t="s">
        <v>977</v>
      </c>
      <c r="D5312" s="139"/>
      <c r="E5312" s="139">
        <v>1.58</v>
      </c>
      <c r="F5312" s="134"/>
      <c r="G5312" s="134"/>
      <c r="H5312" s="140"/>
      <c r="I5312" s="140"/>
      <c r="J5312" s="140"/>
      <c r="K5312" s="140"/>
    </row>
    <row r="5313" spans="1:11" outlineLevel="1" x14ac:dyDescent="0.2">
      <c r="A5313" s="135"/>
      <c r="B5313" s="136"/>
      <c r="C5313" s="137" t="s">
        <v>978</v>
      </c>
      <c r="D5313" s="139"/>
      <c r="E5313" s="139">
        <v>1.28</v>
      </c>
      <c r="F5313" s="134"/>
      <c r="G5313" s="134"/>
      <c r="H5313" s="140"/>
      <c r="I5313" s="140"/>
      <c r="J5313" s="140"/>
      <c r="K5313" s="140"/>
    </row>
    <row r="5314" spans="1:11" outlineLevel="1" x14ac:dyDescent="0.2">
      <c r="A5314" s="135"/>
      <c r="B5314" s="136"/>
      <c r="C5314" s="137" t="s">
        <v>979</v>
      </c>
      <c r="D5314" s="139"/>
      <c r="E5314" s="139">
        <v>1.35</v>
      </c>
      <c r="F5314" s="134"/>
      <c r="G5314" s="134"/>
      <c r="H5314" s="140"/>
      <c r="I5314" s="140"/>
      <c r="J5314" s="140"/>
      <c r="K5314" s="140"/>
    </row>
    <row r="5315" spans="1:11" outlineLevel="1" x14ac:dyDescent="0.2">
      <c r="A5315" s="135"/>
      <c r="B5315" s="136"/>
      <c r="C5315" s="137" t="s">
        <v>2291</v>
      </c>
      <c r="D5315" s="139"/>
      <c r="E5315" s="139">
        <v>86.26</v>
      </c>
      <c r="F5315" s="134"/>
      <c r="G5315" s="134"/>
      <c r="H5315" s="140"/>
      <c r="I5315" s="140"/>
      <c r="J5315" s="140"/>
      <c r="K5315" s="140"/>
    </row>
    <row r="5316" spans="1:11" outlineLevel="1" x14ac:dyDescent="0.2">
      <c r="A5316" s="135"/>
      <c r="B5316" s="136"/>
      <c r="C5316" s="137" t="s">
        <v>2557</v>
      </c>
      <c r="D5316" s="139"/>
      <c r="E5316" s="139">
        <v>6.1</v>
      </c>
      <c r="F5316" s="134"/>
      <c r="G5316" s="134"/>
      <c r="H5316" s="140"/>
      <c r="I5316" s="140"/>
      <c r="J5316" s="140"/>
      <c r="K5316" s="140"/>
    </row>
    <row r="5317" spans="1:11" outlineLevel="1" x14ac:dyDescent="0.2">
      <c r="A5317" s="135"/>
      <c r="B5317" s="136"/>
      <c r="C5317" s="137" t="s">
        <v>3992</v>
      </c>
      <c r="D5317" s="139"/>
      <c r="E5317" s="139"/>
      <c r="F5317" s="134"/>
      <c r="G5317" s="134"/>
      <c r="H5317" s="140"/>
      <c r="I5317" s="140"/>
      <c r="J5317" s="140"/>
      <c r="K5317" s="140"/>
    </row>
    <row r="5318" spans="1:11" outlineLevel="1" x14ac:dyDescent="0.2">
      <c r="A5318" s="135"/>
      <c r="B5318" s="136"/>
      <c r="C5318" s="137" t="s">
        <v>2293</v>
      </c>
      <c r="D5318" s="139"/>
      <c r="E5318" s="139">
        <v>51.35</v>
      </c>
      <c r="F5318" s="134"/>
      <c r="G5318" s="134"/>
      <c r="H5318" s="140"/>
      <c r="I5318" s="140"/>
      <c r="J5318" s="140"/>
      <c r="K5318" s="140"/>
    </row>
    <row r="5319" spans="1:11" outlineLevel="1" x14ac:dyDescent="0.2">
      <c r="A5319" s="135"/>
      <c r="B5319" s="136"/>
      <c r="C5319" s="137" t="s">
        <v>2294</v>
      </c>
      <c r="D5319" s="139"/>
      <c r="E5319" s="139">
        <v>39.68</v>
      </c>
      <c r="F5319" s="134"/>
      <c r="G5319" s="134"/>
      <c r="H5319" s="140"/>
      <c r="I5319" s="140"/>
      <c r="J5319" s="140"/>
      <c r="K5319" s="140"/>
    </row>
    <row r="5320" spans="1:11" outlineLevel="1" x14ac:dyDescent="0.2">
      <c r="A5320" s="135"/>
      <c r="B5320" s="136"/>
      <c r="C5320" s="137" t="s">
        <v>980</v>
      </c>
      <c r="D5320" s="139"/>
      <c r="E5320" s="139">
        <v>2.5</v>
      </c>
      <c r="F5320" s="134"/>
      <c r="G5320" s="134"/>
      <c r="H5320" s="140"/>
      <c r="I5320" s="140"/>
      <c r="J5320" s="140"/>
      <c r="K5320" s="140"/>
    </row>
    <row r="5321" spans="1:11" outlineLevel="1" x14ac:dyDescent="0.2">
      <c r="A5321" s="135"/>
      <c r="B5321" s="136"/>
      <c r="C5321" s="137" t="s">
        <v>981</v>
      </c>
      <c r="D5321" s="139"/>
      <c r="E5321" s="139">
        <v>6.05</v>
      </c>
      <c r="F5321" s="134"/>
      <c r="G5321" s="134"/>
      <c r="H5321" s="140"/>
      <c r="I5321" s="140"/>
      <c r="J5321" s="140"/>
      <c r="K5321" s="140"/>
    </row>
    <row r="5322" spans="1:11" outlineLevel="1" x14ac:dyDescent="0.2">
      <c r="A5322" s="135"/>
      <c r="B5322" s="136"/>
      <c r="C5322" s="137" t="s">
        <v>982</v>
      </c>
      <c r="D5322" s="139"/>
      <c r="E5322" s="139">
        <v>1.36</v>
      </c>
      <c r="F5322" s="134"/>
      <c r="G5322" s="134"/>
      <c r="H5322" s="140"/>
      <c r="I5322" s="140"/>
      <c r="J5322" s="140"/>
      <c r="K5322" s="140"/>
    </row>
    <row r="5323" spans="1:11" outlineLevel="1" x14ac:dyDescent="0.2">
      <c r="A5323" s="135"/>
      <c r="B5323" s="136"/>
      <c r="C5323" s="137" t="s">
        <v>983</v>
      </c>
      <c r="D5323" s="139"/>
      <c r="E5323" s="139">
        <v>1.41</v>
      </c>
      <c r="F5323" s="134"/>
      <c r="G5323" s="134"/>
      <c r="H5323" s="140"/>
      <c r="I5323" s="140"/>
      <c r="J5323" s="140"/>
      <c r="K5323" s="140"/>
    </row>
    <row r="5324" spans="1:11" outlineLevel="1" x14ac:dyDescent="0.2">
      <c r="A5324" s="135"/>
      <c r="B5324" s="136"/>
      <c r="C5324" s="137" t="s">
        <v>984</v>
      </c>
      <c r="D5324" s="139"/>
      <c r="E5324" s="139">
        <v>1.35</v>
      </c>
      <c r="F5324" s="134"/>
      <c r="G5324" s="134"/>
      <c r="H5324" s="140"/>
      <c r="I5324" s="140"/>
      <c r="J5324" s="140"/>
      <c r="K5324" s="140"/>
    </row>
    <row r="5325" spans="1:11" outlineLevel="1" x14ac:dyDescent="0.2">
      <c r="A5325" s="135"/>
      <c r="B5325" s="136"/>
      <c r="C5325" s="137" t="s">
        <v>2295</v>
      </c>
      <c r="D5325" s="139"/>
      <c r="E5325" s="139">
        <v>87.68</v>
      </c>
      <c r="F5325" s="134"/>
      <c r="G5325" s="134"/>
      <c r="H5325" s="140"/>
      <c r="I5325" s="140"/>
      <c r="J5325" s="140"/>
      <c r="K5325" s="140"/>
    </row>
    <row r="5326" spans="1:11" outlineLevel="1" x14ac:dyDescent="0.2">
      <c r="A5326" s="135"/>
      <c r="B5326" s="136"/>
      <c r="C5326" s="137" t="s">
        <v>2296</v>
      </c>
      <c r="D5326" s="139"/>
      <c r="E5326" s="139">
        <v>5.88</v>
      </c>
      <c r="F5326" s="134"/>
      <c r="G5326" s="134"/>
      <c r="H5326" s="140"/>
      <c r="I5326" s="140"/>
      <c r="J5326" s="140"/>
      <c r="K5326" s="140"/>
    </row>
    <row r="5327" spans="1:11" outlineLevel="1" x14ac:dyDescent="0.2">
      <c r="A5327" s="135"/>
      <c r="B5327" s="136"/>
      <c r="C5327" s="137" t="s">
        <v>3994</v>
      </c>
      <c r="D5327" s="139"/>
      <c r="E5327" s="139"/>
      <c r="F5327" s="134"/>
      <c r="G5327" s="134"/>
      <c r="H5327" s="140"/>
      <c r="I5327" s="140"/>
      <c r="J5327" s="140"/>
      <c r="K5327" s="140"/>
    </row>
    <row r="5328" spans="1:11" outlineLevel="1" x14ac:dyDescent="0.2">
      <c r="A5328" s="135"/>
      <c r="B5328" s="136"/>
      <c r="C5328" s="137" t="s">
        <v>2297</v>
      </c>
      <c r="D5328" s="139"/>
      <c r="E5328" s="139">
        <v>51.35</v>
      </c>
      <c r="F5328" s="134"/>
      <c r="G5328" s="134"/>
      <c r="H5328" s="140"/>
      <c r="I5328" s="140"/>
      <c r="J5328" s="140"/>
      <c r="K5328" s="140"/>
    </row>
    <row r="5329" spans="1:11" outlineLevel="1" x14ac:dyDescent="0.2">
      <c r="A5329" s="135"/>
      <c r="B5329" s="136"/>
      <c r="C5329" s="137" t="s">
        <v>2298</v>
      </c>
      <c r="D5329" s="139"/>
      <c r="E5329" s="139">
        <v>40.39</v>
      </c>
      <c r="F5329" s="134"/>
      <c r="G5329" s="134"/>
      <c r="H5329" s="140"/>
      <c r="I5329" s="140"/>
      <c r="J5329" s="140"/>
      <c r="K5329" s="140"/>
    </row>
    <row r="5330" spans="1:11" outlineLevel="1" x14ac:dyDescent="0.2">
      <c r="A5330" s="135"/>
      <c r="B5330" s="136"/>
      <c r="C5330" s="137" t="s">
        <v>985</v>
      </c>
      <c r="D5330" s="139"/>
      <c r="E5330" s="139">
        <v>2.44</v>
      </c>
      <c r="F5330" s="134"/>
      <c r="G5330" s="134"/>
      <c r="H5330" s="140"/>
      <c r="I5330" s="140"/>
      <c r="J5330" s="140"/>
      <c r="K5330" s="140"/>
    </row>
    <row r="5331" spans="1:11" outlineLevel="1" x14ac:dyDescent="0.2">
      <c r="A5331" s="135"/>
      <c r="B5331" s="136"/>
      <c r="C5331" s="137" t="s">
        <v>986</v>
      </c>
      <c r="D5331" s="139"/>
      <c r="E5331" s="139">
        <v>6.08</v>
      </c>
      <c r="F5331" s="134"/>
      <c r="G5331" s="134"/>
      <c r="H5331" s="140"/>
      <c r="I5331" s="140"/>
      <c r="J5331" s="140"/>
      <c r="K5331" s="140"/>
    </row>
    <row r="5332" spans="1:11" outlineLevel="1" x14ac:dyDescent="0.2">
      <c r="A5332" s="135"/>
      <c r="B5332" s="136"/>
      <c r="C5332" s="137" t="s">
        <v>987</v>
      </c>
      <c r="D5332" s="139"/>
      <c r="E5332" s="139">
        <v>1.38</v>
      </c>
      <c r="F5332" s="134"/>
      <c r="G5332" s="134"/>
      <c r="H5332" s="140"/>
      <c r="I5332" s="140"/>
      <c r="J5332" s="140"/>
      <c r="K5332" s="140"/>
    </row>
    <row r="5333" spans="1:11" outlineLevel="1" x14ac:dyDescent="0.2">
      <c r="A5333" s="135"/>
      <c r="B5333" s="136"/>
      <c r="C5333" s="137" t="s">
        <v>988</v>
      </c>
      <c r="D5333" s="139"/>
      <c r="E5333" s="139">
        <v>1.41</v>
      </c>
      <c r="F5333" s="134"/>
      <c r="G5333" s="134"/>
      <c r="H5333" s="140"/>
      <c r="I5333" s="140"/>
      <c r="J5333" s="140"/>
      <c r="K5333" s="140"/>
    </row>
    <row r="5334" spans="1:11" outlineLevel="1" x14ac:dyDescent="0.2">
      <c r="A5334" s="135"/>
      <c r="B5334" s="136"/>
      <c r="C5334" s="137" t="s">
        <v>989</v>
      </c>
      <c r="D5334" s="139"/>
      <c r="E5334" s="139">
        <v>1.35</v>
      </c>
      <c r="F5334" s="134"/>
      <c r="G5334" s="134"/>
      <c r="H5334" s="140"/>
      <c r="I5334" s="140"/>
      <c r="J5334" s="140"/>
      <c r="K5334" s="140"/>
    </row>
    <row r="5335" spans="1:11" outlineLevel="1" x14ac:dyDescent="0.2">
      <c r="A5335" s="135"/>
      <c r="B5335" s="136"/>
      <c r="C5335" s="137" t="s">
        <v>2299</v>
      </c>
      <c r="D5335" s="139"/>
      <c r="E5335" s="139">
        <v>91.29</v>
      </c>
      <c r="F5335" s="134"/>
      <c r="G5335" s="134"/>
      <c r="H5335" s="140"/>
      <c r="I5335" s="140"/>
      <c r="J5335" s="140"/>
      <c r="K5335" s="140"/>
    </row>
    <row r="5336" spans="1:11" outlineLevel="1" x14ac:dyDescent="0.2">
      <c r="A5336" s="135"/>
      <c r="B5336" s="136"/>
      <c r="C5336" s="137" t="s">
        <v>2300</v>
      </c>
      <c r="D5336" s="139"/>
      <c r="E5336" s="139">
        <v>5.88</v>
      </c>
      <c r="F5336" s="134"/>
      <c r="G5336" s="134"/>
      <c r="H5336" s="140"/>
      <c r="I5336" s="140"/>
      <c r="J5336" s="140"/>
      <c r="K5336" s="140"/>
    </row>
    <row r="5337" spans="1:11" outlineLevel="1" x14ac:dyDescent="0.2">
      <c r="A5337" s="135"/>
      <c r="B5337" s="136"/>
      <c r="C5337" s="137" t="s">
        <v>3996</v>
      </c>
      <c r="D5337" s="139"/>
      <c r="E5337" s="139"/>
      <c r="F5337" s="134"/>
      <c r="G5337" s="134"/>
      <c r="H5337" s="140"/>
      <c r="I5337" s="140"/>
      <c r="J5337" s="140"/>
      <c r="K5337" s="140"/>
    </row>
    <row r="5338" spans="1:11" outlineLevel="1" x14ac:dyDescent="0.2">
      <c r="A5338" s="135"/>
      <c r="B5338" s="136"/>
      <c r="C5338" s="137" t="s">
        <v>2301</v>
      </c>
      <c r="D5338" s="139"/>
      <c r="E5338" s="139">
        <v>29.99</v>
      </c>
      <c r="F5338" s="134"/>
      <c r="G5338" s="134"/>
      <c r="H5338" s="140"/>
      <c r="I5338" s="140"/>
      <c r="J5338" s="140"/>
      <c r="K5338" s="140"/>
    </row>
    <row r="5339" spans="1:11" outlineLevel="1" x14ac:dyDescent="0.2">
      <c r="A5339" s="135"/>
      <c r="B5339" s="136"/>
      <c r="C5339" s="137" t="s">
        <v>2302</v>
      </c>
      <c r="D5339" s="139"/>
      <c r="E5339" s="139">
        <v>45.93</v>
      </c>
      <c r="F5339" s="134"/>
      <c r="G5339" s="134"/>
      <c r="H5339" s="140"/>
      <c r="I5339" s="140"/>
      <c r="J5339" s="140"/>
      <c r="K5339" s="140"/>
    </row>
    <row r="5340" spans="1:11" outlineLevel="1" x14ac:dyDescent="0.2">
      <c r="A5340" s="135"/>
      <c r="B5340" s="136"/>
      <c r="C5340" s="137" t="s">
        <v>2303</v>
      </c>
      <c r="D5340" s="139"/>
      <c r="E5340" s="139">
        <v>5.26</v>
      </c>
      <c r="F5340" s="134"/>
      <c r="G5340" s="134"/>
      <c r="H5340" s="140"/>
      <c r="I5340" s="140"/>
      <c r="J5340" s="140"/>
      <c r="K5340" s="140"/>
    </row>
    <row r="5341" spans="1:11" outlineLevel="1" x14ac:dyDescent="0.2">
      <c r="A5341" s="135"/>
      <c r="B5341" s="136"/>
      <c r="C5341" s="137" t="s">
        <v>2304</v>
      </c>
      <c r="D5341" s="139"/>
      <c r="E5341" s="139">
        <v>1.55</v>
      </c>
      <c r="F5341" s="134"/>
      <c r="G5341" s="134"/>
      <c r="H5341" s="140"/>
      <c r="I5341" s="140"/>
      <c r="J5341" s="140"/>
      <c r="K5341" s="140"/>
    </row>
    <row r="5342" spans="1:11" outlineLevel="1" x14ac:dyDescent="0.2">
      <c r="A5342" s="135"/>
      <c r="B5342" s="136"/>
      <c r="C5342" s="137" t="s">
        <v>2305</v>
      </c>
      <c r="D5342" s="139"/>
      <c r="E5342" s="139">
        <v>1.56</v>
      </c>
      <c r="F5342" s="134"/>
      <c r="G5342" s="134"/>
      <c r="H5342" s="140"/>
      <c r="I5342" s="140"/>
      <c r="J5342" s="140"/>
      <c r="K5342" s="140"/>
    </row>
    <row r="5343" spans="1:11" outlineLevel="1" x14ac:dyDescent="0.2">
      <c r="A5343" s="135"/>
      <c r="B5343" s="136"/>
      <c r="C5343" s="137" t="s">
        <v>2306</v>
      </c>
      <c r="D5343" s="139"/>
      <c r="E5343" s="139">
        <v>2.15</v>
      </c>
      <c r="F5343" s="134"/>
      <c r="G5343" s="134"/>
      <c r="H5343" s="140"/>
      <c r="I5343" s="140"/>
      <c r="J5343" s="140"/>
      <c r="K5343" s="140"/>
    </row>
    <row r="5344" spans="1:11" outlineLevel="1" x14ac:dyDescent="0.2">
      <c r="A5344" s="135"/>
      <c r="B5344" s="136"/>
      <c r="C5344" s="137" t="s">
        <v>2307</v>
      </c>
      <c r="D5344" s="139"/>
      <c r="E5344" s="139">
        <v>1.35</v>
      </c>
      <c r="F5344" s="134"/>
      <c r="G5344" s="134"/>
      <c r="H5344" s="140"/>
      <c r="I5344" s="140"/>
      <c r="J5344" s="140"/>
      <c r="K5344" s="140"/>
    </row>
    <row r="5345" spans="1:11" outlineLevel="1" x14ac:dyDescent="0.2">
      <c r="A5345" s="135"/>
      <c r="B5345" s="136"/>
      <c r="C5345" s="137" t="s">
        <v>2195</v>
      </c>
      <c r="D5345" s="139"/>
      <c r="E5345" s="139">
        <v>74.14</v>
      </c>
      <c r="F5345" s="134"/>
      <c r="G5345" s="134"/>
      <c r="H5345" s="140"/>
      <c r="I5345" s="140"/>
      <c r="J5345" s="140"/>
      <c r="K5345" s="140"/>
    </row>
    <row r="5346" spans="1:11" outlineLevel="1" x14ac:dyDescent="0.2">
      <c r="A5346" s="135"/>
      <c r="B5346" s="136"/>
      <c r="C5346" s="137" t="s">
        <v>2196</v>
      </c>
      <c r="D5346" s="139"/>
      <c r="E5346" s="139">
        <v>148.49</v>
      </c>
      <c r="F5346" s="134"/>
      <c r="G5346" s="134"/>
      <c r="H5346" s="140"/>
      <c r="I5346" s="140"/>
      <c r="J5346" s="140"/>
      <c r="K5346" s="140"/>
    </row>
    <row r="5347" spans="1:11" outlineLevel="1" x14ac:dyDescent="0.2">
      <c r="A5347" s="135"/>
      <c r="B5347" s="136"/>
      <c r="C5347" s="137" t="s">
        <v>2308</v>
      </c>
      <c r="D5347" s="139"/>
      <c r="E5347" s="139">
        <v>68.86</v>
      </c>
      <c r="F5347" s="134"/>
      <c r="G5347" s="134"/>
      <c r="H5347" s="140"/>
      <c r="I5347" s="140"/>
      <c r="J5347" s="140"/>
      <c r="K5347" s="140"/>
    </row>
    <row r="5348" spans="1:11" outlineLevel="1" x14ac:dyDescent="0.2">
      <c r="A5348" s="135"/>
      <c r="B5348" s="136"/>
      <c r="C5348" s="137" t="s">
        <v>2197</v>
      </c>
      <c r="D5348" s="139"/>
      <c r="E5348" s="139">
        <v>149.01</v>
      </c>
      <c r="F5348" s="134"/>
      <c r="G5348" s="134"/>
      <c r="H5348" s="140"/>
      <c r="I5348" s="140"/>
      <c r="J5348" s="140"/>
      <c r="K5348" s="140"/>
    </row>
    <row r="5349" spans="1:11" outlineLevel="1" x14ac:dyDescent="0.2">
      <c r="A5349" s="135"/>
      <c r="B5349" s="136"/>
      <c r="C5349" s="137" t="s">
        <v>2198</v>
      </c>
      <c r="D5349" s="139"/>
      <c r="E5349" s="139">
        <v>112.35</v>
      </c>
      <c r="F5349" s="134"/>
      <c r="G5349" s="134"/>
      <c r="H5349" s="140"/>
      <c r="I5349" s="140"/>
      <c r="J5349" s="140"/>
      <c r="K5349" s="140"/>
    </row>
    <row r="5350" spans="1:11" outlineLevel="1" x14ac:dyDescent="0.2">
      <c r="A5350" s="135"/>
      <c r="B5350" s="136"/>
      <c r="C5350" s="141" t="s">
        <v>1151</v>
      </c>
      <c r="D5350" s="143"/>
      <c r="E5350" s="143">
        <v>71.272999999999996</v>
      </c>
      <c r="F5350" s="134"/>
      <c r="G5350" s="134"/>
      <c r="H5350" s="140"/>
      <c r="I5350" s="140"/>
      <c r="J5350" s="140"/>
      <c r="K5350" s="140"/>
    </row>
    <row r="5351" spans="1:11" ht="22.5" outlineLevel="1" x14ac:dyDescent="0.2">
      <c r="A5351" s="43">
        <v>431</v>
      </c>
      <c r="B5351" s="44" t="s">
        <v>4101</v>
      </c>
      <c r="C5351" s="59" t="s">
        <v>4102</v>
      </c>
      <c r="D5351" s="68" t="s">
        <v>172</v>
      </c>
      <c r="E5351" s="46">
        <v>680.96699999999998</v>
      </c>
      <c r="F5351" s="47">
        <v>0</v>
      </c>
      <c r="G5351" s="48">
        <f>ROUND(E5351*F5351,2)</f>
        <v>0</v>
      </c>
      <c r="H5351" s="46">
        <v>3.2000000000000002E-3</v>
      </c>
      <c r="I5351" s="46">
        <f>ROUND(E5351*H5351,2)</f>
        <v>2.1800000000000002</v>
      </c>
      <c r="J5351" s="46">
        <v>0</v>
      </c>
      <c r="K5351" s="46">
        <f>ROUND(E5351*J5351,2)</f>
        <v>0</v>
      </c>
    </row>
    <row r="5352" spans="1:11" outlineLevel="1" x14ac:dyDescent="0.2">
      <c r="A5352" s="135"/>
      <c r="B5352" s="136"/>
      <c r="C5352" s="137" t="s">
        <v>3989</v>
      </c>
      <c r="D5352" s="139"/>
      <c r="E5352" s="139"/>
      <c r="F5352" s="134"/>
      <c r="G5352" s="134"/>
      <c r="H5352" s="140"/>
      <c r="I5352" s="140"/>
      <c r="J5352" s="140"/>
      <c r="K5352" s="140"/>
    </row>
    <row r="5353" spans="1:11" outlineLevel="1" x14ac:dyDescent="0.2">
      <c r="A5353" s="135"/>
      <c r="B5353" s="136"/>
      <c r="C5353" s="137" t="s">
        <v>925</v>
      </c>
      <c r="D5353" s="139"/>
      <c r="E5353" s="139">
        <v>48.07</v>
      </c>
      <c r="F5353" s="134"/>
      <c r="G5353" s="134"/>
      <c r="H5353" s="140"/>
      <c r="I5353" s="140"/>
      <c r="J5353" s="140"/>
      <c r="K5353" s="140"/>
    </row>
    <row r="5354" spans="1:11" outlineLevel="1" x14ac:dyDescent="0.2">
      <c r="A5354" s="135"/>
      <c r="B5354" s="136"/>
      <c r="C5354" s="137" t="s">
        <v>1494</v>
      </c>
      <c r="D5354" s="139"/>
      <c r="E5354" s="139">
        <v>71.040000000000006</v>
      </c>
      <c r="F5354" s="134"/>
      <c r="G5354" s="134"/>
      <c r="H5354" s="140"/>
      <c r="I5354" s="140"/>
      <c r="J5354" s="140"/>
      <c r="K5354" s="140"/>
    </row>
    <row r="5355" spans="1:11" outlineLevel="1" x14ac:dyDescent="0.2">
      <c r="A5355" s="135"/>
      <c r="B5355" s="136"/>
      <c r="C5355" s="137" t="s">
        <v>2555</v>
      </c>
      <c r="D5355" s="139"/>
      <c r="E5355" s="139">
        <v>103.6</v>
      </c>
      <c r="F5355" s="134"/>
      <c r="G5355" s="134"/>
      <c r="H5355" s="140"/>
      <c r="I5355" s="140"/>
      <c r="J5355" s="140"/>
      <c r="K5355" s="140"/>
    </row>
    <row r="5356" spans="1:11" outlineLevel="1" x14ac:dyDescent="0.2">
      <c r="A5356" s="135"/>
      <c r="B5356" s="136"/>
      <c r="C5356" s="137" t="s">
        <v>3991</v>
      </c>
      <c r="D5356" s="139"/>
      <c r="E5356" s="139"/>
      <c r="F5356" s="134"/>
      <c r="G5356" s="134"/>
      <c r="H5356" s="140"/>
      <c r="I5356" s="140"/>
      <c r="J5356" s="140"/>
      <c r="K5356" s="140"/>
    </row>
    <row r="5357" spans="1:11" outlineLevel="1" x14ac:dyDescent="0.2">
      <c r="A5357" s="135"/>
      <c r="B5357" s="136"/>
      <c r="C5357" s="137" t="s">
        <v>2178</v>
      </c>
      <c r="D5357" s="139"/>
      <c r="E5357" s="139">
        <v>22.59</v>
      </c>
      <c r="F5357" s="134"/>
      <c r="G5357" s="134"/>
      <c r="H5357" s="140"/>
      <c r="I5357" s="140"/>
      <c r="J5357" s="140"/>
      <c r="K5357" s="140"/>
    </row>
    <row r="5358" spans="1:11" outlineLevel="1" x14ac:dyDescent="0.2">
      <c r="A5358" s="135"/>
      <c r="B5358" s="136"/>
      <c r="C5358" s="137" t="s">
        <v>2179</v>
      </c>
      <c r="D5358" s="139"/>
      <c r="E5358" s="139">
        <v>26.83</v>
      </c>
      <c r="F5358" s="134"/>
      <c r="G5358" s="134"/>
      <c r="H5358" s="140"/>
      <c r="I5358" s="140"/>
      <c r="J5358" s="140"/>
      <c r="K5358" s="140"/>
    </row>
    <row r="5359" spans="1:11" outlineLevel="1" x14ac:dyDescent="0.2">
      <c r="A5359" s="135"/>
      <c r="B5359" s="136"/>
      <c r="C5359" s="137" t="s">
        <v>2180</v>
      </c>
      <c r="D5359" s="139"/>
      <c r="E5359" s="139">
        <v>22.25</v>
      </c>
      <c r="F5359" s="134"/>
      <c r="G5359" s="134"/>
      <c r="H5359" s="140"/>
      <c r="I5359" s="140"/>
      <c r="J5359" s="140"/>
      <c r="K5359" s="140"/>
    </row>
    <row r="5360" spans="1:11" outlineLevel="1" x14ac:dyDescent="0.2">
      <c r="A5360" s="135"/>
      <c r="B5360" s="136"/>
      <c r="C5360" s="137" t="s">
        <v>2181</v>
      </c>
      <c r="D5360" s="139"/>
      <c r="E5360" s="139">
        <v>21.63</v>
      </c>
      <c r="F5360" s="134"/>
      <c r="G5360" s="134"/>
      <c r="H5360" s="140"/>
      <c r="I5360" s="140"/>
      <c r="J5360" s="140"/>
      <c r="K5360" s="140"/>
    </row>
    <row r="5361" spans="1:11" outlineLevel="1" x14ac:dyDescent="0.2">
      <c r="A5361" s="135"/>
      <c r="B5361" s="136"/>
      <c r="C5361" s="137" t="s">
        <v>2182</v>
      </c>
      <c r="D5361" s="139"/>
      <c r="E5361" s="139">
        <v>27.13</v>
      </c>
      <c r="F5361" s="134"/>
      <c r="G5361" s="134"/>
      <c r="H5361" s="140"/>
      <c r="I5361" s="140"/>
      <c r="J5361" s="140"/>
      <c r="K5361" s="140"/>
    </row>
    <row r="5362" spans="1:11" outlineLevel="1" x14ac:dyDescent="0.2">
      <c r="A5362" s="135"/>
      <c r="B5362" s="136"/>
      <c r="C5362" s="137" t="s">
        <v>2183</v>
      </c>
      <c r="D5362" s="139"/>
      <c r="E5362" s="139">
        <v>21.19</v>
      </c>
      <c r="F5362" s="134"/>
      <c r="G5362" s="134"/>
      <c r="H5362" s="140"/>
      <c r="I5362" s="140"/>
      <c r="J5362" s="140"/>
      <c r="K5362" s="140"/>
    </row>
    <row r="5363" spans="1:11" outlineLevel="1" x14ac:dyDescent="0.2">
      <c r="A5363" s="135"/>
      <c r="B5363" s="136"/>
      <c r="C5363" s="137" t="s">
        <v>3993</v>
      </c>
      <c r="D5363" s="139"/>
      <c r="E5363" s="139"/>
      <c r="F5363" s="134"/>
      <c r="G5363" s="134"/>
      <c r="H5363" s="140"/>
      <c r="I5363" s="140"/>
      <c r="J5363" s="140"/>
      <c r="K5363" s="140"/>
    </row>
    <row r="5364" spans="1:11" outlineLevel="1" x14ac:dyDescent="0.2">
      <c r="A5364" s="135"/>
      <c r="B5364" s="136"/>
      <c r="C5364" s="137" t="s">
        <v>2184</v>
      </c>
      <c r="D5364" s="139"/>
      <c r="E5364" s="139">
        <v>22.08</v>
      </c>
      <c r="F5364" s="134"/>
      <c r="G5364" s="134"/>
      <c r="H5364" s="140"/>
      <c r="I5364" s="140"/>
      <c r="J5364" s="140"/>
      <c r="K5364" s="140"/>
    </row>
    <row r="5365" spans="1:11" outlineLevel="1" x14ac:dyDescent="0.2">
      <c r="A5365" s="135"/>
      <c r="B5365" s="136"/>
      <c r="C5365" s="137" t="s">
        <v>2185</v>
      </c>
      <c r="D5365" s="139"/>
      <c r="E5365" s="139">
        <v>26.8</v>
      </c>
      <c r="F5365" s="134"/>
      <c r="G5365" s="134"/>
      <c r="H5365" s="140"/>
      <c r="I5365" s="140"/>
      <c r="J5365" s="140"/>
      <c r="K5365" s="140"/>
    </row>
    <row r="5366" spans="1:11" outlineLevel="1" x14ac:dyDescent="0.2">
      <c r="A5366" s="135"/>
      <c r="B5366" s="136"/>
      <c r="C5366" s="137" t="s">
        <v>2186</v>
      </c>
      <c r="D5366" s="139"/>
      <c r="E5366" s="139">
        <v>22.28</v>
      </c>
      <c r="F5366" s="134"/>
      <c r="G5366" s="134"/>
      <c r="H5366" s="140"/>
      <c r="I5366" s="140"/>
      <c r="J5366" s="140"/>
      <c r="K5366" s="140"/>
    </row>
    <row r="5367" spans="1:11" outlineLevel="1" x14ac:dyDescent="0.2">
      <c r="A5367" s="135"/>
      <c r="B5367" s="136"/>
      <c r="C5367" s="137" t="s">
        <v>2187</v>
      </c>
      <c r="D5367" s="139"/>
      <c r="E5367" s="139">
        <v>72.59</v>
      </c>
      <c r="F5367" s="134"/>
      <c r="G5367" s="134"/>
      <c r="H5367" s="140"/>
      <c r="I5367" s="140"/>
      <c r="J5367" s="140"/>
      <c r="K5367" s="140"/>
    </row>
    <row r="5368" spans="1:11" outlineLevel="1" x14ac:dyDescent="0.2">
      <c r="A5368" s="135"/>
      <c r="B5368" s="136"/>
      <c r="C5368" s="137" t="s">
        <v>2188</v>
      </c>
      <c r="D5368" s="139"/>
      <c r="E5368" s="139">
        <v>21.63</v>
      </c>
      <c r="F5368" s="134"/>
      <c r="G5368" s="134"/>
      <c r="H5368" s="140"/>
      <c r="I5368" s="140"/>
      <c r="J5368" s="140"/>
      <c r="K5368" s="140"/>
    </row>
    <row r="5369" spans="1:11" outlineLevel="1" x14ac:dyDescent="0.2">
      <c r="A5369" s="135"/>
      <c r="B5369" s="136"/>
      <c r="C5369" s="137" t="s">
        <v>2189</v>
      </c>
      <c r="D5369" s="139"/>
      <c r="E5369" s="139">
        <v>27.13</v>
      </c>
      <c r="F5369" s="134"/>
      <c r="G5369" s="134"/>
      <c r="H5369" s="140"/>
      <c r="I5369" s="140"/>
      <c r="J5369" s="140"/>
      <c r="K5369" s="140"/>
    </row>
    <row r="5370" spans="1:11" outlineLevel="1" x14ac:dyDescent="0.2">
      <c r="A5370" s="135"/>
      <c r="B5370" s="136"/>
      <c r="C5370" s="137" t="s">
        <v>2190</v>
      </c>
      <c r="D5370" s="139"/>
      <c r="E5370" s="139">
        <v>21.19</v>
      </c>
      <c r="F5370" s="134"/>
      <c r="G5370" s="134"/>
      <c r="H5370" s="140"/>
      <c r="I5370" s="140"/>
      <c r="J5370" s="140"/>
      <c r="K5370" s="140"/>
    </row>
    <row r="5371" spans="1:11" outlineLevel="1" x14ac:dyDescent="0.2">
      <c r="A5371" s="135"/>
      <c r="B5371" s="136"/>
      <c r="C5371" s="137" t="s">
        <v>3995</v>
      </c>
      <c r="D5371" s="139"/>
      <c r="E5371" s="139"/>
      <c r="F5371" s="134"/>
      <c r="G5371" s="134"/>
      <c r="H5371" s="140"/>
      <c r="I5371" s="140"/>
      <c r="J5371" s="140"/>
      <c r="K5371" s="140"/>
    </row>
    <row r="5372" spans="1:11" outlineLevel="1" x14ac:dyDescent="0.2">
      <c r="A5372" s="135"/>
      <c r="B5372" s="136"/>
      <c r="C5372" s="137" t="s">
        <v>2191</v>
      </c>
      <c r="D5372" s="139"/>
      <c r="E5372" s="139">
        <v>21.86</v>
      </c>
      <c r="F5372" s="134"/>
      <c r="G5372" s="134"/>
      <c r="H5372" s="140"/>
      <c r="I5372" s="140"/>
      <c r="J5372" s="140"/>
      <c r="K5372" s="140"/>
    </row>
    <row r="5373" spans="1:11" outlineLevel="1" x14ac:dyDescent="0.2">
      <c r="A5373" s="135"/>
      <c r="B5373" s="136"/>
      <c r="C5373" s="137" t="s">
        <v>2192</v>
      </c>
      <c r="D5373" s="139"/>
      <c r="E5373" s="139">
        <v>27.24</v>
      </c>
      <c r="F5373" s="134"/>
      <c r="G5373" s="134"/>
      <c r="H5373" s="140"/>
      <c r="I5373" s="140"/>
      <c r="J5373" s="140"/>
      <c r="K5373" s="140"/>
    </row>
    <row r="5374" spans="1:11" outlineLevel="1" x14ac:dyDescent="0.2">
      <c r="A5374" s="135"/>
      <c r="B5374" s="136"/>
      <c r="C5374" s="137" t="s">
        <v>2193</v>
      </c>
      <c r="D5374" s="139"/>
      <c r="E5374" s="139">
        <v>21.41</v>
      </c>
      <c r="F5374" s="134"/>
      <c r="G5374" s="134"/>
      <c r="H5374" s="140"/>
      <c r="I5374" s="140"/>
      <c r="J5374" s="140"/>
      <c r="K5374" s="140"/>
    </row>
    <row r="5375" spans="1:11" outlineLevel="1" x14ac:dyDescent="0.2">
      <c r="A5375" s="135"/>
      <c r="B5375" s="136"/>
      <c r="C5375" s="141" t="s">
        <v>1151</v>
      </c>
      <c r="D5375" s="143"/>
      <c r="E5375" s="143">
        <v>32.427</v>
      </c>
      <c r="F5375" s="134"/>
      <c r="G5375" s="134"/>
      <c r="H5375" s="140"/>
      <c r="I5375" s="140"/>
      <c r="J5375" s="140"/>
      <c r="K5375" s="140"/>
    </row>
    <row r="5376" spans="1:11" outlineLevel="1" x14ac:dyDescent="0.2">
      <c r="A5376" s="43">
        <v>432</v>
      </c>
      <c r="B5376" s="44" t="s">
        <v>4103</v>
      </c>
      <c r="C5376" s="59" t="s">
        <v>4104</v>
      </c>
      <c r="D5376" s="68" t="s">
        <v>297</v>
      </c>
      <c r="E5376" s="46">
        <v>28.266069999999999</v>
      </c>
      <c r="F5376" s="47">
        <v>0</v>
      </c>
      <c r="G5376" s="48">
        <f>ROUND(E5376*F5376,2)</f>
        <v>0</v>
      </c>
      <c r="H5376" s="46">
        <v>0</v>
      </c>
      <c r="I5376" s="46">
        <f>ROUND(E5376*H5376,2)</f>
        <v>0</v>
      </c>
      <c r="J5376" s="46">
        <v>0</v>
      </c>
      <c r="K5376" s="46">
        <f>ROUND(E5376*J5376,2)</f>
        <v>0</v>
      </c>
    </row>
    <row r="5377" spans="1:11" outlineLevel="1" x14ac:dyDescent="0.2">
      <c r="A5377" s="135"/>
      <c r="B5377" s="136"/>
      <c r="C5377" s="137" t="s">
        <v>3547</v>
      </c>
      <c r="D5377" s="139"/>
      <c r="E5377" s="139"/>
      <c r="F5377" s="134"/>
      <c r="G5377" s="134"/>
      <c r="H5377" s="140"/>
      <c r="I5377" s="140"/>
      <c r="J5377" s="140"/>
      <c r="K5377" s="140"/>
    </row>
    <row r="5378" spans="1:11" ht="22.5" outlineLevel="1" x14ac:dyDescent="0.2">
      <c r="A5378" s="135"/>
      <c r="B5378" s="136"/>
      <c r="C5378" s="137" t="s">
        <v>4105</v>
      </c>
      <c r="D5378" s="139"/>
      <c r="E5378" s="139"/>
      <c r="F5378" s="134"/>
      <c r="G5378" s="134"/>
      <c r="H5378" s="140"/>
      <c r="I5378" s="140"/>
      <c r="J5378" s="140"/>
      <c r="K5378" s="140"/>
    </row>
    <row r="5379" spans="1:11" outlineLevel="1" x14ac:dyDescent="0.2">
      <c r="A5379" s="135"/>
      <c r="B5379" s="136"/>
      <c r="C5379" s="137" t="s">
        <v>4106</v>
      </c>
      <c r="D5379" s="139"/>
      <c r="E5379" s="139"/>
      <c r="F5379" s="134"/>
      <c r="G5379" s="134"/>
      <c r="H5379" s="140"/>
      <c r="I5379" s="140"/>
      <c r="J5379" s="140"/>
      <c r="K5379" s="140"/>
    </row>
    <row r="5380" spans="1:11" outlineLevel="1" x14ac:dyDescent="0.2">
      <c r="A5380" s="135"/>
      <c r="B5380" s="136"/>
      <c r="C5380" s="137" t="s">
        <v>4107</v>
      </c>
      <c r="D5380" s="139"/>
      <c r="E5380" s="139">
        <v>28.266069999999999</v>
      </c>
      <c r="F5380" s="134"/>
      <c r="G5380" s="134"/>
      <c r="H5380" s="140"/>
      <c r="I5380" s="140"/>
      <c r="J5380" s="140"/>
      <c r="K5380" s="140"/>
    </row>
    <row r="5381" spans="1:11" x14ac:dyDescent="0.2">
      <c r="A5381" s="36" t="s">
        <v>148</v>
      </c>
      <c r="B5381" s="37" t="s">
        <v>9744</v>
      </c>
      <c r="C5381" s="58" t="s">
        <v>9745</v>
      </c>
      <c r="D5381" s="38"/>
      <c r="E5381" s="39"/>
      <c r="F5381" s="40"/>
      <c r="G5381" s="40">
        <f>SUM(G5382:G5384)</f>
        <v>0</v>
      </c>
      <c r="H5381" s="39"/>
      <c r="I5381" s="39">
        <f>SUM(I5384:I5385)</f>
        <v>0.01</v>
      </c>
      <c r="J5381" s="39"/>
      <c r="K5381" s="39">
        <f>SUM(K5384:K5385)</f>
        <v>0</v>
      </c>
    </row>
    <row r="5382" spans="1:11" outlineLevel="1" x14ac:dyDescent="0.2">
      <c r="A5382" s="51" t="s">
        <v>9779</v>
      </c>
      <c r="B5382" s="52" t="s">
        <v>12875</v>
      </c>
      <c r="C5382" s="60" t="s">
        <v>9777</v>
      </c>
      <c r="D5382" s="53" t="s">
        <v>9778</v>
      </c>
      <c r="E5382" s="54">
        <v>1</v>
      </c>
      <c r="F5382" s="47">
        <f>zti_1!$G$314</f>
        <v>0</v>
      </c>
      <c r="G5382" s="56">
        <f t="shared" ref="G5382:G5383" si="10">ROUND(E5382*F5382,2)</f>
        <v>0</v>
      </c>
      <c r="H5382" s="54">
        <v>0</v>
      </c>
      <c r="I5382" s="54">
        <f t="shared" ref="I5382:I5383" si="11">ROUND(E5382*H5382,2)</f>
        <v>0</v>
      </c>
      <c r="J5382" s="54">
        <v>0</v>
      </c>
      <c r="K5382" s="54">
        <f t="shared" ref="K5382:K5383" si="12">ROUND(E5382*J5382,2)</f>
        <v>0</v>
      </c>
    </row>
    <row r="5383" spans="1:11" outlineLevel="1" x14ac:dyDescent="0.2">
      <c r="A5383" s="51" t="s">
        <v>9779</v>
      </c>
      <c r="B5383" s="52" t="s">
        <v>12876</v>
      </c>
      <c r="C5383" s="60" t="s">
        <v>12874</v>
      </c>
      <c r="D5383" s="53" t="s">
        <v>9778</v>
      </c>
      <c r="E5383" s="54">
        <v>1</v>
      </c>
      <c r="F5383" s="47">
        <f>zti_2!$G$119</f>
        <v>0</v>
      </c>
      <c r="G5383" s="56">
        <f t="shared" si="10"/>
        <v>0</v>
      </c>
      <c r="H5383" s="54">
        <v>0</v>
      </c>
      <c r="I5383" s="54">
        <f t="shared" si="11"/>
        <v>0</v>
      </c>
      <c r="J5383" s="54">
        <v>0</v>
      </c>
      <c r="K5383" s="54">
        <f t="shared" si="12"/>
        <v>0</v>
      </c>
    </row>
    <row r="5384" spans="1:11" outlineLevel="1" x14ac:dyDescent="0.2">
      <c r="A5384" s="51" t="s">
        <v>9779</v>
      </c>
      <c r="B5384" s="52" t="s">
        <v>12877</v>
      </c>
      <c r="C5384" s="60" t="s">
        <v>12878</v>
      </c>
      <c r="D5384" s="53" t="s">
        <v>9778</v>
      </c>
      <c r="E5384" s="54">
        <v>1</v>
      </c>
      <c r="F5384" s="47">
        <f>zti_3!$G$90</f>
        <v>0</v>
      </c>
      <c r="G5384" s="56">
        <f>ROUND(E5384*F5384,2)</f>
        <v>0</v>
      </c>
      <c r="H5384" s="54">
        <v>0</v>
      </c>
      <c r="I5384" s="54">
        <f>ROUND(E5384*H5384,2)</f>
        <v>0</v>
      </c>
      <c r="J5384" s="54">
        <v>0</v>
      </c>
      <c r="K5384" s="54">
        <f>ROUND(E5384*J5384,2)</f>
        <v>0</v>
      </c>
    </row>
    <row r="5385" spans="1:11" x14ac:dyDescent="0.2">
      <c r="A5385" s="36" t="s">
        <v>148</v>
      </c>
      <c r="B5385" s="37" t="s">
        <v>72</v>
      </c>
      <c r="C5385" s="58" t="s">
        <v>73</v>
      </c>
      <c r="D5385" s="70"/>
      <c r="E5385" s="39"/>
      <c r="F5385" s="40"/>
      <c r="G5385" s="40">
        <f>SUM(G5386:G5400)</f>
        <v>0</v>
      </c>
      <c r="H5385" s="39"/>
      <c r="I5385" s="39">
        <f>SUM(I5386:I5400)</f>
        <v>0.01</v>
      </c>
      <c r="J5385" s="39"/>
      <c r="K5385" s="39">
        <f>SUM(K5386:K5400)</f>
        <v>0</v>
      </c>
    </row>
    <row r="5386" spans="1:11" ht="22.5" outlineLevel="1" x14ac:dyDescent="0.2">
      <c r="A5386" s="43">
        <v>433</v>
      </c>
      <c r="B5386" s="44" t="s">
        <v>4108</v>
      </c>
      <c r="C5386" s="59" t="s">
        <v>4109</v>
      </c>
      <c r="D5386" s="68" t="s">
        <v>505</v>
      </c>
      <c r="E5386" s="46">
        <v>2</v>
      </c>
      <c r="F5386" s="47">
        <v>0</v>
      </c>
      <c r="G5386" s="48">
        <f>ROUND(E5386*F5386,2)</f>
        <v>0</v>
      </c>
      <c r="H5386" s="46">
        <v>2.2200000000000002E-3</v>
      </c>
      <c r="I5386" s="46">
        <f>ROUND(E5386*H5386,2)</f>
        <v>0</v>
      </c>
      <c r="J5386" s="46">
        <v>0</v>
      </c>
      <c r="K5386" s="46">
        <f>ROUND(E5386*J5386,2)</f>
        <v>0</v>
      </c>
    </row>
    <row r="5387" spans="1:11" outlineLevel="1" x14ac:dyDescent="0.2">
      <c r="A5387" s="135"/>
      <c r="B5387" s="136"/>
      <c r="C5387" s="137" t="s">
        <v>4110</v>
      </c>
      <c r="D5387" s="139"/>
      <c r="E5387" s="139">
        <v>2</v>
      </c>
      <c r="F5387" s="134"/>
      <c r="G5387" s="134"/>
      <c r="H5387" s="140"/>
      <c r="I5387" s="140"/>
      <c r="J5387" s="140"/>
      <c r="K5387" s="140"/>
    </row>
    <row r="5388" spans="1:11" ht="22.5" outlineLevel="1" x14ac:dyDescent="0.2">
      <c r="A5388" s="43">
        <v>434</v>
      </c>
      <c r="B5388" s="44" t="s">
        <v>4111</v>
      </c>
      <c r="C5388" s="59" t="s">
        <v>4112</v>
      </c>
      <c r="D5388" s="68" t="s">
        <v>505</v>
      </c>
      <c r="E5388" s="46">
        <v>1</v>
      </c>
      <c r="F5388" s="47">
        <v>0</v>
      </c>
      <c r="G5388" s="48">
        <f>ROUND(E5388*F5388,2)</f>
        <v>0</v>
      </c>
      <c r="H5388" s="46">
        <v>5.0000000000000001E-4</v>
      </c>
      <c r="I5388" s="46">
        <f>ROUND(E5388*H5388,2)</f>
        <v>0</v>
      </c>
      <c r="J5388" s="46">
        <v>0</v>
      </c>
      <c r="K5388" s="46">
        <f>ROUND(E5388*J5388,2)</f>
        <v>0</v>
      </c>
    </row>
    <row r="5389" spans="1:11" outlineLevel="1" x14ac:dyDescent="0.2">
      <c r="A5389" s="135"/>
      <c r="B5389" s="136"/>
      <c r="C5389" s="137" t="s">
        <v>4113</v>
      </c>
      <c r="D5389" s="139"/>
      <c r="E5389" s="139">
        <v>1</v>
      </c>
      <c r="F5389" s="134"/>
      <c r="G5389" s="134"/>
      <c r="H5389" s="140"/>
      <c r="I5389" s="140"/>
      <c r="J5389" s="140"/>
      <c r="K5389" s="140"/>
    </row>
    <row r="5390" spans="1:11" ht="22.5" outlineLevel="1" x14ac:dyDescent="0.2">
      <c r="A5390" s="43">
        <v>435</v>
      </c>
      <c r="B5390" s="44" t="s">
        <v>4114</v>
      </c>
      <c r="C5390" s="59" t="s">
        <v>4115</v>
      </c>
      <c r="D5390" s="68" t="s">
        <v>505</v>
      </c>
      <c r="E5390" s="46">
        <v>1</v>
      </c>
      <c r="F5390" s="47">
        <v>0</v>
      </c>
      <c r="G5390" s="48">
        <f>ROUND(E5390*F5390,2)</f>
        <v>0</v>
      </c>
      <c r="H5390" s="46">
        <v>2.7799999999999999E-3</v>
      </c>
      <c r="I5390" s="46">
        <f>ROUND(E5390*H5390,2)</f>
        <v>0</v>
      </c>
      <c r="J5390" s="46">
        <v>0</v>
      </c>
      <c r="K5390" s="46">
        <f>ROUND(E5390*J5390,2)</f>
        <v>0</v>
      </c>
    </row>
    <row r="5391" spans="1:11" outlineLevel="1" x14ac:dyDescent="0.2">
      <c r="A5391" s="135"/>
      <c r="B5391" s="136"/>
      <c r="C5391" s="137" t="s">
        <v>4116</v>
      </c>
      <c r="D5391" s="139"/>
      <c r="E5391" s="139">
        <v>1</v>
      </c>
      <c r="F5391" s="134"/>
      <c r="G5391" s="134"/>
      <c r="H5391" s="140"/>
      <c r="I5391" s="140"/>
      <c r="J5391" s="140"/>
      <c r="K5391" s="140"/>
    </row>
    <row r="5392" spans="1:11" ht="22.5" outlineLevel="1" x14ac:dyDescent="0.2">
      <c r="A5392" s="43">
        <v>436</v>
      </c>
      <c r="B5392" s="44" t="s">
        <v>4117</v>
      </c>
      <c r="C5392" s="59" t="s">
        <v>4118</v>
      </c>
      <c r="D5392" s="68" t="s">
        <v>505</v>
      </c>
      <c r="E5392" s="46">
        <v>1</v>
      </c>
      <c r="F5392" s="47">
        <v>0</v>
      </c>
      <c r="G5392" s="48">
        <f>ROUND(E5392*F5392,2)</f>
        <v>0</v>
      </c>
      <c r="H5392" s="46">
        <v>5.0000000000000001E-3</v>
      </c>
      <c r="I5392" s="46">
        <f>ROUND(E5392*H5392,2)</f>
        <v>0.01</v>
      </c>
      <c r="J5392" s="46">
        <v>0</v>
      </c>
      <c r="K5392" s="46">
        <f>ROUND(E5392*J5392,2)</f>
        <v>0</v>
      </c>
    </row>
    <row r="5393" spans="1:11" outlineLevel="1" x14ac:dyDescent="0.2">
      <c r="A5393" s="135"/>
      <c r="B5393" s="136"/>
      <c r="C5393" s="137" t="s">
        <v>4113</v>
      </c>
      <c r="D5393" s="139"/>
      <c r="E5393" s="139">
        <v>1</v>
      </c>
      <c r="F5393" s="134"/>
      <c r="G5393" s="134"/>
      <c r="H5393" s="140"/>
      <c r="I5393" s="140"/>
      <c r="J5393" s="140"/>
      <c r="K5393" s="140"/>
    </row>
    <row r="5394" spans="1:11" ht="22.5" outlineLevel="1" x14ac:dyDescent="0.2">
      <c r="A5394" s="43">
        <v>437</v>
      </c>
      <c r="B5394" s="44" t="s">
        <v>4119</v>
      </c>
      <c r="C5394" s="59" t="s">
        <v>4120</v>
      </c>
      <c r="D5394" s="68" t="s">
        <v>505</v>
      </c>
      <c r="E5394" s="46">
        <v>3</v>
      </c>
      <c r="F5394" s="47">
        <v>0</v>
      </c>
      <c r="G5394" s="48">
        <f>ROUND(E5394*F5394,2)</f>
        <v>0</v>
      </c>
      <c r="H5394" s="46">
        <v>4.0000000000000002E-4</v>
      </c>
      <c r="I5394" s="46">
        <f>ROUND(E5394*H5394,2)</f>
        <v>0</v>
      </c>
      <c r="J5394" s="46">
        <v>0</v>
      </c>
      <c r="K5394" s="46">
        <f>ROUND(E5394*J5394,2)</f>
        <v>0</v>
      </c>
    </row>
    <row r="5395" spans="1:11" outlineLevel="1" x14ac:dyDescent="0.2">
      <c r="A5395" s="135"/>
      <c r="B5395" s="136"/>
      <c r="C5395" s="137" t="s">
        <v>4113</v>
      </c>
      <c r="D5395" s="139"/>
      <c r="E5395" s="139">
        <v>1</v>
      </c>
      <c r="F5395" s="134"/>
      <c r="G5395" s="134"/>
      <c r="H5395" s="140"/>
      <c r="I5395" s="140"/>
      <c r="J5395" s="140"/>
      <c r="K5395" s="140"/>
    </row>
    <row r="5396" spans="1:11" outlineLevel="1" x14ac:dyDescent="0.2">
      <c r="A5396" s="135"/>
      <c r="B5396" s="136"/>
      <c r="C5396" s="137" t="s">
        <v>4110</v>
      </c>
      <c r="D5396" s="139"/>
      <c r="E5396" s="139">
        <v>2</v>
      </c>
      <c r="F5396" s="134"/>
      <c r="G5396" s="134"/>
      <c r="H5396" s="140"/>
      <c r="I5396" s="140"/>
      <c r="J5396" s="140"/>
      <c r="K5396" s="140"/>
    </row>
    <row r="5397" spans="1:11" outlineLevel="1" x14ac:dyDescent="0.2">
      <c r="A5397" s="43">
        <v>438</v>
      </c>
      <c r="B5397" s="44" t="s">
        <v>4121</v>
      </c>
      <c r="C5397" s="59" t="s">
        <v>4122</v>
      </c>
      <c r="D5397" s="68" t="s">
        <v>297</v>
      </c>
      <c r="E5397" s="46">
        <v>1.392E-2</v>
      </c>
      <c r="F5397" s="47">
        <v>0</v>
      </c>
      <c r="G5397" s="48">
        <f>ROUND(E5397*F5397,2)</f>
        <v>0</v>
      </c>
      <c r="H5397" s="46">
        <v>0</v>
      </c>
      <c r="I5397" s="46">
        <f>ROUND(E5397*H5397,2)</f>
        <v>0</v>
      </c>
      <c r="J5397" s="46">
        <v>0</v>
      </c>
      <c r="K5397" s="46">
        <f>ROUND(E5397*J5397,2)</f>
        <v>0</v>
      </c>
    </row>
    <row r="5398" spans="1:11" outlineLevel="1" x14ac:dyDescent="0.2">
      <c r="A5398" s="135"/>
      <c r="B5398" s="136"/>
      <c r="C5398" s="137" t="s">
        <v>3547</v>
      </c>
      <c r="D5398" s="139"/>
      <c r="E5398" s="139"/>
      <c r="F5398" s="134"/>
      <c r="G5398" s="134"/>
      <c r="H5398" s="140"/>
      <c r="I5398" s="140"/>
      <c r="J5398" s="140"/>
      <c r="K5398" s="140"/>
    </row>
    <row r="5399" spans="1:11" outlineLevel="1" x14ac:dyDescent="0.2">
      <c r="A5399" s="135"/>
      <c r="B5399" s="136"/>
      <c r="C5399" s="137" t="s">
        <v>4123</v>
      </c>
      <c r="D5399" s="139"/>
      <c r="E5399" s="139"/>
      <c r="F5399" s="134"/>
      <c r="G5399" s="134"/>
      <c r="H5399" s="140"/>
      <c r="I5399" s="140"/>
      <c r="J5399" s="140"/>
      <c r="K5399" s="140"/>
    </row>
    <row r="5400" spans="1:11" outlineLevel="1" x14ac:dyDescent="0.2">
      <c r="A5400" s="135"/>
      <c r="B5400" s="136"/>
      <c r="C5400" s="137" t="s">
        <v>4124</v>
      </c>
      <c r="D5400" s="139"/>
      <c r="E5400" s="139">
        <v>1.392E-2</v>
      </c>
      <c r="F5400" s="134"/>
      <c r="G5400" s="134"/>
      <c r="H5400" s="140"/>
      <c r="I5400" s="140"/>
      <c r="J5400" s="140"/>
      <c r="K5400" s="140"/>
    </row>
    <row r="5401" spans="1:11" x14ac:dyDescent="0.2">
      <c r="A5401" s="36" t="s">
        <v>148</v>
      </c>
      <c r="B5401" s="37" t="s">
        <v>74</v>
      </c>
      <c r="C5401" s="58" t="s">
        <v>75</v>
      </c>
      <c r="D5401" s="70"/>
      <c r="E5401" s="39"/>
      <c r="F5401" s="40"/>
      <c r="G5401" s="40">
        <f>G5402</f>
        <v>0</v>
      </c>
      <c r="H5401" s="39"/>
      <c r="I5401" s="39">
        <f>SUM(I5402:I5402)</f>
        <v>0</v>
      </c>
      <c r="J5401" s="39"/>
      <c r="K5401" s="39">
        <f>SUM(K5402:K5402)</f>
        <v>0</v>
      </c>
    </row>
    <row r="5402" spans="1:11" outlineLevel="1" x14ac:dyDescent="0.2">
      <c r="A5402" s="51">
        <v>439</v>
      </c>
      <c r="B5402" s="52" t="s">
        <v>4125</v>
      </c>
      <c r="C5402" s="60" t="s">
        <v>4126</v>
      </c>
      <c r="D5402" s="69" t="s">
        <v>4127</v>
      </c>
      <c r="E5402" s="54">
        <v>8</v>
      </c>
      <c r="F5402" s="55">
        <v>0</v>
      </c>
      <c r="G5402" s="56">
        <f>ROUND(E5402*F5402,2)</f>
        <v>0</v>
      </c>
      <c r="H5402" s="54">
        <v>0</v>
      </c>
      <c r="I5402" s="54">
        <f>ROUND(E5402*H5402,2)</f>
        <v>0</v>
      </c>
      <c r="J5402" s="54">
        <v>0</v>
      </c>
      <c r="K5402" s="54">
        <f>ROUND(E5402*J5402,2)</f>
        <v>0</v>
      </c>
    </row>
    <row r="5403" spans="1:11" x14ac:dyDescent="0.2">
      <c r="A5403" s="36" t="s">
        <v>148</v>
      </c>
      <c r="B5403" s="37" t="s">
        <v>76</v>
      </c>
      <c r="C5403" s="58" t="s">
        <v>77</v>
      </c>
      <c r="D5403" s="70"/>
      <c r="E5403" s="39"/>
      <c r="F5403" s="40"/>
      <c r="G5403" s="40">
        <f>SUM(G5404:G5430)</f>
        <v>0</v>
      </c>
      <c r="H5403" s="39"/>
      <c r="I5403" s="39">
        <f>SUM(I5404:I5430)</f>
        <v>0.61</v>
      </c>
      <c r="J5403" s="39"/>
      <c r="K5403" s="39">
        <f>SUM(K5404:K5430)</f>
        <v>0</v>
      </c>
    </row>
    <row r="5404" spans="1:11" outlineLevel="1" x14ac:dyDescent="0.2">
      <c r="A5404" s="43">
        <v>440</v>
      </c>
      <c r="B5404" s="44" t="s">
        <v>4128</v>
      </c>
      <c r="C5404" s="59" t="s">
        <v>4129</v>
      </c>
      <c r="D5404" s="68" t="s">
        <v>4127</v>
      </c>
      <c r="E5404" s="46">
        <v>1</v>
      </c>
      <c r="F5404" s="47">
        <v>0</v>
      </c>
      <c r="G5404" s="48">
        <f>ROUND(E5404*F5404,2)</f>
        <v>0</v>
      </c>
      <c r="H5404" s="46">
        <v>1.2999999999999999E-3</v>
      </c>
      <c r="I5404" s="46">
        <f>ROUND(E5404*H5404,2)</f>
        <v>0</v>
      </c>
      <c r="J5404" s="46">
        <v>0</v>
      </c>
      <c r="K5404" s="46">
        <f>ROUND(E5404*J5404,2)</f>
        <v>0</v>
      </c>
    </row>
    <row r="5405" spans="1:11" outlineLevel="1" x14ac:dyDescent="0.2">
      <c r="A5405" s="135"/>
      <c r="B5405" s="136"/>
      <c r="C5405" s="137" t="s">
        <v>4130</v>
      </c>
      <c r="D5405" s="139"/>
      <c r="E5405" s="139">
        <v>1</v>
      </c>
      <c r="F5405" s="134"/>
      <c r="G5405" s="134"/>
      <c r="H5405" s="140"/>
      <c r="I5405" s="140"/>
      <c r="J5405" s="140"/>
      <c r="K5405" s="140"/>
    </row>
    <row r="5406" spans="1:11" outlineLevel="1" x14ac:dyDescent="0.2">
      <c r="A5406" s="43">
        <v>441</v>
      </c>
      <c r="B5406" s="44" t="s">
        <v>4131</v>
      </c>
      <c r="C5406" s="59" t="s">
        <v>4132</v>
      </c>
      <c r="D5406" s="68" t="s">
        <v>4127</v>
      </c>
      <c r="E5406" s="46">
        <v>1</v>
      </c>
      <c r="F5406" s="47">
        <v>0</v>
      </c>
      <c r="G5406" s="48">
        <f>ROUND(E5406*F5406,2)</f>
        <v>0</v>
      </c>
      <c r="H5406" s="46">
        <v>2E-3</v>
      </c>
      <c r="I5406" s="46">
        <f>ROUND(E5406*H5406,2)</f>
        <v>0</v>
      </c>
      <c r="J5406" s="46">
        <v>0</v>
      </c>
      <c r="K5406" s="46">
        <f>ROUND(E5406*J5406,2)</f>
        <v>0</v>
      </c>
    </row>
    <row r="5407" spans="1:11" outlineLevel="1" x14ac:dyDescent="0.2">
      <c r="A5407" s="135"/>
      <c r="B5407" s="136"/>
      <c r="C5407" s="137" t="s">
        <v>4133</v>
      </c>
      <c r="D5407" s="139"/>
      <c r="E5407" s="139">
        <v>1</v>
      </c>
      <c r="F5407" s="134"/>
      <c r="G5407" s="134"/>
      <c r="H5407" s="140"/>
      <c r="I5407" s="140"/>
      <c r="J5407" s="140"/>
      <c r="K5407" s="140"/>
    </row>
    <row r="5408" spans="1:11" outlineLevel="1" x14ac:dyDescent="0.2">
      <c r="A5408" s="43">
        <v>442</v>
      </c>
      <c r="B5408" s="44" t="s">
        <v>4134</v>
      </c>
      <c r="C5408" s="59" t="s">
        <v>4135</v>
      </c>
      <c r="D5408" s="68" t="s">
        <v>4127</v>
      </c>
      <c r="E5408" s="46">
        <v>1</v>
      </c>
      <c r="F5408" s="47">
        <v>0</v>
      </c>
      <c r="G5408" s="48">
        <f>ROUND(E5408*F5408,2)</f>
        <v>0</v>
      </c>
      <c r="H5408" s="46">
        <v>2.2000000000000001E-3</v>
      </c>
      <c r="I5408" s="46">
        <f>ROUND(E5408*H5408,2)</f>
        <v>0</v>
      </c>
      <c r="J5408" s="46">
        <v>0</v>
      </c>
      <c r="K5408" s="46">
        <f>ROUND(E5408*J5408,2)</f>
        <v>0</v>
      </c>
    </row>
    <row r="5409" spans="1:11" outlineLevel="1" x14ac:dyDescent="0.2">
      <c r="A5409" s="135"/>
      <c r="B5409" s="136"/>
      <c r="C5409" s="137" t="s">
        <v>4136</v>
      </c>
      <c r="D5409" s="139"/>
      <c r="E5409" s="139">
        <v>1</v>
      </c>
      <c r="F5409" s="134"/>
      <c r="G5409" s="134"/>
      <c r="H5409" s="140"/>
      <c r="I5409" s="140"/>
      <c r="J5409" s="140"/>
      <c r="K5409" s="140"/>
    </row>
    <row r="5410" spans="1:11" outlineLevel="1" x14ac:dyDescent="0.2">
      <c r="A5410" s="43">
        <v>443</v>
      </c>
      <c r="B5410" s="44" t="s">
        <v>4137</v>
      </c>
      <c r="C5410" s="59" t="s">
        <v>4138</v>
      </c>
      <c r="D5410" s="68" t="s">
        <v>505</v>
      </c>
      <c r="E5410" s="46">
        <v>49</v>
      </c>
      <c r="F5410" s="47">
        <v>0</v>
      </c>
      <c r="G5410" s="48">
        <f>ROUND(E5410*F5410,2)</f>
        <v>0</v>
      </c>
      <c r="H5410" s="46">
        <v>0</v>
      </c>
      <c r="I5410" s="46">
        <f>ROUND(E5410*H5410,2)</f>
        <v>0</v>
      </c>
      <c r="J5410" s="46">
        <v>0</v>
      </c>
      <c r="K5410" s="46">
        <f>ROUND(E5410*J5410,2)</f>
        <v>0</v>
      </c>
    </row>
    <row r="5411" spans="1:11" outlineLevel="1" x14ac:dyDescent="0.2">
      <c r="A5411" s="135"/>
      <c r="B5411" s="136"/>
      <c r="C5411" s="137" t="s">
        <v>4139</v>
      </c>
      <c r="D5411" s="139"/>
      <c r="E5411" s="139">
        <v>49</v>
      </c>
      <c r="F5411" s="134"/>
      <c r="G5411" s="134"/>
      <c r="H5411" s="140"/>
      <c r="I5411" s="140"/>
      <c r="J5411" s="140"/>
      <c r="K5411" s="140"/>
    </row>
    <row r="5412" spans="1:11" outlineLevel="1" x14ac:dyDescent="0.2">
      <c r="A5412" s="43">
        <v>444</v>
      </c>
      <c r="B5412" s="44" t="s">
        <v>4140</v>
      </c>
      <c r="C5412" s="59" t="s">
        <v>4141</v>
      </c>
      <c r="D5412" s="68" t="s">
        <v>172</v>
      </c>
      <c r="E5412" s="46">
        <v>20.16</v>
      </c>
      <c r="F5412" s="47">
        <v>0</v>
      </c>
      <c r="G5412" s="48">
        <f>ROUND(E5412*F5412,2)</f>
        <v>0</v>
      </c>
      <c r="H5412" s="46">
        <v>8.0000000000000007E-5</v>
      </c>
      <c r="I5412" s="46">
        <f>ROUND(E5412*H5412,2)</f>
        <v>0</v>
      </c>
      <c r="J5412" s="46">
        <v>0</v>
      </c>
      <c r="K5412" s="46">
        <f>ROUND(E5412*J5412,2)</f>
        <v>0</v>
      </c>
    </row>
    <row r="5413" spans="1:11" outlineLevel="1" x14ac:dyDescent="0.2">
      <c r="A5413" s="135"/>
      <c r="B5413" s="136"/>
      <c r="C5413" s="144" t="s">
        <v>4142</v>
      </c>
      <c r="D5413" s="144"/>
      <c r="E5413" s="144"/>
      <c r="F5413" s="144"/>
      <c r="G5413" s="144"/>
      <c r="H5413" s="140"/>
      <c r="I5413" s="140"/>
      <c r="J5413" s="140"/>
      <c r="K5413" s="140"/>
    </row>
    <row r="5414" spans="1:11" outlineLevel="1" x14ac:dyDescent="0.2">
      <c r="A5414" s="135"/>
      <c r="B5414" s="136"/>
      <c r="C5414" s="137" t="s">
        <v>4143</v>
      </c>
      <c r="D5414" s="139"/>
      <c r="E5414" s="139">
        <v>1.26</v>
      </c>
      <c r="F5414" s="134"/>
      <c r="G5414" s="134"/>
      <c r="H5414" s="140"/>
      <c r="I5414" s="140"/>
      <c r="J5414" s="140"/>
      <c r="K5414" s="140"/>
    </row>
    <row r="5415" spans="1:11" outlineLevel="1" x14ac:dyDescent="0.2">
      <c r="A5415" s="135"/>
      <c r="B5415" s="136"/>
      <c r="C5415" s="137" t="s">
        <v>4144</v>
      </c>
      <c r="D5415" s="139"/>
      <c r="E5415" s="139">
        <v>3.78</v>
      </c>
      <c r="F5415" s="134"/>
      <c r="G5415" s="134"/>
      <c r="H5415" s="140"/>
      <c r="I5415" s="140"/>
      <c r="J5415" s="140"/>
      <c r="K5415" s="140"/>
    </row>
    <row r="5416" spans="1:11" outlineLevel="1" x14ac:dyDescent="0.2">
      <c r="A5416" s="135"/>
      <c r="B5416" s="136"/>
      <c r="C5416" s="137" t="s">
        <v>4145</v>
      </c>
      <c r="D5416" s="139"/>
      <c r="E5416" s="139">
        <v>15.12</v>
      </c>
      <c r="F5416" s="134"/>
      <c r="G5416" s="134"/>
      <c r="H5416" s="140"/>
      <c r="I5416" s="140"/>
      <c r="J5416" s="140"/>
      <c r="K5416" s="140"/>
    </row>
    <row r="5417" spans="1:11" outlineLevel="1" x14ac:dyDescent="0.2">
      <c r="A5417" s="51">
        <v>445</v>
      </c>
      <c r="B5417" s="52" t="s">
        <v>4146</v>
      </c>
      <c r="C5417" s="60" t="s">
        <v>4147</v>
      </c>
      <c r="D5417" s="69" t="s">
        <v>2373</v>
      </c>
      <c r="E5417" s="54">
        <v>1</v>
      </c>
      <c r="F5417" s="55">
        <v>0</v>
      </c>
      <c r="G5417" s="56">
        <f t="shared" ref="G5417:G5422" si="13">ROUND(E5417*F5417,2)</f>
        <v>0</v>
      </c>
      <c r="H5417" s="54">
        <v>2.0000000000000001E-4</v>
      </c>
      <c r="I5417" s="54">
        <f t="shared" ref="I5417:I5422" si="14">ROUND(E5417*H5417,2)</f>
        <v>0</v>
      </c>
      <c r="J5417" s="54">
        <v>0</v>
      </c>
      <c r="K5417" s="54">
        <f t="shared" ref="K5417:K5422" si="15">ROUND(E5417*J5417,2)</f>
        <v>0</v>
      </c>
    </row>
    <row r="5418" spans="1:11" outlineLevel="1" x14ac:dyDescent="0.2">
      <c r="A5418" s="51">
        <v>446</v>
      </c>
      <c r="B5418" s="52" t="s">
        <v>4148</v>
      </c>
      <c r="C5418" s="60" t="s">
        <v>4149</v>
      </c>
      <c r="D5418" s="69" t="s">
        <v>505</v>
      </c>
      <c r="E5418" s="54">
        <v>2</v>
      </c>
      <c r="F5418" s="55">
        <v>0</v>
      </c>
      <c r="G5418" s="56">
        <f t="shared" si="13"/>
        <v>0</v>
      </c>
      <c r="H5418" s="54">
        <v>0.05</v>
      </c>
      <c r="I5418" s="54">
        <f t="shared" si="14"/>
        <v>0.1</v>
      </c>
      <c r="J5418" s="54">
        <v>0</v>
      </c>
      <c r="K5418" s="54">
        <f t="shared" si="15"/>
        <v>0</v>
      </c>
    </row>
    <row r="5419" spans="1:11" ht="22.5" outlineLevel="1" x14ac:dyDescent="0.2">
      <c r="A5419" s="51">
        <v>447</v>
      </c>
      <c r="B5419" s="52" t="s">
        <v>4150</v>
      </c>
      <c r="C5419" s="60" t="s">
        <v>4151</v>
      </c>
      <c r="D5419" s="69" t="s">
        <v>505</v>
      </c>
      <c r="E5419" s="54">
        <v>2</v>
      </c>
      <c r="F5419" s="55">
        <v>0</v>
      </c>
      <c r="G5419" s="56">
        <f t="shared" si="13"/>
        <v>0</v>
      </c>
      <c r="H5419" s="54">
        <v>0.06</v>
      </c>
      <c r="I5419" s="54">
        <f t="shared" si="14"/>
        <v>0.12</v>
      </c>
      <c r="J5419" s="54">
        <v>0</v>
      </c>
      <c r="K5419" s="54">
        <f t="shared" si="15"/>
        <v>0</v>
      </c>
    </row>
    <row r="5420" spans="1:11" ht="22.5" outlineLevel="1" x14ac:dyDescent="0.2">
      <c r="A5420" s="51">
        <v>448</v>
      </c>
      <c r="B5420" s="52" t="s">
        <v>4152</v>
      </c>
      <c r="C5420" s="60" t="s">
        <v>4153</v>
      </c>
      <c r="D5420" s="69" t="s">
        <v>2373</v>
      </c>
      <c r="E5420" s="54">
        <v>2</v>
      </c>
      <c r="F5420" s="55">
        <v>0</v>
      </c>
      <c r="G5420" s="56">
        <f t="shared" si="13"/>
        <v>0</v>
      </c>
      <c r="H5420" s="54">
        <v>0.02</v>
      </c>
      <c r="I5420" s="54">
        <f t="shared" si="14"/>
        <v>0.04</v>
      </c>
      <c r="J5420" s="54">
        <v>0</v>
      </c>
      <c r="K5420" s="54">
        <f t="shared" si="15"/>
        <v>0</v>
      </c>
    </row>
    <row r="5421" spans="1:11" outlineLevel="1" x14ac:dyDescent="0.2">
      <c r="A5421" s="51">
        <v>449</v>
      </c>
      <c r="B5421" s="52" t="s">
        <v>4154</v>
      </c>
      <c r="C5421" s="60" t="s">
        <v>4155</v>
      </c>
      <c r="D5421" s="69" t="s">
        <v>165</v>
      </c>
      <c r="E5421" s="54">
        <v>2</v>
      </c>
      <c r="F5421" s="55">
        <v>0</v>
      </c>
      <c r="G5421" s="56">
        <f t="shared" si="13"/>
        <v>0</v>
      </c>
      <c r="H5421" s="54">
        <v>2.5000000000000001E-2</v>
      </c>
      <c r="I5421" s="54">
        <f t="shared" si="14"/>
        <v>0.05</v>
      </c>
      <c r="J5421" s="54">
        <v>0</v>
      </c>
      <c r="K5421" s="54">
        <f t="shared" si="15"/>
        <v>0</v>
      </c>
    </row>
    <row r="5422" spans="1:11" outlineLevel="1" x14ac:dyDescent="0.2">
      <c r="A5422" s="43">
        <v>450</v>
      </c>
      <c r="B5422" s="44" t="s">
        <v>4156</v>
      </c>
      <c r="C5422" s="59" t="s">
        <v>4157</v>
      </c>
      <c r="D5422" s="68" t="s">
        <v>505</v>
      </c>
      <c r="E5422" s="46">
        <v>49</v>
      </c>
      <c r="F5422" s="47">
        <v>0</v>
      </c>
      <c r="G5422" s="48">
        <f t="shared" si="13"/>
        <v>0</v>
      </c>
      <c r="H5422" s="46">
        <v>1.6999999999999999E-3</v>
      </c>
      <c r="I5422" s="46">
        <f t="shared" si="14"/>
        <v>0.08</v>
      </c>
      <c r="J5422" s="46">
        <v>0</v>
      </c>
      <c r="K5422" s="46">
        <f t="shared" si="15"/>
        <v>0</v>
      </c>
    </row>
    <row r="5423" spans="1:11" outlineLevel="1" x14ac:dyDescent="0.2">
      <c r="A5423" s="135"/>
      <c r="B5423" s="136"/>
      <c r="C5423" s="137" t="s">
        <v>4158</v>
      </c>
      <c r="D5423" s="139"/>
      <c r="E5423" s="139">
        <v>49</v>
      </c>
      <c r="F5423" s="134"/>
      <c r="G5423" s="134"/>
      <c r="H5423" s="140"/>
      <c r="I5423" s="140"/>
      <c r="J5423" s="140"/>
      <c r="K5423" s="140"/>
    </row>
    <row r="5424" spans="1:11" outlineLevel="1" x14ac:dyDescent="0.2">
      <c r="A5424" s="43">
        <v>451</v>
      </c>
      <c r="B5424" s="44" t="s">
        <v>4159</v>
      </c>
      <c r="C5424" s="59" t="s">
        <v>4160</v>
      </c>
      <c r="D5424" s="68" t="s">
        <v>172</v>
      </c>
      <c r="E5424" s="46">
        <v>22.175999999999998</v>
      </c>
      <c r="F5424" s="47">
        <v>0</v>
      </c>
      <c r="G5424" s="48">
        <f>ROUND(E5424*F5424,2)</f>
        <v>0</v>
      </c>
      <c r="H5424" s="46">
        <v>0.01</v>
      </c>
      <c r="I5424" s="46">
        <f>ROUND(E5424*H5424,2)</f>
        <v>0.22</v>
      </c>
      <c r="J5424" s="46">
        <v>0</v>
      </c>
      <c r="K5424" s="46">
        <f>ROUND(E5424*J5424,2)</f>
        <v>0</v>
      </c>
    </row>
    <row r="5425" spans="1:11" outlineLevel="1" x14ac:dyDescent="0.2">
      <c r="A5425" s="135"/>
      <c r="B5425" s="136"/>
      <c r="C5425" s="137" t="s">
        <v>4161</v>
      </c>
      <c r="D5425" s="139"/>
      <c r="E5425" s="139">
        <v>20.16</v>
      </c>
      <c r="F5425" s="134"/>
      <c r="G5425" s="134"/>
      <c r="H5425" s="140"/>
      <c r="I5425" s="140"/>
      <c r="J5425" s="140"/>
      <c r="K5425" s="140"/>
    </row>
    <row r="5426" spans="1:11" outlineLevel="1" x14ac:dyDescent="0.2">
      <c r="A5426" s="135"/>
      <c r="B5426" s="136"/>
      <c r="C5426" s="141" t="s">
        <v>4162</v>
      </c>
      <c r="D5426" s="143"/>
      <c r="E5426" s="143">
        <v>2.016</v>
      </c>
      <c r="F5426" s="134"/>
      <c r="G5426" s="134"/>
      <c r="H5426" s="140"/>
      <c r="I5426" s="140"/>
      <c r="J5426" s="140"/>
      <c r="K5426" s="140"/>
    </row>
    <row r="5427" spans="1:11" outlineLevel="1" x14ac:dyDescent="0.2">
      <c r="A5427" s="43">
        <v>452</v>
      </c>
      <c r="B5427" s="44" t="s">
        <v>4163</v>
      </c>
      <c r="C5427" s="59" t="s">
        <v>4164</v>
      </c>
      <c r="D5427" s="68" t="s">
        <v>297</v>
      </c>
      <c r="E5427" s="46">
        <v>0.62236999999999998</v>
      </c>
      <c r="F5427" s="47">
        <v>0</v>
      </c>
      <c r="G5427" s="48">
        <f>ROUND(E5427*F5427,2)</f>
        <v>0</v>
      </c>
      <c r="H5427" s="46">
        <v>0</v>
      </c>
      <c r="I5427" s="46">
        <f>ROUND(E5427*H5427,2)</f>
        <v>0</v>
      </c>
      <c r="J5427" s="46">
        <v>0</v>
      </c>
      <c r="K5427" s="46">
        <f>ROUND(E5427*J5427,2)</f>
        <v>0</v>
      </c>
    </row>
    <row r="5428" spans="1:11" outlineLevel="1" x14ac:dyDescent="0.2">
      <c r="A5428" s="135"/>
      <c r="B5428" s="136"/>
      <c r="C5428" s="137" t="s">
        <v>3547</v>
      </c>
      <c r="D5428" s="139"/>
      <c r="E5428" s="139"/>
      <c r="F5428" s="134"/>
      <c r="G5428" s="134"/>
      <c r="H5428" s="140"/>
      <c r="I5428" s="140"/>
      <c r="J5428" s="140"/>
      <c r="K5428" s="140"/>
    </row>
    <row r="5429" spans="1:11" outlineLevel="1" x14ac:dyDescent="0.2">
      <c r="A5429" s="135"/>
      <c r="B5429" s="136"/>
      <c r="C5429" s="137" t="s">
        <v>4165</v>
      </c>
      <c r="D5429" s="139"/>
      <c r="E5429" s="139"/>
      <c r="F5429" s="134"/>
      <c r="G5429" s="134"/>
      <c r="H5429" s="140"/>
      <c r="I5429" s="140"/>
      <c r="J5429" s="140"/>
      <c r="K5429" s="140"/>
    </row>
    <row r="5430" spans="1:11" outlineLevel="1" x14ac:dyDescent="0.2">
      <c r="A5430" s="135"/>
      <c r="B5430" s="136"/>
      <c r="C5430" s="137" t="s">
        <v>4166</v>
      </c>
      <c r="D5430" s="139"/>
      <c r="E5430" s="139">
        <v>0.62236999999999998</v>
      </c>
      <c r="F5430" s="134"/>
      <c r="G5430" s="134"/>
      <c r="H5430" s="140"/>
      <c r="I5430" s="140"/>
      <c r="J5430" s="140"/>
      <c r="K5430" s="140"/>
    </row>
    <row r="5431" spans="1:11" x14ac:dyDescent="0.2">
      <c r="A5431" s="36" t="s">
        <v>148</v>
      </c>
      <c r="B5431" s="37" t="s">
        <v>78</v>
      </c>
      <c r="C5431" s="58" t="s">
        <v>79</v>
      </c>
      <c r="D5431" s="70"/>
      <c r="E5431" s="39"/>
      <c r="F5431" s="40"/>
      <c r="G5431" s="40">
        <f>SUM(G5432)</f>
        <v>0</v>
      </c>
      <c r="H5431" s="39"/>
      <c r="I5431" s="39">
        <f>SUM(I5432:I5433)</f>
        <v>0</v>
      </c>
      <c r="J5431" s="39"/>
      <c r="K5431" s="39">
        <f>SUM(K5432:K5433)</f>
        <v>0</v>
      </c>
    </row>
    <row r="5432" spans="1:11" outlineLevel="1" x14ac:dyDescent="0.2">
      <c r="A5432" s="43">
        <v>453</v>
      </c>
      <c r="B5432" s="44" t="s">
        <v>4167</v>
      </c>
      <c r="C5432" s="59" t="s">
        <v>4168</v>
      </c>
      <c r="D5432" s="68" t="s">
        <v>505</v>
      </c>
      <c r="E5432" s="46">
        <v>2</v>
      </c>
      <c r="F5432" s="47">
        <v>0</v>
      </c>
      <c r="G5432" s="48">
        <f>ROUND(E5432*F5432,2)</f>
        <v>0</v>
      </c>
      <c r="H5432" s="46">
        <v>0</v>
      </c>
      <c r="I5432" s="46">
        <f>ROUND(E5432*H5432,2)</f>
        <v>0</v>
      </c>
      <c r="J5432" s="46">
        <v>1.1000000000000001E-3</v>
      </c>
      <c r="K5432" s="46">
        <f>ROUND(E5432*J5432,2)</f>
        <v>0</v>
      </c>
    </row>
    <row r="5433" spans="1:11" outlineLevel="1" x14ac:dyDescent="0.2">
      <c r="A5433" s="135"/>
      <c r="B5433" s="136"/>
      <c r="C5433" s="137" t="s">
        <v>4169</v>
      </c>
      <c r="D5433" s="139"/>
      <c r="E5433" s="139">
        <v>2</v>
      </c>
      <c r="F5433" s="134"/>
      <c r="G5433" s="134"/>
      <c r="H5433" s="140"/>
      <c r="I5433" s="140"/>
      <c r="J5433" s="140"/>
      <c r="K5433" s="140"/>
    </row>
    <row r="5434" spans="1:11" x14ac:dyDescent="0.2">
      <c r="A5434" s="36" t="s">
        <v>148</v>
      </c>
      <c r="B5434" s="37" t="s">
        <v>9746</v>
      </c>
      <c r="C5434" s="58" t="s">
        <v>11536</v>
      </c>
      <c r="D5434" s="70"/>
      <c r="E5434" s="39"/>
      <c r="F5434" s="40"/>
      <c r="G5434" s="40">
        <f>SUM(G5435:G5440)</f>
        <v>0</v>
      </c>
      <c r="H5434" s="39"/>
      <c r="I5434" s="39">
        <f>SUM(I5435:I5436)</f>
        <v>0</v>
      </c>
      <c r="J5434" s="39"/>
      <c r="K5434" s="39">
        <f>SUM(K5435:K5436)</f>
        <v>0</v>
      </c>
    </row>
    <row r="5435" spans="1:11" outlineLevel="1" x14ac:dyDescent="0.2">
      <c r="A5435" s="43">
        <v>453</v>
      </c>
      <c r="B5435" s="44" t="s">
        <v>12146</v>
      </c>
      <c r="C5435" s="59" t="s">
        <v>11213</v>
      </c>
      <c r="D5435" s="68" t="s">
        <v>4127</v>
      </c>
      <c r="E5435" s="46">
        <v>1</v>
      </c>
      <c r="F5435" s="47">
        <f>ut_A1!$G$101</f>
        <v>0</v>
      </c>
      <c r="G5435" s="48">
        <f>ROUND(E5435*F5435,2)</f>
        <v>0</v>
      </c>
      <c r="H5435" s="46">
        <v>0</v>
      </c>
      <c r="I5435" s="46">
        <f>ROUND(E5435*H5435,2)</f>
        <v>0</v>
      </c>
      <c r="J5435" s="46">
        <v>0</v>
      </c>
      <c r="K5435" s="46">
        <f>ROUND(E5435*J5435,2)</f>
        <v>0</v>
      </c>
    </row>
    <row r="5436" spans="1:11" outlineLevel="1" x14ac:dyDescent="0.2">
      <c r="A5436" s="43">
        <v>453</v>
      </c>
      <c r="B5436" s="44" t="s">
        <v>12148</v>
      </c>
      <c r="C5436" s="59" t="s">
        <v>11314</v>
      </c>
      <c r="D5436" s="68" t="s">
        <v>4127</v>
      </c>
      <c r="E5436" s="46">
        <v>1</v>
      </c>
      <c r="F5436" s="47">
        <f>ut_A2!$G$95</f>
        <v>0</v>
      </c>
      <c r="G5436" s="48">
        <f t="shared" ref="G5436:G5438" si="16">ROUND(E5436*F5436,2)</f>
        <v>0</v>
      </c>
      <c r="H5436" s="46">
        <v>0</v>
      </c>
      <c r="I5436" s="46">
        <f t="shared" ref="I5436:I5438" si="17">ROUND(E5436*H5436,2)</f>
        <v>0</v>
      </c>
      <c r="J5436" s="46">
        <v>0</v>
      </c>
      <c r="K5436" s="46">
        <f t="shared" ref="K5436:K5438" si="18">ROUND(E5436*J5436,2)</f>
        <v>0</v>
      </c>
    </row>
    <row r="5437" spans="1:11" outlineLevel="1" x14ac:dyDescent="0.2">
      <c r="A5437" s="43">
        <v>453</v>
      </c>
      <c r="B5437" s="44" t="s">
        <v>12149</v>
      </c>
      <c r="C5437" s="59" t="s">
        <v>11342</v>
      </c>
      <c r="D5437" s="68" t="s">
        <v>4127</v>
      </c>
      <c r="E5437" s="46">
        <v>1</v>
      </c>
      <c r="F5437" s="47">
        <f>ut_A3!$G$81</f>
        <v>0</v>
      </c>
      <c r="G5437" s="48">
        <f t="shared" si="16"/>
        <v>0</v>
      </c>
      <c r="H5437" s="46">
        <v>0</v>
      </c>
      <c r="I5437" s="46">
        <f t="shared" si="17"/>
        <v>0</v>
      </c>
      <c r="J5437" s="46">
        <v>0</v>
      </c>
      <c r="K5437" s="46">
        <f t="shared" si="18"/>
        <v>0</v>
      </c>
    </row>
    <row r="5438" spans="1:11" outlineLevel="1" x14ac:dyDescent="0.2">
      <c r="A5438" s="43">
        <v>453</v>
      </c>
      <c r="B5438" s="44" t="s">
        <v>12150</v>
      </c>
      <c r="C5438" s="59" t="s">
        <v>11390</v>
      </c>
      <c r="D5438" s="68" t="s">
        <v>4127</v>
      </c>
      <c r="E5438" s="46">
        <v>1</v>
      </c>
      <c r="F5438" s="47">
        <f>ut_A4!$G$128</f>
        <v>0</v>
      </c>
      <c r="G5438" s="48">
        <f t="shared" si="16"/>
        <v>0</v>
      </c>
      <c r="H5438" s="46">
        <v>0</v>
      </c>
      <c r="I5438" s="46">
        <f t="shared" si="17"/>
        <v>0</v>
      </c>
      <c r="J5438" s="46">
        <v>0</v>
      </c>
      <c r="K5438" s="46">
        <f t="shared" si="18"/>
        <v>0</v>
      </c>
    </row>
    <row r="5439" spans="1:11" outlineLevel="1" x14ac:dyDescent="0.2">
      <c r="A5439" s="43">
        <v>453</v>
      </c>
      <c r="B5439" s="44" t="s">
        <v>12147</v>
      </c>
      <c r="C5439" s="59" t="s">
        <v>11622</v>
      </c>
      <c r="D5439" s="68" t="s">
        <v>4127</v>
      </c>
      <c r="E5439" s="46">
        <v>1</v>
      </c>
      <c r="F5439" s="47">
        <f>ut_A5!$G$266</f>
        <v>0</v>
      </c>
      <c r="G5439" s="48">
        <f t="shared" ref="G5439:G5440" si="19">ROUND(E5439*F5439,2)</f>
        <v>0</v>
      </c>
      <c r="H5439" s="46">
        <v>0</v>
      </c>
      <c r="I5439" s="46">
        <f t="shared" ref="I5439:I5440" si="20">ROUND(E5439*H5439,2)</f>
        <v>0</v>
      </c>
      <c r="J5439" s="46">
        <v>0</v>
      </c>
      <c r="K5439" s="46">
        <f t="shared" ref="K5439:K5440" si="21">ROUND(E5439*J5439,2)</f>
        <v>0</v>
      </c>
    </row>
    <row r="5440" spans="1:11" outlineLevel="1" x14ac:dyDescent="0.2">
      <c r="A5440" s="43">
        <v>453</v>
      </c>
      <c r="B5440" s="44" t="s">
        <v>12151</v>
      </c>
      <c r="C5440" s="59" t="s">
        <v>11623</v>
      </c>
      <c r="D5440" s="68" t="s">
        <v>4127</v>
      </c>
      <c r="E5440" s="46">
        <v>1</v>
      </c>
      <c r="F5440" s="47">
        <f>ut_A6!$G$119</f>
        <v>0</v>
      </c>
      <c r="G5440" s="48">
        <f t="shared" si="19"/>
        <v>0</v>
      </c>
      <c r="H5440" s="46">
        <v>0</v>
      </c>
      <c r="I5440" s="46">
        <f t="shared" si="20"/>
        <v>0</v>
      </c>
      <c r="J5440" s="46">
        <v>0</v>
      </c>
      <c r="K5440" s="46">
        <f t="shared" si="21"/>
        <v>0</v>
      </c>
    </row>
    <row r="5441" spans="1:11" x14ac:dyDescent="0.2">
      <c r="A5441" s="36" t="s">
        <v>148</v>
      </c>
      <c r="B5441" s="37" t="s">
        <v>80</v>
      </c>
      <c r="C5441" s="58" t="s">
        <v>81</v>
      </c>
      <c r="D5441" s="70"/>
      <c r="E5441" s="39"/>
      <c r="F5441" s="40"/>
      <c r="G5441" s="40">
        <f>SUM(G5442:G5695)</f>
        <v>0</v>
      </c>
      <c r="H5441" s="39"/>
      <c r="I5441" s="39">
        <f>SUM(I5442:I5695)</f>
        <v>59.360000000000007</v>
      </c>
      <c r="J5441" s="39"/>
      <c r="K5441" s="39">
        <f>SUM(K5442:K5695)</f>
        <v>91.72</v>
      </c>
    </row>
    <row r="5442" spans="1:11" ht="22.5" outlineLevel="1" x14ac:dyDescent="0.2">
      <c r="A5442" s="43">
        <v>454</v>
      </c>
      <c r="B5442" s="44" t="s">
        <v>4170</v>
      </c>
      <c r="C5442" s="59" t="s">
        <v>4171</v>
      </c>
      <c r="D5442" s="68" t="s">
        <v>505</v>
      </c>
      <c r="E5442" s="46">
        <v>12</v>
      </c>
      <c r="F5442" s="47">
        <v>0</v>
      </c>
      <c r="G5442" s="48">
        <f>ROUND(E5442*F5442,2)</f>
        <v>0</v>
      </c>
      <c r="H5442" s="46">
        <v>1.0000000000000001E-5</v>
      </c>
      <c r="I5442" s="46">
        <f>ROUND(E5442*H5442,2)</f>
        <v>0</v>
      </c>
      <c r="J5442" s="46">
        <v>0</v>
      </c>
      <c r="K5442" s="46">
        <f>ROUND(E5442*J5442,2)</f>
        <v>0</v>
      </c>
    </row>
    <row r="5443" spans="1:11" outlineLevel="1" x14ac:dyDescent="0.2">
      <c r="A5443" s="135"/>
      <c r="B5443" s="136"/>
      <c r="C5443" s="137" t="s">
        <v>4172</v>
      </c>
      <c r="D5443" s="139"/>
      <c r="E5443" s="139">
        <v>12</v>
      </c>
      <c r="F5443" s="134"/>
      <c r="G5443" s="134"/>
      <c r="H5443" s="140"/>
      <c r="I5443" s="140"/>
      <c r="J5443" s="140"/>
      <c r="K5443" s="140"/>
    </row>
    <row r="5444" spans="1:11" ht="22.5" outlineLevel="1" x14ac:dyDescent="0.2">
      <c r="A5444" s="43">
        <v>455</v>
      </c>
      <c r="B5444" s="44" t="s">
        <v>4173</v>
      </c>
      <c r="C5444" s="59" t="s">
        <v>4174</v>
      </c>
      <c r="D5444" s="68" t="s">
        <v>505</v>
      </c>
      <c r="E5444" s="46">
        <v>136</v>
      </c>
      <c r="F5444" s="47">
        <v>0</v>
      </c>
      <c r="G5444" s="48">
        <f>ROUND(E5444*F5444,2)</f>
        <v>0</v>
      </c>
      <c r="H5444" s="46">
        <v>2.0000000000000002E-5</v>
      </c>
      <c r="I5444" s="46">
        <f>ROUND(E5444*H5444,2)</f>
        <v>0</v>
      </c>
      <c r="J5444" s="46">
        <v>0</v>
      </c>
      <c r="K5444" s="46">
        <f>ROUND(E5444*J5444,2)</f>
        <v>0</v>
      </c>
    </row>
    <row r="5445" spans="1:11" outlineLevel="1" x14ac:dyDescent="0.2">
      <c r="A5445" s="135"/>
      <c r="B5445" s="136"/>
      <c r="C5445" s="137" t="s">
        <v>4175</v>
      </c>
      <c r="D5445" s="139"/>
      <c r="E5445" s="139">
        <v>136</v>
      </c>
      <c r="F5445" s="134"/>
      <c r="G5445" s="134"/>
      <c r="H5445" s="140"/>
      <c r="I5445" s="140"/>
      <c r="J5445" s="140"/>
      <c r="K5445" s="140"/>
    </row>
    <row r="5446" spans="1:11" ht="22.5" outlineLevel="1" x14ac:dyDescent="0.2">
      <c r="A5446" s="43">
        <v>456</v>
      </c>
      <c r="B5446" s="44" t="s">
        <v>4176</v>
      </c>
      <c r="C5446" s="59" t="s">
        <v>4177</v>
      </c>
      <c r="D5446" s="68" t="s">
        <v>505</v>
      </c>
      <c r="E5446" s="46">
        <v>70</v>
      </c>
      <c r="F5446" s="47">
        <v>0</v>
      </c>
      <c r="G5446" s="48">
        <f>ROUND(E5446*F5446,2)</f>
        <v>0</v>
      </c>
      <c r="H5446" s="46">
        <v>0</v>
      </c>
      <c r="I5446" s="46">
        <f>ROUND(E5446*H5446,2)</f>
        <v>0</v>
      </c>
      <c r="J5446" s="46">
        <v>0</v>
      </c>
      <c r="K5446" s="46">
        <f>ROUND(E5446*J5446,2)</f>
        <v>0</v>
      </c>
    </row>
    <row r="5447" spans="1:11" outlineLevel="1" x14ac:dyDescent="0.2">
      <c r="A5447" s="135"/>
      <c r="B5447" s="136"/>
      <c r="C5447" s="137" t="s">
        <v>4178</v>
      </c>
      <c r="D5447" s="139"/>
      <c r="E5447" s="139">
        <v>70</v>
      </c>
      <c r="F5447" s="134"/>
      <c r="G5447" s="134"/>
      <c r="H5447" s="140"/>
      <c r="I5447" s="140"/>
      <c r="J5447" s="140"/>
      <c r="K5447" s="140"/>
    </row>
    <row r="5448" spans="1:11" ht="33.75" outlineLevel="1" x14ac:dyDescent="0.2">
      <c r="A5448" s="43">
        <v>457</v>
      </c>
      <c r="B5448" s="44" t="s">
        <v>4179</v>
      </c>
      <c r="C5448" s="59" t="s">
        <v>4180</v>
      </c>
      <c r="D5448" s="68" t="s">
        <v>373</v>
      </c>
      <c r="E5448" s="46">
        <v>81.599999999999994</v>
      </c>
      <c r="F5448" s="47">
        <v>0</v>
      </c>
      <c r="G5448" s="48">
        <f>ROUND(E5448*F5448,2)</f>
        <v>0</v>
      </c>
      <c r="H5448" s="46">
        <v>9.8999999999999999E-4</v>
      </c>
      <c r="I5448" s="46">
        <f>ROUND(E5448*H5448,2)</f>
        <v>0.08</v>
      </c>
      <c r="J5448" s="46">
        <v>0</v>
      </c>
      <c r="K5448" s="46">
        <f>ROUND(E5448*J5448,2)</f>
        <v>0</v>
      </c>
    </row>
    <row r="5449" spans="1:11" outlineLevel="1" x14ac:dyDescent="0.2">
      <c r="A5449" s="135"/>
      <c r="B5449" s="136"/>
      <c r="C5449" s="137" t="s">
        <v>4181</v>
      </c>
      <c r="D5449" s="139"/>
      <c r="E5449" s="139"/>
      <c r="F5449" s="134"/>
      <c r="G5449" s="134"/>
      <c r="H5449" s="140"/>
      <c r="I5449" s="140"/>
      <c r="J5449" s="140"/>
      <c r="K5449" s="140"/>
    </row>
    <row r="5450" spans="1:11" outlineLevel="1" x14ac:dyDescent="0.2">
      <c r="A5450" s="135"/>
      <c r="B5450" s="136"/>
      <c r="C5450" s="137" t="s">
        <v>4182</v>
      </c>
      <c r="D5450" s="139"/>
      <c r="E5450" s="139">
        <v>57.6</v>
      </c>
      <c r="F5450" s="134"/>
      <c r="G5450" s="134"/>
      <c r="H5450" s="140"/>
      <c r="I5450" s="140"/>
      <c r="J5450" s="140"/>
      <c r="K5450" s="140"/>
    </row>
    <row r="5451" spans="1:11" outlineLevel="1" x14ac:dyDescent="0.2">
      <c r="A5451" s="135"/>
      <c r="B5451" s="136"/>
      <c r="C5451" s="137" t="s">
        <v>4183</v>
      </c>
      <c r="D5451" s="139"/>
      <c r="E5451" s="139">
        <v>16</v>
      </c>
      <c r="F5451" s="134"/>
      <c r="G5451" s="134"/>
      <c r="H5451" s="140"/>
      <c r="I5451" s="140"/>
      <c r="J5451" s="140"/>
      <c r="K5451" s="140"/>
    </row>
    <row r="5452" spans="1:11" outlineLevel="1" x14ac:dyDescent="0.2">
      <c r="A5452" s="135"/>
      <c r="B5452" s="136"/>
      <c r="C5452" s="137" t="s">
        <v>4184</v>
      </c>
      <c r="D5452" s="139"/>
      <c r="E5452" s="139">
        <v>8</v>
      </c>
      <c r="F5452" s="134"/>
      <c r="G5452" s="134"/>
      <c r="H5452" s="140"/>
      <c r="I5452" s="140"/>
      <c r="J5452" s="140"/>
      <c r="K5452" s="140"/>
    </row>
    <row r="5453" spans="1:11" ht="33.75" outlineLevel="1" x14ac:dyDescent="0.2">
      <c r="A5453" s="43">
        <v>458</v>
      </c>
      <c r="B5453" s="44" t="s">
        <v>4185</v>
      </c>
      <c r="C5453" s="59" t="s">
        <v>4186</v>
      </c>
      <c r="D5453" s="68" t="s">
        <v>373</v>
      </c>
      <c r="E5453" s="46">
        <v>392</v>
      </c>
      <c r="F5453" s="47">
        <v>0</v>
      </c>
      <c r="G5453" s="48">
        <f>ROUND(E5453*F5453,2)</f>
        <v>0</v>
      </c>
      <c r="H5453" s="46">
        <v>9.8999999999999999E-4</v>
      </c>
      <c r="I5453" s="46">
        <f>ROUND(E5453*H5453,2)</f>
        <v>0.39</v>
      </c>
      <c r="J5453" s="46">
        <v>0</v>
      </c>
      <c r="K5453" s="46">
        <f>ROUND(E5453*J5453,2)</f>
        <v>0</v>
      </c>
    </row>
    <row r="5454" spans="1:11" outlineLevel="1" x14ac:dyDescent="0.2">
      <c r="A5454" s="135"/>
      <c r="B5454" s="136"/>
      <c r="C5454" s="137" t="s">
        <v>4187</v>
      </c>
      <c r="D5454" s="139"/>
      <c r="E5454" s="139"/>
      <c r="F5454" s="134"/>
      <c r="G5454" s="134"/>
      <c r="H5454" s="140"/>
      <c r="I5454" s="140"/>
      <c r="J5454" s="140"/>
      <c r="K5454" s="140"/>
    </row>
    <row r="5455" spans="1:11" outlineLevel="1" x14ac:dyDescent="0.2">
      <c r="A5455" s="135"/>
      <c r="B5455" s="136"/>
      <c r="C5455" s="137" t="s">
        <v>4188</v>
      </c>
      <c r="D5455" s="139"/>
      <c r="E5455" s="139">
        <v>392</v>
      </c>
      <c r="F5455" s="134"/>
      <c r="G5455" s="134"/>
      <c r="H5455" s="140"/>
      <c r="I5455" s="140"/>
      <c r="J5455" s="140"/>
      <c r="K5455" s="140"/>
    </row>
    <row r="5456" spans="1:11" ht="33.75" outlineLevel="1" x14ac:dyDescent="0.2">
      <c r="A5456" s="43">
        <v>459</v>
      </c>
      <c r="B5456" s="44" t="s">
        <v>4189</v>
      </c>
      <c r="C5456" s="59" t="s">
        <v>4190</v>
      </c>
      <c r="D5456" s="68" t="s">
        <v>373</v>
      </c>
      <c r="E5456" s="46">
        <v>2116</v>
      </c>
      <c r="F5456" s="47">
        <v>0</v>
      </c>
      <c r="G5456" s="48">
        <f>ROUND(E5456*F5456,2)</f>
        <v>0</v>
      </c>
      <c r="H5456" s="46">
        <v>9.8999999999999999E-4</v>
      </c>
      <c r="I5456" s="46">
        <f>ROUND(E5456*H5456,2)</f>
        <v>2.09</v>
      </c>
      <c r="J5456" s="46">
        <v>0</v>
      </c>
      <c r="K5456" s="46">
        <f>ROUND(E5456*J5456,2)</f>
        <v>0</v>
      </c>
    </row>
    <row r="5457" spans="1:11" outlineLevel="1" x14ac:dyDescent="0.2">
      <c r="A5457" s="135"/>
      <c r="B5457" s="136"/>
      <c r="C5457" s="137" t="s">
        <v>4187</v>
      </c>
      <c r="D5457" s="139"/>
      <c r="E5457" s="139"/>
      <c r="F5457" s="134"/>
      <c r="G5457" s="134"/>
      <c r="H5457" s="140"/>
      <c r="I5457" s="140"/>
      <c r="J5457" s="140"/>
      <c r="K5457" s="140"/>
    </row>
    <row r="5458" spans="1:11" outlineLevel="1" x14ac:dyDescent="0.2">
      <c r="A5458" s="135"/>
      <c r="B5458" s="136"/>
      <c r="C5458" s="137" t="s">
        <v>4191</v>
      </c>
      <c r="D5458" s="139"/>
      <c r="E5458" s="139">
        <v>244</v>
      </c>
      <c r="F5458" s="134"/>
      <c r="G5458" s="134"/>
      <c r="H5458" s="140"/>
      <c r="I5458" s="140"/>
      <c r="J5458" s="140"/>
      <c r="K5458" s="140"/>
    </row>
    <row r="5459" spans="1:11" outlineLevel="1" x14ac:dyDescent="0.2">
      <c r="A5459" s="135"/>
      <c r="B5459" s="136"/>
      <c r="C5459" s="137" t="s">
        <v>4192</v>
      </c>
      <c r="D5459" s="139"/>
      <c r="E5459" s="139">
        <v>1719</v>
      </c>
      <c r="F5459" s="134"/>
      <c r="G5459" s="134"/>
      <c r="H5459" s="140"/>
      <c r="I5459" s="140"/>
      <c r="J5459" s="140"/>
      <c r="K5459" s="140"/>
    </row>
    <row r="5460" spans="1:11" outlineLevel="1" x14ac:dyDescent="0.2">
      <c r="A5460" s="135"/>
      <c r="B5460" s="136"/>
      <c r="C5460" s="137" t="s">
        <v>4193</v>
      </c>
      <c r="D5460" s="139"/>
      <c r="E5460" s="139">
        <v>127</v>
      </c>
      <c r="F5460" s="134"/>
      <c r="G5460" s="134"/>
      <c r="H5460" s="140"/>
      <c r="I5460" s="140"/>
      <c r="J5460" s="140"/>
      <c r="K5460" s="140"/>
    </row>
    <row r="5461" spans="1:11" outlineLevel="1" x14ac:dyDescent="0.2">
      <c r="A5461" s="135"/>
      <c r="B5461" s="136"/>
      <c r="C5461" s="137" t="s">
        <v>4194</v>
      </c>
      <c r="D5461" s="139"/>
      <c r="E5461" s="139">
        <v>26</v>
      </c>
      <c r="F5461" s="134"/>
      <c r="G5461" s="134"/>
      <c r="H5461" s="140"/>
      <c r="I5461" s="140"/>
      <c r="J5461" s="140"/>
      <c r="K5461" s="140"/>
    </row>
    <row r="5462" spans="1:11" ht="33.75" outlineLevel="1" x14ac:dyDescent="0.2">
      <c r="A5462" s="43">
        <v>460</v>
      </c>
      <c r="B5462" s="44" t="s">
        <v>4195</v>
      </c>
      <c r="C5462" s="59" t="s">
        <v>4196</v>
      </c>
      <c r="D5462" s="68" t="s">
        <v>373</v>
      </c>
      <c r="E5462" s="46">
        <v>159</v>
      </c>
      <c r="F5462" s="47">
        <v>0</v>
      </c>
      <c r="G5462" s="48">
        <f>ROUND(E5462*F5462,2)</f>
        <v>0</v>
      </c>
      <c r="H5462" s="46">
        <v>9.8999999999999999E-4</v>
      </c>
      <c r="I5462" s="46">
        <f>ROUND(E5462*H5462,2)</f>
        <v>0.16</v>
      </c>
      <c r="J5462" s="46">
        <v>0</v>
      </c>
      <c r="K5462" s="46">
        <f>ROUND(E5462*J5462,2)</f>
        <v>0</v>
      </c>
    </row>
    <row r="5463" spans="1:11" outlineLevel="1" x14ac:dyDescent="0.2">
      <c r="A5463" s="135"/>
      <c r="B5463" s="136"/>
      <c r="C5463" s="137" t="s">
        <v>4187</v>
      </c>
      <c r="D5463" s="139"/>
      <c r="E5463" s="139"/>
      <c r="F5463" s="134"/>
      <c r="G5463" s="134"/>
      <c r="H5463" s="140"/>
      <c r="I5463" s="140"/>
      <c r="J5463" s="140"/>
      <c r="K5463" s="140"/>
    </row>
    <row r="5464" spans="1:11" outlineLevel="1" x14ac:dyDescent="0.2">
      <c r="A5464" s="135"/>
      <c r="B5464" s="136"/>
      <c r="C5464" s="137" t="s">
        <v>4197</v>
      </c>
      <c r="D5464" s="139"/>
      <c r="E5464" s="139">
        <v>144</v>
      </c>
      <c r="F5464" s="134"/>
      <c r="G5464" s="134"/>
      <c r="H5464" s="140"/>
      <c r="I5464" s="140"/>
      <c r="J5464" s="140"/>
      <c r="K5464" s="140"/>
    </row>
    <row r="5465" spans="1:11" outlineLevel="1" x14ac:dyDescent="0.2">
      <c r="A5465" s="135"/>
      <c r="B5465" s="136"/>
      <c r="C5465" s="137" t="s">
        <v>4198</v>
      </c>
      <c r="D5465" s="139"/>
      <c r="E5465" s="139">
        <v>15</v>
      </c>
      <c r="F5465" s="134"/>
      <c r="G5465" s="134"/>
      <c r="H5465" s="140"/>
      <c r="I5465" s="140"/>
      <c r="J5465" s="140"/>
      <c r="K5465" s="140"/>
    </row>
    <row r="5466" spans="1:11" ht="33.75" outlineLevel="1" x14ac:dyDescent="0.2">
      <c r="A5466" s="43">
        <v>461</v>
      </c>
      <c r="B5466" s="44" t="s">
        <v>4199</v>
      </c>
      <c r="C5466" s="59" t="s">
        <v>4200</v>
      </c>
      <c r="D5466" s="68" t="s">
        <v>373</v>
      </c>
      <c r="E5466" s="46">
        <v>201</v>
      </c>
      <c r="F5466" s="47">
        <v>0</v>
      </c>
      <c r="G5466" s="48">
        <f>ROUND(E5466*F5466,2)</f>
        <v>0</v>
      </c>
      <c r="H5466" s="46">
        <v>9.8999999999999999E-4</v>
      </c>
      <c r="I5466" s="46">
        <f>ROUND(E5466*H5466,2)</f>
        <v>0.2</v>
      </c>
      <c r="J5466" s="46">
        <v>0</v>
      </c>
      <c r="K5466" s="46">
        <f>ROUND(E5466*J5466,2)</f>
        <v>0</v>
      </c>
    </row>
    <row r="5467" spans="1:11" outlineLevel="1" x14ac:dyDescent="0.2">
      <c r="A5467" s="135"/>
      <c r="B5467" s="136"/>
      <c r="C5467" s="137" t="s">
        <v>4187</v>
      </c>
      <c r="D5467" s="139"/>
      <c r="E5467" s="139"/>
      <c r="F5467" s="134"/>
      <c r="G5467" s="134"/>
      <c r="H5467" s="140"/>
      <c r="I5467" s="140"/>
      <c r="J5467" s="140"/>
      <c r="K5467" s="140"/>
    </row>
    <row r="5468" spans="1:11" outlineLevel="1" x14ac:dyDescent="0.2">
      <c r="A5468" s="135"/>
      <c r="B5468" s="136"/>
      <c r="C5468" s="137" t="s">
        <v>4201</v>
      </c>
      <c r="D5468" s="139"/>
      <c r="E5468" s="139">
        <v>201</v>
      </c>
      <c r="F5468" s="134"/>
      <c r="G5468" s="134"/>
      <c r="H5468" s="140"/>
      <c r="I5468" s="140"/>
      <c r="J5468" s="140"/>
      <c r="K5468" s="140"/>
    </row>
    <row r="5469" spans="1:11" ht="22.5" outlineLevel="1" x14ac:dyDescent="0.2">
      <c r="A5469" s="43">
        <v>462</v>
      </c>
      <c r="B5469" s="44" t="s">
        <v>4202</v>
      </c>
      <c r="C5469" s="59" t="s">
        <v>4203</v>
      </c>
      <c r="D5469" s="68" t="s">
        <v>373</v>
      </c>
      <c r="E5469" s="46">
        <v>119.7</v>
      </c>
      <c r="F5469" s="47">
        <v>0</v>
      </c>
      <c r="G5469" s="48">
        <f>ROUND(E5469*F5469,2)</f>
        <v>0</v>
      </c>
      <c r="H5469" s="46">
        <v>0</v>
      </c>
      <c r="I5469" s="46">
        <f>ROUND(E5469*H5469,2)</f>
        <v>0</v>
      </c>
      <c r="J5469" s="46">
        <v>8.0000000000000002E-3</v>
      </c>
      <c r="K5469" s="46">
        <f>ROUND(E5469*J5469,2)</f>
        <v>0.96</v>
      </c>
    </row>
    <row r="5470" spans="1:11" outlineLevel="1" x14ac:dyDescent="0.2">
      <c r="A5470" s="135"/>
      <c r="B5470" s="136"/>
      <c r="C5470" s="137" t="s">
        <v>2665</v>
      </c>
      <c r="D5470" s="139"/>
      <c r="E5470" s="139"/>
      <c r="F5470" s="134"/>
      <c r="G5470" s="134"/>
      <c r="H5470" s="140"/>
      <c r="I5470" s="140"/>
      <c r="J5470" s="140"/>
      <c r="K5470" s="140"/>
    </row>
    <row r="5471" spans="1:11" outlineLevel="1" x14ac:dyDescent="0.2">
      <c r="A5471" s="135"/>
      <c r="B5471" s="136"/>
      <c r="C5471" s="137" t="s">
        <v>4204</v>
      </c>
      <c r="D5471" s="139"/>
      <c r="E5471" s="139">
        <v>96</v>
      </c>
      <c r="F5471" s="134"/>
      <c r="G5471" s="134"/>
      <c r="H5471" s="140"/>
      <c r="I5471" s="140"/>
      <c r="J5471" s="140"/>
      <c r="K5471" s="140"/>
    </row>
    <row r="5472" spans="1:11" outlineLevel="1" x14ac:dyDescent="0.2">
      <c r="A5472" s="135"/>
      <c r="B5472" s="136"/>
      <c r="C5472" s="137" t="s">
        <v>4205</v>
      </c>
      <c r="D5472" s="139"/>
      <c r="E5472" s="139">
        <v>23.7</v>
      </c>
      <c r="F5472" s="134"/>
      <c r="G5472" s="134"/>
      <c r="H5472" s="140"/>
      <c r="I5472" s="140"/>
      <c r="J5472" s="140"/>
      <c r="K5472" s="140"/>
    </row>
    <row r="5473" spans="1:11" ht="22.5" outlineLevel="1" x14ac:dyDescent="0.2">
      <c r="A5473" s="43">
        <v>463</v>
      </c>
      <c r="B5473" s="44" t="s">
        <v>4206</v>
      </c>
      <c r="C5473" s="59" t="s">
        <v>4207</v>
      </c>
      <c r="D5473" s="68" t="s">
        <v>373</v>
      </c>
      <c r="E5473" s="46">
        <v>2535.35</v>
      </c>
      <c r="F5473" s="47">
        <v>0</v>
      </c>
      <c r="G5473" s="48">
        <f>ROUND(E5473*F5473,2)</f>
        <v>0</v>
      </c>
      <c r="H5473" s="46">
        <v>0</v>
      </c>
      <c r="I5473" s="46">
        <f>ROUND(E5473*H5473,2)</f>
        <v>0</v>
      </c>
      <c r="J5473" s="46">
        <v>1.4E-2</v>
      </c>
      <c r="K5473" s="46">
        <f>ROUND(E5473*J5473,2)</f>
        <v>35.49</v>
      </c>
    </row>
    <row r="5474" spans="1:11" outlineLevel="1" x14ac:dyDescent="0.2">
      <c r="A5474" s="135"/>
      <c r="B5474" s="136"/>
      <c r="C5474" s="137" t="s">
        <v>2647</v>
      </c>
      <c r="D5474" s="139"/>
      <c r="E5474" s="139"/>
      <c r="F5474" s="134"/>
      <c r="G5474" s="134"/>
      <c r="H5474" s="140"/>
      <c r="I5474" s="140"/>
      <c r="J5474" s="140"/>
      <c r="K5474" s="140"/>
    </row>
    <row r="5475" spans="1:11" outlineLevel="1" x14ac:dyDescent="0.2">
      <c r="A5475" s="135"/>
      <c r="B5475" s="136"/>
      <c r="C5475" s="137" t="s">
        <v>4208</v>
      </c>
      <c r="D5475" s="139"/>
      <c r="E5475" s="139">
        <v>99</v>
      </c>
      <c r="F5475" s="134"/>
      <c r="G5475" s="134"/>
      <c r="H5475" s="140"/>
      <c r="I5475" s="140"/>
      <c r="J5475" s="140"/>
      <c r="K5475" s="140"/>
    </row>
    <row r="5476" spans="1:11" outlineLevel="1" x14ac:dyDescent="0.2">
      <c r="A5476" s="135"/>
      <c r="B5476" s="136"/>
      <c r="C5476" s="137" t="s">
        <v>4209</v>
      </c>
      <c r="D5476" s="139"/>
      <c r="E5476" s="139">
        <v>68.8</v>
      </c>
      <c r="F5476" s="134"/>
      <c r="G5476" s="134"/>
      <c r="H5476" s="140"/>
      <c r="I5476" s="140"/>
      <c r="J5476" s="140"/>
      <c r="K5476" s="140"/>
    </row>
    <row r="5477" spans="1:11" outlineLevel="1" x14ac:dyDescent="0.2">
      <c r="A5477" s="135"/>
      <c r="B5477" s="136"/>
      <c r="C5477" s="137" t="s">
        <v>4210</v>
      </c>
      <c r="D5477" s="139"/>
      <c r="E5477" s="139">
        <v>165.6</v>
      </c>
      <c r="F5477" s="134"/>
      <c r="G5477" s="134"/>
      <c r="H5477" s="140"/>
      <c r="I5477" s="140"/>
      <c r="J5477" s="140"/>
      <c r="K5477" s="140"/>
    </row>
    <row r="5478" spans="1:11" outlineLevel="1" x14ac:dyDescent="0.2">
      <c r="A5478" s="135"/>
      <c r="B5478" s="136"/>
      <c r="C5478" s="137" t="s">
        <v>4211</v>
      </c>
      <c r="D5478" s="139"/>
      <c r="E5478" s="139">
        <v>52</v>
      </c>
      <c r="F5478" s="134"/>
      <c r="G5478" s="134"/>
      <c r="H5478" s="140"/>
      <c r="I5478" s="140"/>
      <c r="J5478" s="140"/>
      <c r="K5478" s="140"/>
    </row>
    <row r="5479" spans="1:11" outlineLevel="1" x14ac:dyDescent="0.2">
      <c r="A5479" s="135"/>
      <c r="B5479" s="136"/>
      <c r="C5479" s="137" t="s">
        <v>4212</v>
      </c>
      <c r="D5479" s="139"/>
      <c r="E5479" s="139">
        <v>846.8</v>
      </c>
      <c r="F5479" s="134"/>
      <c r="G5479" s="134"/>
      <c r="H5479" s="140"/>
      <c r="I5479" s="140"/>
      <c r="J5479" s="140"/>
      <c r="K5479" s="140"/>
    </row>
    <row r="5480" spans="1:11" outlineLevel="1" x14ac:dyDescent="0.2">
      <c r="A5480" s="135"/>
      <c r="B5480" s="136"/>
      <c r="C5480" s="137" t="s">
        <v>4213</v>
      </c>
      <c r="D5480" s="139"/>
      <c r="E5480" s="139">
        <v>280</v>
      </c>
      <c r="F5480" s="134"/>
      <c r="G5480" s="134"/>
      <c r="H5480" s="140"/>
      <c r="I5480" s="140"/>
      <c r="J5480" s="140"/>
      <c r="K5480" s="140"/>
    </row>
    <row r="5481" spans="1:11" outlineLevel="1" x14ac:dyDescent="0.2">
      <c r="A5481" s="135"/>
      <c r="B5481" s="136"/>
      <c r="C5481" s="137" t="s">
        <v>4214</v>
      </c>
      <c r="D5481" s="139"/>
      <c r="E5481" s="139">
        <v>66</v>
      </c>
      <c r="F5481" s="134"/>
      <c r="G5481" s="134"/>
      <c r="H5481" s="140"/>
      <c r="I5481" s="140"/>
      <c r="J5481" s="140"/>
      <c r="K5481" s="140"/>
    </row>
    <row r="5482" spans="1:11" outlineLevel="1" x14ac:dyDescent="0.2">
      <c r="A5482" s="135"/>
      <c r="B5482" s="136"/>
      <c r="C5482" s="137" t="s">
        <v>2665</v>
      </c>
      <c r="D5482" s="139"/>
      <c r="E5482" s="139"/>
      <c r="F5482" s="134"/>
      <c r="G5482" s="134"/>
      <c r="H5482" s="140"/>
      <c r="I5482" s="140"/>
      <c r="J5482" s="140"/>
      <c r="K5482" s="140"/>
    </row>
    <row r="5483" spans="1:11" outlineLevel="1" x14ac:dyDescent="0.2">
      <c r="A5483" s="135"/>
      <c r="B5483" s="136"/>
      <c r="C5483" s="137" t="s">
        <v>4215</v>
      </c>
      <c r="D5483" s="139"/>
      <c r="E5483" s="139">
        <v>26.4</v>
      </c>
      <c r="F5483" s="134"/>
      <c r="G5483" s="134"/>
      <c r="H5483" s="140"/>
      <c r="I5483" s="140"/>
      <c r="J5483" s="140"/>
      <c r="K5483" s="140"/>
    </row>
    <row r="5484" spans="1:11" outlineLevel="1" x14ac:dyDescent="0.2">
      <c r="A5484" s="135"/>
      <c r="B5484" s="136"/>
      <c r="C5484" s="137" t="s">
        <v>4216</v>
      </c>
      <c r="D5484" s="139"/>
      <c r="E5484" s="139">
        <v>56.07</v>
      </c>
      <c r="F5484" s="134"/>
      <c r="G5484" s="134"/>
      <c r="H5484" s="140"/>
      <c r="I5484" s="140"/>
      <c r="J5484" s="140"/>
      <c r="K5484" s="140"/>
    </row>
    <row r="5485" spans="1:11" outlineLevel="1" x14ac:dyDescent="0.2">
      <c r="A5485" s="135"/>
      <c r="B5485" s="136"/>
      <c r="C5485" s="137" t="s">
        <v>4217</v>
      </c>
      <c r="D5485" s="139"/>
      <c r="E5485" s="139">
        <v>334.42</v>
      </c>
      <c r="F5485" s="134"/>
      <c r="G5485" s="134"/>
      <c r="H5485" s="140"/>
      <c r="I5485" s="140"/>
      <c r="J5485" s="140"/>
      <c r="K5485" s="140"/>
    </row>
    <row r="5486" spans="1:11" outlineLevel="1" x14ac:dyDescent="0.2">
      <c r="A5486" s="135"/>
      <c r="B5486" s="136"/>
      <c r="C5486" s="137" t="s">
        <v>4218</v>
      </c>
      <c r="D5486" s="139"/>
      <c r="E5486" s="139">
        <v>18.399999999999999</v>
      </c>
      <c r="F5486" s="134"/>
      <c r="G5486" s="134"/>
      <c r="H5486" s="140"/>
      <c r="I5486" s="140"/>
      <c r="J5486" s="140"/>
      <c r="K5486" s="140"/>
    </row>
    <row r="5487" spans="1:11" outlineLevel="1" x14ac:dyDescent="0.2">
      <c r="A5487" s="135"/>
      <c r="B5487" s="136"/>
      <c r="C5487" s="137" t="s">
        <v>4219</v>
      </c>
      <c r="D5487" s="139"/>
      <c r="E5487" s="139">
        <v>231.36</v>
      </c>
      <c r="F5487" s="134"/>
      <c r="G5487" s="134"/>
      <c r="H5487" s="140"/>
      <c r="I5487" s="140"/>
      <c r="J5487" s="140"/>
      <c r="K5487" s="140"/>
    </row>
    <row r="5488" spans="1:11" outlineLevel="1" x14ac:dyDescent="0.2">
      <c r="A5488" s="135"/>
      <c r="B5488" s="136"/>
      <c r="C5488" s="137" t="s">
        <v>4220</v>
      </c>
      <c r="D5488" s="139"/>
      <c r="E5488" s="139">
        <v>118</v>
      </c>
      <c r="F5488" s="134"/>
      <c r="G5488" s="134"/>
      <c r="H5488" s="140"/>
      <c r="I5488" s="140"/>
      <c r="J5488" s="140"/>
      <c r="K5488" s="140"/>
    </row>
    <row r="5489" spans="1:11" outlineLevel="1" x14ac:dyDescent="0.2">
      <c r="A5489" s="135"/>
      <c r="B5489" s="136"/>
      <c r="C5489" s="137" t="s">
        <v>4221</v>
      </c>
      <c r="D5489" s="139"/>
      <c r="E5489" s="139">
        <v>172.5</v>
      </c>
      <c r="F5489" s="134"/>
      <c r="G5489" s="134"/>
      <c r="H5489" s="140"/>
      <c r="I5489" s="140"/>
      <c r="J5489" s="140"/>
      <c r="K5489" s="140"/>
    </row>
    <row r="5490" spans="1:11" ht="22.5" outlineLevel="1" x14ac:dyDescent="0.2">
      <c r="A5490" s="43">
        <v>464</v>
      </c>
      <c r="B5490" s="44" t="s">
        <v>4222</v>
      </c>
      <c r="C5490" s="59" t="s">
        <v>4223</v>
      </c>
      <c r="D5490" s="68" t="s">
        <v>373</v>
      </c>
      <c r="E5490" s="46">
        <v>596.59</v>
      </c>
      <c r="F5490" s="47">
        <v>0</v>
      </c>
      <c r="G5490" s="48">
        <f>ROUND(E5490*F5490,2)</f>
        <v>0</v>
      </c>
      <c r="H5490" s="46">
        <v>0</v>
      </c>
      <c r="I5490" s="46">
        <f>ROUND(E5490*H5490,2)</f>
        <v>0</v>
      </c>
      <c r="J5490" s="46">
        <v>2.4E-2</v>
      </c>
      <c r="K5490" s="46">
        <f>ROUND(E5490*J5490,2)</f>
        <v>14.32</v>
      </c>
    </row>
    <row r="5491" spans="1:11" outlineLevel="1" x14ac:dyDescent="0.2">
      <c r="A5491" s="135"/>
      <c r="B5491" s="136"/>
      <c r="C5491" s="137" t="s">
        <v>2647</v>
      </c>
      <c r="D5491" s="139"/>
      <c r="E5491" s="139"/>
      <c r="F5491" s="134"/>
      <c r="G5491" s="134"/>
      <c r="H5491" s="140"/>
      <c r="I5491" s="140"/>
      <c r="J5491" s="140"/>
      <c r="K5491" s="140"/>
    </row>
    <row r="5492" spans="1:11" outlineLevel="1" x14ac:dyDescent="0.2">
      <c r="A5492" s="135"/>
      <c r="B5492" s="136"/>
      <c r="C5492" s="137" t="s">
        <v>4224</v>
      </c>
      <c r="D5492" s="139"/>
      <c r="E5492" s="139">
        <v>77</v>
      </c>
      <c r="F5492" s="134"/>
      <c r="G5492" s="134"/>
      <c r="H5492" s="140"/>
      <c r="I5492" s="140"/>
      <c r="J5492" s="140"/>
      <c r="K5492" s="140"/>
    </row>
    <row r="5493" spans="1:11" outlineLevel="1" x14ac:dyDescent="0.2">
      <c r="A5493" s="135"/>
      <c r="B5493" s="136"/>
      <c r="C5493" s="137" t="s">
        <v>4225</v>
      </c>
      <c r="D5493" s="139"/>
      <c r="E5493" s="139">
        <v>68</v>
      </c>
      <c r="F5493" s="134"/>
      <c r="G5493" s="134"/>
      <c r="H5493" s="140"/>
      <c r="I5493" s="140"/>
      <c r="J5493" s="140"/>
      <c r="K5493" s="140"/>
    </row>
    <row r="5494" spans="1:11" outlineLevel="1" x14ac:dyDescent="0.2">
      <c r="A5494" s="135"/>
      <c r="B5494" s="136"/>
      <c r="C5494" s="137" t="s">
        <v>4226</v>
      </c>
      <c r="D5494" s="139"/>
      <c r="E5494" s="139">
        <v>79.569999999999993</v>
      </c>
      <c r="F5494" s="134"/>
      <c r="G5494" s="134"/>
      <c r="H5494" s="140"/>
      <c r="I5494" s="140"/>
      <c r="J5494" s="140"/>
      <c r="K5494" s="140"/>
    </row>
    <row r="5495" spans="1:11" outlineLevel="1" x14ac:dyDescent="0.2">
      <c r="A5495" s="135"/>
      <c r="B5495" s="136"/>
      <c r="C5495" s="137" t="s">
        <v>4227</v>
      </c>
      <c r="D5495" s="139"/>
      <c r="E5495" s="139">
        <v>68.510000000000005</v>
      </c>
      <c r="F5495" s="134"/>
      <c r="G5495" s="134"/>
      <c r="H5495" s="140"/>
      <c r="I5495" s="140"/>
      <c r="J5495" s="140"/>
      <c r="K5495" s="140"/>
    </row>
    <row r="5496" spans="1:11" outlineLevel="1" x14ac:dyDescent="0.2">
      <c r="A5496" s="135"/>
      <c r="B5496" s="136"/>
      <c r="C5496" s="137" t="s">
        <v>4228</v>
      </c>
      <c r="D5496" s="139"/>
      <c r="E5496" s="139">
        <v>96.67</v>
      </c>
      <c r="F5496" s="134"/>
      <c r="G5496" s="134"/>
      <c r="H5496" s="140"/>
      <c r="I5496" s="140"/>
      <c r="J5496" s="140"/>
      <c r="K5496" s="140"/>
    </row>
    <row r="5497" spans="1:11" outlineLevel="1" x14ac:dyDescent="0.2">
      <c r="A5497" s="135"/>
      <c r="B5497" s="136"/>
      <c r="C5497" s="137" t="s">
        <v>2665</v>
      </c>
      <c r="D5497" s="139"/>
      <c r="E5497" s="139"/>
      <c r="F5497" s="134"/>
      <c r="G5497" s="134"/>
      <c r="H5497" s="140"/>
      <c r="I5497" s="140"/>
      <c r="J5497" s="140"/>
      <c r="K5497" s="140"/>
    </row>
    <row r="5498" spans="1:11" outlineLevel="1" x14ac:dyDescent="0.2">
      <c r="A5498" s="135"/>
      <c r="B5498" s="136"/>
      <c r="C5498" s="137" t="s">
        <v>4229</v>
      </c>
      <c r="D5498" s="139"/>
      <c r="E5498" s="139">
        <v>30</v>
      </c>
      <c r="F5498" s="134"/>
      <c r="G5498" s="134"/>
      <c r="H5498" s="140"/>
      <c r="I5498" s="140"/>
      <c r="J5498" s="140"/>
      <c r="K5498" s="140"/>
    </row>
    <row r="5499" spans="1:11" outlineLevel="1" x14ac:dyDescent="0.2">
      <c r="A5499" s="135"/>
      <c r="B5499" s="136"/>
      <c r="C5499" s="137" t="s">
        <v>4230</v>
      </c>
      <c r="D5499" s="139"/>
      <c r="E5499" s="139">
        <v>25</v>
      </c>
      <c r="F5499" s="134"/>
      <c r="G5499" s="134"/>
      <c r="H5499" s="140"/>
      <c r="I5499" s="140"/>
      <c r="J5499" s="140"/>
      <c r="K5499" s="140"/>
    </row>
    <row r="5500" spans="1:11" outlineLevel="1" x14ac:dyDescent="0.2">
      <c r="A5500" s="135"/>
      <c r="B5500" s="136"/>
      <c r="C5500" s="137" t="s">
        <v>4231</v>
      </c>
      <c r="D5500" s="139"/>
      <c r="E5500" s="139">
        <v>38.25</v>
      </c>
      <c r="F5500" s="134"/>
      <c r="G5500" s="134"/>
      <c r="H5500" s="140"/>
      <c r="I5500" s="140"/>
      <c r="J5500" s="140"/>
      <c r="K5500" s="140"/>
    </row>
    <row r="5501" spans="1:11" outlineLevel="1" x14ac:dyDescent="0.2">
      <c r="A5501" s="135"/>
      <c r="B5501" s="136"/>
      <c r="C5501" s="137" t="s">
        <v>4232</v>
      </c>
      <c r="D5501" s="139"/>
      <c r="E5501" s="139">
        <v>7.8</v>
      </c>
      <c r="F5501" s="134"/>
      <c r="G5501" s="134"/>
      <c r="H5501" s="140"/>
      <c r="I5501" s="140"/>
      <c r="J5501" s="140"/>
      <c r="K5501" s="140"/>
    </row>
    <row r="5502" spans="1:11" outlineLevel="1" x14ac:dyDescent="0.2">
      <c r="A5502" s="135"/>
      <c r="B5502" s="136"/>
      <c r="C5502" s="137" t="s">
        <v>4233</v>
      </c>
      <c r="D5502" s="139"/>
      <c r="E5502" s="139">
        <v>25.74</v>
      </c>
      <c r="F5502" s="134"/>
      <c r="G5502" s="134"/>
      <c r="H5502" s="140"/>
      <c r="I5502" s="140"/>
      <c r="J5502" s="140"/>
      <c r="K5502" s="140"/>
    </row>
    <row r="5503" spans="1:11" outlineLevel="1" x14ac:dyDescent="0.2">
      <c r="A5503" s="135"/>
      <c r="B5503" s="136"/>
      <c r="C5503" s="137" t="s">
        <v>4234</v>
      </c>
      <c r="D5503" s="139"/>
      <c r="E5503" s="139">
        <v>42</v>
      </c>
      <c r="F5503" s="134"/>
      <c r="G5503" s="134"/>
      <c r="H5503" s="140"/>
      <c r="I5503" s="140"/>
      <c r="J5503" s="140"/>
      <c r="K5503" s="140"/>
    </row>
    <row r="5504" spans="1:11" outlineLevel="1" x14ac:dyDescent="0.2">
      <c r="A5504" s="135"/>
      <c r="B5504" s="136"/>
      <c r="C5504" s="137" t="s">
        <v>4235</v>
      </c>
      <c r="D5504" s="139"/>
      <c r="E5504" s="139">
        <v>34.200000000000003</v>
      </c>
      <c r="F5504" s="134"/>
      <c r="G5504" s="134"/>
      <c r="H5504" s="140"/>
      <c r="I5504" s="140"/>
      <c r="J5504" s="140"/>
      <c r="K5504" s="140"/>
    </row>
    <row r="5505" spans="1:11" outlineLevel="1" x14ac:dyDescent="0.2">
      <c r="A5505" s="135"/>
      <c r="B5505" s="136"/>
      <c r="C5505" s="137" t="s">
        <v>4236</v>
      </c>
      <c r="D5505" s="139"/>
      <c r="E5505" s="139">
        <v>3.85</v>
      </c>
      <c r="F5505" s="134"/>
      <c r="G5505" s="134"/>
      <c r="H5505" s="140"/>
      <c r="I5505" s="140"/>
      <c r="J5505" s="140"/>
      <c r="K5505" s="140"/>
    </row>
    <row r="5506" spans="1:11" ht="22.5" outlineLevel="1" x14ac:dyDescent="0.2">
      <c r="A5506" s="43">
        <v>465</v>
      </c>
      <c r="B5506" s="44" t="s">
        <v>4237</v>
      </c>
      <c r="C5506" s="59" t="s">
        <v>4238</v>
      </c>
      <c r="D5506" s="68" t="s">
        <v>373</v>
      </c>
      <c r="E5506" s="46">
        <v>405.44</v>
      </c>
      <c r="F5506" s="47">
        <v>0</v>
      </c>
      <c r="G5506" s="48">
        <f>ROUND(E5506*F5506,2)</f>
        <v>0</v>
      </c>
      <c r="H5506" s="46">
        <v>0</v>
      </c>
      <c r="I5506" s="46">
        <f>ROUND(E5506*H5506,2)</f>
        <v>0</v>
      </c>
      <c r="J5506" s="46">
        <v>3.2000000000000001E-2</v>
      </c>
      <c r="K5506" s="46">
        <f>ROUND(E5506*J5506,2)</f>
        <v>12.97</v>
      </c>
    </row>
    <row r="5507" spans="1:11" outlineLevel="1" x14ac:dyDescent="0.2">
      <c r="A5507" s="135"/>
      <c r="B5507" s="136"/>
      <c r="C5507" s="137" t="s">
        <v>2647</v>
      </c>
      <c r="D5507" s="139"/>
      <c r="E5507" s="139"/>
      <c r="F5507" s="134"/>
      <c r="G5507" s="134"/>
      <c r="H5507" s="140"/>
      <c r="I5507" s="140"/>
      <c r="J5507" s="140"/>
      <c r="K5507" s="140"/>
    </row>
    <row r="5508" spans="1:11" outlineLevel="1" x14ac:dyDescent="0.2">
      <c r="A5508" s="135"/>
      <c r="B5508" s="136"/>
      <c r="C5508" s="137" t="s">
        <v>4239</v>
      </c>
      <c r="D5508" s="139"/>
      <c r="E5508" s="139">
        <v>112</v>
      </c>
      <c r="F5508" s="134"/>
      <c r="G5508" s="134"/>
      <c r="H5508" s="140"/>
      <c r="I5508" s="140"/>
      <c r="J5508" s="140"/>
      <c r="K5508" s="140"/>
    </row>
    <row r="5509" spans="1:11" outlineLevel="1" x14ac:dyDescent="0.2">
      <c r="A5509" s="135"/>
      <c r="B5509" s="136"/>
      <c r="C5509" s="137" t="s">
        <v>4240</v>
      </c>
      <c r="D5509" s="139"/>
      <c r="E5509" s="139">
        <v>64.75</v>
      </c>
      <c r="F5509" s="134"/>
      <c r="G5509" s="134"/>
      <c r="H5509" s="140"/>
      <c r="I5509" s="140"/>
      <c r="J5509" s="140"/>
      <c r="K5509" s="140"/>
    </row>
    <row r="5510" spans="1:11" outlineLevel="1" x14ac:dyDescent="0.2">
      <c r="A5510" s="135"/>
      <c r="B5510" s="136"/>
      <c r="C5510" s="137" t="s">
        <v>4241</v>
      </c>
      <c r="D5510" s="139"/>
      <c r="E5510" s="139">
        <v>44.9</v>
      </c>
      <c r="F5510" s="134"/>
      <c r="G5510" s="134"/>
      <c r="H5510" s="140"/>
      <c r="I5510" s="140"/>
      <c r="J5510" s="140"/>
      <c r="K5510" s="140"/>
    </row>
    <row r="5511" spans="1:11" outlineLevel="1" x14ac:dyDescent="0.2">
      <c r="A5511" s="135"/>
      <c r="B5511" s="136"/>
      <c r="C5511" s="137" t="s">
        <v>4242</v>
      </c>
      <c r="D5511" s="139"/>
      <c r="E5511" s="139">
        <v>90.5</v>
      </c>
      <c r="F5511" s="134"/>
      <c r="G5511" s="134"/>
      <c r="H5511" s="140"/>
      <c r="I5511" s="140"/>
      <c r="J5511" s="140"/>
      <c r="K5511" s="140"/>
    </row>
    <row r="5512" spans="1:11" outlineLevel="1" x14ac:dyDescent="0.2">
      <c r="A5512" s="135"/>
      <c r="B5512" s="136"/>
      <c r="C5512" s="137" t="s">
        <v>2665</v>
      </c>
      <c r="D5512" s="139"/>
      <c r="E5512" s="139"/>
      <c r="F5512" s="134"/>
      <c r="G5512" s="134"/>
      <c r="H5512" s="140"/>
      <c r="I5512" s="140"/>
      <c r="J5512" s="140"/>
      <c r="K5512" s="140"/>
    </row>
    <row r="5513" spans="1:11" outlineLevel="1" x14ac:dyDescent="0.2">
      <c r="A5513" s="135"/>
      <c r="B5513" s="136"/>
      <c r="C5513" s="137" t="s">
        <v>4243</v>
      </c>
      <c r="D5513" s="139"/>
      <c r="E5513" s="139">
        <v>6.64</v>
      </c>
      <c r="F5513" s="134"/>
      <c r="G5513" s="134"/>
      <c r="H5513" s="140"/>
      <c r="I5513" s="140"/>
      <c r="J5513" s="140"/>
      <c r="K5513" s="140"/>
    </row>
    <row r="5514" spans="1:11" outlineLevel="1" x14ac:dyDescent="0.2">
      <c r="A5514" s="135"/>
      <c r="B5514" s="136"/>
      <c r="C5514" s="137" t="s">
        <v>4244</v>
      </c>
      <c r="D5514" s="139"/>
      <c r="E5514" s="139">
        <v>53.37</v>
      </c>
      <c r="F5514" s="134"/>
      <c r="G5514" s="134"/>
      <c r="H5514" s="140"/>
      <c r="I5514" s="140"/>
      <c r="J5514" s="140"/>
      <c r="K5514" s="140"/>
    </row>
    <row r="5515" spans="1:11" outlineLevel="1" x14ac:dyDescent="0.2">
      <c r="A5515" s="135"/>
      <c r="B5515" s="136"/>
      <c r="C5515" s="137" t="s">
        <v>4245</v>
      </c>
      <c r="D5515" s="139"/>
      <c r="E5515" s="139">
        <v>33.28</v>
      </c>
      <c r="F5515" s="134"/>
      <c r="G5515" s="134"/>
      <c r="H5515" s="140"/>
      <c r="I5515" s="140"/>
      <c r="J5515" s="140"/>
      <c r="K5515" s="140"/>
    </row>
    <row r="5516" spans="1:11" ht="22.5" outlineLevel="1" x14ac:dyDescent="0.2">
      <c r="A5516" s="43">
        <v>466</v>
      </c>
      <c r="B5516" s="44" t="s">
        <v>4246</v>
      </c>
      <c r="C5516" s="59" t="s">
        <v>4247</v>
      </c>
      <c r="D5516" s="68" t="s">
        <v>373</v>
      </c>
      <c r="E5516" s="46">
        <v>65.099999999999994</v>
      </c>
      <c r="F5516" s="47">
        <v>0</v>
      </c>
      <c r="G5516" s="48">
        <f>ROUND(E5516*F5516,2)</f>
        <v>0</v>
      </c>
      <c r="H5516" s="46">
        <v>0</v>
      </c>
      <c r="I5516" s="46">
        <f>ROUND(E5516*H5516,2)</f>
        <v>0</v>
      </c>
      <c r="J5516" s="46">
        <v>4.0000000000000001E-3</v>
      </c>
      <c r="K5516" s="46">
        <f>ROUND(E5516*J5516,2)</f>
        <v>0.26</v>
      </c>
    </row>
    <row r="5517" spans="1:11" outlineLevel="1" x14ac:dyDescent="0.2">
      <c r="A5517" s="135"/>
      <c r="B5517" s="136"/>
      <c r="C5517" s="137" t="s">
        <v>2665</v>
      </c>
      <c r="D5517" s="139"/>
      <c r="E5517" s="139"/>
      <c r="F5517" s="134"/>
      <c r="G5517" s="134"/>
      <c r="H5517" s="140"/>
      <c r="I5517" s="140"/>
      <c r="J5517" s="140"/>
      <c r="K5517" s="140"/>
    </row>
    <row r="5518" spans="1:11" outlineLevel="1" x14ac:dyDescent="0.2">
      <c r="A5518" s="135"/>
      <c r="B5518" s="136"/>
      <c r="C5518" s="137" t="s">
        <v>4248</v>
      </c>
      <c r="D5518" s="139"/>
      <c r="E5518" s="139">
        <v>65.099999999999994</v>
      </c>
      <c r="F5518" s="134"/>
      <c r="G5518" s="134"/>
      <c r="H5518" s="140"/>
      <c r="I5518" s="140"/>
      <c r="J5518" s="140"/>
      <c r="K5518" s="140"/>
    </row>
    <row r="5519" spans="1:11" ht="33.75" outlineLevel="1" x14ac:dyDescent="0.2">
      <c r="A5519" s="43">
        <v>467</v>
      </c>
      <c r="B5519" s="44" t="s">
        <v>4249</v>
      </c>
      <c r="C5519" s="59" t="s">
        <v>4250</v>
      </c>
      <c r="D5519" s="68" t="s">
        <v>172</v>
      </c>
      <c r="E5519" s="46">
        <v>165.3</v>
      </c>
      <c r="F5519" s="47">
        <v>0</v>
      </c>
      <c r="G5519" s="48">
        <f>ROUND(E5519*F5519,2)</f>
        <v>0</v>
      </c>
      <c r="H5519" s="46">
        <v>1.452E-2</v>
      </c>
      <c r="I5519" s="46">
        <f>ROUND(E5519*H5519,2)</f>
        <v>2.4</v>
      </c>
      <c r="J5519" s="46">
        <v>0</v>
      </c>
      <c r="K5519" s="46">
        <f>ROUND(E5519*J5519,2)</f>
        <v>0</v>
      </c>
    </row>
    <row r="5520" spans="1:11" outlineLevel="1" x14ac:dyDescent="0.2">
      <c r="A5520" s="135"/>
      <c r="B5520" s="136"/>
      <c r="C5520" s="137" t="s">
        <v>4251</v>
      </c>
      <c r="D5520" s="139"/>
      <c r="E5520" s="139">
        <v>165.3</v>
      </c>
      <c r="F5520" s="134"/>
      <c r="G5520" s="134"/>
      <c r="H5520" s="140"/>
      <c r="I5520" s="140"/>
      <c r="J5520" s="140"/>
      <c r="K5520" s="140"/>
    </row>
    <row r="5521" spans="1:11" ht="22.5" outlineLevel="1" x14ac:dyDescent="0.2">
      <c r="A5521" s="43">
        <v>468</v>
      </c>
      <c r="B5521" s="44" t="s">
        <v>4252</v>
      </c>
      <c r="C5521" s="59" t="s">
        <v>4253</v>
      </c>
      <c r="D5521" s="68" t="s">
        <v>172</v>
      </c>
      <c r="E5521" s="46">
        <v>14</v>
      </c>
      <c r="F5521" s="47">
        <v>0</v>
      </c>
      <c r="G5521" s="48">
        <f>ROUND(E5521*F5521,2)</f>
        <v>0</v>
      </c>
      <c r="H5521" s="46">
        <v>1.3310000000000001E-2</v>
      </c>
      <c r="I5521" s="46">
        <f>ROUND(E5521*H5521,2)</f>
        <v>0.19</v>
      </c>
      <c r="J5521" s="46">
        <v>0</v>
      </c>
      <c r="K5521" s="46">
        <f>ROUND(E5521*J5521,2)</f>
        <v>0</v>
      </c>
    </row>
    <row r="5522" spans="1:11" outlineLevel="1" x14ac:dyDescent="0.2">
      <c r="A5522" s="135"/>
      <c r="B5522" s="136"/>
      <c r="C5522" s="137" t="s">
        <v>4254</v>
      </c>
      <c r="D5522" s="139"/>
      <c r="E5522" s="139">
        <v>14</v>
      </c>
      <c r="F5522" s="134"/>
      <c r="G5522" s="134"/>
      <c r="H5522" s="140"/>
      <c r="I5522" s="140"/>
      <c r="J5522" s="140"/>
      <c r="K5522" s="140"/>
    </row>
    <row r="5523" spans="1:11" outlineLevel="1" x14ac:dyDescent="0.2">
      <c r="A5523" s="43">
        <v>469</v>
      </c>
      <c r="B5523" s="44" t="s">
        <v>4255</v>
      </c>
      <c r="C5523" s="59" t="s">
        <v>4256</v>
      </c>
      <c r="D5523" s="68" t="s">
        <v>172</v>
      </c>
      <c r="E5523" s="46">
        <v>1717.0577000000001</v>
      </c>
      <c r="F5523" s="47">
        <v>0</v>
      </c>
      <c r="G5523" s="48">
        <f>ROUND(E5523*F5523,2)</f>
        <v>0</v>
      </c>
      <c r="H5523" s="46">
        <v>0</v>
      </c>
      <c r="I5523" s="46">
        <f>ROUND(E5523*H5523,2)</f>
        <v>0</v>
      </c>
      <c r="J5523" s="46">
        <v>0</v>
      </c>
      <c r="K5523" s="46">
        <f>ROUND(E5523*J5523,2)</f>
        <v>0</v>
      </c>
    </row>
    <row r="5524" spans="1:11" outlineLevel="1" x14ac:dyDescent="0.2">
      <c r="A5524" s="135"/>
      <c r="B5524" s="136"/>
      <c r="C5524" s="137" t="s">
        <v>4257</v>
      </c>
      <c r="D5524" s="139"/>
      <c r="E5524" s="139"/>
      <c r="F5524" s="134"/>
      <c r="G5524" s="134"/>
      <c r="H5524" s="140"/>
      <c r="I5524" s="140"/>
      <c r="J5524" s="140"/>
      <c r="K5524" s="140"/>
    </row>
    <row r="5525" spans="1:11" outlineLevel="1" x14ac:dyDescent="0.2">
      <c r="A5525" s="135"/>
      <c r="B5525" s="136"/>
      <c r="C5525" s="137" t="s">
        <v>3965</v>
      </c>
      <c r="D5525" s="139"/>
      <c r="E5525" s="139">
        <v>266.9787</v>
      </c>
      <c r="F5525" s="134"/>
      <c r="G5525" s="134"/>
      <c r="H5525" s="140"/>
      <c r="I5525" s="140"/>
      <c r="J5525" s="140"/>
      <c r="K5525" s="140"/>
    </row>
    <row r="5526" spans="1:11" outlineLevel="1" x14ac:dyDescent="0.2">
      <c r="A5526" s="135"/>
      <c r="B5526" s="136"/>
      <c r="C5526" s="137" t="s">
        <v>3966</v>
      </c>
      <c r="D5526" s="139"/>
      <c r="E5526" s="139">
        <v>606.90239999999994</v>
      </c>
      <c r="F5526" s="134"/>
      <c r="G5526" s="134"/>
      <c r="H5526" s="140"/>
      <c r="I5526" s="140"/>
      <c r="J5526" s="140"/>
      <c r="K5526" s="140"/>
    </row>
    <row r="5527" spans="1:11" outlineLevel="1" x14ac:dyDescent="0.2">
      <c r="A5527" s="135"/>
      <c r="B5527" s="136"/>
      <c r="C5527" s="137" t="s">
        <v>3967</v>
      </c>
      <c r="D5527" s="139"/>
      <c r="E5527" s="139">
        <v>-6.1050000000000004</v>
      </c>
      <c r="F5527" s="134"/>
      <c r="G5527" s="134"/>
      <c r="H5527" s="140"/>
      <c r="I5527" s="140"/>
      <c r="J5527" s="140"/>
      <c r="K5527" s="140"/>
    </row>
    <row r="5528" spans="1:11" outlineLevel="1" x14ac:dyDescent="0.2">
      <c r="A5528" s="135"/>
      <c r="B5528" s="136"/>
      <c r="C5528" s="137" t="s">
        <v>3968</v>
      </c>
      <c r="D5528" s="139"/>
      <c r="E5528" s="139">
        <v>218.02449999999999</v>
      </c>
      <c r="F5528" s="134"/>
      <c r="G5528" s="134"/>
      <c r="H5528" s="140"/>
      <c r="I5528" s="140"/>
      <c r="J5528" s="140"/>
      <c r="K5528" s="140"/>
    </row>
    <row r="5529" spans="1:11" outlineLevel="1" x14ac:dyDescent="0.2">
      <c r="A5529" s="135"/>
      <c r="B5529" s="136"/>
      <c r="C5529" s="137" t="s">
        <v>4258</v>
      </c>
      <c r="D5529" s="139"/>
      <c r="E5529" s="139">
        <v>185.8107</v>
      </c>
      <c r="F5529" s="134"/>
      <c r="G5529" s="134"/>
      <c r="H5529" s="140"/>
      <c r="I5529" s="140"/>
      <c r="J5529" s="140"/>
      <c r="K5529" s="140"/>
    </row>
    <row r="5530" spans="1:11" outlineLevel="1" x14ac:dyDescent="0.2">
      <c r="A5530" s="135"/>
      <c r="B5530" s="136"/>
      <c r="C5530" s="137" t="s">
        <v>4259</v>
      </c>
      <c r="D5530" s="139"/>
      <c r="E5530" s="139">
        <v>50.525399999999998</v>
      </c>
      <c r="F5530" s="134"/>
      <c r="G5530" s="134"/>
      <c r="H5530" s="140"/>
      <c r="I5530" s="140"/>
      <c r="J5530" s="140"/>
      <c r="K5530" s="140"/>
    </row>
    <row r="5531" spans="1:11" outlineLevel="1" x14ac:dyDescent="0.2">
      <c r="A5531" s="135"/>
      <c r="B5531" s="136"/>
      <c r="C5531" s="137" t="s">
        <v>4260</v>
      </c>
      <c r="D5531" s="139"/>
      <c r="E5531" s="139">
        <v>46.391399999999997</v>
      </c>
      <c r="F5531" s="134"/>
      <c r="G5531" s="134"/>
      <c r="H5531" s="140"/>
      <c r="I5531" s="140"/>
      <c r="J5531" s="140"/>
      <c r="K5531" s="140"/>
    </row>
    <row r="5532" spans="1:11" outlineLevel="1" x14ac:dyDescent="0.2">
      <c r="A5532" s="135"/>
      <c r="B5532" s="136"/>
      <c r="C5532" s="137" t="s">
        <v>4261</v>
      </c>
      <c r="D5532" s="139"/>
      <c r="E5532" s="139">
        <v>26.3032</v>
      </c>
      <c r="F5532" s="134"/>
      <c r="G5532" s="134"/>
      <c r="H5532" s="140"/>
      <c r="I5532" s="140"/>
      <c r="J5532" s="140"/>
      <c r="K5532" s="140"/>
    </row>
    <row r="5533" spans="1:11" outlineLevel="1" x14ac:dyDescent="0.2">
      <c r="A5533" s="135"/>
      <c r="B5533" s="136"/>
      <c r="C5533" s="137" t="s">
        <v>4262</v>
      </c>
      <c r="D5533" s="139"/>
      <c r="E5533" s="139">
        <v>45.446899999999999</v>
      </c>
      <c r="F5533" s="134"/>
      <c r="G5533" s="134"/>
      <c r="H5533" s="140"/>
      <c r="I5533" s="140"/>
      <c r="J5533" s="140"/>
      <c r="K5533" s="140"/>
    </row>
    <row r="5534" spans="1:11" outlineLevel="1" x14ac:dyDescent="0.2">
      <c r="A5534" s="135"/>
      <c r="B5534" s="136"/>
      <c r="C5534" s="137" t="s">
        <v>4263</v>
      </c>
      <c r="D5534" s="139"/>
      <c r="E5534" s="139">
        <v>96.293099999999995</v>
      </c>
      <c r="F5534" s="134"/>
      <c r="G5534" s="134"/>
      <c r="H5534" s="140"/>
      <c r="I5534" s="140"/>
      <c r="J5534" s="140"/>
      <c r="K5534" s="140"/>
    </row>
    <row r="5535" spans="1:11" outlineLevel="1" x14ac:dyDescent="0.2">
      <c r="A5535" s="135"/>
      <c r="B5535" s="136"/>
      <c r="C5535" s="137" t="s">
        <v>4264</v>
      </c>
      <c r="D5535" s="139"/>
      <c r="E5535" s="139">
        <v>43.220799999999997</v>
      </c>
      <c r="F5535" s="134"/>
      <c r="G5535" s="134"/>
      <c r="H5535" s="140"/>
      <c r="I5535" s="140"/>
      <c r="J5535" s="140"/>
      <c r="K5535" s="140"/>
    </row>
    <row r="5536" spans="1:11" outlineLevel="1" x14ac:dyDescent="0.2">
      <c r="A5536" s="135"/>
      <c r="B5536" s="136"/>
      <c r="C5536" s="137" t="s">
        <v>4265</v>
      </c>
      <c r="D5536" s="139"/>
      <c r="E5536" s="139">
        <v>12.614000000000001</v>
      </c>
      <c r="F5536" s="134"/>
      <c r="G5536" s="134"/>
      <c r="H5536" s="140"/>
      <c r="I5536" s="140"/>
      <c r="J5536" s="140"/>
      <c r="K5536" s="140"/>
    </row>
    <row r="5537" spans="1:11" outlineLevel="1" x14ac:dyDescent="0.2">
      <c r="A5537" s="135"/>
      <c r="B5537" s="136"/>
      <c r="C5537" s="137" t="s">
        <v>4266</v>
      </c>
      <c r="D5537" s="139"/>
      <c r="E5537" s="139">
        <v>18.239999999999998</v>
      </c>
      <c r="F5537" s="134"/>
      <c r="G5537" s="134"/>
      <c r="H5537" s="140"/>
      <c r="I5537" s="140"/>
      <c r="J5537" s="140"/>
      <c r="K5537" s="140"/>
    </row>
    <row r="5538" spans="1:11" outlineLevel="1" x14ac:dyDescent="0.2">
      <c r="A5538" s="135"/>
      <c r="B5538" s="136"/>
      <c r="C5538" s="137" t="s">
        <v>4267</v>
      </c>
      <c r="D5538" s="139"/>
      <c r="E5538" s="139">
        <v>101.66459999999999</v>
      </c>
      <c r="F5538" s="134"/>
      <c r="G5538" s="134"/>
      <c r="H5538" s="140"/>
      <c r="I5538" s="140"/>
      <c r="J5538" s="140"/>
      <c r="K5538" s="140"/>
    </row>
    <row r="5539" spans="1:11" outlineLevel="1" x14ac:dyDescent="0.2">
      <c r="A5539" s="135"/>
      <c r="B5539" s="136"/>
      <c r="C5539" s="137" t="s">
        <v>4268</v>
      </c>
      <c r="D5539" s="139"/>
      <c r="E5539" s="139">
        <v>4.7469999999999999</v>
      </c>
      <c r="F5539" s="134"/>
      <c r="G5539" s="134"/>
      <c r="H5539" s="140"/>
      <c r="I5539" s="140"/>
      <c r="J5539" s="140"/>
      <c r="K5539" s="140"/>
    </row>
    <row r="5540" spans="1:11" outlineLevel="1" x14ac:dyDescent="0.2">
      <c r="A5540" s="43">
        <v>470</v>
      </c>
      <c r="B5540" s="44" t="s">
        <v>4269</v>
      </c>
      <c r="C5540" s="59" t="s">
        <v>4270</v>
      </c>
      <c r="D5540" s="68" t="s">
        <v>172</v>
      </c>
      <c r="E5540" s="46">
        <v>1717.0577000000001</v>
      </c>
      <c r="F5540" s="47">
        <v>0</v>
      </c>
      <c r="G5540" s="48">
        <f>ROUND(E5540*F5540,2)</f>
        <v>0</v>
      </c>
      <c r="H5540" s="46">
        <v>0</v>
      </c>
      <c r="I5540" s="46">
        <f>ROUND(E5540*H5540,2)</f>
        <v>0</v>
      </c>
      <c r="J5540" s="46">
        <v>0</v>
      </c>
      <c r="K5540" s="46">
        <f>ROUND(E5540*J5540,2)</f>
        <v>0</v>
      </c>
    </row>
    <row r="5541" spans="1:11" outlineLevel="1" x14ac:dyDescent="0.2">
      <c r="A5541" s="135"/>
      <c r="B5541" s="136"/>
      <c r="C5541" s="137" t="s">
        <v>4271</v>
      </c>
      <c r="D5541" s="139"/>
      <c r="E5541" s="139">
        <v>1717.0577000000001</v>
      </c>
      <c r="F5541" s="134"/>
      <c r="G5541" s="134"/>
      <c r="H5541" s="140"/>
      <c r="I5541" s="140"/>
      <c r="J5541" s="140"/>
      <c r="K5541" s="140"/>
    </row>
    <row r="5542" spans="1:11" ht="22.5" outlineLevel="1" x14ac:dyDescent="0.2">
      <c r="A5542" s="43">
        <v>471</v>
      </c>
      <c r="B5542" s="44" t="s">
        <v>4272</v>
      </c>
      <c r="C5542" s="59" t="s">
        <v>4273</v>
      </c>
      <c r="D5542" s="68" t="s">
        <v>172</v>
      </c>
      <c r="E5542" s="46">
        <v>1085.8006</v>
      </c>
      <c r="F5542" s="47">
        <v>0</v>
      </c>
      <c r="G5542" s="48">
        <f>ROUND(E5542*F5542,2)</f>
        <v>0</v>
      </c>
      <c r="H5542" s="46">
        <v>4.0000000000000003E-5</v>
      </c>
      <c r="I5542" s="46">
        <f>ROUND(E5542*H5542,2)</f>
        <v>0.04</v>
      </c>
      <c r="J5542" s="46">
        <v>0</v>
      </c>
      <c r="K5542" s="46">
        <f>ROUND(E5542*J5542,2)</f>
        <v>0</v>
      </c>
    </row>
    <row r="5543" spans="1:11" outlineLevel="1" x14ac:dyDescent="0.2">
      <c r="A5543" s="135"/>
      <c r="B5543" s="136"/>
      <c r="C5543" s="137" t="s">
        <v>3964</v>
      </c>
      <c r="D5543" s="139"/>
      <c r="E5543" s="139"/>
      <c r="F5543" s="134"/>
      <c r="G5543" s="134"/>
      <c r="H5543" s="140"/>
      <c r="I5543" s="140"/>
      <c r="J5543" s="140"/>
      <c r="K5543" s="140"/>
    </row>
    <row r="5544" spans="1:11" outlineLevel="1" x14ac:dyDescent="0.2">
      <c r="A5544" s="135"/>
      <c r="B5544" s="136"/>
      <c r="C5544" s="137" t="s">
        <v>3965</v>
      </c>
      <c r="D5544" s="139"/>
      <c r="E5544" s="139">
        <v>266.9787</v>
      </c>
      <c r="F5544" s="134"/>
      <c r="G5544" s="134"/>
      <c r="H5544" s="140"/>
      <c r="I5544" s="140"/>
      <c r="J5544" s="140"/>
      <c r="K5544" s="140"/>
    </row>
    <row r="5545" spans="1:11" outlineLevel="1" x14ac:dyDescent="0.2">
      <c r="A5545" s="135"/>
      <c r="B5545" s="136"/>
      <c r="C5545" s="137" t="s">
        <v>3966</v>
      </c>
      <c r="D5545" s="139"/>
      <c r="E5545" s="139">
        <v>606.90239999999994</v>
      </c>
      <c r="F5545" s="134"/>
      <c r="G5545" s="134"/>
      <c r="H5545" s="140"/>
      <c r="I5545" s="140"/>
      <c r="J5545" s="140"/>
      <c r="K5545" s="140"/>
    </row>
    <row r="5546" spans="1:11" outlineLevel="1" x14ac:dyDescent="0.2">
      <c r="A5546" s="135"/>
      <c r="B5546" s="136"/>
      <c r="C5546" s="137" t="s">
        <v>3967</v>
      </c>
      <c r="D5546" s="139"/>
      <c r="E5546" s="139">
        <v>-6.1050000000000004</v>
      </c>
      <c r="F5546" s="134"/>
      <c r="G5546" s="134"/>
      <c r="H5546" s="140"/>
      <c r="I5546" s="140"/>
      <c r="J5546" s="140"/>
      <c r="K5546" s="140"/>
    </row>
    <row r="5547" spans="1:11" outlineLevel="1" x14ac:dyDescent="0.2">
      <c r="A5547" s="135"/>
      <c r="B5547" s="136"/>
      <c r="C5547" s="137" t="s">
        <v>3968</v>
      </c>
      <c r="D5547" s="139"/>
      <c r="E5547" s="139">
        <v>218.02449999999999</v>
      </c>
      <c r="F5547" s="134"/>
      <c r="G5547" s="134"/>
      <c r="H5547" s="140"/>
      <c r="I5547" s="140"/>
      <c r="J5547" s="140"/>
      <c r="K5547" s="140"/>
    </row>
    <row r="5548" spans="1:11" ht="22.5" outlineLevel="1" x14ac:dyDescent="0.2">
      <c r="A5548" s="43">
        <v>472</v>
      </c>
      <c r="B5548" s="44" t="s">
        <v>4274</v>
      </c>
      <c r="C5548" s="59" t="s">
        <v>4275</v>
      </c>
      <c r="D5548" s="68" t="s">
        <v>172</v>
      </c>
      <c r="E5548" s="46">
        <v>45.53</v>
      </c>
      <c r="F5548" s="47">
        <v>0</v>
      </c>
      <c r="G5548" s="48">
        <f>ROUND(E5548*F5548,2)</f>
        <v>0</v>
      </c>
      <c r="H5548" s="46">
        <v>1.5E-3</v>
      </c>
      <c r="I5548" s="46">
        <f>ROUND(E5548*H5548,2)</f>
        <v>7.0000000000000007E-2</v>
      </c>
      <c r="J5548" s="46">
        <v>0</v>
      </c>
      <c r="K5548" s="46">
        <f>ROUND(E5548*J5548,2)</f>
        <v>0</v>
      </c>
    </row>
    <row r="5549" spans="1:11" outlineLevel="1" x14ac:dyDescent="0.2">
      <c r="A5549" s="135"/>
      <c r="B5549" s="136"/>
      <c r="C5549" s="137" t="s">
        <v>4276</v>
      </c>
      <c r="D5549" s="139"/>
      <c r="E5549" s="139">
        <v>45.53</v>
      </c>
      <c r="F5549" s="134"/>
      <c r="G5549" s="134"/>
      <c r="H5549" s="140"/>
      <c r="I5549" s="140"/>
      <c r="J5549" s="140"/>
      <c r="K5549" s="140"/>
    </row>
    <row r="5550" spans="1:11" ht="22.5" outlineLevel="1" x14ac:dyDescent="0.2">
      <c r="A5550" s="43">
        <v>473</v>
      </c>
      <c r="B5550" s="44" t="s">
        <v>4277</v>
      </c>
      <c r="C5550" s="59" t="s">
        <v>4278</v>
      </c>
      <c r="D5550" s="68" t="s">
        <v>172</v>
      </c>
      <c r="E5550" s="46">
        <v>194.97040000000001</v>
      </c>
      <c r="F5550" s="47">
        <v>0</v>
      </c>
      <c r="G5550" s="48">
        <f>ROUND(E5550*F5550,2)</f>
        <v>0</v>
      </c>
      <c r="H5550" s="46">
        <v>0</v>
      </c>
      <c r="I5550" s="46">
        <f>ROUND(E5550*H5550,2)</f>
        <v>0</v>
      </c>
      <c r="J5550" s="46">
        <v>1.4999999999999999E-2</v>
      </c>
      <c r="K5550" s="46">
        <f>ROUND(E5550*J5550,2)</f>
        <v>2.92</v>
      </c>
    </row>
    <row r="5551" spans="1:11" outlineLevel="1" x14ac:dyDescent="0.2">
      <c r="A5551" s="135"/>
      <c r="B5551" s="136"/>
      <c r="C5551" s="137" t="s">
        <v>4279</v>
      </c>
      <c r="D5551" s="139"/>
      <c r="E5551" s="139">
        <v>146.06</v>
      </c>
      <c r="F5551" s="134"/>
      <c r="G5551" s="134"/>
      <c r="H5551" s="140"/>
      <c r="I5551" s="140"/>
      <c r="J5551" s="140"/>
      <c r="K5551" s="140"/>
    </row>
    <row r="5552" spans="1:11" outlineLevel="1" x14ac:dyDescent="0.2">
      <c r="A5552" s="135"/>
      <c r="B5552" s="136"/>
      <c r="C5552" s="137" t="s">
        <v>3843</v>
      </c>
      <c r="D5552" s="139"/>
      <c r="E5552" s="139">
        <v>48.910400000000003</v>
      </c>
      <c r="F5552" s="134"/>
      <c r="G5552" s="134"/>
      <c r="H5552" s="140"/>
      <c r="I5552" s="140"/>
      <c r="J5552" s="140"/>
      <c r="K5552" s="140"/>
    </row>
    <row r="5553" spans="1:11" ht="22.5" outlineLevel="1" x14ac:dyDescent="0.2">
      <c r="A5553" s="43">
        <v>474</v>
      </c>
      <c r="B5553" s="44" t="s">
        <v>4280</v>
      </c>
      <c r="C5553" s="59" t="s">
        <v>4281</v>
      </c>
      <c r="D5553" s="68" t="s">
        <v>172</v>
      </c>
      <c r="E5553" s="46">
        <v>1585.2574500000001</v>
      </c>
      <c r="F5553" s="47">
        <v>0</v>
      </c>
      <c r="G5553" s="48">
        <f>ROUND(E5553*F5553,2)</f>
        <v>0</v>
      </c>
      <c r="H5553" s="46">
        <v>0</v>
      </c>
      <c r="I5553" s="46">
        <f>ROUND(E5553*H5553,2)</f>
        <v>0</v>
      </c>
      <c r="J5553" s="46">
        <v>7.0000000000000001E-3</v>
      </c>
      <c r="K5553" s="46">
        <f>ROUND(E5553*J5553,2)</f>
        <v>11.1</v>
      </c>
    </row>
    <row r="5554" spans="1:11" outlineLevel="1" x14ac:dyDescent="0.2">
      <c r="A5554" s="135"/>
      <c r="B5554" s="136"/>
      <c r="C5554" s="137" t="s">
        <v>2647</v>
      </c>
      <c r="D5554" s="139"/>
      <c r="E5554" s="139"/>
      <c r="F5554" s="134"/>
      <c r="G5554" s="134"/>
      <c r="H5554" s="140"/>
      <c r="I5554" s="140"/>
      <c r="J5554" s="140"/>
      <c r="K5554" s="140"/>
    </row>
    <row r="5555" spans="1:11" outlineLevel="1" x14ac:dyDescent="0.2">
      <c r="A5555" s="135"/>
      <c r="B5555" s="136"/>
      <c r="C5555" s="137" t="s">
        <v>4282</v>
      </c>
      <c r="D5555" s="139"/>
      <c r="E5555" s="139">
        <v>123.5073</v>
      </c>
      <c r="F5555" s="134"/>
      <c r="G5555" s="134"/>
      <c r="H5555" s="140"/>
      <c r="I5555" s="140"/>
      <c r="J5555" s="140"/>
      <c r="K5555" s="140"/>
    </row>
    <row r="5556" spans="1:11" outlineLevel="1" x14ac:dyDescent="0.2">
      <c r="A5556" s="135"/>
      <c r="B5556" s="136"/>
      <c r="C5556" s="137" t="s">
        <v>4283</v>
      </c>
      <c r="D5556" s="139"/>
      <c r="E5556" s="139">
        <v>22.350999999999999</v>
      </c>
      <c r="F5556" s="134"/>
      <c r="G5556" s="134"/>
      <c r="H5556" s="140"/>
      <c r="I5556" s="140"/>
      <c r="J5556" s="140"/>
      <c r="K5556" s="140"/>
    </row>
    <row r="5557" spans="1:11" outlineLevel="1" x14ac:dyDescent="0.2">
      <c r="A5557" s="135"/>
      <c r="B5557" s="136"/>
      <c r="C5557" s="137" t="s">
        <v>4284</v>
      </c>
      <c r="D5557" s="139"/>
      <c r="E5557" s="139">
        <v>269.94240000000002</v>
      </c>
      <c r="F5557" s="134"/>
      <c r="G5557" s="134"/>
      <c r="H5557" s="140"/>
      <c r="I5557" s="140"/>
      <c r="J5557" s="140"/>
      <c r="K5557" s="140"/>
    </row>
    <row r="5558" spans="1:11" outlineLevel="1" x14ac:dyDescent="0.2">
      <c r="A5558" s="135"/>
      <c r="B5558" s="136"/>
      <c r="C5558" s="137" t="s">
        <v>4285</v>
      </c>
      <c r="D5558" s="139"/>
      <c r="E5558" s="139">
        <v>44.701999999999998</v>
      </c>
      <c r="F5558" s="134"/>
      <c r="G5558" s="134"/>
      <c r="H5558" s="140"/>
      <c r="I5558" s="140"/>
      <c r="J5558" s="140"/>
      <c r="K5558" s="140"/>
    </row>
    <row r="5559" spans="1:11" outlineLevel="1" x14ac:dyDescent="0.2">
      <c r="A5559" s="135"/>
      <c r="B5559" s="136"/>
      <c r="C5559" s="137" t="s">
        <v>4286</v>
      </c>
      <c r="D5559" s="139"/>
      <c r="E5559" s="139">
        <v>97.118700000000004</v>
      </c>
      <c r="F5559" s="134"/>
      <c r="G5559" s="134"/>
      <c r="H5559" s="140"/>
      <c r="I5559" s="140"/>
      <c r="J5559" s="140"/>
      <c r="K5559" s="140"/>
    </row>
    <row r="5560" spans="1:11" outlineLevel="1" x14ac:dyDescent="0.2">
      <c r="A5560" s="135"/>
      <c r="B5560" s="136"/>
      <c r="C5560" s="137" t="s">
        <v>4283</v>
      </c>
      <c r="D5560" s="139"/>
      <c r="E5560" s="139">
        <v>22.350999999999999</v>
      </c>
      <c r="F5560" s="134"/>
      <c r="G5560" s="134"/>
      <c r="H5560" s="140"/>
      <c r="I5560" s="140"/>
      <c r="J5560" s="140"/>
      <c r="K5560" s="140"/>
    </row>
    <row r="5561" spans="1:11" outlineLevel="1" x14ac:dyDescent="0.2">
      <c r="A5561" s="135"/>
      <c r="B5561" s="136"/>
      <c r="C5561" s="137" t="s">
        <v>4287</v>
      </c>
      <c r="D5561" s="139"/>
      <c r="E5561" s="139">
        <v>84.412199999999999</v>
      </c>
      <c r="F5561" s="134"/>
      <c r="G5561" s="134"/>
      <c r="H5561" s="140"/>
      <c r="I5561" s="140"/>
      <c r="J5561" s="140"/>
      <c r="K5561" s="140"/>
    </row>
    <row r="5562" spans="1:11" outlineLevel="1" x14ac:dyDescent="0.2">
      <c r="A5562" s="135"/>
      <c r="B5562" s="136"/>
      <c r="C5562" s="137" t="s">
        <v>4288</v>
      </c>
      <c r="D5562" s="139"/>
      <c r="E5562" s="139">
        <v>26.631</v>
      </c>
      <c r="F5562" s="134"/>
      <c r="G5562" s="134"/>
      <c r="H5562" s="140"/>
      <c r="I5562" s="140"/>
      <c r="J5562" s="140"/>
      <c r="K5562" s="140"/>
    </row>
    <row r="5563" spans="1:11" outlineLevel="1" x14ac:dyDescent="0.2">
      <c r="A5563" s="135"/>
      <c r="B5563" s="136"/>
      <c r="C5563" s="137" t="s">
        <v>4289</v>
      </c>
      <c r="D5563" s="139"/>
      <c r="E5563" s="139">
        <v>194.5677</v>
      </c>
      <c r="F5563" s="134"/>
      <c r="G5563" s="134"/>
      <c r="H5563" s="140"/>
      <c r="I5563" s="140"/>
      <c r="J5563" s="140"/>
      <c r="K5563" s="140"/>
    </row>
    <row r="5564" spans="1:11" outlineLevel="1" x14ac:dyDescent="0.2">
      <c r="A5564" s="135"/>
      <c r="B5564" s="136"/>
      <c r="C5564" s="137" t="s">
        <v>4290</v>
      </c>
      <c r="D5564" s="139"/>
      <c r="E5564" s="139">
        <v>50.841000000000001</v>
      </c>
      <c r="F5564" s="134"/>
      <c r="G5564" s="134"/>
      <c r="H5564" s="140"/>
      <c r="I5564" s="140"/>
      <c r="J5564" s="140"/>
      <c r="K5564" s="140"/>
    </row>
    <row r="5565" spans="1:11" outlineLevel="1" x14ac:dyDescent="0.2">
      <c r="A5565" s="135"/>
      <c r="B5565" s="136"/>
      <c r="C5565" s="137" t="s">
        <v>4291</v>
      </c>
      <c r="D5565" s="139"/>
      <c r="E5565" s="139">
        <v>56.974200000000003</v>
      </c>
      <c r="F5565" s="134"/>
      <c r="G5565" s="134"/>
      <c r="H5565" s="140"/>
      <c r="I5565" s="140"/>
      <c r="J5565" s="140"/>
      <c r="K5565" s="140"/>
    </row>
    <row r="5566" spans="1:11" outlineLevel="1" x14ac:dyDescent="0.2">
      <c r="A5566" s="135"/>
      <c r="B5566" s="136"/>
      <c r="C5566" s="137" t="s">
        <v>4288</v>
      </c>
      <c r="D5566" s="139"/>
      <c r="E5566" s="139">
        <v>26.631</v>
      </c>
      <c r="F5566" s="134"/>
      <c r="G5566" s="134"/>
      <c r="H5566" s="140"/>
      <c r="I5566" s="140"/>
      <c r="J5566" s="140"/>
      <c r="K5566" s="140"/>
    </row>
    <row r="5567" spans="1:11" outlineLevel="1" x14ac:dyDescent="0.2">
      <c r="A5567" s="135"/>
      <c r="B5567" s="136"/>
      <c r="C5567" s="137" t="s">
        <v>2665</v>
      </c>
      <c r="D5567" s="139"/>
      <c r="E5567" s="139"/>
      <c r="F5567" s="134"/>
      <c r="G5567" s="134"/>
      <c r="H5567" s="140"/>
      <c r="I5567" s="140"/>
      <c r="J5567" s="140"/>
      <c r="K5567" s="140"/>
    </row>
    <row r="5568" spans="1:11" outlineLevel="1" x14ac:dyDescent="0.2">
      <c r="A5568" s="135"/>
      <c r="B5568" s="136"/>
      <c r="C5568" s="137" t="s">
        <v>4292</v>
      </c>
      <c r="D5568" s="139"/>
      <c r="E5568" s="139">
        <v>169.65129999999999</v>
      </c>
      <c r="F5568" s="134"/>
      <c r="G5568" s="134"/>
      <c r="H5568" s="140"/>
      <c r="I5568" s="140"/>
      <c r="J5568" s="140"/>
      <c r="K5568" s="140"/>
    </row>
    <row r="5569" spans="1:11" outlineLevel="1" x14ac:dyDescent="0.2">
      <c r="A5569" s="135"/>
      <c r="B5569" s="136"/>
      <c r="C5569" s="137" t="s">
        <v>4293</v>
      </c>
      <c r="D5569" s="139"/>
      <c r="E5569" s="139">
        <v>22.206800000000001</v>
      </c>
      <c r="F5569" s="134"/>
      <c r="G5569" s="134"/>
      <c r="H5569" s="140"/>
      <c r="I5569" s="140"/>
      <c r="J5569" s="140"/>
      <c r="K5569" s="140"/>
    </row>
    <row r="5570" spans="1:11" outlineLevel="1" x14ac:dyDescent="0.2">
      <c r="A5570" s="135"/>
      <c r="B5570" s="136"/>
      <c r="C5570" s="137" t="s">
        <v>4283</v>
      </c>
      <c r="D5570" s="139"/>
      <c r="E5570" s="139">
        <v>22.350999999999999</v>
      </c>
      <c r="F5570" s="134"/>
      <c r="G5570" s="134"/>
      <c r="H5570" s="140"/>
      <c r="I5570" s="140"/>
      <c r="J5570" s="140"/>
      <c r="K5570" s="140"/>
    </row>
    <row r="5571" spans="1:11" outlineLevel="1" x14ac:dyDescent="0.2">
      <c r="A5571" s="135"/>
      <c r="B5571" s="136"/>
      <c r="C5571" s="137" t="s">
        <v>4294</v>
      </c>
      <c r="D5571" s="139"/>
      <c r="E5571" s="139">
        <v>22.098649999999999</v>
      </c>
      <c r="F5571" s="134"/>
      <c r="G5571" s="134"/>
      <c r="H5571" s="140"/>
      <c r="I5571" s="140"/>
      <c r="J5571" s="140"/>
      <c r="K5571" s="140"/>
    </row>
    <row r="5572" spans="1:11" outlineLevel="1" x14ac:dyDescent="0.2">
      <c r="A5572" s="135"/>
      <c r="B5572" s="136"/>
      <c r="C5572" s="137" t="s">
        <v>4295</v>
      </c>
      <c r="D5572" s="139"/>
      <c r="E5572" s="139">
        <v>43.36815</v>
      </c>
      <c r="F5572" s="134"/>
      <c r="G5572" s="134"/>
      <c r="H5572" s="140"/>
      <c r="I5572" s="140"/>
      <c r="J5572" s="140"/>
      <c r="K5572" s="140"/>
    </row>
    <row r="5573" spans="1:11" outlineLevel="1" x14ac:dyDescent="0.2">
      <c r="A5573" s="135"/>
      <c r="B5573" s="136"/>
      <c r="C5573" s="137" t="s">
        <v>4296</v>
      </c>
      <c r="D5573" s="139"/>
      <c r="E5573" s="139">
        <v>129.63579999999999</v>
      </c>
      <c r="F5573" s="134"/>
      <c r="G5573" s="134"/>
      <c r="H5573" s="140"/>
      <c r="I5573" s="140"/>
      <c r="J5573" s="140"/>
      <c r="K5573" s="140"/>
    </row>
    <row r="5574" spans="1:11" outlineLevel="1" x14ac:dyDescent="0.2">
      <c r="A5574" s="135"/>
      <c r="B5574" s="136"/>
      <c r="C5574" s="137" t="s">
        <v>4297</v>
      </c>
      <c r="D5574" s="139"/>
      <c r="E5574" s="139">
        <v>44.413600000000002</v>
      </c>
      <c r="F5574" s="134"/>
      <c r="G5574" s="134"/>
      <c r="H5574" s="140"/>
      <c r="I5574" s="140"/>
      <c r="J5574" s="140"/>
      <c r="K5574" s="140"/>
    </row>
    <row r="5575" spans="1:11" outlineLevel="1" x14ac:dyDescent="0.2">
      <c r="A5575" s="135"/>
      <c r="B5575" s="136"/>
      <c r="C5575" s="137" t="s">
        <v>4298</v>
      </c>
      <c r="D5575" s="139"/>
      <c r="E5575" s="139">
        <v>45.423000000000002</v>
      </c>
      <c r="F5575" s="134"/>
      <c r="G5575" s="134"/>
      <c r="H5575" s="140"/>
      <c r="I5575" s="140"/>
      <c r="J5575" s="140"/>
      <c r="K5575" s="140"/>
    </row>
    <row r="5576" spans="1:11" outlineLevel="1" x14ac:dyDescent="0.2">
      <c r="A5576" s="135"/>
      <c r="B5576" s="136"/>
      <c r="C5576" s="137" t="s">
        <v>4299</v>
      </c>
      <c r="D5576" s="139"/>
      <c r="E5576" s="139">
        <v>44.197299999999998</v>
      </c>
      <c r="F5576" s="134"/>
      <c r="G5576" s="134"/>
      <c r="H5576" s="140"/>
      <c r="I5576" s="140"/>
      <c r="J5576" s="140"/>
      <c r="K5576" s="140"/>
    </row>
    <row r="5577" spans="1:11" outlineLevel="1" x14ac:dyDescent="0.2">
      <c r="A5577" s="135"/>
      <c r="B5577" s="136"/>
      <c r="C5577" s="137" t="s">
        <v>4300</v>
      </c>
      <c r="D5577" s="139"/>
      <c r="E5577" s="139">
        <v>21.882349999999999</v>
      </c>
      <c r="F5577" s="134"/>
      <c r="G5577" s="134"/>
      <c r="H5577" s="140"/>
      <c r="I5577" s="140"/>
      <c r="J5577" s="140"/>
      <c r="K5577" s="140"/>
    </row>
    <row r="5578" spans="1:11" outlineLevel="1" x14ac:dyDescent="0.2">
      <c r="A5578" s="43">
        <v>475</v>
      </c>
      <c r="B5578" s="44" t="s">
        <v>4301</v>
      </c>
      <c r="C5578" s="59" t="s">
        <v>4302</v>
      </c>
      <c r="D5578" s="68" t="s">
        <v>179</v>
      </c>
      <c r="E5578" s="46">
        <v>99.270129999999995</v>
      </c>
      <c r="F5578" s="47">
        <v>0</v>
      </c>
      <c r="G5578" s="48">
        <f>ROUND(E5578*F5578,2)</f>
        <v>0</v>
      </c>
      <c r="H5578" s="46">
        <v>2.3570000000000001E-2</v>
      </c>
      <c r="I5578" s="46">
        <f>ROUND(E5578*H5578,2)</f>
        <v>2.34</v>
      </c>
      <c r="J5578" s="46">
        <v>0</v>
      </c>
      <c r="K5578" s="46">
        <f>ROUND(E5578*J5578,2)</f>
        <v>0</v>
      </c>
    </row>
    <row r="5579" spans="1:11" outlineLevel="1" x14ac:dyDescent="0.2">
      <c r="A5579" s="135"/>
      <c r="B5579" s="136"/>
      <c r="C5579" s="137" t="s">
        <v>4303</v>
      </c>
      <c r="D5579" s="139"/>
      <c r="E5579" s="139">
        <v>2.8879199999999998</v>
      </c>
      <c r="F5579" s="134"/>
      <c r="G5579" s="134"/>
      <c r="H5579" s="140"/>
      <c r="I5579" s="140"/>
      <c r="J5579" s="140"/>
      <c r="K5579" s="140"/>
    </row>
    <row r="5580" spans="1:11" outlineLevel="1" x14ac:dyDescent="0.2">
      <c r="A5580" s="135"/>
      <c r="B5580" s="136"/>
      <c r="C5580" s="137" t="s">
        <v>4304</v>
      </c>
      <c r="D5580" s="139"/>
      <c r="E5580" s="139">
        <v>64.668480000000002</v>
      </c>
      <c r="F5580" s="134"/>
      <c r="G5580" s="134"/>
      <c r="H5580" s="140"/>
      <c r="I5580" s="140"/>
      <c r="J5580" s="140"/>
      <c r="K5580" s="140"/>
    </row>
    <row r="5581" spans="1:11" outlineLevel="1" x14ac:dyDescent="0.2">
      <c r="A5581" s="135"/>
      <c r="B5581" s="136"/>
      <c r="C5581" s="137" t="s">
        <v>4305</v>
      </c>
      <c r="D5581" s="139"/>
      <c r="E5581" s="139">
        <v>23.609539999999999</v>
      </c>
      <c r="F5581" s="134"/>
      <c r="G5581" s="134"/>
      <c r="H5581" s="140"/>
      <c r="I5581" s="140"/>
      <c r="J5581" s="140"/>
      <c r="K5581" s="140"/>
    </row>
    <row r="5582" spans="1:11" outlineLevel="1" x14ac:dyDescent="0.2">
      <c r="A5582" s="135"/>
      <c r="B5582" s="136"/>
      <c r="C5582" s="137" t="s">
        <v>4306</v>
      </c>
      <c r="D5582" s="139"/>
      <c r="E5582" s="139">
        <v>3.9672000000000001</v>
      </c>
      <c r="F5582" s="134"/>
      <c r="G5582" s="134"/>
      <c r="H5582" s="140"/>
      <c r="I5582" s="140"/>
      <c r="J5582" s="140"/>
      <c r="K5582" s="140"/>
    </row>
    <row r="5583" spans="1:11" outlineLevel="1" x14ac:dyDescent="0.2">
      <c r="A5583" s="135"/>
      <c r="B5583" s="136"/>
      <c r="C5583" s="137" t="s">
        <v>4307</v>
      </c>
      <c r="D5583" s="139"/>
      <c r="E5583" s="139">
        <v>0.308</v>
      </c>
      <c r="F5583" s="134"/>
      <c r="G5583" s="134"/>
      <c r="H5583" s="140"/>
      <c r="I5583" s="140"/>
      <c r="J5583" s="140"/>
      <c r="K5583" s="140"/>
    </row>
    <row r="5584" spans="1:11" outlineLevel="1" x14ac:dyDescent="0.2">
      <c r="A5584" s="135"/>
      <c r="B5584" s="136"/>
      <c r="C5584" s="137" t="s">
        <v>4308</v>
      </c>
      <c r="D5584" s="139"/>
      <c r="E5584" s="139">
        <v>3</v>
      </c>
      <c r="F5584" s="134"/>
      <c r="G5584" s="134"/>
      <c r="H5584" s="140"/>
      <c r="I5584" s="140"/>
      <c r="J5584" s="140"/>
      <c r="K5584" s="140"/>
    </row>
    <row r="5585" spans="1:11" outlineLevel="1" x14ac:dyDescent="0.2">
      <c r="A5585" s="135"/>
      <c r="B5585" s="136"/>
      <c r="C5585" s="137" t="s">
        <v>4309</v>
      </c>
      <c r="D5585" s="139"/>
      <c r="E5585" s="139">
        <v>0.82899</v>
      </c>
      <c r="F5585" s="134"/>
      <c r="G5585" s="134"/>
      <c r="H5585" s="140"/>
      <c r="I5585" s="140"/>
      <c r="J5585" s="140"/>
      <c r="K5585" s="140"/>
    </row>
    <row r="5586" spans="1:11" outlineLevel="1" x14ac:dyDescent="0.2">
      <c r="A5586" s="43">
        <v>476</v>
      </c>
      <c r="B5586" s="44" t="s">
        <v>4310</v>
      </c>
      <c r="C5586" s="59" t="s">
        <v>4311</v>
      </c>
      <c r="D5586" s="68" t="s">
        <v>172</v>
      </c>
      <c r="E5586" s="46">
        <v>34.255600000000001</v>
      </c>
      <c r="F5586" s="47">
        <v>0</v>
      </c>
      <c r="G5586" s="48">
        <f>ROUND(E5586*F5586,2)</f>
        <v>0</v>
      </c>
      <c r="H5586" s="46">
        <v>0</v>
      </c>
      <c r="I5586" s="46">
        <f>ROUND(E5586*H5586,2)</f>
        <v>0</v>
      </c>
      <c r="J5586" s="46">
        <v>0</v>
      </c>
      <c r="K5586" s="46">
        <f>ROUND(E5586*J5586,2)</f>
        <v>0</v>
      </c>
    </row>
    <row r="5587" spans="1:11" outlineLevel="1" x14ac:dyDescent="0.2">
      <c r="A5587" s="135"/>
      <c r="B5587" s="136"/>
      <c r="C5587" s="137" t="s">
        <v>4312</v>
      </c>
      <c r="D5587" s="139"/>
      <c r="E5587" s="139">
        <v>7.032</v>
      </c>
      <c r="F5587" s="134"/>
      <c r="G5587" s="134"/>
      <c r="H5587" s="140"/>
      <c r="I5587" s="140"/>
      <c r="J5587" s="140"/>
      <c r="K5587" s="140"/>
    </row>
    <row r="5588" spans="1:11" outlineLevel="1" x14ac:dyDescent="0.2">
      <c r="A5588" s="135"/>
      <c r="B5588" s="136"/>
      <c r="C5588" s="137" t="s">
        <v>4313</v>
      </c>
      <c r="D5588" s="139"/>
      <c r="E5588" s="139">
        <v>8.4480000000000004</v>
      </c>
      <c r="F5588" s="134"/>
      <c r="G5588" s="134"/>
      <c r="H5588" s="140"/>
      <c r="I5588" s="140"/>
      <c r="J5588" s="140"/>
      <c r="K5588" s="140"/>
    </row>
    <row r="5589" spans="1:11" outlineLevel="1" x14ac:dyDescent="0.2">
      <c r="A5589" s="135"/>
      <c r="B5589" s="136"/>
      <c r="C5589" s="137" t="s">
        <v>4314</v>
      </c>
      <c r="D5589" s="139"/>
      <c r="E5589" s="139">
        <v>8.7479999999999993</v>
      </c>
      <c r="F5589" s="134"/>
      <c r="G5589" s="134"/>
      <c r="H5589" s="140"/>
      <c r="I5589" s="140"/>
      <c r="J5589" s="140"/>
      <c r="K5589" s="140"/>
    </row>
    <row r="5590" spans="1:11" outlineLevel="1" x14ac:dyDescent="0.2">
      <c r="A5590" s="135"/>
      <c r="B5590" s="136"/>
      <c r="C5590" s="137" t="s">
        <v>4315</v>
      </c>
      <c r="D5590" s="139"/>
      <c r="E5590" s="139">
        <v>10.0276</v>
      </c>
      <c r="F5590" s="134"/>
      <c r="G5590" s="134"/>
      <c r="H5590" s="140"/>
      <c r="I5590" s="140"/>
      <c r="J5590" s="140"/>
      <c r="K5590" s="140"/>
    </row>
    <row r="5591" spans="1:11" outlineLevel="1" x14ac:dyDescent="0.2">
      <c r="A5591" s="43">
        <v>477</v>
      </c>
      <c r="B5591" s="44" t="s">
        <v>4316</v>
      </c>
      <c r="C5591" s="59" t="s">
        <v>4317</v>
      </c>
      <c r="D5591" s="68" t="s">
        <v>172</v>
      </c>
      <c r="E5591" s="46">
        <v>34.255600000000001</v>
      </c>
      <c r="F5591" s="47">
        <v>0</v>
      </c>
      <c r="G5591" s="48">
        <f>ROUND(E5591*F5591,2)</f>
        <v>0</v>
      </c>
      <c r="H5591" s="46">
        <v>2.4000000000000001E-4</v>
      </c>
      <c r="I5591" s="46">
        <f>ROUND(E5591*H5591,2)</f>
        <v>0.01</v>
      </c>
      <c r="J5591" s="46">
        <v>0</v>
      </c>
      <c r="K5591" s="46">
        <f>ROUND(E5591*J5591,2)</f>
        <v>0</v>
      </c>
    </row>
    <row r="5592" spans="1:11" outlineLevel="1" x14ac:dyDescent="0.2">
      <c r="A5592" s="135"/>
      <c r="B5592" s="136"/>
      <c r="C5592" s="137" t="s">
        <v>4318</v>
      </c>
      <c r="D5592" s="139"/>
      <c r="E5592" s="139">
        <v>34.255600000000001</v>
      </c>
      <c r="F5592" s="134"/>
      <c r="G5592" s="134"/>
      <c r="H5592" s="140"/>
      <c r="I5592" s="140"/>
      <c r="J5592" s="140"/>
      <c r="K5592" s="140"/>
    </row>
    <row r="5593" spans="1:11" outlineLevel="1" x14ac:dyDescent="0.2">
      <c r="A5593" s="43">
        <v>478</v>
      </c>
      <c r="B5593" s="44" t="s">
        <v>4319</v>
      </c>
      <c r="C5593" s="59" t="s">
        <v>4320</v>
      </c>
      <c r="D5593" s="68" t="s">
        <v>172</v>
      </c>
      <c r="E5593" s="46">
        <v>80</v>
      </c>
      <c r="F5593" s="47">
        <v>0</v>
      </c>
      <c r="G5593" s="48">
        <f>ROUND(E5593*F5593,2)</f>
        <v>0</v>
      </c>
      <c r="H5593" s="46">
        <v>0</v>
      </c>
      <c r="I5593" s="46">
        <f>ROUND(E5593*H5593,2)</f>
        <v>0</v>
      </c>
      <c r="J5593" s="46">
        <v>2.4E-2</v>
      </c>
      <c r="K5593" s="46">
        <f>ROUND(E5593*J5593,2)</f>
        <v>1.92</v>
      </c>
    </row>
    <row r="5594" spans="1:11" outlineLevel="1" x14ac:dyDescent="0.2">
      <c r="A5594" s="135"/>
      <c r="B5594" s="136"/>
      <c r="C5594" s="137" t="s">
        <v>2647</v>
      </c>
      <c r="D5594" s="139"/>
      <c r="E5594" s="139"/>
      <c r="F5594" s="134"/>
      <c r="G5594" s="134"/>
      <c r="H5594" s="140"/>
      <c r="I5594" s="140"/>
      <c r="J5594" s="140"/>
      <c r="K5594" s="140"/>
    </row>
    <row r="5595" spans="1:11" outlineLevel="1" x14ac:dyDescent="0.2">
      <c r="A5595" s="135"/>
      <c r="B5595" s="136"/>
      <c r="C5595" s="137" t="s">
        <v>4321</v>
      </c>
      <c r="D5595" s="139"/>
      <c r="E5595" s="139">
        <v>54.5</v>
      </c>
      <c r="F5595" s="134"/>
      <c r="G5595" s="134"/>
      <c r="H5595" s="140"/>
      <c r="I5595" s="140"/>
      <c r="J5595" s="140"/>
      <c r="K5595" s="140"/>
    </row>
    <row r="5596" spans="1:11" outlineLevel="1" x14ac:dyDescent="0.2">
      <c r="A5596" s="135"/>
      <c r="B5596" s="136"/>
      <c r="C5596" s="137" t="s">
        <v>2665</v>
      </c>
      <c r="D5596" s="139"/>
      <c r="E5596" s="139"/>
      <c r="F5596" s="134"/>
      <c r="G5596" s="134"/>
      <c r="H5596" s="140"/>
      <c r="I5596" s="140"/>
      <c r="J5596" s="140"/>
      <c r="K5596" s="140"/>
    </row>
    <row r="5597" spans="1:11" outlineLevel="1" x14ac:dyDescent="0.2">
      <c r="A5597" s="135"/>
      <c r="B5597" s="136"/>
      <c r="C5597" s="137" t="s">
        <v>4322</v>
      </c>
      <c r="D5597" s="139"/>
      <c r="E5597" s="139">
        <v>25.5</v>
      </c>
      <c r="F5597" s="134"/>
      <c r="G5597" s="134"/>
      <c r="H5597" s="140"/>
      <c r="I5597" s="140"/>
      <c r="J5597" s="140"/>
      <c r="K5597" s="140"/>
    </row>
    <row r="5598" spans="1:11" outlineLevel="1" x14ac:dyDescent="0.2">
      <c r="A5598" s="43">
        <v>479</v>
      </c>
      <c r="B5598" s="44" t="s">
        <v>4323</v>
      </c>
      <c r="C5598" s="59" t="s">
        <v>4324</v>
      </c>
      <c r="D5598" s="68" t="s">
        <v>172</v>
      </c>
      <c r="E5598" s="46">
        <v>654.39</v>
      </c>
      <c r="F5598" s="47">
        <v>0</v>
      </c>
      <c r="G5598" s="48">
        <f>ROUND(E5598*F5598,2)</f>
        <v>0</v>
      </c>
      <c r="H5598" s="46">
        <v>0</v>
      </c>
      <c r="I5598" s="46">
        <f>ROUND(E5598*H5598,2)</f>
        <v>0</v>
      </c>
      <c r="J5598" s="46">
        <v>1.7999999999999999E-2</v>
      </c>
      <c r="K5598" s="46">
        <f>ROUND(E5598*J5598,2)</f>
        <v>11.78</v>
      </c>
    </row>
    <row r="5599" spans="1:11" outlineLevel="1" x14ac:dyDescent="0.2">
      <c r="A5599" s="135"/>
      <c r="B5599" s="136"/>
      <c r="C5599" s="137" t="s">
        <v>4325</v>
      </c>
      <c r="D5599" s="139"/>
      <c r="E5599" s="139"/>
      <c r="F5599" s="134"/>
      <c r="G5599" s="134"/>
      <c r="H5599" s="140"/>
      <c r="I5599" s="140"/>
      <c r="J5599" s="140"/>
      <c r="K5599" s="140"/>
    </row>
    <row r="5600" spans="1:11" outlineLevel="1" x14ac:dyDescent="0.2">
      <c r="A5600" s="135"/>
      <c r="B5600" s="136"/>
      <c r="C5600" s="137" t="s">
        <v>404</v>
      </c>
      <c r="D5600" s="139"/>
      <c r="E5600" s="139"/>
      <c r="F5600" s="134"/>
      <c r="G5600" s="134"/>
      <c r="H5600" s="140"/>
      <c r="I5600" s="140"/>
      <c r="J5600" s="140"/>
      <c r="K5600" s="140"/>
    </row>
    <row r="5601" spans="1:11" outlineLevel="1" x14ac:dyDescent="0.2">
      <c r="A5601" s="135"/>
      <c r="B5601" s="136"/>
      <c r="C5601" s="137" t="s">
        <v>1492</v>
      </c>
      <c r="D5601" s="139"/>
      <c r="E5601" s="139">
        <v>25.98</v>
      </c>
      <c r="F5601" s="134"/>
      <c r="G5601" s="134"/>
      <c r="H5601" s="140"/>
      <c r="I5601" s="140"/>
      <c r="J5601" s="140"/>
      <c r="K5601" s="140"/>
    </row>
    <row r="5602" spans="1:11" outlineLevel="1" x14ac:dyDescent="0.2">
      <c r="A5602" s="135"/>
      <c r="B5602" s="136"/>
      <c r="C5602" s="137" t="s">
        <v>1493</v>
      </c>
      <c r="D5602" s="139"/>
      <c r="E5602" s="139">
        <v>21.76</v>
      </c>
      <c r="F5602" s="134"/>
      <c r="G5602" s="134"/>
      <c r="H5602" s="140"/>
      <c r="I5602" s="140"/>
      <c r="J5602" s="140"/>
      <c r="K5602" s="140"/>
    </row>
    <row r="5603" spans="1:11" outlineLevel="1" x14ac:dyDescent="0.2">
      <c r="A5603" s="135"/>
      <c r="B5603" s="136"/>
      <c r="C5603" s="137" t="s">
        <v>1494</v>
      </c>
      <c r="D5603" s="139"/>
      <c r="E5603" s="139">
        <v>71.040000000000006</v>
      </c>
      <c r="F5603" s="134"/>
      <c r="G5603" s="134"/>
      <c r="H5603" s="140"/>
      <c r="I5603" s="140"/>
      <c r="J5603" s="140"/>
      <c r="K5603" s="140"/>
    </row>
    <row r="5604" spans="1:11" outlineLevel="1" x14ac:dyDescent="0.2">
      <c r="A5604" s="135"/>
      <c r="B5604" s="136"/>
      <c r="C5604" s="137" t="s">
        <v>1495</v>
      </c>
      <c r="D5604" s="139"/>
      <c r="E5604" s="139">
        <v>20.27</v>
      </c>
      <c r="F5604" s="134"/>
      <c r="G5604" s="134"/>
      <c r="H5604" s="140"/>
      <c r="I5604" s="140"/>
      <c r="J5604" s="140"/>
      <c r="K5604" s="140"/>
    </row>
    <row r="5605" spans="1:11" outlineLevel="1" x14ac:dyDescent="0.2">
      <c r="A5605" s="135"/>
      <c r="B5605" s="136"/>
      <c r="C5605" s="137" t="s">
        <v>1496</v>
      </c>
      <c r="D5605" s="139"/>
      <c r="E5605" s="139">
        <v>83.63</v>
      </c>
      <c r="F5605" s="134"/>
      <c r="G5605" s="134"/>
      <c r="H5605" s="140"/>
      <c r="I5605" s="140"/>
      <c r="J5605" s="140"/>
      <c r="K5605" s="140"/>
    </row>
    <row r="5606" spans="1:11" outlineLevel="1" x14ac:dyDescent="0.2">
      <c r="A5606" s="135"/>
      <c r="B5606" s="136"/>
      <c r="C5606" s="137" t="s">
        <v>408</v>
      </c>
      <c r="D5606" s="139"/>
      <c r="E5606" s="139"/>
      <c r="F5606" s="134"/>
      <c r="G5606" s="134"/>
      <c r="H5606" s="140"/>
      <c r="I5606" s="140"/>
      <c r="J5606" s="140"/>
      <c r="K5606" s="140"/>
    </row>
    <row r="5607" spans="1:11" outlineLevel="1" x14ac:dyDescent="0.2">
      <c r="A5607" s="135"/>
      <c r="B5607" s="136"/>
      <c r="C5607" s="137" t="s">
        <v>1504</v>
      </c>
      <c r="D5607" s="139"/>
      <c r="E5607" s="139">
        <v>72.510000000000005</v>
      </c>
      <c r="F5607" s="134"/>
      <c r="G5607" s="134"/>
      <c r="H5607" s="140"/>
      <c r="I5607" s="140"/>
      <c r="J5607" s="140"/>
      <c r="K5607" s="140"/>
    </row>
    <row r="5608" spans="1:11" outlineLevel="1" x14ac:dyDescent="0.2">
      <c r="A5608" s="135"/>
      <c r="B5608" s="136"/>
      <c r="C5608" s="137" t="s">
        <v>1505</v>
      </c>
      <c r="D5608" s="139"/>
      <c r="E5608" s="139">
        <v>71.78</v>
      </c>
      <c r="F5608" s="134"/>
      <c r="G5608" s="134"/>
      <c r="H5608" s="140"/>
      <c r="I5608" s="140"/>
      <c r="J5608" s="140"/>
      <c r="K5608" s="140"/>
    </row>
    <row r="5609" spans="1:11" outlineLevel="1" x14ac:dyDescent="0.2">
      <c r="A5609" s="135"/>
      <c r="B5609" s="136"/>
      <c r="C5609" s="137" t="s">
        <v>411</v>
      </c>
      <c r="D5609" s="139"/>
      <c r="E5609" s="139"/>
      <c r="F5609" s="134"/>
      <c r="G5609" s="134"/>
      <c r="H5609" s="140"/>
      <c r="I5609" s="140"/>
      <c r="J5609" s="140"/>
      <c r="K5609" s="140"/>
    </row>
    <row r="5610" spans="1:11" outlineLevel="1" x14ac:dyDescent="0.2">
      <c r="A5610" s="135"/>
      <c r="B5610" s="136"/>
      <c r="C5610" s="137" t="s">
        <v>1515</v>
      </c>
      <c r="D5610" s="139"/>
      <c r="E5610" s="139">
        <v>52.37</v>
      </c>
      <c r="F5610" s="134"/>
      <c r="G5610" s="134"/>
      <c r="H5610" s="140"/>
      <c r="I5610" s="140"/>
      <c r="J5610" s="140"/>
      <c r="K5610" s="140"/>
    </row>
    <row r="5611" spans="1:11" outlineLevel="1" x14ac:dyDescent="0.2">
      <c r="A5611" s="135"/>
      <c r="B5611" s="136"/>
      <c r="C5611" s="137" t="s">
        <v>1516</v>
      </c>
      <c r="D5611" s="139"/>
      <c r="E5611" s="139">
        <v>19.12</v>
      </c>
      <c r="F5611" s="134"/>
      <c r="G5611" s="134"/>
      <c r="H5611" s="140"/>
      <c r="I5611" s="140"/>
      <c r="J5611" s="140"/>
      <c r="K5611" s="140"/>
    </row>
    <row r="5612" spans="1:11" outlineLevel="1" x14ac:dyDescent="0.2">
      <c r="A5612" s="135"/>
      <c r="B5612" s="136"/>
      <c r="C5612" s="137" t="s">
        <v>1517</v>
      </c>
      <c r="D5612" s="139"/>
      <c r="E5612" s="139">
        <v>71.78</v>
      </c>
      <c r="F5612" s="134"/>
      <c r="G5612" s="134"/>
      <c r="H5612" s="140"/>
      <c r="I5612" s="140"/>
      <c r="J5612" s="140"/>
      <c r="K5612" s="140"/>
    </row>
    <row r="5613" spans="1:11" outlineLevel="1" x14ac:dyDescent="0.2">
      <c r="A5613" s="135"/>
      <c r="B5613" s="136"/>
      <c r="C5613" s="137" t="s">
        <v>1518</v>
      </c>
      <c r="D5613" s="139"/>
      <c r="E5613" s="139">
        <v>71.78</v>
      </c>
      <c r="F5613" s="134"/>
      <c r="G5613" s="134"/>
      <c r="H5613" s="140"/>
      <c r="I5613" s="140"/>
      <c r="J5613" s="140"/>
      <c r="K5613" s="140"/>
    </row>
    <row r="5614" spans="1:11" outlineLevel="1" x14ac:dyDescent="0.2">
      <c r="A5614" s="135"/>
      <c r="B5614" s="136"/>
      <c r="C5614" s="137" t="s">
        <v>415</v>
      </c>
      <c r="D5614" s="139"/>
      <c r="E5614" s="139"/>
      <c r="F5614" s="134"/>
      <c r="G5614" s="134"/>
      <c r="H5614" s="140"/>
      <c r="I5614" s="140"/>
      <c r="J5614" s="140"/>
      <c r="K5614" s="140"/>
    </row>
    <row r="5615" spans="1:11" outlineLevel="1" x14ac:dyDescent="0.2">
      <c r="A5615" s="135"/>
      <c r="B5615" s="136"/>
      <c r="C5615" s="137" t="s">
        <v>1528</v>
      </c>
      <c r="D5615" s="139"/>
      <c r="E5615" s="139">
        <v>72.37</v>
      </c>
      <c r="F5615" s="134"/>
      <c r="G5615" s="134"/>
      <c r="H5615" s="140"/>
      <c r="I5615" s="140"/>
      <c r="J5615" s="140"/>
      <c r="K5615" s="140"/>
    </row>
    <row r="5616" spans="1:11" ht="33.75" outlineLevel="1" x14ac:dyDescent="0.2">
      <c r="A5616" s="43">
        <v>480</v>
      </c>
      <c r="B5616" s="44" t="s">
        <v>4326</v>
      </c>
      <c r="C5616" s="59" t="s">
        <v>4327</v>
      </c>
      <c r="D5616" s="68" t="s">
        <v>373</v>
      </c>
      <c r="E5616" s="46">
        <v>194.4</v>
      </c>
      <c r="F5616" s="47">
        <v>0</v>
      </c>
      <c r="G5616" s="48">
        <f>ROUND(E5616*F5616,2)</f>
        <v>0</v>
      </c>
      <c r="H5616" s="46">
        <v>1.6000000000000001E-4</v>
      </c>
      <c r="I5616" s="46">
        <f>ROUND(E5616*H5616,2)</f>
        <v>0.03</v>
      </c>
      <c r="J5616" s="46">
        <v>0</v>
      </c>
      <c r="K5616" s="46">
        <f>ROUND(E5616*J5616,2)</f>
        <v>0</v>
      </c>
    </row>
    <row r="5617" spans="1:11" outlineLevel="1" x14ac:dyDescent="0.2">
      <c r="A5617" s="135"/>
      <c r="B5617" s="136"/>
      <c r="C5617" s="137" t="s">
        <v>4328</v>
      </c>
      <c r="D5617" s="139"/>
      <c r="E5617" s="139"/>
      <c r="F5617" s="134"/>
      <c r="G5617" s="134"/>
      <c r="H5617" s="140"/>
      <c r="I5617" s="140"/>
      <c r="J5617" s="140"/>
      <c r="K5617" s="140"/>
    </row>
    <row r="5618" spans="1:11" outlineLevel="1" x14ac:dyDescent="0.2">
      <c r="A5618" s="135"/>
      <c r="B5618" s="136"/>
      <c r="C5618" s="137" t="s">
        <v>4329</v>
      </c>
      <c r="D5618" s="139"/>
      <c r="E5618" s="139">
        <v>116.25</v>
      </c>
      <c r="F5618" s="134"/>
      <c r="G5618" s="134"/>
      <c r="H5618" s="140"/>
      <c r="I5618" s="140"/>
      <c r="J5618" s="140"/>
      <c r="K5618" s="140"/>
    </row>
    <row r="5619" spans="1:11" outlineLevel="1" x14ac:dyDescent="0.2">
      <c r="A5619" s="135"/>
      <c r="B5619" s="136"/>
      <c r="C5619" s="137" t="s">
        <v>4330</v>
      </c>
      <c r="D5619" s="139"/>
      <c r="E5619" s="139">
        <v>64</v>
      </c>
      <c r="F5619" s="134"/>
      <c r="G5619" s="134"/>
      <c r="H5619" s="140"/>
      <c r="I5619" s="140"/>
      <c r="J5619" s="140"/>
      <c r="K5619" s="140"/>
    </row>
    <row r="5620" spans="1:11" outlineLevel="1" x14ac:dyDescent="0.2">
      <c r="A5620" s="135"/>
      <c r="B5620" s="136"/>
      <c r="C5620" s="137" t="s">
        <v>4331</v>
      </c>
      <c r="D5620" s="139"/>
      <c r="E5620" s="139">
        <v>7.75</v>
      </c>
      <c r="F5620" s="134"/>
      <c r="G5620" s="134"/>
      <c r="H5620" s="140"/>
      <c r="I5620" s="140"/>
      <c r="J5620" s="140"/>
      <c r="K5620" s="140"/>
    </row>
    <row r="5621" spans="1:11" outlineLevel="1" x14ac:dyDescent="0.2">
      <c r="A5621" s="135"/>
      <c r="B5621" s="136"/>
      <c r="C5621" s="137" t="s">
        <v>4332</v>
      </c>
      <c r="D5621" s="139"/>
      <c r="E5621" s="139">
        <v>6.4</v>
      </c>
      <c r="F5621" s="134"/>
      <c r="G5621" s="134"/>
      <c r="H5621" s="140"/>
      <c r="I5621" s="140"/>
      <c r="J5621" s="140"/>
      <c r="K5621" s="140"/>
    </row>
    <row r="5622" spans="1:11" ht="22.5" outlineLevel="1" x14ac:dyDescent="0.2">
      <c r="A5622" s="43">
        <v>481</v>
      </c>
      <c r="B5622" s="44" t="s">
        <v>4333</v>
      </c>
      <c r="C5622" s="59" t="s">
        <v>4334</v>
      </c>
      <c r="D5622" s="68" t="s">
        <v>172</v>
      </c>
      <c r="E5622" s="46">
        <v>4287.6679000000004</v>
      </c>
      <c r="F5622" s="47">
        <v>0</v>
      </c>
      <c r="G5622" s="48">
        <f>ROUND(E5622*F5622,2)</f>
        <v>0</v>
      </c>
      <c r="H5622" s="46">
        <v>6.0000000000000002E-5</v>
      </c>
      <c r="I5622" s="46">
        <f>ROUND(E5622*H5622,2)</f>
        <v>0.26</v>
      </c>
      <c r="J5622" s="46">
        <v>0</v>
      </c>
      <c r="K5622" s="46">
        <f>ROUND(E5622*J5622,2)</f>
        <v>0</v>
      </c>
    </row>
    <row r="5623" spans="1:11" outlineLevel="1" x14ac:dyDescent="0.2">
      <c r="A5623" s="135"/>
      <c r="B5623" s="136"/>
      <c r="C5623" s="137" t="s">
        <v>4335</v>
      </c>
      <c r="D5623" s="139"/>
      <c r="E5623" s="139">
        <v>126.88</v>
      </c>
      <c r="F5623" s="134"/>
      <c r="G5623" s="134"/>
      <c r="H5623" s="140"/>
      <c r="I5623" s="140"/>
      <c r="J5623" s="140"/>
      <c r="K5623" s="140"/>
    </row>
    <row r="5624" spans="1:11" outlineLevel="1" x14ac:dyDescent="0.2">
      <c r="A5624" s="135"/>
      <c r="B5624" s="136"/>
      <c r="C5624" s="137" t="s">
        <v>4336</v>
      </c>
      <c r="D5624" s="139"/>
      <c r="E5624" s="139">
        <v>962.64</v>
      </c>
      <c r="F5624" s="134"/>
      <c r="G5624" s="134"/>
      <c r="H5624" s="140"/>
      <c r="I5624" s="140"/>
      <c r="J5624" s="140"/>
      <c r="K5624" s="140"/>
    </row>
    <row r="5625" spans="1:11" outlineLevel="1" x14ac:dyDescent="0.2">
      <c r="A5625" s="135"/>
      <c r="B5625" s="136"/>
      <c r="C5625" s="137" t="s">
        <v>4337</v>
      </c>
      <c r="D5625" s="139"/>
      <c r="E5625" s="139">
        <v>15.4368</v>
      </c>
      <c r="F5625" s="134"/>
      <c r="G5625" s="134"/>
      <c r="H5625" s="140"/>
      <c r="I5625" s="140"/>
      <c r="J5625" s="140"/>
      <c r="K5625" s="140"/>
    </row>
    <row r="5626" spans="1:11" outlineLevel="1" x14ac:dyDescent="0.2">
      <c r="A5626" s="135"/>
      <c r="B5626" s="136"/>
      <c r="C5626" s="137" t="s">
        <v>4338</v>
      </c>
      <c r="D5626" s="139"/>
      <c r="E5626" s="139">
        <v>4.5720000000000001</v>
      </c>
      <c r="F5626" s="134"/>
      <c r="G5626" s="134"/>
      <c r="H5626" s="140"/>
      <c r="I5626" s="140"/>
      <c r="J5626" s="140"/>
      <c r="K5626" s="140"/>
    </row>
    <row r="5627" spans="1:11" outlineLevel="1" x14ac:dyDescent="0.2">
      <c r="A5627" s="135"/>
      <c r="B5627" s="136"/>
      <c r="C5627" s="137" t="s">
        <v>4339</v>
      </c>
      <c r="D5627" s="139"/>
      <c r="E5627" s="139">
        <v>188.16</v>
      </c>
      <c r="F5627" s="134"/>
      <c r="G5627" s="134"/>
      <c r="H5627" s="140"/>
      <c r="I5627" s="140"/>
      <c r="J5627" s="140"/>
      <c r="K5627" s="140"/>
    </row>
    <row r="5628" spans="1:11" outlineLevel="1" x14ac:dyDescent="0.2">
      <c r="A5628" s="135"/>
      <c r="B5628" s="136"/>
      <c r="C5628" s="137" t="s">
        <v>4340</v>
      </c>
      <c r="D5628" s="139"/>
      <c r="E5628" s="139">
        <v>92.16</v>
      </c>
      <c r="F5628" s="134"/>
      <c r="G5628" s="134"/>
      <c r="H5628" s="140"/>
      <c r="I5628" s="140"/>
      <c r="J5628" s="140"/>
      <c r="K5628" s="140"/>
    </row>
    <row r="5629" spans="1:11" outlineLevel="1" x14ac:dyDescent="0.2">
      <c r="A5629" s="135"/>
      <c r="B5629" s="136"/>
      <c r="C5629" s="137" t="s">
        <v>4341</v>
      </c>
      <c r="D5629" s="139"/>
      <c r="E5629" s="139">
        <v>9.6</v>
      </c>
      <c r="F5629" s="134"/>
      <c r="G5629" s="134"/>
      <c r="H5629" s="140"/>
      <c r="I5629" s="140"/>
      <c r="J5629" s="140"/>
      <c r="K5629" s="140"/>
    </row>
    <row r="5630" spans="1:11" outlineLevel="1" x14ac:dyDescent="0.2">
      <c r="A5630" s="135"/>
      <c r="B5630" s="136"/>
      <c r="C5630" s="137" t="s">
        <v>4342</v>
      </c>
      <c r="D5630" s="139"/>
      <c r="E5630" s="139">
        <v>11.96</v>
      </c>
      <c r="F5630" s="134"/>
      <c r="G5630" s="134"/>
      <c r="H5630" s="140"/>
      <c r="I5630" s="140"/>
      <c r="J5630" s="140"/>
      <c r="K5630" s="140"/>
    </row>
    <row r="5631" spans="1:11" outlineLevel="1" x14ac:dyDescent="0.2">
      <c r="A5631" s="135"/>
      <c r="B5631" s="136"/>
      <c r="C5631" s="137" t="s">
        <v>4343</v>
      </c>
      <c r="D5631" s="139"/>
      <c r="E5631" s="139">
        <v>1964.3520000000001</v>
      </c>
      <c r="F5631" s="134"/>
      <c r="G5631" s="134"/>
      <c r="H5631" s="140"/>
      <c r="I5631" s="140"/>
      <c r="J5631" s="140"/>
      <c r="K5631" s="140"/>
    </row>
    <row r="5632" spans="1:11" outlineLevel="1" x14ac:dyDescent="0.2">
      <c r="A5632" s="135"/>
      <c r="B5632" s="136"/>
      <c r="C5632" s="137" t="s">
        <v>4344</v>
      </c>
      <c r="D5632" s="139"/>
      <c r="E5632" s="139">
        <v>229.2</v>
      </c>
      <c r="F5632" s="134"/>
      <c r="G5632" s="134"/>
      <c r="H5632" s="140"/>
      <c r="I5632" s="140"/>
      <c r="J5632" s="140"/>
      <c r="K5632" s="140"/>
    </row>
    <row r="5633" spans="1:11" outlineLevel="1" x14ac:dyDescent="0.2">
      <c r="A5633" s="135"/>
      <c r="B5633" s="136"/>
      <c r="C5633" s="137" t="s">
        <v>4345</v>
      </c>
      <c r="D5633" s="139"/>
      <c r="E5633" s="139">
        <v>114.6</v>
      </c>
      <c r="F5633" s="134"/>
      <c r="G5633" s="134"/>
      <c r="H5633" s="140"/>
      <c r="I5633" s="140"/>
      <c r="J5633" s="140"/>
      <c r="K5633" s="140"/>
    </row>
    <row r="5634" spans="1:11" outlineLevel="1" x14ac:dyDescent="0.2">
      <c r="A5634" s="135"/>
      <c r="B5634" s="136"/>
      <c r="C5634" s="137" t="s">
        <v>4346</v>
      </c>
      <c r="D5634" s="139"/>
      <c r="E5634" s="139">
        <v>413.25</v>
      </c>
      <c r="F5634" s="134"/>
      <c r="G5634" s="134"/>
      <c r="H5634" s="140"/>
      <c r="I5634" s="140"/>
      <c r="J5634" s="140"/>
      <c r="K5634" s="140"/>
    </row>
    <row r="5635" spans="1:11" outlineLevel="1" x14ac:dyDescent="0.2">
      <c r="A5635" s="135"/>
      <c r="B5635" s="136"/>
      <c r="C5635" s="137" t="s">
        <v>4347</v>
      </c>
      <c r="D5635" s="139"/>
      <c r="E5635" s="139">
        <v>35</v>
      </c>
      <c r="F5635" s="134"/>
      <c r="G5635" s="134"/>
      <c r="H5635" s="140"/>
      <c r="I5635" s="140"/>
      <c r="J5635" s="140"/>
      <c r="K5635" s="140"/>
    </row>
    <row r="5636" spans="1:11" outlineLevel="1" x14ac:dyDescent="0.2">
      <c r="A5636" s="135"/>
      <c r="B5636" s="136"/>
      <c r="C5636" s="137" t="s">
        <v>4328</v>
      </c>
      <c r="D5636" s="139"/>
      <c r="E5636" s="139"/>
      <c r="F5636" s="134"/>
      <c r="G5636" s="134"/>
      <c r="H5636" s="140"/>
      <c r="I5636" s="140"/>
      <c r="J5636" s="140"/>
      <c r="K5636" s="140"/>
    </row>
    <row r="5637" spans="1:11" outlineLevel="1" x14ac:dyDescent="0.2">
      <c r="A5637" s="135"/>
      <c r="B5637" s="136"/>
      <c r="C5637" s="137" t="s">
        <v>4348</v>
      </c>
      <c r="D5637" s="139"/>
      <c r="E5637" s="139">
        <v>76.724999999999994</v>
      </c>
      <c r="F5637" s="134"/>
      <c r="G5637" s="134"/>
      <c r="H5637" s="140"/>
      <c r="I5637" s="140"/>
      <c r="J5637" s="140"/>
      <c r="K5637" s="140"/>
    </row>
    <row r="5638" spans="1:11" outlineLevel="1" x14ac:dyDescent="0.2">
      <c r="A5638" s="135"/>
      <c r="B5638" s="136"/>
      <c r="C5638" s="137" t="s">
        <v>4349</v>
      </c>
      <c r="D5638" s="139"/>
      <c r="E5638" s="139">
        <v>2.56</v>
      </c>
      <c r="F5638" s="134"/>
      <c r="G5638" s="134"/>
      <c r="H5638" s="140"/>
      <c r="I5638" s="140"/>
      <c r="J5638" s="140"/>
      <c r="K5638" s="140"/>
    </row>
    <row r="5639" spans="1:11" outlineLevel="1" x14ac:dyDescent="0.2">
      <c r="A5639" s="135"/>
      <c r="B5639" s="136"/>
      <c r="C5639" s="137" t="s">
        <v>4350</v>
      </c>
      <c r="D5639" s="139"/>
      <c r="E5639" s="139">
        <v>0.41849999999999998</v>
      </c>
      <c r="F5639" s="134"/>
      <c r="G5639" s="134"/>
      <c r="H5639" s="140"/>
      <c r="I5639" s="140"/>
      <c r="J5639" s="140"/>
      <c r="K5639" s="140"/>
    </row>
    <row r="5640" spans="1:11" outlineLevel="1" x14ac:dyDescent="0.2">
      <c r="A5640" s="135"/>
      <c r="B5640" s="136"/>
      <c r="C5640" s="137" t="s">
        <v>4351</v>
      </c>
      <c r="D5640" s="139"/>
      <c r="E5640" s="139">
        <v>0.34560000000000002</v>
      </c>
      <c r="F5640" s="134"/>
      <c r="G5640" s="134"/>
      <c r="H5640" s="140"/>
      <c r="I5640" s="140"/>
      <c r="J5640" s="140"/>
      <c r="K5640" s="140"/>
    </row>
    <row r="5641" spans="1:11" outlineLevel="1" x14ac:dyDescent="0.2">
      <c r="A5641" s="135"/>
      <c r="B5641" s="136"/>
      <c r="C5641" s="137" t="s">
        <v>4352</v>
      </c>
      <c r="D5641" s="139"/>
      <c r="E5641" s="139"/>
      <c r="F5641" s="134"/>
      <c r="G5641" s="134"/>
      <c r="H5641" s="140"/>
      <c r="I5641" s="140"/>
      <c r="J5641" s="140"/>
      <c r="K5641" s="140"/>
    </row>
    <row r="5642" spans="1:11" outlineLevel="1" x14ac:dyDescent="0.2">
      <c r="A5642" s="135"/>
      <c r="B5642" s="136"/>
      <c r="C5642" s="137" t="s">
        <v>4181</v>
      </c>
      <c r="D5642" s="139"/>
      <c r="E5642" s="139"/>
      <c r="F5642" s="134"/>
      <c r="G5642" s="134"/>
      <c r="H5642" s="140"/>
      <c r="I5642" s="140"/>
      <c r="J5642" s="140"/>
      <c r="K5642" s="140"/>
    </row>
    <row r="5643" spans="1:11" outlineLevel="1" x14ac:dyDescent="0.2">
      <c r="A5643" s="135"/>
      <c r="B5643" s="136"/>
      <c r="C5643" s="137" t="s">
        <v>4353</v>
      </c>
      <c r="D5643" s="139"/>
      <c r="E5643" s="139">
        <v>27.648</v>
      </c>
      <c r="F5643" s="134"/>
      <c r="G5643" s="134"/>
      <c r="H5643" s="140"/>
      <c r="I5643" s="140"/>
      <c r="J5643" s="140"/>
      <c r="K5643" s="140"/>
    </row>
    <row r="5644" spans="1:11" outlineLevel="1" x14ac:dyDescent="0.2">
      <c r="A5644" s="135"/>
      <c r="B5644" s="136"/>
      <c r="C5644" s="137" t="s">
        <v>4354</v>
      </c>
      <c r="D5644" s="139"/>
      <c r="E5644" s="139">
        <v>7.68</v>
      </c>
      <c r="F5644" s="134"/>
      <c r="G5644" s="134"/>
      <c r="H5644" s="140"/>
      <c r="I5644" s="140"/>
      <c r="J5644" s="140"/>
      <c r="K5644" s="140"/>
    </row>
    <row r="5645" spans="1:11" outlineLevel="1" x14ac:dyDescent="0.2">
      <c r="A5645" s="135"/>
      <c r="B5645" s="136"/>
      <c r="C5645" s="137" t="s">
        <v>4355</v>
      </c>
      <c r="D5645" s="139"/>
      <c r="E5645" s="139">
        <v>4.4800000000000004</v>
      </c>
      <c r="F5645" s="134"/>
      <c r="G5645" s="134"/>
      <c r="H5645" s="140"/>
      <c r="I5645" s="140"/>
      <c r="J5645" s="140"/>
      <c r="K5645" s="140"/>
    </row>
    <row r="5646" spans="1:11" outlineLevel="1" x14ac:dyDescent="0.2">
      <c r="A5646" s="43">
        <v>482</v>
      </c>
      <c r="B5646" s="44" t="s">
        <v>4356</v>
      </c>
      <c r="C5646" s="59" t="s">
        <v>4357</v>
      </c>
      <c r="D5646" s="68" t="s">
        <v>2373</v>
      </c>
      <c r="E5646" s="46">
        <v>29</v>
      </c>
      <c r="F5646" s="47">
        <v>0</v>
      </c>
      <c r="G5646" s="48">
        <f>ROUND(E5646*F5646,2)</f>
        <v>0</v>
      </c>
      <c r="H5646" s="46">
        <v>0.02</v>
      </c>
      <c r="I5646" s="46">
        <f>ROUND(E5646*H5646,2)</f>
        <v>0.57999999999999996</v>
      </c>
      <c r="J5646" s="46">
        <v>0</v>
      </c>
      <c r="K5646" s="46">
        <f>ROUND(E5646*J5646,2)</f>
        <v>0</v>
      </c>
    </row>
    <row r="5647" spans="1:11" outlineLevel="1" x14ac:dyDescent="0.2">
      <c r="A5647" s="135"/>
      <c r="B5647" s="136"/>
      <c r="C5647" s="144" t="s">
        <v>4358</v>
      </c>
      <c r="D5647" s="144"/>
      <c r="E5647" s="144"/>
      <c r="F5647" s="144"/>
      <c r="G5647" s="144"/>
      <c r="H5647" s="140"/>
      <c r="I5647" s="140"/>
      <c r="J5647" s="140"/>
      <c r="K5647" s="140"/>
    </row>
    <row r="5648" spans="1:11" ht="22.5" outlineLevel="1" x14ac:dyDescent="0.2">
      <c r="A5648" s="43">
        <v>483</v>
      </c>
      <c r="B5648" s="44" t="s">
        <v>4359</v>
      </c>
      <c r="C5648" s="59" t="s">
        <v>4360</v>
      </c>
      <c r="D5648" s="68" t="s">
        <v>179</v>
      </c>
      <c r="E5648" s="46">
        <v>2.8879199999999998</v>
      </c>
      <c r="F5648" s="47">
        <v>0</v>
      </c>
      <c r="G5648" s="48">
        <f>ROUND(E5648*F5648,2)</f>
        <v>0</v>
      </c>
      <c r="H5648" s="46">
        <v>0.5</v>
      </c>
      <c r="I5648" s="46">
        <f>ROUND(E5648*H5648,2)</f>
        <v>1.44</v>
      </c>
      <c r="J5648" s="46">
        <v>0</v>
      </c>
      <c r="K5648" s="46">
        <f>ROUND(E5648*J5648,2)</f>
        <v>0</v>
      </c>
    </row>
    <row r="5649" spans="1:11" outlineLevel="1" x14ac:dyDescent="0.2">
      <c r="A5649" s="135"/>
      <c r="B5649" s="136"/>
      <c r="C5649" s="137" t="s">
        <v>4361</v>
      </c>
      <c r="D5649" s="139"/>
      <c r="E5649" s="139">
        <v>2.7504</v>
      </c>
      <c r="F5649" s="134"/>
      <c r="G5649" s="134"/>
      <c r="H5649" s="140"/>
      <c r="I5649" s="140"/>
      <c r="J5649" s="140"/>
      <c r="K5649" s="140"/>
    </row>
    <row r="5650" spans="1:11" outlineLevel="1" x14ac:dyDescent="0.2">
      <c r="A5650" s="135"/>
      <c r="B5650" s="136"/>
      <c r="C5650" s="141" t="s">
        <v>1151</v>
      </c>
      <c r="D5650" s="143"/>
      <c r="E5650" s="143">
        <v>0.13752</v>
      </c>
      <c r="F5650" s="134"/>
      <c r="G5650" s="134"/>
      <c r="H5650" s="140"/>
      <c r="I5650" s="140"/>
      <c r="J5650" s="140"/>
      <c r="K5650" s="140"/>
    </row>
    <row r="5651" spans="1:11" outlineLevel="1" x14ac:dyDescent="0.2">
      <c r="A5651" s="43">
        <v>484</v>
      </c>
      <c r="B5651" s="44" t="s">
        <v>4362</v>
      </c>
      <c r="C5651" s="59" t="s">
        <v>4363</v>
      </c>
      <c r="D5651" s="68" t="s">
        <v>179</v>
      </c>
      <c r="E5651" s="46">
        <v>23.609539999999999</v>
      </c>
      <c r="F5651" s="47">
        <v>0</v>
      </c>
      <c r="G5651" s="48">
        <f>ROUND(E5651*F5651,2)</f>
        <v>0</v>
      </c>
      <c r="H5651" s="46">
        <v>0.55000000000000004</v>
      </c>
      <c r="I5651" s="46">
        <f>ROUND(E5651*H5651,2)</f>
        <v>12.99</v>
      </c>
      <c r="J5651" s="46">
        <v>0</v>
      </c>
      <c r="K5651" s="46">
        <f>ROUND(E5651*J5651,2)</f>
        <v>0</v>
      </c>
    </row>
    <row r="5652" spans="1:11" outlineLevel="1" x14ac:dyDescent="0.2">
      <c r="A5652" s="135"/>
      <c r="B5652" s="136"/>
      <c r="C5652" s="137" t="s">
        <v>4257</v>
      </c>
      <c r="D5652" s="139"/>
      <c r="E5652" s="139"/>
      <c r="F5652" s="134"/>
      <c r="G5652" s="134"/>
      <c r="H5652" s="140"/>
      <c r="I5652" s="140"/>
      <c r="J5652" s="140"/>
      <c r="K5652" s="140"/>
    </row>
    <row r="5653" spans="1:11" outlineLevel="1" x14ac:dyDescent="0.2">
      <c r="A5653" s="135"/>
      <c r="B5653" s="136"/>
      <c r="C5653" s="137" t="s">
        <v>4364</v>
      </c>
      <c r="D5653" s="139"/>
      <c r="E5653" s="139">
        <v>3.3372299999999999</v>
      </c>
      <c r="F5653" s="134"/>
      <c r="G5653" s="134"/>
      <c r="H5653" s="140"/>
      <c r="I5653" s="140"/>
      <c r="J5653" s="140"/>
      <c r="K5653" s="140"/>
    </row>
    <row r="5654" spans="1:11" outlineLevel="1" x14ac:dyDescent="0.2">
      <c r="A5654" s="135"/>
      <c r="B5654" s="136"/>
      <c r="C5654" s="137" t="s">
        <v>4365</v>
      </c>
      <c r="D5654" s="139"/>
      <c r="E5654" s="139">
        <v>7.5862800000000004</v>
      </c>
      <c r="F5654" s="134"/>
      <c r="G5654" s="134"/>
      <c r="H5654" s="140"/>
      <c r="I5654" s="140"/>
      <c r="J5654" s="140"/>
      <c r="K5654" s="140"/>
    </row>
    <row r="5655" spans="1:11" outlineLevel="1" x14ac:dyDescent="0.2">
      <c r="A5655" s="135"/>
      <c r="B5655" s="136"/>
      <c r="C5655" s="137" t="s">
        <v>4366</v>
      </c>
      <c r="D5655" s="139"/>
      <c r="E5655" s="139">
        <v>-7.6310000000000003E-2</v>
      </c>
      <c r="F5655" s="134"/>
      <c r="G5655" s="134"/>
      <c r="H5655" s="140"/>
      <c r="I5655" s="140"/>
      <c r="J5655" s="140"/>
      <c r="K5655" s="140"/>
    </row>
    <row r="5656" spans="1:11" outlineLevel="1" x14ac:dyDescent="0.2">
      <c r="A5656" s="135"/>
      <c r="B5656" s="136"/>
      <c r="C5656" s="137" t="s">
        <v>4367</v>
      </c>
      <c r="D5656" s="139"/>
      <c r="E5656" s="139">
        <v>2.7253099999999999</v>
      </c>
      <c r="F5656" s="134"/>
      <c r="G5656" s="134"/>
      <c r="H5656" s="140"/>
      <c r="I5656" s="140"/>
      <c r="J5656" s="140"/>
      <c r="K5656" s="140"/>
    </row>
    <row r="5657" spans="1:11" outlineLevel="1" x14ac:dyDescent="0.2">
      <c r="A5657" s="135"/>
      <c r="B5657" s="136"/>
      <c r="C5657" s="137" t="s">
        <v>4368</v>
      </c>
      <c r="D5657" s="139"/>
      <c r="E5657" s="139">
        <v>2.3226300000000002</v>
      </c>
      <c r="F5657" s="134"/>
      <c r="G5657" s="134"/>
      <c r="H5657" s="140"/>
      <c r="I5657" s="140"/>
      <c r="J5657" s="140"/>
      <c r="K5657" s="140"/>
    </row>
    <row r="5658" spans="1:11" outlineLevel="1" x14ac:dyDescent="0.2">
      <c r="A5658" s="135"/>
      <c r="B5658" s="136"/>
      <c r="C5658" s="137" t="s">
        <v>4369</v>
      </c>
      <c r="D5658" s="139"/>
      <c r="E5658" s="139">
        <v>0.63156999999999996</v>
      </c>
      <c r="F5658" s="134"/>
      <c r="G5658" s="134"/>
      <c r="H5658" s="140"/>
      <c r="I5658" s="140"/>
      <c r="J5658" s="140"/>
      <c r="K5658" s="140"/>
    </row>
    <row r="5659" spans="1:11" outlineLevel="1" x14ac:dyDescent="0.2">
      <c r="A5659" s="135"/>
      <c r="B5659" s="136"/>
      <c r="C5659" s="137" t="s">
        <v>4370</v>
      </c>
      <c r="D5659" s="139"/>
      <c r="E5659" s="139">
        <v>0.57989000000000002</v>
      </c>
      <c r="F5659" s="134"/>
      <c r="G5659" s="134"/>
      <c r="H5659" s="140"/>
      <c r="I5659" s="140"/>
      <c r="J5659" s="140"/>
      <c r="K5659" s="140"/>
    </row>
    <row r="5660" spans="1:11" outlineLevel="1" x14ac:dyDescent="0.2">
      <c r="A5660" s="135"/>
      <c r="B5660" s="136"/>
      <c r="C5660" s="137" t="s">
        <v>4371</v>
      </c>
      <c r="D5660" s="139"/>
      <c r="E5660" s="139">
        <v>0.32879000000000003</v>
      </c>
      <c r="F5660" s="134"/>
      <c r="G5660" s="134"/>
      <c r="H5660" s="140"/>
      <c r="I5660" s="140"/>
      <c r="J5660" s="140"/>
      <c r="K5660" s="140"/>
    </row>
    <row r="5661" spans="1:11" outlineLevel="1" x14ac:dyDescent="0.2">
      <c r="A5661" s="135"/>
      <c r="B5661" s="136"/>
      <c r="C5661" s="137" t="s">
        <v>4372</v>
      </c>
      <c r="D5661" s="139"/>
      <c r="E5661" s="139">
        <v>0.56808999999999998</v>
      </c>
      <c r="F5661" s="134"/>
      <c r="G5661" s="134"/>
      <c r="H5661" s="140"/>
      <c r="I5661" s="140"/>
      <c r="J5661" s="140"/>
      <c r="K5661" s="140"/>
    </row>
    <row r="5662" spans="1:11" outlineLevel="1" x14ac:dyDescent="0.2">
      <c r="A5662" s="135"/>
      <c r="B5662" s="136"/>
      <c r="C5662" s="137" t="s">
        <v>4373</v>
      </c>
      <c r="D5662" s="139"/>
      <c r="E5662" s="139">
        <v>1.20366</v>
      </c>
      <c r="F5662" s="134"/>
      <c r="G5662" s="134"/>
      <c r="H5662" s="140"/>
      <c r="I5662" s="140"/>
      <c r="J5662" s="140"/>
      <c r="K5662" s="140"/>
    </row>
    <row r="5663" spans="1:11" outlineLevel="1" x14ac:dyDescent="0.2">
      <c r="A5663" s="135"/>
      <c r="B5663" s="136"/>
      <c r="C5663" s="137" t="s">
        <v>4374</v>
      </c>
      <c r="D5663" s="139"/>
      <c r="E5663" s="139">
        <v>0.54025999999999996</v>
      </c>
      <c r="F5663" s="134"/>
      <c r="G5663" s="134"/>
      <c r="H5663" s="140"/>
      <c r="I5663" s="140"/>
      <c r="J5663" s="140"/>
      <c r="K5663" s="140"/>
    </row>
    <row r="5664" spans="1:11" outlineLevel="1" x14ac:dyDescent="0.2">
      <c r="A5664" s="135"/>
      <c r="B5664" s="136"/>
      <c r="C5664" s="137" t="s">
        <v>4375</v>
      </c>
      <c r="D5664" s="139"/>
      <c r="E5664" s="139">
        <v>0.15767999999999999</v>
      </c>
      <c r="F5664" s="134"/>
      <c r="G5664" s="134"/>
      <c r="H5664" s="140"/>
      <c r="I5664" s="140"/>
      <c r="J5664" s="140"/>
      <c r="K5664" s="140"/>
    </row>
    <row r="5665" spans="1:11" outlineLevel="1" x14ac:dyDescent="0.2">
      <c r="A5665" s="135"/>
      <c r="B5665" s="136"/>
      <c r="C5665" s="137" t="s">
        <v>4376</v>
      </c>
      <c r="D5665" s="139"/>
      <c r="E5665" s="139">
        <v>0.22800000000000001</v>
      </c>
      <c r="F5665" s="134"/>
      <c r="G5665" s="134"/>
      <c r="H5665" s="140"/>
      <c r="I5665" s="140"/>
      <c r="J5665" s="140"/>
      <c r="K5665" s="140"/>
    </row>
    <row r="5666" spans="1:11" outlineLevel="1" x14ac:dyDescent="0.2">
      <c r="A5666" s="135"/>
      <c r="B5666" s="136"/>
      <c r="C5666" s="137" t="s">
        <v>4377</v>
      </c>
      <c r="D5666" s="139"/>
      <c r="E5666" s="139">
        <v>1.27081</v>
      </c>
      <c r="F5666" s="134"/>
      <c r="G5666" s="134"/>
      <c r="H5666" s="140"/>
      <c r="I5666" s="140"/>
      <c r="J5666" s="140"/>
      <c r="K5666" s="140"/>
    </row>
    <row r="5667" spans="1:11" outlineLevel="1" x14ac:dyDescent="0.2">
      <c r="A5667" s="135"/>
      <c r="B5667" s="136"/>
      <c r="C5667" s="137" t="s">
        <v>4378</v>
      </c>
      <c r="D5667" s="139"/>
      <c r="E5667" s="139">
        <v>5.9339999999999997E-2</v>
      </c>
      <c r="F5667" s="134"/>
      <c r="G5667" s="134"/>
      <c r="H5667" s="140"/>
      <c r="I5667" s="140"/>
      <c r="J5667" s="140"/>
      <c r="K5667" s="140"/>
    </row>
    <row r="5668" spans="1:11" outlineLevel="1" x14ac:dyDescent="0.2">
      <c r="A5668" s="135"/>
      <c r="B5668" s="136"/>
      <c r="C5668" s="141" t="s">
        <v>1878</v>
      </c>
      <c r="D5668" s="143"/>
      <c r="E5668" s="143">
        <v>2.1463199999999998</v>
      </c>
      <c r="F5668" s="134"/>
      <c r="G5668" s="134"/>
      <c r="H5668" s="140"/>
      <c r="I5668" s="140"/>
      <c r="J5668" s="140"/>
      <c r="K5668" s="140"/>
    </row>
    <row r="5669" spans="1:11" outlineLevel="1" x14ac:dyDescent="0.2">
      <c r="A5669" s="43">
        <v>485</v>
      </c>
      <c r="B5669" s="44" t="s">
        <v>4379</v>
      </c>
      <c r="C5669" s="59" t="s">
        <v>4380</v>
      </c>
      <c r="D5669" s="68" t="s">
        <v>179</v>
      </c>
      <c r="E5669" s="46">
        <v>64.668480000000002</v>
      </c>
      <c r="F5669" s="47">
        <v>0</v>
      </c>
      <c r="G5669" s="48">
        <f>ROUND(E5669*F5669,2)</f>
        <v>0</v>
      </c>
      <c r="H5669" s="46">
        <v>0.55000000000000004</v>
      </c>
      <c r="I5669" s="46">
        <f>ROUND(E5669*H5669,2)</f>
        <v>35.57</v>
      </c>
      <c r="J5669" s="46">
        <v>0</v>
      </c>
      <c r="K5669" s="46">
        <f>ROUND(E5669*J5669,2)</f>
        <v>0</v>
      </c>
    </row>
    <row r="5670" spans="1:11" outlineLevel="1" x14ac:dyDescent="0.2">
      <c r="A5670" s="135"/>
      <c r="B5670" s="136"/>
      <c r="C5670" s="137" t="s">
        <v>4187</v>
      </c>
      <c r="D5670" s="139"/>
      <c r="E5670" s="139"/>
      <c r="F5670" s="134"/>
      <c r="G5670" s="134"/>
      <c r="H5670" s="140"/>
      <c r="I5670" s="140"/>
      <c r="J5670" s="140"/>
      <c r="K5670" s="140"/>
    </row>
    <row r="5671" spans="1:11" outlineLevel="1" x14ac:dyDescent="0.2">
      <c r="A5671" s="135"/>
      <c r="B5671" s="136"/>
      <c r="C5671" s="137" t="s">
        <v>4381</v>
      </c>
      <c r="D5671" s="139"/>
      <c r="E5671" s="139">
        <v>4.0991999999999997</v>
      </c>
      <c r="F5671" s="134"/>
      <c r="G5671" s="134"/>
      <c r="H5671" s="140"/>
      <c r="I5671" s="140"/>
      <c r="J5671" s="140"/>
      <c r="K5671" s="140"/>
    </row>
    <row r="5672" spans="1:11" outlineLevel="1" x14ac:dyDescent="0.2">
      <c r="A5672" s="135"/>
      <c r="B5672" s="136"/>
      <c r="C5672" s="137" t="s">
        <v>4382</v>
      </c>
      <c r="D5672" s="139"/>
      <c r="E5672" s="139">
        <v>30.942</v>
      </c>
      <c r="F5672" s="134"/>
      <c r="G5672" s="134"/>
      <c r="H5672" s="140"/>
      <c r="I5672" s="140"/>
      <c r="J5672" s="140"/>
      <c r="K5672" s="140"/>
    </row>
    <row r="5673" spans="1:11" outlineLevel="1" x14ac:dyDescent="0.2">
      <c r="A5673" s="135"/>
      <c r="B5673" s="136"/>
      <c r="C5673" s="137" t="s">
        <v>4383</v>
      </c>
      <c r="D5673" s="139"/>
      <c r="E5673" s="139">
        <v>7.7183999999999999</v>
      </c>
      <c r="F5673" s="134"/>
      <c r="G5673" s="134"/>
      <c r="H5673" s="140"/>
      <c r="I5673" s="140"/>
      <c r="J5673" s="140"/>
      <c r="K5673" s="140"/>
    </row>
    <row r="5674" spans="1:11" outlineLevel="1" x14ac:dyDescent="0.2">
      <c r="A5674" s="135"/>
      <c r="B5674" s="136"/>
      <c r="C5674" s="137" t="s">
        <v>4384</v>
      </c>
      <c r="D5674" s="139"/>
      <c r="E5674" s="139">
        <v>2.286</v>
      </c>
      <c r="F5674" s="134"/>
      <c r="G5674" s="134"/>
      <c r="H5674" s="140"/>
      <c r="I5674" s="140"/>
      <c r="J5674" s="140"/>
      <c r="K5674" s="140"/>
    </row>
    <row r="5675" spans="1:11" outlineLevel="1" x14ac:dyDescent="0.2">
      <c r="A5675" s="135"/>
      <c r="B5675" s="136"/>
      <c r="C5675" s="137" t="s">
        <v>4385</v>
      </c>
      <c r="D5675" s="139"/>
      <c r="E5675" s="139">
        <v>4.2336</v>
      </c>
      <c r="F5675" s="134"/>
      <c r="G5675" s="134"/>
      <c r="H5675" s="140"/>
      <c r="I5675" s="140"/>
      <c r="J5675" s="140"/>
      <c r="K5675" s="140"/>
    </row>
    <row r="5676" spans="1:11" outlineLevel="1" x14ac:dyDescent="0.2">
      <c r="A5676" s="135"/>
      <c r="B5676" s="136"/>
      <c r="C5676" s="137" t="s">
        <v>4386</v>
      </c>
      <c r="D5676" s="139"/>
      <c r="E5676" s="139">
        <v>3.6863999999999999</v>
      </c>
      <c r="F5676" s="134"/>
      <c r="G5676" s="134"/>
      <c r="H5676" s="140"/>
      <c r="I5676" s="140"/>
      <c r="J5676" s="140"/>
      <c r="K5676" s="140"/>
    </row>
    <row r="5677" spans="1:11" outlineLevel="1" x14ac:dyDescent="0.2">
      <c r="A5677" s="135"/>
      <c r="B5677" s="136"/>
      <c r="C5677" s="137" t="s">
        <v>4387</v>
      </c>
      <c r="D5677" s="139"/>
      <c r="E5677" s="139">
        <v>0.38400000000000001</v>
      </c>
      <c r="F5677" s="134"/>
      <c r="G5677" s="134"/>
      <c r="H5677" s="140"/>
      <c r="I5677" s="140"/>
      <c r="J5677" s="140"/>
      <c r="K5677" s="140"/>
    </row>
    <row r="5678" spans="1:11" outlineLevel="1" x14ac:dyDescent="0.2">
      <c r="A5678" s="135"/>
      <c r="B5678" s="136"/>
      <c r="C5678" s="137" t="s">
        <v>4388</v>
      </c>
      <c r="D5678" s="139"/>
      <c r="E5678" s="139">
        <v>0.33800000000000002</v>
      </c>
      <c r="F5678" s="134"/>
      <c r="G5678" s="134"/>
      <c r="H5678" s="140"/>
      <c r="I5678" s="140"/>
      <c r="J5678" s="140"/>
      <c r="K5678" s="140"/>
    </row>
    <row r="5679" spans="1:11" outlineLevel="1" x14ac:dyDescent="0.2">
      <c r="A5679" s="135"/>
      <c r="B5679" s="136"/>
      <c r="C5679" s="137" t="s">
        <v>4389</v>
      </c>
      <c r="D5679" s="139"/>
      <c r="E5679" s="139"/>
      <c r="F5679" s="134"/>
      <c r="G5679" s="134"/>
      <c r="H5679" s="140"/>
      <c r="I5679" s="140"/>
      <c r="J5679" s="140"/>
      <c r="K5679" s="140"/>
    </row>
    <row r="5680" spans="1:11" outlineLevel="1" x14ac:dyDescent="0.2">
      <c r="A5680" s="135"/>
      <c r="B5680" s="136"/>
      <c r="C5680" s="137" t="s">
        <v>4390</v>
      </c>
      <c r="D5680" s="139"/>
      <c r="E5680" s="139">
        <v>2.3250000000000002</v>
      </c>
      <c r="F5680" s="134"/>
      <c r="G5680" s="134"/>
      <c r="H5680" s="140"/>
      <c r="I5680" s="140"/>
      <c r="J5680" s="140"/>
      <c r="K5680" s="140"/>
    </row>
    <row r="5681" spans="1:11" outlineLevel="1" x14ac:dyDescent="0.2">
      <c r="A5681" s="135"/>
      <c r="B5681" s="136"/>
      <c r="C5681" s="137" t="s">
        <v>4391</v>
      </c>
      <c r="D5681" s="139"/>
      <c r="E5681" s="139">
        <v>1.28</v>
      </c>
      <c r="F5681" s="134"/>
      <c r="G5681" s="134"/>
      <c r="H5681" s="140"/>
      <c r="I5681" s="140"/>
      <c r="J5681" s="140"/>
      <c r="K5681" s="140"/>
    </row>
    <row r="5682" spans="1:11" outlineLevel="1" x14ac:dyDescent="0.2">
      <c r="A5682" s="135"/>
      <c r="B5682" s="136"/>
      <c r="C5682" s="137" t="s">
        <v>4392</v>
      </c>
      <c r="D5682" s="139"/>
      <c r="E5682" s="139">
        <v>0.20924999999999999</v>
      </c>
      <c r="F5682" s="134"/>
      <c r="G5682" s="134"/>
      <c r="H5682" s="140"/>
      <c r="I5682" s="140"/>
      <c r="J5682" s="140"/>
      <c r="K5682" s="140"/>
    </row>
    <row r="5683" spans="1:11" outlineLevel="1" x14ac:dyDescent="0.2">
      <c r="A5683" s="135"/>
      <c r="B5683" s="136"/>
      <c r="C5683" s="137" t="s">
        <v>4393</v>
      </c>
      <c r="D5683" s="139"/>
      <c r="E5683" s="139">
        <v>0.17280000000000001</v>
      </c>
      <c r="F5683" s="134"/>
      <c r="G5683" s="134"/>
      <c r="H5683" s="140"/>
      <c r="I5683" s="140"/>
      <c r="J5683" s="140"/>
      <c r="K5683" s="140"/>
    </row>
    <row r="5684" spans="1:11" outlineLevel="1" x14ac:dyDescent="0.2">
      <c r="A5684" s="135"/>
      <c r="B5684" s="136"/>
      <c r="C5684" s="137" t="s">
        <v>4181</v>
      </c>
      <c r="D5684" s="139"/>
      <c r="E5684" s="139"/>
      <c r="F5684" s="134"/>
      <c r="G5684" s="134"/>
      <c r="H5684" s="140"/>
      <c r="I5684" s="140"/>
      <c r="J5684" s="140"/>
      <c r="K5684" s="140"/>
    </row>
    <row r="5685" spans="1:11" outlineLevel="1" x14ac:dyDescent="0.2">
      <c r="A5685" s="135"/>
      <c r="B5685" s="136"/>
      <c r="C5685" s="137" t="s">
        <v>4394</v>
      </c>
      <c r="D5685" s="139"/>
      <c r="E5685" s="139">
        <v>0.73728000000000005</v>
      </c>
      <c r="F5685" s="134"/>
      <c r="G5685" s="134"/>
      <c r="H5685" s="140"/>
      <c r="I5685" s="140"/>
      <c r="J5685" s="140"/>
      <c r="K5685" s="140"/>
    </row>
    <row r="5686" spans="1:11" outlineLevel="1" x14ac:dyDescent="0.2">
      <c r="A5686" s="135"/>
      <c r="B5686" s="136"/>
      <c r="C5686" s="137" t="s">
        <v>4395</v>
      </c>
      <c r="D5686" s="139"/>
      <c r="E5686" s="139">
        <v>0.224</v>
      </c>
      <c r="F5686" s="134"/>
      <c r="G5686" s="134"/>
      <c r="H5686" s="140"/>
      <c r="I5686" s="140"/>
      <c r="J5686" s="140"/>
      <c r="K5686" s="140"/>
    </row>
    <row r="5687" spans="1:11" outlineLevel="1" x14ac:dyDescent="0.2">
      <c r="A5687" s="135"/>
      <c r="B5687" s="136"/>
      <c r="C5687" s="137" t="s">
        <v>4396</v>
      </c>
      <c r="D5687" s="139"/>
      <c r="E5687" s="139">
        <v>0.15359999999999999</v>
      </c>
      <c r="F5687" s="134"/>
      <c r="G5687" s="134"/>
      <c r="H5687" s="140"/>
      <c r="I5687" s="140"/>
      <c r="J5687" s="140"/>
      <c r="K5687" s="140"/>
    </row>
    <row r="5688" spans="1:11" outlineLevel="1" x14ac:dyDescent="0.2">
      <c r="A5688" s="135"/>
      <c r="B5688" s="136"/>
      <c r="C5688" s="141" t="s">
        <v>2415</v>
      </c>
      <c r="D5688" s="143"/>
      <c r="E5688" s="143">
        <v>5.8789499999999997</v>
      </c>
      <c r="F5688" s="134"/>
      <c r="G5688" s="134"/>
      <c r="H5688" s="140"/>
      <c r="I5688" s="140"/>
      <c r="J5688" s="140"/>
      <c r="K5688" s="140"/>
    </row>
    <row r="5689" spans="1:11" ht="22.5" outlineLevel="1" x14ac:dyDescent="0.2">
      <c r="A5689" s="43">
        <v>486</v>
      </c>
      <c r="B5689" s="44" t="s">
        <v>4397</v>
      </c>
      <c r="C5689" s="59" t="s">
        <v>4398</v>
      </c>
      <c r="D5689" s="68" t="s">
        <v>172</v>
      </c>
      <c r="E5689" s="46">
        <v>37.681159999999998</v>
      </c>
      <c r="F5689" s="47">
        <v>0</v>
      </c>
      <c r="G5689" s="48">
        <f>ROUND(E5689*F5689,2)</f>
        <v>0</v>
      </c>
      <c r="H5689" s="46">
        <v>1.3899999999999999E-2</v>
      </c>
      <c r="I5689" s="46">
        <f>ROUND(E5689*H5689,2)</f>
        <v>0.52</v>
      </c>
      <c r="J5689" s="46">
        <v>0</v>
      </c>
      <c r="K5689" s="46">
        <f>ROUND(E5689*J5689,2)</f>
        <v>0</v>
      </c>
    </row>
    <row r="5690" spans="1:11" outlineLevel="1" x14ac:dyDescent="0.2">
      <c r="A5690" s="135"/>
      <c r="B5690" s="136"/>
      <c r="C5690" s="137" t="s">
        <v>4318</v>
      </c>
      <c r="D5690" s="139"/>
      <c r="E5690" s="139">
        <v>34.255600000000001</v>
      </c>
      <c r="F5690" s="134"/>
      <c r="G5690" s="134"/>
      <c r="H5690" s="140"/>
      <c r="I5690" s="140"/>
      <c r="J5690" s="140"/>
      <c r="K5690" s="140"/>
    </row>
    <row r="5691" spans="1:11" outlineLevel="1" x14ac:dyDescent="0.2">
      <c r="A5691" s="135"/>
      <c r="B5691" s="136"/>
      <c r="C5691" s="141" t="s">
        <v>1878</v>
      </c>
      <c r="D5691" s="143"/>
      <c r="E5691" s="143">
        <v>3.4255599999999999</v>
      </c>
      <c r="F5691" s="134"/>
      <c r="G5691" s="134"/>
      <c r="H5691" s="140"/>
      <c r="I5691" s="140"/>
      <c r="J5691" s="140"/>
      <c r="K5691" s="140"/>
    </row>
    <row r="5692" spans="1:11" outlineLevel="1" x14ac:dyDescent="0.2">
      <c r="A5692" s="43">
        <v>487</v>
      </c>
      <c r="B5692" s="44" t="s">
        <v>4399</v>
      </c>
      <c r="C5692" s="59" t="s">
        <v>4400</v>
      </c>
      <c r="D5692" s="68" t="s">
        <v>297</v>
      </c>
      <c r="E5692" s="46">
        <v>59.35819</v>
      </c>
      <c r="F5692" s="47">
        <v>0</v>
      </c>
      <c r="G5692" s="48">
        <f>ROUND(E5692*F5692,2)</f>
        <v>0</v>
      </c>
      <c r="H5692" s="46">
        <v>0</v>
      </c>
      <c r="I5692" s="46">
        <f>ROUND(E5692*H5692,2)</f>
        <v>0</v>
      </c>
      <c r="J5692" s="46">
        <v>0</v>
      </c>
      <c r="K5692" s="46">
        <f>ROUND(E5692*J5692,2)</f>
        <v>0</v>
      </c>
    </row>
    <row r="5693" spans="1:11" outlineLevel="1" x14ac:dyDescent="0.2">
      <c r="A5693" s="135"/>
      <c r="B5693" s="136"/>
      <c r="C5693" s="137" t="s">
        <v>3547</v>
      </c>
      <c r="D5693" s="139"/>
      <c r="E5693" s="139"/>
      <c r="F5693" s="134"/>
      <c r="G5693" s="134"/>
      <c r="H5693" s="140"/>
      <c r="I5693" s="140"/>
      <c r="J5693" s="140"/>
      <c r="K5693" s="140"/>
    </row>
    <row r="5694" spans="1:11" ht="22.5" outlineLevel="1" x14ac:dyDescent="0.2">
      <c r="A5694" s="135"/>
      <c r="B5694" s="136"/>
      <c r="C5694" s="137" t="s">
        <v>4401</v>
      </c>
      <c r="D5694" s="139"/>
      <c r="E5694" s="139"/>
      <c r="F5694" s="134"/>
      <c r="G5694" s="134"/>
      <c r="H5694" s="140"/>
      <c r="I5694" s="140"/>
      <c r="J5694" s="140"/>
      <c r="K5694" s="140"/>
    </row>
    <row r="5695" spans="1:11" outlineLevel="1" x14ac:dyDescent="0.2">
      <c r="A5695" s="135"/>
      <c r="B5695" s="136"/>
      <c r="C5695" s="137" t="s">
        <v>4402</v>
      </c>
      <c r="D5695" s="139"/>
      <c r="E5695" s="139">
        <v>59.35819</v>
      </c>
      <c r="F5695" s="134"/>
      <c r="G5695" s="134"/>
      <c r="H5695" s="140"/>
      <c r="I5695" s="140"/>
      <c r="J5695" s="140"/>
      <c r="K5695" s="140"/>
    </row>
    <row r="5696" spans="1:11" x14ac:dyDescent="0.2">
      <c r="A5696" s="36" t="s">
        <v>148</v>
      </c>
      <c r="B5696" s="37" t="s">
        <v>82</v>
      </c>
      <c r="C5696" s="58" t="s">
        <v>83</v>
      </c>
      <c r="D5696" s="70"/>
      <c r="E5696" s="39"/>
      <c r="F5696" s="40"/>
      <c r="G5696" s="40">
        <f>SUM(G5697:G5713)</f>
        <v>0</v>
      </c>
      <c r="H5696" s="39"/>
      <c r="I5696" s="39">
        <f>SUM(I5697:I5713)</f>
        <v>3.83</v>
      </c>
      <c r="J5696" s="39"/>
      <c r="K5696" s="39">
        <f>SUM(K5697:K5713)</f>
        <v>0</v>
      </c>
    </row>
    <row r="5697" spans="1:11" outlineLevel="1" x14ac:dyDescent="0.2">
      <c r="A5697" s="43">
        <v>488</v>
      </c>
      <c r="B5697" s="44" t="s">
        <v>4403</v>
      </c>
      <c r="C5697" s="59" t="s">
        <v>4404</v>
      </c>
      <c r="D5697" s="68" t="s">
        <v>172</v>
      </c>
      <c r="E5697" s="46">
        <v>109.52500000000001</v>
      </c>
      <c r="F5697" s="47">
        <v>0</v>
      </c>
      <c r="G5697" s="48">
        <f>ROUND(E5697*F5697,2)</f>
        <v>0</v>
      </c>
      <c r="H5697" s="46">
        <v>8.0000000000000007E-5</v>
      </c>
      <c r="I5697" s="46">
        <f>ROUND(E5697*H5697,2)</f>
        <v>0.01</v>
      </c>
      <c r="J5697" s="46">
        <v>0</v>
      </c>
      <c r="K5697" s="46">
        <f>ROUND(E5697*J5697,2)</f>
        <v>0</v>
      </c>
    </row>
    <row r="5698" spans="1:11" outlineLevel="1" x14ac:dyDescent="0.2">
      <c r="A5698" s="135"/>
      <c r="B5698" s="136"/>
      <c r="C5698" s="137" t="s">
        <v>3856</v>
      </c>
      <c r="D5698" s="139"/>
      <c r="E5698" s="139">
        <v>51.024999999999999</v>
      </c>
      <c r="F5698" s="134"/>
      <c r="G5698" s="134"/>
      <c r="H5698" s="140"/>
      <c r="I5698" s="140"/>
      <c r="J5698" s="140"/>
      <c r="K5698" s="140"/>
    </row>
    <row r="5699" spans="1:11" outlineLevel="1" x14ac:dyDescent="0.2">
      <c r="A5699" s="135"/>
      <c r="B5699" s="136"/>
      <c r="C5699" s="137" t="s">
        <v>4405</v>
      </c>
      <c r="D5699" s="139"/>
      <c r="E5699" s="139">
        <v>58.5</v>
      </c>
      <c r="F5699" s="134"/>
      <c r="G5699" s="134"/>
      <c r="H5699" s="140"/>
      <c r="I5699" s="140"/>
      <c r="J5699" s="140"/>
      <c r="K5699" s="140"/>
    </row>
    <row r="5700" spans="1:11" outlineLevel="1" x14ac:dyDescent="0.2">
      <c r="A5700" s="43">
        <v>489</v>
      </c>
      <c r="B5700" s="44" t="s">
        <v>4406</v>
      </c>
      <c r="C5700" s="59" t="s">
        <v>4407</v>
      </c>
      <c r="D5700" s="68" t="s">
        <v>172</v>
      </c>
      <c r="E5700" s="46">
        <v>16.100000000000001</v>
      </c>
      <c r="F5700" s="47">
        <v>0</v>
      </c>
      <c r="G5700" s="48">
        <f>ROUND(E5700*F5700,2)</f>
        <v>0</v>
      </c>
      <c r="H5700" s="46">
        <v>8.0000000000000007E-5</v>
      </c>
      <c r="I5700" s="46">
        <f>ROUND(E5700*H5700,2)</f>
        <v>0</v>
      </c>
      <c r="J5700" s="46">
        <v>0</v>
      </c>
      <c r="K5700" s="46">
        <f>ROUND(E5700*J5700,2)</f>
        <v>0</v>
      </c>
    </row>
    <row r="5701" spans="1:11" outlineLevel="1" x14ac:dyDescent="0.2">
      <c r="A5701" s="135"/>
      <c r="B5701" s="136"/>
      <c r="C5701" s="137" t="s">
        <v>4408</v>
      </c>
      <c r="D5701" s="139"/>
      <c r="E5701" s="139">
        <v>16.100000000000001</v>
      </c>
      <c r="F5701" s="134"/>
      <c r="G5701" s="134"/>
      <c r="H5701" s="140"/>
      <c r="I5701" s="140"/>
      <c r="J5701" s="140"/>
      <c r="K5701" s="140"/>
    </row>
    <row r="5702" spans="1:11" outlineLevel="1" x14ac:dyDescent="0.2">
      <c r="A5702" s="43">
        <v>490</v>
      </c>
      <c r="B5702" s="44" t="s">
        <v>4409</v>
      </c>
      <c r="C5702" s="59" t="s">
        <v>4410</v>
      </c>
      <c r="D5702" s="68" t="s">
        <v>4411</v>
      </c>
      <c r="E5702" s="46">
        <v>45.304000000000002</v>
      </c>
      <c r="F5702" s="47">
        <v>0</v>
      </c>
      <c r="G5702" s="48">
        <f>ROUND(E5702*F5702,2)</f>
        <v>0</v>
      </c>
      <c r="H5702" s="46">
        <v>0.02</v>
      </c>
      <c r="I5702" s="46">
        <f>ROUND(E5702*H5702,2)</f>
        <v>0.91</v>
      </c>
      <c r="J5702" s="46">
        <v>0</v>
      </c>
      <c r="K5702" s="46">
        <f>ROUND(E5702*J5702,2)</f>
        <v>0</v>
      </c>
    </row>
    <row r="5703" spans="1:11" ht="12.75" customHeight="1" outlineLevel="1" x14ac:dyDescent="0.2">
      <c r="A5703" s="135"/>
      <c r="B5703" s="136"/>
      <c r="C5703" s="159" t="s">
        <v>4412</v>
      </c>
      <c r="D5703" s="159"/>
      <c r="E5703" s="159"/>
      <c r="F5703" s="159"/>
      <c r="G5703" s="159"/>
      <c r="H5703" s="140"/>
      <c r="I5703" s="140"/>
      <c r="J5703" s="140"/>
      <c r="K5703" s="140"/>
    </row>
    <row r="5704" spans="1:11" outlineLevel="1" x14ac:dyDescent="0.2">
      <c r="A5704" s="135"/>
      <c r="B5704" s="136"/>
      <c r="C5704" s="137" t="s">
        <v>4005</v>
      </c>
      <c r="D5704" s="139"/>
      <c r="E5704" s="139">
        <v>45.304000000000002</v>
      </c>
      <c r="F5704" s="134"/>
      <c r="G5704" s="134"/>
      <c r="H5704" s="140"/>
      <c r="I5704" s="140"/>
      <c r="J5704" s="140"/>
      <c r="K5704" s="140"/>
    </row>
    <row r="5705" spans="1:11" ht="22.5" outlineLevel="1" x14ac:dyDescent="0.2">
      <c r="A5705" s="43">
        <v>491</v>
      </c>
      <c r="B5705" s="44" t="s">
        <v>4413</v>
      </c>
      <c r="C5705" s="59" t="s">
        <v>4414</v>
      </c>
      <c r="D5705" s="68" t="s">
        <v>172</v>
      </c>
      <c r="E5705" s="46">
        <v>194.315</v>
      </c>
      <c r="F5705" s="47">
        <v>0</v>
      </c>
      <c r="G5705" s="48">
        <f>ROUND(E5705*F5705,2)</f>
        <v>0</v>
      </c>
      <c r="H5705" s="46">
        <v>1.4999999999999999E-2</v>
      </c>
      <c r="I5705" s="46">
        <f>ROUND(E5705*H5705,2)</f>
        <v>2.91</v>
      </c>
      <c r="J5705" s="46">
        <v>0</v>
      </c>
      <c r="K5705" s="46">
        <f>ROUND(E5705*J5705,2)</f>
        <v>0</v>
      </c>
    </row>
    <row r="5706" spans="1:11" outlineLevel="1" x14ac:dyDescent="0.2">
      <c r="A5706" s="135"/>
      <c r="B5706" s="136"/>
      <c r="C5706" s="137" t="s">
        <v>3856</v>
      </c>
      <c r="D5706" s="139"/>
      <c r="E5706" s="139">
        <v>51.024999999999999</v>
      </c>
      <c r="F5706" s="134"/>
      <c r="G5706" s="134"/>
      <c r="H5706" s="140"/>
      <c r="I5706" s="140"/>
      <c r="J5706" s="140"/>
      <c r="K5706" s="140"/>
    </row>
    <row r="5707" spans="1:11" outlineLevel="1" x14ac:dyDescent="0.2">
      <c r="A5707" s="135"/>
      <c r="B5707" s="136"/>
      <c r="C5707" s="137" t="s">
        <v>4415</v>
      </c>
      <c r="D5707" s="139"/>
      <c r="E5707" s="139">
        <v>16.100000000000001</v>
      </c>
      <c r="F5707" s="134"/>
      <c r="G5707" s="134"/>
      <c r="H5707" s="140"/>
      <c r="I5707" s="140"/>
      <c r="J5707" s="140"/>
      <c r="K5707" s="140"/>
    </row>
    <row r="5708" spans="1:11" outlineLevel="1" x14ac:dyDescent="0.2">
      <c r="A5708" s="135"/>
      <c r="B5708" s="136"/>
      <c r="C5708" s="137" t="s">
        <v>4416</v>
      </c>
      <c r="D5708" s="139"/>
      <c r="E5708" s="139">
        <v>109.52500000000001</v>
      </c>
      <c r="F5708" s="134"/>
      <c r="G5708" s="134"/>
      <c r="H5708" s="140"/>
      <c r="I5708" s="140"/>
      <c r="J5708" s="140"/>
      <c r="K5708" s="140"/>
    </row>
    <row r="5709" spans="1:11" outlineLevel="1" x14ac:dyDescent="0.2">
      <c r="A5709" s="135"/>
      <c r="B5709" s="136"/>
      <c r="C5709" s="141" t="s">
        <v>1878</v>
      </c>
      <c r="D5709" s="143"/>
      <c r="E5709" s="143">
        <v>17.664999999999999</v>
      </c>
      <c r="F5709" s="134"/>
      <c r="G5709" s="134"/>
      <c r="H5709" s="140"/>
      <c r="I5709" s="140"/>
      <c r="J5709" s="140"/>
      <c r="K5709" s="140"/>
    </row>
    <row r="5710" spans="1:11" outlineLevel="1" x14ac:dyDescent="0.2">
      <c r="A5710" s="43">
        <v>492</v>
      </c>
      <c r="B5710" s="44" t="s">
        <v>4399</v>
      </c>
      <c r="C5710" s="59" t="s">
        <v>4400</v>
      </c>
      <c r="D5710" s="68" t="s">
        <v>297</v>
      </c>
      <c r="E5710" s="46">
        <v>3.8308599999999999</v>
      </c>
      <c r="F5710" s="47">
        <v>0</v>
      </c>
      <c r="G5710" s="48">
        <f>ROUND(E5710*F5710,2)</f>
        <v>0</v>
      </c>
      <c r="H5710" s="46">
        <v>0</v>
      </c>
      <c r="I5710" s="46">
        <f>ROUND(E5710*H5710,2)</f>
        <v>0</v>
      </c>
      <c r="J5710" s="46">
        <v>0</v>
      </c>
      <c r="K5710" s="46">
        <f>ROUND(E5710*J5710,2)</f>
        <v>0</v>
      </c>
    </row>
    <row r="5711" spans="1:11" outlineLevel="1" x14ac:dyDescent="0.2">
      <c r="A5711" s="135"/>
      <c r="B5711" s="136"/>
      <c r="C5711" s="137" t="s">
        <v>3547</v>
      </c>
      <c r="D5711" s="139"/>
      <c r="E5711" s="139"/>
      <c r="F5711" s="134"/>
      <c r="G5711" s="134"/>
      <c r="H5711" s="140"/>
      <c r="I5711" s="140"/>
      <c r="J5711" s="140"/>
      <c r="K5711" s="140"/>
    </row>
    <row r="5712" spans="1:11" outlineLevel="1" x14ac:dyDescent="0.2">
      <c r="A5712" s="135"/>
      <c r="B5712" s="136"/>
      <c r="C5712" s="137" t="s">
        <v>4417</v>
      </c>
      <c r="D5712" s="139"/>
      <c r="E5712" s="139"/>
      <c r="F5712" s="134"/>
      <c r="G5712" s="134"/>
      <c r="H5712" s="140"/>
      <c r="I5712" s="140"/>
      <c r="J5712" s="140"/>
      <c r="K5712" s="140"/>
    </row>
    <row r="5713" spans="1:11" outlineLevel="1" x14ac:dyDescent="0.2">
      <c r="A5713" s="135"/>
      <c r="B5713" s="136"/>
      <c r="C5713" s="137" t="s">
        <v>4418</v>
      </c>
      <c r="D5713" s="139"/>
      <c r="E5713" s="139">
        <v>3.8308599999999999</v>
      </c>
      <c r="F5713" s="134"/>
      <c r="G5713" s="134"/>
      <c r="H5713" s="140"/>
      <c r="I5713" s="140"/>
      <c r="J5713" s="140"/>
      <c r="K5713" s="140"/>
    </row>
    <row r="5714" spans="1:11" x14ac:dyDescent="0.2">
      <c r="A5714" s="36" t="s">
        <v>148</v>
      </c>
      <c r="B5714" s="37" t="s">
        <v>84</v>
      </c>
      <c r="C5714" s="58" t="s">
        <v>85</v>
      </c>
      <c r="D5714" s="70"/>
      <c r="E5714" s="39"/>
      <c r="F5714" s="40"/>
      <c r="G5714" s="40">
        <f>SUM(G5715:G5876)</f>
        <v>0</v>
      </c>
      <c r="H5714" s="39"/>
      <c r="I5714" s="39">
        <f>SUM(I5715:I5876)</f>
        <v>4.9999999999999991</v>
      </c>
      <c r="J5714" s="39"/>
      <c r="K5714" s="39">
        <f>SUM(K5715:K5876)</f>
        <v>5.1999999999999993</v>
      </c>
    </row>
    <row r="5715" spans="1:11" ht="22.5" outlineLevel="1" x14ac:dyDescent="0.2">
      <c r="A5715" s="43">
        <v>493</v>
      </c>
      <c r="B5715" s="44" t="s">
        <v>4419</v>
      </c>
      <c r="C5715" s="59" t="s">
        <v>4420</v>
      </c>
      <c r="D5715" s="68" t="s">
        <v>172</v>
      </c>
      <c r="E5715" s="46">
        <v>216.32499999999999</v>
      </c>
      <c r="F5715" s="47">
        <v>0</v>
      </c>
      <c r="G5715" s="48">
        <f>ROUND(E5715*F5715,2)</f>
        <v>0</v>
      </c>
      <c r="H5715" s="46">
        <v>8.3300000000000006E-3</v>
      </c>
      <c r="I5715" s="46">
        <f>ROUND(E5715*H5715,2)</f>
        <v>1.8</v>
      </c>
      <c r="J5715" s="46">
        <v>0</v>
      </c>
      <c r="K5715" s="46">
        <f>ROUND(E5715*J5715,2)</f>
        <v>0</v>
      </c>
    </row>
    <row r="5716" spans="1:11" outlineLevel="1" x14ac:dyDescent="0.2">
      <c r="A5716" s="135"/>
      <c r="B5716" s="136"/>
      <c r="C5716" s="159" t="s">
        <v>4421</v>
      </c>
      <c r="D5716" s="159"/>
      <c r="E5716" s="159"/>
      <c r="F5716" s="159"/>
      <c r="G5716" s="159"/>
      <c r="H5716" s="140"/>
      <c r="I5716" s="140"/>
      <c r="J5716" s="140"/>
      <c r="K5716" s="140"/>
    </row>
    <row r="5717" spans="1:11" outlineLevel="1" x14ac:dyDescent="0.2">
      <c r="A5717" s="135"/>
      <c r="B5717" s="136"/>
      <c r="C5717" s="137" t="s">
        <v>3856</v>
      </c>
      <c r="D5717" s="139"/>
      <c r="E5717" s="139">
        <v>51.024999999999999</v>
      </c>
      <c r="F5717" s="134"/>
      <c r="G5717" s="134"/>
      <c r="H5717" s="140"/>
      <c r="I5717" s="140"/>
      <c r="J5717" s="140"/>
      <c r="K5717" s="140"/>
    </row>
    <row r="5718" spans="1:11" outlineLevel="1" x14ac:dyDescent="0.2">
      <c r="A5718" s="135"/>
      <c r="B5718" s="136"/>
      <c r="C5718" s="137" t="s">
        <v>4251</v>
      </c>
      <c r="D5718" s="139"/>
      <c r="E5718" s="139">
        <v>165.3</v>
      </c>
      <c r="F5718" s="134"/>
      <c r="G5718" s="134"/>
      <c r="H5718" s="140"/>
      <c r="I5718" s="140"/>
      <c r="J5718" s="140"/>
      <c r="K5718" s="140"/>
    </row>
    <row r="5719" spans="1:11" outlineLevel="1" x14ac:dyDescent="0.2">
      <c r="A5719" s="43">
        <v>494</v>
      </c>
      <c r="B5719" s="44" t="s">
        <v>4422</v>
      </c>
      <c r="C5719" s="59" t="s">
        <v>4423</v>
      </c>
      <c r="D5719" s="68" t="s">
        <v>373</v>
      </c>
      <c r="E5719" s="46">
        <v>446.4</v>
      </c>
      <c r="F5719" s="47">
        <v>0</v>
      </c>
      <c r="G5719" s="48">
        <f>ROUND(E5719*F5719,2)</f>
        <v>0</v>
      </c>
      <c r="H5719" s="46">
        <v>1.24E-3</v>
      </c>
      <c r="I5719" s="46">
        <f>ROUND(E5719*H5719,2)</f>
        <v>0.55000000000000004</v>
      </c>
      <c r="J5719" s="46">
        <v>0</v>
      </c>
      <c r="K5719" s="46">
        <f>ROUND(E5719*J5719,2)</f>
        <v>0</v>
      </c>
    </row>
    <row r="5720" spans="1:11" outlineLevel="1" x14ac:dyDescent="0.2">
      <c r="A5720" s="135"/>
      <c r="B5720" s="136"/>
      <c r="C5720" s="137" t="s">
        <v>4424</v>
      </c>
      <c r="D5720" s="139"/>
      <c r="E5720" s="139"/>
      <c r="F5720" s="134"/>
      <c r="G5720" s="134"/>
      <c r="H5720" s="140"/>
      <c r="I5720" s="140"/>
      <c r="J5720" s="140"/>
      <c r="K5720" s="140"/>
    </row>
    <row r="5721" spans="1:11" outlineLevel="1" x14ac:dyDescent="0.2">
      <c r="A5721" s="135"/>
      <c r="B5721" s="136"/>
      <c r="C5721" s="137" t="s">
        <v>4425</v>
      </c>
      <c r="D5721" s="139"/>
      <c r="E5721" s="139">
        <v>152.80000000000001</v>
      </c>
      <c r="F5721" s="134"/>
      <c r="G5721" s="134"/>
      <c r="H5721" s="140"/>
      <c r="I5721" s="140"/>
      <c r="J5721" s="140"/>
      <c r="K5721" s="140"/>
    </row>
    <row r="5722" spans="1:11" outlineLevel="1" x14ac:dyDescent="0.2">
      <c r="A5722" s="135"/>
      <c r="B5722" s="136"/>
      <c r="C5722" s="137" t="s">
        <v>4426</v>
      </c>
      <c r="D5722" s="139"/>
      <c r="E5722" s="139">
        <v>60.1</v>
      </c>
      <c r="F5722" s="134"/>
      <c r="G5722" s="134"/>
      <c r="H5722" s="140"/>
      <c r="I5722" s="140"/>
      <c r="J5722" s="140"/>
      <c r="K5722" s="140"/>
    </row>
    <row r="5723" spans="1:11" outlineLevel="1" x14ac:dyDescent="0.2">
      <c r="A5723" s="135"/>
      <c r="B5723" s="136"/>
      <c r="C5723" s="137" t="s">
        <v>4427</v>
      </c>
      <c r="D5723" s="139"/>
      <c r="E5723" s="139">
        <v>233.5</v>
      </c>
      <c r="F5723" s="134"/>
      <c r="G5723" s="134"/>
      <c r="H5723" s="140"/>
      <c r="I5723" s="140"/>
      <c r="J5723" s="140"/>
      <c r="K5723" s="140"/>
    </row>
    <row r="5724" spans="1:11" ht="22.5" outlineLevel="1" x14ac:dyDescent="0.2">
      <c r="A5724" s="43">
        <v>495</v>
      </c>
      <c r="B5724" s="44" t="s">
        <v>4428</v>
      </c>
      <c r="C5724" s="59" t="s">
        <v>4429</v>
      </c>
      <c r="D5724" s="68" t="s">
        <v>373</v>
      </c>
      <c r="E5724" s="46">
        <v>171.38</v>
      </c>
      <c r="F5724" s="47">
        <v>0</v>
      </c>
      <c r="G5724" s="48">
        <f>ROUND(E5724*F5724,2)</f>
        <v>0</v>
      </c>
      <c r="H5724" s="46">
        <v>1.1900000000000001E-3</v>
      </c>
      <c r="I5724" s="46">
        <f>ROUND(E5724*H5724,2)</f>
        <v>0.2</v>
      </c>
      <c r="J5724" s="46">
        <v>0</v>
      </c>
      <c r="K5724" s="46">
        <f>ROUND(E5724*J5724,2)</f>
        <v>0</v>
      </c>
    </row>
    <row r="5725" spans="1:11" outlineLevel="1" x14ac:dyDescent="0.2">
      <c r="A5725" s="135"/>
      <c r="B5725" s="136"/>
      <c r="C5725" s="359" t="s">
        <v>4430</v>
      </c>
      <c r="D5725" s="360"/>
      <c r="E5725" s="360"/>
      <c r="F5725" s="360"/>
      <c r="G5725" s="360"/>
      <c r="H5725" s="140"/>
      <c r="I5725" s="140"/>
      <c r="J5725" s="140"/>
      <c r="K5725" s="140"/>
    </row>
    <row r="5726" spans="1:11" outlineLevel="1" x14ac:dyDescent="0.2">
      <c r="A5726" s="135"/>
      <c r="B5726" s="136"/>
      <c r="C5726" s="137" t="s">
        <v>4431</v>
      </c>
      <c r="D5726" s="139"/>
      <c r="E5726" s="139">
        <v>14.48</v>
      </c>
      <c r="F5726" s="134"/>
      <c r="G5726" s="134"/>
      <c r="H5726" s="140"/>
      <c r="I5726" s="140"/>
      <c r="J5726" s="140"/>
      <c r="K5726" s="140"/>
    </row>
    <row r="5727" spans="1:11" outlineLevel="1" x14ac:dyDescent="0.2">
      <c r="A5727" s="135"/>
      <c r="B5727" s="136"/>
      <c r="C5727" s="137" t="s">
        <v>4432</v>
      </c>
      <c r="D5727" s="139"/>
      <c r="E5727" s="139">
        <v>156.9</v>
      </c>
      <c r="F5727" s="134"/>
      <c r="G5727" s="134"/>
      <c r="H5727" s="140"/>
      <c r="I5727" s="140"/>
      <c r="J5727" s="140"/>
      <c r="K5727" s="140"/>
    </row>
    <row r="5728" spans="1:11" ht="22.5" outlineLevel="1" x14ac:dyDescent="0.2">
      <c r="A5728" s="43">
        <v>496</v>
      </c>
      <c r="B5728" s="44" t="s">
        <v>4433</v>
      </c>
      <c r="C5728" s="59" t="s">
        <v>4434</v>
      </c>
      <c r="D5728" s="68" t="s">
        <v>373</v>
      </c>
      <c r="E5728" s="46">
        <v>3</v>
      </c>
      <c r="F5728" s="47">
        <v>0</v>
      </c>
      <c r="G5728" s="48">
        <f>ROUND(E5728*F5728,2)</f>
        <v>0</v>
      </c>
      <c r="H5728" s="46">
        <v>2.5999999999999999E-3</v>
      </c>
      <c r="I5728" s="46">
        <f>ROUND(E5728*H5728,2)</f>
        <v>0.01</v>
      </c>
      <c r="J5728" s="46">
        <v>0</v>
      </c>
      <c r="K5728" s="46">
        <f>ROUND(E5728*J5728,2)</f>
        <v>0</v>
      </c>
    </row>
    <row r="5729" spans="1:11" outlineLevel="1" x14ac:dyDescent="0.2">
      <c r="A5729" s="135"/>
      <c r="B5729" s="136"/>
      <c r="C5729" s="137" t="s">
        <v>4435</v>
      </c>
      <c r="D5729" s="139"/>
      <c r="E5729" s="139">
        <v>3</v>
      </c>
      <c r="F5729" s="134"/>
      <c r="G5729" s="134"/>
      <c r="H5729" s="140"/>
      <c r="I5729" s="140"/>
      <c r="J5729" s="140"/>
      <c r="K5729" s="140"/>
    </row>
    <row r="5730" spans="1:11" ht="22.5" outlineLevel="1" x14ac:dyDescent="0.2">
      <c r="A5730" s="43">
        <v>497</v>
      </c>
      <c r="B5730" s="44" t="s">
        <v>4436</v>
      </c>
      <c r="C5730" s="59" t="s">
        <v>4437</v>
      </c>
      <c r="D5730" s="68" t="s">
        <v>373</v>
      </c>
      <c r="E5730" s="46">
        <v>2.5</v>
      </c>
      <c r="F5730" s="47">
        <v>0</v>
      </c>
      <c r="G5730" s="48">
        <f>ROUND(E5730*F5730,2)</f>
        <v>0</v>
      </c>
      <c r="H5730" s="46">
        <v>3.7799999999999999E-3</v>
      </c>
      <c r="I5730" s="46">
        <f>ROUND(E5730*H5730,2)</f>
        <v>0.01</v>
      </c>
      <c r="J5730" s="46">
        <v>0</v>
      </c>
      <c r="K5730" s="46">
        <f>ROUND(E5730*J5730,2)</f>
        <v>0</v>
      </c>
    </row>
    <row r="5731" spans="1:11" outlineLevel="1" x14ac:dyDescent="0.2">
      <c r="A5731" s="135"/>
      <c r="B5731" s="136"/>
      <c r="C5731" s="137" t="s">
        <v>4438</v>
      </c>
      <c r="D5731" s="139"/>
      <c r="E5731" s="139">
        <v>2.5</v>
      </c>
      <c r="F5731" s="134"/>
      <c r="G5731" s="134"/>
      <c r="H5731" s="140"/>
      <c r="I5731" s="140"/>
      <c r="J5731" s="140"/>
      <c r="K5731" s="140"/>
    </row>
    <row r="5732" spans="1:11" ht="22.5" outlineLevel="1" x14ac:dyDescent="0.2">
      <c r="A5732" s="43">
        <v>498</v>
      </c>
      <c r="B5732" s="44" t="s">
        <v>4439</v>
      </c>
      <c r="C5732" s="59" t="s">
        <v>4440</v>
      </c>
      <c r="D5732" s="68" t="s">
        <v>373</v>
      </c>
      <c r="E5732" s="46">
        <v>147.80000000000001</v>
      </c>
      <c r="F5732" s="47">
        <v>0</v>
      </c>
      <c r="G5732" s="48">
        <f>ROUND(E5732*F5732,2)</f>
        <v>0</v>
      </c>
      <c r="H5732" s="46">
        <v>3.5400000000000002E-3</v>
      </c>
      <c r="I5732" s="46">
        <f>ROUND(E5732*H5732,2)</f>
        <v>0.52</v>
      </c>
      <c r="J5732" s="46">
        <v>0</v>
      </c>
      <c r="K5732" s="46">
        <f>ROUND(E5732*J5732,2)</f>
        <v>0</v>
      </c>
    </row>
    <row r="5733" spans="1:11" outlineLevel="1" x14ac:dyDescent="0.2">
      <c r="A5733" s="135"/>
      <c r="B5733" s="136"/>
      <c r="C5733" s="159" t="s">
        <v>4441</v>
      </c>
      <c r="D5733" s="159"/>
      <c r="E5733" s="159"/>
      <c r="F5733" s="159"/>
      <c r="G5733" s="159"/>
      <c r="H5733" s="140"/>
      <c r="I5733" s="140"/>
      <c r="J5733" s="140"/>
      <c r="K5733" s="140"/>
    </row>
    <row r="5734" spans="1:11" outlineLevel="1" x14ac:dyDescent="0.2">
      <c r="A5734" s="135"/>
      <c r="B5734" s="136"/>
      <c r="C5734" s="137" t="s">
        <v>4442</v>
      </c>
      <c r="D5734" s="139"/>
      <c r="E5734" s="139">
        <v>11</v>
      </c>
      <c r="F5734" s="134"/>
      <c r="G5734" s="134"/>
      <c r="H5734" s="140"/>
      <c r="I5734" s="140"/>
      <c r="J5734" s="140"/>
      <c r="K5734" s="140"/>
    </row>
    <row r="5735" spans="1:11" outlineLevel="1" x14ac:dyDescent="0.2">
      <c r="A5735" s="135"/>
      <c r="B5735" s="136"/>
      <c r="C5735" s="137" t="s">
        <v>4443</v>
      </c>
      <c r="D5735" s="139"/>
      <c r="E5735" s="139">
        <v>135.69999999999999</v>
      </c>
      <c r="F5735" s="134"/>
      <c r="G5735" s="134"/>
      <c r="H5735" s="140"/>
      <c r="I5735" s="140"/>
      <c r="J5735" s="140"/>
      <c r="K5735" s="140"/>
    </row>
    <row r="5736" spans="1:11" outlineLevel="1" x14ac:dyDescent="0.2">
      <c r="A5736" s="135"/>
      <c r="B5736" s="136"/>
      <c r="C5736" s="137" t="s">
        <v>4444</v>
      </c>
      <c r="D5736" s="139"/>
      <c r="E5736" s="139">
        <v>1.1000000000000001</v>
      </c>
      <c r="F5736" s="134"/>
      <c r="G5736" s="134"/>
      <c r="H5736" s="140"/>
      <c r="I5736" s="140"/>
      <c r="J5736" s="140"/>
      <c r="K5736" s="140"/>
    </row>
    <row r="5737" spans="1:11" ht="22.5" outlineLevel="1" x14ac:dyDescent="0.2">
      <c r="A5737" s="43">
        <v>499</v>
      </c>
      <c r="B5737" s="44" t="s">
        <v>4445</v>
      </c>
      <c r="C5737" s="59" t="s">
        <v>4446</v>
      </c>
      <c r="D5737" s="68" t="s">
        <v>373</v>
      </c>
      <c r="E5737" s="46">
        <v>171.08</v>
      </c>
      <c r="F5737" s="47">
        <v>0</v>
      </c>
      <c r="G5737" s="48">
        <f>ROUND(E5737*F5737,2)</f>
        <v>0</v>
      </c>
      <c r="H5737" s="46">
        <v>2.3999999999999998E-3</v>
      </c>
      <c r="I5737" s="46">
        <f>ROUND(E5737*H5737,2)</f>
        <v>0.41</v>
      </c>
      <c r="J5737" s="46">
        <v>0</v>
      </c>
      <c r="K5737" s="46">
        <f>ROUND(E5737*J5737,2)</f>
        <v>0</v>
      </c>
    </row>
    <row r="5738" spans="1:11" outlineLevel="1" x14ac:dyDescent="0.2">
      <c r="A5738" s="135"/>
      <c r="B5738" s="136"/>
      <c r="C5738" s="144" t="s">
        <v>4447</v>
      </c>
      <c r="D5738" s="144"/>
      <c r="E5738" s="144"/>
      <c r="F5738" s="144"/>
      <c r="G5738" s="144"/>
      <c r="H5738" s="140"/>
      <c r="I5738" s="140"/>
      <c r="J5738" s="140"/>
      <c r="K5738" s="140"/>
    </row>
    <row r="5739" spans="1:11" outlineLevel="1" x14ac:dyDescent="0.2">
      <c r="A5739" s="135"/>
      <c r="B5739" s="136"/>
      <c r="C5739" s="137" t="s">
        <v>4448</v>
      </c>
      <c r="D5739" s="139"/>
      <c r="E5739" s="139">
        <v>14.48</v>
      </c>
      <c r="F5739" s="134"/>
      <c r="G5739" s="134"/>
      <c r="H5739" s="140"/>
      <c r="I5739" s="140"/>
      <c r="J5739" s="140"/>
      <c r="K5739" s="140"/>
    </row>
    <row r="5740" spans="1:11" outlineLevel="1" x14ac:dyDescent="0.2">
      <c r="A5740" s="135"/>
      <c r="B5740" s="136"/>
      <c r="C5740" s="137" t="s">
        <v>4449</v>
      </c>
      <c r="D5740" s="139"/>
      <c r="E5740" s="139">
        <v>144.30000000000001</v>
      </c>
      <c r="F5740" s="134"/>
      <c r="G5740" s="134"/>
      <c r="H5740" s="140"/>
      <c r="I5740" s="140"/>
      <c r="J5740" s="140"/>
      <c r="K5740" s="140"/>
    </row>
    <row r="5741" spans="1:11" outlineLevel="1" x14ac:dyDescent="0.2">
      <c r="A5741" s="135"/>
      <c r="B5741" s="136"/>
      <c r="C5741" s="137" t="s">
        <v>4450</v>
      </c>
      <c r="D5741" s="139"/>
      <c r="E5741" s="139">
        <v>12.3</v>
      </c>
      <c r="F5741" s="134"/>
      <c r="G5741" s="134"/>
      <c r="H5741" s="140"/>
      <c r="I5741" s="140"/>
      <c r="J5741" s="140"/>
      <c r="K5741" s="140"/>
    </row>
    <row r="5742" spans="1:11" ht="22.5" outlineLevel="1" x14ac:dyDescent="0.2">
      <c r="A5742" s="51">
        <v>500</v>
      </c>
      <c r="B5742" s="52" t="s">
        <v>4451</v>
      </c>
      <c r="C5742" s="60" t="s">
        <v>4452</v>
      </c>
      <c r="D5742" s="69" t="s">
        <v>505</v>
      </c>
      <c r="E5742" s="54">
        <v>10</v>
      </c>
      <c r="F5742" s="55">
        <v>0</v>
      </c>
      <c r="G5742" s="56">
        <f>ROUND(E5742*F5742,2)</f>
        <v>0</v>
      </c>
      <c r="H5742" s="54">
        <v>5.0000000000000001E-4</v>
      </c>
      <c r="I5742" s="54">
        <f>ROUND(E5742*H5742,2)</f>
        <v>0.01</v>
      </c>
      <c r="J5742" s="54">
        <v>0</v>
      </c>
      <c r="K5742" s="54">
        <f>ROUND(E5742*J5742,2)</f>
        <v>0</v>
      </c>
    </row>
    <row r="5743" spans="1:11" outlineLevel="1" x14ac:dyDescent="0.2">
      <c r="A5743" s="43">
        <v>501</v>
      </c>
      <c r="B5743" s="44" t="s">
        <v>4453</v>
      </c>
      <c r="C5743" s="59" t="s">
        <v>4454</v>
      </c>
      <c r="D5743" s="68" t="s">
        <v>373</v>
      </c>
      <c r="E5743" s="46">
        <v>62</v>
      </c>
      <c r="F5743" s="47">
        <v>0</v>
      </c>
      <c r="G5743" s="48">
        <f>ROUND(E5743*F5743,2)</f>
        <v>0</v>
      </c>
      <c r="H5743" s="46">
        <v>2.1900000000000001E-3</v>
      </c>
      <c r="I5743" s="46">
        <f>ROUND(E5743*H5743,2)</f>
        <v>0.14000000000000001</v>
      </c>
      <c r="J5743" s="46">
        <v>0</v>
      </c>
      <c r="K5743" s="46">
        <f>ROUND(E5743*J5743,2)</f>
        <v>0</v>
      </c>
    </row>
    <row r="5744" spans="1:11" outlineLevel="1" x14ac:dyDescent="0.2">
      <c r="A5744" s="135"/>
      <c r="B5744" s="136"/>
      <c r="C5744" s="137" t="s">
        <v>4455</v>
      </c>
      <c r="D5744" s="139"/>
      <c r="E5744" s="139">
        <v>62</v>
      </c>
      <c r="F5744" s="134"/>
      <c r="G5744" s="134"/>
      <c r="H5744" s="140"/>
      <c r="I5744" s="140"/>
      <c r="J5744" s="140"/>
      <c r="K5744" s="140"/>
    </row>
    <row r="5745" spans="1:11" ht="22.5" outlineLevel="1" x14ac:dyDescent="0.2">
      <c r="A5745" s="43">
        <v>502</v>
      </c>
      <c r="B5745" s="44" t="s">
        <v>4456</v>
      </c>
      <c r="C5745" s="59" t="s">
        <v>4457</v>
      </c>
      <c r="D5745" s="68" t="s">
        <v>373</v>
      </c>
      <c r="E5745" s="46">
        <v>30.45</v>
      </c>
      <c r="F5745" s="47">
        <v>0</v>
      </c>
      <c r="G5745" s="48">
        <f>ROUND(E5745*F5745,2)</f>
        <v>0</v>
      </c>
      <c r="H5745" s="46">
        <v>1.73E-3</v>
      </c>
      <c r="I5745" s="46">
        <f>ROUND(E5745*H5745,2)</f>
        <v>0.05</v>
      </c>
      <c r="J5745" s="46">
        <v>0</v>
      </c>
      <c r="K5745" s="46">
        <f>ROUND(E5745*J5745,2)</f>
        <v>0</v>
      </c>
    </row>
    <row r="5746" spans="1:11" outlineLevel="1" x14ac:dyDescent="0.2">
      <c r="A5746" s="135"/>
      <c r="B5746" s="136"/>
      <c r="C5746" s="137" t="s">
        <v>4458</v>
      </c>
      <c r="D5746" s="139"/>
      <c r="E5746" s="139">
        <v>30.45</v>
      </c>
      <c r="F5746" s="134"/>
      <c r="G5746" s="134"/>
      <c r="H5746" s="140"/>
      <c r="I5746" s="140"/>
      <c r="J5746" s="140"/>
      <c r="K5746" s="140"/>
    </row>
    <row r="5747" spans="1:11" ht="22.5" outlineLevel="1" x14ac:dyDescent="0.2">
      <c r="A5747" s="43">
        <v>503</v>
      </c>
      <c r="B5747" s="44" t="s">
        <v>4459</v>
      </c>
      <c r="C5747" s="59" t="s">
        <v>4460</v>
      </c>
      <c r="D5747" s="68" t="s">
        <v>373</v>
      </c>
      <c r="E5747" s="46">
        <v>89.29</v>
      </c>
      <c r="F5747" s="47">
        <v>0</v>
      </c>
      <c r="G5747" s="48">
        <f>ROUND(E5747*F5747,2)</f>
        <v>0</v>
      </c>
      <c r="H5747" s="46">
        <v>2.0600000000000002E-3</v>
      </c>
      <c r="I5747" s="46">
        <f>ROUND(E5747*H5747,2)</f>
        <v>0.18</v>
      </c>
      <c r="J5747" s="46">
        <v>0</v>
      </c>
      <c r="K5747" s="46">
        <f>ROUND(E5747*J5747,2)</f>
        <v>0</v>
      </c>
    </row>
    <row r="5748" spans="1:11" outlineLevel="1" x14ac:dyDescent="0.2">
      <c r="A5748" s="135"/>
      <c r="B5748" s="136"/>
      <c r="C5748" s="144" t="s">
        <v>4461</v>
      </c>
      <c r="D5748" s="144"/>
      <c r="E5748" s="144"/>
      <c r="F5748" s="144"/>
      <c r="G5748" s="144"/>
      <c r="H5748" s="140"/>
      <c r="I5748" s="140"/>
      <c r="J5748" s="140"/>
      <c r="K5748" s="140"/>
    </row>
    <row r="5749" spans="1:11" outlineLevel="1" x14ac:dyDescent="0.2">
      <c r="A5749" s="135"/>
      <c r="B5749" s="136"/>
      <c r="C5749" s="137" t="s">
        <v>4462</v>
      </c>
      <c r="D5749" s="139"/>
      <c r="E5749" s="139">
        <v>89.29</v>
      </c>
      <c r="F5749" s="134"/>
      <c r="G5749" s="134"/>
      <c r="H5749" s="140"/>
      <c r="I5749" s="140"/>
      <c r="J5749" s="140"/>
      <c r="K5749" s="140"/>
    </row>
    <row r="5750" spans="1:11" ht="22.5" outlineLevel="1" x14ac:dyDescent="0.2">
      <c r="A5750" s="43">
        <v>504</v>
      </c>
      <c r="B5750" s="44" t="s">
        <v>4463</v>
      </c>
      <c r="C5750" s="59" t="s">
        <v>4464</v>
      </c>
      <c r="D5750" s="68" t="s">
        <v>373</v>
      </c>
      <c r="E5750" s="46">
        <v>38.72</v>
      </c>
      <c r="F5750" s="47">
        <v>0</v>
      </c>
      <c r="G5750" s="48">
        <f>ROUND(E5750*F5750,2)</f>
        <v>0</v>
      </c>
      <c r="H5750" s="46">
        <v>2.3600000000000001E-3</v>
      </c>
      <c r="I5750" s="46">
        <f>ROUND(E5750*H5750,2)</f>
        <v>0.09</v>
      </c>
      <c r="J5750" s="46">
        <v>0</v>
      </c>
      <c r="K5750" s="46">
        <f>ROUND(E5750*J5750,2)</f>
        <v>0</v>
      </c>
    </row>
    <row r="5751" spans="1:11" outlineLevel="1" x14ac:dyDescent="0.2">
      <c r="A5751" s="135"/>
      <c r="B5751" s="136"/>
      <c r="C5751" s="144" t="s">
        <v>4461</v>
      </c>
      <c r="D5751" s="144"/>
      <c r="E5751" s="144"/>
      <c r="F5751" s="144"/>
      <c r="G5751" s="144"/>
      <c r="H5751" s="140"/>
      <c r="I5751" s="140"/>
      <c r="J5751" s="140"/>
      <c r="K5751" s="140"/>
    </row>
    <row r="5752" spans="1:11" outlineLevel="1" x14ac:dyDescent="0.2">
      <c r="A5752" s="135"/>
      <c r="B5752" s="136"/>
      <c r="C5752" s="137" t="s">
        <v>4465</v>
      </c>
      <c r="D5752" s="139"/>
      <c r="E5752" s="139"/>
      <c r="F5752" s="134"/>
      <c r="G5752" s="134"/>
      <c r="H5752" s="140"/>
      <c r="I5752" s="140"/>
      <c r="J5752" s="140"/>
      <c r="K5752" s="140"/>
    </row>
    <row r="5753" spans="1:11" outlineLevel="1" x14ac:dyDescent="0.2">
      <c r="A5753" s="135"/>
      <c r="B5753" s="136"/>
      <c r="C5753" s="137" t="s">
        <v>4466</v>
      </c>
      <c r="D5753" s="139"/>
      <c r="E5753" s="139">
        <v>7.92</v>
      </c>
      <c r="F5753" s="134"/>
      <c r="G5753" s="134"/>
      <c r="H5753" s="140"/>
      <c r="I5753" s="140"/>
      <c r="J5753" s="140"/>
      <c r="K5753" s="140"/>
    </row>
    <row r="5754" spans="1:11" outlineLevel="1" x14ac:dyDescent="0.2">
      <c r="A5754" s="135"/>
      <c r="B5754" s="136"/>
      <c r="C5754" s="137" t="s">
        <v>4467</v>
      </c>
      <c r="D5754" s="139"/>
      <c r="E5754" s="139">
        <v>1.1000000000000001</v>
      </c>
      <c r="F5754" s="134"/>
      <c r="G5754" s="134"/>
      <c r="H5754" s="140"/>
      <c r="I5754" s="140"/>
      <c r="J5754" s="140"/>
      <c r="K5754" s="140"/>
    </row>
    <row r="5755" spans="1:11" outlineLevel="1" x14ac:dyDescent="0.2">
      <c r="A5755" s="135"/>
      <c r="B5755" s="136"/>
      <c r="C5755" s="137" t="s">
        <v>4468</v>
      </c>
      <c r="D5755" s="139"/>
      <c r="E5755" s="139">
        <v>29.7</v>
      </c>
      <c r="F5755" s="134"/>
      <c r="G5755" s="134"/>
      <c r="H5755" s="140"/>
      <c r="I5755" s="140"/>
      <c r="J5755" s="140"/>
      <c r="K5755" s="140"/>
    </row>
    <row r="5756" spans="1:11" ht="22.5" outlineLevel="1" x14ac:dyDescent="0.2">
      <c r="A5756" s="43">
        <v>505</v>
      </c>
      <c r="B5756" s="44" t="s">
        <v>4469</v>
      </c>
      <c r="C5756" s="59" t="s">
        <v>4470</v>
      </c>
      <c r="D5756" s="68" t="s">
        <v>373</v>
      </c>
      <c r="E5756" s="46">
        <v>105.81</v>
      </c>
      <c r="F5756" s="47">
        <v>0</v>
      </c>
      <c r="G5756" s="48">
        <f>ROUND(E5756*F5756,2)</f>
        <v>0</v>
      </c>
      <c r="H5756" s="46">
        <v>2.8900000000000002E-3</v>
      </c>
      <c r="I5756" s="46">
        <f>ROUND(E5756*H5756,2)</f>
        <v>0.31</v>
      </c>
      <c r="J5756" s="46">
        <v>0</v>
      </c>
      <c r="K5756" s="46">
        <f>ROUND(E5756*J5756,2)</f>
        <v>0</v>
      </c>
    </row>
    <row r="5757" spans="1:11" outlineLevel="1" x14ac:dyDescent="0.2">
      <c r="A5757" s="135"/>
      <c r="B5757" s="136"/>
      <c r="C5757" s="144" t="s">
        <v>4461</v>
      </c>
      <c r="D5757" s="144"/>
      <c r="E5757" s="144"/>
      <c r="F5757" s="144"/>
      <c r="G5757" s="144"/>
      <c r="H5757" s="140"/>
      <c r="I5757" s="140"/>
      <c r="J5757" s="140"/>
      <c r="K5757" s="140"/>
    </row>
    <row r="5758" spans="1:11" outlineLevel="1" x14ac:dyDescent="0.2">
      <c r="A5758" s="135"/>
      <c r="B5758" s="136"/>
      <c r="C5758" s="137" t="s">
        <v>4471</v>
      </c>
      <c r="D5758" s="139"/>
      <c r="E5758" s="139">
        <v>51.48</v>
      </c>
      <c r="F5758" s="134"/>
      <c r="G5758" s="134"/>
      <c r="H5758" s="140"/>
      <c r="I5758" s="140"/>
      <c r="J5758" s="140"/>
      <c r="K5758" s="140"/>
    </row>
    <row r="5759" spans="1:11" outlineLevel="1" x14ac:dyDescent="0.2">
      <c r="A5759" s="135"/>
      <c r="B5759" s="136"/>
      <c r="C5759" s="137" t="s">
        <v>4472</v>
      </c>
      <c r="D5759" s="139"/>
      <c r="E5759" s="139">
        <v>30.8</v>
      </c>
      <c r="F5759" s="134"/>
      <c r="G5759" s="134"/>
      <c r="H5759" s="140"/>
      <c r="I5759" s="140"/>
      <c r="J5759" s="140"/>
      <c r="K5759" s="140"/>
    </row>
    <row r="5760" spans="1:11" outlineLevel="1" x14ac:dyDescent="0.2">
      <c r="A5760" s="135"/>
      <c r="B5760" s="136"/>
      <c r="C5760" s="137" t="s">
        <v>4473</v>
      </c>
      <c r="D5760" s="139"/>
      <c r="E5760" s="139">
        <v>2.42</v>
      </c>
      <c r="F5760" s="134"/>
      <c r="G5760" s="134"/>
      <c r="H5760" s="140"/>
      <c r="I5760" s="140"/>
      <c r="J5760" s="140"/>
      <c r="K5760" s="140"/>
    </row>
    <row r="5761" spans="1:11" outlineLevel="1" x14ac:dyDescent="0.2">
      <c r="A5761" s="135"/>
      <c r="B5761" s="136"/>
      <c r="C5761" s="137" t="s">
        <v>4474</v>
      </c>
      <c r="D5761" s="139"/>
      <c r="E5761" s="139">
        <v>0.99</v>
      </c>
      <c r="F5761" s="134"/>
      <c r="G5761" s="134"/>
      <c r="H5761" s="140"/>
      <c r="I5761" s="140"/>
      <c r="J5761" s="140"/>
      <c r="K5761" s="140"/>
    </row>
    <row r="5762" spans="1:11" outlineLevel="1" x14ac:dyDescent="0.2">
      <c r="A5762" s="135"/>
      <c r="B5762" s="136"/>
      <c r="C5762" s="137" t="s">
        <v>4475</v>
      </c>
      <c r="D5762" s="139"/>
      <c r="E5762" s="139">
        <v>9.43</v>
      </c>
      <c r="F5762" s="134"/>
      <c r="G5762" s="134"/>
      <c r="H5762" s="140"/>
      <c r="I5762" s="140"/>
      <c r="J5762" s="140"/>
      <c r="K5762" s="140"/>
    </row>
    <row r="5763" spans="1:11" outlineLevel="1" x14ac:dyDescent="0.2">
      <c r="A5763" s="135"/>
      <c r="B5763" s="136"/>
      <c r="C5763" s="137" t="s">
        <v>4476</v>
      </c>
      <c r="D5763" s="139"/>
      <c r="E5763" s="139">
        <v>10.69</v>
      </c>
      <c r="F5763" s="134"/>
      <c r="G5763" s="134"/>
      <c r="H5763" s="140"/>
      <c r="I5763" s="140"/>
      <c r="J5763" s="140"/>
      <c r="K5763" s="140"/>
    </row>
    <row r="5764" spans="1:11" ht="22.5" outlineLevel="1" x14ac:dyDescent="0.2">
      <c r="A5764" s="43">
        <v>506</v>
      </c>
      <c r="B5764" s="44" t="s">
        <v>4477</v>
      </c>
      <c r="C5764" s="59" t="s">
        <v>4478</v>
      </c>
      <c r="D5764" s="68" t="s">
        <v>373</v>
      </c>
      <c r="E5764" s="46">
        <v>4.1399999999999997</v>
      </c>
      <c r="F5764" s="47">
        <v>0</v>
      </c>
      <c r="G5764" s="48">
        <f>ROUND(E5764*F5764,2)</f>
        <v>0</v>
      </c>
      <c r="H5764" s="46">
        <v>3.3600000000000001E-3</v>
      </c>
      <c r="I5764" s="46">
        <f>ROUND(E5764*H5764,2)</f>
        <v>0.01</v>
      </c>
      <c r="J5764" s="46">
        <v>0</v>
      </c>
      <c r="K5764" s="46">
        <f>ROUND(E5764*J5764,2)</f>
        <v>0</v>
      </c>
    </row>
    <row r="5765" spans="1:11" outlineLevel="1" x14ac:dyDescent="0.2">
      <c r="A5765" s="135"/>
      <c r="B5765" s="136"/>
      <c r="C5765" s="144" t="s">
        <v>4461</v>
      </c>
      <c r="D5765" s="144"/>
      <c r="E5765" s="144"/>
      <c r="F5765" s="144"/>
      <c r="G5765" s="144"/>
      <c r="H5765" s="140"/>
      <c r="I5765" s="140"/>
      <c r="J5765" s="140"/>
      <c r="K5765" s="140"/>
    </row>
    <row r="5766" spans="1:11" outlineLevel="1" x14ac:dyDescent="0.2">
      <c r="A5766" s="135"/>
      <c r="B5766" s="136"/>
      <c r="C5766" s="137" t="s">
        <v>4479</v>
      </c>
      <c r="D5766" s="139"/>
      <c r="E5766" s="139">
        <v>4.1399999999999997</v>
      </c>
      <c r="F5766" s="134"/>
      <c r="G5766" s="134"/>
      <c r="H5766" s="140"/>
      <c r="I5766" s="140"/>
      <c r="J5766" s="140"/>
      <c r="K5766" s="140"/>
    </row>
    <row r="5767" spans="1:11" ht="22.5" outlineLevel="1" x14ac:dyDescent="0.2">
      <c r="A5767" s="43">
        <v>507</v>
      </c>
      <c r="B5767" s="44" t="s">
        <v>4480</v>
      </c>
      <c r="C5767" s="59" t="s">
        <v>4481</v>
      </c>
      <c r="D5767" s="68" t="s">
        <v>373</v>
      </c>
      <c r="E5767" s="46">
        <v>34.94</v>
      </c>
      <c r="F5767" s="47">
        <v>0</v>
      </c>
      <c r="G5767" s="48">
        <f>ROUND(E5767*F5767,2)</f>
        <v>0</v>
      </c>
      <c r="H5767" s="46">
        <v>3.3600000000000001E-3</v>
      </c>
      <c r="I5767" s="46">
        <f>ROUND(E5767*H5767,2)</f>
        <v>0.12</v>
      </c>
      <c r="J5767" s="46">
        <v>0</v>
      </c>
      <c r="K5767" s="46">
        <f>ROUND(E5767*J5767,2)</f>
        <v>0</v>
      </c>
    </row>
    <row r="5768" spans="1:11" outlineLevel="1" x14ac:dyDescent="0.2">
      <c r="A5768" s="135"/>
      <c r="B5768" s="136"/>
      <c r="C5768" s="148" t="s">
        <v>4482</v>
      </c>
      <c r="D5768" s="148"/>
      <c r="E5768" s="148"/>
      <c r="F5768" s="148"/>
      <c r="G5768" s="148"/>
      <c r="H5768" s="140"/>
      <c r="I5768" s="140"/>
      <c r="J5768" s="140"/>
      <c r="K5768" s="140"/>
    </row>
    <row r="5769" spans="1:11" outlineLevel="1" x14ac:dyDescent="0.2">
      <c r="A5769" s="135"/>
      <c r="B5769" s="136"/>
      <c r="C5769" s="149" t="s">
        <v>4461</v>
      </c>
      <c r="D5769" s="149"/>
      <c r="E5769" s="149"/>
      <c r="F5769" s="149"/>
      <c r="G5769" s="149"/>
      <c r="H5769" s="140"/>
      <c r="I5769" s="140"/>
      <c r="J5769" s="140"/>
      <c r="K5769" s="140"/>
    </row>
    <row r="5770" spans="1:11" outlineLevel="1" x14ac:dyDescent="0.2">
      <c r="A5770" s="135"/>
      <c r="B5770" s="136"/>
      <c r="C5770" s="137" t="s">
        <v>4483</v>
      </c>
      <c r="D5770" s="139"/>
      <c r="E5770" s="139">
        <v>6.16</v>
      </c>
      <c r="F5770" s="134"/>
      <c r="G5770" s="134"/>
      <c r="H5770" s="140"/>
      <c r="I5770" s="140"/>
      <c r="J5770" s="140"/>
      <c r="K5770" s="140"/>
    </row>
    <row r="5771" spans="1:11" outlineLevel="1" x14ac:dyDescent="0.2">
      <c r="A5771" s="135"/>
      <c r="B5771" s="136"/>
      <c r="C5771" s="137" t="s">
        <v>4484</v>
      </c>
      <c r="D5771" s="139"/>
      <c r="E5771" s="139">
        <v>24.64</v>
      </c>
      <c r="F5771" s="134"/>
      <c r="G5771" s="134"/>
      <c r="H5771" s="140"/>
      <c r="I5771" s="140"/>
      <c r="J5771" s="140"/>
      <c r="K5771" s="140"/>
    </row>
    <row r="5772" spans="1:11" outlineLevel="1" x14ac:dyDescent="0.2">
      <c r="A5772" s="135"/>
      <c r="B5772" s="136"/>
      <c r="C5772" s="137" t="s">
        <v>4485</v>
      </c>
      <c r="D5772" s="139"/>
      <c r="E5772" s="139">
        <v>4.1399999999999997</v>
      </c>
      <c r="F5772" s="134"/>
      <c r="G5772" s="134"/>
      <c r="H5772" s="140"/>
      <c r="I5772" s="140"/>
      <c r="J5772" s="140"/>
      <c r="K5772" s="140"/>
    </row>
    <row r="5773" spans="1:11" ht="22.5" outlineLevel="1" x14ac:dyDescent="0.2">
      <c r="A5773" s="43">
        <v>508</v>
      </c>
      <c r="B5773" s="44" t="s">
        <v>4486</v>
      </c>
      <c r="C5773" s="59" t="s">
        <v>4487</v>
      </c>
      <c r="D5773" s="68" t="s">
        <v>373</v>
      </c>
      <c r="E5773" s="46">
        <v>114.28</v>
      </c>
      <c r="F5773" s="47">
        <v>0</v>
      </c>
      <c r="G5773" s="48">
        <f>ROUND(E5773*F5773,2)</f>
        <v>0</v>
      </c>
      <c r="H5773" s="46">
        <v>3.6800000000000001E-3</v>
      </c>
      <c r="I5773" s="46">
        <f>ROUND(E5773*H5773,2)</f>
        <v>0.42</v>
      </c>
      <c r="J5773" s="46">
        <v>0</v>
      </c>
      <c r="K5773" s="46">
        <f>ROUND(E5773*J5773,2)</f>
        <v>0</v>
      </c>
    </row>
    <row r="5774" spans="1:11" outlineLevel="1" x14ac:dyDescent="0.2">
      <c r="A5774" s="135"/>
      <c r="B5774" s="136"/>
      <c r="C5774" s="144" t="s">
        <v>4461</v>
      </c>
      <c r="D5774" s="144"/>
      <c r="E5774" s="144"/>
      <c r="F5774" s="144"/>
      <c r="G5774" s="144"/>
      <c r="H5774" s="140"/>
      <c r="I5774" s="140"/>
      <c r="J5774" s="140"/>
      <c r="K5774" s="140"/>
    </row>
    <row r="5775" spans="1:11" outlineLevel="1" x14ac:dyDescent="0.2">
      <c r="A5775" s="135"/>
      <c r="B5775" s="136"/>
      <c r="C5775" s="137" t="s">
        <v>4488</v>
      </c>
      <c r="D5775" s="139"/>
      <c r="E5775" s="139"/>
      <c r="F5775" s="134"/>
      <c r="G5775" s="134"/>
      <c r="H5775" s="140"/>
      <c r="I5775" s="140"/>
      <c r="J5775" s="140"/>
      <c r="K5775" s="140"/>
    </row>
    <row r="5776" spans="1:11" outlineLevel="1" x14ac:dyDescent="0.2">
      <c r="A5776" s="135"/>
      <c r="B5776" s="136"/>
      <c r="C5776" s="137" t="s">
        <v>4489</v>
      </c>
      <c r="D5776" s="139"/>
      <c r="E5776" s="139">
        <v>106</v>
      </c>
      <c r="F5776" s="134"/>
      <c r="G5776" s="134"/>
      <c r="H5776" s="140"/>
      <c r="I5776" s="140"/>
      <c r="J5776" s="140"/>
      <c r="K5776" s="140"/>
    </row>
    <row r="5777" spans="1:11" outlineLevel="1" x14ac:dyDescent="0.2">
      <c r="A5777" s="135"/>
      <c r="B5777" s="136"/>
      <c r="C5777" s="137" t="s">
        <v>4490</v>
      </c>
      <c r="D5777" s="139"/>
      <c r="E5777" s="139">
        <v>8.2799999999999994</v>
      </c>
      <c r="F5777" s="134"/>
      <c r="G5777" s="134"/>
      <c r="H5777" s="140"/>
      <c r="I5777" s="140"/>
      <c r="J5777" s="140"/>
      <c r="K5777" s="140"/>
    </row>
    <row r="5778" spans="1:11" ht="22.5" outlineLevel="1" x14ac:dyDescent="0.2">
      <c r="A5778" s="43">
        <v>509</v>
      </c>
      <c r="B5778" s="44" t="s">
        <v>4491</v>
      </c>
      <c r="C5778" s="59" t="s">
        <v>4492</v>
      </c>
      <c r="D5778" s="68" t="s">
        <v>373</v>
      </c>
      <c r="E5778" s="46">
        <v>20.99</v>
      </c>
      <c r="F5778" s="47">
        <v>0</v>
      </c>
      <c r="G5778" s="48">
        <f>ROUND(E5778*F5778,2)</f>
        <v>0</v>
      </c>
      <c r="H5778" s="46">
        <v>3.63E-3</v>
      </c>
      <c r="I5778" s="46">
        <f>ROUND(E5778*H5778,2)</f>
        <v>0.08</v>
      </c>
      <c r="J5778" s="46">
        <v>0</v>
      </c>
      <c r="K5778" s="46">
        <f>ROUND(E5778*J5778,2)</f>
        <v>0</v>
      </c>
    </row>
    <row r="5779" spans="1:11" outlineLevel="1" x14ac:dyDescent="0.2">
      <c r="A5779" s="135"/>
      <c r="B5779" s="136"/>
      <c r="C5779" s="137" t="s">
        <v>4493</v>
      </c>
      <c r="D5779" s="139"/>
      <c r="E5779" s="139"/>
      <c r="F5779" s="134"/>
      <c r="G5779" s="134"/>
      <c r="H5779" s="140"/>
      <c r="I5779" s="140"/>
      <c r="J5779" s="140"/>
      <c r="K5779" s="140"/>
    </row>
    <row r="5780" spans="1:11" outlineLevel="1" x14ac:dyDescent="0.2">
      <c r="A5780" s="135"/>
      <c r="B5780" s="136"/>
      <c r="C5780" s="137" t="s">
        <v>4494</v>
      </c>
      <c r="D5780" s="139"/>
      <c r="E5780" s="139">
        <v>3.15</v>
      </c>
      <c r="F5780" s="134"/>
      <c r="G5780" s="134"/>
      <c r="H5780" s="140"/>
      <c r="I5780" s="140"/>
      <c r="J5780" s="140"/>
      <c r="K5780" s="140"/>
    </row>
    <row r="5781" spans="1:11" outlineLevel="1" x14ac:dyDescent="0.2">
      <c r="A5781" s="135"/>
      <c r="B5781" s="136"/>
      <c r="C5781" s="137" t="s">
        <v>4495</v>
      </c>
      <c r="D5781" s="139"/>
      <c r="E5781" s="139">
        <v>2.31</v>
      </c>
      <c r="F5781" s="134"/>
      <c r="G5781" s="134"/>
      <c r="H5781" s="140"/>
      <c r="I5781" s="140"/>
      <c r="J5781" s="140"/>
      <c r="K5781" s="140"/>
    </row>
    <row r="5782" spans="1:11" outlineLevel="1" x14ac:dyDescent="0.2">
      <c r="A5782" s="135"/>
      <c r="B5782" s="136"/>
      <c r="C5782" s="137" t="s">
        <v>4496</v>
      </c>
      <c r="D5782" s="139"/>
      <c r="E5782" s="139">
        <v>9.24</v>
      </c>
      <c r="F5782" s="134"/>
      <c r="G5782" s="134"/>
      <c r="H5782" s="140"/>
      <c r="I5782" s="140"/>
      <c r="J5782" s="140"/>
      <c r="K5782" s="140"/>
    </row>
    <row r="5783" spans="1:11" outlineLevel="1" x14ac:dyDescent="0.2">
      <c r="A5783" s="135"/>
      <c r="B5783" s="136"/>
      <c r="C5783" s="137" t="s">
        <v>4497</v>
      </c>
      <c r="D5783" s="139"/>
      <c r="E5783" s="139">
        <v>3.08</v>
      </c>
      <c r="F5783" s="134"/>
      <c r="G5783" s="134"/>
      <c r="H5783" s="140"/>
      <c r="I5783" s="140"/>
      <c r="J5783" s="140"/>
      <c r="K5783" s="140"/>
    </row>
    <row r="5784" spans="1:11" outlineLevel="1" x14ac:dyDescent="0.2">
      <c r="A5784" s="135"/>
      <c r="B5784" s="136"/>
      <c r="C5784" s="137" t="s">
        <v>4498</v>
      </c>
      <c r="D5784" s="139"/>
      <c r="E5784" s="139">
        <v>0.94</v>
      </c>
      <c r="F5784" s="134"/>
      <c r="G5784" s="134"/>
      <c r="H5784" s="140"/>
      <c r="I5784" s="140"/>
      <c r="J5784" s="140"/>
      <c r="K5784" s="140"/>
    </row>
    <row r="5785" spans="1:11" outlineLevel="1" x14ac:dyDescent="0.2">
      <c r="A5785" s="135"/>
      <c r="B5785" s="136"/>
      <c r="C5785" s="137" t="s">
        <v>4499</v>
      </c>
      <c r="D5785" s="139"/>
      <c r="E5785" s="139">
        <v>0.59</v>
      </c>
      <c r="F5785" s="134"/>
      <c r="G5785" s="134"/>
      <c r="H5785" s="140"/>
      <c r="I5785" s="140"/>
      <c r="J5785" s="140"/>
      <c r="K5785" s="140"/>
    </row>
    <row r="5786" spans="1:11" outlineLevel="1" x14ac:dyDescent="0.2">
      <c r="A5786" s="135"/>
      <c r="B5786" s="136"/>
      <c r="C5786" s="137" t="s">
        <v>4500</v>
      </c>
      <c r="D5786" s="139"/>
      <c r="E5786" s="139">
        <v>1.68</v>
      </c>
      <c r="F5786" s="134"/>
      <c r="G5786" s="134"/>
      <c r="H5786" s="140"/>
      <c r="I5786" s="140"/>
      <c r="J5786" s="140"/>
      <c r="K5786" s="140"/>
    </row>
    <row r="5787" spans="1:11" ht="22.5" outlineLevel="1" x14ac:dyDescent="0.2">
      <c r="A5787" s="43">
        <v>510</v>
      </c>
      <c r="B5787" s="44" t="s">
        <v>4501</v>
      </c>
      <c r="C5787" s="59" t="s">
        <v>4502</v>
      </c>
      <c r="D5787" s="68" t="s">
        <v>373</v>
      </c>
      <c r="E5787" s="46">
        <v>21.55</v>
      </c>
      <c r="F5787" s="47">
        <v>0</v>
      </c>
      <c r="G5787" s="48">
        <f>ROUND(E5787*F5787,2)</f>
        <v>0</v>
      </c>
      <c r="H5787" s="46">
        <v>4.3800000000000002E-3</v>
      </c>
      <c r="I5787" s="46">
        <f>ROUND(E5787*H5787,2)</f>
        <v>0.09</v>
      </c>
      <c r="J5787" s="46">
        <v>0</v>
      </c>
      <c r="K5787" s="46">
        <f>ROUND(E5787*J5787,2)</f>
        <v>0</v>
      </c>
    </row>
    <row r="5788" spans="1:11" outlineLevel="1" x14ac:dyDescent="0.2">
      <c r="A5788" s="135"/>
      <c r="B5788" s="136"/>
      <c r="C5788" s="359" t="s">
        <v>4482</v>
      </c>
      <c r="D5788" s="360"/>
      <c r="E5788" s="360"/>
      <c r="F5788" s="360"/>
      <c r="G5788" s="360"/>
      <c r="H5788" s="140"/>
      <c r="I5788" s="140"/>
      <c r="J5788" s="140"/>
      <c r="K5788" s="140"/>
    </row>
    <row r="5789" spans="1:11" outlineLevel="1" x14ac:dyDescent="0.2">
      <c r="A5789" s="135"/>
      <c r="B5789" s="136"/>
      <c r="C5789" s="137" t="s">
        <v>4503</v>
      </c>
      <c r="D5789" s="139"/>
      <c r="E5789" s="139">
        <v>11.44</v>
      </c>
      <c r="F5789" s="134"/>
      <c r="G5789" s="134"/>
      <c r="H5789" s="140"/>
      <c r="I5789" s="140"/>
      <c r="J5789" s="140"/>
      <c r="K5789" s="140"/>
    </row>
    <row r="5790" spans="1:11" outlineLevel="1" x14ac:dyDescent="0.2">
      <c r="A5790" s="135"/>
      <c r="B5790" s="136"/>
      <c r="C5790" s="137" t="s">
        <v>4504</v>
      </c>
      <c r="D5790" s="139"/>
      <c r="E5790" s="139">
        <v>2.5499999999999998</v>
      </c>
      <c r="F5790" s="134"/>
      <c r="G5790" s="134"/>
      <c r="H5790" s="140"/>
      <c r="I5790" s="140"/>
      <c r="J5790" s="140"/>
      <c r="K5790" s="140"/>
    </row>
    <row r="5791" spans="1:11" outlineLevel="1" x14ac:dyDescent="0.2">
      <c r="A5791" s="135"/>
      <c r="B5791" s="136"/>
      <c r="C5791" s="137" t="s">
        <v>4505</v>
      </c>
      <c r="D5791" s="139"/>
      <c r="E5791" s="139">
        <v>7.56</v>
      </c>
      <c r="F5791" s="134"/>
      <c r="G5791" s="134"/>
      <c r="H5791" s="140"/>
      <c r="I5791" s="140"/>
      <c r="J5791" s="140"/>
      <c r="K5791" s="140"/>
    </row>
    <row r="5792" spans="1:11" outlineLevel="1" x14ac:dyDescent="0.2">
      <c r="A5792" s="43">
        <v>511</v>
      </c>
      <c r="B5792" s="44" t="s">
        <v>4506</v>
      </c>
      <c r="C5792" s="59" t="s">
        <v>4507</v>
      </c>
      <c r="D5792" s="68" t="s">
        <v>172</v>
      </c>
      <c r="E5792" s="46">
        <v>2.1760000000000002</v>
      </c>
      <c r="F5792" s="47">
        <v>0</v>
      </c>
      <c r="G5792" s="48">
        <f>ROUND(E5792*F5792,2)</f>
        <v>0</v>
      </c>
      <c r="H5792" s="46">
        <v>0</v>
      </c>
      <c r="I5792" s="46">
        <f>ROUND(E5792*H5792,2)</f>
        <v>0</v>
      </c>
      <c r="J5792" s="46">
        <v>7.3200000000000001E-3</v>
      </c>
      <c r="K5792" s="46">
        <f>ROUND(E5792*J5792,2)</f>
        <v>0.02</v>
      </c>
    </row>
    <row r="5793" spans="1:11" outlineLevel="1" x14ac:dyDescent="0.2">
      <c r="A5793" s="135"/>
      <c r="B5793" s="136"/>
      <c r="C5793" s="137" t="s">
        <v>3840</v>
      </c>
      <c r="D5793" s="139"/>
      <c r="E5793" s="139">
        <v>2.1760000000000002</v>
      </c>
      <c r="F5793" s="134"/>
      <c r="G5793" s="134"/>
      <c r="H5793" s="140"/>
      <c r="I5793" s="140"/>
      <c r="J5793" s="140"/>
      <c r="K5793" s="140"/>
    </row>
    <row r="5794" spans="1:11" outlineLevel="1" x14ac:dyDescent="0.2">
      <c r="A5794" s="43">
        <v>512</v>
      </c>
      <c r="B5794" s="44" t="s">
        <v>4508</v>
      </c>
      <c r="C5794" s="59" t="s">
        <v>4509</v>
      </c>
      <c r="D5794" s="68" t="s">
        <v>172</v>
      </c>
      <c r="E5794" s="46">
        <v>154.85</v>
      </c>
      <c r="F5794" s="47">
        <v>0</v>
      </c>
      <c r="G5794" s="48">
        <f>ROUND(E5794*F5794,2)</f>
        <v>0</v>
      </c>
      <c r="H5794" s="46">
        <v>0</v>
      </c>
      <c r="I5794" s="46">
        <f>ROUND(E5794*H5794,2)</f>
        <v>0</v>
      </c>
      <c r="J5794" s="46">
        <v>7.3200000000000001E-3</v>
      </c>
      <c r="K5794" s="46">
        <f>ROUND(E5794*J5794,2)</f>
        <v>1.1299999999999999</v>
      </c>
    </row>
    <row r="5795" spans="1:11" outlineLevel="1" x14ac:dyDescent="0.2">
      <c r="A5795" s="135"/>
      <c r="B5795" s="136"/>
      <c r="C5795" s="137" t="s">
        <v>3836</v>
      </c>
      <c r="D5795" s="139"/>
      <c r="E5795" s="139">
        <v>154.85</v>
      </c>
      <c r="F5795" s="134"/>
      <c r="G5795" s="134"/>
      <c r="H5795" s="140"/>
      <c r="I5795" s="140"/>
      <c r="J5795" s="140"/>
      <c r="K5795" s="140"/>
    </row>
    <row r="5796" spans="1:11" outlineLevel="1" x14ac:dyDescent="0.2">
      <c r="A5796" s="43">
        <v>513</v>
      </c>
      <c r="B5796" s="44" t="s">
        <v>4510</v>
      </c>
      <c r="C5796" s="59" t="s">
        <v>4511</v>
      </c>
      <c r="D5796" s="68" t="s">
        <v>172</v>
      </c>
      <c r="E5796" s="46">
        <v>58.8</v>
      </c>
      <c r="F5796" s="47">
        <v>0</v>
      </c>
      <c r="G5796" s="48">
        <f>ROUND(E5796*F5796,2)</f>
        <v>0</v>
      </c>
      <c r="H5796" s="46">
        <v>0</v>
      </c>
      <c r="I5796" s="46">
        <f>ROUND(E5796*H5796,2)</f>
        <v>0</v>
      </c>
      <c r="J5796" s="46">
        <v>7.3200000000000001E-3</v>
      </c>
      <c r="K5796" s="46">
        <f>ROUND(E5796*J5796,2)</f>
        <v>0.43</v>
      </c>
    </row>
    <row r="5797" spans="1:11" outlineLevel="1" x14ac:dyDescent="0.2">
      <c r="A5797" s="135"/>
      <c r="B5797" s="136"/>
      <c r="C5797" s="137" t="s">
        <v>2647</v>
      </c>
      <c r="D5797" s="139"/>
      <c r="E5797" s="139"/>
      <c r="F5797" s="134"/>
      <c r="G5797" s="134"/>
      <c r="H5797" s="140"/>
      <c r="I5797" s="140"/>
      <c r="J5797" s="140"/>
      <c r="K5797" s="140"/>
    </row>
    <row r="5798" spans="1:11" outlineLevel="1" x14ac:dyDescent="0.2">
      <c r="A5798" s="135"/>
      <c r="B5798" s="136"/>
      <c r="C5798" s="137" t="s">
        <v>4512</v>
      </c>
      <c r="D5798" s="139"/>
      <c r="E5798" s="139">
        <v>46.2</v>
      </c>
      <c r="F5798" s="134"/>
      <c r="G5798" s="134"/>
      <c r="H5798" s="140"/>
      <c r="I5798" s="140"/>
      <c r="J5798" s="140"/>
      <c r="K5798" s="140"/>
    </row>
    <row r="5799" spans="1:11" outlineLevel="1" x14ac:dyDescent="0.2">
      <c r="A5799" s="135"/>
      <c r="B5799" s="136"/>
      <c r="C5799" s="137" t="s">
        <v>2665</v>
      </c>
      <c r="D5799" s="139"/>
      <c r="E5799" s="139"/>
      <c r="F5799" s="134"/>
      <c r="G5799" s="134"/>
      <c r="H5799" s="140"/>
      <c r="I5799" s="140"/>
      <c r="J5799" s="140"/>
      <c r="K5799" s="140"/>
    </row>
    <row r="5800" spans="1:11" outlineLevel="1" x14ac:dyDescent="0.2">
      <c r="A5800" s="135"/>
      <c r="B5800" s="136"/>
      <c r="C5800" s="137" t="s">
        <v>4513</v>
      </c>
      <c r="D5800" s="139"/>
      <c r="E5800" s="139">
        <v>12.6</v>
      </c>
      <c r="F5800" s="134"/>
      <c r="G5800" s="134"/>
      <c r="H5800" s="140"/>
      <c r="I5800" s="140"/>
      <c r="J5800" s="140"/>
      <c r="K5800" s="140"/>
    </row>
    <row r="5801" spans="1:11" ht="22.5" outlineLevel="1" x14ac:dyDescent="0.2">
      <c r="A5801" s="43">
        <v>514</v>
      </c>
      <c r="B5801" s="44" t="s">
        <v>4514</v>
      </c>
      <c r="C5801" s="59" t="s">
        <v>4515</v>
      </c>
      <c r="D5801" s="68" t="s">
        <v>373</v>
      </c>
      <c r="E5801" s="46">
        <v>99.96</v>
      </c>
      <c r="F5801" s="47">
        <v>0</v>
      </c>
      <c r="G5801" s="48">
        <f>ROUND(E5801*F5801,2)</f>
        <v>0</v>
      </c>
      <c r="H5801" s="46">
        <v>0</v>
      </c>
      <c r="I5801" s="46">
        <f>ROUND(E5801*H5801,2)</f>
        <v>0</v>
      </c>
      <c r="J5801" s="46">
        <v>3.2599999999999999E-3</v>
      </c>
      <c r="K5801" s="46">
        <f>ROUND(E5801*J5801,2)</f>
        <v>0.33</v>
      </c>
    </row>
    <row r="5802" spans="1:11" outlineLevel="1" x14ac:dyDescent="0.2">
      <c r="A5802" s="135"/>
      <c r="B5802" s="136"/>
      <c r="C5802" s="137" t="s">
        <v>4516</v>
      </c>
      <c r="D5802" s="139"/>
      <c r="E5802" s="139"/>
      <c r="F5802" s="134"/>
      <c r="G5802" s="134"/>
      <c r="H5802" s="140"/>
      <c r="I5802" s="140"/>
      <c r="J5802" s="140"/>
      <c r="K5802" s="140"/>
    </row>
    <row r="5803" spans="1:11" outlineLevel="1" x14ac:dyDescent="0.2">
      <c r="A5803" s="135"/>
      <c r="B5803" s="136"/>
      <c r="C5803" s="137" t="s">
        <v>4517</v>
      </c>
      <c r="D5803" s="139"/>
      <c r="E5803" s="139">
        <v>99.96</v>
      </c>
      <c r="F5803" s="134"/>
      <c r="G5803" s="134"/>
      <c r="H5803" s="140"/>
      <c r="I5803" s="140"/>
      <c r="J5803" s="140"/>
      <c r="K5803" s="140"/>
    </row>
    <row r="5804" spans="1:11" ht="22.5" outlineLevel="1" x14ac:dyDescent="0.2">
      <c r="A5804" s="43">
        <v>515</v>
      </c>
      <c r="B5804" s="44" t="s">
        <v>4518</v>
      </c>
      <c r="C5804" s="59" t="s">
        <v>4519</v>
      </c>
      <c r="D5804" s="68" t="s">
        <v>373</v>
      </c>
      <c r="E5804" s="46">
        <v>6.16</v>
      </c>
      <c r="F5804" s="47">
        <v>0</v>
      </c>
      <c r="G5804" s="48">
        <f>ROUND(E5804*F5804,2)</f>
        <v>0</v>
      </c>
      <c r="H5804" s="46">
        <v>0</v>
      </c>
      <c r="I5804" s="46">
        <f>ROUND(E5804*H5804,2)</f>
        <v>0</v>
      </c>
      <c r="J5804" s="46">
        <v>2.0500000000000002E-3</v>
      </c>
      <c r="K5804" s="46">
        <f>ROUND(E5804*J5804,2)</f>
        <v>0.01</v>
      </c>
    </row>
    <row r="5805" spans="1:11" outlineLevel="1" x14ac:dyDescent="0.2">
      <c r="A5805" s="135"/>
      <c r="B5805" s="136"/>
      <c r="C5805" s="137" t="s">
        <v>4520</v>
      </c>
      <c r="D5805" s="139"/>
      <c r="E5805" s="139">
        <v>6.16</v>
      </c>
      <c r="F5805" s="134"/>
      <c r="G5805" s="134"/>
      <c r="H5805" s="140"/>
      <c r="I5805" s="140"/>
      <c r="J5805" s="140"/>
      <c r="K5805" s="140"/>
    </row>
    <row r="5806" spans="1:11" ht="22.5" outlineLevel="1" x14ac:dyDescent="0.2">
      <c r="A5806" s="43">
        <v>516</v>
      </c>
      <c r="B5806" s="44" t="s">
        <v>4521</v>
      </c>
      <c r="C5806" s="59" t="s">
        <v>4522</v>
      </c>
      <c r="D5806" s="68" t="s">
        <v>172</v>
      </c>
      <c r="E5806" s="46">
        <v>50.45</v>
      </c>
      <c r="F5806" s="47">
        <v>0</v>
      </c>
      <c r="G5806" s="48">
        <f>ROUND(E5806*F5806,2)</f>
        <v>0</v>
      </c>
      <c r="H5806" s="46">
        <v>0</v>
      </c>
      <c r="I5806" s="46">
        <f>ROUND(E5806*H5806,2)</f>
        <v>0</v>
      </c>
      <c r="J5806" s="46">
        <v>7.2100000000000003E-3</v>
      </c>
      <c r="K5806" s="46">
        <f>ROUND(E5806*J5806,2)</f>
        <v>0.36</v>
      </c>
    </row>
    <row r="5807" spans="1:11" outlineLevel="1" x14ac:dyDescent="0.2">
      <c r="A5807" s="135"/>
      <c r="B5807" s="136"/>
      <c r="C5807" s="137" t="s">
        <v>2647</v>
      </c>
      <c r="D5807" s="139"/>
      <c r="E5807" s="139"/>
      <c r="F5807" s="134"/>
      <c r="G5807" s="134"/>
      <c r="H5807" s="140"/>
      <c r="I5807" s="140"/>
      <c r="J5807" s="140"/>
      <c r="K5807" s="140"/>
    </row>
    <row r="5808" spans="1:11" outlineLevel="1" x14ac:dyDescent="0.2">
      <c r="A5808" s="135"/>
      <c r="B5808" s="136"/>
      <c r="C5808" s="137" t="s">
        <v>4523</v>
      </c>
      <c r="D5808" s="139"/>
      <c r="E5808" s="139">
        <v>3.79</v>
      </c>
      <c r="F5808" s="134"/>
      <c r="G5808" s="134"/>
      <c r="H5808" s="140"/>
      <c r="I5808" s="140"/>
      <c r="J5808" s="140"/>
      <c r="K5808" s="140"/>
    </row>
    <row r="5809" spans="1:11" outlineLevel="1" x14ac:dyDescent="0.2">
      <c r="A5809" s="135"/>
      <c r="B5809" s="136"/>
      <c r="C5809" s="137" t="s">
        <v>4524</v>
      </c>
      <c r="D5809" s="139"/>
      <c r="E5809" s="139">
        <v>2.8</v>
      </c>
      <c r="F5809" s="134"/>
      <c r="G5809" s="134"/>
      <c r="H5809" s="140"/>
      <c r="I5809" s="140"/>
      <c r="J5809" s="140"/>
      <c r="K5809" s="140"/>
    </row>
    <row r="5810" spans="1:11" outlineLevel="1" x14ac:dyDescent="0.2">
      <c r="A5810" s="135"/>
      <c r="B5810" s="136"/>
      <c r="C5810" s="137" t="s">
        <v>4525</v>
      </c>
      <c r="D5810" s="139"/>
      <c r="E5810" s="139">
        <v>3.99</v>
      </c>
      <c r="F5810" s="134"/>
      <c r="G5810" s="134"/>
      <c r="H5810" s="140"/>
      <c r="I5810" s="140"/>
      <c r="J5810" s="140"/>
      <c r="K5810" s="140"/>
    </row>
    <row r="5811" spans="1:11" outlineLevel="1" x14ac:dyDescent="0.2">
      <c r="A5811" s="135"/>
      <c r="B5811" s="136"/>
      <c r="C5811" s="137" t="s">
        <v>4526</v>
      </c>
      <c r="D5811" s="139"/>
      <c r="E5811" s="139">
        <v>1.38</v>
      </c>
      <c r="F5811" s="134"/>
      <c r="G5811" s="134"/>
      <c r="H5811" s="140"/>
      <c r="I5811" s="140"/>
      <c r="J5811" s="140"/>
      <c r="K5811" s="140"/>
    </row>
    <row r="5812" spans="1:11" outlineLevel="1" x14ac:dyDescent="0.2">
      <c r="A5812" s="135"/>
      <c r="B5812" s="136"/>
      <c r="C5812" s="137" t="s">
        <v>4527</v>
      </c>
      <c r="D5812" s="139"/>
      <c r="E5812" s="139">
        <v>4.16</v>
      </c>
      <c r="F5812" s="134"/>
      <c r="G5812" s="134"/>
      <c r="H5812" s="140"/>
      <c r="I5812" s="140"/>
      <c r="J5812" s="140"/>
      <c r="K5812" s="140"/>
    </row>
    <row r="5813" spans="1:11" outlineLevel="1" x14ac:dyDescent="0.2">
      <c r="A5813" s="135"/>
      <c r="B5813" s="136"/>
      <c r="C5813" s="137" t="s">
        <v>4528</v>
      </c>
      <c r="D5813" s="139"/>
      <c r="E5813" s="139">
        <v>2.31</v>
      </c>
      <c r="F5813" s="134"/>
      <c r="G5813" s="134"/>
      <c r="H5813" s="140"/>
      <c r="I5813" s="140"/>
      <c r="J5813" s="140"/>
      <c r="K5813" s="140"/>
    </row>
    <row r="5814" spans="1:11" outlineLevel="1" x14ac:dyDescent="0.2">
      <c r="A5814" s="135"/>
      <c r="B5814" s="136"/>
      <c r="C5814" s="137" t="s">
        <v>4529</v>
      </c>
      <c r="D5814" s="139"/>
      <c r="E5814" s="139">
        <v>2.77</v>
      </c>
      <c r="F5814" s="134"/>
      <c r="G5814" s="134"/>
      <c r="H5814" s="140"/>
      <c r="I5814" s="140"/>
      <c r="J5814" s="140"/>
      <c r="K5814" s="140"/>
    </row>
    <row r="5815" spans="1:11" outlineLevel="1" x14ac:dyDescent="0.2">
      <c r="A5815" s="135"/>
      <c r="B5815" s="136"/>
      <c r="C5815" s="137" t="s">
        <v>4530</v>
      </c>
      <c r="D5815" s="139"/>
      <c r="E5815" s="139">
        <v>2.17</v>
      </c>
      <c r="F5815" s="134"/>
      <c r="G5815" s="134"/>
      <c r="H5815" s="140"/>
      <c r="I5815" s="140"/>
      <c r="J5815" s="140"/>
      <c r="K5815" s="140"/>
    </row>
    <row r="5816" spans="1:11" outlineLevel="1" x14ac:dyDescent="0.2">
      <c r="A5816" s="135"/>
      <c r="B5816" s="136"/>
      <c r="C5816" s="137" t="s">
        <v>4531</v>
      </c>
      <c r="D5816" s="139"/>
      <c r="E5816" s="139">
        <v>2.09</v>
      </c>
      <c r="F5816" s="134"/>
      <c r="G5816" s="134"/>
      <c r="H5816" s="140"/>
      <c r="I5816" s="140"/>
      <c r="J5816" s="140"/>
      <c r="K5816" s="140"/>
    </row>
    <row r="5817" spans="1:11" outlineLevel="1" x14ac:dyDescent="0.2">
      <c r="A5817" s="135"/>
      <c r="B5817" s="136"/>
      <c r="C5817" s="137" t="s">
        <v>4532</v>
      </c>
      <c r="D5817" s="139"/>
      <c r="E5817" s="139">
        <v>3.86</v>
      </c>
      <c r="F5817" s="134"/>
      <c r="G5817" s="134"/>
      <c r="H5817" s="140"/>
      <c r="I5817" s="140"/>
      <c r="J5817" s="140"/>
      <c r="K5817" s="140"/>
    </row>
    <row r="5818" spans="1:11" outlineLevel="1" x14ac:dyDescent="0.2">
      <c r="A5818" s="135"/>
      <c r="B5818" s="136"/>
      <c r="C5818" s="137" t="s">
        <v>4533</v>
      </c>
      <c r="D5818" s="139"/>
      <c r="E5818" s="139">
        <v>2.0499999999999998</v>
      </c>
      <c r="F5818" s="134"/>
      <c r="G5818" s="134"/>
      <c r="H5818" s="140"/>
      <c r="I5818" s="140"/>
      <c r="J5818" s="140"/>
      <c r="K5818" s="140"/>
    </row>
    <row r="5819" spans="1:11" outlineLevel="1" x14ac:dyDescent="0.2">
      <c r="A5819" s="135"/>
      <c r="B5819" s="136"/>
      <c r="C5819" s="137" t="s">
        <v>4534</v>
      </c>
      <c r="D5819" s="139"/>
      <c r="E5819" s="139">
        <v>1.84</v>
      </c>
      <c r="F5819" s="134"/>
      <c r="G5819" s="134"/>
      <c r="H5819" s="140"/>
      <c r="I5819" s="140"/>
      <c r="J5819" s="140"/>
      <c r="K5819" s="140"/>
    </row>
    <row r="5820" spans="1:11" outlineLevel="1" x14ac:dyDescent="0.2">
      <c r="A5820" s="135"/>
      <c r="B5820" s="136"/>
      <c r="C5820" s="137" t="s">
        <v>4535</v>
      </c>
      <c r="D5820" s="139"/>
      <c r="E5820" s="139">
        <v>4.37</v>
      </c>
      <c r="F5820" s="134"/>
      <c r="G5820" s="134"/>
      <c r="H5820" s="140"/>
      <c r="I5820" s="140"/>
      <c r="J5820" s="140"/>
      <c r="K5820" s="140"/>
    </row>
    <row r="5821" spans="1:11" outlineLevel="1" x14ac:dyDescent="0.2">
      <c r="A5821" s="135"/>
      <c r="B5821" s="136"/>
      <c r="C5821" s="137" t="s">
        <v>4536</v>
      </c>
      <c r="D5821" s="139"/>
      <c r="E5821" s="139">
        <v>2.35</v>
      </c>
      <c r="F5821" s="134"/>
      <c r="G5821" s="134"/>
      <c r="H5821" s="140"/>
      <c r="I5821" s="140"/>
      <c r="J5821" s="140"/>
      <c r="K5821" s="140"/>
    </row>
    <row r="5822" spans="1:11" outlineLevel="1" x14ac:dyDescent="0.2">
      <c r="A5822" s="135"/>
      <c r="B5822" s="136"/>
      <c r="C5822" s="137" t="s">
        <v>4537</v>
      </c>
      <c r="D5822" s="139"/>
      <c r="E5822" s="139">
        <v>4.25</v>
      </c>
      <c r="F5822" s="134"/>
      <c r="G5822" s="134"/>
      <c r="H5822" s="140"/>
      <c r="I5822" s="140"/>
      <c r="J5822" s="140"/>
      <c r="K5822" s="140"/>
    </row>
    <row r="5823" spans="1:11" outlineLevel="1" x14ac:dyDescent="0.2">
      <c r="A5823" s="135"/>
      <c r="B5823" s="136"/>
      <c r="C5823" s="137" t="s">
        <v>4538</v>
      </c>
      <c r="D5823" s="139"/>
      <c r="E5823" s="139">
        <v>2.12</v>
      </c>
      <c r="F5823" s="134"/>
      <c r="G5823" s="134"/>
      <c r="H5823" s="140"/>
      <c r="I5823" s="140"/>
      <c r="J5823" s="140"/>
      <c r="K5823" s="140"/>
    </row>
    <row r="5824" spans="1:11" outlineLevel="1" x14ac:dyDescent="0.2">
      <c r="A5824" s="135"/>
      <c r="B5824" s="136"/>
      <c r="C5824" s="137" t="s">
        <v>4539</v>
      </c>
      <c r="D5824" s="139"/>
      <c r="E5824" s="139">
        <v>0.77</v>
      </c>
      <c r="F5824" s="134"/>
      <c r="G5824" s="134"/>
      <c r="H5824" s="140"/>
      <c r="I5824" s="140"/>
      <c r="J5824" s="140"/>
      <c r="K5824" s="140"/>
    </row>
    <row r="5825" spans="1:11" outlineLevel="1" x14ac:dyDescent="0.2">
      <c r="A5825" s="135"/>
      <c r="B5825" s="136"/>
      <c r="C5825" s="137" t="s">
        <v>4540</v>
      </c>
      <c r="D5825" s="139"/>
      <c r="E5825" s="139"/>
      <c r="F5825" s="134"/>
      <c r="G5825" s="134"/>
      <c r="H5825" s="140"/>
      <c r="I5825" s="140"/>
      <c r="J5825" s="140"/>
      <c r="K5825" s="140"/>
    </row>
    <row r="5826" spans="1:11" outlineLevel="1" x14ac:dyDescent="0.2">
      <c r="A5826" s="135"/>
      <c r="B5826" s="136"/>
      <c r="C5826" s="137" t="s">
        <v>4541</v>
      </c>
      <c r="D5826" s="139"/>
      <c r="E5826" s="139">
        <v>3.38</v>
      </c>
      <c r="F5826" s="134"/>
      <c r="G5826" s="134"/>
      <c r="H5826" s="140"/>
      <c r="I5826" s="140"/>
      <c r="J5826" s="140"/>
      <c r="K5826" s="140"/>
    </row>
    <row r="5827" spans="1:11" outlineLevel="1" x14ac:dyDescent="0.2">
      <c r="A5827" s="43">
        <v>517</v>
      </c>
      <c r="B5827" s="44" t="s">
        <v>4542</v>
      </c>
      <c r="C5827" s="59" t="s">
        <v>4543</v>
      </c>
      <c r="D5827" s="68" t="s">
        <v>373</v>
      </c>
      <c r="E5827" s="46">
        <v>15.8</v>
      </c>
      <c r="F5827" s="47">
        <v>0</v>
      </c>
      <c r="G5827" s="48">
        <f>ROUND(E5827*F5827,2)</f>
        <v>0</v>
      </c>
      <c r="H5827" s="46">
        <v>0</v>
      </c>
      <c r="I5827" s="46">
        <f>ROUND(E5827*H5827,2)</f>
        <v>0</v>
      </c>
      <c r="J5827" s="46">
        <v>3.3600000000000001E-3</v>
      </c>
      <c r="K5827" s="46">
        <f>ROUND(E5827*J5827,2)</f>
        <v>0.05</v>
      </c>
    </row>
    <row r="5828" spans="1:11" outlineLevel="1" x14ac:dyDescent="0.2">
      <c r="A5828" s="135"/>
      <c r="B5828" s="136"/>
      <c r="C5828" s="137" t="s">
        <v>4544</v>
      </c>
      <c r="D5828" s="139"/>
      <c r="E5828" s="139">
        <v>15.8</v>
      </c>
      <c r="F5828" s="134"/>
      <c r="G5828" s="134"/>
      <c r="H5828" s="140"/>
      <c r="I5828" s="140"/>
      <c r="J5828" s="140"/>
      <c r="K5828" s="140"/>
    </row>
    <row r="5829" spans="1:11" outlineLevel="1" x14ac:dyDescent="0.2">
      <c r="A5829" s="43">
        <v>518</v>
      </c>
      <c r="B5829" s="44" t="s">
        <v>4545</v>
      </c>
      <c r="C5829" s="59" t="s">
        <v>4546</v>
      </c>
      <c r="D5829" s="68" t="s">
        <v>373</v>
      </c>
      <c r="E5829" s="46">
        <v>99.96</v>
      </c>
      <c r="F5829" s="47">
        <v>0</v>
      </c>
      <c r="G5829" s="48">
        <f>ROUND(E5829*F5829,2)</f>
        <v>0</v>
      </c>
      <c r="H5829" s="46">
        <v>0</v>
      </c>
      <c r="I5829" s="46">
        <f>ROUND(E5829*H5829,2)</f>
        <v>0</v>
      </c>
      <c r="J5829" s="46">
        <v>3.3600000000000001E-3</v>
      </c>
      <c r="K5829" s="46">
        <f>ROUND(E5829*J5829,2)</f>
        <v>0.34</v>
      </c>
    </row>
    <row r="5830" spans="1:11" outlineLevel="1" x14ac:dyDescent="0.2">
      <c r="A5830" s="135"/>
      <c r="B5830" s="136"/>
      <c r="C5830" s="137" t="s">
        <v>2647</v>
      </c>
      <c r="D5830" s="139"/>
      <c r="E5830" s="139"/>
      <c r="F5830" s="134"/>
      <c r="G5830" s="134"/>
      <c r="H5830" s="140"/>
      <c r="I5830" s="140"/>
      <c r="J5830" s="140"/>
      <c r="K5830" s="140"/>
    </row>
    <row r="5831" spans="1:11" outlineLevel="1" x14ac:dyDescent="0.2">
      <c r="A5831" s="135"/>
      <c r="B5831" s="136"/>
      <c r="C5831" s="137" t="s">
        <v>4547</v>
      </c>
      <c r="D5831" s="139"/>
      <c r="E5831" s="139">
        <v>48.05</v>
      </c>
      <c r="F5831" s="134"/>
      <c r="G5831" s="134"/>
      <c r="H5831" s="140"/>
      <c r="I5831" s="140"/>
      <c r="J5831" s="140"/>
      <c r="K5831" s="140"/>
    </row>
    <row r="5832" spans="1:11" outlineLevel="1" x14ac:dyDescent="0.2">
      <c r="A5832" s="135"/>
      <c r="B5832" s="136"/>
      <c r="C5832" s="137" t="s">
        <v>2665</v>
      </c>
      <c r="D5832" s="139"/>
      <c r="E5832" s="139"/>
      <c r="F5832" s="134"/>
      <c r="G5832" s="134"/>
      <c r="H5832" s="140"/>
      <c r="I5832" s="140"/>
      <c r="J5832" s="140"/>
      <c r="K5832" s="140"/>
    </row>
    <row r="5833" spans="1:11" outlineLevel="1" x14ac:dyDescent="0.2">
      <c r="A5833" s="135"/>
      <c r="B5833" s="136"/>
      <c r="C5833" s="137" t="s">
        <v>4548</v>
      </c>
      <c r="D5833" s="139"/>
      <c r="E5833" s="139">
        <v>51.91</v>
      </c>
      <c r="F5833" s="134"/>
      <c r="G5833" s="134"/>
      <c r="H5833" s="140"/>
      <c r="I5833" s="140"/>
      <c r="J5833" s="140"/>
      <c r="K5833" s="140"/>
    </row>
    <row r="5834" spans="1:11" outlineLevel="1" x14ac:dyDescent="0.2">
      <c r="A5834" s="43">
        <v>519</v>
      </c>
      <c r="B5834" s="44" t="s">
        <v>4549</v>
      </c>
      <c r="C5834" s="59" t="s">
        <v>4550</v>
      </c>
      <c r="D5834" s="68" t="s">
        <v>373</v>
      </c>
      <c r="E5834" s="46">
        <v>137.22999999999999</v>
      </c>
      <c r="F5834" s="47">
        <v>0</v>
      </c>
      <c r="G5834" s="48">
        <f>ROUND(E5834*F5834,2)</f>
        <v>0</v>
      </c>
      <c r="H5834" s="46">
        <v>0</v>
      </c>
      <c r="I5834" s="46">
        <f>ROUND(E5834*H5834,2)</f>
        <v>0</v>
      </c>
      <c r="J5834" s="46">
        <v>6.0099999999999997E-3</v>
      </c>
      <c r="K5834" s="46">
        <f>ROUND(E5834*J5834,2)</f>
        <v>0.82</v>
      </c>
    </row>
    <row r="5835" spans="1:11" outlineLevel="1" x14ac:dyDescent="0.2">
      <c r="A5835" s="135"/>
      <c r="B5835" s="136"/>
      <c r="C5835" s="137" t="s">
        <v>2647</v>
      </c>
      <c r="D5835" s="139"/>
      <c r="E5835" s="139"/>
      <c r="F5835" s="134"/>
      <c r="G5835" s="134"/>
      <c r="H5835" s="140"/>
      <c r="I5835" s="140"/>
      <c r="J5835" s="140"/>
      <c r="K5835" s="140"/>
    </row>
    <row r="5836" spans="1:11" outlineLevel="1" x14ac:dyDescent="0.2">
      <c r="A5836" s="135"/>
      <c r="B5836" s="136"/>
      <c r="C5836" s="137" t="s">
        <v>4551</v>
      </c>
      <c r="D5836" s="139"/>
      <c r="E5836" s="139">
        <v>101.38</v>
      </c>
      <c r="F5836" s="134"/>
      <c r="G5836" s="134"/>
      <c r="H5836" s="140"/>
      <c r="I5836" s="140"/>
      <c r="J5836" s="140"/>
      <c r="K5836" s="140"/>
    </row>
    <row r="5837" spans="1:11" outlineLevel="1" x14ac:dyDescent="0.2">
      <c r="A5837" s="135"/>
      <c r="B5837" s="136"/>
      <c r="C5837" s="137" t="s">
        <v>2665</v>
      </c>
      <c r="D5837" s="139"/>
      <c r="E5837" s="139"/>
      <c r="F5837" s="134"/>
      <c r="G5837" s="134"/>
      <c r="H5837" s="140"/>
      <c r="I5837" s="140"/>
      <c r="J5837" s="140"/>
      <c r="K5837" s="140"/>
    </row>
    <row r="5838" spans="1:11" outlineLevel="1" x14ac:dyDescent="0.2">
      <c r="A5838" s="135"/>
      <c r="B5838" s="136"/>
      <c r="C5838" s="137" t="s">
        <v>4552</v>
      </c>
      <c r="D5838" s="139"/>
      <c r="E5838" s="139">
        <v>35.85</v>
      </c>
      <c r="F5838" s="134"/>
      <c r="G5838" s="134"/>
      <c r="H5838" s="140"/>
      <c r="I5838" s="140"/>
      <c r="J5838" s="140"/>
      <c r="K5838" s="140"/>
    </row>
    <row r="5839" spans="1:11" outlineLevel="1" x14ac:dyDescent="0.2">
      <c r="A5839" s="43">
        <v>520</v>
      </c>
      <c r="B5839" s="44" t="s">
        <v>4553</v>
      </c>
      <c r="C5839" s="59" t="s">
        <v>4554</v>
      </c>
      <c r="D5839" s="68" t="s">
        <v>373</v>
      </c>
      <c r="E5839" s="46">
        <v>6.16</v>
      </c>
      <c r="F5839" s="47">
        <v>0</v>
      </c>
      <c r="G5839" s="48">
        <f>ROUND(E5839*F5839,2)</f>
        <v>0</v>
      </c>
      <c r="H5839" s="46">
        <v>0</v>
      </c>
      <c r="I5839" s="46">
        <f>ROUND(E5839*H5839,2)</f>
        <v>0</v>
      </c>
      <c r="J5839" s="46">
        <v>1.92E-3</v>
      </c>
      <c r="K5839" s="46">
        <f>ROUND(E5839*J5839,2)</f>
        <v>0.01</v>
      </c>
    </row>
    <row r="5840" spans="1:11" outlineLevel="1" x14ac:dyDescent="0.2">
      <c r="A5840" s="135"/>
      <c r="B5840" s="136"/>
      <c r="C5840" s="137" t="s">
        <v>4520</v>
      </c>
      <c r="D5840" s="139"/>
      <c r="E5840" s="139">
        <v>6.16</v>
      </c>
      <c r="F5840" s="134"/>
      <c r="G5840" s="134"/>
      <c r="H5840" s="140"/>
      <c r="I5840" s="140"/>
      <c r="J5840" s="140"/>
      <c r="K5840" s="140"/>
    </row>
    <row r="5841" spans="1:11" outlineLevel="1" x14ac:dyDescent="0.2">
      <c r="A5841" s="43">
        <v>521</v>
      </c>
      <c r="B5841" s="44" t="s">
        <v>4555</v>
      </c>
      <c r="C5841" s="59" t="s">
        <v>4556</v>
      </c>
      <c r="D5841" s="68" t="s">
        <v>373</v>
      </c>
      <c r="E5841" s="46">
        <v>52.84</v>
      </c>
      <c r="F5841" s="47">
        <v>0</v>
      </c>
      <c r="G5841" s="48">
        <f>ROUND(E5841*F5841,2)</f>
        <v>0</v>
      </c>
      <c r="H5841" s="46">
        <v>0</v>
      </c>
      <c r="I5841" s="46">
        <f>ROUND(E5841*H5841,2)</f>
        <v>0</v>
      </c>
      <c r="J5841" s="46">
        <v>3.7699999999999999E-3</v>
      </c>
      <c r="K5841" s="46">
        <f>ROUND(E5841*J5841,2)</f>
        <v>0.2</v>
      </c>
    </row>
    <row r="5842" spans="1:11" outlineLevel="1" x14ac:dyDescent="0.2">
      <c r="A5842" s="135"/>
      <c r="B5842" s="136"/>
      <c r="C5842" s="137" t="s">
        <v>2647</v>
      </c>
      <c r="D5842" s="139"/>
      <c r="E5842" s="139"/>
      <c r="F5842" s="134"/>
      <c r="G5842" s="134"/>
      <c r="H5842" s="140"/>
      <c r="I5842" s="140"/>
      <c r="J5842" s="140"/>
      <c r="K5842" s="140"/>
    </row>
    <row r="5843" spans="1:11" outlineLevel="1" x14ac:dyDescent="0.2">
      <c r="A5843" s="135"/>
      <c r="B5843" s="136"/>
      <c r="C5843" s="137" t="s">
        <v>4557</v>
      </c>
      <c r="D5843" s="139"/>
      <c r="E5843" s="139">
        <v>19.8</v>
      </c>
      <c r="F5843" s="134"/>
      <c r="G5843" s="134"/>
      <c r="H5843" s="140"/>
      <c r="I5843" s="140"/>
      <c r="J5843" s="140"/>
      <c r="K5843" s="140"/>
    </row>
    <row r="5844" spans="1:11" outlineLevel="1" x14ac:dyDescent="0.2">
      <c r="A5844" s="135"/>
      <c r="B5844" s="136"/>
      <c r="C5844" s="137" t="s">
        <v>4558</v>
      </c>
      <c r="D5844" s="139"/>
      <c r="E5844" s="139">
        <v>15.52</v>
      </c>
      <c r="F5844" s="134"/>
      <c r="G5844" s="134"/>
      <c r="H5844" s="140"/>
      <c r="I5844" s="140"/>
      <c r="J5844" s="140"/>
      <c r="K5844" s="140"/>
    </row>
    <row r="5845" spans="1:11" outlineLevel="1" x14ac:dyDescent="0.2">
      <c r="A5845" s="135"/>
      <c r="B5845" s="136"/>
      <c r="C5845" s="137" t="s">
        <v>2665</v>
      </c>
      <c r="D5845" s="139"/>
      <c r="E5845" s="139"/>
      <c r="F5845" s="134"/>
      <c r="G5845" s="134"/>
      <c r="H5845" s="140"/>
      <c r="I5845" s="140"/>
      <c r="J5845" s="140"/>
      <c r="K5845" s="140"/>
    </row>
    <row r="5846" spans="1:11" outlineLevel="1" x14ac:dyDescent="0.2">
      <c r="A5846" s="135"/>
      <c r="B5846" s="136"/>
      <c r="C5846" s="137" t="s">
        <v>4559</v>
      </c>
      <c r="D5846" s="139"/>
      <c r="E5846" s="139">
        <v>17.52</v>
      </c>
      <c r="F5846" s="134"/>
      <c r="G5846" s="134"/>
      <c r="H5846" s="140"/>
      <c r="I5846" s="140"/>
      <c r="J5846" s="140"/>
      <c r="K5846" s="140"/>
    </row>
    <row r="5847" spans="1:11" outlineLevel="1" x14ac:dyDescent="0.2">
      <c r="A5847" s="43">
        <v>522</v>
      </c>
      <c r="B5847" s="44" t="s">
        <v>4560</v>
      </c>
      <c r="C5847" s="59" t="s">
        <v>4561</v>
      </c>
      <c r="D5847" s="68" t="s">
        <v>373</v>
      </c>
      <c r="E5847" s="46">
        <v>211.84</v>
      </c>
      <c r="F5847" s="47">
        <v>0</v>
      </c>
      <c r="G5847" s="48">
        <f>ROUND(E5847*F5847,2)</f>
        <v>0</v>
      </c>
      <c r="H5847" s="46">
        <v>0</v>
      </c>
      <c r="I5847" s="46">
        <f>ROUND(E5847*H5847,2)</f>
        <v>0</v>
      </c>
      <c r="J5847" s="46">
        <v>1.3500000000000001E-3</v>
      </c>
      <c r="K5847" s="46">
        <f>ROUND(E5847*J5847,2)</f>
        <v>0.28999999999999998</v>
      </c>
    </row>
    <row r="5848" spans="1:11" outlineLevel="1" x14ac:dyDescent="0.2">
      <c r="A5848" s="135"/>
      <c r="B5848" s="136"/>
      <c r="C5848" s="137" t="s">
        <v>4562</v>
      </c>
      <c r="D5848" s="139"/>
      <c r="E5848" s="139">
        <v>70.760000000000005</v>
      </c>
      <c r="F5848" s="134"/>
      <c r="G5848" s="134"/>
      <c r="H5848" s="140"/>
      <c r="I5848" s="140"/>
      <c r="J5848" s="140"/>
      <c r="K5848" s="140"/>
    </row>
    <row r="5849" spans="1:11" ht="33.75" outlineLevel="1" x14ac:dyDescent="0.2">
      <c r="A5849" s="135"/>
      <c r="B5849" s="136"/>
      <c r="C5849" s="137" t="s">
        <v>4563</v>
      </c>
      <c r="D5849" s="139"/>
      <c r="E5849" s="139">
        <v>46.56</v>
      </c>
      <c r="F5849" s="134"/>
      <c r="G5849" s="134"/>
      <c r="H5849" s="140"/>
      <c r="I5849" s="140"/>
      <c r="J5849" s="140"/>
      <c r="K5849" s="140"/>
    </row>
    <row r="5850" spans="1:11" ht="33.75" outlineLevel="1" x14ac:dyDescent="0.2">
      <c r="A5850" s="135"/>
      <c r="B5850" s="136"/>
      <c r="C5850" s="137" t="s">
        <v>4564</v>
      </c>
      <c r="D5850" s="139"/>
      <c r="E5850" s="139">
        <v>46.56</v>
      </c>
      <c r="F5850" s="134"/>
      <c r="G5850" s="134"/>
      <c r="H5850" s="140"/>
      <c r="I5850" s="140"/>
      <c r="J5850" s="140"/>
      <c r="K5850" s="140"/>
    </row>
    <row r="5851" spans="1:11" ht="33.75" outlineLevel="1" x14ac:dyDescent="0.2">
      <c r="A5851" s="135"/>
      <c r="B5851" s="136"/>
      <c r="C5851" s="137" t="s">
        <v>4565</v>
      </c>
      <c r="D5851" s="139"/>
      <c r="E5851" s="139">
        <v>46.56</v>
      </c>
      <c r="F5851" s="134"/>
      <c r="G5851" s="134"/>
      <c r="H5851" s="140"/>
      <c r="I5851" s="140"/>
      <c r="J5851" s="140"/>
      <c r="K5851" s="140"/>
    </row>
    <row r="5852" spans="1:11" outlineLevel="1" x14ac:dyDescent="0.2">
      <c r="A5852" s="135"/>
      <c r="B5852" s="136"/>
      <c r="C5852" s="137" t="s">
        <v>3141</v>
      </c>
      <c r="D5852" s="139"/>
      <c r="E5852" s="139">
        <v>1.4</v>
      </c>
      <c r="F5852" s="134"/>
      <c r="G5852" s="134"/>
      <c r="H5852" s="140"/>
      <c r="I5852" s="140"/>
      <c r="J5852" s="140"/>
      <c r="K5852" s="140"/>
    </row>
    <row r="5853" spans="1:11" outlineLevel="1" x14ac:dyDescent="0.2">
      <c r="A5853" s="43">
        <v>523</v>
      </c>
      <c r="B5853" s="44" t="s">
        <v>4566</v>
      </c>
      <c r="C5853" s="59" t="s">
        <v>4567</v>
      </c>
      <c r="D5853" s="68" t="s">
        <v>373</v>
      </c>
      <c r="E5853" s="46">
        <v>133.25</v>
      </c>
      <c r="F5853" s="47">
        <v>0</v>
      </c>
      <c r="G5853" s="48">
        <f>ROUND(E5853*F5853,2)</f>
        <v>0</v>
      </c>
      <c r="H5853" s="46">
        <v>0</v>
      </c>
      <c r="I5853" s="46">
        <f>ROUND(E5853*H5853,2)</f>
        <v>0</v>
      </c>
      <c r="J5853" s="46">
        <v>2.8700000000000002E-3</v>
      </c>
      <c r="K5853" s="46">
        <f>ROUND(E5853*J5853,2)</f>
        <v>0.38</v>
      </c>
    </row>
    <row r="5854" spans="1:11" outlineLevel="1" x14ac:dyDescent="0.2">
      <c r="A5854" s="135"/>
      <c r="B5854" s="136"/>
      <c r="C5854" s="137" t="s">
        <v>4568</v>
      </c>
      <c r="D5854" s="139"/>
      <c r="E5854" s="139">
        <v>38.270000000000003</v>
      </c>
      <c r="F5854" s="134"/>
      <c r="G5854" s="134"/>
      <c r="H5854" s="140"/>
      <c r="I5854" s="140"/>
      <c r="J5854" s="140"/>
      <c r="K5854" s="140"/>
    </row>
    <row r="5855" spans="1:11" outlineLevel="1" x14ac:dyDescent="0.2">
      <c r="A5855" s="135"/>
      <c r="B5855" s="136"/>
      <c r="C5855" s="137" t="s">
        <v>4569</v>
      </c>
      <c r="D5855" s="139"/>
      <c r="E5855" s="139">
        <v>28.42</v>
      </c>
      <c r="F5855" s="134"/>
      <c r="G5855" s="134"/>
      <c r="H5855" s="140"/>
      <c r="I5855" s="140"/>
      <c r="J5855" s="140"/>
      <c r="K5855" s="140"/>
    </row>
    <row r="5856" spans="1:11" outlineLevel="1" x14ac:dyDescent="0.2">
      <c r="A5856" s="135"/>
      <c r="B5856" s="136"/>
      <c r="C5856" s="137" t="s">
        <v>4570</v>
      </c>
      <c r="D5856" s="139"/>
      <c r="E5856" s="139">
        <v>33.28</v>
      </c>
      <c r="F5856" s="134"/>
      <c r="G5856" s="134"/>
      <c r="H5856" s="140"/>
      <c r="I5856" s="140"/>
      <c r="J5856" s="140"/>
      <c r="K5856" s="140"/>
    </row>
    <row r="5857" spans="1:11" outlineLevel="1" x14ac:dyDescent="0.2">
      <c r="A5857" s="135"/>
      <c r="B5857" s="136"/>
      <c r="C5857" s="137" t="s">
        <v>4571</v>
      </c>
      <c r="D5857" s="139"/>
      <c r="E5857" s="139">
        <v>33.28</v>
      </c>
      <c r="F5857" s="134"/>
      <c r="G5857" s="134"/>
      <c r="H5857" s="140"/>
      <c r="I5857" s="140"/>
      <c r="J5857" s="140"/>
      <c r="K5857" s="140"/>
    </row>
    <row r="5858" spans="1:11" outlineLevel="1" x14ac:dyDescent="0.2">
      <c r="A5858" s="43">
        <v>524</v>
      </c>
      <c r="B5858" s="44" t="s">
        <v>4572</v>
      </c>
      <c r="C5858" s="59" t="s">
        <v>4573</v>
      </c>
      <c r="D5858" s="68" t="s">
        <v>373</v>
      </c>
      <c r="E5858" s="46">
        <v>156.82</v>
      </c>
      <c r="F5858" s="47">
        <v>0</v>
      </c>
      <c r="G5858" s="48">
        <f>ROUND(E5858*F5858,2)</f>
        <v>0</v>
      </c>
      <c r="H5858" s="46">
        <v>0</v>
      </c>
      <c r="I5858" s="46">
        <f>ROUND(E5858*H5858,2)</f>
        <v>0</v>
      </c>
      <c r="J5858" s="46">
        <v>9.3999999999999997E-4</v>
      </c>
      <c r="K5858" s="46">
        <f>ROUND(E5858*J5858,2)</f>
        <v>0.15</v>
      </c>
    </row>
    <row r="5859" spans="1:11" outlineLevel="1" x14ac:dyDescent="0.2">
      <c r="A5859" s="135"/>
      <c r="B5859" s="136"/>
      <c r="C5859" s="137" t="s">
        <v>4574</v>
      </c>
      <c r="D5859" s="139"/>
      <c r="E5859" s="139">
        <v>71.55</v>
      </c>
      <c r="F5859" s="134"/>
      <c r="G5859" s="134"/>
      <c r="H5859" s="140"/>
      <c r="I5859" s="140"/>
      <c r="J5859" s="140"/>
      <c r="K5859" s="140"/>
    </row>
    <row r="5860" spans="1:11" outlineLevel="1" x14ac:dyDescent="0.2">
      <c r="A5860" s="135"/>
      <c r="B5860" s="136"/>
      <c r="C5860" s="137" t="s">
        <v>4575</v>
      </c>
      <c r="D5860" s="139"/>
      <c r="E5860" s="139">
        <v>85.27</v>
      </c>
      <c r="F5860" s="134"/>
      <c r="G5860" s="134"/>
      <c r="H5860" s="140"/>
      <c r="I5860" s="140"/>
      <c r="J5860" s="140"/>
      <c r="K5860" s="140"/>
    </row>
    <row r="5861" spans="1:11" outlineLevel="1" x14ac:dyDescent="0.2">
      <c r="A5861" s="43">
        <v>525</v>
      </c>
      <c r="B5861" s="44" t="s">
        <v>4576</v>
      </c>
      <c r="C5861" s="59" t="s">
        <v>4577</v>
      </c>
      <c r="D5861" s="68" t="s">
        <v>373</v>
      </c>
      <c r="E5861" s="46">
        <v>15</v>
      </c>
      <c r="F5861" s="47">
        <v>0</v>
      </c>
      <c r="G5861" s="48">
        <f>ROUND(E5861*F5861,2)</f>
        <v>0</v>
      </c>
      <c r="H5861" s="46">
        <v>0</v>
      </c>
      <c r="I5861" s="46">
        <f>ROUND(E5861*H5861,2)</f>
        <v>0</v>
      </c>
      <c r="J5861" s="46">
        <v>2.3E-3</v>
      </c>
      <c r="K5861" s="46">
        <f>ROUND(E5861*J5861,2)</f>
        <v>0.03</v>
      </c>
    </row>
    <row r="5862" spans="1:11" outlineLevel="1" x14ac:dyDescent="0.2">
      <c r="A5862" s="135"/>
      <c r="B5862" s="136"/>
      <c r="C5862" s="137" t="s">
        <v>2647</v>
      </c>
      <c r="D5862" s="139"/>
      <c r="E5862" s="139"/>
      <c r="F5862" s="134"/>
      <c r="G5862" s="134"/>
      <c r="H5862" s="140"/>
      <c r="I5862" s="140"/>
      <c r="J5862" s="140"/>
      <c r="K5862" s="140"/>
    </row>
    <row r="5863" spans="1:11" outlineLevel="1" x14ac:dyDescent="0.2">
      <c r="A5863" s="135"/>
      <c r="B5863" s="136"/>
      <c r="C5863" s="137" t="s">
        <v>4578</v>
      </c>
      <c r="D5863" s="139"/>
      <c r="E5863" s="139">
        <v>15</v>
      </c>
      <c r="F5863" s="134"/>
      <c r="G5863" s="134"/>
      <c r="H5863" s="140"/>
      <c r="I5863" s="140"/>
      <c r="J5863" s="140"/>
      <c r="K5863" s="140"/>
    </row>
    <row r="5864" spans="1:11" outlineLevel="1" x14ac:dyDescent="0.2">
      <c r="A5864" s="43">
        <v>526</v>
      </c>
      <c r="B5864" s="44" t="s">
        <v>4579</v>
      </c>
      <c r="C5864" s="59" t="s">
        <v>4580</v>
      </c>
      <c r="D5864" s="68" t="s">
        <v>373</v>
      </c>
      <c r="E5864" s="46">
        <v>9</v>
      </c>
      <c r="F5864" s="47">
        <v>0</v>
      </c>
      <c r="G5864" s="48">
        <f>ROUND(E5864*F5864,2)</f>
        <v>0</v>
      </c>
      <c r="H5864" s="46">
        <v>0</v>
      </c>
      <c r="I5864" s="46">
        <f>ROUND(E5864*H5864,2)</f>
        <v>0</v>
      </c>
      <c r="J5864" s="46">
        <v>2.2599999999999999E-3</v>
      </c>
      <c r="K5864" s="46">
        <f>ROUND(E5864*J5864,2)</f>
        <v>0.02</v>
      </c>
    </row>
    <row r="5865" spans="1:11" outlineLevel="1" x14ac:dyDescent="0.2">
      <c r="A5865" s="135"/>
      <c r="B5865" s="136"/>
      <c r="C5865" s="137" t="s">
        <v>4581</v>
      </c>
      <c r="D5865" s="139"/>
      <c r="E5865" s="139">
        <v>9</v>
      </c>
      <c r="F5865" s="134"/>
      <c r="G5865" s="134"/>
      <c r="H5865" s="140"/>
      <c r="I5865" s="140"/>
      <c r="J5865" s="140"/>
      <c r="K5865" s="140"/>
    </row>
    <row r="5866" spans="1:11" outlineLevel="1" x14ac:dyDescent="0.2">
      <c r="A5866" s="43">
        <v>527</v>
      </c>
      <c r="B5866" s="44" t="s">
        <v>4582</v>
      </c>
      <c r="C5866" s="59" t="s">
        <v>4583</v>
      </c>
      <c r="D5866" s="68" t="s">
        <v>373</v>
      </c>
      <c r="E5866" s="46">
        <v>177</v>
      </c>
      <c r="F5866" s="47">
        <v>0</v>
      </c>
      <c r="G5866" s="48">
        <f>ROUND(E5866*F5866,2)</f>
        <v>0</v>
      </c>
      <c r="H5866" s="46">
        <v>0</v>
      </c>
      <c r="I5866" s="46">
        <f>ROUND(E5866*H5866,2)</f>
        <v>0</v>
      </c>
      <c r="J5866" s="46">
        <v>3.5599999999999998E-3</v>
      </c>
      <c r="K5866" s="46">
        <f>ROUND(E5866*J5866,2)</f>
        <v>0.63</v>
      </c>
    </row>
    <row r="5867" spans="1:11" outlineLevel="1" x14ac:dyDescent="0.2">
      <c r="A5867" s="135"/>
      <c r="B5867" s="136"/>
      <c r="C5867" s="137" t="s">
        <v>2647</v>
      </c>
      <c r="D5867" s="139"/>
      <c r="E5867" s="139"/>
      <c r="F5867" s="134"/>
      <c r="G5867" s="134"/>
      <c r="H5867" s="140"/>
      <c r="I5867" s="140"/>
      <c r="J5867" s="140"/>
      <c r="K5867" s="140"/>
    </row>
    <row r="5868" spans="1:11" outlineLevel="1" x14ac:dyDescent="0.2">
      <c r="A5868" s="135"/>
      <c r="B5868" s="136"/>
      <c r="C5868" s="137" t="s">
        <v>4584</v>
      </c>
      <c r="D5868" s="139"/>
      <c r="E5868" s="139">
        <v>38</v>
      </c>
      <c r="F5868" s="134"/>
      <c r="G5868" s="134"/>
      <c r="H5868" s="140"/>
      <c r="I5868" s="140"/>
      <c r="J5868" s="140"/>
      <c r="K5868" s="140"/>
    </row>
    <row r="5869" spans="1:11" outlineLevel="1" x14ac:dyDescent="0.2">
      <c r="A5869" s="135"/>
      <c r="B5869" s="136"/>
      <c r="C5869" s="137" t="s">
        <v>4585</v>
      </c>
      <c r="D5869" s="139"/>
      <c r="E5869" s="139">
        <v>60</v>
      </c>
      <c r="F5869" s="134"/>
      <c r="G5869" s="134"/>
      <c r="H5869" s="140"/>
      <c r="I5869" s="140"/>
      <c r="J5869" s="140"/>
      <c r="K5869" s="140"/>
    </row>
    <row r="5870" spans="1:11" outlineLevel="1" x14ac:dyDescent="0.2">
      <c r="A5870" s="135"/>
      <c r="B5870" s="136"/>
      <c r="C5870" s="137" t="s">
        <v>2665</v>
      </c>
      <c r="D5870" s="139"/>
      <c r="E5870" s="139"/>
      <c r="F5870" s="134"/>
      <c r="G5870" s="134"/>
      <c r="H5870" s="140"/>
      <c r="I5870" s="140"/>
      <c r="J5870" s="140"/>
      <c r="K5870" s="140"/>
    </row>
    <row r="5871" spans="1:11" outlineLevel="1" x14ac:dyDescent="0.2">
      <c r="A5871" s="135"/>
      <c r="B5871" s="136"/>
      <c r="C5871" s="137" t="s">
        <v>4586</v>
      </c>
      <c r="D5871" s="139"/>
      <c r="E5871" s="139">
        <v>19</v>
      </c>
      <c r="F5871" s="134"/>
      <c r="G5871" s="134"/>
      <c r="H5871" s="140"/>
      <c r="I5871" s="140"/>
      <c r="J5871" s="140"/>
      <c r="K5871" s="140"/>
    </row>
    <row r="5872" spans="1:11" outlineLevel="1" x14ac:dyDescent="0.2">
      <c r="A5872" s="135"/>
      <c r="B5872" s="136"/>
      <c r="C5872" s="137" t="s">
        <v>4585</v>
      </c>
      <c r="D5872" s="139"/>
      <c r="E5872" s="139">
        <v>60</v>
      </c>
      <c r="F5872" s="134"/>
      <c r="G5872" s="134"/>
      <c r="H5872" s="140"/>
      <c r="I5872" s="140"/>
      <c r="J5872" s="140"/>
      <c r="K5872" s="140"/>
    </row>
    <row r="5873" spans="1:11" outlineLevel="1" x14ac:dyDescent="0.2">
      <c r="A5873" s="43">
        <v>528</v>
      </c>
      <c r="B5873" s="44" t="s">
        <v>4587</v>
      </c>
      <c r="C5873" s="59" t="s">
        <v>4588</v>
      </c>
      <c r="D5873" s="68" t="s">
        <v>297</v>
      </c>
      <c r="E5873" s="46">
        <v>5.00753</v>
      </c>
      <c r="F5873" s="47">
        <v>0</v>
      </c>
      <c r="G5873" s="48">
        <f>ROUND(E5873*F5873,2)</f>
        <v>0</v>
      </c>
      <c r="H5873" s="46">
        <v>0</v>
      </c>
      <c r="I5873" s="46">
        <f>ROUND(E5873*H5873,2)</f>
        <v>0</v>
      </c>
      <c r="J5873" s="46">
        <v>0</v>
      </c>
      <c r="K5873" s="46">
        <f>ROUND(E5873*J5873,2)</f>
        <v>0</v>
      </c>
    </row>
    <row r="5874" spans="1:11" outlineLevel="1" x14ac:dyDescent="0.2">
      <c r="A5874" s="135"/>
      <c r="B5874" s="136"/>
      <c r="C5874" s="137" t="s">
        <v>3547</v>
      </c>
      <c r="D5874" s="139"/>
      <c r="E5874" s="139"/>
      <c r="F5874" s="134"/>
      <c r="G5874" s="134"/>
      <c r="H5874" s="140"/>
      <c r="I5874" s="140"/>
      <c r="J5874" s="140"/>
      <c r="K5874" s="140"/>
    </row>
    <row r="5875" spans="1:11" outlineLevel="1" x14ac:dyDescent="0.2">
      <c r="A5875" s="135"/>
      <c r="B5875" s="136"/>
      <c r="C5875" s="137" t="s">
        <v>4589</v>
      </c>
      <c r="D5875" s="139"/>
      <c r="E5875" s="139"/>
      <c r="F5875" s="134"/>
      <c r="G5875" s="134"/>
      <c r="H5875" s="140"/>
      <c r="I5875" s="140"/>
      <c r="J5875" s="140"/>
      <c r="K5875" s="140"/>
    </row>
    <row r="5876" spans="1:11" outlineLevel="1" x14ac:dyDescent="0.2">
      <c r="A5876" s="135"/>
      <c r="B5876" s="136"/>
      <c r="C5876" s="137" t="s">
        <v>4590</v>
      </c>
      <c r="D5876" s="139"/>
      <c r="E5876" s="139">
        <v>5.00753</v>
      </c>
      <c r="F5876" s="134"/>
      <c r="G5876" s="134"/>
      <c r="H5876" s="140"/>
      <c r="I5876" s="140"/>
      <c r="J5876" s="140"/>
      <c r="K5876" s="140"/>
    </row>
    <row r="5877" spans="1:11" x14ac:dyDescent="0.2">
      <c r="A5877" s="36" t="s">
        <v>148</v>
      </c>
      <c r="B5877" s="37" t="s">
        <v>86</v>
      </c>
      <c r="C5877" s="58" t="s">
        <v>87</v>
      </c>
      <c r="D5877" s="70"/>
      <c r="E5877" s="39"/>
      <c r="F5877" s="40"/>
      <c r="G5877" s="40">
        <f>SUM(G5878:G5988)</f>
        <v>0</v>
      </c>
      <c r="H5877" s="39"/>
      <c r="I5877" s="39">
        <f>SUM(I5878:I5988)</f>
        <v>80.000000000000014</v>
      </c>
      <c r="J5877" s="39"/>
      <c r="K5877" s="39">
        <f>SUM(K5878:K5988)</f>
        <v>113.4</v>
      </c>
    </row>
    <row r="5878" spans="1:11" outlineLevel="1" x14ac:dyDescent="0.2">
      <c r="A5878" s="43">
        <v>529</v>
      </c>
      <c r="B5878" s="44" t="s">
        <v>4591</v>
      </c>
      <c r="C5878" s="59" t="s">
        <v>4592</v>
      </c>
      <c r="D5878" s="68" t="s">
        <v>172</v>
      </c>
      <c r="E5878" s="46">
        <v>1630.3199500000001</v>
      </c>
      <c r="F5878" s="47">
        <v>0</v>
      </c>
      <c r="G5878" s="48">
        <f>ROUND(E5878*F5878,2)</f>
        <v>0</v>
      </c>
      <c r="H5878" s="46">
        <v>0</v>
      </c>
      <c r="I5878" s="46">
        <f>ROUND(E5878*H5878,2)</f>
        <v>0</v>
      </c>
      <c r="J5878" s="46">
        <v>6.7000000000000004E-2</v>
      </c>
      <c r="K5878" s="46">
        <f>ROUND(E5878*J5878,2)</f>
        <v>109.23</v>
      </c>
    </row>
    <row r="5879" spans="1:11" outlineLevel="1" x14ac:dyDescent="0.2">
      <c r="A5879" s="135"/>
      <c r="B5879" s="136"/>
      <c r="C5879" s="137" t="s">
        <v>2647</v>
      </c>
      <c r="D5879" s="139"/>
      <c r="E5879" s="139"/>
      <c r="F5879" s="134"/>
      <c r="G5879" s="134"/>
      <c r="H5879" s="140"/>
      <c r="I5879" s="140"/>
      <c r="J5879" s="140"/>
      <c r="K5879" s="140"/>
    </row>
    <row r="5880" spans="1:11" outlineLevel="1" x14ac:dyDescent="0.2">
      <c r="A5880" s="135"/>
      <c r="B5880" s="136"/>
      <c r="C5880" s="137" t="s">
        <v>4282</v>
      </c>
      <c r="D5880" s="139"/>
      <c r="E5880" s="139">
        <v>123.5073</v>
      </c>
      <c r="F5880" s="134"/>
      <c r="G5880" s="134"/>
      <c r="H5880" s="140"/>
      <c r="I5880" s="140"/>
      <c r="J5880" s="140"/>
      <c r="K5880" s="140"/>
    </row>
    <row r="5881" spans="1:11" outlineLevel="1" x14ac:dyDescent="0.2">
      <c r="A5881" s="135"/>
      <c r="B5881" s="136"/>
      <c r="C5881" s="137" t="s">
        <v>4283</v>
      </c>
      <c r="D5881" s="139"/>
      <c r="E5881" s="139">
        <v>22.350999999999999</v>
      </c>
      <c r="F5881" s="134"/>
      <c r="G5881" s="134"/>
      <c r="H5881" s="140"/>
      <c r="I5881" s="140"/>
      <c r="J5881" s="140"/>
      <c r="K5881" s="140"/>
    </row>
    <row r="5882" spans="1:11" outlineLevel="1" x14ac:dyDescent="0.2">
      <c r="A5882" s="135"/>
      <c r="B5882" s="136"/>
      <c r="C5882" s="137" t="s">
        <v>4284</v>
      </c>
      <c r="D5882" s="139"/>
      <c r="E5882" s="139">
        <v>269.94240000000002</v>
      </c>
      <c r="F5882" s="134"/>
      <c r="G5882" s="134"/>
      <c r="H5882" s="140"/>
      <c r="I5882" s="140"/>
      <c r="J5882" s="140"/>
      <c r="K5882" s="140"/>
    </row>
    <row r="5883" spans="1:11" outlineLevel="1" x14ac:dyDescent="0.2">
      <c r="A5883" s="135"/>
      <c r="B5883" s="136"/>
      <c r="C5883" s="137" t="s">
        <v>4285</v>
      </c>
      <c r="D5883" s="139"/>
      <c r="E5883" s="139">
        <v>44.701999999999998</v>
      </c>
      <c r="F5883" s="134"/>
      <c r="G5883" s="134"/>
      <c r="H5883" s="140"/>
      <c r="I5883" s="140"/>
      <c r="J5883" s="140"/>
      <c r="K5883" s="140"/>
    </row>
    <row r="5884" spans="1:11" outlineLevel="1" x14ac:dyDescent="0.2">
      <c r="A5884" s="135"/>
      <c r="B5884" s="136"/>
      <c r="C5884" s="137" t="s">
        <v>4286</v>
      </c>
      <c r="D5884" s="139"/>
      <c r="E5884" s="139">
        <v>97.118700000000004</v>
      </c>
      <c r="F5884" s="134"/>
      <c r="G5884" s="134"/>
      <c r="H5884" s="140"/>
      <c r="I5884" s="140"/>
      <c r="J5884" s="140"/>
      <c r="K5884" s="140"/>
    </row>
    <row r="5885" spans="1:11" outlineLevel="1" x14ac:dyDescent="0.2">
      <c r="A5885" s="135"/>
      <c r="B5885" s="136"/>
      <c r="C5885" s="137" t="s">
        <v>4283</v>
      </c>
      <c r="D5885" s="139"/>
      <c r="E5885" s="139">
        <v>22.350999999999999</v>
      </c>
      <c r="F5885" s="134"/>
      <c r="G5885" s="134"/>
      <c r="H5885" s="140"/>
      <c r="I5885" s="140"/>
      <c r="J5885" s="140"/>
      <c r="K5885" s="140"/>
    </row>
    <row r="5886" spans="1:11" outlineLevel="1" x14ac:dyDescent="0.2">
      <c r="A5886" s="135"/>
      <c r="B5886" s="136"/>
      <c r="C5886" s="137" t="s">
        <v>4287</v>
      </c>
      <c r="D5886" s="139"/>
      <c r="E5886" s="139">
        <v>84.412199999999999</v>
      </c>
      <c r="F5886" s="134"/>
      <c r="G5886" s="134"/>
      <c r="H5886" s="140"/>
      <c r="I5886" s="140"/>
      <c r="J5886" s="140"/>
      <c r="K5886" s="140"/>
    </row>
    <row r="5887" spans="1:11" outlineLevel="1" x14ac:dyDescent="0.2">
      <c r="A5887" s="135"/>
      <c r="B5887" s="136"/>
      <c r="C5887" s="137" t="s">
        <v>4288</v>
      </c>
      <c r="D5887" s="139"/>
      <c r="E5887" s="139">
        <v>26.631</v>
      </c>
      <c r="F5887" s="134"/>
      <c r="G5887" s="134"/>
      <c r="H5887" s="140"/>
      <c r="I5887" s="140"/>
      <c r="J5887" s="140"/>
      <c r="K5887" s="140"/>
    </row>
    <row r="5888" spans="1:11" outlineLevel="1" x14ac:dyDescent="0.2">
      <c r="A5888" s="135"/>
      <c r="B5888" s="136"/>
      <c r="C5888" s="137" t="s">
        <v>4289</v>
      </c>
      <c r="D5888" s="139"/>
      <c r="E5888" s="139">
        <v>194.5677</v>
      </c>
      <c r="F5888" s="134"/>
      <c r="G5888" s="134"/>
      <c r="H5888" s="140"/>
      <c r="I5888" s="140"/>
      <c r="J5888" s="140"/>
      <c r="K5888" s="140"/>
    </row>
    <row r="5889" spans="1:11" outlineLevel="1" x14ac:dyDescent="0.2">
      <c r="A5889" s="135"/>
      <c r="B5889" s="136"/>
      <c r="C5889" s="137" t="s">
        <v>4290</v>
      </c>
      <c r="D5889" s="139"/>
      <c r="E5889" s="139">
        <v>50.841000000000001</v>
      </c>
      <c r="F5889" s="134"/>
      <c r="G5889" s="134"/>
      <c r="H5889" s="140"/>
      <c r="I5889" s="140"/>
      <c r="J5889" s="140"/>
      <c r="K5889" s="140"/>
    </row>
    <row r="5890" spans="1:11" outlineLevel="1" x14ac:dyDescent="0.2">
      <c r="A5890" s="135"/>
      <c r="B5890" s="136"/>
      <c r="C5890" s="137" t="s">
        <v>4291</v>
      </c>
      <c r="D5890" s="139"/>
      <c r="E5890" s="139">
        <v>56.974200000000003</v>
      </c>
      <c r="F5890" s="134"/>
      <c r="G5890" s="134"/>
      <c r="H5890" s="140"/>
      <c r="I5890" s="140"/>
      <c r="J5890" s="140"/>
      <c r="K5890" s="140"/>
    </row>
    <row r="5891" spans="1:11" outlineLevel="1" x14ac:dyDescent="0.2">
      <c r="A5891" s="135"/>
      <c r="B5891" s="136"/>
      <c r="C5891" s="137" t="s">
        <v>4288</v>
      </c>
      <c r="D5891" s="139"/>
      <c r="E5891" s="139">
        <v>26.631</v>
      </c>
      <c r="F5891" s="134"/>
      <c r="G5891" s="134"/>
      <c r="H5891" s="140"/>
      <c r="I5891" s="140"/>
      <c r="J5891" s="140"/>
      <c r="K5891" s="140"/>
    </row>
    <row r="5892" spans="1:11" outlineLevel="1" x14ac:dyDescent="0.2">
      <c r="A5892" s="135"/>
      <c r="B5892" s="136"/>
      <c r="C5892" s="137" t="s">
        <v>2665</v>
      </c>
      <c r="D5892" s="139"/>
      <c r="E5892" s="139"/>
      <c r="F5892" s="134"/>
      <c r="G5892" s="134"/>
      <c r="H5892" s="140"/>
      <c r="I5892" s="140"/>
      <c r="J5892" s="140"/>
      <c r="K5892" s="140"/>
    </row>
    <row r="5893" spans="1:11" outlineLevel="1" x14ac:dyDescent="0.2">
      <c r="A5893" s="135"/>
      <c r="B5893" s="136"/>
      <c r="C5893" s="137" t="s">
        <v>4292</v>
      </c>
      <c r="D5893" s="139"/>
      <c r="E5893" s="139">
        <v>169.65129999999999</v>
      </c>
      <c r="F5893" s="134"/>
      <c r="G5893" s="134"/>
      <c r="H5893" s="140"/>
      <c r="I5893" s="140"/>
      <c r="J5893" s="140"/>
      <c r="K5893" s="140"/>
    </row>
    <row r="5894" spans="1:11" outlineLevel="1" x14ac:dyDescent="0.2">
      <c r="A5894" s="135"/>
      <c r="B5894" s="136"/>
      <c r="C5894" s="137" t="s">
        <v>4293</v>
      </c>
      <c r="D5894" s="139"/>
      <c r="E5894" s="139">
        <v>22.206800000000001</v>
      </c>
      <c r="F5894" s="134"/>
      <c r="G5894" s="134"/>
      <c r="H5894" s="140"/>
      <c r="I5894" s="140"/>
      <c r="J5894" s="140"/>
      <c r="K5894" s="140"/>
    </row>
    <row r="5895" spans="1:11" outlineLevel="1" x14ac:dyDescent="0.2">
      <c r="A5895" s="135"/>
      <c r="B5895" s="136"/>
      <c r="C5895" s="137" t="s">
        <v>4283</v>
      </c>
      <c r="D5895" s="139"/>
      <c r="E5895" s="139">
        <v>22.350999999999999</v>
      </c>
      <c r="F5895" s="134"/>
      <c r="G5895" s="134"/>
      <c r="H5895" s="140"/>
      <c r="I5895" s="140"/>
      <c r="J5895" s="140"/>
      <c r="K5895" s="140"/>
    </row>
    <row r="5896" spans="1:11" outlineLevel="1" x14ac:dyDescent="0.2">
      <c r="A5896" s="135"/>
      <c r="B5896" s="136"/>
      <c r="C5896" s="137" t="s">
        <v>4294</v>
      </c>
      <c r="D5896" s="139"/>
      <c r="E5896" s="139">
        <v>22.098649999999999</v>
      </c>
      <c r="F5896" s="134"/>
      <c r="G5896" s="134"/>
      <c r="H5896" s="140"/>
      <c r="I5896" s="140"/>
      <c r="J5896" s="140"/>
      <c r="K5896" s="140"/>
    </row>
    <row r="5897" spans="1:11" outlineLevel="1" x14ac:dyDescent="0.2">
      <c r="A5897" s="135"/>
      <c r="B5897" s="136"/>
      <c r="C5897" s="137" t="s">
        <v>4295</v>
      </c>
      <c r="D5897" s="139"/>
      <c r="E5897" s="139">
        <v>43.36815</v>
      </c>
      <c r="F5897" s="134"/>
      <c r="G5897" s="134"/>
      <c r="H5897" s="140"/>
      <c r="I5897" s="140"/>
      <c r="J5897" s="140"/>
      <c r="K5897" s="140"/>
    </row>
    <row r="5898" spans="1:11" outlineLevel="1" x14ac:dyDescent="0.2">
      <c r="A5898" s="135"/>
      <c r="B5898" s="136"/>
      <c r="C5898" s="137" t="s">
        <v>4296</v>
      </c>
      <c r="D5898" s="139"/>
      <c r="E5898" s="139">
        <v>129.63579999999999</v>
      </c>
      <c r="F5898" s="134"/>
      <c r="G5898" s="134"/>
      <c r="H5898" s="140"/>
      <c r="I5898" s="140"/>
      <c r="J5898" s="140"/>
      <c r="K5898" s="140"/>
    </row>
    <row r="5899" spans="1:11" outlineLevel="1" x14ac:dyDescent="0.2">
      <c r="A5899" s="135"/>
      <c r="B5899" s="136"/>
      <c r="C5899" s="137" t="s">
        <v>4297</v>
      </c>
      <c r="D5899" s="139"/>
      <c r="E5899" s="139">
        <v>44.413600000000002</v>
      </c>
      <c r="F5899" s="134"/>
      <c r="G5899" s="134"/>
      <c r="H5899" s="140"/>
      <c r="I5899" s="140"/>
      <c r="J5899" s="140"/>
      <c r="K5899" s="140"/>
    </row>
    <row r="5900" spans="1:11" outlineLevel="1" x14ac:dyDescent="0.2">
      <c r="A5900" s="135"/>
      <c r="B5900" s="136"/>
      <c r="C5900" s="137" t="s">
        <v>4298</v>
      </c>
      <c r="D5900" s="139"/>
      <c r="E5900" s="139">
        <v>45.423000000000002</v>
      </c>
      <c r="F5900" s="134"/>
      <c r="G5900" s="134"/>
      <c r="H5900" s="140"/>
      <c r="I5900" s="140"/>
      <c r="J5900" s="140"/>
      <c r="K5900" s="140"/>
    </row>
    <row r="5901" spans="1:11" outlineLevel="1" x14ac:dyDescent="0.2">
      <c r="A5901" s="135"/>
      <c r="B5901" s="136"/>
      <c r="C5901" s="137" t="s">
        <v>4299</v>
      </c>
      <c r="D5901" s="139"/>
      <c r="E5901" s="139">
        <v>44.197299999999998</v>
      </c>
      <c r="F5901" s="134"/>
      <c r="G5901" s="134"/>
      <c r="H5901" s="140"/>
      <c r="I5901" s="140"/>
      <c r="J5901" s="140"/>
      <c r="K5901" s="140"/>
    </row>
    <row r="5902" spans="1:11" outlineLevel="1" x14ac:dyDescent="0.2">
      <c r="A5902" s="135"/>
      <c r="B5902" s="136"/>
      <c r="C5902" s="137" t="s">
        <v>4300</v>
      </c>
      <c r="D5902" s="139"/>
      <c r="E5902" s="139">
        <v>21.882349999999999</v>
      </c>
      <c r="F5902" s="134"/>
      <c r="G5902" s="134"/>
      <c r="H5902" s="140"/>
      <c r="I5902" s="140"/>
      <c r="J5902" s="140"/>
      <c r="K5902" s="140"/>
    </row>
    <row r="5903" spans="1:11" outlineLevel="1" x14ac:dyDescent="0.2">
      <c r="A5903" s="135"/>
      <c r="B5903" s="136"/>
      <c r="C5903" s="137" t="s">
        <v>4593</v>
      </c>
      <c r="D5903" s="139"/>
      <c r="E5903" s="139">
        <v>45.0625</v>
      </c>
      <c r="F5903" s="134"/>
      <c r="G5903" s="134"/>
      <c r="H5903" s="140"/>
      <c r="I5903" s="140"/>
      <c r="J5903" s="140"/>
      <c r="K5903" s="140"/>
    </row>
    <row r="5904" spans="1:11" outlineLevel="1" x14ac:dyDescent="0.2">
      <c r="A5904" s="43">
        <v>530</v>
      </c>
      <c r="B5904" s="44" t="s">
        <v>4594</v>
      </c>
      <c r="C5904" s="59" t="s">
        <v>4595</v>
      </c>
      <c r="D5904" s="68" t="s">
        <v>373</v>
      </c>
      <c r="E5904" s="46">
        <v>172.54</v>
      </c>
      <c r="F5904" s="47">
        <v>0</v>
      </c>
      <c r="G5904" s="48">
        <f>ROUND(E5904*F5904,2)</f>
        <v>0</v>
      </c>
      <c r="H5904" s="46">
        <v>0</v>
      </c>
      <c r="I5904" s="46">
        <f>ROUND(E5904*H5904,2)</f>
        <v>0</v>
      </c>
      <c r="J5904" s="46">
        <v>2.3E-2</v>
      </c>
      <c r="K5904" s="46">
        <f>ROUND(E5904*J5904,2)</f>
        <v>3.97</v>
      </c>
    </row>
    <row r="5905" spans="1:11" outlineLevel="1" x14ac:dyDescent="0.2">
      <c r="A5905" s="135"/>
      <c r="B5905" s="136"/>
      <c r="C5905" s="137" t="s">
        <v>2647</v>
      </c>
      <c r="D5905" s="139"/>
      <c r="E5905" s="139"/>
      <c r="F5905" s="134"/>
      <c r="G5905" s="134"/>
      <c r="H5905" s="140"/>
      <c r="I5905" s="140"/>
      <c r="J5905" s="140"/>
      <c r="K5905" s="140"/>
    </row>
    <row r="5906" spans="1:11" outlineLevel="1" x14ac:dyDescent="0.2">
      <c r="A5906" s="135"/>
      <c r="B5906" s="136"/>
      <c r="C5906" s="137" t="s">
        <v>4596</v>
      </c>
      <c r="D5906" s="139"/>
      <c r="E5906" s="139">
        <v>71.81</v>
      </c>
      <c r="F5906" s="134"/>
      <c r="G5906" s="134"/>
      <c r="H5906" s="140"/>
      <c r="I5906" s="140"/>
      <c r="J5906" s="140"/>
      <c r="K5906" s="140"/>
    </row>
    <row r="5907" spans="1:11" outlineLevel="1" x14ac:dyDescent="0.2">
      <c r="A5907" s="135"/>
      <c r="B5907" s="136"/>
      <c r="C5907" s="137" t="s">
        <v>4597</v>
      </c>
      <c r="D5907" s="139"/>
      <c r="E5907" s="139">
        <v>18.36</v>
      </c>
      <c r="F5907" s="134"/>
      <c r="G5907" s="134"/>
      <c r="H5907" s="140"/>
      <c r="I5907" s="140"/>
      <c r="J5907" s="140"/>
      <c r="K5907" s="140"/>
    </row>
    <row r="5908" spans="1:11" outlineLevel="1" x14ac:dyDescent="0.2">
      <c r="A5908" s="135"/>
      <c r="B5908" s="136"/>
      <c r="C5908" s="137" t="s">
        <v>4598</v>
      </c>
      <c r="D5908" s="139"/>
      <c r="E5908" s="139">
        <v>9.52</v>
      </c>
      <c r="F5908" s="134"/>
      <c r="G5908" s="134"/>
      <c r="H5908" s="140"/>
      <c r="I5908" s="140"/>
      <c r="J5908" s="140"/>
      <c r="K5908" s="140"/>
    </row>
    <row r="5909" spans="1:11" outlineLevel="1" x14ac:dyDescent="0.2">
      <c r="A5909" s="135"/>
      <c r="B5909" s="136"/>
      <c r="C5909" s="137" t="s">
        <v>2665</v>
      </c>
      <c r="D5909" s="139"/>
      <c r="E5909" s="139"/>
      <c r="F5909" s="134"/>
      <c r="G5909" s="134"/>
      <c r="H5909" s="140"/>
      <c r="I5909" s="140"/>
      <c r="J5909" s="140"/>
      <c r="K5909" s="140"/>
    </row>
    <row r="5910" spans="1:11" outlineLevel="1" x14ac:dyDescent="0.2">
      <c r="A5910" s="135"/>
      <c r="B5910" s="136"/>
      <c r="C5910" s="137" t="s">
        <v>4599</v>
      </c>
      <c r="D5910" s="139"/>
      <c r="E5910" s="139">
        <v>35.659999999999997</v>
      </c>
      <c r="F5910" s="134"/>
      <c r="G5910" s="134"/>
      <c r="H5910" s="140"/>
      <c r="I5910" s="140"/>
      <c r="J5910" s="140"/>
      <c r="K5910" s="140"/>
    </row>
    <row r="5911" spans="1:11" outlineLevel="1" x14ac:dyDescent="0.2">
      <c r="A5911" s="135"/>
      <c r="B5911" s="136"/>
      <c r="C5911" s="137" t="s">
        <v>4600</v>
      </c>
      <c r="D5911" s="139"/>
      <c r="E5911" s="139">
        <v>18.54</v>
      </c>
      <c r="F5911" s="134"/>
      <c r="G5911" s="134"/>
      <c r="H5911" s="140"/>
      <c r="I5911" s="140"/>
      <c r="J5911" s="140"/>
      <c r="K5911" s="140"/>
    </row>
    <row r="5912" spans="1:11" outlineLevel="1" x14ac:dyDescent="0.2">
      <c r="A5912" s="135"/>
      <c r="B5912" s="136"/>
      <c r="C5912" s="137" t="s">
        <v>4601</v>
      </c>
      <c r="D5912" s="139"/>
      <c r="E5912" s="139">
        <v>18.649999999999999</v>
      </c>
      <c r="F5912" s="134"/>
      <c r="G5912" s="134"/>
      <c r="H5912" s="140"/>
      <c r="I5912" s="140"/>
      <c r="J5912" s="140"/>
      <c r="K5912" s="140"/>
    </row>
    <row r="5913" spans="1:11" ht="22.5" outlineLevel="1" x14ac:dyDescent="0.2">
      <c r="A5913" s="43">
        <v>531</v>
      </c>
      <c r="B5913" s="44" t="s">
        <v>4602</v>
      </c>
      <c r="C5913" s="59" t="s">
        <v>4603</v>
      </c>
      <c r="D5913" s="68" t="s">
        <v>172</v>
      </c>
      <c r="E5913" s="46">
        <v>1717.0577000000001</v>
      </c>
      <c r="F5913" s="47">
        <v>0</v>
      </c>
      <c r="G5913" s="48">
        <f>ROUND(E5913*F5913,2)</f>
        <v>0</v>
      </c>
      <c r="H5913" s="46">
        <v>4.4609999999999997E-2</v>
      </c>
      <c r="I5913" s="46">
        <f>ROUND(E5913*H5913,2)</f>
        <v>76.599999999999994</v>
      </c>
      <c r="J5913" s="46">
        <v>0</v>
      </c>
      <c r="K5913" s="46">
        <f>ROUND(E5913*J5913,2)</f>
        <v>0</v>
      </c>
    </row>
    <row r="5914" spans="1:11" ht="12.75" customHeight="1" outlineLevel="1" x14ac:dyDescent="0.2">
      <c r="A5914" s="135"/>
      <c r="B5914" s="136"/>
      <c r="C5914" s="159" t="s">
        <v>4604</v>
      </c>
      <c r="D5914" s="159"/>
      <c r="E5914" s="159"/>
      <c r="F5914" s="159"/>
      <c r="G5914" s="159"/>
      <c r="H5914" s="140"/>
      <c r="I5914" s="140"/>
      <c r="J5914" s="140"/>
      <c r="K5914" s="140"/>
    </row>
    <row r="5915" spans="1:11" outlineLevel="1" x14ac:dyDescent="0.2">
      <c r="A5915" s="135"/>
      <c r="B5915" s="136"/>
      <c r="C5915" s="137" t="s">
        <v>4257</v>
      </c>
      <c r="D5915" s="139"/>
      <c r="E5915" s="139"/>
      <c r="F5915" s="134"/>
      <c r="G5915" s="134"/>
      <c r="H5915" s="140"/>
      <c r="I5915" s="140"/>
      <c r="J5915" s="140"/>
      <c r="K5915" s="140"/>
    </row>
    <row r="5916" spans="1:11" outlineLevel="1" x14ac:dyDescent="0.2">
      <c r="A5916" s="135"/>
      <c r="B5916" s="136"/>
      <c r="C5916" s="137" t="s">
        <v>3965</v>
      </c>
      <c r="D5916" s="139"/>
      <c r="E5916" s="139">
        <v>266.9787</v>
      </c>
      <c r="F5916" s="134"/>
      <c r="G5916" s="134"/>
      <c r="H5916" s="140"/>
      <c r="I5916" s="140"/>
      <c r="J5916" s="140"/>
      <c r="K5916" s="140"/>
    </row>
    <row r="5917" spans="1:11" outlineLevel="1" x14ac:dyDescent="0.2">
      <c r="A5917" s="135"/>
      <c r="B5917" s="136"/>
      <c r="C5917" s="137" t="s">
        <v>3966</v>
      </c>
      <c r="D5917" s="139"/>
      <c r="E5917" s="139">
        <v>606.90239999999994</v>
      </c>
      <c r="F5917" s="134"/>
      <c r="G5917" s="134"/>
      <c r="H5917" s="140"/>
      <c r="I5917" s="140"/>
      <c r="J5917" s="140"/>
      <c r="K5917" s="140"/>
    </row>
    <row r="5918" spans="1:11" outlineLevel="1" x14ac:dyDescent="0.2">
      <c r="A5918" s="135"/>
      <c r="B5918" s="136"/>
      <c r="C5918" s="137" t="s">
        <v>3967</v>
      </c>
      <c r="D5918" s="139"/>
      <c r="E5918" s="139">
        <v>-6.1050000000000004</v>
      </c>
      <c r="F5918" s="134"/>
      <c r="G5918" s="134"/>
      <c r="H5918" s="140"/>
      <c r="I5918" s="140"/>
      <c r="J5918" s="140"/>
      <c r="K5918" s="140"/>
    </row>
    <row r="5919" spans="1:11" outlineLevel="1" x14ac:dyDescent="0.2">
      <c r="A5919" s="135"/>
      <c r="B5919" s="136"/>
      <c r="C5919" s="137" t="s">
        <v>3968</v>
      </c>
      <c r="D5919" s="139"/>
      <c r="E5919" s="139">
        <v>218.02449999999999</v>
      </c>
      <c r="F5919" s="134"/>
      <c r="G5919" s="134"/>
      <c r="H5919" s="140"/>
      <c r="I5919" s="140"/>
      <c r="J5919" s="140"/>
      <c r="K5919" s="140"/>
    </row>
    <row r="5920" spans="1:11" outlineLevel="1" x14ac:dyDescent="0.2">
      <c r="A5920" s="135"/>
      <c r="B5920" s="136"/>
      <c r="C5920" s="137" t="s">
        <v>4258</v>
      </c>
      <c r="D5920" s="139"/>
      <c r="E5920" s="139">
        <v>185.8107</v>
      </c>
      <c r="F5920" s="134"/>
      <c r="G5920" s="134"/>
      <c r="H5920" s="140"/>
      <c r="I5920" s="140"/>
      <c r="J5920" s="140"/>
      <c r="K5920" s="140"/>
    </row>
    <row r="5921" spans="1:11" outlineLevel="1" x14ac:dyDescent="0.2">
      <c r="A5921" s="135"/>
      <c r="B5921" s="136"/>
      <c r="C5921" s="137" t="s">
        <v>4259</v>
      </c>
      <c r="D5921" s="139"/>
      <c r="E5921" s="139">
        <v>50.525399999999998</v>
      </c>
      <c r="F5921" s="134"/>
      <c r="G5921" s="134"/>
      <c r="H5921" s="140"/>
      <c r="I5921" s="140"/>
      <c r="J5921" s="140"/>
      <c r="K5921" s="140"/>
    </row>
    <row r="5922" spans="1:11" outlineLevel="1" x14ac:dyDescent="0.2">
      <c r="A5922" s="135"/>
      <c r="B5922" s="136"/>
      <c r="C5922" s="137" t="s">
        <v>4260</v>
      </c>
      <c r="D5922" s="139"/>
      <c r="E5922" s="139">
        <v>46.391399999999997</v>
      </c>
      <c r="F5922" s="134"/>
      <c r="G5922" s="134"/>
      <c r="H5922" s="140"/>
      <c r="I5922" s="140"/>
      <c r="J5922" s="140"/>
      <c r="K5922" s="140"/>
    </row>
    <row r="5923" spans="1:11" outlineLevel="1" x14ac:dyDescent="0.2">
      <c r="A5923" s="135"/>
      <c r="B5923" s="136"/>
      <c r="C5923" s="137" t="s">
        <v>4261</v>
      </c>
      <c r="D5923" s="139"/>
      <c r="E5923" s="139">
        <v>26.3032</v>
      </c>
      <c r="F5923" s="134"/>
      <c r="G5923" s="134"/>
      <c r="H5923" s="140"/>
      <c r="I5923" s="140"/>
      <c r="J5923" s="140"/>
      <c r="K5923" s="140"/>
    </row>
    <row r="5924" spans="1:11" outlineLevel="1" x14ac:dyDescent="0.2">
      <c r="A5924" s="135"/>
      <c r="B5924" s="136"/>
      <c r="C5924" s="137" t="s">
        <v>4262</v>
      </c>
      <c r="D5924" s="139"/>
      <c r="E5924" s="139">
        <v>45.446899999999999</v>
      </c>
      <c r="F5924" s="134"/>
      <c r="G5924" s="134"/>
      <c r="H5924" s="140"/>
      <c r="I5924" s="140"/>
      <c r="J5924" s="140"/>
      <c r="K5924" s="140"/>
    </row>
    <row r="5925" spans="1:11" outlineLevel="1" x14ac:dyDescent="0.2">
      <c r="A5925" s="135"/>
      <c r="B5925" s="136"/>
      <c r="C5925" s="137" t="s">
        <v>4263</v>
      </c>
      <c r="D5925" s="139"/>
      <c r="E5925" s="139">
        <v>96.293099999999995</v>
      </c>
      <c r="F5925" s="134"/>
      <c r="G5925" s="134"/>
      <c r="H5925" s="140"/>
      <c r="I5925" s="140"/>
      <c r="J5925" s="140"/>
      <c r="K5925" s="140"/>
    </row>
    <row r="5926" spans="1:11" outlineLevel="1" x14ac:dyDescent="0.2">
      <c r="A5926" s="135"/>
      <c r="B5926" s="136"/>
      <c r="C5926" s="137" t="s">
        <v>4264</v>
      </c>
      <c r="D5926" s="139"/>
      <c r="E5926" s="139">
        <v>43.220799999999997</v>
      </c>
      <c r="F5926" s="134"/>
      <c r="G5926" s="134"/>
      <c r="H5926" s="140"/>
      <c r="I5926" s="140"/>
      <c r="J5926" s="140"/>
      <c r="K5926" s="140"/>
    </row>
    <row r="5927" spans="1:11" outlineLevel="1" x14ac:dyDescent="0.2">
      <c r="A5927" s="135"/>
      <c r="B5927" s="136"/>
      <c r="C5927" s="137" t="s">
        <v>4265</v>
      </c>
      <c r="D5927" s="139"/>
      <c r="E5927" s="139">
        <v>12.614000000000001</v>
      </c>
      <c r="F5927" s="134"/>
      <c r="G5927" s="134"/>
      <c r="H5927" s="140"/>
      <c r="I5927" s="140"/>
      <c r="J5927" s="140"/>
      <c r="K5927" s="140"/>
    </row>
    <row r="5928" spans="1:11" outlineLevel="1" x14ac:dyDescent="0.2">
      <c r="A5928" s="135"/>
      <c r="B5928" s="136"/>
      <c r="C5928" s="137" t="s">
        <v>4266</v>
      </c>
      <c r="D5928" s="139"/>
      <c r="E5928" s="139">
        <v>18.239999999999998</v>
      </c>
      <c r="F5928" s="134"/>
      <c r="G5928" s="134"/>
      <c r="H5928" s="140"/>
      <c r="I5928" s="140"/>
      <c r="J5928" s="140"/>
      <c r="K5928" s="140"/>
    </row>
    <row r="5929" spans="1:11" outlineLevel="1" x14ac:dyDescent="0.2">
      <c r="A5929" s="135"/>
      <c r="B5929" s="136"/>
      <c r="C5929" s="137" t="s">
        <v>4267</v>
      </c>
      <c r="D5929" s="139"/>
      <c r="E5929" s="139">
        <v>101.66459999999999</v>
      </c>
      <c r="F5929" s="134"/>
      <c r="G5929" s="134"/>
      <c r="H5929" s="140"/>
      <c r="I5929" s="140"/>
      <c r="J5929" s="140"/>
      <c r="K5929" s="140"/>
    </row>
    <row r="5930" spans="1:11" outlineLevel="1" x14ac:dyDescent="0.2">
      <c r="A5930" s="135"/>
      <c r="B5930" s="136"/>
      <c r="C5930" s="137" t="s">
        <v>4268</v>
      </c>
      <c r="D5930" s="139"/>
      <c r="E5930" s="139">
        <v>4.7469999999999999</v>
      </c>
      <c r="F5930" s="134"/>
      <c r="G5930" s="134"/>
      <c r="H5930" s="140"/>
      <c r="I5930" s="140"/>
      <c r="J5930" s="140"/>
      <c r="K5930" s="140"/>
    </row>
    <row r="5931" spans="1:11" ht="22.5" outlineLevel="1" x14ac:dyDescent="0.2">
      <c r="A5931" s="43">
        <v>538</v>
      </c>
      <c r="B5931" s="44" t="s">
        <v>4619</v>
      </c>
      <c r="C5931" s="59" t="s">
        <v>4620</v>
      </c>
      <c r="D5931" s="68" t="s">
        <v>373</v>
      </c>
      <c r="E5931" s="46">
        <v>93.93</v>
      </c>
      <c r="F5931" s="47">
        <v>0</v>
      </c>
      <c r="G5931" s="48">
        <f>ROUND(E5931*F5931,2)</f>
        <v>0</v>
      </c>
      <c r="H5931" s="46">
        <v>1.342E-2</v>
      </c>
      <c r="I5931" s="46">
        <f>ROUND(E5931*H5931,2)</f>
        <v>1.26</v>
      </c>
      <c r="J5931" s="46">
        <v>0</v>
      </c>
      <c r="K5931" s="46">
        <f>ROUND(E5931*J5931,2)</f>
        <v>0</v>
      </c>
    </row>
    <row r="5932" spans="1:11" ht="12.75" customHeight="1" outlineLevel="1" x14ac:dyDescent="0.2">
      <c r="A5932" s="135"/>
      <c r="B5932" s="136"/>
      <c r="C5932" s="159" t="s">
        <v>4621</v>
      </c>
      <c r="D5932" s="159"/>
      <c r="E5932" s="159"/>
      <c r="F5932" s="159"/>
      <c r="G5932" s="159"/>
      <c r="H5932" s="140"/>
      <c r="I5932" s="140"/>
      <c r="J5932" s="140"/>
      <c r="K5932" s="140"/>
    </row>
    <row r="5933" spans="1:11" outlineLevel="1" x14ac:dyDescent="0.2">
      <c r="A5933" s="135"/>
      <c r="B5933" s="136"/>
      <c r="C5933" s="137" t="s">
        <v>4622</v>
      </c>
      <c r="D5933" s="139"/>
      <c r="E5933" s="139">
        <v>70.55</v>
      </c>
      <c r="F5933" s="134"/>
      <c r="G5933" s="134"/>
      <c r="H5933" s="140"/>
      <c r="I5933" s="140"/>
      <c r="J5933" s="140"/>
      <c r="K5933" s="140"/>
    </row>
    <row r="5934" spans="1:11" outlineLevel="1" x14ac:dyDescent="0.2">
      <c r="A5934" s="135"/>
      <c r="B5934" s="136"/>
      <c r="C5934" s="137" t="s">
        <v>4623</v>
      </c>
      <c r="D5934" s="139"/>
      <c r="E5934" s="139">
        <v>23.38</v>
      </c>
      <c r="F5934" s="134"/>
      <c r="G5934" s="134"/>
      <c r="H5934" s="140"/>
      <c r="I5934" s="140"/>
      <c r="J5934" s="140"/>
      <c r="K5934" s="140"/>
    </row>
    <row r="5935" spans="1:11" ht="22.5" outlineLevel="1" x14ac:dyDescent="0.2">
      <c r="A5935" s="43">
        <v>539</v>
      </c>
      <c r="B5935" s="44" t="s">
        <v>4624</v>
      </c>
      <c r="C5935" s="59" t="s">
        <v>4625</v>
      </c>
      <c r="D5935" s="68" t="s">
        <v>373</v>
      </c>
      <c r="E5935" s="46">
        <v>75.680000000000007</v>
      </c>
      <c r="F5935" s="47">
        <v>0</v>
      </c>
      <c r="G5935" s="48">
        <f>ROUND(E5935*F5935,2)</f>
        <v>0</v>
      </c>
      <c r="H5935" s="46">
        <v>1.4290000000000001E-2</v>
      </c>
      <c r="I5935" s="46">
        <f>ROUND(E5935*H5935,2)</f>
        <v>1.08</v>
      </c>
      <c r="J5935" s="46">
        <v>0</v>
      </c>
      <c r="K5935" s="46">
        <f>ROUND(E5935*J5935,2)</f>
        <v>0</v>
      </c>
    </row>
    <row r="5936" spans="1:11" ht="12.75" customHeight="1" outlineLevel="1" x14ac:dyDescent="0.2">
      <c r="A5936" s="135"/>
      <c r="B5936" s="136"/>
      <c r="C5936" s="159" t="s">
        <v>4626</v>
      </c>
      <c r="D5936" s="159"/>
      <c r="E5936" s="159"/>
      <c r="F5936" s="159"/>
      <c r="G5936" s="159"/>
      <c r="H5936" s="140"/>
      <c r="I5936" s="140"/>
      <c r="J5936" s="140"/>
      <c r="K5936" s="140"/>
    </row>
    <row r="5937" spans="1:11" outlineLevel="1" x14ac:dyDescent="0.2">
      <c r="A5937" s="135"/>
      <c r="B5937" s="136"/>
      <c r="C5937" s="137" t="s">
        <v>4627</v>
      </c>
      <c r="D5937" s="139"/>
      <c r="E5937" s="139"/>
      <c r="F5937" s="134"/>
      <c r="G5937" s="134"/>
      <c r="H5937" s="140"/>
      <c r="I5937" s="140"/>
      <c r="J5937" s="140"/>
      <c r="K5937" s="140"/>
    </row>
    <row r="5938" spans="1:11" outlineLevel="1" x14ac:dyDescent="0.2">
      <c r="A5938" s="135"/>
      <c r="B5938" s="136"/>
      <c r="C5938" s="137" t="s">
        <v>4628</v>
      </c>
      <c r="D5938" s="139"/>
      <c r="E5938" s="139">
        <v>32.9</v>
      </c>
      <c r="F5938" s="134"/>
      <c r="G5938" s="134"/>
      <c r="H5938" s="140"/>
      <c r="I5938" s="140"/>
      <c r="J5938" s="140"/>
      <c r="K5938" s="140"/>
    </row>
    <row r="5939" spans="1:11" outlineLevel="1" x14ac:dyDescent="0.2">
      <c r="A5939" s="135"/>
      <c r="B5939" s="136"/>
      <c r="C5939" s="137" t="s">
        <v>4629</v>
      </c>
      <c r="D5939" s="139"/>
      <c r="E5939" s="139"/>
      <c r="F5939" s="134"/>
      <c r="G5939" s="134"/>
      <c r="H5939" s="140"/>
      <c r="I5939" s="140"/>
      <c r="J5939" s="140"/>
      <c r="K5939" s="140"/>
    </row>
    <row r="5940" spans="1:11" outlineLevel="1" x14ac:dyDescent="0.2">
      <c r="A5940" s="135"/>
      <c r="B5940" s="136"/>
      <c r="C5940" s="137" t="s">
        <v>4630</v>
      </c>
      <c r="D5940" s="139"/>
      <c r="E5940" s="139">
        <v>42.78</v>
      </c>
      <c r="F5940" s="134"/>
      <c r="G5940" s="134"/>
      <c r="H5940" s="140"/>
      <c r="I5940" s="140"/>
      <c r="J5940" s="140"/>
      <c r="K5940" s="140"/>
    </row>
    <row r="5941" spans="1:11" outlineLevel="1" x14ac:dyDescent="0.2">
      <c r="A5941" s="43">
        <v>540</v>
      </c>
      <c r="B5941" s="44" t="s">
        <v>4631</v>
      </c>
      <c r="C5941" s="59" t="s">
        <v>4632</v>
      </c>
      <c r="D5941" s="68" t="s">
        <v>373</v>
      </c>
      <c r="E5941" s="46">
        <v>16.39</v>
      </c>
      <c r="F5941" s="47">
        <v>0</v>
      </c>
      <c r="G5941" s="48">
        <f>ROUND(E5941*F5941,2)</f>
        <v>0</v>
      </c>
      <c r="H5941" s="46">
        <v>2.3390000000000001E-2</v>
      </c>
      <c r="I5941" s="46">
        <f>ROUND(E5941*H5941,2)</f>
        <v>0.38</v>
      </c>
      <c r="J5941" s="46">
        <v>0</v>
      </c>
      <c r="K5941" s="46">
        <f>ROUND(E5941*J5941,2)</f>
        <v>0</v>
      </c>
    </row>
    <row r="5942" spans="1:11" outlineLevel="1" x14ac:dyDescent="0.2">
      <c r="A5942" s="135"/>
      <c r="B5942" s="136"/>
      <c r="C5942" s="159" t="s">
        <v>4633</v>
      </c>
      <c r="D5942" s="159"/>
      <c r="E5942" s="159"/>
      <c r="F5942" s="159"/>
      <c r="G5942" s="159"/>
      <c r="H5942" s="140"/>
      <c r="I5942" s="140"/>
      <c r="J5942" s="140"/>
      <c r="K5942" s="140"/>
    </row>
    <row r="5943" spans="1:11" outlineLevel="1" x14ac:dyDescent="0.2">
      <c r="A5943" s="135"/>
      <c r="B5943" s="136"/>
      <c r="C5943" s="137" t="s">
        <v>4634</v>
      </c>
      <c r="D5943" s="139"/>
      <c r="E5943" s="139">
        <v>16.39</v>
      </c>
      <c r="F5943" s="134"/>
      <c r="G5943" s="134"/>
      <c r="H5943" s="140"/>
      <c r="I5943" s="140"/>
      <c r="J5943" s="140"/>
      <c r="K5943" s="140"/>
    </row>
    <row r="5944" spans="1:11" ht="22.5" outlineLevel="1" x14ac:dyDescent="0.2">
      <c r="A5944" s="43">
        <v>541</v>
      </c>
      <c r="B5944" s="44" t="s">
        <v>4635</v>
      </c>
      <c r="C5944" s="59" t="s">
        <v>4636</v>
      </c>
      <c r="D5944" s="68" t="s">
        <v>373</v>
      </c>
      <c r="E5944" s="46">
        <v>131.97999999999999</v>
      </c>
      <c r="F5944" s="47">
        <v>0</v>
      </c>
      <c r="G5944" s="48">
        <f>ROUND(E5944*F5944,2)</f>
        <v>0</v>
      </c>
      <c r="H5944" s="46">
        <v>2.0000000000000002E-5</v>
      </c>
      <c r="I5944" s="46">
        <f>ROUND(E5944*H5944,2)</f>
        <v>0</v>
      </c>
      <c r="J5944" s="46">
        <v>0</v>
      </c>
      <c r="K5944" s="46">
        <f>ROUND(E5944*J5944,2)</f>
        <v>0</v>
      </c>
    </row>
    <row r="5945" spans="1:11" outlineLevel="1" x14ac:dyDescent="0.2">
      <c r="A5945" s="135"/>
      <c r="B5945" s="136"/>
      <c r="C5945" s="137" t="s">
        <v>4627</v>
      </c>
      <c r="D5945" s="139"/>
      <c r="E5945" s="139"/>
      <c r="F5945" s="134"/>
      <c r="G5945" s="134"/>
      <c r="H5945" s="140"/>
      <c r="I5945" s="140"/>
      <c r="J5945" s="140"/>
      <c r="K5945" s="140"/>
    </row>
    <row r="5946" spans="1:11" outlineLevel="1" x14ac:dyDescent="0.2">
      <c r="A5946" s="135"/>
      <c r="B5946" s="136"/>
      <c r="C5946" s="137" t="s">
        <v>4628</v>
      </c>
      <c r="D5946" s="139"/>
      <c r="E5946" s="139">
        <v>32.9</v>
      </c>
      <c r="F5946" s="134"/>
      <c r="G5946" s="134"/>
      <c r="H5946" s="140"/>
      <c r="I5946" s="140"/>
      <c r="J5946" s="140"/>
      <c r="K5946" s="140"/>
    </row>
    <row r="5947" spans="1:11" outlineLevel="1" x14ac:dyDescent="0.2">
      <c r="A5947" s="135"/>
      <c r="B5947" s="136"/>
      <c r="C5947" s="137" t="s">
        <v>4637</v>
      </c>
      <c r="D5947" s="139"/>
      <c r="E5947" s="139">
        <v>34.6</v>
      </c>
      <c r="F5947" s="134"/>
      <c r="G5947" s="134"/>
      <c r="H5947" s="140"/>
      <c r="I5947" s="140"/>
      <c r="J5947" s="140"/>
      <c r="K5947" s="140"/>
    </row>
    <row r="5948" spans="1:11" outlineLevel="1" x14ac:dyDescent="0.2">
      <c r="A5948" s="135"/>
      <c r="B5948" s="136"/>
      <c r="C5948" s="137" t="s">
        <v>4629</v>
      </c>
      <c r="D5948" s="139"/>
      <c r="E5948" s="139"/>
      <c r="F5948" s="134"/>
      <c r="G5948" s="134"/>
      <c r="H5948" s="140"/>
      <c r="I5948" s="140"/>
      <c r="J5948" s="140"/>
      <c r="K5948" s="140"/>
    </row>
    <row r="5949" spans="1:11" outlineLevel="1" x14ac:dyDescent="0.2">
      <c r="A5949" s="135"/>
      <c r="B5949" s="136"/>
      <c r="C5949" s="137" t="s">
        <v>4630</v>
      </c>
      <c r="D5949" s="139"/>
      <c r="E5949" s="139">
        <v>42.78</v>
      </c>
      <c r="F5949" s="134"/>
      <c r="G5949" s="134"/>
      <c r="H5949" s="140"/>
      <c r="I5949" s="140"/>
      <c r="J5949" s="140"/>
      <c r="K5949" s="140"/>
    </row>
    <row r="5950" spans="1:11" outlineLevel="1" x14ac:dyDescent="0.2">
      <c r="A5950" s="135"/>
      <c r="B5950" s="136"/>
      <c r="C5950" s="137" t="s">
        <v>4638</v>
      </c>
      <c r="D5950" s="139"/>
      <c r="E5950" s="139">
        <v>21.7</v>
      </c>
      <c r="F5950" s="134"/>
      <c r="G5950" s="134"/>
      <c r="H5950" s="140"/>
      <c r="I5950" s="140"/>
      <c r="J5950" s="140"/>
      <c r="K5950" s="140"/>
    </row>
    <row r="5951" spans="1:11" ht="22.5" outlineLevel="1" x14ac:dyDescent="0.2">
      <c r="A5951" s="43">
        <v>542</v>
      </c>
      <c r="B5951" s="44" t="s">
        <v>4639</v>
      </c>
      <c r="C5951" s="59" t="s">
        <v>4640</v>
      </c>
      <c r="D5951" s="68" t="s">
        <v>373</v>
      </c>
      <c r="E5951" s="46">
        <v>292.37</v>
      </c>
      <c r="F5951" s="47">
        <v>0</v>
      </c>
      <c r="G5951" s="48">
        <f>ROUND(E5951*F5951,2)</f>
        <v>0</v>
      </c>
      <c r="H5951" s="46">
        <v>1.2E-4</v>
      </c>
      <c r="I5951" s="46">
        <f>ROUND(E5951*H5951,2)</f>
        <v>0.04</v>
      </c>
      <c r="J5951" s="46">
        <v>0</v>
      </c>
      <c r="K5951" s="46">
        <f>ROUND(E5951*J5951,2)</f>
        <v>0</v>
      </c>
    </row>
    <row r="5952" spans="1:11" outlineLevel="1" x14ac:dyDescent="0.2">
      <c r="A5952" s="135"/>
      <c r="B5952" s="136"/>
      <c r="C5952" s="144" t="s">
        <v>4641</v>
      </c>
      <c r="D5952" s="144"/>
      <c r="E5952" s="144"/>
      <c r="F5952" s="144"/>
      <c r="G5952" s="144"/>
      <c r="H5952" s="140"/>
      <c r="I5952" s="140"/>
      <c r="J5952" s="140"/>
      <c r="K5952" s="140"/>
    </row>
    <row r="5953" spans="1:11" outlineLevel="1" x14ac:dyDescent="0.2">
      <c r="A5953" s="135"/>
      <c r="B5953" s="136"/>
      <c r="C5953" s="137" t="s">
        <v>4642</v>
      </c>
      <c r="D5953" s="139"/>
      <c r="E5953" s="139">
        <v>131.22999999999999</v>
      </c>
      <c r="F5953" s="134"/>
      <c r="G5953" s="134"/>
      <c r="H5953" s="140"/>
      <c r="I5953" s="140"/>
      <c r="J5953" s="140"/>
      <c r="K5953" s="140"/>
    </row>
    <row r="5954" spans="1:11" outlineLevel="1" x14ac:dyDescent="0.2">
      <c r="A5954" s="135"/>
      <c r="B5954" s="136"/>
      <c r="C5954" s="137" t="s">
        <v>4637</v>
      </c>
      <c r="D5954" s="139"/>
      <c r="E5954" s="139">
        <v>34.6</v>
      </c>
      <c r="F5954" s="134"/>
      <c r="G5954" s="134"/>
      <c r="H5954" s="140"/>
      <c r="I5954" s="140"/>
      <c r="J5954" s="140"/>
      <c r="K5954" s="140"/>
    </row>
    <row r="5955" spans="1:11" outlineLevel="1" x14ac:dyDescent="0.2">
      <c r="A5955" s="135"/>
      <c r="B5955" s="136"/>
      <c r="C5955" s="137" t="s">
        <v>4643</v>
      </c>
      <c r="D5955" s="139"/>
      <c r="E5955" s="139">
        <v>104.84</v>
      </c>
      <c r="F5955" s="134"/>
      <c r="G5955" s="134"/>
      <c r="H5955" s="140"/>
      <c r="I5955" s="140"/>
      <c r="J5955" s="140"/>
      <c r="K5955" s="140"/>
    </row>
    <row r="5956" spans="1:11" outlineLevel="1" x14ac:dyDescent="0.2">
      <c r="A5956" s="135"/>
      <c r="B5956" s="136"/>
      <c r="C5956" s="137" t="s">
        <v>4638</v>
      </c>
      <c r="D5956" s="139"/>
      <c r="E5956" s="139">
        <v>21.7</v>
      </c>
      <c r="F5956" s="134"/>
      <c r="G5956" s="134"/>
      <c r="H5956" s="140"/>
      <c r="I5956" s="140"/>
      <c r="J5956" s="140"/>
      <c r="K5956" s="140"/>
    </row>
    <row r="5957" spans="1:11" ht="22.5" outlineLevel="1" x14ac:dyDescent="0.2">
      <c r="A5957" s="43">
        <v>543</v>
      </c>
      <c r="B5957" s="44" t="s">
        <v>4644</v>
      </c>
      <c r="C5957" s="59" t="s">
        <v>4645</v>
      </c>
      <c r="D5957" s="68" t="s">
        <v>373</v>
      </c>
      <c r="E5957" s="46">
        <v>236.07</v>
      </c>
      <c r="F5957" s="47">
        <v>0</v>
      </c>
      <c r="G5957" s="48">
        <f>ROUND(E5957*F5957,2)</f>
        <v>0</v>
      </c>
      <c r="H5957" s="46">
        <v>4.8999999999999998E-4</v>
      </c>
      <c r="I5957" s="46">
        <f>ROUND(E5957*H5957,2)</f>
        <v>0.12</v>
      </c>
      <c r="J5957" s="46">
        <v>0</v>
      </c>
      <c r="K5957" s="46">
        <f>ROUND(E5957*J5957,2)</f>
        <v>0</v>
      </c>
    </row>
    <row r="5958" spans="1:11" outlineLevel="1" x14ac:dyDescent="0.2">
      <c r="A5958" s="135"/>
      <c r="B5958" s="136"/>
      <c r="C5958" s="144" t="s">
        <v>4646</v>
      </c>
      <c r="D5958" s="144"/>
      <c r="E5958" s="144"/>
      <c r="F5958" s="144"/>
      <c r="G5958" s="144"/>
      <c r="H5958" s="140"/>
      <c r="I5958" s="140"/>
      <c r="J5958" s="140"/>
      <c r="K5958" s="140"/>
    </row>
    <row r="5959" spans="1:11" outlineLevel="1" x14ac:dyDescent="0.2">
      <c r="A5959" s="135"/>
      <c r="B5959" s="136"/>
      <c r="C5959" s="137" t="s">
        <v>4647</v>
      </c>
      <c r="D5959" s="139"/>
      <c r="E5959" s="139">
        <v>131.22999999999999</v>
      </c>
      <c r="F5959" s="134"/>
      <c r="G5959" s="134"/>
      <c r="H5959" s="140"/>
      <c r="I5959" s="140"/>
      <c r="J5959" s="140"/>
      <c r="K5959" s="140"/>
    </row>
    <row r="5960" spans="1:11" outlineLevel="1" x14ac:dyDescent="0.2">
      <c r="A5960" s="135"/>
      <c r="B5960" s="136"/>
      <c r="C5960" s="137" t="s">
        <v>4643</v>
      </c>
      <c r="D5960" s="139"/>
      <c r="E5960" s="139">
        <v>104.84</v>
      </c>
      <c r="F5960" s="134"/>
      <c r="G5960" s="134"/>
      <c r="H5960" s="140"/>
      <c r="I5960" s="140"/>
      <c r="J5960" s="140"/>
      <c r="K5960" s="140"/>
    </row>
    <row r="5961" spans="1:11" outlineLevel="1" x14ac:dyDescent="0.2">
      <c r="A5961" s="43">
        <v>544</v>
      </c>
      <c r="B5961" s="44" t="s">
        <v>4648</v>
      </c>
      <c r="C5961" s="59" t="s">
        <v>4649</v>
      </c>
      <c r="D5961" s="68" t="s">
        <v>172</v>
      </c>
      <c r="E5961" s="46">
        <v>381.625</v>
      </c>
      <c r="F5961" s="47">
        <v>0</v>
      </c>
      <c r="G5961" s="48">
        <f>ROUND(E5961*F5961,2)</f>
        <v>0</v>
      </c>
      <c r="H5961" s="46">
        <v>3.0000000000000001E-5</v>
      </c>
      <c r="I5961" s="46">
        <f>ROUND(E5961*H5961,2)</f>
        <v>0.01</v>
      </c>
      <c r="J5961" s="46">
        <v>0</v>
      </c>
      <c r="K5961" s="46">
        <f>ROUND(E5961*J5961,2)</f>
        <v>0</v>
      </c>
    </row>
    <row r="5962" spans="1:11" outlineLevel="1" x14ac:dyDescent="0.2">
      <c r="A5962" s="135"/>
      <c r="B5962" s="136"/>
      <c r="C5962" s="144" t="s">
        <v>4650</v>
      </c>
      <c r="D5962" s="144"/>
      <c r="E5962" s="144"/>
      <c r="F5962" s="144"/>
      <c r="G5962" s="144"/>
      <c r="H5962" s="140"/>
      <c r="I5962" s="140"/>
      <c r="J5962" s="140"/>
      <c r="K5962" s="140"/>
    </row>
    <row r="5963" spans="1:11" outlineLevel="1" x14ac:dyDescent="0.2">
      <c r="A5963" s="135"/>
      <c r="B5963" s="136"/>
      <c r="C5963" s="137" t="s">
        <v>3856</v>
      </c>
      <c r="D5963" s="139"/>
      <c r="E5963" s="139">
        <v>51.024999999999999</v>
      </c>
      <c r="F5963" s="134"/>
      <c r="G5963" s="134"/>
      <c r="H5963" s="140"/>
      <c r="I5963" s="140"/>
      <c r="J5963" s="140"/>
      <c r="K5963" s="140"/>
    </row>
    <row r="5964" spans="1:11" outlineLevel="1" x14ac:dyDescent="0.2">
      <c r="A5964" s="135"/>
      <c r="B5964" s="136"/>
      <c r="C5964" s="137" t="s">
        <v>4651</v>
      </c>
      <c r="D5964" s="139"/>
      <c r="E5964" s="139">
        <v>330.6</v>
      </c>
      <c r="F5964" s="134"/>
      <c r="G5964" s="134"/>
      <c r="H5964" s="140"/>
      <c r="I5964" s="140"/>
      <c r="J5964" s="140"/>
      <c r="K5964" s="140"/>
    </row>
    <row r="5965" spans="1:11" ht="22.5" outlineLevel="1" x14ac:dyDescent="0.2">
      <c r="A5965" s="43">
        <v>545</v>
      </c>
      <c r="B5965" s="44" t="s">
        <v>4652</v>
      </c>
      <c r="C5965" s="59" t="s">
        <v>4653</v>
      </c>
      <c r="D5965" s="68" t="s">
        <v>172</v>
      </c>
      <c r="E5965" s="46">
        <v>1717.0577000000001</v>
      </c>
      <c r="F5965" s="47">
        <v>0</v>
      </c>
      <c r="G5965" s="48">
        <f>ROUND(E5965*F5965,2)</f>
        <v>0</v>
      </c>
      <c r="H5965" s="46">
        <v>1.6000000000000001E-4</v>
      </c>
      <c r="I5965" s="46">
        <f>ROUND(E5965*H5965,2)</f>
        <v>0.27</v>
      </c>
      <c r="J5965" s="46">
        <v>0</v>
      </c>
      <c r="K5965" s="46">
        <f>ROUND(E5965*J5965,2)</f>
        <v>0</v>
      </c>
    </row>
    <row r="5966" spans="1:11" outlineLevel="1" x14ac:dyDescent="0.2">
      <c r="A5966" s="135"/>
      <c r="B5966" s="136"/>
      <c r="C5966" s="144" t="s">
        <v>4654</v>
      </c>
      <c r="D5966" s="144"/>
      <c r="E5966" s="144"/>
      <c r="F5966" s="144"/>
      <c r="G5966" s="144"/>
      <c r="H5966" s="140"/>
      <c r="I5966" s="140"/>
      <c r="J5966" s="140"/>
      <c r="K5966" s="140"/>
    </row>
    <row r="5967" spans="1:11" outlineLevel="1" x14ac:dyDescent="0.2">
      <c r="A5967" s="135"/>
      <c r="B5967" s="136"/>
      <c r="C5967" s="137" t="s">
        <v>4655</v>
      </c>
      <c r="D5967" s="139"/>
      <c r="E5967" s="139">
        <v>1717.0577000000001</v>
      </c>
      <c r="F5967" s="134"/>
      <c r="G5967" s="134"/>
      <c r="H5967" s="140"/>
      <c r="I5967" s="140"/>
      <c r="J5967" s="140"/>
      <c r="K5967" s="140"/>
    </row>
    <row r="5968" spans="1:11" ht="22.5" outlineLevel="1" x14ac:dyDescent="0.2">
      <c r="A5968" s="43">
        <v>546</v>
      </c>
      <c r="B5968" s="44" t="s">
        <v>4656</v>
      </c>
      <c r="C5968" s="59" t="s">
        <v>4657</v>
      </c>
      <c r="D5968" s="68" t="s">
        <v>172</v>
      </c>
      <c r="E5968" s="46">
        <v>237.95750000000001</v>
      </c>
      <c r="F5968" s="47">
        <v>0</v>
      </c>
      <c r="G5968" s="48">
        <f>ROUND(E5968*F5968,2)</f>
        <v>0</v>
      </c>
      <c r="H5968" s="46">
        <v>1.1E-4</v>
      </c>
      <c r="I5968" s="46">
        <f>ROUND(E5968*H5968,2)</f>
        <v>0.03</v>
      </c>
      <c r="J5968" s="46">
        <v>0</v>
      </c>
      <c r="K5968" s="46">
        <f>ROUND(E5968*J5968,2)</f>
        <v>0</v>
      </c>
    </row>
    <row r="5969" spans="1:11" outlineLevel="1" x14ac:dyDescent="0.2">
      <c r="A5969" s="135"/>
      <c r="B5969" s="136"/>
      <c r="C5969" s="137" t="s">
        <v>3856</v>
      </c>
      <c r="D5969" s="139"/>
      <c r="E5969" s="139">
        <v>51.024999999999999</v>
      </c>
      <c r="F5969" s="134"/>
      <c r="G5969" s="134"/>
      <c r="H5969" s="140"/>
      <c r="I5969" s="140"/>
      <c r="J5969" s="140"/>
      <c r="K5969" s="140"/>
    </row>
    <row r="5970" spans="1:11" outlineLevel="1" x14ac:dyDescent="0.2">
      <c r="A5970" s="135"/>
      <c r="B5970" s="136"/>
      <c r="C5970" s="137" t="s">
        <v>4251</v>
      </c>
      <c r="D5970" s="139"/>
      <c r="E5970" s="139">
        <v>165.3</v>
      </c>
      <c r="F5970" s="134"/>
      <c r="G5970" s="134"/>
      <c r="H5970" s="140"/>
      <c r="I5970" s="140"/>
      <c r="J5970" s="140"/>
      <c r="K5970" s="140"/>
    </row>
    <row r="5971" spans="1:11" outlineLevel="1" x14ac:dyDescent="0.2">
      <c r="A5971" s="135"/>
      <c r="B5971" s="136"/>
      <c r="C5971" s="141" t="s">
        <v>1878</v>
      </c>
      <c r="D5971" s="143"/>
      <c r="E5971" s="143">
        <v>21.6325</v>
      </c>
      <c r="F5971" s="134"/>
      <c r="G5971" s="134"/>
      <c r="H5971" s="140"/>
      <c r="I5971" s="140"/>
      <c r="J5971" s="140"/>
      <c r="K5971" s="140"/>
    </row>
    <row r="5972" spans="1:11" outlineLevel="1" x14ac:dyDescent="0.2">
      <c r="A5972" s="43">
        <v>547</v>
      </c>
      <c r="B5972" s="44" t="s">
        <v>4658</v>
      </c>
      <c r="C5972" s="59" t="s">
        <v>4659</v>
      </c>
      <c r="D5972" s="68" t="s">
        <v>172</v>
      </c>
      <c r="E5972" s="46">
        <v>1093.3699999999999</v>
      </c>
      <c r="F5972" s="47">
        <v>0</v>
      </c>
      <c r="G5972" s="48">
        <f>ROUND(E5972*F5972,2)</f>
        <v>0</v>
      </c>
      <c r="H5972" s="46">
        <v>0</v>
      </c>
      <c r="I5972" s="46">
        <f>ROUND(E5972*H5972,2)</f>
        <v>0</v>
      </c>
      <c r="J5972" s="46">
        <v>1.8000000000000001E-4</v>
      </c>
      <c r="K5972" s="46">
        <f>ROUND(E5972*J5972,2)</f>
        <v>0.2</v>
      </c>
    </row>
    <row r="5973" spans="1:11" outlineLevel="1" x14ac:dyDescent="0.2">
      <c r="A5973" s="135"/>
      <c r="B5973" s="136"/>
      <c r="C5973" s="137" t="s">
        <v>2708</v>
      </c>
      <c r="D5973" s="139"/>
      <c r="E5973" s="139"/>
      <c r="F5973" s="134"/>
      <c r="G5973" s="134"/>
      <c r="H5973" s="140"/>
      <c r="I5973" s="140"/>
      <c r="J5973" s="140"/>
      <c r="K5973" s="140"/>
    </row>
    <row r="5974" spans="1:11" outlineLevel="1" x14ac:dyDescent="0.2">
      <c r="A5974" s="135"/>
      <c r="B5974" s="136"/>
      <c r="C5974" s="137" t="s">
        <v>3977</v>
      </c>
      <c r="D5974" s="139"/>
      <c r="E5974" s="139"/>
      <c r="F5974" s="134"/>
      <c r="G5974" s="134"/>
      <c r="H5974" s="140"/>
      <c r="I5974" s="140"/>
      <c r="J5974" s="140"/>
      <c r="K5974" s="140"/>
    </row>
    <row r="5975" spans="1:11" outlineLevel="1" x14ac:dyDescent="0.2">
      <c r="A5975" s="135"/>
      <c r="B5975" s="136"/>
      <c r="C5975" s="137" t="s">
        <v>420</v>
      </c>
      <c r="D5975" s="139"/>
      <c r="E5975" s="139"/>
      <c r="F5975" s="134"/>
      <c r="G5975" s="134"/>
      <c r="H5975" s="140"/>
      <c r="I5975" s="140"/>
      <c r="J5975" s="140"/>
      <c r="K5975" s="140"/>
    </row>
    <row r="5976" spans="1:11" outlineLevel="1" x14ac:dyDescent="0.2">
      <c r="A5976" s="135"/>
      <c r="B5976" s="136"/>
      <c r="C5976" s="137" t="s">
        <v>2709</v>
      </c>
      <c r="D5976" s="139"/>
      <c r="E5976" s="139">
        <v>307</v>
      </c>
      <c r="F5976" s="134"/>
      <c r="G5976" s="134"/>
      <c r="H5976" s="140"/>
      <c r="I5976" s="140"/>
      <c r="J5976" s="140"/>
      <c r="K5976" s="140"/>
    </row>
    <row r="5977" spans="1:11" outlineLevel="1" x14ac:dyDescent="0.2">
      <c r="A5977" s="135"/>
      <c r="B5977" s="136"/>
      <c r="C5977" s="137" t="s">
        <v>2710</v>
      </c>
      <c r="D5977" s="139"/>
      <c r="E5977" s="139">
        <v>348.97</v>
      </c>
      <c r="F5977" s="134"/>
      <c r="G5977" s="134"/>
      <c r="H5977" s="140"/>
      <c r="I5977" s="140"/>
      <c r="J5977" s="140"/>
      <c r="K5977" s="140"/>
    </row>
    <row r="5978" spans="1:11" outlineLevel="1" x14ac:dyDescent="0.2">
      <c r="A5978" s="135"/>
      <c r="B5978" s="136"/>
      <c r="C5978" s="137" t="s">
        <v>3978</v>
      </c>
      <c r="D5978" s="139"/>
      <c r="E5978" s="139"/>
      <c r="F5978" s="134"/>
      <c r="G5978" s="134"/>
      <c r="H5978" s="140"/>
      <c r="I5978" s="140"/>
      <c r="J5978" s="140"/>
      <c r="K5978" s="140"/>
    </row>
    <row r="5979" spans="1:11" outlineLevel="1" x14ac:dyDescent="0.2">
      <c r="A5979" s="135"/>
      <c r="B5979" s="136"/>
      <c r="C5979" s="137" t="s">
        <v>420</v>
      </c>
      <c r="D5979" s="139"/>
      <c r="E5979" s="139"/>
      <c r="F5979" s="134"/>
      <c r="G5979" s="134"/>
      <c r="H5979" s="140"/>
      <c r="I5979" s="140"/>
      <c r="J5979" s="140"/>
      <c r="K5979" s="140"/>
    </row>
    <row r="5980" spans="1:11" outlineLevel="1" x14ac:dyDescent="0.2">
      <c r="A5980" s="135"/>
      <c r="B5980" s="136"/>
      <c r="C5980" s="137" t="s">
        <v>3985</v>
      </c>
      <c r="D5980" s="139"/>
      <c r="E5980" s="139">
        <v>190.98</v>
      </c>
      <c r="F5980" s="134"/>
      <c r="G5980" s="134"/>
      <c r="H5980" s="140"/>
      <c r="I5980" s="140"/>
      <c r="J5980" s="140"/>
      <c r="K5980" s="140"/>
    </row>
    <row r="5981" spans="1:11" outlineLevel="1" x14ac:dyDescent="0.2">
      <c r="A5981" s="135"/>
      <c r="B5981" s="136"/>
      <c r="C5981" s="137" t="s">
        <v>3986</v>
      </c>
      <c r="D5981" s="139"/>
      <c r="E5981" s="139">
        <v>246.42</v>
      </c>
      <c r="F5981" s="134"/>
      <c r="G5981" s="134"/>
      <c r="H5981" s="140"/>
      <c r="I5981" s="140"/>
      <c r="J5981" s="140"/>
      <c r="K5981" s="140"/>
    </row>
    <row r="5982" spans="1:11" ht="22.5" outlineLevel="1" x14ac:dyDescent="0.2">
      <c r="A5982" s="51">
        <v>548</v>
      </c>
      <c r="B5982" s="52" t="s">
        <v>4660</v>
      </c>
      <c r="C5982" s="60" t="s">
        <v>4661</v>
      </c>
      <c r="D5982" s="69" t="s">
        <v>2373</v>
      </c>
      <c r="E5982" s="54">
        <v>16</v>
      </c>
      <c r="F5982" s="55">
        <v>0</v>
      </c>
      <c r="G5982" s="56">
        <f>ROUND(E5982*F5982,2)</f>
        <v>0</v>
      </c>
      <c r="H5982" s="54">
        <v>5.0000000000000001E-3</v>
      </c>
      <c r="I5982" s="54">
        <f>ROUND(E5982*H5982,2)</f>
        <v>0.08</v>
      </c>
      <c r="J5982" s="54">
        <v>0</v>
      </c>
      <c r="K5982" s="54">
        <f>ROUND(E5982*J5982,2)</f>
        <v>0</v>
      </c>
    </row>
    <row r="5983" spans="1:11" ht="22.5" outlineLevel="1" x14ac:dyDescent="0.2">
      <c r="A5983" s="51">
        <v>549</v>
      </c>
      <c r="B5983" s="52" t="s">
        <v>4662</v>
      </c>
      <c r="C5983" s="60" t="s">
        <v>4661</v>
      </c>
      <c r="D5983" s="69" t="s">
        <v>2373</v>
      </c>
      <c r="E5983" s="54">
        <v>2</v>
      </c>
      <c r="F5983" s="55">
        <v>0</v>
      </c>
      <c r="G5983" s="56">
        <f>ROUND(E5983*F5983,2)</f>
        <v>0</v>
      </c>
      <c r="H5983" s="54">
        <v>5.0000000000000001E-3</v>
      </c>
      <c r="I5983" s="54">
        <f>ROUND(E5983*H5983,2)</f>
        <v>0.01</v>
      </c>
      <c r="J5983" s="54">
        <v>0</v>
      </c>
      <c r="K5983" s="54">
        <f>ROUND(E5983*J5983,2)</f>
        <v>0</v>
      </c>
    </row>
    <row r="5984" spans="1:11" ht="22.5" outlineLevel="1" x14ac:dyDescent="0.2">
      <c r="A5984" s="43">
        <v>550</v>
      </c>
      <c r="B5984" s="44" t="s">
        <v>4663</v>
      </c>
      <c r="C5984" s="59" t="s">
        <v>4664</v>
      </c>
      <c r="D5984" s="68" t="s">
        <v>172</v>
      </c>
      <c r="E5984" s="46">
        <v>237.95750000000001</v>
      </c>
      <c r="F5984" s="47">
        <v>0</v>
      </c>
      <c r="G5984" s="48">
        <f>ROUND(E5984*F5984,2)</f>
        <v>0</v>
      </c>
      <c r="H5984" s="46">
        <v>5.0000000000000001E-4</v>
      </c>
      <c r="I5984" s="46">
        <f>ROUND(E5984*H5984,2)</f>
        <v>0.12</v>
      </c>
      <c r="J5984" s="46">
        <v>0</v>
      </c>
      <c r="K5984" s="46">
        <f>ROUND(E5984*J5984,2)</f>
        <v>0</v>
      </c>
    </row>
    <row r="5985" spans="1:11" outlineLevel="1" x14ac:dyDescent="0.2">
      <c r="A5985" s="135"/>
      <c r="B5985" s="136"/>
      <c r="C5985" s="137" t="s">
        <v>3856</v>
      </c>
      <c r="D5985" s="139"/>
      <c r="E5985" s="139">
        <v>51.024999999999999</v>
      </c>
      <c r="F5985" s="134"/>
      <c r="G5985" s="134"/>
      <c r="H5985" s="140"/>
      <c r="I5985" s="140"/>
      <c r="J5985" s="140"/>
      <c r="K5985" s="140"/>
    </row>
    <row r="5986" spans="1:11" outlineLevel="1" x14ac:dyDescent="0.2">
      <c r="A5986" s="135"/>
      <c r="B5986" s="136"/>
      <c r="C5986" s="137" t="s">
        <v>4251</v>
      </c>
      <c r="D5986" s="139"/>
      <c r="E5986" s="139">
        <v>165.3</v>
      </c>
      <c r="F5986" s="134"/>
      <c r="G5986" s="134"/>
      <c r="H5986" s="140"/>
      <c r="I5986" s="140"/>
      <c r="J5986" s="140"/>
      <c r="K5986" s="140"/>
    </row>
    <row r="5987" spans="1:11" outlineLevel="1" x14ac:dyDescent="0.2">
      <c r="A5987" s="135"/>
      <c r="B5987" s="136"/>
      <c r="C5987" s="141" t="s">
        <v>1878</v>
      </c>
      <c r="D5987" s="143"/>
      <c r="E5987" s="143">
        <v>21.6325</v>
      </c>
      <c r="F5987" s="134"/>
      <c r="G5987" s="134"/>
      <c r="H5987" s="140"/>
      <c r="I5987" s="140"/>
      <c r="J5987" s="140"/>
      <c r="K5987" s="140"/>
    </row>
    <row r="5988" spans="1:11" outlineLevel="1" x14ac:dyDescent="0.2">
      <c r="A5988" s="43">
        <v>551</v>
      </c>
      <c r="B5988" s="44" t="s">
        <v>4665</v>
      </c>
      <c r="C5988" s="59" t="s">
        <v>4666</v>
      </c>
      <c r="D5988" s="68" t="s">
        <v>297</v>
      </c>
      <c r="E5988" s="46">
        <v>79.998040000000003</v>
      </c>
      <c r="F5988" s="47">
        <v>0</v>
      </c>
      <c r="G5988" s="48">
        <f>ROUND(E5988*F5988,2)</f>
        <v>0</v>
      </c>
      <c r="H5988" s="46">
        <v>0</v>
      </c>
      <c r="I5988" s="46">
        <f>ROUND(E5988*H5988,2)</f>
        <v>0</v>
      </c>
      <c r="J5988" s="46">
        <v>0</v>
      </c>
      <c r="K5988" s="46">
        <f>ROUND(E5988*J5988,2)</f>
        <v>0</v>
      </c>
    </row>
    <row r="5989" spans="1:11" outlineLevel="1" x14ac:dyDescent="0.2">
      <c r="A5989" s="135"/>
      <c r="B5989" s="136"/>
      <c r="C5989" s="137" t="s">
        <v>3547</v>
      </c>
      <c r="D5989" s="139"/>
      <c r="E5989" s="139"/>
      <c r="F5989" s="134"/>
      <c r="G5989" s="134"/>
      <c r="H5989" s="140"/>
      <c r="I5989" s="140"/>
      <c r="J5989" s="140"/>
      <c r="K5989" s="140"/>
    </row>
    <row r="5990" spans="1:11" outlineLevel="1" x14ac:dyDescent="0.2">
      <c r="A5990" s="135"/>
      <c r="B5990" s="136"/>
      <c r="C5990" s="137" t="s">
        <v>4667</v>
      </c>
      <c r="D5990" s="139"/>
      <c r="E5990" s="139"/>
      <c r="F5990" s="134"/>
      <c r="G5990" s="134"/>
      <c r="H5990" s="140"/>
      <c r="I5990" s="140"/>
      <c r="J5990" s="140"/>
      <c r="K5990" s="140"/>
    </row>
    <row r="5991" spans="1:11" outlineLevel="1" x14ac:dyDescent="0.2">
      <c r="A5991" s="135"/>
      <c r="B5991" s="136"/>
      <c r="C5991" s="137" t="s">
        <v>4668</v>
      </c>
      <c r="D5991" s="139"/>
      <c r="E5991" s="139">
        <v>79.998040000000003</v>
      </c>
      <c r="F5991" s="134"/>
      <c r="G5991" s="134"/>
      <c r="H5991" s="140"/>
      <c r="I5991" s="140"/>
      <c r="J5991" s="140"/>
      <c r="K5991" s="140"/>
    </row>
    <row r="5992" spans="1:11" x14ac:dyDescent="0.2">
      <c r="A5992" s="36" t="s">
        <v>148</v>
      </c>
      <c r="B5992" s="37" t="s">
        <v>88</v>
      </c>
      <c r="C5992" s="58" t="s">
        <v>89</v>
      </c>
      <c r="D5992" s="70"/>
      <c r="E5992" s="39"/>
      <c r="F5992" s="40"/>
      <c r="G5992" s="40">
        <f>SUM(G5993:G6044)</f>
        <v>0</v>
      </c>
      <c r="H5992" s="39"/>
      <c r="I5992" s="39">
        <f>SUM(I5993:I6044)</f>
        <v>1.3800000000000001</v>
      </c>
      <c r="J5992" s="39"/>
      <c r="K5992" s="39">
        <f>SUM(K5993:K6044)</f>
        <v>8.5399999999999991</v>
      </c>
    </row>
    <row r="5993" spans="1:11" outlineLevel="1" x14ac:dyDescent="0.2">
      <c r="A5993" s="43">
        <v>552</v>
      </c>
      <c r="B5993" s="44" t="s">
        <v>4316</v>
      </c>
      <c r="C5993" s="59" t="s">
        <v>4317</v>
      </c>
      <c r="D5993" s="68" t="s">
        <v>172</v>
      </c>
      <c r="E5993" s="46">
        <v>8.5709999999999997</v>
      </c>
      <c r="F5993" s="47">
        <v>0</v>
      </c>
      <c r="G5993" s="48">
        <f>ROUND(E5993*F5993,2)</f>
        <v>0</v>
      </c>
      <c r="H5993" s="46">
        <v>2.4000000000000001E-4</v>
      </c>
      <c r="I5993" s="46">
        <f>ROUND(E5993*H5993,2)</f>
        <v>0</v>
      </c>
      <c r="J5993" s="46">
        <v>0</v>
      </c>
      <c r="K5993" s="46">
        <f>ROUND(E5993*J5993,2)</f>
        <v>0</v>
      </c>
    </row>
    <row r="5994" spans="1:11" outlineLevel="1" x14ac:dyDescent="0.2">
      <c r="A5994" s="135"/>
      <c r="B5994" s="136"/>
      <c r="C5994" s="137" t="s">
        <v>4669</v>
      </c>
      <c r="D5994" s="139"/>
      <c r="E5994" s="139">
        <v>8.5709999999999997</v>
      </c>
      <c r="F5994" s="134"/>
      <c r="G5994" s="134"/>
      <c r="H5994" s="140"/>
      <c r="I5994" s="140"/>
      <c r="J5994" s="140"/>
      <c r="K5994" s="140"/>
    </row>
    <row r="5995" spans="1:11" outlineLevel="1" x14ac:dyDescent="0.2">
      <c r="A5995" s="43">
        <v>553</v>
      </c>
      <c r="B5995" s="44" t="s">
        <v>4670</v>
      </c>
      <c r="C5995" s="59" t="s">
        <v>4671</v>
      </c>
      <c r="D5995" s="68" t="s">
        <v>172</v>
      </c>
      <c r="E5995" s="46">
        <v>18.3657</v>
      </c>
      <c r="F5995" s="47">
        <v>0</v>
      </c>
      <c r="G5995" s="48">
        <f>ROUND(E5995*F5995,2)</f>
        <v>0</v>
      </c>
      <c r="H5995" s="46">
        <v>0</v>
      </c>
      <c r="I5995" s="46">
        <f>ROUND(E5995*H5995,2)</f>
        <v>0</v>
      </c>
      <c r="J5995" s="46">
        <v>1.6379999999999999E-2</v>
      </c>
      <c r="K5995" s="46">
        <f>ROUND(E5995*J5995,2)</f>
        <v>0.3</v>
      </c>
    </row>
    <row r="5996" spans="1:11" outlineLevel="1" x14ac:dyDescent="0.2">
      <c r="A5996" s="135"/>
      <c r="B5996" s="136"/>
      <c r="C5996" s="137" t="s">
        <v>395</v>
      </c>
      <c r="D5996" s="139"/>
      <c r="E5996" s="139"/>
      <c r="F5996" s="134"/>
      <c r="G5996" s="134"/>
      <c r="H5996" s="140"/>
      <c r="I5996" s="140"/>
      <c r="J5996" s="140"/>
      <c r="K5996" s="140"/>
    </row>
    <row r="5997" spans="1:11" outlineLevel="1" x14ac:dyDescent="0.2">
      <c r="A5997" s="135"/>
      <c r="B5997" s="136"/>
      <c r="C5997" s="137" t="s">
        <v>4672</v>
      </c>
      <c r="D5997" s="139"/>
      <c r="E5997" s="139">
        <v>7.2885</v>
      </c>
      <c r="F5997" s="134"/>
      <c r="G5997" s="134"/>
      <c r="H5997" s="140"/>
      <c r="I5997" s="140"/>
      <c r="J5997" s="140"/>
      <c r="K5997" s="140"/>
    </row>
    <row r="5998" spans="1:11" outlineLevel="1" x14ac:dyDescent="0.2">
      <c r="A5998" s="135"/>
      <c r="B5998" s="136"/>
      <c r="C5998" s="137" t="s">
        <v>4673</v>
      </c>
      <c r="D5998" s="139"/>
      <c r="E5998" s="139">
        <v>11.077199999999999</v>
      </c>
      <c r="F5998" s="134"/>
      <c r="G5998" s="134"/>
      <c r="H5998" s="140"/>
      <c r="I5998" s="140"/>
      <c r="J5998" s="140"/>
      <c r="K5998" s="140"/>
    </row>
    <row r="5999" spans="1:11" outlineLevel="1" x14ac:dyDescent="0.2">
      <c r="A5999" s="43">
        <v>554</v>
      </c>
      <c r="B5999" s="44" t="s">
        <v>4674</v>
      </c>
      <c r="C5999" s="59" t="s">
        <v>4675</v>
      </c>
      <c r="D5999" s="68" t="s">
        <v>172</v>
      </c>
      <c r="E5999" s="46">
        <v>38.29</v>
      </c>
      <c r="F5999" s="47">
        <v>0</v>
      </c>
      <c r="G5999" s="48">
        <f>ROUND(E5999*F5999,2)</f>
        <v>0</v>
      </c>
      <c r="H5999" s="46">
        <v>0</v>
      </c>
      <c r="I5999" s="46">
        <f>ROUND(E5999*H5999,2)</f>
        <v>0</v>
      </c>
      <c r="J5999" s="46">
        <v>2.4649999999999998E-2</v>
      </c>
      <c r="K5999" s="46">
        <f>ROUND(E5999*J5999,2)</f>
        <v>0.94</v>
      </c>
    </row>
    <row r="6000" spans="1:11" outlineLevel="1" x14ac:dyDescent="0.2">
      <c r="A6000" s="135"/>
      <c r="B6000" s="136"/>
      <c r="C6000" s="137" t="s">
        <v>4676</v>
      </c>
      <c r="D6000" s="139"/>
      <c r="E6000" s="139">
        <v>38.29</v>
      </c>
      <c r="F6000" s="134"/>
      <c r="G6000" s="134"/>
      <c r="H6000" s="140"/>
      <c r="I6000" s="140"/>
      <c r="J6000" s="140"/>
      <c r="K6000" s="140"/>
    </row>
    <row r="6001" spans="1:11" outlineLevel="1" x14ac:dyDescent="0.2">
      <c r="A6001" s="43">
        <v>555</v>
      </c>
      <c r="B6001" s="44" t="s">
        <v>4677</v>
      </c>
      <c r="C6001" s="59" t="s">
        <v>4678</v>
      </c>
      <c r="D6001" s="68" t="s">
        <v>172</v>
      </c>
      <c r="E6001" s="46">
        <v>362.81700000000001</v>
      </c>
      <c r="F6001" s="47">
        <v>0</v>
      </c>
      <c r="G6001" s="48">
        <f>ROUND(E6001*F6001,2)</f>
        <v>0</v>
      </c>
      <c r="H6001" s="46">
        <v>0</v>
      </c>
      <c r="I6001" s="46">
        <f>ROUND(E6001*H6001,2)</f>
        <v>0</v>
      </c>
      <c r="J6001" s="46">
        <v>1.098E-2</v>
      </c>
      <c r="K6001" s="46">
        <f>ROUND(E6001*J6001,2)</f>
        <v>3.98</v>
      </c>
    </row>
    <row r="6002" spans="1:11" outlineLevel="1" x14ac:dyDescent="0.2">
      <c r="A6002" s="135"/>
      <c r="B6002" s="136"/>
      <c r="C6002" s="137" t="s">
        <v>4679</v>
      </c>
      <c r="D6002" s="139"/>
      <c r="E6002" s="139">
        <v>18.617999999999999</v>
      </c>
      <c r="F6002" s="134"/>
      <c r="G6002" s="134"/>
      <c r="H6002" s="140"/>
      <c r="I6002" s="140"/>
      <c r="J6002" s="140"/>
      <c r="K6002" s="140"/>
    </row>
    <row r="6003" spans="1:11" outlineLevel="1" x14ac:dyDescent="0.2">
      <c r="A6003" s="135"/>
      <c r="B6003" s="136"/>
      <c r="C6003" s="137" t="s">
        <v>1610</v>
      </c>
      <c r="D6003" s="139"/>
      <c r="E6003" s="139">
        <v>-3.4918</v>
      </c>
      <c r="F6003" s="134"/>
      <c r="G6003" s="134"/>
      <c r="H6003" s="140"/>
      <c r="I6003" s="140"/>
      <c r="J6003" s="140"/>
      <c r="K6003" s="140"/>
    </row>
    <row r="6004" spans="1:11" outlineLevel="1" x14ac:dyDescent="0.2">
      <c r="A6004" s="135"/>
      <c r="B6004" s="136"/>
      <c r="C6004" s="137" t="s">
        <v>4680</v>
      </c>
      <c r="D6004" s="139"/>
      <c r="E6004" s="139">
        <v>14.8</v>
      </c>
      <c r="F6004" s="134"/>
      <c r="G6004" s="134"/>
      <c r="H6004" s="140"/>
      <c r="I6004" s="140"/>
      <c r="J6004" s="140"/>
      <c r="K6004" s="140"/>
    </row>
    <row r="6005" spans="1:11" outlineLevel="1" x14ac:dyDescent="0.2">
      <c r="A6005" s="135"/>
      <c r="B6005" s="136"/>
      <c r="C6005" s="137" t="s">
        <v>4681</v>
      </c>
      <c r="D6005" s="139"/>
      <c r="E6005" s="139">
        <v>16.260000000000002</v>
      </c>
      <c r="F6005" s="134"/>
      <c r="G6005" s="134"/>
      <c r="H6005" s="140"/>
      <c r="I6005" s="140"/>
      <c r="J6005" s="140"/>
      <c r="K6005" s="140"/>
    </row>
    <row r="6006" spans="1:11" outlineLevel="1" x14ac:dyDescent="0.2">
      <c r="A6006" s="135"/>
      <c r="B6006" s="136"/>
      <c r="C6006" s="137" t="s">
        <v>4682</v>
      </c>
      <c r="D6006" s="139"/>
      <c r="E6006" s="139">
        <v>116.081</v>
      </c>
      <c r="F6006" s="134"/>
      <c r="G6006" s="134"/>
      <c r="H6006" s="140"/>
      <c r="I6006" s="140"/>
      <c r="J6006" s="140"/>
      <c r="K6006" s="140"/>
    </row>
    <row r="6007" spans="1:11" outlineLevel="1" x14ac:dyDescent="0.2">
      <c r="A6007" s="135"/>
      <c r="B6007" s="136"/>
      <c r="C6007" s="137" t="s">
        <v>4683</v>
      </c>
      <c r="D6007" s="139"/>
      <c r="E6007" s="139">
        <v>9.7607999999999997</v>
      </c>
      <c r="F6007" s="134"/>
      <c r="G6007" s="134"/>
      <c r="H6007" s="140"/>
      <c r="I6007" s="140"/>
      <c r="J6007" s="140"/>
      <c r="K6007" s="140"/>
    </row>
    <row r="6008" spans="1:11" outlineLevel="1" x14ac:dyDescent="0.2">
      <c r="A6008" s="135"/>
      <c r="B6008" s="136"/>
      <c r="C6008" s="137" t="s">
        <v>4684</v>
      </c>
      <c r="D6008" s="139"/>
      <c r="E6008" s="139">
        <v>33.021999999999998</v>
      </c>
      <c r="F6008" s="134"/>
      <c r="G6008" s="134"/>
      <c r="H6008" s="140"/>
      <c r="I6008" s="140"/>
      <c r="J6008" s="140"/>
      <c r="K6008" s="140"/>
    </row>
    <row r="6009" spans="1:11" outlineLevel="1" x14ac:dyDescent="0.2">
      <c r="A6009" s="135"/>
      <c r="B6009" s="136"/>
      <c r="C6009" s="137" t="s">
        <v>4685</v>
      </c>
      <c r="D6009" s="139"/>
      <c r="E6009" s="139">
        <v>24.297000000000001</v>
      </c>
      <c r="F6009" s="134"/>
      <c r="G6009" s="134"/>
      <c r="H6009" s="140"/>
      <c r="I6009" s="140"/>
      <c r="J6009" s="140"/>
      <c r="K6009" s="140"/>
    </row>
    <row r="6010" spans="1:11" outlineLevel="1" x14ac:dyDescent="0.2">
      <c r="A6010" s="135"/>
      <c r="B6010" s="136"/>
      <c r="C6010" s="137" t="s">
        <v>4686</v>
      </c>
      <c r="D6010" s="139"/>
      <c r="E6010" s="139">
        <v>108.608</v>
      </c>
      <c r="F6010" s="134"/>
      <c r="G6010" s="134"/>
      <c r="H6010" s="140"/>
      <c r="I6010" s="140"/>
      <c r="J6010" s="140"/>
      <c r="K6010" s="140"/>
    </row>
    <row r="6011" spans="1:11" outlineLevel="1" x14ac:dyDescent="0.2">
      <c r="A6011" s="135"/>
      <c r="B6011" s="136"/>
      <c r="C6011" s="137" t="s">
        <v>4687</v>
      </c>
      <c r="D6011" s="139"/>
      <c r="E6011" s="139">
        <v>7.5819999999999999</v>
      </c>
      <c r="F6011" s="134"/>
      <c r="G6011" s="134"/>
      <c r="H6011" s="140"/>
      <c r="I6011" s="140"/>
      <c r="J6011" s="140"/>
      <c r="K6011" s="140"/>
    </row>
    <row r="6012" spans="1:11" outlineLevel="1" x14ac:dyDescent="0.2">
      <c r="A6012" s="135"/>
      <c r="B6012" s="136"/>
      <c r="C6012" s="137" t="s">
        <v>4688</v>
      </c>
      <c r="D6012" s="139"/>
      <c r="E6012" s="139">
        <v>17.28</v>
      </c>
      <c r="F6012" s="134"/>
      <c r="G6012" s="134"/>
      <c r="H6012" s="140"/>
      <c r="I6012" s="140"/>
      <c r="J6012" s="140"/>
      <c r="K6012" s="140"/>
    </row>
    <row r="6013" spans="1:11" outlineLevel="1" x14ac:dyDescent="0.2">
      <c r="A6013" s="43">
        <v>556</v>
      </c>
      <c r="B6013" s="44" t="s">
        <v>4689</v>
      </c>
      <c r="C6013" s="59" t="s">
        <v>4690</v>
      </c>
      <c r="D6013" s="68" t="s">
        <v>172</v>
      </c>
      <c r="E6013" s="46">
        <v>401.10700000000003</v>
      </c>
      <c r="F6013" s="47">
        <v>0</v>
      </c>
      <c r="G6013" s="48">
        <f>ROUND(E6013*F6013,2)</f>
        <v>0</v>
      </c>
      <c r="H6013" s="46">
        <v>0</v>
      </c>
      <c r="I6013" s="46">
        <f>ROUND(E6013*H6013,2)</f>
        <v>0</v>
      </c>
      <c r="J6013" s="46">
        <v>8.0000000000000002E-3</v>
      </c>
      <c r="K6013" s="46">
        <f>ROUND(E6013*J6013,2)</f>
        <v>3.21</v>
      </c>
    </row>
    <row r="6014" spans="1:11" outlineLevel="1" x14ac:dyDescent="0.2">
      <c r="A6014" s="135"/>
      <c r="B6014" s="136"/>
      <c r="C6014" s="137" t="s">
        <v>4691</v>
      </c>
      <c r="D6014" s="139"/>
      <c r="E6014" s="139">
        <v>38.29</v>
      </c>
      <c r="F6014" s="134"/>
      <c r="G6014" s="134"/>
      <c r="H6014" s="140"/>
      <c r="I6014" s="140"/>
      <c r="J6014" s="140"/>
      <c r="K6014" s="140"/>
    </row>
    <row r="6015" spans="1:11" outlineLevel="1" x14ac:dyDescent="0.2">
      <c r="A6015" s="135"/>
      <c r="B6015" s="136"/>
      <c r="C6015" s="137" t="s">
        <v>4692</v>
      </c>
      <c r="D6015" s="139"/>
      <c r="E6015" s="139">
        <v>362.81700000000001</v>
      </c>
      <c r="F6015" s="134"/>
      <c r="G6015" s="134"/>
      <c r="H6015" s="140"/>
      <c r="I6015" s="140"/>
      <c r="J6015" s="140"/>
      <c r="K6015" s="140"/>
    </row>
    <row r="6016" spans="1:11" ht="22.5" outlineLevel="1" x14ac:dyDescent="0.2">
      <c r="A6016" s="43">
        <v>557</v>
      </c>
      <c r="B6016" s="44" t="s">
        <v>4693</v>
      </c>
      <c r="C6016" s="59" t="s">
        <v>4694</v>
      </c>
      <c r="D6016" s="68" t="s">
        <v>172</v>
      </c>
      <c r="E6016" s="46">
        <v>8.5709999999999997</v>
      </c>
      <c r="F6016" s="47">
        <v>0</v>
      </c>
      <c r="G6016" s="48">
        <f>ROUND(E6016*F6016,2)</f>
        <v>0</v>
      </c>
      <c r="H6016" s="46">
        <v>2.7999999999999998E-4</v>
      </c>
      <c r="I6016" s="46">
        <f>ROUND(E6016*H6016,2)</f>
        <v>0</v>
      </c>
      <c r="J6016" s="46">
        <v>0</v>
      </c>
      <c r="K6016" s="46">
        <f>ROUND(E6016*J6016,2)</f>
        <v>0</v>
      </c>
    </row>
    <row r="6017" spans="1:11" outlineLevel="1" x14ac:dyDescent="0.2">
      <c r="A6017" s="135"/>
      <c r="B6017" s="136"/>
      <c r="C6017" s="137" t="s">
        <v>4695</v>
      </c>
      <c r="D6017" s="139"/>
      <c r="E6017" s="139">
        <v>3.28</v>
      </c>
      <c r="F6017" s="134"/>
      <c r="G6017" s="134"/>
      <c r="H6017" s="140"/>
      <c r="I6017" s="140"/>
      <c r="J6017" s="140"/>
      <c r="K6017" s="140"/>
    </row>
    <row r="6018" spans="1:11" outlineLevel="1" x14ac:dyDescent="0.2">
      <c r="A6018" s="135"/>
      <c r="B6018" s="136"/>
      <c r="C6018" s="137" t="s">
        <v>4696</v>
      </c>
      <c r="D6018" s="139"/>
      <c r="E6018" s="139">
        <v>2.2549999999999999</v>
      </c>
      <c r="F6018" s="134"/>
      <c r="G6018" s="134"/>
      <c r="H6018" s="140"/>
      <c r="I6018" s="140"/>
      <c r="J6018" s="140"/>
      <c r="K6018" s="140"/>
    </row>
    <row r="6019" spans="1:11" outlineLevel="1" x14ac:dyDescent="0.2">
      <c r="A6019" s="135"/>
      <c r="B6019" s="136"/>
      <c r="C6019" s="137" t="s">
        <v>4697</v>
      </c>
      <c r="D6019" s="139"/>
      <c r="E6019" s="139">
        <v>3.036</v>
      </c>
      <c r="F6019" s="134"/>
      <c r="G6019" s="134"/>
      <c r="H6019" s="140"/>
      <c r="I6019" s="140"/>
      <c r="J6019" s="140"/>
      <c r="K6019" s="140"/>
    </row>
    <row r="6020" spans="1:11" ht="22.5" outlineLevel="1" x14ac:dyDescent="0.2">
      <c r="A6020" s="43">
        <v>558</v>
      </c>
      <c r="B6020" s="44" t="s">
        <v>4698</v>
      </c>
      <c r="C6020" s="59" t="s">
        <v>4699</v>
      </c>
      <c r="D6020" s="68" t="s">
        <v>373</v>
      </c>
      <c r="E6020" s="46">
        <v>73.8</v>
      </c>
      <c r="F6020" s="47">
        <v>0</v>
      </c>
      <c r="G6020" s="48">
        <f>ROUND(E6020*F6020,2)</f>
        <v>0</v>
      </c>
      <c r="H6020" s="46">
        <v>2.7999999999999998E-4</v>
      </c>
      <c r="I6020" s="46">
        <f>ROUND(E6020*H6020,2)</f>
        <v>0.02</v>
      </c>
      <c r="J6020" s="46">
        <v>0</v>
      </c>
      <c r="K6020" s="46">
        <f>ROUND(E6020*J6020,2)</f>
        <v>0</v>
      </c>
    </row>
    <row r="6021" spans="1:11" outlineLevel="1" x14ac:dyDescent="0.2">
      <c r="A6021" s="135"/>
      <c r="B6021" s="136"/>
      <c r="C6021" s="137" t="s">
        <v>4700</v>
      </c>
      <c r="D6021" s="139"/>
      <c r="E6021" s="139">
        <v>54</v>
      </c>
      <c r="F6021" s="134"/>
      <c r="G6021" s="134"/>
      <c r="H6021" s="140"/>
      <c r="I6021" s="140"/>
      <c r="J6021" s="140"/>
      <c r="K6021" s="140"/>
    </row>
    <row r="6022" spans="1:11" outlineLevel="1" x14ac:dyDescent="0.2">
      <c r="A6022" s="135"/>
      <c r="B6022" s="136"/>
      <c r="C6022" s="137" t="s">
        <v>4701</v>
      </c>
      <c r="D6022" s="139"/>
      <c r="E6022" s="139">
        <v>19.8</v>
      </c>
      <c r="F6022" s="134"/>
      <c r="G6022" s="134"/>
      <c r="H6022" s="140"/>
      <c r="I6022" s="140"/>
      <c r="J6022" s="140"/>
      <c r="K6022" s="140"/>
    </row>
    <row r="6023" spans="1:11" outlineLevel="1" x14ac:dyDescent="0.2">
      <c r="A6023" s="43">
        <v>559</v>
      </c>
      <c r="B6023" s="44" t="s">
        <v>4702</v>
      </c>
      <c r="C6023" s="59" t="s">
        <v>4703</v>
      </c>
      <c r="D6023" s="68" t="s">
        <v>505</v>
      </c>
      <c r="E6023" s="46">
        <v>13</v>
      </c>
      <c r="F6023" s="47">
        <v>0</v>
      </c>
      <c r="G6023" s="48">
        <f>ROUND(E6023*F6023,2)</f>
        <v>0</v>
      </c>
      <c r="H6023" s="46">
        <v>2.7999999999999998E-4</v>
      </c>
      <c r="I6023" s="46">
        <f>ROUND(E6023*H6023,2)</f>
        <v>0</v>
      </c>
      <c r="J6023" s="46">
        <v>0</v>
      </c>
      <c r="K6023" s="46">
        <f>ROUND(E6023*J6023,2)</f>
        <v>0</v>
      </c>
    </row>
    <row r="6024" spans="1:11" outlineLevel="1" x14ac:dyDescent="0.2">
      <c r="A6024" s="135"/>
      <c r="B6024" s="136"/>
      <c r="C6024" s="137" t="s">
        <v>4704</v>
      </c>
      <c r="D6024" s="139"/>
      <c r="E6024" s="139">
        <v>10</v>
      </c>
      <c r="F6024" s="134"/>
      <c r="G6024" s="134"/>
      <c r="H6024" s="140"/>
      <c r="I6024" s="140"/>
      <c r="J6024" s="140"/>
      <c r="K6024" s="140"/>
    </row>
    <row r="6025" spans="1:11" outlineLevel="1" x14ac:dyDescent="0.2">
      <c r="A6025" s="135"/>
      <c r="B6025" s="136"/>
      <c r="C6025" s="137" t="s">
        <v>4705</v>
      </c>
      <c r="D6025" s="139"/>
      <c r="E6025" s="139">
        <v>3</v>
      </c>
      <c r="F6025" s="134"/>
      <c r="G6025" s="134"/>
      <c r="H6025" s="140"/>
      <c r="I6025" s="140"/>
      <c r="J6025" s="140"/>
      <c r="K6025" s="140"/>
    </row>
    <row r="6026" spans="1:11" outlineLevel="1" x14ac:dyDescent="0.2">
      <c r="A6026" s="43">
        <v>560</v>
      </c>
      <c r="B6026" s="44" t="s">
        <v>4706</v>
      </c>
      <c r="C6026" s="59" t="s">
        <v>4707</v>
      </c>
      <c r="D6026" s="68" t="s">
        <v>505</v>
      </c>
      <c r="E6026" s="46">
        <v>1</v>
      </c>
      <c r="F6026" s="47">
        <v>0</v>
      </c>
      <c r="G6026" s="48">
        <f>ROUND(E6026*F6026,2)</f>
        <v>0</v>
      </c>
      <c r="H6026" s="46">
        <v>0</v>
      </c>
      <c r="I6026" s="46">
        <f>ROUND(E6026*H6026,2)</f>
        <v>0</v>
      </c>
      <c r="J6026" s="46">
        <v>0.1104</v>
      </c>
      <c r="K6026" s="46">
        <f>ROUND(E6026*J6026,2)</f>
        <v>0.11</v>
      </c>
    </row>
    <row r="6027" spans="1:11" outlineLevel="1" x14ac:dyDescent="0.2">
      <c r="A6027" s="135"/>
      <c r="B6027" s="136"/>
      <c r="C6027" s="137" t="s">
        <v>404</v>
      </c>
      <c r="D6027" s="139"/>
      <c r="E6027" s="139"/>
      <c r="F6027" s="134"/>
      <c r="G6027" s="134"/>
      <c r="H6027" s="140"/>
      <c r="I6027" s="140"/>
      <c r="J6027" s="140"/>
      <c r="K6027" s="140"/>
    </row>
    <row r="6028" spans="1:11" outlineLevel="1" x14ac:dyDescent="0.2">
      <c r="A6028" s="135"/>
      <c r="B6028" s="136"/>
      <c r="C6028" s="137" t="s">
        <v>4708</v>
      </c>
      <c r="D6028" s="139"/>
      <c r="E6028" s="139">
        <v>1</v>
      </c>
      <c r="F6028" s="134"/>
      <c r="G6028" s="134"/>
      <c r="H6028" s="140"/>
      <c r="I6028" s="140"/>
      <c r="J6028" s="140"/>
      <c r="K6028" s="140"/>
    </row>
    <row r="6029" spans="1:11" outlineLevel="1" x14ac:dyDescent="0.2">
      <c r="A6029" s="51">
        <v>561</v>
      </c>
      <c r="B6029" s="52" t="s">
        <v>4709</v>
      </c>
      <c r="C6029" s="60" t="s">
        <v>4710</v>
      </c>
      <c r="D6029" s="69" t="s">
        <v>2373</v>
      </c>
      <c r="E6029" s="54">
        <v>1</v>
      </c>
      <c r="F6029" s="55">
        <v>0</v>
      </c>
      <c r="G6029" s="56">
        <f>ROUND(E6029*F6029,2)</f>
        <v>0</v>
      </c>
      <c r="H6029" s="54">
        <v>0.1</v>
      </c>
      <c r="I6029" s="54">
        <f>ROUND(E6029*H6029,2)</f>
        <v>0.1</v>
      </c>
      <c r="J6029" s="54">
        <v>0</v>
      </c>
      <c r="K6029" s="54">
        <f>ROUND(E6029*J6029,2)</f>
        <v>0</v>
      </c>
    </row>
    <row r="6030" spans="1:11" outlineLevel="1" x14ac:dyDescent="0.2">
      <c r="A6030" s="51">
        <v>562</v>
      </c>
      <c r="B6030" s="52" t="s">
        <v>4711</v>
      </c>
      <c r="C6030" s="60" t="s">
        <v>4712</v>
      </c>
      <c r="D6030" s="69" t="s">
        <v>2373</v>
      </c>
      <c r="E6030" s="54">
        <v>1</v>
      </c>
      <c r="F6030" s="55">
        <v>0</v>
      </c>
      <c r="G6030" s="56">
        <f>ROUND(E6030*F6030,2)</f>
        <v>0</v>
      </c>
      <c r="H6030" s="54">
        <v>0.15</v>
      </c>
      <c r="I6030" s="54">
        <f>ROUND(E6030*H6030,2)</f>
        <v>0.15</v>
      </c>
      <c r="J6030" s="54">
        <v>0</v>
      </c>
      <c r="K6030" s="54">
        <f>ROUND(E6030*J6030,2)</f>
        <v>0</v>
      </c>
    </row>
    <row r="6031" spans="1:11" ht="22.5" outlineLevel="1" x14ac:dyDescent="0.2">
      <c r="A6031" s="51">
        <v>563</v>
      </c>
      <c r="B6031" s="52" t="s">
        <v>4713</v>
      </c>
      <c r="C6031" s="60" t="s">
        <v>4714</v>
      </c>
      <c r="D6031" s="69" t="s">
        <v>2373</v>
      </c>
      <c r="E6031" s="54">
        <v>1</v>
      </c>
      <c r="F6031" s="55">
        <v>0</v>
      </c>
      <c r="G6031" s="56">
        <f>ROUND(E6031*F6031,2)</f>
        <v>0</v>
      </c>
      <c r="H6031" s="54">
        <v>0.1</v>
      </c>
      <c r="I6031" s="54">
        <f>ROUND(E6031*H6031,2)</f>
        <v>0.1</v>
      </c>
      <c r="J6031" s="54">
        <v>0</v>
      </c>
      <c r="K6031" s="54">
        <f>ROUND(E6031*J6031,2)</f>
        <v>0</v>
      </c>
    </row>
    <row r="6032" spans="1:11" outlineLevel="1" x14ac:dyDescent="0.2">
      <c r="A6032" s="43">
        <v>564</v>
      </c>
      <c r="B6032" s="44" t="s">
        <v>4715</v>
      </c>
      <c r="C6032" s="59" t="s">
        <v>4716</v>
      </c>
      <c r="D6032" s="68" t="s">
        <v>172</v>
      </c>
      <c r="E6032" s="46">
        <v>9.4281000000000006</v>
      </c>
      <c r="F6032" s="47">
        <v>0</v>
      </c>
      <c r="G6032" s="48">
        <f>ROUND(E6032*F6032,2)</f>
        <v>0</v>
      </c>
      <c r="H6032" s="46">
        <v>2.1600000000000001E-2</v>
      </c>
      <c r="I6032" s="46">
        <f>ROUND(E6032*H6032,2)</f>
        <v>0.2</v>
      </c>
      <c r="J6032" s="46">
        <v>0</v>
      </c>
      <c r="K6032" s="46">
        <f>ROUND(E6032*J6032,2)</f>
        <v>0</v>
      </c>
    </row>
    <row r="6033" spans="1:11" outlineLevel="1" x14ac:dyDescent="0.2">
      <c r="A6033" s="135"/>
      <c r="B6033" s="136"/>
      <c r="C6033" s="137" t="s">
        <v>4669</v>
      </c>
      <c r="D6033" s="139"/>
      <c r="E6033" s="139">
        <v>8.5709999999999997</v>
      </c>
      <c r="F6033" s="134"/>
      <c r="G6033" s="134"/>
      <c r="H6033" s="140"/>
      <c r="I6033" s="140"/>
      <c r="J6033" s="140"/>
      <c r="K6033" s="140"/>
    </row>
    <row r="6034" spans="1:11" outlineLevel="1" x14ac:dyDescent="0.2">
      <c r="A6034" s="135"/>
      <c r="B6034" s="136"/>
      <c r="C6034" s="141" t="s">
        <v>1878</v>
      </c>
      <c r="D6034" s="143"/>
      <c r="E6034" s="143">
        <v>0.85709999999999997</v>
      </c>
      <c r="F6034" s="134"/>
      <c r="G6034" s="134"/>
      <c r="H6034" s="140"/>
      <c r="I6034" s="140"/>
      <c r="J6034" s="140"/>
      <c r="K6034" s="140"/>
    </row>
    <row r="6035" spans="1:11" outlineLevel="1" x14ac:dyDescent="0.2">
      <c r="A6035" s="43">
        <v>565</v>
      </c>
      <c r="B6035" s="44" t="s">
        <v>4717</v>
      </c>
      <c r="C6035" s="59" t="s">
        <v>4718</v>
      </c>
      <c r="D6035" s="68" t="s">
        <v>373</v>
      </c>
      <c r="E6035" s="46">
        <v>81.180000000000007</v>
      </c>
      <c r="F6035" s="47">
        <v>0</v>
      </c>
      <c r="G6035" s="48">
        <f>ROUND(E6035*F6035,2)</f>
        <v>0</v>
      </c>
      <c r="H6035" s="46">
        <v>8.3000000000000001E-4</v>
      </c>
      <c r="I6035" s="46">
        <f>ROUND(E6035*H6035,2)</f>
        <v>7.0000000000000007E-2</v>
      </c>
      <c r="J6035" s="46">
        <v>0</v>
      </c>
      <c r="K6035" s="46">
        <f>ROUND(E6035*J6035,2)</f>
        <v>0</v>
      </c>
    </row>
    <row r="6036" spans="1:11" outlineLevel="1" x14ac:dyDescent="0.2">
      <c r="A6036" s="135"/>
      <c r="B6036" s="136"/>
      <c r="C6036" s="137" t="s">
        <v>4719</v>
      </c>
      <c r="D6036" s="139"/>
      <c r="E6036" s="139">
        <v>54</v>
      </c>
      <c r="F6036" s="134"/>
      <c r="G6036" s="134"/>
      <c r="H6036" s="140"/>
      <c r="I6036" s="140"/>
      <c r="J6036" s="140"/>
      <c r="K6036" s="140"/>
    </row>
    <row r="6037" spans="1:11" outlineLevel="1" x14ac:dyDescent="0.2">
      <c r="A6037" s="135"/>
      <c r="B6037" s="136"/>
      <c r="C6037" s="137" t="s">
        <v>4701</v>
      </c>
      <c r="D6037" s="139"/>
      <c r="E6037" s="139">
        <v>19.8</v>
      </c>
      <c r="F6037" s="134"/>
      <c r="G6037" s="134"/>
      <c r="H6037" s="140"/>
      <c r="I6037" s="140"/>
      <c r="J6037" s="140"/>
      <c r="K6037" s="140"/>
    </row>
    <row r="6038" spans="1:11" outlineLevel="1" x14ac:dyDescent="0.2">
      <c r="A6038" s="135"/>
      <c r="B6038" s="136"/>
      <c r="C6038" s="141" t="s">
        <v>1878</v>
      </c>
      <c r="D6038" s="143"/>
      <c r="E6038" s="143">
        <v>7.38</v>
      </c>
      <c r="F6038" s="134"/>
      <c r="G6038" s="134"/>
      <c r="H6038" s="140"/>
      <c r="I6038" s="140"/>
      <c r="J6038" s="140"/>
      <c r="K6038" s="140"/>
    </row>
    <row r="6039" spans="1:11" outlineLevel="1" x14ac:dyDescent="0.2">
      <c r="A6039" s="43">
        <v>566</v>
      </c>
      <c r="B6039" s="44" t="s">
        <v>4720</v>
      </c>
      <c r="C6039" s="59" t="s">
        <v>4721</v>
      </c>
      <c r="D6039" s="68" t="s">
        <v>505</v>
      </c>
      <c r="E6039" s="46">
        <v>13</v>
      </c>
      <c r="F6039" s="47">
        <v>0</v>
      </c>
      <c r="G6039" s="48">
        <f>ROUND(E6039*F6039,2)</f>
        <v>0</v>
      </c>
      <c r="H6039" s="46">
        <v>5.7099999999999998E-2</v>
      </c>
      <c r="I6039" s="46">
        <f>ROUND(E6039*H6039,2)</f>
        <v>0.74</v>
      </c>
      <c r="J6039" s="46">
        <v>0</v>
      </c>
      <c r="K6039" s="46">
        <f>ROUND(E6039*J6039,2)</f>
        <v>0</v>
      </c>
    </row>
    <row r="6040" spans="1:11" outlineLevel="1" x14ac:dyDescent="0.2">
      <c r="A6040" s="135"/>
      <c r="B6040" s="136"/>
      <c r="C6040" s="137" t="s">
        <v>4722</v>
      </c>
      <c r="D6040" s="139"/>
      <c r="E6040" s="139">
        <v>13</v>
      </c>
      <c r="F6040" s="134"/>
      <c r="G6040" s="134"/>
      <c r="H6040" s="140"/>
      <c r="I6040" s="140"/>
      <c r="J6040" s="140"/>
      <c r="K6040" s="140"/>
    </row>
    <row r="6041" spans="1:11" outlineLevel="1" x14ac:dyDescent="0.2">
      <c r="A6041" s="43">
        <v>567</v>
      </c>
      <c r="B6041" s="44" t="s">
        <v>4723</v>
      </c>
      <c r="C6041" s="59" t="s">
        <v>4724</v>
      </c>
      <c r="D6041" s="68" t="s">
        <v>297</v>
      </c>
      <c r="E6041" s="46">
        <v>1.39209</v>
      </c>
      <c r="F6041" s="47">
        <v>0</v>
      </c>
      <c r="G6041" s="48">
        <f>ROUND(E6041*F6041,2)</f>
        <v>0</v>
      </c>
      <c r="H6041" s="46">
        <v>0</v>
      </c>
      <c r="I6041" s="46">
        <f>ROUND(E6041*H6041,2)</f>
        <v>0</v>
      </c>
      <c r="J6041" s="46">
        <v>0</v>
      </c>
      <c r="K6041" s="46">
        <f>ROUND(E6041*J6041,2)</f>
        <v>0</v>
      </c>
    </row>
    <row r="6042" spans="1:11" outlineLevel="1" x14ac:dyDescent="0.2">
      <c r="A6042" s="135"/>
      <c r="B6042" s="136"/>
      <c r="C6042" s="137" t="s">
        <v>3547</v>
      </c>
      <c r="D6042" s="139"/>
      <c r="E6042" s="139"/>
      <c r="F6042" s="134"/>
      <c r="G6042" s="134"/>
      <c r="H6042" s="140"/>
      <c r="I6042" s="140"/>
      <c r="J6042" s="140"/>
      <c r="K6042" s="140"/>
    </row>
    <row r="6043" spans="1:11" outlineLevel="1" x14ac:dyDescent="0.2">
      <c r="A6043" s="135"/>
      <c r="B6043" s="136"/>
      <c r="C6043" s="137" t="s">
        <v>4725</v>
      </c>
      <c r="D6043" s="139"/>
      <c r="E6043" s="139"/>
      <c r="F6043" s="134"/>
      <c r="G6043" s="134"/>
      <c r="H6043" s="140"/>
      <c r="I6043" s="140"/>
      <c r="J6043" s="140"/>
      <c r="K6043" s="140"/>
    </row>
    <row r="6044" spans="1:11" outlineLevel="1" x14ac:dyDescent="0.2">
      <c r="A6044" s="135"/>
      <c r="B6044" s="136"/>
      <c r="C6044" s="137" t="s">
        <v>4726</v>
      </c>
      <c r="D6044" s="139"/>
      <c r="E6044" s="139">
        <v>1.39209</v>
      </c>
      <c r="F6044" s="134"/>
      <c r="G6044" s="134"/>
      <c r="H6044" s="140"/>
      <c r="I6044" s="140"/>
      <c r="J6044" s="140"/>
      <c r="K6044" s="140"/>
    </row>
    <row r="6045" spans="1:11" x14ac:dyDescent="0.2">
      <c r="A6045" s="36" t="s">
        <v>148</v>
      </c>
      <c r="B6045" s="37" t="s">
        <v>90</v>
      </c>
      <c r="C6045" s="58" t="s">
        <v>91</v>
      </c>
      <c r="D6045" s="70"/>
      <c r="E6045" s="39"/>
      <c r="F6045" s="40"/>
      <c r="G6045" s="40">
        <f>SUM(G6046:G6124)</f>
        <v>0</v>
      </c>
      <c r="H6045" s="39"/>
      <c r="I6045" s="39">
        <f>SUM(I6046:I6124)</f>
        <v>4.5199999999999978</v>
      </c>
      <c r="J6045" s="39"/>
      <c r="K6045" s="39">
        <f>SUM(K6046:K6124)</f>
        <v>3.2100000000000004</v>
      </c>
    </row>
    <row r="6046" spans="1:11" outlineLevel="1" x14ac:dyDescent="0.2">
      <c r="A6046" s="43">
        <v>568</v>
      </c>
      <c r="B6046" s="44" t="s">
        <v>4727</v>
      </c>
      <c r="C6046" s="59" t="s">
        <v>4728</v>
      </c>
      <c r="D6046" s="68" t="s">
        <v>172</v>
      </c>
      <c r="E6046" s="46">
        <v>14.43</v>
      </c>
      <c r="F6046" s="47">
        <v>0</v>
      </c>
      <c r="G6046" s="48">
        <f>ROUND(E6046*F6046,2)</f>
        <v>0</v>
      </c>
      <c r="H6046" s="46">
        <v>0</v>
      </c>
      <c r="I6046" s="46">
        <f>ROUND(E6046*H6046,2)</f>
        <v>0</v>
      </c>
      <c r="J6046" s="46">
        <v>7.0000000000000001E-3</v>
      </c>
      <c r="K6046" s="46">
        <f>ROUND(E6046*J6046,2)</f>
        <v>0.1</v>
      </c>
    </row>
    <row r="6047" spans="1:11" outlineLevel="1" x14ac:dyDescent="0.2">
      <c r="A6047" s="135"/>
      <c r="B6047" s="136"/>
      <c r="C6047" s="137" t="s">
        <v>4729</v>
      </c>
      <c r="D6047" s="139"/>
      <c r="E6047" s="139">
        <v>14.43</v>
      </c>
      <c r="F6047" s="134"/>
      <c r="G6047" s="134"/>
      <c r="H6047" s="140"/>
      <c r="I6047" s="140"/>
      <c r="J6047" s="140"/>
      <c r="K6047" s="140"/>
    </row>
    <row r="6048" spans="1:11" ht="22.5" outlineLevel="1" x14ac:dyDescent="0.2">
      <c r="A6048" s="43">
        <v>569</v>
      </c>
      <c r="B6048" s="44" t="s">
        <v>4730</v>
      </c>
      <c r="C6048" s="59" t="s">
        <v>4731</v>
      </c>
      <c r="D6048" s="68" t="s">
        <v>172</v>
      </c>
      <c r="E6048" s="46">
        <v>776.97770000000003</v>
      </c>
      <c r="F6048" s="47">
        <v>0</v>
      </c>
      <c r="G6048" s="48">
        <f>ROUND(E6048*F6048,2)</f>
        <v>0</v>
      </c>
      <c r="H6048" s="46">
        <v>0</v>
      </c>
      <c r="I6048" s="46">
        <f>ROUND(E6048*H6048,2)</f>
        <v>0</v>
      </c>
      <c r="J6048" s="46">
        <v>0</v>
      </c>
      <c r="K6048" s="46">
        <f>ROUND(E6048*J6048,2)</f>
        <v>0</v>
      </c>
    </row>
    <row r="6049" spans="1:11" outlineLevel="1" x14ac:dyDescent="0.2">
      <c r="A6049" s="135"/>
      <c r="B6049" s="136"/>
      <c r="C6049" s="137" t="s">
        <v>4732</v>
      </c>
      <c r="D6049" s="139"/>
      <c r="E6049" s="139">
        <v>776.97770000000003</v>
      </c>
      <c r="F6049" s="134"/>
      <c r="G6049" s="134"/>
      <c r="H6049" s="140"/>
      <c r="I6049" s="140"/>
      <c r="J6049" s="140"/>
      <c r="K6049" s="140"/>
    </row>
    <row r="6050" spans="1:11" ht="22.5" outlineLevel="1" x14ac:dyDescent="0.2">
      <c r="A6050" s="43">
        <v>570</v>
      </c>
      <c r="B6050" s="44" t="s">
        <v>4733</v>
      </c>
      <c r="C6050" s="59" t="s">
        <v>4734</v>
      </c>
      <c r="D6050" s="68" t="s">
        <v>172</v>
      </c>
      <c r="E6050" s="46">
        <v>776.97770000000003</v>
      </c>
      <c r="F6050" s="47">
        <v>0</v>
      </c>
      <c r="G6050" s="48">
        <f>ROUND(E6050*F6050,2)</f>
        <v>0</v>
      </c>
      <c r="H6050" s="46">
        <v>4.8300000000000001E-3</v>
      </c>
      <c r="I6050" s="46">
        <f>ROUND(E6050*H6050,2)</f>
        <v>3.75</v>
      </c>
      <c r="J6050" s="46">
        <v>0</v>
      </c>
      <c r="K6050" s="46">
        <f>ROUND(E6050*J6050,2)</f>
        <v>0</v>
      </c>
    </row>
    <row r="6051" spans="1:11" ht="12.75" customHeight="1" outlineLevel="1" x14ac:dyDescent="0.2">
      <c r="A6051" s="135"/>
      <c r="B6051" s="136"/>
      <c r="C6051" s="159" t="s">
        <v>4735</v>
      </c>
      <c r="D6051" s="159"/>
      <c r="E6051" s="159"/>
      <c r="F6051" s="159"/>
      <c r="G6051" s="159"/>
      <c r="H6051" s="140"/>
      <c r="I6051" s="140"/>
      <c r="J6051" s="140"/>
      <c r="K6051" s="140"/>
    </row>
    <row r="6052" spans="1:11" outlineLevel="1" x14ac:dyDescent="0.2">
      <c r="A6052" s="135"/>
      <c r="B6052" s="136"/>
      <c r="C6052" s="137" t="s">
        <v>4736</v>
      </c>
      <c r="D6052" s="139"/>
      <c r="E6052" s="139"/>
      <c r="F6052" s="134"/>
      <c r="G6052" s="134"/>
      <c r="H6052" s="140"/>
      <c r="I6052" s="140"/>
      <c r="J6052" s="140"/>
      <c r="K6052" s="140"/>
    </row>
    <row r="6053" spans="1:11" outlineLevel="1" x14ac:dyDescent="0.2">
      <c r="A6053" s="135"/>
      <c r="B6053" s="136"/>
      <c r="C6053" s="137" t="s">
        <v>906</v>
      </c>
      <c r="D6053" s="139"/>
      <c r="E6053" s="139"/>
      <c r="F6053" s="134"/>
      <c r="G6053" s="134"/>
      <c r="H6053" s="140"/>
      <c r="I6053" s="140"/>
      <c r="J6053" s="140"/>
      <c r="K6053" s="140"/>
    </row>
    <row r="6054" spans="1:11" outlineLevel="1" x14ac:dyDescent="0.2">
      <c r="A6054" s="135"/>
      <c r="B6054" s="136"/>
      <c r="C6054" s="137" t="s">
        <v>2269</v>
      </c>
      <c r="D6054" s="139"/>
      <c r="E6054" s="139">
        <v>104.53</v>
      </c>
      <c r="F6054" s="134"/>
      <c r="G6054" s="134"/>
      <c r="H6054" s="140"/>
      <c r="I6054" s="140"/>
      <c r="J6054" s="140"/>
      <c r="K6054" s="140"/>
    </row>
    <row r="6055" spans="1:11" outlineLevel="1" x14ac:dyDescent="0.2">
      <c r="A6055" s="135"/>
      <c r="B6055" s="136"/>
      <c r="C6055" s="137" t="s">
        <v>4737</v>
      </c>
      <c r="D6055" s="139"/>
      <c r="E6055" s="139">
        <v>1.3237000000000001</v>
      </c>
      <c r="F6055" s="134"/>
      <c r="G6055" s="134"/>
      <c r="H6055" s="140"/>
      <c r="I6055" s="140"/>
      <c r="J6055" s="140"/>
      <c r="K6055" s="140"/>
    </row>
    <row r="6056" spans="1:11" outlineLevel="1" x14ac:dyDescent="0.2">
      <c r="A6056" s="135"/>
      <c r="B6056" s="136"/>
      <c r="C6056" s="137" t="s">
        <v>2276</v>
      </c>
      <c r="D6056" s="139"/>
      <c r="E6056" s="139">
        <v>14.12</v>
      </c>
      <c r="F6056" s="134"/>
      <c r="G6056" s="134"/>
      <c r="H6056" s="140"/>
      <c r="I6056" s="140"/>
      <c r="J6056" s="140"/>
      <c r="K6056" s="140"/>
    </row>
    <row r="6057" spans="1:11" outlineLevel="1" x14ac:dyDescent="0.2">
      <c r="A6057" s="135"/>
      <c r="B6057" s="136"/>
      <c r="C6057" s="137" t="s">
        <v>917</v>
      </c>
      <c r="D6057" s="139"/>
      <c r="E6057" s="139"/>
      <c r="F6057" s="134"/>
      <c r="G6057" s="134"/>
      <c r="H6057" s="140"/>
      <c r="I6057" s="140"/>
      <c r="J6057" s="140"/>
      <c r="K6057" s="140"/>
    </row>
    <row r="6058" spans="1:11" outlineLevel="1" x14ac:dyDescent="0.2">
      <c r="A6058" s="135"/>
      <c r="B6058" s="136"/>
      <c r="C6058" s="137" t="s">
        <v>2283</v>
      </c>
      <c r="D6058" s="139"/>
      <c r="E6058" s="139">
        <v>28.46</v>
      </c>
      <c r="F6058" s="134"/>
      <c r="G6058" s="134"/>
      <c r="H6058" s="140"/>
      <c r="I6058" s="140"/>
      <c r="J6058" s="140"/>
      <c r="K6058" s="140"/>
    </row>
    <row r="6059" spans="1:11" outlineLevel="1" x14ac:dyDescent="0.2">
      <c r="A6059" s="135"/>
      <c r="B6059" s="136"/>
      <c r="C6059" s="137" t="s">
        <v>1482</v>
      </c>
      <c r="D6059" s="139"/>
      <c r="E6059" s="139">
        <v>25.45</v>
      </c>
      <c r="F6059" s="134"/>
      <c r="G6059" s="134"/>
      <c r="H6059" s="140"/>
      <c r="I6059" s="140"/>
      <c r="J6059" s="140"/>
      <c r="K6059" s="140"/>
    </row>
    <row r="6060" spans="1:11" outlineLevel="1" x14ac:dyDescent="0.2">
      <c r="A6060" s="135"/>
      <c r="B6060" s="136"/>
      <c r="C6060" s="137" t="s">
        <v>2288</v>
      </c>
      <c r="D6060" s="139"/>
      <c r="E6060" s="139">
        <v>85.52</v>
      </c>
      <c r="F6060" s="134"/>
      <c r="G6060" s="134"/>
      <c r="H6060" s="140"/>
      <c r="I6060" s="140"/>
      <c r="J6060" s="140"/>
      <c r="K6060" s="140"/>
    </row>
    <row r="6061" spans="1:11" outlineLevel="1" x14ac:dyDescent="0.2">
      <c r="A6061" s="135"/>
      <c r="B6061" s="136"/>
      <c r="C6061" s="137" t="s">
        <v>2206</v>
      </c>
      <c r="D6061" s="139"/>
      <c r="E6061" s="139">
        <v>21.86</v>
      </c>
      <c r="F6061" s="134"/>
      <c r="G6061" s="134"/>
      <c r="H6061" s="140"/>
      <c r="I6061" s="140"/>
      <c r="J6061" s="140"/>
      <c r="K6061" s="140"/>
    </row>
    <row r="6062" spans="1:11" outlineLevel="1" x14ac:dyDescent="0.2">
      <c r="A6062" s="135"/>
      <c r="B6062" s="136"/>
      <c r="C6062" s="137" t="s">
        <v>926</v>
      </c>
      <c r="D6062" s="139"/>
      <c r="E6062" s="139"/>
      <c r="F6062" s="134"/>
      <c r="G6062" s="134"/>
      <c r="H6062" s="140"/>
      <c r="I6062" s="140"/>
      <c r="J6062" s="140"/>
      <c r="K6062" s="140"/>
    </row>
    <row r="6063" spans="1:11" outlineLevel="1" x14ac:dyDescent="0.2">
      <c r="A6063" s="135"/>
      <c r="B6063" s="136"/>
      <c r="C6063" s="137" t="s">
        <v>4738</v>
      </c>
      <c r="D6063" s="139"/>
      <c r="E6063" s="139">
        <v>33.06</v>
      </c>
      <c r="F6063" s="134"/>
      <c r="G6063" s="134"/>
      <c r="H6063" s="140"/>
      <c r="I6063" s="140"/>
      <c r="J6063" s="140"/>
      <c r="K6063" s="140"/>
    </row>
    <row r="6064" spans="1:11" outlineLevel="1" x14ac:dyDescent="0.2">
      <c r="A6064" s="135"/>
      <c r="B6064" s="136"/>
      <c r="C6064" s="137" t="s">
        <v>2290</v>
      </c>
      <c r="D6064" s="139"/>
      <c r="E6064" s="139">
        <v>38.72</v>
      </c>
      <c r="F6064" s="134"/>
      <c r="G6064" s="134"/>
      <c r="H6064" s="140"/>
      <c r="I6064" s="140"/>
      <c r="J6064" s="140"/>
      <c r="K6064" s="140"/>
    </row>
    <row r="6065" spans="1:11" outlineLevel="1" x14ac:dyDescent="0.2">
      <c r="A6065" s="135"/>
      <c r="B6065" s="136"/>
      <c r="C6065" s="137" t="s">
        <v>4739</v>
      </c>
      <c r="D6065" s="139"/>
      <c r="E6065" s="139">
        <v>1.34</v>
      </c>
      <c r="F6065" s="134"/>
      <c r="G6065" s="134"/>
      <c r="H6065" s="140"/>
      <c r="I6065" s="140"/>
      <c r="J6065" s="140"/>
      <c r="K6065" s="140"/>
    </row>
    <row r="6066" spans="1:11" outlineLevel="1" x14ac:dyDescent="0.2">
      <c r="A6066" s="135"/>
      <c r="B6066" s="136"/>
      <c r="C6066" s="137" t="s">
        <v>4740</v>
      </c>
      <c r="D6066" s="139"/>
      <c r="E6066" s="139">
        <v>1.3</v>
      </c>
      <c r="F6066" s="134"/>
      <c r="G6066" s="134"/>
      <c r="H6066" s="140"/>
      <c r="I6066" s="140"/>
      <c r="J6066" s="140"/>
      <c r="K6066" s="140"/>
    </row>
    <row r="6067" spans="1:11" outlineLevel="1" x14ac:dyDescent="0.2">
      <c r="A6067" s="135"/>
      <c r="B6067" s="136"/>
      <c r="C6067" s="137" t="s">
        <v>4741</v>
      </c>
      <c r="D6067" s="139"/>
      <c r="E6067" s="139">
        <v>0.54</v>
      </c>
      <c r="F6067" s="134"/>
      <c r="G6067" s="134"/>
      <c r="H6067" s="140"/>
      <c r="I6067" s="140"/>
      <c r="J6067" s="140"/>
      <c r="K6067" s="140"/>
    </row>
    <row r="6068" spans="1:11" outlineLevel="1" x14ac:dyDescent="0.2">
      <c r="A6068" s="135"/>
      <c r="B6068" s="136"/>
      <c r="C6068" s="137" t="s">
        <v>2291</v>
      </c>
      <c r="D6068" s="139"/>
      <c r="E6068" s="139">
        <v>86.26</v>
      </c>
      <c r="F6068" s="134"/>
      <c r="G6068" s="134"/>
      <c r="H6068" s="140"/>
      <c r="I6068" s="140"/>
      <c r="J6068" s="140"/>
      <c r="K6068" s="140"/>
    </row>
    <row r="6069" spans="1:11" outlineLevel="1" x14ac:dyDescent="0.2">
      <c r="A6069" s="135"/>
      <c r="B6069" s="136"/>
      <c r="C6069" s="137" t="s">
        <v>938</v>
      </c>
      <c r="D6069" s="139"/>
      <c r="E6069" s="139"/>
      <c r="F6069" s="134"/>
      <c r="G6069" s="134"/>
      <c r="H6069" s="140"/>
      <c r="I6069" s="140"/>
      <c r="J6069" s="140"/>
      <c r="K6069" s="140"/>
    </row>
    <row r="6070" spans="1:11" outlineLevel="1" x14ac:dyDescent="0.2">
      <c r="A6070" s="135"/>
      <c r="B6070" s="136"/>
      <c r="C6070" s="137" t="s">
        <v>4742</v>
      </c>
      <c r="D6070" s="139"/>
      <c r="E6070" s="139">
        <v>34.47</v>
      </c>
      <c r="F6070" s="134"/>
      <c r="G6070" s="134"/>
      <c r="H6070" s="140"/>
      <c r="I6070" s="140"/>
      <c r="J6070" s="140"/>
      <c r="K6070" s="140"/>
    </row>
    <row r="6071" spans="1:11" outlineLevel="1" x14ac:dyDescent="0.2">
      <c r="A6071" s="135"/>
      <c r="B6071" s="136"/>
      <c r="C6071" s="137" t="s">
        <v>2294</v>
      </c>
      <c r="D6071" s="139"/>
      <c r="E6071" s="139">
        <v>39.68</v>
      </c>
      <c r="F6071" s="134"/>
      <c r="G6071" s="134"/>
      <c r="H6071" s="140"/>
      <c r="I6071" s="140"/>
      <c r="J6071" s="140"/>
      <c r="K6071" s="140"/>
    </row>
    <row r="6072" spans="1:11" outlineLevel="1" x14ac:dyDescent="0.2">
      <c r="A6072" s="135"/>
      <c r="B6072" s="136"/>
      <c r="C6072" s="137" t="s">
        <v>4743</v>
      </c>
      <c r="D6072" s="139"/>
      <c r="E6072" s="139">
        <v>1.4</v>
      </c>
      <c r="F6072" s="134"/>
      <c r="G6072" s="134"/>
      <c r="H6072" s="140"/>
      <c r="I6072" s="140"/>
      <c r="J6072" s="140"/>
      <c r="K6072" s="140"/>
    </row>
    <row r="6073" spans="1:11" outlineLevel="1" x14ac:dyDescent="0.2">
      <c r="A6073" s="135"/>
      <c r="B6073" s="136"/>
      <c r="C6073" s="137" t="s">
        <v>4744</v>
      </c>
      <c r="D6073" s="139"/>
      <c r="E6073" s="139">
        <v>1.272</v>
      </c>
      <c r="F6073" s="134"/>
      <c r="G6073" s="134"/>
      <c r="H6073" s="140"/>
      <c r="I6073" s="140"/>
      <c r="J6073" s="140"/>
      <c r="K6073" s="140"/>
    </row>
    <row r="6074" spans="1:11" outlineLevel="1" x14ac:dyDescent="0.2">
      <c r="A6074" s="135"/>
      <c r="B6074" s="136"/>
      <c r="C6074" s="137" t="s">
        <v>4741</v>
      </c>
      <c r="D6074" s="139"/>
      <c r="E6074" s="139">
        <v>0.54</v>
      </c>
      <c r="F6074" s="134"/>
      <c r="G6074" s="134"/>
      <c r="H6074" s="140"/>
      <c r="I6074" s="140"/>
      <c r="J6074" s="140"/>
      <c r="K6074" s="140"/>
    </row>
    <row r="6075" spans="1:11" outlineLevel="1" x14ac:dyDescent="0.2">
      <c r="A6075" s="135"/>
      <c r="B6075" s="136"/>
      <c r="C6075" s="137" t="s">
        <v>2295</v>
      </c>
      <c r="D6075" s="139"/>
      <c r="E6075" s="139">
        <v>87.68</v>
      </c>
      <c r="F6075" s="134"/>
      <c r="G6075" s="134"/>
      <c r="H6075" s="140"/>
      <c r="I6075" s="140"/>
      <c r="J6075" s="140"/>
      <c r="K6075" s="140"/>
    </row>
    <row r="6076" spans="1:11" outlineLevel="1" x14ac:dyDescent="0.2">
      <c r="A6076" s="135"/>
      <c r="B6076" s="136"/>
      <c r="C6076" s="137" t="s">
        <v>950</v>
      </c>
      <c r="D6076" s="139"/>
      <c r="E6076" s="139"/>
      <c r="F6076" s="134"/>
      <c r="G6076" s="134"/>
      <c r="H6076" s="140"/>
      <c r="I6076" s="140"/>
      <c r="J6076" s="140"/>
      <c r="K6076" s="140"/>
    </row>
    <row r="6077" spans="1:11" outlineLevel="1" x14ac:dyDescent="0.2">
      <c r="A6077" s="135"/>
      <c r="B6077" s="136"/>
      <c r="C6077" s="137" t="s">
        <v>4745</v>
      </c>
      <c r="D6077" s="139"/>
      <c r="E6077" s="139">
        <v>34.56</v>
      </c>
      <c r="F6077" s="134"/>
      <c r="G6077" s="134"/>
      <c r="H6077" s="140"/>
      <c r="I6077" s="140"/>
      <c r="J6077" s="140"/>
      <c r="K6077" s="140"/>
    </row>
    <row r="6078" spans="1:11" outlineLevel="1" x14ac:dyDescent="0.2">
      <c r="A6078" s="135"/>
      <c r="B6078" s="136"/>
      <c r="C6078" s="137" t="s">
        <v>2298</v>
      </c>
      <c r="D6078" s="139"/>
      <c r="E6078" s="139">
        <v>40.39</v>
      </c>
      <c r="F6078" s="134"/>
      <c r="G6078" s="134"/>
      <c r="H6078" s="140"/>
      <c r="I6078" s="140"/>
      <c r="J6078" s="140"/>
      <c r="K6078" s="140"/>
    </row>
    <row r="6079" spans="1:11" outlineLevel="1" x14ac:dyDescent="0.2">
      <c r="A6079" s="135"/>
      <c r="B6079" s="136"/>
      <c r="C6079" s="137" t="s">
        <v>4743</v>
      </c>
      <c r="D6079" s="139"/>
      <c r="E6079" s="139">
        <v>1.4</v>
      </c>
      <c r="F6079" s="134"/>
      <c r="G6079" s="134"/>
      <c r="H6079" s="140"/>
      <c r="I6079" s="140"/>
      <c r="J6079" s="140"/>
      <c r="K6079" s="140"/>
    </row>
    <row r="6080" spans="1:11" outlineLevel="1" x14ac:dyDescent="0.2">
      <c r="A6080" s="135"/>
      <c r="B6080" s="136"/>
      <c r="C6080" s="137" t="s">
        <v>4744</v>
      </c>
      <c r="D6080" s="139"/>
      <c r="E6080" s="139">
        <v>1.272</v>
      </c>
      <c r="F6080" s="134"/>
      <c r="G6080" s="134"/>
      <c r="H6080" s="140"/>
      <c r="I6080" s="140"/>
      <c r="J6080" s="140"/>
      <c r="K6080" s="140"/>
    </row>
    <row r="6081" spans="1:11" outlineLevel="1" x14ac:dyDescent="0.2">
      <c r="A6081" s="135"/>
      <c r="B6081" s="136"/>
      <c r="C6081" s="137" t="s">
        <v>4741</v>
      </c>
      <c r="D6081" s="139"/>
      <c r="E6081" s="139">
        <v>0.54</v>
      </c>
      <c r="F6081" s="134"/>
      <c r="G6081" s="134"/>
      <c r="H6081" s="140"/>
      <c r="I6081" s="140"/>
      <c r="J6081" s="140"/>
      <c r="K6081" s="140"/>
    </row>
    <row r="6082" spans="1:11" outlineLevel="1" x14ac:dyDescent="0.2">
      <c r="A6082" s="135"/>
      <c r="B6082" s="136"/>
      <c r="C6082" s="137" t="s">
        <v>2299</v>
      </c>
      <c r="D6082" s="139"/>
      <c r="E6082" s="139">
        <v>91.29</v>
      </c>
      <c r="F6082" s="134"/>
      <c r="G6082" s="134"/>
      <c r="H6082" s="140"/>
      <c r="I6082" s="140"/>
      <c r="J6082" s="140"/>
      <c r="K6082" s="140"/>
    </row>
    <row r="6083" spans="1:11" outlineLevel="1" x14ac:dyDescent="0.2">
      <c r="A6083" s="43">
        <v>571</v>
      </c>
      <c r="B6083" s="44" t="s">
        <v>4746</v>
      </c>
      <c r="C6083" s="59" t="s">
        <v>4747</v>
      </c>
      <c r="D6083" s="68" t="s">
        <v>172</v>
      </c>
      <c r="E6083" s="46">
        <v>50.9985</v>
      </c>
      <c r="F6083" s="47">
        <v>0</v>
      </c>
      <c r="G6083" s="48">
        <f>ROUND(E6083*F6083,2)</f>
        <v>0</v>
      </c>
      <c r="H6083" s="46">
        <v>0</v>
      </c>
      <c r="I6083" s="46">
        <f>ROUND(E6083*H6083,2)</f>
        <v>0</v>
      </c>
      <c r="J6083" s="46">
        <v>5.0000000000000001E-3</v>
      </c>
      <c r="K6083" s="46">
        <f>ROUND(E6083*J6083,2)</f>
        <v>0.25</v>
      </c>
    </row>
    <row r="6084" spans="1:11" outlineLevel="1" x14ac:dyDescent="0.2">
      <c r="A6084" s="135"/>
      <c r="B6084" s="136"/>
      <c r="C6084" s="137" t="s">
        <v>395</v>
      </c>
      <c r="D6084" s="139"/>
      <c r="E6084" s="139"/>
      <c r="F6084" s="134"/>
      <c r="G6084" s="134"/>
      <c r="H6084" s="140"/>
      <c r="I6084" s="140"/>
      <c r="J6084" s="140"/>
      <c r="K6084" s="140"/>
    </row>
    <row r="6085" spans="1:11" outlineLevel="1" x14ac:dyDescent="0.2">
      <c r="A6085" s="135"/>
      <c r="B6085" s="136"/>
      <c r="C6085" s="137" t="s">
        <v>4748</v>
      </c>
      <c r="D6085" s="139"/>
      <c r="E6085" s="139">
        <v>50.9985</v>
      </c>
      <c r="F6085" s="134"/>
      <c r="G6085" s="134"/>
      <c r="H6085" s="140"/>
      <c r="I6085" s="140"/>
      <c r="J6085" s="140"/>
      <c r="K6085" s="140"/>
    </row>
    <row r="6086" spans="1:11" outlineLevel="1" x14ac:dyDescent="0.2">
      <c r="A6086" s="43">
        <v>572</v>
      </c>
      <c r="B6086" s="44" t="s">
        <v>4749</v>
      </c>
      <c r="C6086" s="59" t="s">
        <v>4750</v>
      </c>
      <c r="D6086" s="68" t="s">
        <v>172</v>
      </c>
      <c r="E6086" s="46">
        <v>50.9985</v>
      </c>
      <c r="F6086" s="47">
        <v>0</v>
      </c>
      <c r="G6086" s="48">
        <f>ROUND(E6086*F6086,2)</f>
        <v>0</v>
      </c>
      <c r="H6086" s="46">
        <v>0</v>
      </c>
      <c r="I6086" s="46">
        <f>ROUND(E6086*H6086,2)</f>
        <v>0</v>
      </c>
      <c r="J6086" s="46">
        <v>2E-3</v>
      </c>
      <c r="K6086" s="46">
        <f>ROUND(E6086*J6086,2)</f>
        <v>0.1</v>
      </c>
    </row>
    <row r="6087" spans="1:11" outlineLevel="1" x14ac:dyDescent="0.2">
      <c r="A6087" s="135"/>
      <c r="B6087" s="136"/>
      <c r="C6087" s="137" t="s">
        <v>4751</v>
      </c>
      <c r="D6087" s="139"/>
      <c r="E6087" s="139">
        <v>50.9985</v>
      </c>
      <c r="F6087" s="134"/>
      <c r="G6087" s="134"/>
      <c r="H6087" s="140"/>
      <c r="I6087" s="140"/>
      <c r="J6087" s="140"/>
      <c r="K6087" s="140"/>
    </row>
    <row r="6088" spans="1:11" ht="22.5" outlineLevel="1" x14ac:dyDescent="0.2">
      <c r="A6088" s="43">
        <v>573</v>
      </c>
      <c r="B6088" s="44" t="s">
        <v>4752</v>
      </c>
      <c r="C6088" s="59" t="s">
        <v>4753</v>
      </c>
      <c r="D6088" s="68" t="s">
        <v>2323</v>
      </c>
      <c r="E6088" s="46">
        <v>876.1</v>
      </c>
      <c r="F6088" s="47">
        <v>0</v>
      </c>
      <c r="G6088" s="48">
        <f>ROUND(E6088*F6088,2)</f>
        <v>0</v>
      </c>
      <c r="H6088" s="46">
        <v>5.0000000000000002E-5</v>
      </c>
      <c r="I6088" s="46">
        <f>ROUND(E6088*H6088,2)</f>
        <v>0.04</v>
      </c>
      <c r="J6088" s="46">
        <v>1E-3</v>
      </c>
      <c r="K6088" s="46">
        <f>ROUND(E6088*J6088,2)</f>
        <v>0.88</v>
      </c>
    </row>
    <row r="6089" spans="1:11" outlineLevel="1" x14ac:dyDescent="0.2">
      <c r="A6089" s="135"/>
      <c r="B6089" s="136"/>
      <c r="C6089" s="137" t="s">
        <v>4754</v>
      </c>
      <c r="D6089" s="139"/>
      <c r="E6089" s="139"/>
      <c r="F6089" s="134"/>
      <c r="G6089" s="134"/>
      <c r="H6089" s="140"/>
      <c r="I6089" s="140"/>
      <c r="J6089" s="140"/>
      <c r="K6089" s="140"/>
    </row>
    <row r="6090" spans="1:11" outlineLevel="1" x14ac:dyDescent="0.2">
      <c r="A6090" s="135"/>
      <c r="B6090" s="136"/>
      <c r="C6090" s="137" t="s">
        <v>4755</v>
      </c>
      <c r="D6090" s="139"/>
      <c r="E6090" s="139">
        <v>630.5</v>
      </c>
      <c r="F6090" s="134"/>
      <c r="G6090" s="134"/>
      <c r="H6090" s="140"/>
      <c r="I6090" s="140"/>
      <c r="J6090" s="140"/>
      <c r="K6090" s="140"/>
    </row>
    <row r="6091" spans="1:11" outlineLevel="1" x14ac:dyDescent="0.2">
      <c r="A6091" s="135"/>
      <c r="B6091" s="136"/>
      <c r="C6091" s="137" t="s">
        <v>4756</v>
      </c>
      <c r="D6091" s="139"/>
      <c r="E6091" s="139">
        <v>245.6</v>
      </c>
      <c r="F6091" s="134"/>
      <c r="G6091" s="134"/>
      <c r="H6091" s="140"/>
      <c r="I6091" s="140"/>
      <c r="J6091" s="140"/>
      <c r="K6091" s="140"/>
    </row>
    <row r="6092" spans="1:11" ht="22.5" outlineLevel="1" x14ac:dyDescent="0.2">
      <c r="A6092" s="43">
        <v>574</v>
      </c>
      <c r="B6092" s="44" t="s">
        <v>4752</v>
      </c>
      <c r="C6092" s="59" t="s">
        <v>4753</v>
      </c>
      <c r="D6092" s="68" t="s">
        <v>2323</v>
      </c>
      <c r="E6092" s="46">
        <v>340</v>
      </c>
      <c r="F6092" s="47">
        <v>0</v>
      </c>
      <c r="G6092" s="48">
        <f>ROUND(E6092*F6092,2)</f>
        <v>0</v>
      </c>
      <c r="H6092" s="46">
        <v>5.0000000000000002E-5</v>
      </c>
      <c r="I6092" s="46">
        <f>ROUND(E6092*H6092,2)</f>
        <v>0.02</v>
      </c>
      <c r="J6092" s="46">
        <v>1E-3</v>
      </c>
      <c r="K6092" s="46">
        <f>ROUND(E6092*J6092,2)</f>
        <v>0.34</v>
      </c>
    </row>
    <row r="6093" spans="1:11" outlineLevel="1" x14ac:dyDescent="0.2">
      <c r="A6093" s="135"/>
      <c r="B6093" s="136"/>
      <c r="C6093" s="137" t="s">
        <v>4757</v>
      </c>
      <c r="D6093" s="139"/>
      <c r="E6093" s="139">
        <v>50</v>
      </c>
      <c r="F6093" s="134"/>
      <c r="G6093" s="134"/>
      <c r="H6093" s="140"/>
      <c r="I6093" s="140"/>
      <c r="J6093" s="140"/>
      <c r="K6093" s="140"/>
    </row>
    <row r="6094" spans="1:11" outlineLevel="1" x14ac:dyDescent="0.2">
      <c r="A6094" s="135"/>
      <c r="B6094" s="136"/>
      <c r="C6094" s="137" t="s">
        <v>4758</v>
      </c>
      <c r="D6094" s="139"/>
      <c r="E6094" s="139">
        <v>170</v>
      </c>
      <c r="F6094" s="134"/>
      <c r="G6094" s="134"/>
      <c r="H6094" s="140"/>
      <c r="I6094" s="140"/>
      <c r="J6094" s="140"/>
      <c r="K6094" s="140"/>
    </row>
    <row r="6095" spans="1:11" outlineLevel="1" x14ac:dyDescent="0.2">
      <c r="A6095" s="135"/>
      <c r="B6095" s="136"/>
      <c r="C6095" s="137" t="s">
        <v>4759</v>
      </c>
      <c r="D6095" s="139"/>
      <c r="E6095" s="139">
        <v>120</v>
      </c>
      <c r="F6095" s="134"/>
      <c r="G6095" s="134"/>
      <c r="H6095" s="140"/>
      <c r="I6095" s="140"/>
      <c r="J6095" s="140"/>
      <c r="K6095" s="140"/>
    </row>
    <row r="6096" spans="1:11" ht="22.5" outlineLevel="1" x14ac:dyDescent="0.2">
      <c r="A6096" s="43">
        <v>575</v>
      </c>
      <c r="B6096" s="44" t="s">
        <v>4760</v>
      </c>
      <c r="C6096" s="59" t="s">
        <v>4761</v>
      </c>
      <c r="D6096" s="68" t="s">
        <v>2323</v>
      </c>
      <c r="E6096" s="46">
        <v>100</v>
      </c>
      <c r="F6096" s="47">
        <v>0</v>
      </c>
      <c r="G6096" s="48">
        <f>ROUND(E6096*F6096,2)</f>
        <v>0</v>
      </c>
      <c r="H6096" s="46">
        <v>5.0000000000000002E-5</v>
      </c>
      <c r="I6096" s="46">
        <f>ROUND(E6096*H6096,2)</f>
        <v>0.01</v>
      </c>
      <c r="J6096" s="46">
        <v>1E-3</v>
      </c>
      <c r="K6096" s="46">
        <f>ROUND(E6096*J6096,2)</f>
        <v>0.1</v>
      </c>
    </row>
    <row r="6097" spans="1:11" outlineLevel="1" x14ac:dyDescent="0.2">
      <c r="A6097" s="135"/>
      <c r="B6097" s="136"/>
      <c r="C6097" s="137" t="s">
        <v>4762</v>
      </c>
      <c r="D6097" s="139"/>
      <c r="E6097" s="139">
        <v>100</v>
      </c>
      <c r="F6097" s="134"/>
      <c r="G6097" s="134"/>
      <c r="H6097" s="140"/>
      <c r="I6097" s="140"/>
      <c r="J6097" s="140"/>
      <c r="K6097" s="140"/>
    </row>
    <row r="6098" spans="1:11" ht="22.5" outlineLevel="1" x14ac:dyDescent="0.2">
      <c r="A6098" s="43">
        <v>576</v>
      </c>
      <c r="B6098" s="44" t="s">
        <v>4763</v>
      </c>
      <c r="C6098" s="59" t="s">
        <v>4764</v>
      </c>
      <c r="D6098" s="68" t="s">
        <v>2323</v>
      </c>
      <c r="E6098" s="46">
        <v>200</v>
      </c>
      <c r="F6098" s="47">
        <v>0</v>
      </c>
      <c r="G6098" s="48">
        <f>ROUND(E6098*F6098,2)</f>
        <v>0</v>
      </c>
      <c r="H6098" s="46">
        <v>5.0000000000000002E-5</v>
      </c>
      <c r="I6098" s="46">
        <f>ROUND(E6098*H6098,2)</f>
        <v>0.01</v>
      </c>
      <c r="J6098" s="46">
        <v>1E-3</v>
      </c>
      <c r="K6098" s="46">
        <f>ROUND(E6098*J6098,2)</f>
        <v>0.2</v>
      </c>
    </row>
    <row r="6099" spans="1:11" outlineLevel="1" x14ac:dyDescent="0.2">
      <c r="A6099" s="135"/>
      <c r="B6099" s="136"/>
      <c r="C6099" s="137" t="s">
        <v>4765</v>
      </c>
      <c r="D6099" s="139"/>
      <c r="E6099" s="139">
        <v>200</v>
      </c>
      <c r="F6099" s="134"/>
      <c r="G6099" s="134"/>
      <c r="H6099" s="140"/>
      <c r="I6099" s="140"/>
      <c r="J6099" s="140"/>
      <c r="K6099" s="140"/>
    </row>
    <row r="6100" spans="1:11" ht="22.5" outlineLevel="1" x14ac:dyDescent="0.2">
      <c r="A6100" s="43">
        <v>577</v>
      </c>
      <c r="B6100" s="44" t="s">
        <v>4766</v>
      </c>
      <c r="C6100" s="59" t="s">
        <v>4767</v>
      </c>
      <c r="D6100" s="68" t="s">
        <v>2323</v>
      </c>
      <c r="E6100" s="46">
        <v>793.46759999999995</v>
      </c>
      <c r="F6100" s="47">
        <v>0</v>
      </c>
      <c r="G6100" s="48">
        <f>ROUND(E6100*F6100,2)</f>
        <v>0</v>
      </c>
      <c r="H6100" s="46">
        <v>5.0000000000000002E-5</v>
      </c>
      <c r="I6100" s="46">
        <f>ROUND(E6100*H6100,2)</f>
        <v>0.04</v>
      </c>
      <c r="J6100" s="46">
        <v>1E-3</v>
      </c>
      <c r="K6100" s="46">
        <f>ROUND(E6100*J6100,2)</f>
        <v>0.79</v>
      </c>
    </row>
    <row r="6101" spans="1:11" outlineLevel="1" x14ac:dyDescent="0.2">
      <c r="A6101" s="135"/>
      <c r="B6101" s="136"/>
      <c r="C6101" s="137" t="s">
        <v>4768</v>
      </c>
      <c r="D6101" s="139"/>
      <c r="E6101" s="139"/>
      <c r="F6101" s="134"/>
      <c r="G6101" s="134"/>
      <c r="H6101" s="140"/>
      <c r="I6101" s="140"/>
      <c r="J6101" s="140"/>
      <c r="K6101" s="140"/>
    </row>
    <row r="6102" spans="1:11" outlineLevel="1" x14ac:dyDescent="0.2">
      <c r="A6102" s="135"/>
      <c r="B6102" s="136"/>
      <c r="C6102" s="137" t="s">
        <v>4769</v>
      </c>
      <c r="D6102" s="139"/>
      <c r="E6102" s="139">
        <v>331.09800000000001</v>
      </c>
      <c r="F6102" s="134"/>
      <c r="G6102" s="134"/>
      <c r="H6102" s="140"/>
      <c r="I6102" s="140"/>
      <c r="J6102" s="140"/>
      <c r="K6102" s="140"/>
    </row>
    <row r="6103" spans="1:11" outlineLevel="1" x14ac:dyDescent="0.2">
      <c r="A6103" s="135"/>
      <c r="B6103" s="136"/>
      <c r="C6103" s="137" t="s">
        <v>4770</v>
      </c>
      <c r="D6103" s="139"/>
      <c r="E6103" s="139">
        <v>462.36959999999999</v>
      </c>
      <c r="F6103" s="134"/>
      <c r="G6103" s="134"/>
      <c r="H6103" s="140"/>
      <c r="I6103" s="140"/>
      <c r="J6103" s="140"/>
      <c r="K6103" s="140"/>
    </row>
    <row r="6104" spans="1:11" outlineLevel="1" x14ac:dyDescent="0.2">
      <c r="A6104" s="43">
        <v>578</v>
      </c>
      <c r="B6104" s="44" t="s">
        <v>4771</v>
      </c>
      <c r="C6104" s="59" t="s">
        <v>4772</v>
      </c>
      <c r="D6104" s="68" t="s">
        <v>172</v>
      </c>
      <c r="E6104" s="46">
        <v>37.799999999999997</v>
      </c>
      <c r="F6104" s="47">
        <v>0</v>
      </c>
      <c r="G6104" s="48">
        <f>ROUND(E6104*F6104,2)</f>
        <v>0</v>
      </c>
      <c r="H6104" s="46">
        <v>0</v>
      </c>
      <c r="I6104" s="46">
        <f>ROUND(E6104*H6104,2)</f>
        <v>0</v>
      </c>
      <c r="J6104" s="46">
        <v>1.2E-2</v>
      </c>
      <c r="K6104" s="46">
        <f>ROUND(E6104*J6104,2)</f>
        <v>0.45</v>
      </c>
    </row>
    <row r="6105" spans="1:11" outlineLevel="1" x14ac:dyDescent="0.2">
      <c r="A6105" s="135"/>
      <c r="B6105" s="136"/>
      <c r="C6105" s="137" t="s">
        <v>4773</v>
      </c>
      <c r="D6105" s="139"/>
      <c r="E6105" s="139">
        <v>11.14</v>
      </c>
      <c r="F6105" s="134"/>
      <c r="G6105" s="134"/>
      <c r="H6105" s="140"/>
      <c r="I6105" s="140"/>
      <c r="J6105" s="140"/>
      <c r="K6105" s="140"/>
    </row>
    <row r="6106" spans="1:11" outlineLevel="1" x14ac:dyDescent="0.2">
      <c r="A6106" s="135"/>
      <c r="B6106" s="136"/>
      <c r="C6106" s="137" t="s">
        <v>4774</v>
      </c>
      <c r="D6106" s="139"/>
      <c r="E6106" s="139">
        <v>9.08</v>
      </c>
      <c r="F6106" s="134"/>
      <c r="G6106" s="134"/>
      <c r="H6106" s="140"/>
      <c r="I6106" s="140"/>
      <c r="J6106" s="140"/>
      <c r="K6106" s="140"/>
    </row>
    <row r="6107" spans="1:11" outlineLevel="1" x14ac:dyDescent="0.2">
      <c r="A6107" s="135"/>
      <c r="B6107" s="136"/>
      <c r="C6107" s="137" t="s">
        <v>4775</v>
      </c>
      <c r="D6107" s="139"/>
      <c r="E6107" s="139">
        <v>17.579999999999998</v>
      </c>
      <c r="F6107" s="134"/>
      <c r="G6107" s="134"/>
      <c r="H6107" s="140"/>
      <c r="I6107" s="140"/>
      <c r="J6107" s="140"/>
      <c r="K6107" s="140"/>
    </row>
    <row r="6108" spans="1:11" outlineLevel="1" x14ac:dyDescent="0.2">
      <c r="A6108" s="51">
        <v>579</v>
      </c>
      <c r="B6108" s="52" t="s">
        <v>4776</v>
      </c>
      <c r="C6108" s="60" t="s">
        <v>4777</v>
      </c>
      <c r="D6108" s="69" t="s">
        <v>2373</v>
      </c>
      <c r="E6108" s="54">
        <v>2</v>
      </c>
      <c r="F6108" s="55">
        <v>0</v>
      </c>
      <c r="G6108" s="56">
        <f t="shared" ref="G6108:G6120" si="22">ROUND(E6108*F6108,2)</f>
        <v>0</v>
      </c>
      <c r="H6108" s="54">
        <v>0.1</v>
      </c>
      <c r="I6108" s="54">
        <f t="shared" ref="I6108:I6120" si="23">ROUND(E6108*H6108,2)</f>
        <v>0.2</v>
      </c>
      <c r="J6108" s="54">
        <v>0</v>
      </c>
      <c r="K6108" s="54">
        <f t="shared" ref="K6108:K6120" si="24">ROUND(E6108*J6108,2)</f>
        <v>0</v>
      </c>
    </row>
    <row r="6109" spans="1:11" outlineLevel="1" x14ac:dyDescent="0.2">
      <c r="A6109" s="51">
        <v>580</v>
      </c>
      <c r="B6109" s="52" t="s">
        <v>4778</v>
      </c>
      <c r="C6109" s="60" t="s">
        <v>4779</v>
      </c>
      <c r="D6109" s="69" t="s">
        <v>2373</v>
      </c>
      <c r="E6109" s="54">
        <v>1</v>
      </c>
      <c r="F6109" s="55">
        <v>0</v>
      </c>
      <c r="G6109" s="56">
        <f t="shared" si="22"/>
        <v>0</v>
      </c>
      <c r="H6109" s="54">
        <v>0.1</v>
      </c>
      <c r="I6109" s="54">
        <f t="shared" si="23"/>
        <v>0.1</v>
      </c>
      <c r="J6109" s="54">
        <v>0</v>
      </c>
      <c r="K6109" s="54">
        <f t="shared" si="24"/>
        <v>0</v>
      </c>
    </row>
    <row r="6110" spans="1:11" outlineLevel="1" x14ac:dyDescent="0.2">
      <c r="A6110" s="51">
        <v>581</v>
      </c>
      <c r="B6110" s="52" t="s">
        <v>4780</v>
      </c>
      <c r="C6110" s="60" t="s">
        <v>4781</v>
      </c>
      <c r="D6110" s="69" t="s">
        <v>2373</v>
      </c>
      <c r="E6110" s="54">
        <v>1</v>
      </c>
      <c r="F6110" s="55">
        <v>0</v>
      </c>
      <c r="G6110" s="56">
        <f t="shared" si="22"/>
        <v>0</v>
      </c>
      <c r="H6110" s="54">
        <v>0.08</v>
      </c>
      <c r="I6110" s="54">
        <f t="shared" si="23"/>
        <v>0.08</v>
      </c>
      <c r="J6110" s="54">
        <v>0</v>
      </c>
      <c r="K6110" s="54">
        <f t="shared" si="24"/>
        <v>0</v>
      </c>
    </row>
    <row r="6111" spans="1:11" outlineLevel="1" x14ac:dyDescent="0.2">
      <c r="A6111" s="51">
        <v>582</v>
      </c>
      <c r="B6111" s="52" t="s">
        <v>4782</v>
      </c>
      <c r="C6111" s="60" t="s">
        <v>4783</v>
      </c>
      <c r="D6111" s="69" t="s">
        <v>2373</v>
      </c>
      <c r="E6111" s="54">
        <v>1</v>
      </c>
      <c r="F6111" s="55">
        <v>0</v>
      </c>
      <c r="G6111" s="56">
        <f t="shared" si="22"/>
        <v>0</v>
      </c>
      <c r="H6111" s="54">
        <v>4.4999999999999998E-2</v>
      </c>
      <c r="I6111" s="54">
        <f t="shared" si="23"/>
        <v>0.05</v>
      </c>
      <c r="J6111" s="54">
        <v>0</v>
      </c>
      <c r="K6111" s="54">
        <f t="shared" si="24"/>
        <v>0</v>
      </c>
    </row>
    <row r="6112" spans="1:11" outlineLevel="1" x14ac:dyDescent="0.2">
      <c r="A6112" s="51">
        <v>583</v>
      </c>
      <c r="B6112" s="52" t="s">
        <v>4784</v>
      </c>
      <c r="C6112" s="60" t="s">
        <v>4785</v>
      </c>
      <c r="D6112" s="69" t="s">
        <v>2373</v>
      </c>
      <c r="E6112" s="54">
        <v>1</v>
      </c>
      <c r="F6112" s="55">
        <v>0</v>
      </c>
      <c r="G6112" s="56">
        <f t="shared" si="22"/>
        <v>0</v>
      </c>
      <c r="H6112" s="54">
        <v>0.01</v>
      </c>
      <c r="I6112" s="54">
        <f t="shared" si="23"/>
        <v>0.01</v>
      </c>
      <c r="J6112" s="54">
        <v>0</v>
      </c>
      <c r="K6112" s="54">
        <f t="shared" si="24"/>
        <v>0</v>
      </c>
    </row>
    <row r="6113" spans="1:11" outlineLevel="1" x14ac:dyDescent="0.2">
      <c r="A6113" s="51">
        <v>584</v>
      </c>
      <c r="B6113" s="52" t="s">
        <v>4786</v>
      </c>
      <c r="C6113" s="60" t="s">
        <v>4787</v>
      </c>
      <c r="D6113" s="69" t="s">
        <v>2373</v>
      </c>
      <c r="E6113" s="54">
        <v>1</v>
      </c>
      <c r="F6113" s="55">
        <v>0</v>
      </c>
      <c r="G6113" s="56">
        <f t="shared" si="22"/>
        <v>0</v>
      </c>
      <c r="H6113" s="54">
        <v>0.01</v>
      </c>
      <c r="I6113" s="54">
        <f t="shared" si="23"/>
        <v>0.01</v>
      </c>
      <c r="J6113" s="54">
        <v>0</v>
      </c>
      <c r="K6113" s="54">
        <f t="shared" si="24"/>
        <v>0</v>
      </c>
    </row>
    <row r="6114" spans="1:11" outlineLevel="1" x14ac:dyDescent="0.2">
      <c r="A6114" s="51">
        <v>585</v>
      </c>
      <c r="B6114" s="52" t="s">
        <v>4788</v>
      </c>
      <c r="C6114" s="60" t="s">
        <v>4789</v>
      </c>
      <c r="D6114" s="69" t="s">
        <v>2373</v>
      </c>
      <c r="E6114" s="54">
        <v>4</v>
      </c>
      <c r="F6114" s="55">
        <v>0</v>
      </c>
      <c r="G6114" s="56">
        <f t="shared" si="22"/>
        <v>0</v>
      </c>
      <c r="H6114" s="54">
        <v>0.01</v>
      </c>
      <c r="I6114" s="54">
        <f t="shared" si="23"/>
        <v>0.04</v>
      </c>
      <c r="J6114" s="54">
        <v>0</v>
      </c>
      <c r="K6114" s="54">
        <f t="shared" si="24"/>
        <v>0</v>
      </c>
    </row>
    <row r="6115" spans="1:11" outlineLevel="1" x14ac:dyDescent="0.2">
      <c r="A6115" s="51">
        <v>586</v>
      </c>
      <c r="B6115" s="52" t="s">
        <v>4790</v>
      </c>
      <c r="C6115" s="60" t="s">
        <v>4791</v>
      </c>
      <c r="D6115" s="69" t="s">
        <v>2373</v>
      </c>
      <c r="E6115" s="54">
        <v>1</v>
      </c>
      <c r="F6115" s="55">
        <v>0</v>
      </c>
      <c r="G6115" s="56">
        <f t="shared" si="22"/>
        <v>0</v>
      </c>
      <c r="H6115" s="54">
        <v>0.01</v>
      </c>
      <c r="I6115" s="54">
        <f t="shared" si="23"/>
        <v>0.01</v>
      </c>
      <c r="J6115" s="54">
        <v>0</v>
      </c>
      <c r="K6115" s="54">
        <f t="shared" si="24"/>
        <v>0</v>
      </c>
    </row>
    <row r="6116" spans="1:11" outlineLevel="1" x14ac:dyDescent="0.2">
      <c r="A6116" s="51">
        <v>587</v>
      </c>
      <c r="B6116" s="52" t="s">
        <v>4792</v>
      </c>
      <c r="C6116" s="60" t="s">
        <v>4793</v>
      </c>
      <c r="D6116" s="69" t="s">
        <v>2373</v>
      </c>
      <c r="E6116" s="54">
        <v>1</v>
      </c>
      <c r="F6116" s="55">
        <v>0</v>
      </c>
      <c r="G6116" s="56">
        <f t="shared" si="22"/>
        <v>0</v>
      </c>
      <c r="H6116" s="54">
        <v>0.01</v>
      </c>
      <c r="I6116" s="54">
        <f t="shared" si="23"/>
        <v>0.01</v>
      </c>
      <c r="J6116" s="54">
        <v>0</v>
      </c>
      <c r="K6116" s="54">
        <f t="shared" si="24"/>
        <v>0</v>
      </c>
    </row>
    <row r="6117" spans="1:11" outlineLevel="1" x14ac:dyDescent="0.2">
      <c r="A6117" s="51">
        <v>588</v>
      </c>
      <c r="B6117" s="52" t="s">
        <v>4794</v>
      </c>
      <c r="C6117" s="60" t="s">
        <v>4795</v>
      </c>
      <c r="D6117" s="69" t="s">
        <v>2373</v>
      </c>
      <c r="E6117" s="54">
        <v>1</v>
      </c>
      <c r="F6117" s="55">
        <v>0</v>
      </c>
      <c r="G6117" s="56">
        <f t="shared" si="22"/>
        <v>0</v>
      </c>
      <c r="H6117" s="54">
        <v>9.2999999999999999E-2</v>
      </c>
      <c r="I6117" s="54">
        <f t="shared" si="23"/>
        <v>0.09</v>
      </c>
      <c r="J6117" s="54">
        <v>0</v>
      </c>
      <c r="K6117" s="54">
        <f t="shared" si="24"/>
        <v>0</v>
      </c>
    </row>
    <row r="6118" spans="1:11" outlineLevel="1" x14ac:dyDescent="0.2">
      <c r="A6118" s="51">
        <v>589</v>
      </c>
      <c r="B6118" s="52" t="s">
        <v>4796</v>
      </c>
      <c r="C6118" s="60" t="s">
        <v>4797</v>
      </c>
      <c r="D6118" s="69" t="s">
        <v>2373</v>
      </c>
      <c r="E6118" s="54">
        <v>1</v>
      </c>
      <c r="F6118" s="55">
        <v>0</v>
      </c>
      <c r="G6118" s="56">
        <f t="shared" si="22"/>
        <v>0</v>
      </c>
      <c r="H6118" s="54">
        <v>0.03</v>
      </c>
      <c r="I6118" s="54">
        <f t="shared" si="23"/>
        <v>0.03</v>
      </c>
      <c r="J6118" s="54">
        <v>0</v>
      </c>
      <c r="K6118" s="54">
        <f t="shared" si="24"/>
        <v>0</v>
      </c>
    </row>
    <row r="6119" spans="1:11" outlineLevel="1" x14ac:dyDescent="0.2">
      <c r="A6119" s="51">
        <v>590</v>
      </c>
      <c r="B6119" s="52" t="s">
        <v>4798</v>
      </c>
      <c r="C6119" s="60" t="s">
        <v>4799</v>
      </c>
      <c r="D6119" s="69" t="s">
        <v>2373</v>
      </c>
      <c r="E6119" s="54">
        <v>1</v>
      </c>
      <c r="F6119" s="55">
        <v>0</v>
      </c>
      <c r="G6119" s="56">
        <f t="shared" si="22"/>
        <v>0</v>
      </c>
      <c r="H6119" s="54">
        <v>0.02</v>
      </c>
      <c r="I6119" s="54">
        <f t="shared" si="23"/>
        <v>0.02</v>
      </c>
      <c r="J6119" s="54">
        <v>0</v>
      </c>
      <c r="K6119" s="54">
        <f t="shared" si="24"/>
        <v>0</v>
      </c>
    </row>
    <row r="6120" spans="1:11" outlineLevel="1" x14ac:dyDescent="0.2">
      <c r="A6120" s="43">
        <v>591</v>
      </c>
      <c r="B6120" s="44" t="s">
        <v>4800</v>
      </c>
      <c r="C6120" s="59" t="s">
        <v>4801</v>
      </c>
      <c r="D6120" s="68" t="s">
        <v>297</v>
      </c>
      <c r="E6120" s="46">
        <v>4.5162800000000001</v>
      </c>
      <c r="F6120" s="47">
        <v>0</v>
      </c>
      <c r="G6120" s="48">
        <f t="shared" si="22"/>
        <v>0</v>
      </c>
      <c r="H6120" s="46">
        <v>0</v>
      </c>
      <c r="I6120" s="46">
        <f t="shared" si="23"/>
        <v>0</v>
      </c>
      <c r="J6120" s="46">
        <v>0</v>
      </c>
      <c r="K6120" s="46">
        <f t="shared" si="24"/>
        <v>0</v>
      </c>
    </row>
    <row r="6121" spans="1:11" outlineLevel="1" x14ac:dyDescent="0.2">
      <c r="A6121" s="135"/>
      <c r="B6121" s="136"/>
      <c r="C6121" s="148" t="s">
        <v>4802</v>
      </c>
      <c r="D6121" s="148"/>
      <c r="E6121" s="148"/>
      <c r="F6121" s="148"/>
      <c r="G6121" s="148"/>
      <c r="H6121" s="140"/>
      <c r="I6121" s="140"/>
      <c r="J6121" s="140"/>
      <c r="K6121" s="140"/>
    </row>
    <row r="6122" spans="1:11" outlineLevel="1" x14ac:dyDescent="0.2">
      <c r="A6122" s="135"/>
      <c r="B6122" s="136"/>
      <c r="C6122" s="137" t="s">
        <v>3547</v>
      </c>
      <c r="D6122" s="139"/>
      <c r="E6122" s="139"/>
      <c r="F6122" s="134"/>
      <c r="G6122" s="134"/>
      <c r="H6122" s="140"/>
      <c r="I6122" s="140"/>
      <c r="J6122" s="140"/>
      <c r="K6122" s="140"/>
    </row>
    <row r="6123" spans="1:11" outlineLevel="1" x14ac:dyDescent="0.2">
      <c r="A6123" s="135"/>
      <c r="B6123" s="136"/>
      <c r="C6123" s="137" t="s">
        <v>4803</v>
      </c>
      <c r="D6123" s="139"/>
      <c r="E6123" s="139"/>
      <c r="F6123" s="134"/>
      <c r="G6123" s="134"/>
      <c r="H6123" s="140"/>
      <c r="I6123" s="140"/>
      <c r="J6123" s="140"/>
      <c r="K6123" s="140"/>
    </row>
    <row r="6124" spans="1:11" outlineLevel="1" x14ac:dyDescent="0.2">
      <c r="A6124" s="135"/>
      <c r="B6124" s="136"/>
      <c r="C6124" s="137" t="s">
        <v>4804</v>
      </c>
      <c r="D6124" s="139"/>
      <c r="E6124" s="139">
        <v>4.5162800000000001</v>
      </c>
      <c r="F6124" s="134"/>
      <c r="G6124" s="134"/>
      <c r="H6124" s="140"/>
      <c r="I6124" s="140"/>
      <c r="J6124" s="140"/>
      <c r="K6124" s="140"/>
    </row>
    <row r="6125" spans="1:11" x14ac:dyDescent="0.2">
      <c r="A6125" s="36" t="s">
        <v>148</v>
      </c>
      <c r="B6125" s="37" t="s">
        <v>92</v>
      </c>
      <c r="C6125" s="58" t="s">
        <v>93</v>
      </c>
      <c r="D6125" s="70"/>
      <c r="E6125" s="39"/>
      <c r="F6125" s="40"/>
      <c r="G6125" s="40">
        <f>SUM(G6126:G6140)</f>
        <v>0</v>
      </c>
      <c r="H6125" s="39"/>
      <c r="I6125" s="39">
        <f>SUM(I6126:I6140)</f>
        <v>0.1</v>
      </c>
      <c r="J6125" s="39"/>
      <c r="K6125" s="39">
        <f>SUM(K6126:K6140)</f>
        <v>0</v>
      </c>
    </row>
    <row r="6126" spans="1:11" ht="22.5" outlineLevel="1" x14ac:dyDescent="0.2">
      <c r="A6126" s="43">
        <v>532</v>
      </c>
      <c r="B6126" s="44" t="s">
        <v>4605</v>
      </c>
      <c r="C6126" s="59" t="s">
        <v>4606</v>
      </c>
      <c r="D6126" s="68" t="s">
        <v>505</v>
      </c>
      <c r="E6126" s="46">
        <v>2</v>
      </c>
      <c r="F6126" s="47">
        <v>0</v>
      </c>
      <c r="G6126" s="48">
        <f>ROUND(E6126*F6126,2)</f>
        <v>0</v>
      </c>
      <c r="H6126" s="46">
        <v>2.5100000000000001E-3</v>
      </c>
      <c r="I6126" s="46">
        <f>ROUND(E6126*H6126,2)</f>
        <v>0.01</v>
      </c>
      <c r="J6126" s="46">
        <v>0</v>
      </c>
      <c r="K6126" s="46">
        <f>ROUND(E6126*J6126,2)</f>
        <v>0</v>
      </c>
    </row>
    <row r="6127" spans="1:11" outlineLevel="1" x14ac:dyDescent="0.2">
      <c r="A6127" s="135"/>
      <c r="B6127" s="136"/>
      <c r="C6127" s="137" t="s">
        <v>4607</v>
      </c>
      <c r="D6127" s="139"/>
      <c r="E6127" s="139">
        <v>2</v>
      </c>
      <c r="F6127" s="134"/>
      <c r="G6127" s="134"/>
      <c r="H6127" s="140"/>
      <c r="I6127" s="140"/>
      <c r="J6127" s="140"/>
      <c r="K6127" s="140"/>
    </row>
    <row r="6128" spans="1:11" outlineLevel="1" x14ac:dyDescent="0.2">
      <c r="A6128" s="51">
        <v>533</v>
      </c>
      <c r="B6128" s="52" t="s">
        <v>4608</v>
      </c>
      <c r="C6128" s="60" t="s">
        <v>4609</v>
      </c>
      <c r="D6128" s="69" t="s">
        <v>505</v>
      </c>
      <c r="E6128" s="54">
        <v>1</v>
      </c>
      <c r="F6128" s="55">
        <v>0</v>
      </c>
      <c r="G6128" s="56">
        <f>ROUND(E6128*F6128,2)</f>
        <v>0</v>
      </c>
      <c r="H6128" s="54">
        <v>4.4600000000000004E-3</v>
      </c>
      <c r="I6128" s="54">
        <f>ROUND(E6128*H6128,2)</f>
        <v>0</v>
      </c>
      <c r="J6128" s="54">
        <v>0</v>
      </c>
      <c r="K6128" s="54">
        <f>ROUND(E6128*J6128,2)</f>
        <v>0</v>
      </c>
    </row>
    <row r="6129" spans="1:11" ht="22.5" outlineLevel="1" x14ac:dyDescent="0.2">
      <c r="A6129" s="51">
        <v>534</v>
      </c>
      <c r="B6129" s="52" t="s">
        <v>4610</v>
      </c>
      <c r="C6129" s="60" t="s">
        <v>4611</v>
      </c>
      <c r="D6129" s="69" t="s">
        <v>505</v>
      </c>
      <c r="E6129" s="54">
        <v>1</v>
      </c>
      <c r="F6129" s="55">
        <v>0</v>
      </c>
      <c r="G6129" s="56">
        <f>ROUND(E6129*F6129,2)</f>
        <v>0</v>
      </c>
      <c r="H6129" s="54">
        <v>5.8199999999999997E-3</v>
      </c>
      <c r="I6129" s="54">
        <f>ROUND(E6129*H6129,2)</f>
        <v>0.01</v>
      </c>
      <c r="J6129" s="54">
        <v>0</v>
      </c>
      <c r="K6129" s="54">
        <f>ROUND(E6129*J6129,2)</f>
        <v>0</v>
      </c>
    </row>
    <row r="6130" spans="1:11" outlineLevel="1" x14ac:dyDescent="0.2">
      <c r="A6130" s="51">
        <v>535</v>
      </c>
      <c r="B6130" s="52" t="s">
        <v>4612</v>
      </c>
      <c r="C6130" s="60" t="s">
        <v>4613</v>
      </c>
      <c r="D6130" s="69" t="s">
        <v>505</v>
      </c>
      <c r="E6130" s="54">
        <v>1</v>
      </c>
      <c r="F6130" s="55">
        <v>0</v>
      </c>
      <c r="G6130" s="56">
        <f>ROUND(E6130*F6130,2)</f>
        <v>0</v>
      </c>
      <c r="H6130" s="54">
        <v>5.8199999999999997E-3</v>
      </c>
      <c r="I6130" s="54">
        <f>ROUND(E6130*H6130,2)</f>
        <v>0.01</v>
      </c>
      <c r="J6130" s="54">
        <v>0</v>
      </c>
      <c r="K6130" s="54">
        <f>ROUND(E6130*J6130,2)</f>
        <v>0</v>
      </c>
    </row>
    <row r="6131" spans="1:11" outlineLevel="1" x14ac:dyDescent="0.2">
      <c r="A6131" s="51">
        <v>536</v>
      </c>
      <c r="B6131" s="52" t="s">
        <v>4614</v>
      </c>
      <c r="C6131" s="60" t="s">
        <v>4615</v>
      </c>
      <c r="D6131" s="69" t="s">
        <v>505</v>
      </c>
      <c r="E6131" s="54">
        <v>1</v>
      </c>
      <c r="F6131" s="55">
        <v>0</v>
      </c>
      <c r="G6131" s="56">
        <f>ROUND(E6131*F6131,2)</f>
        <v>0</v>
      </c>
      <c r="H6131" s="54">
        <v>5.8199999999999997E-3</v>
      </c>
      <c r="I6131" s="54">
        <f>ROUND(E6131*H6131,2)</f>
        <v>0.01</v>
      </c>
      <c r="J6131" s="54">
        <v>0</v>
      </c>
      <c r="K6131" s="54">
        <f>ROUND(E6131*J6131,2)</f>
        <v>0</v>
      </c>
    </row>
    <row r="6132" spans="1:11" ht="22.5" outlineLevel="1" x14ac:dyDescent="0.2">
      <c r="A6132" s="43">
        <v>537</v>
      </c>
      <c r="B6132" s="44" t="s">
        <v>4616</v>
      </c>
      <c r="C6132" s="59" t="s">
        <v>4617</v>
      </c>
      <c r="D6132" s="68" t="s">
        <v>505</v>
      </c>
      <c r="E6132" s="46">
        <v>1</v>
      </c>
      <c r="F6132" s="47">
        <v>0</v>
      </c>
      <c r="G6132" s="48">
        <f>ROUND(E6132*F6132,2)</f>
        <v>0</v>
      </c>
      <c r="H6132" s="46">
        <v>2.5000000000000001E-3</v>
      </c>
      <c r="I6132" s="46">
        <f>ROUND(E6132*H6132,2)</f>
        <v>0</v>
      </c>
      <c r="J6132" s="46">
        <v>0</v>
      </c>
      <c r="K6132" s="46">
        <f>ROUND(E6132*J6132,2)</f>
        <v>0</v>
      </c>
    </row>
    <row r="6133" spans="1:11" outlineLevel="1" x14ac:dyDescent="0.2">
      <c r="A6133" s="135"/>
      <c r="B6133" s="136"/>
      <c r="C6133" s="137" t="s">
        <v>4618</v>
      </c>
      <c r="D6133" s="139"/>
      <c r="E6133" s="139">
        <v>1</v>
      </c>
      <c r="F6133" s="134"/>
      <c r="G6133" s="134"/>
      <c r="H6133" s="140"/>
      <c r="I6133" s="140"/>
      <c r="J6133" s="140"/>
      <c r="K6133" s="140"/>
    </row>
    <row r="6134" spans="1:11" ht="22.5" outlineLevel="1" x14ac:dyDescent="0.2">
      <c r="A6134" s="43">
        <v>705</v>
      </c>
      <c r="B6134" s="44" t="s">
        <v>5684</v>
      </c>
      <c r="C6134" s="59" t="s">
        <v>9771</v>
      </c>
      <c r="D6134" s="68" t="s">
        <v>505</v>
      </c>
      <c r="E6134" s="46">
        <v>52</v>
      </c>
      <c r="F6134" s="47">
        <v>0</v>
      </c>
      <c r="G6134" s="48">
        <f>ROUND(E6134*F6134,2)</f>
        <v>0</v>
      </c>
      <c r="H6134" s="46">
        <v>1.1999999999999999E-3</v>
      </c>
      <c r="I6134" s="46">
        <f>ROUND(E6134*H6134,2)</f>
        <v>0.06</v>
      </c>
      <c r="J6134" s="46">
        <v>0</v>
      </c>
      <c r="K6134" s="46">
        <f>ROUND(E6134*J6134,2)</f>
        <v>0</v>
      </c>
    </row>
    <row r="6135" spans="1:11" outlineLevel="1" x14ac:dyDescent="0.2">
      <c r="A6135" s="135"/>
      <c r="B6135" s="136"/>
      <c r="C6135" s="137" t="s">
        <v>5685</v>
      </c>
      <c r="D6135" s="139"/>
      <c r="E6135" s="139">
        <v>52</v>
      </c>
      <c r="F6135" s="134"/>
      <c r="G6135" s="134"/>
      <c r="H6135" s="140"/>
      <c r="I6135" s="140"/>
      <c r="J6135" s="140"/>
      <c r="K6135" s="140"/>
    </row>
    <row r="6136" spans="1:11" outlineLevel="1" x14ac:dyDescent="0.2">
      <c r="A6136" s="43">
        <v>592</v>
      </c>
      <c r="B6136" s="44" t="s">
        <v>4800</v>
      </c>
      <c r="C6136" s="59" t="s">
        <v>4801</v>
      </c>
      <c r="D6136" s="68" t="s">
        <v>297</v>
      </c>
      <c r="E6136" s="46">
        <v>9.1840000000000005E-2</v>
      </c>
      <c r="F6136" s="47">
        <v>0</v>
      </c>
      <c r="G6136" s="48">
        <f>ROUND(E6136*F6136,2)</f>
        <v>0</v>
      </c>
      <c r="H6136" s="46">
        <v>0</v>
      </c>
      <c r="I6136" s="46">
        <f>ROUND(E6136*H6136,2)</f>
        <v>0</v>
      </c>
      <c r="J6136" s="46">
        <v>0</v>
      </c>
      <c r="K6136" s="46">
        <f>ROUND(E6136*J6136,2)</f>
        <v>0</v>
      </c>
    </row>
    <row r="6137" spans="1:11" outlineLevel="1" x14ac:dyDescent="0.2">
      <c r="A6137" s="135"/>
      <c r="B6137" s="136"/>
      <c r="C6137" s="148" t="s">
        <v>4802</v>
      </c>
      <c r="D6137" s="148"/>
      <c r="E6137" s="148"/>
      <c r="F6137" s="148"/>
      <c r="G6137" s="148"/>
      <c r="H6137" s="140"/>
      <c r="I6137" s="140"/>
      <c r="J6137" s="140"/>
      <c r="K6137" s="140"/>
    </row>
    <row r="6138" spans="1:11" outlineLevel="1" x14ac:dyDescent="0.2">
      <c r="A6138" s="135"/>
      <c r="B6138" s="136"/>
      <c r="C6138" s="137" t="s">
        <v>3547</v>
      </c>
      <c r="D6138" s="139"/>
      <c r="E6138" s="139"/>
      <c r="F6138" s="134"/>
      <c r="G6138" s="134"/>
      <c r="H6138" s="140"/>
      <c r="I6138" s="140"/>
      <c r="J6138" s="140"/>
      <c r="K6138" s="140"/>
    </row>
    <row r="6139" spans="1:11" outlineLevel="1" x14ac:dyDescent="0.2">
      <c r="A6139" s="135"/>
      <c r="B6139" s="136"/>
      <c r="C6139" s="137" t="s">
        <v>4805</v>
      </c>
      <c r="D6139" s="139"/>
      <c r="E6139" s="139"/>
      <c r="F6139" s="134"/>
      <c r="G6139" s="134"/>
      <c r="H6139" s="140"/>
      <c r="I6139" s="140"/>
      <c r="J6139" s="140"/>
      <c r="K6139" s="140"/>
    </row>
    <row r="6140" spans="1:11" outlineLevel="1" x14ac:dyDescent="0.2">
      <c r="A6140" s="135"/>
      <c r="B6140" s="136"/>
      <c r="C6140" s="137" t="s">
        <v>4806</v>
      </c>
      <c r="D6140" s="139"/>
      <c r="E6140" s="139">
        <v>9.1840000000000005E-2</v>
      </c>
      <c r="F6140" s="134"/>
      <c r="G6140" s="134"/>
      <c r="H6140" s="140"/>
      <c r="I6140" s="140"/>
      <c r="J6140" s="140"/>
      <c r="K6140" s="140"/>
    </row>
    <row r="6141" spans="1:11" x14ac:dyDescent="0.2">
      <c r="A6141" s="36" t="s">
        <v>148</v>
      </c>
      <c r="B6141" s="37" t="s">
        <v>94</v>
      </c>
      <c r="C6141" s="58" t="s">
        <v>95</v>
      </c>
      <c r="D6141" s="70"/>
      <c r="E6141" s="39"/>
      <c r="F6141" s="40"/>
      <c r="G6141" s="40">
        <f>SUM(G6142:G6229)</f>
        <v>0</v>
      </c>
      <c r="H6141" s="39"/>
      <c r="I6141" s="39">
        <f>SUM(I6142:I6229)</f>
        <v>17.57</v>
      </c>
      <c r="J6141" s="39"/>
      <c r="K6141" s="39">
        <f>SUM(K6142:K6229)</f>
        <v>0</v>
      </c>
    </row>
    <row r="6142" spans="1:11" ht="22.5" outlineLevel="1" x14ac:dyDescent="0.2">
      <c r="A6142" s="43">
        <v>593</v>
      </c>
      <c r="B6142" s="44" t="s">
        <v>4807</v>
      </c>
      <c r="C6142" s="59" t="s">
        <v>4808</v>
      </c>
      <c r="D6142" s="68" t="s">
        <v>373</v>
      </c>
      <c r="E6142" s="46">
        <v>1525.16</v>
      </c>
      <c r="F6142" s="47">
        <v>0</v>
      </c>
      <c r="G6142" s="48">
        <f>ROUND(E6142*F6142,2)</f>
        <v>0</v>
      </c>
      <c r="H6142" s="46">
        <v>0</v>
      </c>
      <c r="I6142" s="46">
        <f>ROUND(E6142*H6142,2)</f>
        <v>0</v>
      </c>
      <c r="J6142" s="46">
        <v>0</v>
      </c>
      <c r="K6142" s="46">
        <f>ROUND(E6142*J6142,2)</f>
        <v>0</v>
      </c>
    </row>
    <row r="6143" spans="1:11" outlineLevel="1" x14ac:dyDescent="0.2">
      <c r="A6143" s="135"/>
      <c r="B6143" s="136"/>
      <c r="C6143" s="144" t="s">
        <v>4809</v>
      </c>
      <c r="D6143" s="144"/>
      <c r="E6143" s="144"/>
      <c r="F6143" s="144"/>
      <c r="G6143" s="144"/>
      <c r="H6143" s="140"/>
      <c r="I6143" s="140"/>
      <c r="J6143" s="140"/>
      <c r="K6143" s="140"/>
    </row>
    <row r="6144" spans="1:11" outlineLevel="1" x14ac:dyDescent="0.2">
      <c r="A6144" s="135"/>
      <c r="B6144" s="136"/>
      <c r="C6144" s="137" t="s">
        <v>4810</v>
      </c>
      <c r="D6144" s="139"/>
      <c r="E6144" s="139">
        <v>1461.7</v>
      </c>
      <c r="F6144" s="134"/>
      <c r="G6144" s="134"/>
      <c r="H6144" s="140"/>
      <c r="I6144" s="140"/>
      <c r="J6144" s="140"/>
      <c r="K6144" s="140"/>
    </row>
    <row r="6145" spans="1:11" outlineLevel="1" x14ac:dyDescent="0.2">
      <c r="A6145" s="135"/>
      <c r="B6145" s="136"/>
      <c r="C6145" s="137" t="s">
        <v>4811</v>
      </c>
      <c r="D6145" s="139"/>
      <c r="E6145" s="139">
        <v>19.32</v>
      </c>
      <c r="F6145" s="134"/>
      <c r="G6145" s="134"/>
      <c r="H6145" s="140"/>
      <c r="I6145" s="140"/>
      <c r="J6145" s="140"/>
      <c r="K6145" s="140"/>
    </row>
    <row r="6146" spans="1:11" outlineLevel="1" x14ac:dyDescent="0.2">
      <c r="A6146" s="135"/>
      <c r="B6146" s="136"/>
      <c r="C6146" s="137" t="s">
        <v>4812</v>
      </c>
      <c r="D6146" s="139"/>
      <c r="E6146" s="139">
        <v>15.32</v>
      </c>
      <c r="F6146" s="134"/>
      <c r="G6146" s="134"/>
      <c r="H6146" s="140"/>
      <c r="I6146" s="140"/>
      <c r="J6146" s="140"/>
      <c r="K6146" s="140"/>
    </row>
    <row r="6147" spans="1:11" outlineLevel="1" x14ac:dyDescent="0.2">
      <c r="A6147" s="135"/>
      <c r="B6147" s="136"/>
      <c r="C6147" s="137" t="s">
        <v>4813</v>
      </c>
      <c r="D6147" s="139"/>
      <c r="E6147" s="139">
        <v>3.2</v>
      </c>
      <c r="F6147" s="134"/>
      <c r="G6147" s="134"/>
      <c r="H6147" s="140"/>
      <c r="I6147" s="140"/>
      <c r="J6147" s="140"/>
      <c r="K6147" s="140"/>
    </row>
    <row r="6148" spans="1:11" outlineLevel="1" x14ac:dyDescent="0.2">
      <c r="A6148" s="135"/>
      <c r="B6148" s="136"/>
      <c r="C6148" s="137" t="s">
        <v>4814</v>
      </c>
      <c r="D6148" s="139"/>
      <c r="E6148" s="139">
        <v>2.8</v>
      </c>
      <c r="F6148" s="134"/>
      <c r="G6148" s="134"/>
      <c r="H6148" s="140"/>
      <c r="I6148" s="140"/>
      <c r="J6148" s="140"/>
      <c r="K6148" s="140"/>
    </row>
    <row r="6149" spans="1:11" outlineLevel="1" x14ac:dyDescent="0.2">
      <c r="A6149" s="135"/>
      <c r="B6149" s="136"/>
      <c r="C6149" s="137" t="s">
        <v>4815</v>
      </c>
      <c r="D6149" s="139"/>
      <c r="E6149" s="139">
        <v>16.420000000000002</v>
      </c>
      <c r="F6149" s="134"/>
      <c r="G6149" s="134"/>
      <c r="H6149" s="140"/>
      <c r="I6149" s="140"/>
      <c r="J6149" s="140"/>
      <c r="K6149" s="140"/>
    </row>
    <row r="6150" spans="1:11" outlineLevel="1" x14ac:dyDescent="0.2">
      <c r="A6150" s="135"/>
      <c r="B6150" s="136"/>
      <c r="C6150" s="137" t="s">
        <v>4816</v>
      </c>
      <c r="D6150" s="139"/>
      <c r="E6150" s="139">
        <v>6.4</v>
      </c>
      <c r="F6150" s="134"/>
      <c r="G6150" s="134"/>
      <c r="H6150" s="140"/>
      <c r="I6150" s="140"/>
      <c r="J6150" s="140"/>
      <c r="K6150" s="140"/>
    </row>
    <row r="6151" spans="1:11" ht="22.5" outlineLevel="1" x14ac:dyDescent="0.2">
      <c r="A6151" s="43">
        <v>594</v>
      </c>
      <c r="B6151" s="44" t="s">
        <v>4817</v>
      </c>
      <c r="C6151" s="59" t="s">
        <v>4818</v>
      </c>
      <c r="D6151" s="68" t="s">
        <v>373</v>
      </c>
      <c r="E6151" s="46">
        <v>1461.7</v>
      </c>
      <c r="F6151" s="47">
        <v>0</v>
      </c>
      <c r="G6151" s="48">
        <f>ROUND(E6151*F6151,2)</f>
        <v>0</v>
      </c>
      <c r="H6151" s="46">
        <v>2.0000000000000002E-5</v>
      </c>
      <c r="I6151" s="46">
        <f>ROUND(E6151*H6151,2)</f>
        <v>0.03</v>
      </c>
      <c r="J6151" s="46">
        <v>0</v>
      </c>
      <c r="K6151" s="46">
        <f>ROUND(E6151*J6151,2)</f>
        <v>0</v>
      </c>
    </row>
    <row r="6152" spans="1:11" ht="12.75" customHeight="1" outlineLevel="1" x14ac:dyDescent="0.2">
      <c r="A6152" s="135"/>
      <c r="B6152" s="136"/>
      <c r="C6152" s="159" t="s">
        <v>4819</v>
      </c>
      <c r="D6152" s="159"/>
      <c r="E6152" s="159"/>
      <c r="F6152" s="159"/>
      <c r="G6152" s="159"/>
      <c r="H6152" s="140"/>
      <c r="I6152" s="140"/>
      <c r="J6152" s="140"/>
      <c r="K6152" s="140"/>
    </row>
    <row r="6153" spans="1:11" outlineLevel="1" x14ac:dyDescent="0.2">
      <c r="A6153" s="135"/>
      <c r="B6153" s="136"/>
      <c r="C6153" s="137" t="s">
        <v>4820</v>
      </c>
      <c r="D6153" s="139"/>
      <c r="E6153" s="139">
        <v>8.68</v>
      </c>
      <c r="F6153" s="134"/>
      <c r="G6153" s="134"/>
      <c r="H6153" s="140"/>
      <c r="I6153" s="140"/>
      <c r="J6153" s="140"/>
      <c r="K6153" s="140"/>
    </row>
    <row r="6154" spans="1:11" outlineLevel="1" x14ac:dyDescent="0.2">
      <c r="A6154" s="135"/>
      <c r="B6154" s="136"/>
      <c r="C6154" s="137" t="s">
        <v>4821</v>
      </c>
      <c r="D6154" s="139"/>
      <c r="E6154" s="139">
        <v>7.4</v>
      </c>
      <c r="F6154" s="134"/>
      <c r="G6154" s="134"/>
      <c r="H6154" s="140"/>
      <c r="I6154" s="140"/>
      <c r="J6154" s="140"/>
      <c r="K6154" s="140"/>
    </row>
    <row r="6155" spans="1:11" outlineLevel="1" x14ac:dyDescent="0.2">
      <c r="A6155" s="135"/>
      <c r="B6155" s="136"/>
      <c r="C6155" s="137" t="s">
        <v>4822</v>
      </c>
      <c r="D6155" s="139"/>
      <c r="E6155" s="139">
        <v>51.04</v>
      </c>
      <c r="F6155" s="134"/>
      <c r="G6155" s="134"/>
      <c r="H6155" s="140"/>
      <c r="I6155" s="140"/>
      <c r="J6155" s="140"/>
      <c r="K6155" s="140"/>
    </row>
    <row r="6156" spans="1:11" outlineLevel="1" x14ac:dyDescent="0.2">
      <c r="A6156" s="135"/>
      <c r="B6156" s="136"/>
      <c r="C6156" s="137" t="s">
        <v>4823</v>
      </c>
      <c r="D6156" s="139"/>
      <c r="E6156" s="139">
        <v>8.42</v>
      </c>
      <c r="F6156" s="134"/>
      <c r="G6156" s="134"/>
      <c r="H6156" s="140"/>
      <c r="I6156" s="140"/>
      <c r="J6156" s="140"/>
      <c r="K6156" s="140"/>
    </row>
    <row r="6157" spans="1:11" outlineLevel="1" x14ac:dyDescent="0.2">
      <c r="A6157" s="135"/>
      <c r="B6157" s="136"/>
      <c r="C6157" s="137" t="s">
        <v>4824</v>
      </c>
      <c r="D6157" s="139"/>
      <c r="E6157" s="139">
        <v>25.08</v>
      </c>
      <c r="F6157" s="134"/>
      <c r="G6157" s="134"/>
      <c r="H6157" s="140"/>
      <c r="I6157" s="140"/>
      <c r="J6157" s="140"/>
      <c r="K6157" s="140"/>
    </row>
    <row r="6158" spans="1:11" outlineLevel="1" x14ac:dyDescent="0.2">
      <c r="A6158" s="135"/>
      <c r="B6158" s="136"/>
      <c r="C6158" s="137" t="s">
        <v>4825</v>
      </c>
      <c r="D6158" s="139"/>
      <c r="E6158" s="139">
        <v>12</v>
      </c>
      <c r="F6158" s="134"/>
      <c r="G6158" s="134"/>
      <c r="H6158" s="140"/>
      <c r="I6158" s="140"/>
      <c r="J6158" s="140"/>
      <c r="K6158" s="140"/>
    </row>
    <row r="6159" spans="1:11" outlineLevel="1" x14ac:dyDescent="0.2">
      <c r="A6159" s="135"/>
      <c r="B6159" s="136"/>
      <c r="C6159" s="137" t="s">
        <v>4826</v>
      </c>
      <c r="D6159" s="139"/>
      <c r="E6159" s="139">
        <v>12.8</v>
      </c>
      <c r="F6159" s="134"/>
      <c r="G6159" s="134"/>
      <c r="H6159" s="140"/>
      <c r="I6159" s="140"/>
      <c r="J6159" s="140"/>
      <c r="K6159" s="140"/>
    </row>
    <row r="6160" spans="1:11" outlineLevel="1" x14ac:dyDescent="0.2">
      <c r="A6160" s="135"/>
      <c r="B6160" s="136"/>
      <c r="C6160" s="137" t="s">
        <v>4827</v>
      </c>
      <c r="D6160" s="139"/>
      <c r="E6160" s="139">
        <v>4.0999999999999996</v>
      </c>
      <c r="F6160" s="134"/>
      <c r="G6160" s="134"/>
      <c r="H6160" s="140"/>
      <c r="I6160" s="140"/>
      <c r="J6160" s="140"/>
      <c r="K6160" s="140"/>
    </row>
    <row r="6161" spans="1:11" outlineLevel="1" x14ac:dyDescent="0.2">
      <c r="A6161" s="135"/>
      <c r="B6161" s="136"/>
      <c r="C6161" s="137" t="s">
        <v>4828</v>
      </c>
      <c r="D6161" s="139"/>
      <c r="E6161" s="139">
        <v>2.58</v>
      </c>
      <c r="F6161" s="134"/>
      <c r="G6161" s="134"/>
      <c r="H6161" s="140"/>
      <c r="I6161" s="140"/>
      <c r="J6161" s="140"/>
      <c r="K6161" s="140"/>
    </row>
    <row r="6162" spans="1:11" outlineLevel="1" x14ac:dyDescent="0.2">
      <c r="A6162" s="135"/>
      <c r="B6162" s="136"/>
      <c r="C6162" s="137" t="s">
        <v>4829</v>
      </c>
      <c r="D6162" s="139"/>
      <c r="E6162" s="139">
        <v>19.5</v>
      </c>
      <c r="F6162" s="134"/>
      <c r="G6162" s="134"/>
      <c r="H6162" s="140"/>
      <c r="I6162" s="140"/>
      <c r="J6162" s="140"/>
      <c r="K6162" s="140"/>
    </row>
    <row r="6163" spans="1:11" outlineLevel="1" x14ac:dyDescent="0.2">
      <c r="A6163" s="135"/>
      <c r="B6163" s="136"/>
      <c r="C6163" s="137" t="s">
        <v>4830</v>
      </c>
      <c r="D6163" s="139"/>
      <c r="E6163" s="139">
        <v>6.48</v>
      </c>
      <c r="F6163" s="134"/>
      <c r="G6163" s="134"/>
      <c r="H6163" s="140"/>
      <c r="I6163" s="140"/>
      <c r="J6163" s="140"/>
      <c r="K6163" s="140"/>
    </row>
    <row r="6164" spans="1:11" outlineLevel="1" x14ac:dyDescent="0.2">
      <c r="A6164" s="135"/>
      <c r="B6164" s="136"/>
      <c r="C6164" s="137" t="s">
        <v>4831</v>
      </c>
      <c r="D6164" s="139"/>
      <c r="E6164" s="139">
        <v>3.02</v>
      </c>
      <c r="F6164" s="134"/>
      <c r="G6164" s="134"/>
      <c r="H6164" s="140"/>
      <c r="I6164" s="140"/>
      <c r="J6164" s="140"/>
      <c r="K6164" s="140"/>
    </row>
    <row r="6165" spans="1:11" outlineLevel="1" x14ac:dyDescent="0.2">
      <c r="A6165" s="135"/>
      <c r="B6165" s="136"/>
      <c r="C6165" s="137" t="s">
        <v>4832</v>
      </c>
      <c r="D6165" s="139"/>
      <c r="E6165" s="139">
        <v>5.6</v>
      </c>
      <c r="F6165" s="134"/>
      <c r="G6165" s="134"/>
      <c r="H6165" s="140"/>
      <c r="I6165" s="140"/>
      <c r="J6165" s="140"/>
      <c r="K6165" s="140"/>
    </row>
    <row r="6166" spans="1:11" outlineLevel="1" x14ac:dyDescent="0.2">
      <c r="A6166" s="135"/>
      <c r="B6166" s="136"/>
      <c r="C6166" s="137" t="s">
        <v>4833</v>
      </c>
      <c r="D6166" s="139"/>
      <c r="E6166" s="139">
        <v>20</v>
      </c>
      <c r="F6166" s="134"/>
      <c r="G6166" s="134"/>
      <c r="H6166" s="140"/>
      <c r="I6166" s="140"/>
      <c r="J6166" s="140"/>
      <c r="K6166" s="140"/>
    </row>
    <row r="6167" spans="1:11" outlineLevel="1" x14ac:dyDescent="0.2">
      <c r="A6167" s="135"/>
      <c r="B6167" s="136"/>
      <c r="C6167" s="137" t="s">
        <v>4834</v>
      </c>
      <c r="D6167" s="139"/>
      <c r="E6167" s="139">
        <v>259.2</v>
      </c>
      <c r="F6167" s="134"/>
      <c r="G6167" s="134"/>
      <c r="H6167" s="140"/>
      <c r="I6167" s="140"/>
      <c r="J6167" s="140"/>
      <c r="K6167" s="140"/>
    </row>
    <row r="6168" spans="1:11" outlineLevel="1" x14ac:dyDescent="0.2">
      <c r="A6168" s="135"/>
      <c r="B6168" s="136"/>
      <c r="C6168" s="137" t="s">
        <v>4835</v>
      </c>
      <c r="D6168" s="139"/>
      <c r="E6168" s="139">
        <v>483.84</v>
      </c>
      <c r="F6168" s="134"/>
      <c r="G6168" s="134"/>
      <c r="H6168" s="140"/>
      <c r="I6168" s="140"/>
      <c r="J6168" s="140"/>
      <c r="K6168" s="140"/>
    </row>
    <row r="6169" spans="1:11" outlineLevel="1" x14ac:dyDescent="0.2">
      <c r="A6169" s="135"/>
      <c r="B6169" s="136"/>
      <c r="C6169" s="137" t="s">
        <v>4836</v>
      </c>
      <c r="D6169" s="139"/>
      <c r="E6169" s="139">
        <v>20.399999999999999</v>
      </c>
      <c r="F6169" s="134"/>
      <c r="G6169" s="134"/>
      <c r="H6169" s="140"/>
      <c r="I6169" s="140"/>
      <c r="J6169" s="140"/>
      <c r="K6169" s="140"/>
    </row>
    <row r="6170" spans="1:11" outlineLevel="1" x14ac:dyDescent="0.2">
      <c r="A6170" s="135"/>
      <c r="B6170" s="136"/>
      <c r="C6170" s="137" t="s">
        <v>4837</v>
      </c>
      <c r="D6170" s="139"/>
      <c r="E6170" s="139">
        <v>217.6</v>
      </c>
      <c r="F6170" s="134"/>
      <c r="G6170" s="134"/>
      <c r="H6170" s="140"/>
      <c r="I6170" s="140"/>
      <c r="J6170" s="140"/>
      <c r="K6170" s="140"/>
    </row>
    <row r="6171" spans="1:11" outlineLevel="1" x14ac:dyDescent="0.2">
      <c r="A6171" s="135"/>
      <c r="B6171" s="136"/>
      <c r="C6171" s="137" t="s">
        <v>4838</v>
      </c>
      <c r="D6171" s="139"/>
      <c r="E6171" s="139">
        <v>8.8000000000000007</v>
      </c>
      <c r="F6171" s="134"/>
      <c r="G6171" s="134"/>
      <c r="H6171" s="140"/>
      <c r="I6171" s="140"/>
      <c r="J6171" s="140"/>
      <c r="K6171" s="140"/>
    </row>
    <row r="6172" spans="1:11" outlineLevel="1" x14ac:dyDescent="0.2">
      <c r="A6172" s="135"/>
      <c r="B6172" s="136"/>
      <c r="C6172" s="137" t="s">
        <v>4839</v>
      </c>
      <c r="D6172" s="139"/>
      <c r="E6172" s="139">
        <v>5.4</v>
      </c>
      <c r="F6172" s="134"/>
      <c r="G6172" s="134"/>
      <c r="H6172" s="140"/>
      <c r="I6172" s="140"/>
      <c r="J6172" s="140"/>
      <c r="K6172" s="140"/>
    </row>
    <row r="6173" spans="1:11" outlineLevel="1" x14ac:dyDescent="0.2">
      <c r="A6173" s="135"/>
      <c r="B6173" s="136"/>
      <c r="C6173" s="137" t="s">
        <v>4840</v>
      </c>
      <c r="D6173" s="139"/>
      <c r="E6173" s="139">
        <v>4.2</v>
      </c>
      <c r="F6173" s="134"/>
      <c r="G6173" s="134"/>
      <c r="H6173" s="140"/>
      <c r="I6173" s="140"/>
      <c r="J6173" s="140"/>
      <c r="K6173" s="140"/>
    </row>
    <row r="6174" spans="1:11" outlineLevel="1" x14ac:dyDescent="0.2">
      <c r="A6174" s="135"/>
      <c r="B6174" s="136"/>
      <c r="C6174" s="137" t="s">
        <v>4841</v>
      </c>
      <c r="D6174" s="139"/>
      <c r="E6174" s="139">
        <v>47.68</v>
      </c>
      <c r="F6174" s="134"/>
      <c r="G6174" s="134"/>
      <c r="H6174" s="140"/>
      <c r="I6174" s="140"/>
      <c r="J6174" s="140"/>
      <c r="K6174" s="140"/>
    </row>
    <row r="6175" spans="1:11" outlineLevel="1" x14ac:dyDescent="0.2">
      <c r="A6175" s="135"/>
      <c r="B6175" s="136"/>
      <c r="C6175" s="137" t="s">
        <v>4842</v>
      </c>
      <c r="D6175" s="139"/>
      <c r="E6175" s="139">
        <v>4.3</v>
      </c>
      <c r="F6175" s="134"/>
      <c r="G6175" s="134"/>
      <c r="H6175" s="140"/>
      <c r="I6175" s="140"/>
      <c r="J6175" s="140"/>
      <c r="K6175" s="140"/>
    </row>
    <row r="6176" spans="1:11" outlineLevel="1" x14ac:dyDescent="0.2">
      <c r="A6176" s="135"/>
      <c r="B6176" s="136"/>
      <c r="C6176" s="137" t="s">
        <v>4843</v>
      </c>
      <c r="D6176" s="139"/>
      <c r="E6176" s="139">
        <v>5.68</v>
      </c>
      <c r="F6176" s="134"/>
      <c r="G6176" s="134"/>
      <c r="H6176" s="140"/>
      <c r="I6176" s="140"/>
      <c r="J6176" s="140"/>
      <c r="K6176" s="140"/>
    </row>
    <row r="6177" spans="1:11" outlineLevel="1" x14ac:dyDescent="0.2">
      <c r="A6177" s="135"/>
      <c r="B6177" s="136"/>
      <c r="C6177" s="137" t="s">
        <v>4844</v>
      </c>
      <c r="D6177" s="139"/>
      <c r="E6177" s="139">
        <v>4.5199999999999996</v>
      </c>
      <c r="F6177" s="134"/>
      <c r="G6177" s="134"/>
      <c r="H6177" s="140"/>
      <c r="I6177" s="140"/>
      <c r="J6177" s="140"/>
      <c r="K6177" s="140"/>
    </row>
    <row r="6178" spans="1:11" outlineLevel="1" x14ac:dyDescent="0.2">
      <c r="A6178" s="135"/>
      <c r="B6178" s="136"/>
      <c r="C6178" s="137" t="s">
        <v>4845</v>
      </c>
      <c r="D6178" s="139"/>
      <c r="E6178" s="139">
        <v>27.78</v>
      </c>
      <c r="F6178" s="134"/>
      <c r="G6178" s="134"/>
      <c r="H6178" s="140"/>
      <c r="I6178" s="140"/>
      <c r="J6178" s="140"/>
      <c r="K6178" s="140"/>
    </row>
    <row r="6179" spans="1:11" outlineLevel="1" x14ac:dyDescent="0.2">
      <c r="A6179" s="135"/>
      <c r="B6179" s="136"/>
      <c r="C6179" s="137" t="s">
        <v>4846</v>
      </c>
      <c r="D6179" s="139"/>
      <c r="E6179" s="139">
        <v>43.2</v>
      </c>
      <c r="F6179" s="134"/>
      <c r="G6179" s="134"/>
      <c r="H6179" s="140"/>
      <c r="I6179" s="140"/>
      <c r="J6179" s="140"/>
      <c r="K6179" s="140"/>
    </row>
    <row r="6180" spans="1:11" outlineLevel="1" x14ac:dyDescent="0.2">
      <c r="A6180" s="135"/>
      <c r="B6180" s="136"/>
      <c r="C6180" s="137" t="s">
        <v>4847</v>
      </c>
      <c r="D6180" s="139"/>
      <c r="E6180" s="139">
        <v>16.8</v>
      </c>
      <c r="F6180" s="134"/>
      <c r="G6180" s="134"/>
      <c r="H6180" s="140"/>
      <c r="I6180" s="140"/>
      <c r="J6180" s="140"/>
      <c r="K6180" s="140"/>
    </row>
    <row r="6181" spans="1:11" outlineLevel="1" x14ac:dyDescent="0.2">
      <c r="A6181" s="135"/>
      <c r="B6181" s="136"/>
      <c r="C6181" s="137" t="s">
        <v>4848</v>
      </c>
      <c r="D6181" s="139"/>
      <c r="E6181" s="139">
        <v>7.26</v>
      </c>
      <c r="F6181" s="134"/>
      <c r="G6181" s="134"/>
      <c r="H6181" s="140"/>
      <c r="I6181" s="140"/>
      <c r="J6181" s="140"/>
      <c r="K6181" s="140"/>
    </row>
    <row r="6182" spans="1:11" outlineLevel="1" x14ac:dyDescent="0.2">
      <c r="A6182" s="135"/>
      <c r="B6182" s="136"/>
      <c r="C6182" s="137" t="s">
        <v>4849</v>
      </c>
      <c r="D6182" s="139"/>
      <c r="E6182" s="139">
        <v>67.680000000000007</v>
      </c>
      <c r="F6182" s="134"/>
      <c r="G6182" s="134"/>
      <c r="H6182" s="140"/>
      <c r="I6182" s="140"/>
      <c r="J6182" s="140"/>
      <c r="K6182" s="140"/>
    </row>
    <row r="6183" spans="1:11" outlineLevel="1" x14ac:dyDescent="0.2">
      <c r="A6183" s="135"/>
      <c r="B6183" s="136"/>
      <c r="C6183" s="137" t="s">
        <v>4850</v>
      </c>
      <c r="D6183" s="139"/>
      <c r="E6183" s="139">
        <v>9.3000000000000007</v>
      </c>
      <c r="F6183" s="134"/>
      <c r="G6183" s="134"/>
      <c r="H6183" s="140"/>
      <c r="I6183" s="140"/>
      <c r="J6183" s="140"/>
      <c r="K6183" s="140"/>
    </row>
    <row r="6184" spans="1:11" outlineLevel="1" x14ac:dyDescent="0.2">
      <c r="A6184" s="135"/>
      <c r="B6184" s="136"/>
      <c r="C6184" s="137" t="s">
        <v>4851</v>
      </c>
      <c r="D6184" s="139"/>
      <c r="E6184" s="139">
        <v>41.36</v>
      </c>
      <c r="F6184" s="134"/>
      <c r="G6184" s="134"/>
      <c r="H6184" s="140"/>
      <c r="I6184" s="140"/>
      <c r="J6184" s="140"/>
      <c r="K6184" s="140"/>
    </row>
    <row r="6185" spans="1:11" ht="22.5" outlineLevel="1" x14ac:dyDescent="0.2">
      <c r="A6185" s="43">
        <v>595</v>
      </c>
      <c r="B6185" s="44" t="s">
        <v>4852</v>
      </c>
      <c r="C6185" s="59" t="s">
        <v>4853</v>
      </c>
      <c r="D6185" s="68" t="s">
        <v>373</v>
      </c>
      <c r="E6185" s="46">
        <v>19.32</v>
      </c>
      <c r="F6185" s="47">
        <v>0</v>
      </c>
      <c r="G6185" s="48">
        <f>ROUND(E6185*F6185,2)</f>
        <v>0</v>
      </c>
      <c r="H6185" s="46">
        <v>2.0000000000000002E-5</v>
      </c>
      <c r="I6185" s="46">
        <f>ROUND(E6185*H6185,2)</f>
        <v>0</v>
      </c>
      <c r="J6185" s="46">
        <v>0</v>
      </c>
      <c r="K6185" s="46">
        <f>ROUND(E6185*J6185,2)</f>
        <v>0</v>
      </c>
    </row>
    <row r="6186" spans="1:11" outlineLevel="1" x14ac:dyDescent="0.2">
      <c r="A6186" s="135"/>
      <c r="B6186" s="136"/>
      <c r="C6186" s="144" t="s">
        <v>4854</v>
      </c>
      <c r="D6186" s="144"/>
      <c r="E6186" s="144"/>
      <c r="F6186" s="144"/>
      <c r="G6186" s="144"/>
      <c r="H6186" s="140"/>
      <c r="I6186" s="140"/>
      <c r="J6186" s="140"/>
      <c r="K6186" s="140"/>
    </row>
    <row r="6187" spans="1:11" outlineLevel="1" x14ac:dyDescent="0.2">
      <c r="A6187" s="135"/>
      <c r="B6187" s="136"/>
      <c r="C6187" s="137" t="s">
        <v>4855</v>
      </c>
      <c r="D6187" s="139"/>
      <c r="E6187" s="139">
        <v>6.72</v>
      </c>
      <c r="F6187" s="134"/>
      <c r="G6187" s="134"/>
      <c r="H6187" s="140"/>
      <c r="I6187" s="140"/>
      <c r="J6187" s="140"/>
      <c r="K6187" s="140"/>
    </row>
    <row r="6188" spans="1:11" outlineLevel="1" x14ac:dyDescent="0.2">
      <c r="A6188" s="135"/>
      <c r="B6188" s="136"/>
      <c r="C6188" s="137" t="s">
        <v>4856</v>
      </c>
      <c r="D6188" s="139"/>
      <c r="E6188" s="139">
        <v>6.7</v>
      </c>
      <c r="F6188" s="134"/>
      <c r="G6188" s="134"/>
      <c r="H6188" s="140"/>
      <c r="I6188" s="140"/>
      <c r="J6188" s="140"/>
      <c r="K6188" s="140"/>
    </row>
    <row r="6189" spans="1:11" outlineLevel="1" x14ac:dyDescent="0.2">
      <c r="A6189" s="135"/>
      <c r="B6189" s="136"/>
      <c r="C6189" s="137" t="s">
        <v>4857</v>
      </c>
      <c r="D6189" s="139"/>
      <c r="E6189" s="139">
        <v>5.9</v>
      </c>
      <c r="F6189" s="134"/>
      <c r="G6189" s="134"/>
      <c r="H6189" s="140"/>
      <c r="I6189" s="140"/>
      <c r="J6189" s="140"/>
      <c r="K6189" s="140"/>
    </row>
    <row r="6190" spans="1:11" outlineLevel="1" x14ac:dyDescent="0.2">
      <c r="A6190" s="51">
        <v>596</v>
      </c>
      <c r="B6190" s="52" t="s">
        <v>4858</v>
      </c>
      <c r="C6190" s="60" t="s">
        <v>4859</v>
      </c>
      <c r="D6190" s="69" t="s">
        <v>2373</v>
      </c>
      <c r="E6190" s="54">
        <v>2</v>
      </c>
      <c r="F6190" s="55">
        <v>0</v>
      </c>
      <c r="G6190" s="56">
        <f t="shared" ref="G6190:G6225" si="25">ROUND(E6190*F6190,2)</f>
        <v>0</v>
      </c>
      <c r="H6190" s="54">
        <v>3.3000000000000002E-2</v>
      </c>
      <c r="I6190" s="54">
        <f t="shared" ref="I6190:I6225" si="26">ROUND(E6190*H6190,2)</f>
        <v>7.0000000000000007E-2</v>
      </c>
      <c r="J6190" s="54">
        <v>0</v>
      </c>
      <c r="K6190" s="54">
        <f t="shared" ref="K6190:K6225" si="27">ROUND(E6190*J6190,2)</f>
        <v>0</v>
      </c>
    </row>
    <row r="6191" spans="1:11" outlineLevel="1" x14ac:dyDescent="0.2">
      <c r="A6191" s="51">
        <v>597</v>
      </c>
      <c r="B6191" s="52" t="s">
        <v>4860</v>
      </c>
      <c r="C6191" s="60" t="s">
        <v>4861</v>
      </c>
      <c r="D6191" s="69" t="s">
        <v>2373</v>
      </c>
      <c r="E6191" s="54">
        <v>2</v>
      </c>
      <c r="F6191" s="55">
        <v>0</v>
      </c>
      <c r="G6191" s="56">
        <f t="shared" si="25"/>
        <v>0</v>
      </c>
      <c r="H6191" s="54">
        <v>2.4E-2</v>
      </c>
      <c r="I6191" s="54">
        <f t="shared" si="26"/>
        <v>0.05</v>
      </c>
      <c r="J6191" s="54">
        <v>0</v>
      </c>
      <c r="K6191" s="54">
        <f t="shared" si="27"/>
        <v>0</v>
      </c>
    </row>
    <row r="6192" spans="1:11" outlineLevel="1" x14ac:dyDescent="0.2">
      <c r="A6192" s="51">
        <v>598</v>
      </c>
      <c r="B6192" s="52" t="s">
        <v>4862</v>
      </c>
      <c r="C6192" s="60" t="s">
        <v>4863</v>
      </c>
      <c r="D6192" s="69" t="s">
        <v>2373</v>
      </c>
      <c r="E6192" s="54">
        <v>8</v>
      </c>
      <c r="F6192" s="55">
        <v>0</v>
      </c>
      <c r="G6192" s="56">
        <f t="shared" si="25"/>
        <v>0</v>
      </c>
      <c r="H6192" s="54">
        <v>7.1999999999999995E-2</v>
      </c>
      <c r="I6192" s="54">
        <f t="shared" si="26"/>
        <v>0.57999999999999996</v>
      </c>
      <c r="J6192" s="54">
        <v>0</v>
      </c>
      <c r="K6192" s="54">
        <f t="shared" si="27"/>
        <v>0</v>
      </c>
    </row>
    <row r="6193" spans="1:11" outlineLevel="1" x14ac:dyDescent="0.2">
      <c r="A6193" s="51">
        <v>599</v>
      </c>
      <c r="B6193" s="52" t="s">
        <v>4864</v>
      </c>
      <c r="C6193" s="60" t="s">
        <v>4865</v>
      </c>
      <c r="D6193" s="69" t="s">
        <v>2373</v>
      </c>
      <c r="E6193" s="54">
        <v>1</v>
      </c>
      <c r="F6193" s="55">
        <v>0</v>
      </c>
      <c r="G6193" s="56">
        <f t="shared" si="25"/>
        <v>0</v>
      </c>
      <c r="H6193" s="54">
        <v>0.125</v>
      </c>
      <c r="I6193" s="54">
        <f t="shared" si="26"/>
        <v>0.13</v>
      </c>
      <c r="J6193" s="54">
        <v>0</v>
      </c>
      <c r="K6193" s="54">
        <f t="shared" si="27"/>
        <v>0</v>
      </c>
    </row>
    <row r="6194" spans="1:11" outlineLevel="1" x14ac:dyDescent="0.2">
      <c r="A6194" s="51">
        <v>600</v>
      </c>
      <c r="B6194" s="52" t="s">
        <v>4866</v>
      </c>
      <c r="C6194" s="60" t="s">
        <v>4867</v>
      </c>
      <c r="D6194" s="69" t="s">
        <v>2373</v>
      </c>
      <c r="E6194" s="54">
        <v>3</v>
      </c>
      <c r="F6194" s="55">
        <v>0</v>
      </c>
      <c r="G6194" s="56">
        <f t="shared" si="25"/>
        <v>0</v>
      </c>
      <c r="H6194" s="54">
        <v>0.11</v>
      </c>
      <c r="I6194" s="54">
        <f t="shared" si="26"/>
        <v>0.33</v>
      </c>
      <c r="J6194" s="54">
        <v>0</v>
      </c>
      <c r="K6194" s="54">
        <f t="shared" si="27"/>
        <v>0</v>
      </c>
    </row>
    <row r="6195" spans="1:11" outlineLevel="1" x14ac:dyDescent="0.2">
      <c r="A6195" s="51">
        <v>601</v>
      </c>
      <c r="B6195" s="52" t="s">
        <v>4868</v>
      </c>
      <c r="C6195" s="60" t="s">
        <v>4869</v>
      </c>
      <c r="D6195" s="69" t="s">
        <v>2373</v>
      </c>
      <c r="E6195" s="54">
        <v>2</v>
      </c>
      <c r="F6195" s="55">
        <v>0</v>
      </c>
      <c r="G6195" s="56">
        <f t="shared" si="25"/>
        <v>0</v>
      </c>
      <c r="H6195" s="54">
        <v>6.2E-2</v>
      </c>
      <c r="I6195" s="54">
        <f t="shared" si="26"/>
        <v>0.12</v>
      </c>
      <c r="J6195" s="54">
        <v>0</v>
      </c>
      <c r="K6195" s="54">
        <f t="shared" si="27"/>
        <v>0</v>
      </c>
    </row>
    <row r="6196" spans="1:11" outlineLevel="1" x14ac:dyDescent="0.2">
      <c r="A6196" s="51">
        <v>602</v>
      </c>
      <c r="B6196" s="52" t="s">
        <v>4870</v>
      </c>
      <c r="C6196" s="60" t="s">
        <v>4871</v>
      </c>
      <c r="D6196" s="69" t="s">
        <v>2373</v>
      </c>
      <c r="E6196" s="54">
        <v>2</v>
      </c>
      <c r="F6196" s="55">
        <v>0</v>
      </c>
      <c r="G6196" s="56">
        <f t="shared" si="25"/>
        <v>0</v>
      </c>
      <c r="H6196" s="54">
        <v>7.1999999999999995E-2</v>
      </c>
      <c r="I6196" s="54">
        <f t="shared" si="26"/>
        <v>0.14000000000000001</v>
      </c>
      <c r="J6196" s="54">
        <v>0</v>
      </c>
      <c r="K6196" s="54">
        <f t="shared" si="27"/>
        <v>0</v>
      </c>
    </row>
    <row r="6197" spans="1:11" ht="22.5" outlineLevel="1" x14ac:dyDescent="0.2">
      <c r="A6197" s="51">
        <v>603</v>
      </c>
      <c r="B6197" s="52" t="s">
        <v>4872</v>
      </c>
      <c r="C6197" s="60" t="s">
        <v>4873</v>
      </c>
      <c r="D6197" s="69" t="s">
        <v>2373</v>
      </c>
      <c r="E6197" s="54">
        <v>1</v>
      </c>
      <c r="F6197" s="55">
        <v>0</v>
      </c>
      <c r="G6197" s="56">
        <f t="shared" si="25"/>
        <v>0</v>
      </c>
      <c r="H6197" s="54">
        <v>7.1999999999999995E-2</v>
      </c>
      <c r="I6197" s="54">
        <f t="shared" si="26"/>
        <v>7.0000000000000007E-2</v>
      </c>
      <c r="J6197" s="54">
        <v>0</v>
      </c>
      <c r="K6197" s="54">
        <f t="shared" si="27"/>
        <v>0</v>
      </c>
    </row>
    <row r="6198" spans="1:11" outlineLevel="1" x14ac:dyDescent="0.2">
      <c r="A6198" s="51">
        <v>604</v>
      </c>
      <c r="B6198" s="52" t="s">
        <v>4874</v>
      </c>
      <c r="C6198" s="60" t="s">
        <v>4875</v>
      </c>
      <c r="D6198" s="69" t="s">
        <v>2373</v>
      </c>
      <c r="E6198" s="54">
        <v>1</v>
      </c>
      <c r="F6198" s="55">
        <v>0</v>
      </c>
      <c r="G6198" s="56">
        <f t="shared" si="25"/>
        <v>0</v>
      </c>
      <c r="H6198" s="54">
        <v>2.9000000000000001E-2</v>
      </c>
      <c r="I6198" s="54">
        <f t="shared" si="26"/>
        <v>0.03</v>
      </c>
      <c r="J6198" s="54">
        <v>0</v>
      </c>
      <c r="K6198" s="54">
        <f t="shared" si="27"/>
        <v>0</v>
      </c>
    </row>
    <row r="6199" spans="1:11" outlineLevel="1" x14ac:dyDescent="0.2">
      <c r="A6199" s="51">
        <v>605</v>
      </c>
      <c r="B6199" s="52" t="s">
        <v>4876</v>
      </c>
      <c r="C6199" s="60" t="s">
        <v>4877</v>
      </c>
      <c r="D6199" s="69" t="s">
        <v>2373</v>
      </c>
      <c r="E6199" s="54">
        <v>1</v>
      </c>
      <c r="F6199" s="55">
        <v>0</v>
      </c>
      <c r="G6199" s="56">
        <f t="shared" si="25"/>
        <v>0</v>
      </c>
      <c r="H6199" s="54">
        <v>1.0999999999999999E-2</v>
      </c>
      <c r="I6199" s="54">
        <f t="shared" si="26"/>
        <v>0.01</v>
      </c>
      <c r="J6199" s="54">
        <v>0</v>
      </c>
      <c r="K6199" s="54">
        <f t="shared" si="27"/>
        <v>0</v>
      </c>
    </row>
    <row r="6200" spans="1:11" ht="22.5" outlineLevel="1" x14ac:dyDescent="0.2">
      <c r="A6200" s="51">
        <v>606</v>
      </c>
      <c r="B6200" s="52" t="s">
        <v>4878</v>
      </c>
      <c r="C6200" s="60" t="s">
        <v>4879</v>
      </c>
      <c r="D6200" s="69" t="s">
        <v>2373</v>
      </c>
      <c r="E6200" s="54">
        <v>1</v>
      </c>
      <c r="F6200" s="55">
        <v>0</v>
      </c>
      <c r="G6200" s="56">
        <f t="shared" si="25"/>
        <v>0</v>
      </c>
      <c r="H6200" s="54">
        <v>7.0000000000000007E-2</v>
      </c>
      <c r="I6200" s="54">
        <f t="shared" si="26"/>
        <v>7.0000000000000007E-2</v>
      </c>
      <c r="J6200" s="54">
        <v>0</v>
      </c>
      <c r="K6200" s="54">
        <f t="shared" si="27"/>
        <v>0</v>
      </c>
    </row>
    <row r="6201" spans="1:11" outlineLevel="1" x14ac:dyDescent="0.2">
      <c r="A6201" s="51">
        <v>607</v>
      </c>
      <c r="B6201" s="52" t="s">
        <v>4880</v>
      </c>
      <c r="C6201" s="60" t="s">
        <v>4881</v>
      </c>
      <c r="D6201" s="69" t="s">
        <v>2373</v>
      </c>
      <c r="E6201" s="54">
        <v>5</v>
      </c>
      <c r="F6201" s="55">
        <v>0</v>
      </c>
      <c r="G6201" s="56">
        <f t="shared" si="25"/>
        <v>0</v>
      </c>
      <c r="H6201" s="54">
        <v>2.5999999999999999E-2</v>
      </c>
      <c r="I6201" s="54">
        <f t="shared" si="26"/>
        <v>0.13</v>
      </c>
      <c r="J6201" s="54">
        <v>0</v>
      </c>
      <c r="K6201" s="54">
        <f t="shared" si="27"/>
        <v>0</v>
      </c>
    </row>
    <row r="6202" spans="1:11" outlineLevel="1" x14ac:dyDescent="0.2">
      <c r="A6202" s="51">
        <v>608</v>
      </c>
      <c r="B6202" s="52" t="s">
        <v>4882</v>
      </c>
      <c r="C6202" s="60" t="s">
        <v>4883</v>
      </c>
      <c r="D6202" s="69" t="s">
        <v>2373</v>
      </c>
      <c r="E6202" s="54">
        <v>2</v>
      </c>
      <c r="F6202" s="55">
        <v>0</v>
      </c>
      <c r="G6202" s="56">
        <f t="shared" si="25"/>
        <v>0</v>
      </c>
      <c r="H6202" s="54">
        <v>1.7999999999999999E-2</v>
      </c>
      <c r="I6202" s="54">
        <f t="shared" si="26"/>
        <v>0.04</v>
      </c>
      <c r="J6202" s="54">
        <v>0</v>
      </c>
      <c r="K6202" s="54">
        <f t="shared" si="27"/>
        <v>0</v>
      </c>
    </row>
    <row r="6203" spans="1:11" outlineLevel="1" x14ac:dyDescent="0.2">
      <c r="A6203" s="51">
        <v>609</v>
      </c>
      <c r="B6203" s="52" t="s">
        <v>4884</v>
      </c>
      <c r="C6203" s="60" t="s">
        <v>4885</v>
      </c>
      <c r="D6203" s="69" t="s">
        <v>2373</v>
      </c>
      <c r="E6203" s="54">
        <v>1</v>
      </c>
      <c r="F6203" s="55">
        <v>0</v>
      </c>
      <c r="G6203" s="56">
        <f t="shared" si="25"/>
        <v>0</v>
      </c>
      <c r="H6203" s="54">
        <v>1.6E-2</v>
      </c>
      <c r="I6203" s="54">
        <f t="shared" si="26"/>
        <v>0.02</v>
      </c>
      <c r="J6203" s="54">
        <v>0</v>
      </c>
      <c r="K6203" s="54">
        <f t="shared" si="27"/>
        <v>0</v>
      </c>
    </row>
    <row r="6204" spans="1:11" outlineLevel="1" x14ac:dyDescent="0.2">
      <c r="A6204" s="51">
        <v>610</v>
      </c>
      <c r="B6204" s="52" t="s">
        <v>4886</v>
      </c>
      <c r="C6204" s="60" t="s">
        <v>4887</v>
      </c>
      <c r="D6204" s="69" t="s">
        <v>2373</v>
      </c>
      <c r="E6204" s="54">
        <v>1</v>
      </c>
      <c r="F6204" s="55">
        <v>0</v>
      </c>
      <c r="G6204" s="56">
        <f t="shared" si="25"/>
        <v>0</v>
      </c>
      <c r="H6204" s="54">
        <v>5.2999999999999999E-2</v>
      </c>
      <c r="I6204" s="54">
        <f t="shared" si="26"/>
        <v>0.05</v>
      </c>
      <c r="J6204" s="54">
        <v>0</v>
      </c>
      <c r="K6204" s="54">
        <f t="shared" si="27"/>
        <v>0</v>
      </c>
    </row>
    <row r="6205" spans="1:11" outlineLevel="1" x14ac:dyDescent="0.2">
      <c r="A6205" s="51">
        <v>611</v>
      </c>
      <c r="B6205" s="52" t="s">
        <v>4888</v>
      </c>
      <c r="C6205" s="60" t="s">
        <v>4889</v>
      </c>
      <c r="D6205" s="69" t="s">
        <v>2373</v>
      </c>
      <c r="E6205" s="54">
        <v>2</v>
      </c>
      <c r="F6205" s="55">
        <v>0</v>
      </c>
      <c r="G6205" s="56">
        <f t="shared" si="25"/>
        <v>0</v>
      </c>
      <c r="H6205" s="54">
        <v>1.2999999999999999E-2</v>
      </c>
      <c r="I6205" s="54">
        <f t="shared" si="26"/>
        <v>0.03</v>
      </c>
      <c r="J6205" s="54">
        <v>0</v>
      </c>
      <c r="K6205" s="54">
        <f t="shared" si="27"/>
        <v>0</v>
      </c>
    </row>
    <row r="6206" spans="1:11" outlineLevel="1" x14ac:dyDescent="0.2">
      <c r="A6206" s="51">
        <v>612</v>
      </c>
      <c r="B6206" s="52" t="s">
        <v>4890</v>
      </c>
      <c r="C6206" s="60" t="s">
        <v>4891</v>
      </c>
      <c r="D6206" s="69" t="s">
        <v>2373</v>
      </c>
      <c r="E6206" s="54">
        <v>2</v>
      </c>
      <c r="F6206" s="55">
        <v>0</v>
      </c>
      <c r="G6206" s="56">
        <f t="shared" si="25"/>
        <v>0</v>
      </c>
      <c r="H6206" s="54">
        <v>0.17799999999999999</v>
      </c>
      <c r="I6206" s="54">
        <f t="shared" si="26"/>
        <v>0.36</v>
      </c>
      <c r="J6206" s="54">
        <v>0</v>
      </c>
      <c r="K6206" s="54">
        <f t="shared" si="27"/>
        <v>0</v>
      </c>
    </row>
    <row r="6207" spans="1:11" outlineLevel="1" x14ac:dyDescent="0.2">
      <c r="A6207" s="51">
        <v>613</v>
      </c>
      <c r="B6207" s="52" t="s">
        <v>4892</v>
      </c>
      <c r="C6207" s="60" t="s">
        <v>4893</v>
      </c>
      <c r="D6207" s="69" t="s">
        <v>2373</v>
      </c>
      <c r="E6207" s="54">
        <v>36</v>
      </c>
      <c r="F6207" s="55">
        <v>0</v>
      </c>
      <c r="G6207" s="56">
        <f t="shared" si="25"/>
        <v>0</v>
      </c>
      <c r="H6207" s="54">
        <v>8.8999999999999996E-2</v>
      </c>
      <c r="I6207" s="54">
        <f t="shared" si="26"/>
        <v>3.2</v>
      </c>
      <c r="J6207" s="54">
        <v>0</v>
      </c>
      <c r="K6207" s="54">
        <f t="shared" si="27"/>
        <v>0</v>
      </c>
    </row>
    <row r="6208" spans="1:11" outlineLevel="1" x14ac:dyDescent="0.2">
      <c r="A6208" s="51">
        <v>614</v>
      </c>
      <c r="B6208" s="52" t="s">
        <v>4894</v>
      </c>
      <c r="C6208" s="60" t="s">
        <v>4895</v>
      </c>
      <c r="D6208" s="69" t="s">
        <v>2373</v>
      </c>
      <c r="E6208" s="54">
        <v>64</v>
      </c>
      <c r="F6208" s="55">
        <v>0</v>
      </c>
      <c r="G6208" s="56">
        <f t="shared" si="25"/>
        <v>0</v>
      </c>
      <c r="H6208" s="54">
        <v>0.1</v>
      </c>
      <c r="I6208" s="54">
        <f t="shared" si="26"/>
        <v>6.4</v>
      </c>
      <c r="J6208" s="54">
        <v>0</v>
      </c>
      <c r="K6208" s="54">
        <f t="shared" si="27"/>
        <v>0</v>
      </c>
    </row>
    <row r="6209" spans="1:11" outlineLevel="1" x14ac:dyDescent="0.2">
      <c r="A6209" s="51">
        <v>615</v>
      </c>
      <c r="B6209" s="52" t="s">
        <v>4896</v>
      </c>
      <c r="C6209" s="60" t="s">
        <v>4897</v>
      </c>
      <c r="D6209" s="69" t="s">
        <v>2373</v>
      </c>
      <c r="E6209" s="54">
        <v>3</v>
      </c>
      <c r="F6209" s="55">
        <v>0</v>
      </c>
      <c r="G6209" s="56">
        <f t="shared" si="25"/>
        <v>0</v>
      </c>
      <c r="H6209" s="54">
        <v>8.1000000000000003E-2</v>
      </c>
      <c r="I6209" s="54">
        <f t="shared" si="26"/>
        <v>0.24</v>
      </c>
      <c r="J6209" s="54">
        <v>0</v>
      </c>
      <c r="K6209" s="54">
        <f t="shared" si="27"/>
        <v>0</v>
      </c>
    </row>
    <row r="6210" spans="1:11" outlineLevel="1" x14ac:dyDescent="0.2">
      <c r="A6210" s="51">
        <v>616</v>
      </c>
      <c r="B6210" s="52" t="s">
        <v>4898</v>
      </c>
      <c r="C6210" s="60" t="s">
        <v>4899</v>
      </c>
      <c r="D6210" s="69" t="s">
        <v>2373</v>
      </c>
      <c r="E6210" s="54">
        <v>32</v>
      </c>
      <c r="F6210" s="55">
        <v>0</v>
      </c>
      <c r="G6210" s="56">
        <f t="shared" si="25"/>
        <v>0</v>
      </c>
      <c r="H6210" s="54">
        <v>7.5999999999999998E-2</v>
      </c>
      <c r="I6210" s="54">
        <f t="shared" si="26"/>
        <v>2.4300000000000002</v>
      </c>
      <c r="J6210" s="54">
        <v>0</v>
      </c>
      <c r="K6210" s="54">
        <f t="shared" si="27"/>
        <v>0</v>
      </c>
    </row>
    <row r="6211" spans="1:11" outlineLevel="1" x14ac:dyDescent="0.2">
      <c r="A6211" s="51">
        <v>617</v>
      </c>
      <c r="B6211" s="52" t="s">
        <v>4900</v>
      </c>
      <c r="C6211" s="60" t="s">
        <v>4901</v>
      </c>
      <c r="D6211" s="69" t="s">
        <v>2373</v>
      </c>
      <c r="E6211" s="54">
        <v>1</v>
      </c>
      <c r="F6211" s="55">
        <v>0</v>
      </c>
      <c r="G6211" s="56">
        <f t="shared" si="25"/>
        <v>0</v>
      </c>
      <c r="H6211" s="54">
        <v>0.14000000000000001</v>
      </c>
      <c r="I6211" s="54">
        <f t="shared" si="26"/>
        <v>0.14000000000000001</v>
      </c>
      <c r="J6211" s="54">
        <v>0</v>
      </c>
      <c r="K6211" s="54">
        <f t="shared" si="27"/>
        <v>0</v>
      </c>
    </row>
    <row r="6212" spans="1:11" outlineLevel="1" x14ac:dyDescent="0.2">
      <c r="A6212" s="51">
        <v>618</v>
      </c>
      <c r="B6212" s="52" t="s">
        <v>4902</v>
      </c>
      <c r="C6212" s="60" t="s">
        <v>4903</v>
      </c>
      <c r="D6212" s="69" t="s">
        <v>2373</v>
      </c>
      <c r="E6212" s="54">
        <v>1</v>
      </c>
      <c r="F6212" s="55">
        <v>0</v>
      </c>
      <c r="G6212" s="56">
        <f t="shared" si="25"/>
        <v>0</v>
      </c>
      <c r="H6212" s="54">
        <v>5.1999999999999998E-2</v>
      </c>
      <c r="I6212" s="54">
        <f t="shared" si="26"/>
        <v>0.05</v>
      </c>
      <c r="J6212" s="54">
        <v>0</v>
      </c>
      <c r="K6212" s="54">
        <f t="shared" si="27"/>
        <v>0</v>
      </c>
    </row>
    <row r="6213" spans="1:11" outlineLevel="1" x14ac:dyDescent="0.2">
      <c r="A6213" s="51">
        <v>619</v>
      </c>
      <c r="B6213" s="52" t="s">
        <v>4904</v>
      </c>
      <c r="C6213" s="60" t="s">
        <v>4905</v>
      </c>
      <c r="D6213" s="69" t="s">
        <v>2373</v>
      </c>
      <c r="E6213" s="54">
        <v>2</v>
      </c>
      <c r="F6213" s="55">
        <v>0</v>
      </c>
      <c r="G6213" s="56">
        <f t="shared" si="25"/>
        <v>0</v>
      </c>
      <c r="H6213" s="54">
        <v>7.8E-2</v>
      </c>
      <c r="I6213" s="54">
        <f t="shared" si="26"/>
        <v>0.16</v>
      </c>
      <c r="J6213" s="54">
        <v>0</v>
      </c>
      <c r="K6213" s="54">
        <f t="shared" si="27"/>
        <v>0</v>
      </c>
    </row>
    <row r="6214" spans="1:11" outlineLevel="1" x14ac:dyDescent="0.2">
      <c r="A6214" s="51">
        <v>620</v>
      </c>
      <c r="B6214" s="52" t="s">
        <v>4906</v>
      </c>
      <c r="C6214" s="60" t="s">
        <v>4907</v>
      </c>
      <c r="D6214" s="69" t="s">
        <v>2373</v>
      </c>
      <c r="E6214" s="54">
        <v>8</v>
      </c>
      <c r="F6214" s="55">
        <v>0</v>
      </c>
      <c r="G6214" s="56">
        <f t="shared" si="25"/>
        <v>0</v>
      </c>
      <c r="H6214" s="54">
        <v>4.9000000000000002E-2</v>
      </c>
      <c r="I6214" s="54">
        <f t="shared" si="26"/>
        <v>0.39</v>
      </c>
      <c r="J6214" s="54">
        <v>0</v>
      </c>
      <c r="K6214" s="54">
        <f t="shared" si="27"/>
        <v>0</v>
      </c>
    </row>
    <row r="6215" spans="1:11" outlineLevel="1" x14ac:dyDescent="0.2">
      <c r="A6215" s="51">
        <v>621</v>
      </c>
      <c r="B6215" s="52" t="s">
        <v>4908</v>
      </c>
      <c r="C6215" s="60" t="s">
        <v>4909</v>
      </c>
      <c r="D6215" s="69" t="s">
        <v>2373</v>
      </c>
      <c r="E6215" s="54">
        <v>1</v>
      </c>
      <c r="F6215" s="55">
        <v>0</v>
      </c>
      <c r="G6215" s="56">
        <f t="shared" si="25"/>
        <v>0</v>
      </c>
      <c r="H6215" s="54">
        <v>3.3000000000000002E-2</v>
      </c>
      <c r="I6215" s="54">
        <f t="shared" si="26"/>
        <v>0.03</v>
      </c>
      <c r="J6215" s="54">
        <v>0</v>
      </c>
      <c r="K6215" s="54">
        <f t="shared" si="27"/>
        <v>0</v>
      </c>
    </row>
    <row r="6216" spans="1:11" outlineLevel="1" x14ac:dyDescent="0.2">
      <c r="A6216" s="51">
        <v>622</v>
      </c>
      <c r="B6216" s="52" t="s">
        <v>4910</v>
      </c>
      <c r="C6216" s="60" t="s">
        <v>4911</v>
      </c>
      <c r="D6216" s="69" t="s">
        <v>2373</v>
      </c>
      <c r="E6216" s="54">
        <v>1</v>
      </c>
      <c r="F6216" s="55">
        <v>0</v>
      </c>
      <c r="G6216" s="56">
        <f t="shared" si="25"/>
        <v>0</v>
      </c>
      <c r="H6216" s="54">
        <v>5.8000000000000003E-2</v>
      </c>
      <c r="I6216" s="54">
        <f t="shared" si="26"/>
        <v>0.06</v>
      </c>
      <c r="J6216" s="54">
        <v>0</v>
      </c>
      <c r="K6216" s="54">
        <f t="shared" si="27"/>
        <v>0</v>
      </c>
    </row>
    <row r="6217" spans="1:11" outlineLevel="1" x14ac:dyDescent="0.2">
      <c r="A6217" s="51">
        <v>623</v>
      </c>
      <c r="B6217" s="52" t="s">
        <v>4912</v>
      </c>
      <c r="C6217" s="60" t="s">
        <v>4913</v>
      </c>
      <c r="D6217" s="69" t="s">
        <v>2373</v>
      </c>
      <c r="E6217" s="54">
        <v>1</v>
      </c>
      <c r="F6217" s="55">
        <v>0</v>
      </c>
      <c r="G6217" s="56">
        <f t="shared" si="25"/>
        <v>0</v>
      </c>
      <c r="H6217" s="54">
        <v>3.5999999999999997E-2</v>
      </c>
      <c r="I6217" s="54">
        <f t="shared" si="26"/>
        <v>0.04</v>
      </c>
      <c r="J6217" s="54">
        <v>0</v>
      </c>
      <c r="K6217" s="54">
        <f t="shared" si="27"/>
        <v>0</v>
      </c>
    </row>
    <row r="6218" spans="1:11" outlineLevel="1" x14ac:dyDescent="0.2">
      <c r="A6218" s="51">
        <v>624</v>
      </c>
      <c r="B6218" s="52" t="s">
        <v>4914</v>
      </c>
      <c r="C6218" s="60" t="s">
        <v>4915</v>
      </c>
      <c r="D6218" s="69" t="s">
        <v>2373</v>
      </c>
      <c r="E6218" s="54">
        <v>3</v>
      </c>
      <c r="F6218" s="55">
        <v>0</v>
      </c>
      <c r="G6218" s="56">
        <f t="shared" si="25"/>
        <v>0</v>
      </c>
      <c r="H6218" s="54">
        <v>0.155</v>
      </c>
      <c r="I6218" s="54">
        <f t="shared" si="26"/>
        <v>0.47</v>
      </c>
      <c r="J6218" s="54">
        <v>0</v>
      </c>
      <c r="K6218" s="54">
        <f t="shared" si="27"/>
        <v>0</v>
      </c>
    </row>
    <row r="6219" spans="1:11" outlineLevel="1" x14ac:dyDescent="0.2">
      <c r="A6219" s="51">
        <v>625</v>
      </c>
      <c r="B6219" s="52" t="s">
        <v>4916</v>
      </c>
      <c r="C6219" s="60" t="s">
        <v>4893</v>
      </c>
      <c r="D6219" s="69" t="s">
        <v>2373</v>
      </c>
      <c r="E6219" s="54">
        <v>6</v>
      </c>
      <c r="F6219" s="55">
        <v>0</v>
      </c>
      <c r="G6219" s="56">
        <f t="shared" si="25"/>
        <v>0</v>
      </c>
      <c r="H6219" s="54">
        <v>8.8999999999999996E-2</v>
      </c>
      <c r="I6219" s="54">
        <f t="shared" si="26"/>
        <v>0.53</v>
      </c>
      <c r="J6219" s="54">
        <v>0</v>
      </c>
      <c r="K6219" s="54">
        <f t="shared" si="27"/>
        <v>0</v>
      </c>
    </row>
    <row r="6220" spans="1:11" outlineLevel="1" x14ac:dyDescent="0.2">
      <c r="A6220" s="51">
        <v>626</v>
      </c>
      <c r="B6220" s="52" t="s">
        <v>4917</v>
      </c>
      <c r="C6220" s="60" t="s">
        <v>4918</v>
      </c>
      <c r="D6220" s="69" t="s">
        <v>2373</v>
      </c>
      <c r="E6220" s="54">
        <v>3</v>
      </c>
      <c r="F6220" s="55">
        <v>0</v>
      </c>
      <c r="G6220" s="56">
        <f t="shared" si="25"/>
        <v>0</v>
      </c>
      <c r="H6220" s="54">
        <v>5.6000000000000001E-2</v>
      </c>
      <c r="I6220" s="54">
        <f t="shared" si="26"/>
        <v>0.17</v>
      </c>
      <c r="J6220" s="54">
        <v>0</v>
      </c>
      <c r="K6220" s="54">
        <f t="shared" si="27"/>
        <v>0</v>
      </c>
    </row>
    <row r="6221" spans="1:11" outlineLevel="1" x14ac:dyDescent="0.2">
      <c r="A6221" s="51">
        <v>627</v>
      </c>
      <c r="B6221" s="52" t="s">
        <v>4919</v>
      </c>
      <c r="C6221" s="60" t="s">
        <v>4920</v>
      </c>
      <c r="D6221" s="69" t="s">
        <v>2373</v>
      </c>
      <c r="E6221" s="54">
        <v>1</v>
      </c>
      <c r="F6221" s="55">
        <v>0</v>
      </c>
      <c r="G6221" s="56">
        <f t="shared" si="25"/>
        <v>0</v>
      </c>
      <c r="H6221" s="54">
        <v>8.4000000000000005E-2</v>
      </c>
      <c r="I6221" s="54">
        <f t="shared" si="26"/>
        <v>0.08</v>
      </c>
      <c r="J6221" s="54">
        <v>0</v>
      </c>
      <c r="K6221" s="54">
        <f t="shared" si="27"/>
        <v>0</v>
      </c>
    </row>
    <row r="6222" spans="1:11" outlineLevel="1" x14ac:dyDescent="0.2">
      <c r="A6222" s="51">
        <v>628</v>
      </c>
      <c r="B6222" s="52" t="s">
        <v>4921</v>
      </c>
      <c r="C6222" s="60" t="s">
        <v>4922</v>
      </c>
      <c r="D6222" s="69" t="s">
        <v>2373</v>
      </c>
      <c r="E6222" s="54">
        <v>18</v>
      </c>
      <c r="F6222" s="55">
        <v>0</v>
      </c>
      <c r="G6222" s="56">
        <f t="shared" si="25"/>
        <v>0</v>
      </c>
      <c r="H6222" s="54">
        <v>0.03</v>
      </c>
      <c r="I6222" s="54">
        <f t="shared" si="26"/>
        <v>0.54</v>
      </c>
      <c r="J6222" s="54">
        <v>0</v>
      </c>
      <c r="K6222" s="54">
        <f t="shared" si="27"/>
        <v>0</v>
      </c>
    </row>
    <row r="6223" spans="1:11" outlineLevel="1" x14ac:dyDescent="0.2">
      <c r="A6223" s="51">
        <v>629</v>
      </c>
      <c r="B6223" s="52" t="s">
        <v>4923</v>
      </c>
      <c r="C6223" s="60" t="s">
        <v>4924</v>
      </c>
      <c r="D6223" s="69" t="s">
        <v>2373</v>
      </c>
      <c r="E6223" s="54">
        <v>3</v>
      </c>
      <c r="F6223" s="55">
        <v>0</v>
      </c>
      <c r="G6223" s="56">
        <f t="shared" si="25"/>
        <v>0</v>
      </c>
      <c r="H6223" s="54">
        <v>1.7999999999999999E-2</v>
      </c>
      <c r="I6223" s="54">
        <f t="shared" si="26"/>
        <v>0.05</v>
      </c>
      <c r="J6223" s="54">
        <v>0</v>
      </c>
      <c r="K6223" s="54">
        <f t="shared" si="27"/>
        <v>0</v>
      </c>
    </row>
    <row r="6224" spans="1:11" outlineLevel="1" x14ac:dyDescent="0.2">
      <c r="A6224" s="51">
        <v>630</v>
      </c>
      <c r="B6224" s="52" t="s">
        <v>4925</v>
      </c>
      <c r="C6224" s="60" t="s">
        <v>4922</v>
      </c>
      <c r="D6224" s="69" t="s">
        <v>2373</v>
      </c>
      <c r="E6224" s="54">
        <v>11</v>
      </c>
      <c r="F6224" s="55">
        <v>0</v>
      </c>
      <c r="G6224" s="56">
        <f t="shared" si="25"/>
        <v>0</v>
      </c>
      <c r="H6224" s="54">
        <v>0.03</v>
      </c>
      <c r="I6224" s="54">
        <f t="shared" si="26"/>
        <v>0.33</v>
      </c>
      <c r="J6224" s="54">
        <v>0</v>
      </c>
      <c r="K6224" s="54">
        <f t="shared" si="27"/>
        <v>0</v>
      </c>
    </row>
    <row r="6225" spans="1:11" outlineLevel="1" x14ac:dyDescent="0.2">
      <c r="A6225" s="43">
        <v>631</v>
      </c>
      <c r="B6225" s="44" t="s">
        <v>4723</v>
      </c>
      <c r="C6225" s="59" t="s">
        <v>4724</v>
      </c>
      <c r="D6225" s="68" t="s">
        <v>297</v>
      </c>
      <c r="E6225" s="46">
        <v>17.562619999999999</v>
      </c>
      <c r="F6225" s="47">
        <v>0</v>
      </c>
      <c r="G6225" s="48">
        <f t="shared" si="25"/>
        <v>0</v>
      </c>
      <c r="H6225" s="46">
        <v>0</v>
      </c>
      <c r="I6225" s="46">
        <f t="shared" si="26"/>
        <v>0</v>
      </c>
      <c r="J6225" s="46">
        <v>0</v>
      </c>
      <c r="K6225" s="46">
        <f t="shared" si="27"/>
        <v>0</v>
      </c>
    </row>
    <row r="6226" spans="1:11" outlineLevel="1" x14ac:dyDescent="0.2">
      <c r="A6226" s="135"/>
      <c r="B6226" s="136"/>
      <c r="C6226" s="137" t="s">
        <v>3547</v>
      </c>
      <c r="D6226" s="139"/>
      <c r="E6226" s="139"/>
      <c r="F6226" s="134"/>
      <c r="G6226" s="134"/>
      <c r="H6226" s="140"/>
      <c r="I6226" s="140"/>
      <c r="J6226" s="140"/>
      <c r="K6226" s="140"/>
    </row>
    <row r="6227" spans="1:11" ht="22.5" outlineLevel="1" x14ac:dyDescent="0.2">
      <c r="A6227" s="135"/>
      <c r="B6227" s="136"/>
      <c r="C6227" s="137" t="s">
        <v>4926</v>
      </c>
      <c r="D6227" s="139"/>
      <c r="E6227" s="139"/>
      <c r="F6227" s="134"/>
      <c r="G6227" s="134"/>
      <c r="H6227" s="140"/>
      <c r="I6227" s="140"/>
      <c r="J6227" s="140"/>
      <c r="K6227" s="140"/>
    </row>
    <row r="6228" spans="1:11" outlineLevel="1" x14ac:dyDescent="0.2">
      <c r="A6228" s="135"/>
      <c r="B6228" s="136"/>
      <c r="C6228" s="137" t="s">
        <v>4927</v>
      </c>
      <c r="D6228" s="139"/>
      <c r="E6228" s="139"/>
      <c r="F6228" s="134"/>
      <c r="G6228" s="134"/>
      <c r="H6228" s="140"/>
      <c r="I6228" s="140"/>
      <c r="J6228" s="140"/>
      <c r="K6228" s="140"/>
    </row>
    <row r="6229" spans="1:11" outlineLevel="1" x14ac:dyDescent="0.2">
      <c r="A6229" s="135"/>
      <c r="B6229" s="136"/>
      <c r="C6229" s="137" t="s">
        <v>4928</v>
      </c>
      <c r="D6229" s="139"/>
      <c r="E6229" s="139">
        <v>17.562619999999999</v>
      </c>
      <c r="F6229" s="134"/>
      <c r="G6229" s="134"/>
      <c r="H6229" s="140"/>
      <c r="I6229" s="140"/>
      <c r="J6229" s="140"/>
      <c r="K6229" s="140"/>
    </row>
    <row r="6230" spans="1:11" x14ac:dyDescent="0.2">
      <c r="A6230" s="36" t="s">
        <v>148</v>
      </c>
      <c r="B6230" s="37" t="s">
        <v>96</v>
      </c>
      <c r="C6230" s="58" t="s">
        <v>97</v>
      </c>
      <c r="D6230" s="70"/>
      <c r="E6230" s="39"/>
      <c r="F6230" s="40"/>
      <c r="G6230" s="40">
        <f>SUM(G6231:G6625)</f>
        <v>0</v>
      </c>
      <c r="H6230" s="39"/>
      <c r="I6230" s="39">
        <f>SUM(I6231:I6625)</f>
        <v>41.41</v>
      </c>
      <c r="J6230" s="39"/>
      <c r="K6230" s="39">
        <f>SUM(K6231:K6625)</f>
        <v>0</v>
      </c>
    </row>
    <row r="6231" spans="1:11" outlineLevel="1" x14ac:dyDescent="0.2">
      <c r="A6231" s="43">
        <v>632</v>
      </c>
      <c r="B6231" s="44" t="s">
        <v>4929</v>
      </c>
      <c r="C6231" s="59" t="s">
        <v>4930</v>
      </c>
      <c r="D6231" s="68" t="s">
        <v>172</v>
      </c>
      <c r="E6231" s="46">
        <v>1684.7189000000001</v>
      </c>
      <c r="F6231" s="47">
        <v>0</v>
      </c>
      <c r="G6231" s="48">
        <f>ROUND(E6231*F6231,2)</f>
        <v>0</v>
      </c>
      <c r="H6231" s="46">
        <v>2.1000000000000001E-4</v>
      </c>
      <c r="I6231" s="46">
        <f>ROUND(E6231*H6231,2)</f>
        <v>0.35</v>
      </c>
      <c r="J6231" s="46">
        <v>0</v>
      </c>
      <c r="K6231" s="46">
        <f>ROUND(E6231*J6231,2)</f>
        <v>0</v>
      </c>
    </row>
    <row r="6232" spans="1:11" outlineLevel="1" x14ac:dyDescent="0.2">
      <c r="A6232" s="135"/>
      <c r="B6232" s="136"/>
      <c r="C6232" s="137" t="s">
        <v>4931</v>
      </c>
      <c r="D6232" s="139"/>
      <c r="E6232" s="139">
        <v>42.69</v>
      </c>
      <c r="F6232" s="134"/>
      <c r="G6232" s="134"/>
      <c r="H6232" s="140"/>
      <c r="I6232" s="140"/>
      <c r="J6232" s="140"/>
      <c r="K6232" s="140"/>
    </row>
    <row r="6233" spans="1:11" outlineLevel="1" x14ac:dyDescent="0.2">
      <c r="A6233" s="135"/>
      <c r="B6233" s="136"/>
      <c r="C6233" s="137" t="s">
        <v>4932</v>
      </c>
      <c r="D6233" s="139"/>
      <c r="E6233" s="139">
        <v>1519.92</v>
      </c>
      <c r="F6233" s="134"/>
      <c r="G6233" s="134"/>
      <c r="H6233" s="140"/>
      <c r="I6233" s="140"/>
      <c r="J6233" s="140"/>
      <c r="K6233" s="140"/>
    </row>
    <row r="6234" spans="1:11" outlineLevel="1" x14ac:dyDescent="0.2">
      <c r="A6234" s="135"/>
      <c r="B6234" s="136"/>
      <c r="C6234" s="137" t="s">
        <v>4933</v>
      </c>
      <c r="D6234" s="139"/>
      <c r="E6234" s="139">
        <v>8.08</v>
      </c>
      <c r="F6234" s="134"/>
      <c r="G6234" s="134"/>
      <c r="H6234" s="140"/>
      <c r="I6234" s="140"/>
      <c r="J6234" s="140"/>
      <c r="K6234" s="140"/>
    </row>
    <row r="6235" spans="1:11" outlineLevel="1" x14ac:dyDescent="0.2">
      <c r="A6235" s="135"/>
      <c r="B6235" s="136"/>
      <c r="C6235" s="137" t="s">
        <v>4934</v>
      </c>
      <c r="D6235" s="139"/>
      <c r="E6235" s="139">
        <v>85.084000000000003</v>
      </c>
      <c r="F6235" s="134"/>
      <c r="G6235" s="134"/>
      <c r="H6235" s="140"/>
      <c r="I6235" s="140"/>
      <c r="J6235" s="140"/>
      <c r="K6235" s="140"/>
    </row>
    <row r="6236" spans="1:11" outlineLevel="1" x14ac:dyDescent="0.2">
      <c r="A6236" s="135"/>
      <c r="B6236" s="136"/>
      <c r="C6236" s="137" t="s">
        <v>4935</v>
      </c>
      <c r="D6236" s="139"/>
      <c r="E6236" s="139">
        <v>3.22</v>
      </c>
      <c r="F6236" s="134"/>
      <c r="G6236" s="134"/>
      <c r="H6236" s="140"/>
      <c r="I6236" s="140"/>
      <c r="J6236" s="140"/>
      <c r="K6236" s="140"/>
    </row>
    <row r="6237" spans="1:11" outlineLevel="1" x14ac:dyDescent="0.2">
      <c r="A6237" s="135"/>
      <c r="B6237" s="136"/>
      <c r="C6237" s="137" t="s">
        <v>4936</v>
      </c>
      <c r="D6237" s="139"/>
      <c r="E6237" s="139">
        <v>0.64400000000000002</v>
      </c>
      <c r="F6237" s="134"/>
      <c r="G6237" s="134"/>
      <c r="H6237" s="140"/>
      <c r="I6237" s="140"/>
      <c r="J6237" s="140"/>
      <c r="K6237" s="140"/>
    </row>
    <row r="6238" spans="1:11" ht="22.5" outlineLevel="1" x14ac:dyDescent="0.2">
      <c r="A6238" s="135"/>
      <c r="B6238" s="136"/>
      <c r="C6238" s="137" t="s">
        <v>1106</v>
      </c>
      <c r="D6238" s="139"/>
      <c r="E6238" s="139">
        <v>16.643999999999998</v>
      </c>
      <c r="F6238" s="134"/>
      <c r="G6238" s="134"/>
      <c r="H6238" s="140"/>
      <c r="I6238" s="140"/>
      <c r="J6238" s="140"/>
      <c r="K6238" s="140"/>
    </row>
    <row r="6239" spans="1:11" outlineLevel="1" x14ac:dyDescent="0.2">
      <c r="A6239" s="135"/>
      <c r="B6239" s="136"/>
      <c r="C6239" s="137" t="s">
        <v>1107</v>
      </c>
      <c r="D6239" s="139"/>
      <c r="E6239" s="139">
        <v>1.2608999999999999</v>
      </c>
      <c r="F6239" s="134"/>
      <c r="G6239" s="134"/>
      <c r="H6239" s="140"/>
      <c r="I6239" s="140"/>
      <c r="J6239" s="140"/>
      <c r="K6239" s="140"/>
    </row>
    <row r="6240" spans="1:11" outlineLevel="1" x14ac:dyDescent="0.2">
      <c r="A6240" s="135"/>
      <c r="B6240" s="136"/>
      <c r="C6240" s="137" t="s">
        <v>1109</v>
      </c>
      <c r="D6240" s="139"/>
      <c r="E6240" s="139">
        <v>7.1760000000000002</v>
      </c>
      <c r="F6240" s="134"/>
      <c r="G6240" s="134"/>
      <c r="H6240" s="140"/>
      <c r="I6240" s="140"/>
      <c r="J6240" s="140"/>
      <c r="K6240" s="140"/>
    </row>
    <row r="6241" spans="1:11" ht="22.5" outlineLevel="1" x14ac:dyDescent="0.2">
      <c r="A6241" s="43">
        <v>633</v>
      </c>
      <c r="B6241" s="44" t="s">
        <v>4937</v>
      </c>
      <c r="C6241" s="59" t="s">
        <v>4938</v>
      </c>
      <c r="D6241" s="68" t="s">
        <v>373</v>
      </c>
      <c r="E6241" s="46">
        <v>51.58</v>
      </c>
      <c r="F6241" s="47">
        <v>0</v>
      </c>
      <c r="G6241" s="48">
        <f>ROUND(E6241*F6241,2)</f>
        <v>0</v>
      </c>
      <c r="H6241" s="46">
        <v>2.7599999999999999E-3</v>
      </c>
      <c r="I6241" s="46">
        <f>ROUND(E6241*H6241,2)</f>
        <v>0.14000000000000001</v>
      </c>
      <c r="J6241" s="46">
        <v>0</v>
      </c>
      <c r="K6241" s="46">
        <f>ROUND(E6241*J6241,2)</f>
        <v>0</v>
      </c>
    </row>
    <row r="6242" spans="1:11" outlineLevel="1" x14ac:dyDescent="0.2">
      <c r="A6242" s="135"/>
      <c r="B6242" s="136"/>
      <c r="C6242" s="137" t="s">
        <v>4939</v>
      </c>
      <c r="D6242" s="139"/>
      <c r="E6242" s="139">
        <v>7</v>
      </c>
      <c r="F6242" s="134"/>
      <c r="G6242" s="134"/>
      <c r="H6242" s="140"/>
      <c r="I6242" s="140"/>
      <c r="J6242" s="140"/>
      <c r="K6242" s="140"/>
    </row>
    <row r="6243" spans="1:11" outlineLevel="1" x14ac:dyDescent="0.2">
      <c r="A6243" s="135"/>
      <c r="B6243" s="136"/>
      <c r="C6243" s="137" t="s">
        <v>4940</v>
      </c>
      <c r="D6243" s="139"/>
      <c r="E6243" s="139">
        <v>26.28</v>
      </c>
      <c r="F6243" s="134"/>
      <c r="G6243" s="134"/>
      <c r="H6243" s="140"/>
      <c r="I6243" s="140"/>
      <c r="J6243" s="140"/>
      <c r="K6243" s="140"/>
    </row>
    <row r="6244" spans="1:11" outlineLevel="1" x14ac:dyDescent="0.2">
      <c r="A6244" s="135"/>
      <c r="B6244" s="136"/>
      <c r="C6244" s="137" t="s">
        <v>4941</v>
      </c>
      <c r="D6244" s="139"/>
      <c r="E6244" s="139">
        <v>2.7</v>
      </c>
      <c r="F6244" s="134"/>
      <c r="G6244" s="134"/>
      <c r="H6244" s="140"/>
      <c r="I6244" s="140"/>
      <c r="J6244" s="140"/>
      <c r="K6244" s="140"/>
    </row>
    <row r="6245" spans="1:11" outlineLevel="1" x14ac:dyDescent="0.2">
      <c r="A6245" s="135"/>
      <c r="B6245" s="136"/>
      <c r="C6245" s="137" t="s">
        <v>4942</v>
      </c>
      <c r="D6245" s="139"/>
      <c r="E6245" s="139">
        <v>15.6</v>
      </c>
      <c r="F6245" s="134"/>
      <c r="G6245" s="134"/>
      <c r="H6245" s="140"/>
      <c r="I6245" s="140"/>
      <c r="J6245" s="140"/>
      <c r="K6245" s="140"/>
    </row>
    <row r="6246" spans="1:11" ht="22.5" outlineLevel="1" x14ac:dyDescent="0.2">
      <c r="A6246" s="43">
        <v>634</v>
      </c>
      <c r="B6246" s="44" t="s">
        <v>4943</v>
      </c>
      <c r="C6246" s="59" t="s">
        <v>4944</v>
      </c>
      <c r="D6246" s="68" t="s">
        <v>373</v>
      </c>
      <c r="E6246" s="46">
        <v>51.58</v>
      </c>
      <c r="F6246" s="47">
        <v>0</v>
      </c>
      <c r="G6246" s="48">
        <f>ROUND(E6246*F6246,2)</f>
        <v>0</v>
      </c>
      <c r="H6246" s="46">
        <v>2.2300000000000002E-3</v>
      </c>
      <c r="I6246" s="46">
        <f>ROUND(E6246*H6246,2)</f>
        <v>0.12</v>
      </c>
      <c r="J6246" s="46">
        <v>0</v>
      </c>
      <c r="K6246" s="46">
        <f>ROUND(E6246*J6246,2)</f>
        <v>0</v>
      </c>
    </row>
    <row r="6247" spans="1:11" outlineLevel="1" x14ac:dyDescent="0.2">
      <c r="A6247" s="135"/>
      <c r="B6247" s="136"/>
      <c r="C6247" s="137" t="s">
        <v>4939</v>
      </c>
      <c r="D6247" s="139"/>
      <c r="E6247" s="139">
        <v>7</v>
      </c>
      <c r="F6247" s="134"/>
      <c r="G6247" s="134"/>
      <c r="H6247" s="140"/>
      <c r="I6247" s="140"/>
      <c r="J6247" s="140"/>
      <c r="K6247" s="140"/>
    </row>
    <row r="6248" spans="1:11" outlineLevel="1" x14ac:dyDescent="0.2">
      <c r="A6248" s="135"/>
      <c r="B6248" s="136"/>
      <c r="C6248" s="137" t="s">
        <v>4945</v>
      </c>
      <c r="D6248" s="139"/>
      <c r="E6248" s="139">
        <v>26.28</v>
      </c>
      <c r="F6248" s="134"/>
      <c r="G6248" s="134"/>
      <c r="H6248" s="140"/>
      <c r="I6248" s="140"/>
      <c r="J6248" s="140"/>
      <c r="K6248" s="140"/>
    </row>
    <row r="6249" spans="1:11" outlineLevel="1" x14ac:dyDescent="0.2">
      <c r="A6249" s="135"/>
      <c r="B6249" s="136"/>
      <c r="C6249" s="137" t="s">
        <v>4941</v>
      </c>
      <c r="D6249" s="139"/>
      <c r="E6249" s="139">
        <v>2.7</v>
      </c>
      <c r="F6249" s="134"/>
      <c r="G6249" s="134"/>
      <c r="H6249" s="140"/>
      <c r="I6249" s="140"/>
      <c r="J6249" s="140"/>
      <c r="K6249" s="140"/>
    </row>
    <row r="6250" spans="1:11" outlineLevel="1" x14ac:dyDescent="0.2">
      <c r="A6250" s="135"/>
      <c r="B6250" s="136"/>
      <c r="C6250" s="137" t="s">
        <v>4942</v>
      </c>
      <c r="D6250" s="139"/>
      <c r="E6250" s="139">
        <v>15.6</v>
      </c>
      <c r="F6250" s="134"/>
      <c r="G6250" s="134"/>
      <c r="H6250" s="140"/>
      <c r="I6250" s="140"/>
      <c r="J6250" s="140"/>
      <c r="K6250" s="140"/>
    </row>
    <row r="6251" spans="1:11" ht="22.5" outlineLevel="1" x14ac:dyDescent="0.2">
      <c r="A6251" s="43">
        <v>635</v>
      </c>
      <c r="B6251" s="44" t="s">
        <v>4946</v>
      </c>
      <c r="C6251" s="59" t="s">
        <v>4947</v>
      </c>
      <c r="D6251" s="68" t="s">
        <v>373</v>
      </c>
      <c r="E6251" s="46">
        <v>850.84</v>
      </c>
      <c r="F6251" s="47">
        <v>0</v>
      </c>
      <c r="G6251" s="48">
        <f>ROUND(E6251*F6251,2)</f>
        <v>0</v>
      </c>
      <c r="H6251" s="46">
        <v>2.9999999999999997E-4</v>
      </c>
      <c r="I6251" s="46">
        <f>ROUND(E6251*H6251,2)</f>
        <v>0.26</v>
      </c>
      <c r="J6251" s="46">
        <v>0</v>
      </c>
      <c r="K6251" s="46">
        <f>ROUND(E6251*J6251,2)</f>
        <v>0</v>
      </c>
    </row>
    <row r="6252" spans="1:11" outlineLevel="1" x14ac:dyDescent="0.2">
      <c r="A6252" s="135"/>
      <c r="B6252" s="136"/>
      <c r="C6252" s="137" t="s">
        <v>906</v>
      </c>
      <c r="D6252" s="139"/>
      <c r="E6252" s="139"/>
      <c r="F6252" s="134"/>
      <c r="G6252" s="134"/>
      <c r="H6252" s="140"/>
      <c r="I6252" s="140"/>
      <c r="J6252" s="140"/>
      <c r="K6252" s="140"/>
    </row>
    <row r="6253" spans="1:11" outlineLevel="1" x14ac:dyDescent="0.2">
      <c r="A6253" s="135"/>
      <c r="B6253" s="136"/>
      <c r="C6253" s="137" t="s">
        <v>4948</v>
      </c>
      <c r="D6253" s="139"/>
      <c r="E6253" s="139">
        <v>5.66</v>
      </c>
      <c r="F6253" s="134"/>
      <c r="G6253" s="134"/>
      <c r="H6253" s="140"/>
      <c r="I6253" s="140"/>
      <c r="J6253" s="140"/>
      <c r="K6253" s="140"/>
    </row>
    <row r="6254" spans="1:11" outlineLevel="1" x14ac:dyDescent="0.2">
      <c r="A6254" s="135"/>
      <c r="B6254" s="136"/>
      <c r="C6254" s="137" t="s">
        <v>4949</v>
      </c>
      <c r="D6254" s="139"/>
      <c r="E6254" s="139">
        <v>4.1399999999999997</v>
      </c>
      <c r="F6254" s="134"/>
      <c r="G6254" s="134"/>
      <c r="H6254" s="140"/>
      <c r="I6254" s="140"/>
      <c r="J6254" s="140"/>
      <c r="K6254" s="140"/>
    </row>
    <row r="6255" spans="1:11" outlineLevel="1" x14ac:dyDescent="0.2">
      <c r="A6255" s="135"/>
      <c r="B6255" s="136"/>
      <c r="C6255" s="137" t="s">
        <v>4950</v>
      </c>
      <c r="D6255" s="139"/>
      <c r="E6255" s="139">
        <v>17.059999999999999</v>
      </c>
      <c r="F6255" s="134"/>
      <c r="G6255" s="134"/>
      <c r="H6255" s="140"/>
      <c r="I6255" s="140"/>
      <c r="J6255" s="140"/>
      <c r="K6255" s="140"/>
    </row>
    <row r="6256" spans="1:11" outlineLevel="1" x14ac:dyDescent="0.2">
      <c r="A6256" s="135"/>
      <c r="B6256" s="136"/>
      <c r="C6256" s="137" t="s">
        <v>4951</v>
      </c>
      <c r="D6256" s="139"/>
      <c r="E6256" s="139">
        <v>-3.3</v>
      </c>
      <c r="F6256" s="134"/>
      <c r="G6256" s="134"/>
      <c r="H6256" s="140"/>
      <c r="I6256" s="140"/>
      <c r="J6256" s="140"/>
      <c r="K6256" s="140"/>
    </row>
    <row r="6257" spans="1:11" outlineLevel="1" x14ac:dyDescent="0.2">
      <c r="A6257" s="135"/>
      <c r="B6257" s="136"/>
      <c r="C6257" s="137" t="s">
        <v>4952</v>
      </c>
      <c r="D6257" s="139"/>
      <c r="E6257" s="139">
        <v>11.66</v>
      </c>
      <c r="F6257" s="134"/>
      <c r="G6257" s="134"/>
      <c r="H6257" s="140"/>
      <c r="I6257" s="140"/>
      <c r="J6257" s="140"/>
      <c r="K6257" s="140"/>
    </row>
    <row r="6258" spans="1:11" outlineLevel="1" x14ac:dyDescent="0.2">
      <c r="A6258" s="135"/>
      <c r="B6258" s="136"/>
      <c r="C6258" s="137" t="s">
        <v>4953</v>
      </c>
      <c r="D6258" s="139"/>
      <c r="E6258" s="139">
        <v>-0.8</v>
      </c>
      <c r="F6258" s="134"/>
      <c r="G6258" s="134"/>
      <c r="H6258" s="140"/>
      <c r="I6258" s="140"/>
      <c r="J6258" s="140"/>
      <c r="K6258" s="140"/>
    </row>
    <row r="6259" spans="1:11" outlineLevel="1" x14ac:dyDescent="0.2">
      <c r="A6259" s="135"/>
      <c r="B6259" s="136"/>
      <c r="C6259" s="137" t="s">
        <v>4954</v>
      </c>
      <c r="D6259" s="139"/>
      <c r="E6259" s="139">
        <v>7.6</v>
      </c>
      <c r="F6259" s="134"/>
      <c r="G6259" s="134"/>
      <c r="H6259" s="140"/>
      <c r="I6259" s="140"/>
      <c r="J6259" s="140"/>
      <c r="K6259" s="140"/>
    </row>
    <row r="6260" spans="1:11" outlineLevel="1" x14ac:dyDescent="0.2">
      <c r="A6260" s="135"/>
      <c r="B6260" s="136"/>
      <c r="C6260" s="137" t="s">
        <v>4953</v>
      </c>
      <c r="D6260" s="139"/>
      <c r="E6260" s="139">
        <v>-0.8</v>
      </c>
      <c r="F6260" s="134"/>
      <c r="G6260" s="134"/>
      <c r="H6260" s="140"/>
      <c r="I6260" s="140"/>
      <c r="J6260" s="140"/>
      <c r="K6260" s="140"/>
    </row>
    <row r="6261" spans="1:11" outlineLevel="1" x14ac:dyDescent="0.2">
      <c r="A6261" s="135"/>
      <c r="B6261" s="136"/>
      <c r="C6261" s="137" t="s">
        <v>4955</v>
      </c>
      <c r="D6261" s="139"/>
      <c r="E6261" s="139">
        <v>14.3</v>
      </c>
      <c r="F6261" s="134"/>
      <c r="G6261" s="134"/>
      <c r="H6261" s="140"/>
      <c r="I6261" s="140"/>
      <c r="J6261" s="140"/>
      <c r="K6261" s="140"/>
    </row>
    <row r="6262" spans="1:11" outlineLevel="1" x14ac:dyDescent="0.2">
      <c r="A6262" s="135"/>
      <c r="B6262" s="136"/>
      <c r="C6262" s="137" t="s">
        <v>4953</v>
      </c>
      <c r="D6262" s="139"/>
      <c r="E6262" s="139">
        <v>-0.8</v>
      </c>
      <c r="F6262" s="134"/>
      <c r="G6262" s="134"/>
      <c r="H6262" s="140"/>
      <c r="I6262" s="140"/>
      <c r="J6262" s="140"/>
      <c r="K6262" s="140"/>
    </row>
    <row r="6263" spans="1:11" outlineLevel="1" x14ac:dyDescent="0.2">
      <c r="A6263" s="135"/>
      <c r="B6263" s="136"/>
      <c r="C6263" s="137" t="s">
        <v>4956</v>
      </c>
      <c r="D6263" s="139"/>
      <c r="E6263" s="139">
        <v>37.229999999999997</v>
      </c>
      <c r="F6263" s="134"/>
      <c r="G6263" s="134"/>
      <c r="H6263" s="140"/>
      <c r="I6263" s="140"/>
      <c r="J6263" s="140"/>
      <c r="K6263" s="140"/>
    </row>
    <row r="6264" spans="1:11" outlineLevel="1" x14ac:dyDescent="0.2">
      <c r="A6264" s="135"/>
      <c r="B6264" s="136"/>
      <c r="C6264" s="137" t="s">
        <v>4957</v>
      </c>
      <c r="D6264" s="139"/>
      <c r="E6264" s="139">
        <v>-4.83</v>
      </c>
      <c r="F6264" s="134"/>
      <c r="G6264" s="134"/>
      <c r="H6264" s="140"/>
      <c r="I6264" s="140"/>
      <c r="J6264" s="140"/>
      <c r="K6264" s="140"/>
    </row>
    <row r="6265" spans="1:11" outlineLevel="1" x14ac:dyDescent="0.2">
      <c r="A6265" s="135"/>
      <c r="B6265" s="136"/>
      <c r="C6265" s="137" t="s">
        <v>4958</v>
      </c>
      <c r="D6265" s="139"/>
      <c r="E6265" s="139">
        <v>38.76</v>
      </c>
      <c r="F6265" s="134"/>
      <c r="G6265" s="134"/>
      <c r="H6265" s="140"/>
      <c r="I6265" s="140"/>
      <c r="J6265" s="140"/>
      <c r="K6265" s="140"/>
    </row>
    <row r="6266" spans="1:11" outlineLevel="1" x14ac:dyDescent="0.2">
      <c r="A6266" s="135"/>
      <c r="B6266" s="136"/>
      <c r="C6266" s="137" t="s">
        <v>4959</v>
      </c>
      <c r="D6266" s="139"/>
      <c r="E6266" s="139">
        <v>1.7</v>
      </c>
      <c r="F6266" s="134"/>
      <c r="G6266" s="134"/>
      <c r="H6266" s="140"/>
      <c r="I6266" s="140"/>
      <c r="J6266" s="140"/>
      <c r="K6266" s="140"/>
    </row>
    <row r="6267" spans="1:11" outlineLevel="1" x14ac:dyDescent="0.2">
      <c r="A6267" s="135"/>
      <c r="B6267" s="136"/>
      <c r="C6267" s="137" t="s">
        <v>4960</v>
      </c>
      <c r="D6267" s="139"/>
      <c r="E6267" s="139">
        <v>1.2</v>
      </c>
      <c r="F6267" s="134"/>
      <c r="G6267" s="134"/>
      <c r="H6267" s="140"/>
      <c r="I6267" s="140"/>
      <c r="J6267" s="140"/>
      <c r="K6267" s="140"/>
    </row>
    <row r="6268" spans="1:11" outlineLevel="1" x14ac:dyDescent="0.2">
      <c r="A6268" s="135"/>
      <c r="B6268" s="136"/>
      <c r="C6268" s="137" t="s">
        <v>4961</v>
      </c>
      <c r="D6268" s="139"/>
      <c r="E6268" s="139">
        <v>2.8</v>
      </c>
      <c r="F6268" s="134"/>
      <c r="G6268" s="134"/>
      <c r="H6268" s="140"/>
      <c r="I6268" s="140"/>
      <c r="J6268" s="140"/>
      <c r="K6268" s="140"/>
    </row>
    <row r="6269" spans="1:11" outlineLevel="1" x14ac:dyDescent="0.2">
      <c r="A6269" s="135"/>
      <c r="B6269" s="136"/>
      <c r="C6269" s="137" t="s">
        <v>4962</v>
      </c>
      <c r="D6269" s="139"/>
      <c r="E6269" s="139">
        <v>-8.68</v>
      </c>
      <c r="F6269" s="134"/>
      <c r="G6269" s="134"/>
      <c r="H6269" s="140"/>
      <c r="I6269" s="140"/>
      <c r="J6269" s="140"/>
      <c r="K6269" s="140"/>
    </row>
    <row r="6270" spans="1:11" outlineLevel="1" x14ac:dyDescent="0.2">
      <c r="A6270" s="135"/>
      <c r="B6270" s="136"/>
      <c r="C6270" s="137" t="s">
        <v>4963</v>
      </c>
      <c r="D6270" s="139"/>
      <c r="E6270" s="139">
        <v>10.42</v>
      </c>
      <c r="F6270" s="134"/>
      <c r="G6270" s="134"/>
      <c r="H6270" s="140"/>
      <c r="I6270" s="140"/>
      <c r="J6270" s="140"/>
      <c r="K6270" s="140"/>
    </row>
    <row r="6271" spans="1:11" outlineLevel="1" x14ac:dyDescent="0.2">
      <c r="A6271" s="135"/>
      <c r="B6271" s="136"/>
      <c r="C6271" s="137" t="s">
        <v>4964</v>
      </c>
      <c r="D6271" s="139"/>
      <c r="E6271" s="139">
        <v>-1.75</v>
      </c>
      <c r="F6271" s="134"/>
      <c r="G6271" s="134"/>
      <c r="H6271" s="140"/>
      <c r="I6271" s="140"/>
      <c r="J6271" s="140"/>
      <c r="K6271" s="140"/>
    </row>
    <row r="6272" spans="1:11" outlineLevel="1" x14ac:dyDescent="0.2">
      <c r="A6272" s="135"/>
      <c r="B6272" s="136"/>
      <c r="C6272" s="137" t="s">
        <v>3734</v>
      </c>
      <c r="D6272" s="139"/>
      <c r="E6272" s="139">
        <v>18.84</v>
      </c>
      <c r="F6272" s="134"/>
      <c r="G6272" s="134"/>
      <c r="H6272" s="140"/>
      <c r="I6272" s="140"/>
      <c r="J6272" s="140"/>
      <c r="K6272" s="140"/>
    </row>
    <row r="6273" spans="1:11" outlineLevel="1" x14ac:dyDescent="0.2">
      <c r="A6273" s="135"/>
      <c r="B6273" s="136"/>
      <c r="C6273" s="137" t="s">
        <v>4965</v>
      </c>
      <c r="D6273" s="139"/>
      <c r="E6273" s="139">
        <v>-1.8</v>
      </c>
      <c r="F6273" s="134"/>
      <c r="G6273" s="134"/>
      <c r="H6273" s="140"/>
      <c r="I6273" s="140"/>
      <c r="J6273" s="140"/>
      <c r="K6273" s="140"/>
    </row>
    <row r="6274" spans="1:11" outlineLevel="1" x14ac:dyDescent="0.2">
      <c r="A6274" s="135"/>
      <c r="B6274" s="136"/>
      <c r="C6274" s="137" t="s">
        <v>3735</v>
      </c>
      <c r="D6274" s="139"/>
      <c r="E6274" s="139">
        <v>18.78</v>
      </c>
      <c r="F6274" s="134"/>
      <c r="G6274" s="134"/>
      <c r="H6274" s="140"/>
      <c r="I6274" s="140"/>
      <c r="J6274" s="140"/>
      <c r="K6274" s="140"/>
    </row>
    <row r="6275" spans="1:11" outlineLevel="1" x14ac:dyDescent="0.2">
      <c r="A6275" s="135"/>
      <c r="B6275" s="136"/>
      <c r="C6275" s="137" t="s">
        <v>4953</v>
      </c>
      <c r="D6275" s="139"/>
      <c r="E6275" s="139">
        <v>-0.8</v>
      </c>
      <c r="F6275" s="134"/>
      <c r="G6275" s="134"/>
      <c r="H6275" s="140"/>
      <c r="I6275" s="140"/>
      <c r="J6275" s="140"/>
      <c r="K6275" s="140"/>
    </row>
    <row r="6276" spans="1:11" outlineLevel="1" x14ac:dyDescent="0.2">
      <c r="A6276" s="135"/>
      <c r="B6276" s="136"/>
      <c r="C6276" s="137" t="s">
        <v>3736</v>
      </c>
      <c r="D6276" s="139"/>
      <c r="E6276" s="139">
        <v>7.7</v>
      </c>
      <c r="F6276" s="134"/>
      <c r="G6276" s="134"/>
      <c r="H6276" s="140"/>
      <c r="I6276" s="140"/>
      <c r="J6276" s="140"/>
      <c r="K6276" s="140"/>
    </row>
    <row r="6277" spans="1:11" outlineLevel="1" x14ac:dyDescent="0.2">
      <c r="A6277" s="135"/>
      <c r="B6277" s="136"/>
      <c r="C6277" s="137" t="s">
        <v>4966</v>
      </c>
      <c r="D6277" s="139"/>
      <c r="E6277" s="139">
        <v>16.78</v>
      </c>
      <c r="F6277" s="134"/>
      <c r="G6277" s="134"/>
      <c r="H6277" s="140"/>
      <c r="I6277" s="140"/>
      <c r="J6277" s="140"/>
      <c r="K6277" s="140"/>
    </row>
    <row r="6278" spans="1:11" outlineLevel="1" x14ac:dyDescent="0.2">
      <c r="A6278" s="135"/>
      <c r="B6278" s="136"/>
      <c r="C6278" s="137" t="s">
        <v>4967</v>
      </c>
      <c r="D6278" s="139"/>
      <c r="E6278" s="139">
        <v>-3.26</v>
      </c>
      <c r="F6278" s="134"/>
      <c r="G6278" s="134"/>
      <c r="H6278" s="140"/>
      <c r="I6278" s="140"/>
      <c r="J6278" s="140"/>
      <c r="K6278" s="140"/>
    </row>
    <row r="6279" spans="1:11" outlineLevel="1" x14ac:dyDescent="0.2">
      <c r="A6279" s="135"/>
      <c r="B6279" s="136"/>
      <c r="C6279" s="137" t="s">
        <v>4968</v>
      </c>
      <c r="D6279" s="139"/>
      <c r="E6279" s="139">
        <v>25.7</v>
      </c>
      <c r="F6279" s="134"/>
      <c r="G6279" s="134"/>
      <c r="H6279" s="140"/>
      <c r="I6279" s="140"/>
      <c r="J6279" s="140"/>
      <c r="K6279" s="140"/>
    </row>
    <row r="6280" spans="1:11" outlineLevel="1" x14ac:dyDescent="0.2">
      <c r="A6280" s="135"/>
      <c r="B6280" s="136"/>
      <c r="C6280" s="137" t="s">
        <v>4969</v>
      </c>
      <c r="D6280" s="139"/>
      <c r="E6280" s="139">
        <v>-5.3</v>
      </c>
      <c r="F6280" s="134"/>
      <c r="G6280" s="134"/>
      <c r="H6280" s="140"/>
      <c r="I6280" s="140"/>
      <c r="J6280" s="140"/>
      <c r="K6280" s="140"/>
    </row>
    <row r="6281" spans="1:11" outlineLevel="1" x14ac:dyDescent="0.2">
      <c r="A6281" s="135"/>
      <c r="B6281" s="136"/>
      <c r="C6281" s="137" t="s">
        <v>3741</v>
      </c>
      <c r="D6281" s="139"/>
      <c r="E6281" s="139">
        <v>15.94</v>
      </c>
      <c r="F6281" s="134"/>
      <c r="G6281" s="134"/>
      <c r="H6281" s="140"/>
      <c r="I6281" s="140"/>
      <c r="J6281" s="140"/>
      <c r="K6281" s="140"/>
    </row>
    <row r="6282" spans="1:11" outlineLevel="1" x14ac:dyDescent="0.2">
      <c r="A6282" s="135"/>
      <c r="B6282" s="136"/>
      <c r="C6282" s="137" t="s">
        <v>4970</v>
      </c>
      <c r="D6282" s="139"/>
      <c r="E6282" s="139">
        <v>-0.9</v>
      </c>
      <c r="F6282" s="134"/>
      <c r="G6282" s="134"/>
      <c r="H6282" s="140"/>
      <c r="I6282" s="140"/>
      <c r="J6282" s="140"/>
      <c r="K6282" s="140"/>
    </row>
    <row r="6283" spans="1:11" outlineLevel="1" x14ac:dyDescent="0.2">
      <c r="A6283" s="135"/>
      <c r="B6283" s="136"/>
      <c r="C6283" s="137" t="s">
        <v>4971</v>
      </c>
      <c r="D6283" s="139"/>
      <c r="E6283" s="139">
        <v>36</v>
      </c>
      <c r="F6283" s="134"/>
      <c r="G6283" s="134"/>
      <c r="H6283" s="140"/>
      <c r="I6283" s="140"/>
      <c r="J6283" s="140"/>
      <c r="K6283" s="140"/>
    </row>
    <row r="6284" spans="1:11" outlineLevel="1" x14ac:dyDescent="0.2">
      <c r="A6284" s="135"/>
      <c r="B6284" s="136"/>
      <c r="C6284" s="137" t="s">
        <v>4972</v>
      </c>
      <c r="D6284" s="139"/>
      <c r="E6284" s="139">
        <v>2.64</v>
      </c>
      <c r="F6284" s="134"/>
      <c r="G6284" s="134"/>
      <c r="H6284" s="140"/>
      <c r="I6284" s="140"/>
      <c r="J6284" s="140"/>
      <c r="K6284" s="140"/>
    </row>
    <row r="6285" spans="1:11" outlineLevel="1" x14ac:dyDescent="0.2">
      <c r="A6285" s="135"/>
      <c r="B6285" s="136"/>
      <c r="C6285" s="137" t="s">
        <v>4973</v>
      </c>
      <c r="D6285" s="139"/>
      <c r="E6285" s="139">
        <v>-1.88</v>
      </c>
      <c r="F6285" s="134"/>
      <c r="G6285" s="134"/>
      <c r="H6285" s="140"/>
      <c r="I6285" s="140"/>
      <c r="J6285" s="140"/>
      <c r="K6285" s="140"/>
    </row>
    <row r="6286" spans="1:11" outlineLevel="1" x14ac:dyDescent="0.2">
      <c r="A6286" s="135"/>
      <c r="B6286" s="136"/>
      <c r="C6286" s="137" t="s">
        <v>3743</v>
      </c>
      <c r="D6286" s="139"/>
      <c r="E6286" s="139">
        <v>7.3</v>
      </c>
      <c r="F6286" s="134"/>
      <c r="G6286" s="134"/>
      <c r="H6286" s="140"/>
      <c r="I6286" s="140"/>
      <c r="J6286" s="140"/>
      <c r="K6286" s="140"/>
    </row>
    <row r="6287" spans="1:11" outlineLevel="1" x14ac:dyDescent="0.2">
      <c r="A6287" s="135"/>
      <c r="B6287" s="136"/>
      <c r="C6287" s="137" t="s">
        <v>4970</v>
      </c>
      <c r="D6287" s="139"/>
      <c r="E6287" s="139">
        <v>-0.9</v>
      </c>
      <c r="F6287" s="134"/>
      <c r="G6287" s="134"/>
      <c r="H6287" s="140"/>
      <c r="I6287" s="140"/>
      <c r="J6287" s="140"/>
      <c r="K6287" s="140"/>
    </row>
    <row r="6288" spans="1:11" outlineLevel="1" x14ac:dyDescent="0.2">
      <c r="A6288" s="135"/>
      <c r="B6288" s="136"/>
      <c r="C6288" s="137" t="s">
        <v>4974</v>
      </c>
      <c r="D6288" s="139"/>
      <c r="E6288" s="139">
        <v>15.28</v>
      </c>
      <c r="F6288" s="134"/>
      <c r="G6288" s="134"/>
      <c r="H6288" s="140"/>
      <c r="I6288" s="140"/>
      <c r="J6288" s="140"/>
      <c r="K6288" s="140"/>
    </row>
    <row r="6289" spans="1:11" outlineLevel="1" x14ac:dyDescent="0.2">
      <c r="A6289" s="135"/>
      <c r="B6289" s="136"/>
      <c r="C6289" s="137" t="s">
        <v>4970</v>
      </c>
      <c r="D6289" s="139"/>
      <c r="E6289" s="139">
        <v>-0.9</v>
      </c>
      <c r="F6289" s="134"/>
      <c r="G6289" s="134"/>
      <c r="H6289" s="140"/>
      <c r="I6289" s="140"/>
      <c r="J6289" s="140"/>
      <c r="K6289" s="140"/>
    </row>
    <row r="6290" spans="1:11" outlineLevel="1" x14ac:dyDescent="0.2">
      <c r="A6290" s="135"/>
      <c r="B6290" s="136"/>
      <c r="C6290" s="137" t="s">
        <v>4975</v>
      </c>
      <c r="D6290" s="139"/>
      <c r="E6290" s="139">
        <v>0.69</v>
      </c>
      <c r="F6290" s="134"/>
      <c r="G6290" s="134"/>
      <c r="H6290" s="140"/>
      <c r="I6290" s="140"/>
      <c r="J6290" s="140"/>
      <c r="K6290" s="140"/>
    </row>
    <row r="6291" spans="1:11" outlineLevel="1" x14ac:dyDescent="0.2">
      <c r="A6291" s="135"/>
      <c r="B6291" s="136"/>
      <c r="C6291" s="137" t="s">
        <v>4976</v>
      </c>
      <c r="D6291" s="139"/>
      <c r="E6291" s="139">
        <v>3.26</v>
      </c>
      <c r="F6291" s="134"/>
      <c r="G6291" s="134"/>
      <c r="H6291" s="140"/>
      <c r="I6291" s="140"/>
      <c r="J6291" s="140"/>
      <c r="K6291" s="140"/>
    </row>
    <row r="6292" spans="1:11" outlineLevel="1" x14ac:dyDescent="0.2">
      <c r="A6292" s="135"/>
      <c r="B6292" s="136"/>
      <c r="C6292" s="137" t="s">
        <v>4977</v>
      </c>
      <c r="D6292" s="139"/>
      <c r="E6292" s="139">
        <v>5.94</v>
      </c>
      <c r="F6292" s="134"/>
      <c r="G6292" s="134"/>
      <c r="H6292" s="140"/>
      <c r="I6292" s="140"/>
      <c r="J6292" s="140"/>
      <c r="K6292" s="140"/>
    </row>
    <row r="6293" spans="1:11" outlineLevel="1" x14ac:dyDescent="0.2">
      <c r="A6293" s="135"/>
      <c r="B6293" s="136"/>
      <c r="C6293" s="137" t="s">
        <v>4978</v>
      </c>
      <c r="D6293" s="139"/>
      <c r="E6293" s="139">
        <v>3.81</v>
      </c>
      <c r="F6293" s="134"/>
      <c r="G6293" s="134"/>
      <c r="H6293" s="140"/>
      <c r="I6293" s="140"/>
      <c r="J6293" s="140"/>
      <c r="K6293" s="140"/>
    </row>
    <row r="6294" spans="1:11" outlineLevel="1" x14ac:dyDescent="0.2">
      <c r="A6294" s="135"/>
      <c r="B6294" s="136"/>
      <c r="C6294" s="137" t="s">
        <v>917</v>
      </c>
      <c r="D6294" s="139"/>
      <c r="E6294" s="139"/>
      <c r="F6294" s="134"/>
      <c r="G6294" s="134"/>
      <c r="H6294" s="140"/>
      <c r="I6294" s="140"/>
      <c r="J6294" s="140"/>
      <c r="K6294" s="140"/>
    </row>
    <row r="6295" spans="1:11" outlineLevel="1" x14ac:dyDescent="0.2">
      <c r="A6295" s="135"/>
      <c r="B6295" s="136"/>
      <c r="C6295" s="137" t="s">
        <v>4979</v>
      </c>
      <c r="D6295" s="139"/>
      <c r="E6295" s="139">
        <v>11.16</v>
      </c>
      <c r="F6295" s="134"/>
      <c r="G6295" s="134"/>
      <c r="H6295" s="140"/>
      <c r="I6295" s="140"/>
      <c r="J6295" s="140"/>
      <c r="K6295" s="140"/>
    </row>
    <row r="6296" spans="1:11" outlineLevel="1" x14ac:dyDescent="0.2">
      <c r="A6296" s="135"/>
      <c r="B6296" s="136"/>
      <c r="C6296" s="137" t="s">
        <v>4980</v>
      </c>
      <c r="D6296" s="139"/>
      <c r="E6296" s="139">
        <v>0.56000000000000005</v>
      </c>
      <c r="F6296" s="134"/>
      <c r="G6296" s="134"/>
      <c r="H6296" s="140"/>
      <c r="I6296" s="140"/>
      <c r="J6296" s="140"/>
      <c r="K6296" s="140"/>
    </row>
    <row r="6297" spans="1:11" outlineLevel="1" x14ac:dyDescent="0.2">
      <c r="A6297" s="135"/>
      <c r="B6297" s="136"/>
      <c r="C6297" s="137" t="s">
        <v>4981</v>
      </c>
      <c r="D6297" s="139"/>
      <c r="E6297" s="139">
        <v>16.13</v>
      </c>
      <c r="F6297" s="134"/>
      <c r="G6297" s="134"/>
      <c r="H6297" s="140"/>
      <c r="I6297" s="140"/>
      <c r="J6297" s="140"/>
      <c r="K6297" s="140"/>
    </row>
    <row r="6298" spans="1:11" outlineLevel="1" x14ac:dyDescent="0.2">
      <c r="A6298" s="135"/>
      <c r="B6298" s="136"/>
      <c r="C6298" s="137" t="s">
        <v>4982</v>
      </c>
      <c r="D6298" s="139"/>
      <c r="E6298" s="139">
        <v>0.6</v>
      </c>
      <c r="F6298" s="134"/>
      <c r="G6298" s="134"/>
      <c r="H6298" s="140"/>
      <c r="I6298" s="140"/>
      <c r="J6298" s="140"/>
      <c r="K6298" s="140"/>
    </row>
    <row r="6299" spans="1:11" outlineLevel="1" x14ac:dyDescent="0.2">
      <c r="A6299" s="135"/>
      <c r="B6299" s="136"/>
      <c r="C6299" s="137" t="s">
        <v>4983</v>
      </c>
      <c r="D6299" s="139"/>
      <c r="E6299" s="139">
        <v>-1.98</v>
      </c>
      <c r="F6299" s="134"/>
      <c r="G6299" s="134"/>
      <c r="H6299" s="140"/>
      <c r="I6299" s="140"/>
      <c r="J6299" s="140"/>
      <c r="K6299" s="140"/>
    </row>
    <row r="6300" spans="1:11" outlineLevel="1" x14ac:dyDescent="0.2">
      <c r="A6300" s="135"/>
      <c r="B6300" s="136"/>
      <c r="C6300" s="137" t="s">
        <v>4984</v>
      </c>
      <c r="D6300" s="139"/>
      <c r="E6300" s="139">
        <v>23.95</v>
      </c>
      <c r="F6300" s="134"/>
      <c r="G6300" s="134"/>
      <c r="H6300" s="140"/>
      <c r="I6300" s="140"/>
      <c r="J6300" s="140"/>
      <c r="K6300" s="140"/>
    </row>
    <row r="6301" spans="1:11" outlineLevel="1" x14ac:dyDescent="0.2">
      <c r="A6301" s="135"/>
      <c r="B6301" s="136"/>
      <c r="C6301" s="137" t="s">
        <v>4985</v>
      </c>
      <c r="D6301" s="139"/>
      <c r="E6301" s="139">
        <v>0.6</v>
      </c>
      <c r="F6301" s="134"/>
      <c r="G6301" s="134"/>
      <c r="H6301" s="140"/>
      <c r="I6301" s="140"/>
      <c r="J6301" s="140"/>
      <c r="K6301" s="140"/>
    </row>
    <row r="6302" spans="1:11" outlineLevel="1" x14ac:dyDescent="0.2">
      <c r="A6302" s="135"/>
      <c r="B6302" s="136"/>
      <c r="C6302" s="137" t="s">
        <v>4986</v>
      </c>
      <c r="D6302" s="139"/>
      <c r="E6302" s="139">
        <v>1</v>
      </c>
      <c r="F6302" s="134"/>
      <c r="G6302" s="134"/>
      <c r="H6302" s="140"/>
      <c r="I6302" s="140"/>
      <c r="J6302" s="140"/>
      <c r="K6302" s="140"/>
    </row>
    <row r="6303" spans="1:11" outlineLevel="1" x14ac:dyDescent="0.2">
      <c r="A6303" s="135"/>
      <c r="B6303" s="136"/>
      <c r="C6303" s="137" t="s">
        <v>4987</v>
      </c>
      <c r="D6303" s="139"/>
      <c r="E6303" s="139">
        <v>0.34</v>
      </c>
      <c r="F6303" s="134"/>
      <c r="G6303" s="134"/>
      <c r="H6303" s="140"/>
      <c r="I6303" s="140"/>
      <c r="J6303" s="140"/>
      <c r="K6303" s="140"/>
    </row>
    <row r="6304" spans="1:11" outlineLevel="1" x14ac:dyDescent="0.2">
      <c r="A6304" s="135"/>
      <c r="B6304" s="136"/>
      <c r="C6304" s="137" t="s">
        <v>4988</v>
      </c>
      <c r="D6304" s="139"/>
      <c r="E6304" s="139">
        <v>-3.75</v>
      </c>
      <c r="F6304" s="134"/>
      <c r="G6304" s="134"/>
      <c r="H6304" s="140"/>
      <c r="I6304" s="140"/>
      <c r="J6304" s="140"/>
      <c r="K6304" s="140"/>
    </row>
    <row r="6305" spans="1:11" outlineLevel="1" x14ac:dyDescent="0.2">
      <c r="A6305" s="135"/>
      <c r="B6305" s="136"/>
      <c r="C6305" s="137" t="s">
        <v>4989</v>
      </c>
      <c r="D6305" s="139"/>
      <c r="E6305" s="139">
        <v>4.4800000000000004</v>
      </c>
      <c r="F6305" s="134"/>
      <c r="G6305" s="134"/>
      <c r="H6305" s="140"/>
      <c r="I6305" s="140"/>
      <c r="J6305" s="140"/>
      <c r="K6305" s="140"/>
    </row>
    <row r="6306" spans="1:11" outlineLevel="1" x14ac:dyDescent="0.2">
      <c r="A6306" s="135"/>
      <c r="B6306" s="136"/>
      <c r="C6306" s="137" t="s">
        <v>4990</v>
      </c>
      <c r="D6306" s="139"/>
      <c r="E6306" s="139">
        <v>-0.65</v>
      </c>
      <c r="F6306" s="134"/>
      <c r="G6306" s="134"/>
      <c r="H6306" s="140"/>
      <c r="I6306" s="140"/>
      <c r="J6306" s="140"/>
      <c r="K6306" s="140"/>
    </row>
    <row r="6307" spans="1:11" outlineLevel="1" x14ac:dyDescent="0.2">
      <c r="A6307" s="135"/>
      <c r="B6307" s="136"/>
      <c r="C6307" s="137" t="s">
        <v>4991</v>
      </c>
      <c r="D6307" s="139"/>
      <c r="E6307" s="139">
        <v>15.66</v>
      </c>
      <c r="F6307" s="134"/>
      <c r="G6307" s="134"/>
      <c r="H6307" s="140"/>
      <c r="I6307" s="140"/>
      <c r="J6307" s="140"/>
      <c r="K6307" s="140"/>
    </row>
    <row r="6308" spans="1:11" outlineLevel="1" x14ac:dyDescent="0.2">
      <c r="A6308" s="135"/>
      <c r="B6308" s="136"/>
      <c r="C6308" s="137" t="s">
        <v>4992</v>
      </c>
      <c r="D6308" s="139"/>
      <c r="E6308" s="139">
        <v>-2.57</v>
      </c>
      <c r="F6308" s="134"/>
      <c r="G6308" s="134"/>
      <c r="H6308" s="140"/>
      <c r="I6308" s="140"/>
      <c r="J6308" s="140"/>
      <c r="K6308" s="140"/>
    </row>
    <row r="6309" spans="1:11" outlineLevel="1" x14ac:dyDescent="0.2">
      <c r="A6309" s="135"/>
      <c r="B6309" s="136"/>
      <c r="C6309" s="137" t="s">
        <v>4993</v>
      </c>
      <c r="D6309" s="139"/>
      <c r="E6309" s="139">
        <v>52.02</v>
      </c>
      <c r="F6309" s="134"/>
      <c r="G6309" s="134"/>
      <c r="H6309" s="140"/>
      <c r="I6309" s="140"/>
      <c r="J6309" s="140"/>
      <c r="K6309" s="140"/>
    </row>
    <row r="6310" spans="1:11" outlineLevel="1" x14ac:dyDescent="0.2">
      <c r="A6310" s="135"/>
      <c r="B6310" s="136"/>
      <c r="C6310" s="137" t="s">
        <v>4994</v>
      </c>
      <c r="D6310" s="139"/>
      <c r="E6310" s="139">
        <v>3</v>
      </c>
      <c r="F6310" s="134"/>
      <c r="G6310" s="134"/>
      <c r="H6310" s="140"/>
      <c r="I6310" s="140"/>
      <c r="J6310" s="140"/>
      <c r="K6310" s="140"/>
    </row>
    <row r="6311" spans="1:11" outlineLevel="1" x14ac:dyDescent="0.2">
      <c r="A6311" s="135"/>
      <c r="B6311" s="136"/>
      <c r="C6311" s="137" t="s">
        <v>4995</v>
      </c>
      <c r="D6311" s="139"/>
      <c r="E6311" s="139">
        <v>2.0699999999999998</v>
      </c>
      <c r="F6311" s="134"/>
      <c r="G6311" s="134"/>
      <c r="H6311" s="140"/>
      <c r="I6311" s="140"/>
      <c r="J6311" s="140"/>
      <c r="K6311" s="140"/>
    </row>
    <row r="6312" spans="1:11" outlineLevel="1" x14ac:dyDescent="0.2">
      <c r="A6312" s="135"/>
      <c r="B6312" s="136"/>
      <c r="C6312" s="137" t="s">
        <v>4996</v>
      </c>
      <c r="D6312" s="139"/>
      <c r="E6312" s="139">
        <v>1.02</v>
      </c>
      <c r="F6312" s="134"/>
      <c r="G6312" s="134"/>
      <c r="H6312" s="140"/>
      <c r="I6312" s="140"/>
      <c r="J6312" s="140"/>
      <c r="K6312" s="140"/>
    </row>
    <row r="6313" spans="1:11" outlineLevel="1" x14ac:dyDescent="0.2">
      <c r="A6313" s="135"/>
      <c r="B6313" s="136"/>
      <c r="C6313" s="137" t="s">
        <v>4997</v>
      </c>
      <c r="D6313" s="139"/>
      <c r="E6313" s="139">
        <v>-7.31</v>
      </c>
      <c r="F6313" s="134"/>
      <c r="G6313" s="134"/>
      <c r="H6313" s="140"/>
      <c r="I6313" s="140"/>
      <c r="J6313" s="140"/>
      <c r="K6313" s="140"/>
    </row>
    <row r="6314" spans="1:11" outlineLevel="1" x14ac:dyDescent="0.2">
      <c r="A6314" s="135"/>
      <c r="B6314" s="136"/>
      <c r="C6314" s="137" t="s">
        <v>926</v>
      </c>
      <c r="D6314" s="139"/>
      <c r="E6314" s="139"/>
      <c r="F6314" s="134"/>
      <c r="G6314" s="134"/>
      <c r="H6314" s="140"/>
      <c r="I6314" s="140"/>
      <c r="J6314" s="140"/>
      <c r="K6314" s="140"/>
    </row>
    <row r="6315" spans="1:11" outlineLevel="1" x14ac:dyDescent="0.2">
      <c r="A6315" s="135"/>
      <c r="B6315" s="136"/>
      <c r="C6315" s="137" t="s">
        <v>4998</v>
      </c>
      <c r="D6315" s="139"/>
      <c r="E6315" s="139">
        <v>11.16</v>
      </c>
      <c r="F6315" s="134"/>
      <c r="G6315" s="134"/>
      <c r="H6315" s="140"/>
      <c r="I6315" s="140"/>
      <c r="J6315" s="140"/>
      <c r="K6315" s="140"/>
    </row>
    <row r="6316" spans="1:11" outlineLevel="1" x14ac:dyDescent="0.2">
      <c r="A6316" s="135"/>
      <c r="B6316" s="136"/>
      <c r="C6316" s="137" t="s">
        <v>4999</v>
      </c>
      <c r="D6316" s="139"/>
      <c r="E6316" s="139">
        <v>15.04</v>
      </c>
      <c r="F6316" s="134"/>
      <c r="G6316" s="134"/>
      <c r="H6316" s="140"/>
      <c r="I6316" s="140"/>
      <c r="J6316" s="140"/>
      <c r="K6316" s="140"/>
    </row>
    <row r="6317" spans="1:11" outlineLevel="1" x14ac:dyDescent="0.2">
      <c r="A6317" s="135"/>
      <c r="B6317" s="136"/>
      <c r="C6317" s="137" t="s">
        <v>4987</v>
      </c>
      <c r="D6317" s="139"/>
      <c r="E6317" s="139">
        <v>0.34</v>
      </c>
      <c r="F6317" s="134"/>
      <c r="G6317" s="134"/>
      <c r="H6317" s="140"/>
      <c r="I6317" s="140"/>
      <c r="J6317" s="140"/>
      <c r="K6317" s="140"/>
    </row>
    <row r="6318" spans="1:11" outlineLevel="1" x14ac:dyDescent="0.2">
      <c r="A6318" s="135"/>
      <c r="B6318" s="136"/>
      <c r="C6318" s="137" t="s">
        <v>5000</v>
      </c>
      <c r="D6318" s="139"/>
      <c r="E6318" s="139">
        <v>1.22</v>
      </c>
      <c r="F6318" s="134"/>
      <c r="G6318" s="134"/>
      <c r="H6318" s="140"/>
      <c r="I6318" s="140"/>
      <c r="J6318" s="140"/>
      <c r="K6318" s="140"/>
    </row>
    <row r="6319" spans="1:11" outlineLevel="1" x14ac:dyDescent="0.2">
      <c r="A6319" s="135"/>
      <c r="B6319" s="136"/>
      <c r="C6319" s="137" t="s">
        <v>5001</v>
      </c>
      <c r="D6319" s="139"/>
      <c r="E6319" s="139">
        <v>-2</v>
      </c>
      <c r="F6319" s="134"/>
      <c r="G6319" s="134"/>
      <c r="H6319" s="140"/>
      <c r="I6319" s="140"/>
      <c r="J6319" s="140"/>
      <c r="K6319" s="140"/>
    </row>
    <row r="6320" spans="1:11" outlineLevel="1" x14ac:dyDescent="0.2">
      <c r="A6320" s="135"/>
      <c r="B6320" s="136"/>
      <c r="C6320" s="137" t="s">
        <v>5002</v>
      </c>
      <c r="D6320" s="139"/>
      <c r="E6320" s="139">
        <v>34.159999999999997</v>
      </c>
      <c r="F6320" s="134"/>
      <c r="G6320" s="134"/>
      <c r="H6320" s="140"/>
      <c r="I6320" s="140"/>
      <c r="J6320" s="140"/>
      <c r="K6320" s="140"/>
    </row>
    <row r="6321" spans="1:11" outlineLevel="1" x14ac:dyDescent="0.2">
      <c r="A6321" s="135"/>
      <c r="B6321" s="136"/>
      <c r="C6321" s="137" t="s">
        <v>5003</v>
      </c>
      <c r="D6321" s="139"/>
      <c r="E6321" s="139">
        <v>0.68</v>
      </c>
      <c r="F6321" s="134"/>
      <c r="G6321" s="134"/>
      <c r="H6321" s="140"/>
      <c r="I6321" s="140"/>
      <c r="J6321" s="140"/>
      <c r="K6321" s="140"/>
    </row>
    <row r="6322" spans="1:11" outlineLevel="1" x14ac:dyDescent="0.2">
      <c r="A6322" s="135"/>
      <c r="B6322" s="136"/>
      <c r="C6322" s="137" t="s">
        <v>5004</v>
      </c>
      <c r="D6322" s="139"/>
      <c r="E6322" s="139">
        <v>-9.15</v>
      </c>
      <c r="F6322" s="134"/>
      <c r="G6322" s="134"/>
      <c r="H6322" s="140"/>
      <c r="I6322" s="140"/>
      <c r="J6322" s="140"/>
      <c r="K6322" s="140"/>
    </row>
    <row r="6323" spans="1:11" outlineLevel="1" x14ac:dyDescent="0.2">
      <c r="A6323" s="135"/>
      <c r="B6323" s="136"/>
      <c r="C6323" s="137" t="s">
        <v>5005</v>
      </c>
      <c r="D6323" s="139"/>
      <c r="E6323" s="139">
        <v>55.06</v>
      </c>
      <c r="F6323" s="134"/>
      <c r="G6323" s="134"/>
      <c r="H6323" s="140"/>
      <c r="I6323" s="140"/>
      <c r="J6323" s="140"/>
      <c r="K6323" s="140"/>
    </row>
    <row r="6324" spans="1:11" outlineLevel="1" x14ac:dyDescent="0.2">
      <c r="A6324" s="135"/>
      <c r="B6324" s="136"/>
      <c r="C6324" s="137" t="s">
        <v>5006</v>
      </c>
      <c r="D6324" s="139"/>
      <c r="E6324" s="139">
        <v>0.3</v>
      </c>
      <c r="F6324" s="134"/>
      <c r="G6324" s="134"/>
      <c r="H6324" s="140"/>
      <c r="I6324" s="140"/>
      <c r="J6324" s="140"/>
      <c r="K6324" s="140"/>
    </row>
    <row r="6325" spans="1:11" outlineLevel="1" x14ac:dyDescent="0.2">
      <c r="A6325" s="135"/>
      <c r="B6325" s="136"/>
      <c r="C6325" s="137" t="s">
        <v>5007</v>
      </c>
      <c r="D6325" s="139"/>
      <c r="E6325" s="139">
        <v>1.6</v>
      </c>
      <c r="F6325" s="134"/>
      <c r="G6325" s="134"/>
      <c r="H6325" s="140"/>
      <c r="I6325" s="140"/>
      <c r="J6325" s="140"/>
      <c r="K6325" s="140"/>
    </row>
    <row r="6326" spans="1:11" outlineLevel="1" x14ac:dyDescent="0.2">
      <c r="A6326" s="135"/>
      <c r="B6326" s="136"/>
      <c r="C6326" s="137" t="s">
        <v>4996</v>
      </c>
      <c r="D6326" s="139"/>
      <c r="E6326" s="139">
        <v>1.02</v>
      </c>
      <c r="F6326" s="134"/>
      <c r="G6326" s="134"/>
      <c r="H6326" s="140"/>
      <c r="I6326" s="140"/>
      <c r="J6326" s="140"/>
      <c r="K6326" s="140"/>
    </row>
    <row r="6327" spans="1:11" outlineLevel="1" x14ac:dyDescent="0.2">
      <c r="A6327" s="135"/>
      <c r="B6327" s="136"/>
      <c r="C6327" s="137" t="s">
        <v>5008</v>
      </c>
      <c r="D6327" s="139"/>
      <c r="E6327" s="139">
        <v>6</v>
      </c>
      <c r="F6327" s="134"/>
      <c r="G6327" s="134"/>
      <c r="H6327" s="140"/>
      <c r="I6327" s="140"/>
      <c r="J6327" s="140"/>
      <c r="K6327" s="140"/>
    </row>
    <row r="6328" spans="1:11" outlineLevel="1" x14ac:dyDescent="0.2">
      <c r="A6328" s="135"/>
      <c r="B6328" s="136"/>
      <c r="C6328" s="137" t="s">
        <v>5009</v>
      </c>
      <c r="D6328" s="139"/>
      <c r="E6328" s="139">
        <v>-13.04</v>
      </c>
      <c r="F6328" s="134"/>
      <c r="G6328" s="134"/>
      <c r="H6328" s="140"/>
      <c r="I6328" s="140"/>
      <c r="J6328" s="140"/>
      <c r="K6328" s="140"/>
    </row>
    <row r="6329" spans="1:11" outlineLevel="1" x14ac:dyDescent="0.2">
      <c r="A6329" s="135"/>
      <c r="B6329" s="136"/>
      <c r="C6329" s="137" t="s">
        <v>3747</v>
      </c>
      <c r="D6329" s="139"/>
      <c r="E6329" s="139">
        <v>11.04</v>
      </c>
      <c r="F6329" s="134"/>
      <c r="G6329" s="134"/>
      <c r="H6329" s="140"/>
      <c r="I6329" s="140"/>
      <c r="J6329" s="140"/>
      <c r="K6329" s="140"/>
    </row>
    <row r="6330" spans="1:11" outlineLevel="1" x14ac:dyDescent="0.2">
      <c r="A6330" s="135"/>
      <c r="B6330" s="136"/>
      <c r="C6330" s="137" t="s">
        <v>5010</v>
      </c>
      <c r="D6330" s="139"/>
      <c r="E6330" s="139">
        <v>-1</v>
      </c>
      <c r="F6330" s="134"/>
      <c r="G6330" s="134"/>
      <c r="H6330" s="140"/>
      <c r="I6330" s="140"/>
      <c r="J6330" s="140"/>
      <c r="K6330" s="140"/>
    </row>
    <row r="6331" spans="1:11" outlineLevel="1" x14ac:dyDescent="0.2">
      <c r="A6331" s="135"/>
      <c r="B6331" s="136"/>
      <c r="C6331" s="137" t="s">
        <v>938</v>
      </c>
      <c r="D6331" s="139"/>
      <c r="E6331" s="139"/>
      <c r="F6331" s="134"/>
      <c r="G6331" s="134"/>
      <c r="H6331" s="140"/>
      <c r="I6331" s="140"/>
      <c r="J6331" s="140"/>
      <c r="K6331" s="140"/>
    </row>
    <row r="6332" spans="1:11" outlineLevel="1" x14ac:dyDescent="0.2">
      <c r="A6332" s="135"/>
      <c r="B6332" s="136"/>
      <c r="C6332" s="137" t="s">
        <v>5011</v>
      </c>
      <c r="D6332" s="139"/>
      <c r="E6332" s="139">
        <v>11.16</v>
      </c>
      <c r="F6332" s="134"/>
      <c r="G6332" s="134"/>
      <c r="H6332" s="140"/>
      <c r="I6332" s="140"/>
      <c r="J6332" s="140"/>
      <c r="K6332" s="140"/>
    </row>
    <row r="6333" spans="1:11" outlineLevel="1" x14ac:dyDescent="0.2">
      <c r="A6333" s="135"/>
      <c r="B6333" s="136"/>
      <c r="C6333" s="137" t="s">
        <v>5012</v>
      </c>
      <c r="D6333" s="139"/>
      <c r="E6333" s="139">
        <v>14.97</v>
      </c>
      <c r="F6333" s="134"/>
      <c r="G6333" s="134"/>
      <c r="H6333" s="140"/>
      <c r="I6333" s="140"/>
      <c r="J6333" s="140"/>
      <c r="K6333" s="140"/>
    </row>
    <row r="6334" spans="1:11" outlineLevel="1" x14ac:dyDescent="0.2">
      <c r="A6334" s="135"/>
      <c r="B6334" s="136"/>
      <c r="C6334" s="137" t="s">
        <v>5013</v>
      </c>
      <c r="D6334" s="139"/>
      <c r="E6334" s="139">
        <v>0.94</v>
      </c>
      <c r="F6334" s="134"/>
      <c r="G6334" s="134"/>
      <c r="H6334" s="140"/>
      <c r="I6334" s="140"/>
      <c r="J6334" s="140"/>
      <c r="K6334" s="140"/>
    </row>
    <row r="6335" spans="1:11" outlineLevel="1" x14ac:dyDescent="0.2">
      <c r="A6335" s="135"/>
      <c r="B6335" s="136"/>
      <c r="C6335" s="137" t="s">
        <v>4986</v>
      </c>
      <c r="D6335" s="139"/>
      <c r="E6335" s="139">
        <v>1</v>
      </c>
      <c r="F6335" s="134"/>
      <c r="G6335" s="134"/>
      <c r="H6335" s="140"/>
      <c r="I6335" s="140"/>
      <c r="J6335" s="140"/>
      <c r="K6335" s="140"/>
    </row>
    <row r="6336" spans="1:11" outlineLevel="1" x14ac:dyDescent="0.2">
      <c r="A6336" s="135"/>
      <c r="B6336" s="136"/>
      <c r="C6336" s="137" t="s">
        <v>5001</v>
      </c>
      <c r="D6336" s="139"/>
      <c r="E6336" s="139">
        <v>-2</v>
      </c>
      <c r="F6336" s="134"/>
      <c r="G6336" s="134"/>
      <c r="H6336" s="140"/>
      <c r="I6336" s="140"/>
      <c r="J6336" s="140"/>
      <c r="K6336" s="140"/>
    </row>
    <row r="6337" spans="1:11" outlineLevel="1" x14ac:dyDescent="0.2">
      <c r="A6337" s="135"/>
      <c r="B6337" s="136"/>
      <c r="C6337" s="137" t="s">
        <v>5014</v>
      </c>
      <c r="D6337" s="139"/>
      <c r="E6337" s="139">
        <v>34.46</v>
      </c>
      <c r="F6337" s="134"/>
      <c r="G6337" s="134"/>
      <c r="H6337" s="140"/>
      <c r="I6337" s="140"/>
      <c r="J6337" s="140"/>
      <c r="K6337" s="140"/>
    </row>
    <row r="6338" spans="1:11" outlineLevel="1" x14ac:dyDescent="0.2">
      <c r="A6338" s="135"/>
      <c r="B6338" s="136"/>
      <c r="C6338" s="137" t="s">
        <v>5015</v>
      </c>
      <c r="D6338" s="139"/>
      <c r="E6338" s="139">
        <v>-9.3000000000000007</v>
      </c>
      <c r="F6338" s="134"/>
      <c r="G6338" s="134"/>
      <c r="H6338" s="140"/>
      <c r="I6338" s="140"/>
      <c r="J6338" s="140"/>
      <c r="K6338" s="140"/>
    </row>
    <row r="6339" spans="1:11" outlineLevel="1" x14ac:dyDescent="0.2">
      <c r="A6339" s="135"/>
      <c r="B6339" s="136"/>
      <c r="C6339" s="137" t="s">
        <v>5016</v>
      </c>
      <c r="D6339" s="139"/>
      <c r="E6339" s="139">
        <v>55.06</v>
      </c>
      <c r="F6339" s="134"/>
      <c r="G6339" s="134"/>
      <c r="H6339" s="140"/>
      <c r="I6339" s="140"/>
      <c r="J6339" s="140"/>
      <c r="K6339" s="140"/>
    </row>
    <row r="6340" spans="1:11" outlineLevel="1" x14ac:dyDescent="0.2">
      <c r="A6340" s="135"/>
      <c r="B6340" s="136"/>
      <c r="C6340" s="137" t="s">
        <v>5017</v>
      </c>
      <c r="D6340" s="139"/>
      <c r="E6340" s="139">
        <v>0.8</v>
      </c>
      <c r="F6340" s="134"/>
      <c r="G6340" s="134"/>
      <c r="H6340" s="140"/>
      <c r="I6340" s="140"/>
      <c r="J6340" s="140"/>
      <c r="K6340" s="140"/>
    </row>
    <row r="6341" spans="1:11" outlineLevel="1" x14ac:dyDescent="0.2">
      <c r="A6341" s="135"/>
      <c r="B6341" s="136"/>
      <c r="C6341" s="137" t="s">
        <v>5018</v>
      </c>
      <c r="D6341" s="139"/>
      <c r="E6341" s="139">
        <v>5</v>
      </c>
      <c r="F6341" s="134"/>
      <c r="G6341" s="134"/>
      <c r="H6341" s="140"/>
      <c r="I6341" s="140"/>
      <c r="J6341" s="140"/>
      <c r="K6341" s="140"/>
    </row>
    <row r="6342" spans="1:11" outlineLevel="1" x14ac:dyDescent="0.2">
      <c r="A6342" s="135"/>
      <c r="B6342" s="136"/>
      <c r="C6342" s="137" t="s">
        <v>5019</v>
      </c>
      <c r="D6342" s="139"/>
      <c r="E6342" s="139">
        <v>-12.54</v>
      </c>
      <c r="F6342" s="134"/>
      <c r="G6342" s="134"/>
      <c r="H6342" s="140"/>
      <c r="I6342" s="140"/>
      <c r="J6342" s="140"/>
      <c r="K6342" s="140"/>
    </row>
    <row r="6343" spans="1:11" outlineLevel="1" x14ac:dyDescent="0.2">
      <c r="A6343" s="135"/>
      <c r="B6343" s="136"/>
      <c r="C6343" s="137" t="s">
        <v>3749</v>
      </c>
      <c r="D6343" s="139"/>
      <c r="E6343" s="139">
        <v>10.7</v>
      </c>
      <c r="F6343" s="134"/>
      <c r="G6343" s="134"/>
      <c r="H6343" s="140"/>
      <c r="I6343" s="140"/>
      <c r="J6343" s="140"/>
      <c r="K6343" s="140"/>
    </row>
    <row r="6344" spans="1:11" outlineLevel="1" x14ac:dyDescent="0.2">
      <c r="A6344" s="135"/>
      <c r="B6344" s="136"/>
      <c r="C6344" s="137" t="s">
        <v>5010</v>
      </c>
      <c r="D6344" s="139"/>
      <c r="E6344" s="139">
        <v>-1</v>
      </c>
      <c r="F6344" s="134"/>
      <c r="G6344" s="134"/>
      <c r="H6344" s="140"/>
      <c r="I6344" s="140"/>
      <c r="J6344" s="140"/>
      <c r="K6344" s="140"/>
    </row>
    <row r="6345" spans="1:11" outlineLevel="1" x14ac:dyDescent="0.2">
      <c r="A6345" s="135"/>
      <c r="B6345" s="136"/>
      <c r="C6345" s="137" t="s">
        <v>950</v>
      </c>
      <c r="D6345" s="139"/>
      <c r="E6345" s="139"/>
      <c r="F6345" s="134"/>
      <c r="G6345" s="134"/>
      <c r="H6345" s="140"/>
      <c r="I6345" s="140"/>
      <c r="J6345" s="140"/>
      <c r="K6345" s="140"/>
    </row>
    <row r="6346" spans="1:11" outlineLevel="1" x14ac:dyDescent="0.2">
      <c r="A6346" s="135"/>
      <c r="B6346" s="136"/>
      <c r="C6346" s="137" t="s">
        <v>5020</v>
      </c>
      <c r="D6346" s="139"/>
      <c r="E6346" s="139">
        <v>11.16</v>
      </c>
      <c r="F6346" s="134"/>
      <c r="G6346" s="134"/>
      <c r="H6346" s="140"/>
      <c r="I6346" s="140"/>
      <c r="J6346" s="140"/>
      <c r="K6346" s="140"/>
    </row>
    <row r="6347" spans="1:11" outlineLevel="1" x14ac:dyDescent="0.2">
      <c r="A6347" s="135"/>
      <c r="B6347" s="136"/>
      <c r="C6347" s="137" t="s">
        <v>5021</v>
      </c>
      <c r="D6347" s="139"/>
      <c r="E6347" s="139">
        <v>16.11</v>
      </c>
      <c r="F6347" s="134"/>
      <c r="G6347" s="134"/>
      <c r="H6347" s="140"/>
      <c r="I6347" s="140"/>
      <c r="J6347" s="140"/>
      <c r="K6347" s="140"/>
    </row>
    <row r="6348" spans="1:11" outlineLevel="1" x14ac:dyDescent="0.2">
      <c r="A6348" s="135"/>
      <c r="B6348" s="136"/>
      <c r="C6348" s="137" t="s">
        <v>5013</v>
      </c>
      <c r="D6348" s="139"/>
      <c r="E6348" s="139">
        <v>0.94</v>
      </c>
      <c r="F6348" s="134"/>
      <c r="G6348" s="134"/>
      <c r="H6348" s="140"/>
      <c r="I6348" s="140"/>
      <c r="J6348" s="140"/>
      <c r="K6348" s="140"/>
    </row>
    <row r="6349" spans="1:11" outlineLevel="1" x14ac:dyDescent="0.2">
      <c r="A6349" s="135"/>
      <c r="B6349" s="136"/>
      <c r="C6349" s="137" t="s">
        <v>5022</v>
      </c>
      <c r="D6349" s="139"/>
      <c r="E6349" s="139">
        <v>-2.1</v>
      </c>
      <c r="F6349" s="134"/>
      <c r="G6349" s="134"/>
      <c r="H6349" s="140"/>
      <c r="I6349" s="140"/>
      <c r="J6349" s="140"/>
      <c r="K6349" s="140"/>
    </row>
    <row r="6350" spans="1:11" outlineLevel="1" x14ac:dyDescent="0.2">
      <c r="A6350" s="135"/>
      <c r="B6350" s="136"/>
      <c r="C6350" s="137" t="s">
        <v>5023</v>
      </c>
      <c r="D6350" s="139"/>
      <c r="E6350" s="139">
        <v>33.46</v>
      </c>
      <c r="F6350" s="134"/>
      <c r="G6350" s="134"/>
      <c r="H6350" s="140"/>
      <c r="I6350" s="140"/>
      <c r="J6350" s="140"/>
      <c r="K6350" s="140"/>
    </row>
    <row r="6351" spans="1:11" outlineLevel="1" x14ac:dyDescent="0.2">
      <c r="A6351" s="135"/>
      <c r="B6351" s="136"/>
      <c r="C6351" s="137" t="s">
        <v>5024</v>
      </c>
      <c r="D6351" s="139"/>
      <c r="E6351" s="139">
        <v>2</v>
      </c>
      <c r="F6351" s="134"/>
      <c r="G6351" s="134"/>
      <c r="H6351" s="140"/>
      <c r="I6351" s="140"/>
      <c r="J6351" s="140"/>
      <c r="K6351" s="140"/>
    </row>
    <row r="6352" spans="1:11" outlineLevel="1" x14ac:dyDescent="0.2">
      <c r="A6352" s="135"/>
      <c r="B6352" s="136"/>
      <c r="C6352" s="137" t="s">
        <v>5025</v>
      </c>
      <c r="D6352" s="139"/>
      <c r="E6352" s="139">
        <v>-7.6</v>
      </c>
      <c r="F6352" s="134"/>
      <c r="G6352" s="134"/>
      <c r="H6352" s="140"/>
      <c r="I6352" s="140"/>
      <c r="J6352" s="140"/>
      <c r="K6352" s="140"/>
    </row>
    <row r="6353" spans="1:11" outlineLevel="1" x14ac:dyDescent="0.2">
      <c r="A6353" s="135"/>
      <c r="B6353" s="136"/>
      <c r="C6353" s="137" t="s">
        <v>5026</v>
      </c>
      <c r="D6353" s="139"/>
      <c r="E6353" s="139">
        <v>55.06</v>
      </c>
      <c r="F6353" s="134"/>
      <c r="G6353" s="134"/>
      <c r="H6353" s="140"/>
      <c r="I6353" s="140"/>
      <c r="J6353" s="140"/>
      <c r="K6353" s="140"/>
    </row>
    <row r="6354" spans="1:11" outlineLevel="1" x14ac:dyDescent="0.2">
      <c r="A6354" s="135"/>
      <c r="B6354" s="136"/>
      <c r="C6354" s="137" t="s">
        <v>5013</v>
      </c>
      <c r="D6354" s="139"/>
      <c r="E6354" s="139">
        <v>0.94</v>
      </c>
      <c r="F6354" s="134"/>
      <c r="G6354" s="134"/>
      <c r="H6354" s="140"/>
      <c r="I6354" s="140"/>
      <c r="J6354" s="140"/>
      <c r="K6354" s="140"/>
    </row>
    <row r="6355" spans="1:11" outlineLevel="1" x14ac:dyDescent="0.2">
      <c r="A6355" s="135"/>
      <c r="B6355" s="136"/>
      <c r="C6355" s="137" t="s">
        <v>5027</v>
      </c>
      <c r="D6355" s="139"/>
      <c r="E6355" s="139">
        <v>7</v>
      </c>
      <c r="F6355" s="134"/>
      <c r="G6355" s="134"/>
      <c r="H6355" s="140"/>
      <c r="I6355" s="140"/>
      <c r="J6355" s="140"/>
      <c r="K6355" s="140"/>
    </row>
    <row r="6356" spans="1:11" outlineLevel="1" x14ac:dyDescent="0.2">
      <c r="A6356" s="135"/>
      <c r="B6356" s="136"/>
      <c r="C6356" s="137" t="s">
        <v>5028</v>
      </c>
      <c r="D6356" s="139"/>
      <c r="E6356" s="139">
        <v>-9.4</v>
      </c>
      <c r="F6356" s="134"/>
      <c r="G6356" s="134"/>
      <c r="H6356" s="140"/>
      <c r="I6356" s="140"/>
      <c r="J6356" s="140"/>
      <c r="K6356" s="140"/>
    </row>
    <row r="6357" spans="1:11" outlineLevel="1" x14ac:dyDescent="0.2">
      <c r="A6357" s="135"/>
      <c r="B6357" s="136"/>
      <c r="C6357" s="137" t="s">
        <v>3751</v>
      </c>
      <c r="D6357" s="139"/>
      <c r="E6357" s="139">
        <v>10.72</v>
      </c>
      <c r="F6357" s="134"/>
      <c r="G6357" s="134"/>
      <c r="H6357" s="140"/>
      <c r="I6357" s="140"/>
      <c r="J6357" s="140"/>
      <c r="K6357" s="140"/>
    </row>
    <row r="6358" spans="1:11" outlineLevel="1" x14ac:dyDescent="0.2">
      <c r="A6358" s="135"/>
      <c r="B6358" s="136"/>
      <c r="C6358" s="137" t="s">
        <v>4970</v>
      </c>
      <c r="D6358" s="139"/>
      <c r="E6358" s="139">
        <v>-0.9</v>
      </c>
      <c r="F6358" s="134"/>
      <c r="G6358" s="134"/>
      <c r="H6358" s="140"/>
      <c r="I6358" s="140"/>
      <c r="J6358" s="140"/>
      <c r="K6358" s="140"/>
    </row>
    <row r="6359" spans="1:11" outlineLevel="1" x14ac:dyDescent="0.2">
      <c r="A6359" s="135"/>
      <c r="B6359" s="136"/>
      <c r="C6359" s="137" t="s">
        <v>997</v>
      </c>
      <c r="D6359" s="139"/>
      <c r="E6359" s="139"/>
      <c r="F6359" s="134"/>
      <c r="G6359" s="134"/>
      <c r="H6359" s="140"/>
      <c r="I6359" s="140"/>
      <c r="J6359" s="140"/>
      <c r="K6359" s="140"/>
    </row>
    <row r="6360" spans="1:11" outlineLevel="1" x14ac:dyDescent="0.2">
      <c r="A6360" s="135"/>
      <c r="B6360" s="136"/>
      <c r="C6360" s="137" t="s">
        <v>5029</v>
      </c>
      <c r="D6360" s="139"/>
      <c r="E6360" s="139">
        <v>24.21</v>
      </c>
      <c r="F6360" s="134"/>
      <c r="G6360" s="134"/>
      <c r="H6360" s="140"/>
      <c r="I6360" s="140"/>
      <c r="J6360" s="140"/>
      <c r="K6360" s="140"/>
    </row>
    <row r="6361" spans="1:11" outlineLevel="1" x14ac:dyDescent="0.2">
      <c r="A6361" s="135"/>
      <c r="B6361" s="136"/>
      <c r="C6361" s="137" t="s">
        <v>5030</v>
      </c>
      <c r="D6361" s="139"/>
      <c r="E6361" s="139">
        <v>-4</v>
      </c>
      <c r="F6361" s="134"/>
      <c r="G6361" s="134"/>
      <c r="H6361" s="140"/>
      <c r="I6361" s="140"/>
      <c r="J6361" s="140"/>
      <c r="K6361" s="140"/>
    </row>
    <row r="6362" spans="1:11" outlineLevel="1" x14ac:dyDescent="0.2">
      <c r="A6362" s="135"/>
      <c r="B6362" s="136"/>
      <c r="C6362" s="137" t="s">
        <v>5031</v>
      </c>
      <c r="D6362" s="139"/>
      <c r="E6362" s="139">
        <v>37.78</v>
      </c>
      <c r="F6362" s="134"/>
      <c r="G6362" s="134"/>
      <c r="H6362" s="140"/>
      <c r="I6362" s="140"/>
      <c r="J6362" s="140"/>
      <c r="K6362" s="140"/>
    </row>
    <row r="6363" spans="1:11" outlineLevel="1" x14ac:dyDescent="0.2">
      <c r="A6363" s="135"/>
      <c r="B6363" s="136"/>
      <c r="C6363" s="137" t="s">
        <v>5032</v>
      </c>
      <c r="D6363" s="139"/>
      <c r="E6363" s="139">
        <v>1.68</v>
      </c>
      <c r="F6363" s="134"/>
      <c r="G6363" s="134"/>
      <c r="H6363" s="140"/>
      <c r="I6363" s="140"/>
      <c r="J6363" s="140"/>
      <c r="K6363" s="140"/>
    </row>
    <row r="6364" spans="1:11" outlineLevel="1" x14ac:dyDescent="0.2">
      <c r="A6364" s="135"/>
      <c r="B6364" s="136"/>
      <c r="C6364" s="137" t="s">
        <v>5033</v>
      </c>
      <c r="D6364" s="139"/>
      <c r="E6364" s="139">
        <v>1.3</v>
      </c>
      <c r="F6364" s="134"/>
      <c r="G6364" s="134"/>
      <c r="H6364" s="140"/>
      <c r="I6364" s="140"/>
      <c r="J6364" s="140"/>
      <c r="K6364" s="140"/>
    </row>
    <row r="6365" spans="1:11" outlineLevel="1" x14ac:dyDescent="0.2">
      <c r="A6365" s="135"/>
      <c r="B6365" s="136"/>
      <c r="C6365" s="137" t="s">
        <v>5034</v>
      </c>
      <c r="D6365" s="139"/>
      <c r="E6365" s="139">
        <v>-9.8000000000000007</v>
      </c>
      <c r="F6365" s="134"/>
      <c r="G6365" s="134"/>
      <c r="H6365" s="140"/>
      <c r="I6365" s="140"/>
      <c r="J6365" s="140"/>
      <c r="K6365" s="140"/>
    </row>
    <row r="6366" spans="1:11" outlineLevel="1" x14ac:dyDescent="0.2">
      <c r="A6366" s="135"/>
      <c r="B6366" s="136"/>
      <c r="C6366" s="137" t="s">
        <v>5035</v>
      </c>
      <c r="D6366" s="139"/>
      <c r="E6366" s="139">
        <v>57.24</v>
      </c>
      <c r="F6366" s="134"/>
      <c r="G6366" s="134"/>
      <c r="H6366" s="140"/>
      <c r="I6366" s="140"/>
      <c r="J6366" s="140"/>
      <c r="K6366" s="140"/>
    </row>
    <row r="6367" spans="1:11" outlineLevel="1" x14ac:dyDescent="0.2">
      <c r="A6367" s="135"/>
      <c r="B6367" s="136"/>
      <c r="C6367" s="137" t="s">
        <v>5033</v>
      </c>
      <c r="D6367" s="139"/>
      <c r="E6367" s="139">
        <v>1.3</v>
      </c>
      <c r="F6367" s="134"/>
      <c r="G6367" s="134"/>
      <c r="H6367" s="140"/>
      <c r="I6367" s="140"/>
      <c r="J6367" s="140"/>
      <c r="K6367" s="140"/>
    </row>
    <row r="6368" spans="1:11" outlineLevel="1" x14ac:dyDescent="0.2">
      <c r="A6368" s="135"/>
      <c r="B6368" s="136"/>
      <c r="C6368" s="137" t="s">
        <v>5036</v>
      </c>
      <c r="D6368" s="139"/>
      <c r="E6368" s="139">
        <v>1.28</v>
      </c>
      <c r="F6368" s="134"/>
      <c r="G6368" s="134"/>
      <c r="H6368" s="140"/>
      <c r="I6368" s="140"/>
      <c r="J6368" s="140"/>
      <c r="K6368" s="140"/>
    </row>
    <row r="6369" spans="1:11" outlineLevel="1" x14ac:dyDescent="0.2">
      <c r="A6369" s="135"/>
      <c r="B6369" s="136"/>
      <c r="C6369" s="137" t="s">
        <v>5037</v>
      </c>
      <c r="D6369" s="139"/>
      <c r="E6369" s="139">
        <v>-10.039999999999999</v>
      </c>
      <c r="F6369" s="134"/>
      <c r="G6369" s="134"/>
      <c r="H6369" s="140"/>
      <c r="I6369" s="140"/>
      <c r="J6369" s="140"/>
      <c r="K6369" s="140"/>
    </row>
    <row r="6370" spans="1:11" ht="22.5" outlineLevel="1" x14ac:dyDescent="0.2">
      <c r="A6370" s="43">
        <v>636</v>
      </c>
      <c r="B6370" s="44" t="s">
        <v>5038</v>
      </c>
      <c r="C6370" s="59" t="s">
        <v>5039</v>
      </c>
      <c r="D6370" s="68" t="s">
        <v>373</v>
      </c>
      <c r="E6370" s="46">
        <v>17.48</v>
      </c>
      <c r="F6370" s="47">
        <v>0</v>
      </c>
      <c r="G6370" s="48">
        <f>ROUND(E6370*F6370,2)</f>
        <v>0</v>
      </c>
      <c r="H6370" s="46">
        <v>4.0999999999999999E-4</v>
      </c>
      <c r="I6370" s="46">
        <f>ROUND(E6370*H6370,2)</f>
        <v>0.01</v>
      </c>
      <c r="J6370" s="46">
        <v>0</v>
      </c>
      <c r="K6370" s="46">
        <f>ROUND(E6370*J6370,2)</f>
        <v>0</v>
      </c>
    </row>
    <row r="6371" spans="1:11" outlineLevel="1" x14ac:dyDescent="0.2">
      <c r="A6371" s="135"/>
      <c r="B6371" s="136"/>
      <c r="C6371" s="137" t="s">
        <v>5040</v>
      </c>
      <c r="D6371" s="139"/>
      <c r="E6371" s="139">
        <v>6.44</v>
      </c>
      <c r="F6371" s="134"/>
      <c r="G6371" s="134"/>
      <c r="H6371" s="140"/>
      <c r="I6371" s="140"/>
      <c r="J6371" s="140"/>
      <c r="K6371" s="140"/>
    </row>
    <row r="6372" spans="1:11" outlineLevel="1" x14ac:dyDescent="0.2">
      <c r="A6372" s="135"/>
      <c r="B6372" s="136"/>
      <c r="C6372" s="137" t="s">
        <v>5041</v>
      </c>
      <c r="D6372" s="139"/>
      <c r="E6372" s="139">
        <v>11.04</v>
      </c>
      <c r="F6372" s="134"/>
      <c r="G6372" s="134"/>
      <c r="H6372" s="140"/>
      <c r="I6372" s="140"/>
      <c r="J6372" s="140"/>
      <c r="K6372" s="140"/>
    </row>
    <row r="6373" spans="1:11" ht="22.5" outlineLevel="1" x14ac:dyDescent="0.2">
      <c r="A6373" s="43">
        <v>637</v>
      </c>
      <c r="B6373" s="44" t="s">
        <v>5042</v>
      </c>
      <c r="C6373" s="59" t="s">
        <v>5043</v>
      </c>
      <c r="D6373" s="68" t="s">
        <v>172</v>
      </c>
      <c r="E6373" s="46">
        <v>42.69</v>
      </c>
      <c r="F6373" s="47">
        <v>0</v>
      </c>
      <c r="G6373" s="48">
        <f>ROUND(E6373*F6373,2)</f>
        <v>0</v>
      </c>
      <c r="H6373" s="46">
        <v>2.9399999999999999E-3</v>
      </c>
      <c r="I6373" s="46">
        <f>ROUND(E6373*H6373,2)</f>
        <v>0.13</v>
      </c>
      <c r="J6373" s="46">
        <v>0</v>
      </c>
      <c r="K6373" s="46">
        <f>ROUND(E6373*J6373,2)</f>
        <v>0</v>
      </c>
    </row>
    <row r="6374" spans="1:11" outlineLevel="1" x14ac:dyDescent="0.2">
      <c r="A6374" s="135"/>
      <c r="B6374" s="136"/>
      <c r="C6374" s="137" t="s">
        <v>906</v>
      </c>
      <c r="D6374" s="139"/>
      <c r="E6374" s="139"/>
      <c r="F6374" s="134"/>
      <c r="G6374" s="134"/>
      <c r="H6374" s="140"/>
      <c r="I6374" s="140"/>
      <c r="J6374" s="140"/>
      <c r="K6374" s="140"/>
    </row>
    <row r="6375" spans="1:11" outlineLevel="1" x14ac:dyDescent="0.2">
      <c r="A6375" s="135"/>
      <c r="B6375" s="136"/>
      <c r="C6375" s="137" t="s">
        <v>2274</v>
      </c>
      <c r="D6375" s="139"/>
      <c r="E6375" s="139">
        <v>11.33</v>
      </c>
      <c r="F6375" s="134"/>
      <c r="G6375" s="134"/>
      <c r="H6375" s="140"/>
      <c r="I6375" s="140"/>
      <c r="J6375" s="140"/>
      <c r="K6375" s="140"/>
    </row>
    <row r="6376" spans="1:11" outlineLevel="1" x14ac:dyDescent="0.2">
      <c r="A6376" s="135"/>
      <c r="B6376" s="136"/>
      <c r="C6376" s="137" t="s">
        <v>2275</v>
      </c>
      <c r="D6376" s="139"/>
      <c r="E6376" s="139">
        <v>13.5</v>
      </c>
      <c r="F6376" s="134"/>
      <c r="G6376" s="134"/>
      <c r="H6376" s="140"/>
      <c r="I6376" s="140"/>
      <c r="J6376" s="140"/>
      <c r="K6376" s="140"/>
    </row>
    <row r="6377" spans="1:11" outlineLevel="1" x14ac:dyDescent="0.2">
      <c r="A6377" s="135"/>
      <c r="B6377" s="136"/>
      <c r="C6377" s="137" t="s">
        <v>926</v>
      </c>
      <c r="D6377" s="139"/>
      <c r="E6377" s="139"/>
      <c r="F6377" s="134"/>
      <c r="G6377" s="134"/>
      <c r="H6377" s="140"/>
      <c r="I6377" s="140"/>
      <c r="J6377" s="140"/>
      <c r="K6377" s="140"/>
    </row>
    <row r="6378" spans="1:11" outlineLevel="1" x14ac:dyDescent="0.2">
      <c r="A6378" s="135"/>
      <c r="B6378" s="136"/>
      <c r="C6378" s="137" t="s">
        <v>2557</v>
      </c>
      <c r="D6378" s="139"/>
      <c r="E6378" s="139">
        <v>6.1</v>
      </c>
      <c r="F6378" s="134"/>
      <c r="G6378" s="134"/>
      <c r="H6378" s="140"/>
      <c r="I6378" s="140"/>
      <c r="J6378" s="140"/>
      <c r="K6378" s="140"/>
    </row>
    <row r="6379" spans="1:11" outlineLevel="1" x14ac:dyDescent="0.2">
      <c r="A6379" s="135"/>
      <c r="B6379" s="136"/>
      <c r="C6379" s="137" t="s">
        <v>938</v>
      </c>
      <c r="D6379" s="139"/>
      <c r="E6379" s="139"/>
      <c r="F6379" s="134"/>
      <c r="G6379" s="134"/>
      <c r="H6379" s="140"/>
      <c r="I6379" s="140"/>
      <c r="J6379" s="140"/>
      <c r="K6379" s="140"/>
    </row>
    <row r="6380" spans="1:11" outlineLevel="1" x14ac:dyDescent="0.2">
      <c r="A6380" s="135"/>
      <c r="B6380" s="136"/>
      <c r="C6380" s="137" t="s">
        <v>2296</v>
      </c>
      <c r="D6380" s="139"/>
      <c r="E6380" s="139">
        <v>5.88</v>
      </c>
      <c r="F6380" s="134"/>
      <c r="G6380" s="134"/>
      <c r="H6380" s="140"/>
      <c r="I6380" s="140"/>
      <c r="J6380" s="140"/>
      <c r="K6380" s="140"/>
    </row>
    <row r="6381" spans="1:11" outlineLevel="1" x14ac:dyDescent="0.2">
      <c r="A6381" s="135"/>
      <c r="B6381" s="136"/>
      <c r="C6381" s="137" t="s">
        <v>950</v>
      </c>
      <c r="D6381" s="139"/>
      <c r="E6381" s="139"/>
      <c r="F6381" s="134"/>
      <c r="G6381" s="134"/>
      <c r="H6381" s="140"/>
      <c r="I6381" s="140"/>
      <c r="J6381" s="140"/>
      <c r="K6381" s="140"/>
    </row>
    <row r="6382" spans="1:11" outlineLevel="1" x14ac:dyDescent="0.2">
      <c r="A6382" s="135"/>
      <c r="B6382" s="136"/>
      <c r="C6382" s="137" t="s">
        <v>2300</v>
      </c>
      <c r="D6382" s="139"/>
      <c r="E6382" s="139">
        <v>5.88</v>
      </c>
      <c r="F6382" s="134"/>
      <c r="G6382" s="134"/>
      <c r="H6382" s="140"/>
      <c r="I6382" s="140"/>
      <c r="J6382" s="140"/>
      <c r="K6382" s="140"/>
    </row>
    <row r="6383" spans="1:11" ht="22.5" outlineLevel="1" x14ac:dyDescent="0.2">
      <c r="A6383" s="43">
        <v>638</v>
      </c>
      <c r="B6383" s="44" t="s">
        <v>5044</v>
      </c>
      <c r="C6383" s="59" t="s">
        <v>5045</v>
      </c>
      <c r="D6383" s="68" t="s">
        <v>172</v>
      </c>
      <c r="E6383" s="46">
        <v>1519.92</v>
      </c>
      <c r="F6383" s="47">
        <v>0</v>
      </c>
      <c r="G6383" s="48">
        <f>ROUND(E6383*F6383,2)</f>
        <v>0</v>
      </c>
      <c r="H6383" s="46">
        <v>3.0500000000000002E-3</v>
      </c>
      <c r="I6383" s="46">
        <f>ROUND(E6383*H6383,2)</f>
        <v>4.6399999999999997</v>
      </c>
      <c r="J6383" s="46">
        <v>0</v>
      </c>
      <c r="K6383" s="46">
        <f>ROUND(E6383*J6383,2)</f>
        <v>0</v>
      </c>
    </row>
    <row r="6384" spans="1:11" outlineLevel="1" x14ac:dyDescent="0.2">
      <c r="A6384" s="135"/>
      <c r="B6384" s="136"/>
      <c r="C6384" s="137" t="s">
        <v>906</v>
      </c>
      <c r="D6384" s="139"/>
      <c r="E6384" s="139"/>
      <c r="F6384" s="134"/>
      <c r="G6384" s="134"/>
      <c r="H6384" s="140"/>
      <c r="I6384" s="140"/>
      <c r="J6384" s="140"/>
      <c r="K6384" s="140"/>
    </row>
    <row r="6385" spans="1:11" outlineLevel="1" x14ac:dyDescent="0.2">
      <c r="A6385" s="135"/>
      <c r="B6385" s="136"/>
      <c r="C6385" s="137" t="s">
        <v>2546</v>
      </c>
      <c r="D6385" s="139"/>
      <c r="E6385" s="139">
        <v>10.39</v>
      </c>
      <c r="F6385" s="134"/>
      <c r="G6385" s="134"/>
      <c r="H6385" s="140"/>
      <c r="I6385" s="140"/>
      <c r="J6385" s="140"/>
      <c r="K6385" s="140"/>
    </row>
    <row r="6386" spans="1:11" outlineLevel="1" x14ac:dyDescent="0.2">
      <c r="A6386" s="135"/>
      <c r="B6386" s="136"/>
      <c r="C6386" s="137" t="s">
        <v>2547</v>
      </c>
      <c r="D6386" s="139"/>
      <c r="E6386" s="139">
        <v>13.56</v>
      </c>
      <c r="F6386" s="134"/>
      <c r="G6386" s="134"/>
      <c r="H6386" s="140"/>
      <c r="I6386" s="140"/>
      <c r="J6386" s="140"/>
      <c r="K6386" s="140"/>
    </row>
    <row r="6387" spans="1:11" outlineLevel="1" x14ac:dyDescent="0.2">
      <c r="A6387" s="135"/>
      <c r="B6387" s="136"/>
      <c r="C6387" s="137" t="s">
        <v>2265</v>
      </c>
      <c r="D6387" s="139"/>
      <c r="E6387" s="139">
        <v>11.83</v>
      </c>
      <c r="F6387" s="134"/>
      <c r="G6387" s="134"/>
      <c r="H6387" s="140"/>
      <c r="I6387" s="140"/>
      <c r="J6387" s="140"/>
      <c r="K6387" s="140"/>
    </row>
    <row r="6388" spans="1:11" outlineLevel="1" x14ac:dyDescent="0.2">
      <c r="A6388" s="135"/>
      <c r="B6388" s="136"/>
      <c r="C6388" s="137" t="s">
        <v>2266</v>
      </c>
      <c r="D6388" s="139"/>
      <c r="E6388" s="139">
        <v>12.85</v>
      </c>
      <c r="F6388" s="134"/>
      <c r="G6388" s="134"/>
      <c r="H6388" s="140"/>
      <c r="I6388" s="140"/>
      <c r="J6388" s="140"/>
      <c r="K6388" s="140"/>
    </row>
    <row r="6389" spans="1:11" outlineLevel="1" x14ac:dyDescent="0.2">
      <c r="A6389" s="135"/>
      <c r="B6389" s="136"/>
      <c r="C6389" s="137" t="s">
        <v>2267</v>
      </c>
      <c r="D6389" s="139"/>
      <c r="E6389" s="139">
        <v>12.85</v>
      </c>
      <c r="F6389" s="134"/>
      <c r="G6389" s="134"/>
      <c r="H6389" s="140"/>
      <c r="I6389" s="140"/>
      <c r="J6389" s="140"/>
      <c r="K6389" s="140"/>
    </row>
    <row r="6390" spans="1:11" outlineLevel="1" x14ac:dyDescent="0.2">
      <c r="A6390" s="135"/>
      <c r="B6390" s="136"/>
      <c r="C6390" s="137" t="s">
        <v>2268</v>
      </c>
      <c r="D6390" s="139"/>
      <c r="E6390" s="139">
        <v>2.61</v>
      </c>
      <c r="F6390" s="134"/>
      <c r="G6390" s="134"/>
      <c r="H6390" s="140"/>
      <c r="I6390" s="140"/>
      <c r="J6390" s="140"/>
      <c r="K6390" s="140"/>
    </row>
    <row r="6391" spans="1:11" outlineLevel="1" x14ac:dyDescent="0.2">
      <c r="A6391" s="135"/>
      <c r="B6391" s="136"/>
      <c r="C6391" s="137" t="s">
        <v>1442</v>
      </c>
      <c r="D6391" s="139"/>
      <c r="E6391" s="139">
        <v>11.01</v>
      </c>
      <c r="F6391" s="134"/>
      <c r="G6391" s="134"/>
      <c r="H6391" s="140"/>
      <c r="I6391" s="140"/>
      <c r="J6391" s="140"/>
      <c r="K6391" s="140"/>
    </row>
    <row r="6392" spans="1:11" outlineLevel="1" x14ac:dyDescent="0.2">
      <c r="A6392" s="135"/>
      <c r="B6392" s="136"/>
      <c r="C6392" s="137" t="s">
        <v>2269</v>
      </c>
      <c r="D6392" s="139"/>
      <c r="E6392" s="139">
        <v>104.53</v>
      </c>
      <c r="F6392" s="134"/>
      <c r="G6392" s="134"/>
      <c r="H6392" s="140"/>
      <c r="I6392" s="140"/>
      <c r="J6392" s="140"/>
      <c r="K6392" s="140"/>
    </row>
    <row r="6393" spans="1:11" outlineLevel="1" x14ac:dyDescent="0.2">
      <c r="A6393" s="135"/>
      <c r="B6393" s="136"/>
      <c r="C6393" s="137" t="s">
        <v>2270</v>
      </c>
      <c r="D6393" s="139"/>
      <c r="E6393" s="139">
        <v>68.87</v>
      </c>
      <c r="F6393" s="134"/>
      <c r="G6393" s="134"/>
      <c r="H6393" s="140"/>
      <c r="I6393" s="140"/>
      <c r="J6393" s="140"/>
      <c r="K6393" s="140"/>
    </row>
    <row r="6394" spans="1:11" outlineLevel="1" x14ac:dyDescent="0.2">
      <c r="A6394" s="135"/>
      <c r="B6394" s="136"/>
      <c r="C6394" s="137" t="s">
        <v>908</v>
      </c>
      <c r="D6394" s="139"/>
      <c r="E6394" s="139">
        <v>18.84</v>
      </c>
      <c r="F6394" s="134"/>
      <c r="G6394" s="134"/>
      <c r="H6394" s="140"/>
      <c r="I6394" s="140"/>
      <c r="J6394" s="140"/>
      <c r="K6394" s="140"/>
    </row>
    <row r="6395" spans="1:11" outlineLevel="1" x14ac:dyDescent="0.2">
      <c r="A6395" s="135"/>
      <c r="B6395" s="136"/>
      <c r="C6395" s="137" t="s">
        <v>909</v>
      </c>
      <c r="D6395" s="139"/>
      <c r="E6395" s="139">
        <v>50.08</v>
      </c>
      <c r="F6395" s="134"/>
      <c r="G6395" s="134"/>
      <c r="H6395" s="140"/>
      <c r="I6395" s="140"/>
      <c r="J6395" s="140"/>
      <c r="K6395" s="140"/>
    </row>
    <row r="6396" spans="1:11" outlineLevel="1" x14ac:dyDescent="0.2">
      <c r="A6396" s="135"/>
      <c r="B6396" s="136"/>
      <c r="C6396" s="137" t="s">
        <v>910</v>
      </c>
      <c r="D6396" s="139"/>
      <c r="E6396" s="139">
        <v>46.4</v>
      </c>
      <c r="F6396" s="134"/>
      <c r="G6396" s="134"/>
      <c r="H6396" s="140"/>
      <c r="I6396" s="140"/>
      <c r="J6396" s="140"/>
      <c r="K6396" s="140"/>
    </row>
    <row r="6397" spans="1:11" outlineLevel="1" x14ac:dyDescent="0.2">
      <c r="A6397" s="135"/>
      <c r="B6397" s="136"/>
      <c r="C6397" s="137" t="s">
        <v>2271</v>
      </c>
      <c r="D6397" s="139"/>
      <c r="E6397" s="139">
        <v>2.08</v>
      </c>
      <c r="F6397" s="134"/>
      <c r="G6397" s="134"/>
      <c r="H6397" s="140"/>
      <c r="I6397" s="140"/>
      <c r="J6397" s="140"/>
      <c r="K6397" s="140"/>
    </row>
    <row r="6398" spans="1:11" outlineLevel="1" x14ac:dyDescent="0.2">
      <c r="A6398" s="135"/>
      <c r="B6398" s="136"/>
      <c r="C6398" s="137" t="s">
        <v>2272</v>
      </c>
      <c r="D6398" s="139"/>
      <c r="E6398" s="139">
        <v>6.58</v>
      </c>
      <c r="F6398" s="134"/>
      <c r="G6398" s="134"/>
      <c r="H6398" s="140"/>
      <c r="I6398" s="140"/>
      <c r="J6398" s="140"/>
      <c r="K6398" s="140"/>
    </row>
    <row r="6399" spans="1:11" outlineLevel="1" x14ac:dyDescent="0.2">
      <c r="A6399" s="135"/>
      <c r="B6399" s="136"/>
      <c r="C6399" s="137" t="s">
        <v>2273</v>
      </c>
      <c r="D6399" s="139"/>
      <c r="E6399" s="139">
        <v>9.99</v>
      </c>
      <c r="F6399" s="134"/>
      <c r="G6399" s="134"/>
      <c r="H6399" s="140"/>
      <c r="I6399" s="140"/>
      <c r="J6399" s="140"/>
      <c r="K6399" s="140"/>
    </row>
    <row r="6400" spans="1:11" outlineLevel="1" x14ac:dyDescent="0.2">
      <c r="A6400" s="135"/>
      <c r="B6400" s="136"/>
      <c r="C6400" s="137" t="s">
        <v>2276</v>
      </c>
      <c r="D6400" s="139"/>
      <c r="E6400" s="139">
        <v>14.12</v>
      </c>
      <c r="F6400" s="134"/>
      <c r="G6400" s="134"/>
      <c r="H6400" s="140"/>
      <c r="I6400" s="140"/>
      <c r="J6400" s="140"/>
      <c r="K6400" s="140"/>
    </row>
    <row r="6401" spans="1:11" outlineLevel="1" x14ac:dyDescent="0.2">
      <c r="A6401" s="135"/>
      <c r="B6401" s="136"/>
      <c r="C6401" s="137" t="s">
        <v>965</v>
      </c>
      <c r="D6401" s="139"/>
      <c r="E6401" s="139">
        <v>1.48</v>
      </c>
      <c r="F6401" s="134"/>
      <c r="G6401" s="134"/>
      <c r="H6401" s="140"/>
      <c r="I6401" s="140"/>
      <c r="J6401" s="140"/>
      <c r="K6401" s="140"/>
    </row>
    <row r="6402" spans="1:11" outlineLevel="1" x14ac:dyDescent="0.2">
      <c r="A6402" s="135"/>
      <c r="B6402" s="136"/>
      <c r="C6402" s="137" t="s">
        <v>966</v>
      </c>
      <c r="D6402" s="139"/>
      <c r="E6402" s="139">
        <v>1.62</v>
      </c>
      <c r="F6402" s="134"/>
      <c r="G6402" s="134"/>
      <c r="H6402" s="140"/>
      <c r="I6402" s="140"/>
      <c r="J6402" s="140"/>
      <c r="K6402" s="140"/>
    </row>
    <row r="6403" spans="1:11" outlineLevel="1" x14ac:dyDescent="0.2">
      <c r="A6403" s="135"/>
      <c r="B6403" s="136"/>
      <c r="C6403" s="137" t="s">
        <v>912</v>
      </c>
      <c r="D6403" s="139"/>
      <c r="E6403" s="139">
        <v>19.489999999999998</v>
      </c>
      <c r="F6403" s="134"/>
      <c r="G6403" s="134"/>
      <c r="H6403" s="140"/>
      <c r="I6403" s="140"/>
      <c r="J6403" s="140"/>
      <c r="K6403" s="140"/>
    </row>
    <row r="6404" spans="1:11" outlineLevel="1" x14ac:dyDescent="0.2">
      <c r="A6404" s="135"/>
      <c r="B6404" s="136"/>
      <c r="C6404" s="137" t="s">
        <v>2277</v>
      </c>
      <c r="D6404" s="139"/>
      <c r="E6404" s="139">
        <v>46.17</v>
      </c>
      <c r="F6404" s="134"/>
      <c r="G6404" s="134"/>
      <c r="H6404" s="140"/>
      <c r="I6404" s="140"/>
      <c r="J6404" s="140"/>
      <c r="K6404" s="140"/>
    </row>
    <row r="6405" spans="1:11" outlineLevel="1" x14ac:dyDescent="0.2">
      <c r="A6405" s="135"/>
      <c r="B6405" s="136"/>
      <c r="C6405" s="137" t="s">
        <v>914</v>
      </c>
      <c r="D6405" s="139"/>
      <c r="E6405" s="139">
        <v>7.29</v>
      </c>
      <c r="F6405" s="134"/>
      <c r="G6405" s="134"/>
      <c r="H6405" s="140"/>
      <c r="I6405" s="140"/>
      <c r="J6405" s="140"/>
      <c r="K6405" s="140"/>
    </row>
    <row r="6406" spans="1:11" outlineLevel="1" x14ac:dyDescent="0.2">
      <c r="A6406" s="135"/>
      <c r="B6406" s="136"/>
      <c r="C6406" s="137" t="s">
        <v>915</v>
      </c>
      <c r="D6406" s="139"/>
      <c r="E6406" s="139">
        <v>14.63</v>
      </c>
      <c r="F6406" s="134"/>
      <c r="G6406" s="134"/>
      <c r="H6406" s="140"/>
      <c r="I6406" s="140"/>
      <c r="J6406" s="140"/>
      <c r="K6406" s="140"/>
    </row>
    <row r="6407" spans="1:11" outlineLevel="1" x14ac:dyDescent="0.2">
      <c r="A6407" s="135"/>
      <c r="B6407" s="136"/>
      <c r="C6407" s="137" t="s">
        <v>2278</v>
      </c>
      <c r="D6407" s="139"/>
      <c r="E6407" s="139">
        <v>67.2</v>
      </c>
      <c r="F6407" s="134"/>
      <c r="G6407" s="134"/>
      <c r="H6407" s="140"/>
      <c r="I6407" s="140"/>
      <c r="J6407" s="140"/>
      <c r="K6407" s="140"/>
    </row>
    <row r="6408" spans="1:11" outlineLevel="1" x14ac:dyDescent="0.2">
      <c r="A6408" s="135"/>
      <c r="B6408" s="136"/>
      <c r="C6408" s="137" t="s">
        <v>968</v>
      </c>
      <c r="D6408" s="139"/>
      <c r="E6408" s="139">
        <v>1.44</v>
      </c>
      <c r="F6408" s="134"/>
      <c r="G6408" s="134"/>
      <c r="H6408" s="140"/>
      <c r="I6408" s="140"/>
      <c r="J6408" s="140"/>
      <c r="K6408" s="140"/>
    </row>
    <row r="6409" spans="1:11" outlineLevel="1" x14ac:dyDescent="0.2">
      <c r="A6409" s="135"/>
      <c r="B6409" s="136"/>
      <c r="C6409" s="137" t="s">
        <v>969</v>
      </c>
      <c r="D6409" s="139"/>
      <c r="E6409" s="139">
        <v>3.8</v>
      </c>
      <c r="F6409" s="134"/>
      <c r="G6409" s="134"/>
      <c r="H6409" s="140"/>
      <c r="I6409" s="140"/>
      <c r="J6409" s="140"/>
      <c r="K6409" s="140"/>
    </row>
    <row r="6410" spans="1:11" outlineLevel="1" x14ac:dyDescent="0.2">
      <c r="A6410" s="135"/>
      <c r="B6410" s="136"/>
      <c r="C6410" s="137" t="s">
        <v>970</v>
      </c>
      <c r="D6410" s="139"/>
      <c r="E6410" s="139">
        <v>3.5</v>
      </c>
      <c r="F6410" s="134"/>
      <c r="G6410" s="134"/>
      <c r="H6410" s="140"/>
      <c r="I6410" s="140"/>
      <c r="J6410" s="140"/>
      <c r="K6410" s="140"/>
    </row>
    <row r="6411" spans="1:11" outlineLevel="1" x14ac:dyDescent="0.2">
      <c r="A6411" s="135"/>
      <c r="B6411" s="136"/>
      <c r="C6411" s="137" t="s">
        <v>971</v>
      </c>
      <c r="D6411" s="139"/>
      <c r="E6411" s="139">
        <v>1.44</v>
      </c>
      <c r="F6411" s="134"/>
      <c r="G6411" s="134"/>
      <c r="H6411" s="140"/>
      <c r="I6411" s="140"/>
      <c r="J6411" s="140"/>
      <c r="K6411" s="140"/>
    </row>
    <row r="6412" spans="1:11" outlineLevel="1" x14ac:dyDescent="0.2">
      <c r="A6412" s="135"/>
      <c r="B6412" s="136"/>
      <c r="C6412" s="137" t="s">
        <v>972</v>
      </c>
      <c r="D6412" s="139"/>
      <c r="E6412" s="139">
        <v>1.44</v>
      </c>
      <c r="F6412" s="134"/>
      <c r="G6412" s="134"/>
      <c r="H6412" s="140"/>
      <c r="I6412" s="140"/>
      <c r="J6412" s="140"/>
      <c r="K6412" s="140"/>
    </row>
    <row r="6413" spans="1:11" outlineLevel="1" x14ac:dyDescent="0.2">
      <c r="A6413" s="135"/>
      <c r="B6413" s="136"/>
      <c r="C6413" s="137" t="s">
        <v>973</v>
      </c>
      <c r="D6413" s="139"/>
      <c r="E6413" s="139">
        <v>2.3199999999999998</v>
      </c>
      <c r="F6413" s="134"/>
      <c r="G6413" s="134"/>
      <c r="H6413" s="140"/>
      <c r="I6413" s="140"/>
      <c r="J6413" s="140"/>
      <c r="K6413" s="140"/>
    </row>
    <row r="6414" spans="1:11" outlineLevel="1" x14ac:dyDescent="0.2">
      <c r="A6414" s="135"/>
      <c r="B6414" s="136"/>
      <c r="C6414" s="137" t="s">
        <v>974</v>
      </c>
      <c r="D6414" s="139"/>
      <c r="E6414" s="139">
        <v>2.7</v>
      </c>
      <c r="F6414" s="134"/>
      <c r="G6414" s="134"/>
      <c r="H6414" s="140"/>
      <c r="I6414" s="140"/>
      <c r="J6414" s="140"/>
      <c r="K6414" s="140"/>
    </row>
    <row r="6415" spans="1:11" outlineLevel="1" x14ac:dyDescent="0.2">
      <c r="A6415" s="135"/>
      <c r="B6415" s="136"/>
      <c r="C6415" s="137" t="s">
        <v>2279</v>
      </c>
      <c r="D6415" s="139"/>
      <c r="E6415" s="139">
        <v>3</v>
      </c>
      <c r="F6415" s="134"/>
      <c r="G6415" s="134"/>
      <c r="H6415" s="140"/>
      <c r="I6415" s="140"/>
      <c r="J6415" s="140"/>
      <c r="K6415" s="140"/>
    </row>
    <row r="6416" spans="1:11" outlineLevel="1" x14ac:dyDescent="0.2">
      <c r="A6416" s="135"/>
      <c r="B6416" s="136"/>
      <c r="C6416" s="137" t="s">
        <v>2280</v>
      </c>
      <c r="D6416" s="139"/>
      <c r="E6416" s="139">
        <v>14.1</v>
      </c>
      <c r="F6416" s="134"/>
      <c r="G6416" s="134"/>
      <c r="H6416" s="140"/>
      <c r="I6416" s="140"/>
      <c r="J6416" s="140"/>
      <c r="K6416" s="140"/>
    </row>
    <row r="6417" spans="1:11" outlineLevel="1" x14ac:dyDescent="0.2">
      <c r="A6417" s="135"/>
      <c r="B6417" s="136"/>
      <c r="C6417" s="137" t="s">
        <v>5046</v>
      </c>
      <c r="D6417" s="139"/>
      <c r="E6417" s="139">
        <v>1.2</v>
      </c>
      <c r="F6417" s="134"/>
      <c r="G6417" s="134"/>
      <c r="H6417" s="140"/>
      <c r="I6417" s="140"/>
      <c r="J6417" s="140"/>
      <c r="K6417" s="140"/>
    </row>
    <row r="6418" spans="1:11" outlineLevel="1" x14ac:dyDescent="0.2">
      <c r="A6418" s="135"/>
      <c r="B6418" s="136"/>
      <c r="C6418" s="137" t="s">
        <v>5047</v>
      </c>
      <c r="D6418" s="139"/>
      <c r="E6418" s="139">
        <v>1.98</v>
      </c>
      <c r="F6418" s="134"/>
      <c r="G6418" s="134"/>
      <c r="H6418" s="140"/>
      <c r="I6418" s="140"/>
      <c r="J6418" s="140"/>
      <c r="K6418" s="140"/>
    </row>
    <row r="6419" spans="1:11" outlineLevel="1" x14ac:dyDescent="0.2">
      <c r="A6419" s="135"/>
      <c r="B6419" s="136"/>
      <c r="C6419" s="137" t="s">
        <v>5048</v>
      </c>
      <c r="D6419" s="139"/>
      <c r="E6419" s="139">
        <v>3.02</v>
      </c>
      <c r="F6419" s="134"/>
      <c r="G6419" s="134"/>
      <c r="H6419" s="140"/>
      <c r="I6419" s="140"/>
      <c r="J6419" s="140"/>
      <c r="K6419" s="140"/>
    </row>
    <row r="6420" spans="1:11" outlineLevel="1" x14ac:dyDescent="0.2">
      <c r="A6420" s="135"/>
      <c r="B6420" s="136"/>
      <c r="C6420" s="137" t="s">
        <v>5049</v>
      </c>
      <c r="D6420" s="139"/>
      <c r="E6420" s="139">
        <v>1.9</v>
      </c>
      <c r="F6420" s="134"/>
      <c r="G6420" s="134"/>
      <c r="H6420" s="140"/>
      <c r="I6420" s="140"/>
      <c r="J6420" s="140"/>
      <c r="K6420" s="140"/>
    </row>
    <row r="6421" spans="1:11" outlineLevel="1" x14ac:dyDescent="0.2">
      <c r="A6421" s="135"/>
      <c r="B6421" s="136"/>
      <c r="C6421" s="137" t="s">
        <v>917</v>
      </c>
      <c r="D6421" s="139"/>
      <c r="E6421" s="139"/>
      <c r="F6421" s="134"/>
      <c r="G6421" s="134"/>
      <c r="H6421" s="140"/>
      <c r="I6421" s="140"/>
      <c r="J6421" s="140"/>
      <c r="K6421" s="140"/>
    </row>
    <row r="6422" spans="1:11" outlineLevel="1" x14ac:dyDescent="0.2">
      <c r="A6422" s="135"/>
      <c r="B6422" s="136"/>
      <c r="C6422" s="137" t="s">
        <v>2282</v>
      </c>
      <c r="D6422" s="139"/>
      <c r="E6422" s="139">
        <v>50.05</v>
      </c>
      <c r="F6422" s="134"/>
      <c r="G6422" s="134"/>
      <c r="H6422" s="140"/>
      <c r="I6422" s="140"/>
      <c r="J6422" s="140"/>
      <c r="K6422" s="140"/>
    </row>
    <row r="6423" spans="1:11" outlineLevel="1" x14ac:dyDescent="0.2">
      <c r="A6423" s="135"/>
      <c r="B6423" s="136"/>
      <c r="C6423" s="137" t="s">
        <v>2283</v>
      </c>
      <c r="D6423" s="139"/>
      <c r="E6423" s="139">
        <v>28.46</v>
      </c>
      <c r="F6423" s="134"/>
      <c r="G6423" s="134"/>
      <c r="H6423" s="140"/>
      <c r="I6423" s="140"/>
      <c r="J6423" s="140"/>
      <c r="K6423" s="140"/>
    </row>
    <row r="6424" spans="1:11" outlineLevel="1" x14ac:dyDescent="0.2">
      <c r="A6424" s="135"/>
      <c r="B6424" s="136"/>
      <c r="C6424" s="137" t="s">
        <v>2284</v>
      </c>
      <c r="D6424" s="139"/>
      <c r="E6424" s="139">
        <v>9.27</v>
      </c>
      <c r="F6424" s="134"/>
      <c r="G6424" s="134"/>
      <c r="H6424" s="140"/>
      <c r="I6424" s="140"/>
      <c r="J6424" s="140"/>
      <c r="K6424" s="140"/>
    </row>
    <row r="6425" spans="1:11" outlineLevel="1" x14ac:dyDescent="0.2">
      <c r="A6425" s="135"/>
      <c r="B6425" s="136"/>
      <c r="C6425" s="137" t="s">
        <v>2285</v>
      </c>
      <c r="D6425" s="139"/>
      <c r="E6425" s="139">
        <v>0.94</v>
      </c>
      <c r="F6425" s="134"/>
      <c r="G6425" s="134"/>
      <c r="H6425" s="140"/>
      <c r="I6425" s="140"/>
      <c r="J6425" s="140"/>
      <c r="K6425" s="140"/>
    </row>
    <row r="6426" spans="1:11" outlineLevel="1" x14ac:dyDescent="0.2">
      <c r="A6426" s="135"/>
      <c r="B6426" s="136"/>
      <c r="C6426" s="137" t="s">
        <v>2286</v>
      </c>
      <c r="D6426" s="139"/>
      <c r="E6426" s="139">
        <v>1.1299999999999999</v>
      </c>
      <c r="F6426" s="134"/>
      <c r="G6426" s="134"/>
      <c r="H6426" s="140"/>
      <c r="I6426" s="140"/>
      <c r="J6426" s="140"/>
      <c r="K6426" s="140"/>
    </row>
    <row r="6427" spans="1:11" outlineLevel="1" x14ac:dyDescent="0.2">
      <c r="A6427" s="135"/>
      <c r="B6427" s="136"/>
      <c r="C6427" s="137" t="s">
        <v>2287</v>
      </c>
      <c r="D6427" s="139"/>
      <c r="E6427" s="139">
        <v>15.88</v>
      </c>
      <c r="F6427" s="134"/>
      <c r="G6427" s="134"/>
      <c r="H6427" s="140"/>
      <c r="I6427" s="140"/>
      <c r="J6427" s="140"/>
      <c r="K6427" s="140"/>
    </row>
    <row r="6428" spans="1:11" outlineLevel="1" x14ac:dyDescent="0.2">
      <c r="A6428" s="135"/>
      <c r="B6428" s="136"/>
      <c r="C6428" s="137" t="s">
        <v>2288</v>
      </c>
      <c r="D6428" s="139"/>
      <c r="E6428" s="139">
        <v>85.52</v>
      </c>
      <c r="F6428" s="134"/>
      <c r="G6428" s="134"/>
      <c r="H6428" s="140"/>
      <c r="I6428" s="140"/>
      <c r="J6428" s="140"/>
      <c r="K6428" s="140"/>
    </row>
    <row r="6429" spans="1:11" outlineLevel="1" x14ac:dyDescent="0.2">
      <c r="A6429" s="135"/>
      <c r="B6429" s="136"/>
      <c r="C6429" s="137" t="s">
        <v>926</v>
      </c>
      <c r="D6429" s="139"/>
      <c r="E6429" s="139"/>
      <c r="F6429" s="134"/>
      <c r="G6429" s="134"/>
      <c r="H6429" s="140"/>
      <c r="I6429" s="140"/>
      <c r="J6429" s="140"/>
      <c r="K6429" s="140"/>
    </row>
    <row r="6430" spans="1:11" outlineLevel="1" x14ac:dyDescent="0.2">
      <c r="A6430" s="135"/>
      <c r="B6430" s="136"/>
      <c r="C6430" s="137" t="s">
        <v>2289</v>
      </c>
      <c r="D6430" s="139"/>
      <c r="E6430" s="139">
        <v>51.35</v>
      </c>
      <c r="F6430" s="134"/>
      <c r="G6430" s="134"/>
      <c r="H6430" s="140"/>
      <c r="I6430" s="140"/>
      <c r="J6430" s="140"/>
      <c r="K6430" s="140"/>
    </row>
    <row r="6431" spans="1:11" outlineLevel="1" x14ac:dyDescent="0.2">
      <c r="A6431" s="135"/>
      <c r="B6431" s="136"/>
      <c r="C6431" s="137" t="s">
        <v>2290</v>
      </c>
      <c r="D6431" s="139"/>
      <c r="E6431" s="139">
        <v>38.72</v>
      </c>
      <c r="F6431" s="134"/>
      <c r="G6431" s="134"/>
      <c r="H6431" s="140"/>
      <c r="I6431" s="140"/>
      <c r="J6431" s="140"/>
      <c r="K6431" s="140"/>
    </row>
    <row r="6432" spans="1:11" outlineLevel="1" x14ac:dyDescent="0.2">
      <c r="A6432" s="135"/>
      <c r="B6432" s="136"/>
      <c r="C6432" s="137" t="s">
        <v>975</v>
      </c>
      <c r="D6432" s="139"/>
      <c r="E6432" s="139">
        <v>2.37</v>
      </c>
      <c r="F6432" s="134"/>
      <c r="G6432" s="134"/>
      <c r="H6432" s="140"/>
      <c r="I6432" s="140"/>
      <c r="J6432" s="140"/>
      <c r="K6432" s="140"/>
    </row>
    <row r="6433" spans="1:11" outlineLevel="1" x14ac:dyDescent="0.2">
      <c r="A6433" s="135"/>
      <c r="B6433" s="136"/>
      <c r="C6433" s="137" t="s">
        <v>976</v>
      </c>
      <c r="D6433" s="139"/>
      <c r="E6433" s="139">
        <v>5.73</v>
      </c>
      <c r="F6433" s="134"/>
      <c r="G6433" s="134"/>
      <c r="H6433" s="140"/>
      <c r="I6433" s="140"/>
      <c r="J6433" s="140"/>
      <c r="K6433" s="140"/>
    </row>
    <row r="6434" spans="1:11" outlineLevel="1" x14ac:dyDescent="0.2">
      <c r="A6434" s="135"/>
      <c r="B6434" s="136"/>
      <c r="C6434" s="137" t="s">
        <v>977</v>
      </c>
      <c r="D6434" s="139"/>
      <c r="E6434" s="139">
        <v>1.58</v>
      </c>
      <c r="F6434" s="134"/>
      <c r="G6434" s="134"/>
      <c r="H6434" s="140"/>
      <c r="I6434" s="140"/>
      <c r="J6434" s="140"/>
      <c r="K6434" s="140"/>
    </row>
    <row r="6435" spans="1:11" outlineLevel="1" x14ac:dyDescent="0.2">
      <c r="A6435" s="135"/>
      <c r="B6435" s="136"/>
      <c r="C6435" s="137" t="s">
        <v>978</v>
      </c>
      <c r="D6435" s="139"/>
      <c r="E6435" s="139">
        <v>1.28</v>
      </c>
      <c r="F6435" s="134"/>
      <c r="G6435" s="134"/>
      <c r="H6435" s="140"/>
      <c r="I6435" s="140"/>
      <c r="J6435" s="140"/>
      <c r="K6435" s="140"/>
    </row>
    <row r="6436" spans="1:11" outlineLevel="1" x14ac:dyDescent="0.2">
      <c r="A6436" s="135"/>
      <c r="B6436" s="136"/>
      <c r="C6436" s="137" t="s">
        <v>979</v>
      </c>
      <c r="D6436" s="139"/>
      <c r="E6436" s="139">
        <v>1.35</v>
      </c>
      <c r="F6436" s="134"/>
      <c r="G6436" s="134"/>
      <c r="H6436" s="140"/>
      <c r="I6436" s="140"/>
      <c r="J6436" s="140"/>
      <c r="K6436" s="140"/>
    </row>
    <row r="6437" spans="1:11" outlineLevel="1" x14ac:dyDescent="0.2">
      <c r="A6437" s="135"/>
      <c r="B6437" s="136"/>
      <c r="C6437" s="137" t="s">
        <v>2291</v>
      </c>
      <c r="D6437" s="139"/>
      <c r="E6437" s="139">
        <v>86.26</v>
      </c>
      <c r="F6437" s="134"/>
      <c r="G6437" s="134"/>
      <c r="H6437" s="140"/>
      <c r="I6437" s="140"/>
      <c r="J6437" s="140"/>
      <c r="K6437" s="140"/>
    </row>
    <row r="6438" spans="1:11" outlineLevel="1" x14ac:dyDescent="0.2">
      <c r="A6438" s="135"/>
      <c r="B6438" s="136"/>
      <c r="C6438" s="137" t="s">
        <v>938</v>
      </c>
      <c r="D6438" s="139"/>
      <c r="E6438" s="139"/>
      <c r="F6438" s="134"/>
      <c r="G6438" s="134"/>
      <c r="H6438" s="140"/>
      <c r="I6438" s="140"/>
      <c r="J6438" s="140"/>
      <c r="K6438" s="140"/>
    </row>
    <row r="6439" spans="1:11" outlineLevel="1" x14ac:dyDescent="0.2">
      <c r="A6439" s="135"/>
      <c r="B6439" s="136"/>
      <c r="C6439" s="137" t="s">
        <v>2293</v>
      </c>
      <c r="D6439" s="139"/>
      <c r="E6439" s="139">
        <v>51.35</v>
      </c>
      <c r="F6439" s="134"/>
      <c r="G6439" s="134"/>
      <c r="H6439" s="140"/>
      <c r="I6439" s="140"/>
      <c r="J6439" s="140"/>
      <c r="K6439" s="140"/>
    </row>
    <row r="6440" spans="1:11" outlineLevel="1" x14ac:dyDescent="0.2">
      <c r="A6440" s="135"/>
      <c r="B6440" s="136"/>
      <c r="C6440" s="137" t="s">
        <v>2294</v>
      </c>
      <c r="D6440" s="139"/>
      <c r="E6440" s="139">
        <v>39.68</v>
      </c>
      <c r="F6440" s="134"/>
      <c r="G6440" s="134"/>
      <c r="H6440" s="140"/>
      <c r="I6440" s="140"/>
      <c r="J6440" s="140"/>
      <c r="K6440" s="140"/>
    </row>
    <row r="6441" spans="1:11" outlineLevel="1" x14ac:dyDescent="0.2">
      <c r="A6441" s="135"/>
      <c r="B6441" s="136"/>
      <c r="C6441" s="137" t="s">
        <v>980</v>
      </c>
      <c r="D6441" s="139"/>
      <c r="E6441" s="139">
        <v>2.5</v>
      </c>
      <c r="F6441" s="134"/>
      <c r="G6441" s="134"/>
      <c r="H6441" s="140"/>
      <c r="I6441" s="140"/>
      <c r="J6441" s="140"/>
      <c r="K6441" s="140"/>
    </row>
    <row r="6442" spans="1:11" outlineLevel="1" x14ac:dyDescent="0.2">
      <c r="A6442" s="135"/>
      <c r="B6442" s="136"/>
      <c r="C6442" s="137" t="s">
        <v>981</v>
      </c>
      <c r="D6442" s="139"/>
      <c r="E6442" s="139">
        <v>6.05</v>
      </c>
      <c r="F6442" s="134"/>
      <c r="G6442" s="134"/>
      <c r="H6442" s="140"/>
      <c r="I6442" s="140"/>
      <c r="J6442" s="140"/>
      <c r="K6442" s="140"/>
    </row>
    <row r="6443" spans="1:11" outlineLevel="1" x14ac:dyDescent="0.2">
      <c r="A6443" s="135"/>
      <c r="B6443" s="136"/>
      <c r="C6443" s="137" t="s">
        <v>982</v>
      </c>
      <c r="D6443" s="139"/>
      <c r="E6443" s="139">
        <v>1.36</v>
      </c>
      <c r="F6443" s="134"/>
      <c r="G6443" s="134"/>
      <c r="H6443" s="140"/>
      <c r="I6443" s="140"/>
      <c r="J6443" s="140"/>
      <c r="K6443" s="140"/>
    </row>
    <row r="6444" spans="1:11" outlineLevel="1" x14ac:dyDescent="0.2">
      <c r="A6444" s="135"/>
      <c r="B6444" s="136"/>
      <c r="C6444" s="137" t="s">
        <v>983</v>
      </c>
      <c r="D6444" s="139"/>
      <c r="E6444" s="139">
        <v>1.41</v>
      </c>
      <c r="F6444" s="134"/>
      <c r="G6444" s="134"/>
      <c r="H6444" s="140"/>
      <c r="I6444" s="140"/>
      <c r="J6444" s="140"/>
      <c r="K6444" s="140"/>
    </row>
    <row r="6445" spans="1:11" outlineLevel="1" x14ac:dyDescent="0.2">
      <c r="A6445" s="135"/>
      <c r="B6445" s="136"/>
      <c r="C6445" s="137" t="s">
        <v>984</v>
      </c>
      <c r="D6445" s="139"/>
      <c r="E6445" s="139">
        <v>1.35</v>
      </c>
      <c r="F6445" s="134"/>
      <c r="G6445" s="134"/>
      <c r="H6445" s="140"/>
      <c r="I6445" s="140"/>
      <c r="J6445" s="140"/>
      <c r="K6445" s="140"/>
    </row>
    <row r="6446" spans="1:11" outlineLevel="1" x14ac:dyDescent="0.2">
      <c r="A6446" s="135"/>
      <c r="B6446" s="136"/>
      <c r="C6446" s="137" t="s">
        <v>2295</v>
      </c>
      <c r="D6446" s="139"/>
      <c r="E6446" s="139">
        <v>87.68</v>
      </c>
      <c r="F6446" s="134"/>
      <c r="G6446" s="134"/>
      <c r="H6446" s="140"/>
      <c r="I6446" s="140"/>
      <c r="J6446" s="140"/>
      <c r="K6446" s="140"/>
    </row>
    <row r="6447" spans="1:11" outlineLevel="1" x14ac:dyDescent="0.2">
      <c r="A6447" s="135"/>
      <c r="B6447" s="136"/>
      <c r="C6447" s="137" t="s">
        <v>950</v>
      </c>
      <c r="D6447" s="139"/>
      <c r="E6447" s="139"/>
      <c r="F6447" s="134"/>
      <c r="G6447" s="134"/>
      <c r="H6447" s="140"/>
      <c r="I6447" s="140"/>
      <c r="J6447" s="140"/>
      <c r="K6447" s="140"/>
    </row>
    <row r="6448" spans="1:11" outlineLevel="1" x14ac:dyDescent="0.2">
      <c r="A6448" s="135"/>
      <c r="B6448" s="136"/>
      <c r="C6448" s="137" t="s">
        <v>2297</v>
      </c>
      <c r="D6448" s="139"/>
      <c r="E6448" s="139">
        <v>51.35</v>
      </c>
      <c r="F6448" s="134"/>
      <c r="G6448" s="134"/>
      <c r="H6448" s="140"/>
      <c r="I6448" s="140"/>
      <c r="J6448" s="140"/>
      <c r="K6448" s="140"/>
    </row>
    <row r="6449" spans="1:11" outlineLevel="1" x14ac:dyDescent="0.2">
      <c r="A6449" s="135"/>
      <c r="B6449" s="136"/>
      <c r="C6449" s="137" t="s">
        <v>2298</v>
      </c>
      <c r="D6449" s="139"/>
      <c r="E6449" s="139">
        <v>40.39</v>
      </c>
      <c r="F6449" s="134"/>
      <c r="G6449" s="134"/>
      <c r="H6449" s="140"/>
      <c r="I6449" s="140"/>
      <c r="J6449" s="140"/>
      <c r="K6449" s="140"/>
    </row>
    <row r="6450" spans="1:11" outlineLevel="1" x14ac:dyDescent="0.2">
      <c r="A6450" s="135"/>
      <c r="B6450" s="136"/>
      <c r="C6450" s="137" t="s">
        <v>985</v>
      </c>
      <c r="D6450" s="139"/>
      <c r="E6450" s="139">
        <v>2.44</v>
      </c>
      <c r="F6450" s="134"/>
      <c r="G6450" s="134"/>
      <c r="H6450" s="140"/>
      <c r="I6450" s="140"/>
      <c r="J6450" s="140"/>
      <c r="K6450" s="140"/>
    </row>
    <row r="6451" spans="1:11" outlineLevel="1" x14ac:dyDescent="0.2">
      <c r="A6451" s="135"/>
      <c r="B6451" s="136"/>
      <c r="C6451" s="137" t="s">
        <v>986</v>
      </c>
      <c r="D6451" s="139"/>
      <c r="E6451" s="139">
        <v>6.08</v>
      </c>
      <c r="F6451" s="134"/>
      <c r="G6451" s="134"/>
      <c r="H6451" s="140"/>
      <c r="I6451" s="140"/>
      <c r="J6451" s="140"/>
      <c r="K6451" s="140"/>
    </row>
    <row r="6452" spans="1:11" outlineLevel="1" x14ac:dyDescent="0.2">
      <c r="A6452" s="135"/>
      <c r="B6452" s="136"/>
      <c r="C6452" s="137" t="s">
        <v>987</v>
      </c>
      <c r="D6452" s="139"/>
      <c r="E6452" s="139">
        <v>1.38</v>
      </c>
      <c r="F6452" s="134"/>
      <c r="G6452" s="134"/>
      <c r="H6452" s="140"/>
      <c r="I6452" s="140"/>
      <c r="J6452" s="140"/>
      <c r="K6452" s="140"/>
    </row>
    <row r="6453" spans="1:11" outlineLevel="1" x14ac:dyDescent="0.2">
      <c r="A6453" s="135"/>
      <c r="B6453" s="136"/>
      <c r="C6453" s="137" t="s">
        <v>988</v>
      </c>
      <c r="D6453" s="139"/>
      <c r="E6453" s="139">
        <v>1.41</v>
      </c>
      <c r="F6453" s="134"/>
      <c r="G6453" s="134"/>
      <c r="H6453" s="140"/>
      <c r="I6453" s="140"/>
      <c r="J6453" s="140"/>
      <c r="K6453" s="140"/>
    </row>
    <row r="6454" spans="1:11" outlineLevel="1" x14ac:dyDescent="0.2">
      <c r="A6454" s="135"/>
      <c r="B6454" s="136"/>
      <c r="C6454" s="137" t="s">
        <v>989</v>
      </c>
      <c r="D6454" s="139"/>
      <c r="E6454" s="139">
        <v>1.35</v>
      </c>
      <c r="F6454" s="134"/>
      <c r="G6454" s="134"/>
      <c r="H6454" s="140"/>
      <c r="I6454" s="140"/>
      <c r="J6454" s="140"/>
      <c r="K6454" s="140"/>
    </row>
    <row r="6455" spans="1:11" outlineLevel="1" x14ac:dyDescent="0.2">
      <c r="A6455" s="135"/>
      <c r="B6455" s="136"/>
      <c r="C6455" s="137" t="s">
        <v>2299</v>
      </c>
      <c r="D6455" s="139"/>
      <c r="E6455" s="139">
        <v>91.29</v>
      </c>
      <c r="F6455" s="134"/>
      <c r="G6455" s="134"/>
      <c r="H6455" s="140"/>
      <c r="I6455" s="140"/>
      <c r="J6455" s="140"/>
      <c r="K6455" s="140"/>
    </row>
    <row r="6456" spans="1:11" outlineLevel="1" x14ac:dyDescent="0.2">
      <c r="A6456" s="135"/>
      <c r="B6456" s="136"/>
      <c r="C6456" s="137" t="s">
        <v>997</v>
      </c>
      <c r="D6456" s="139"/>
      <c r="E6456" s="139"/>
      <c r="F6456" s="134"/>
      <c r="G6456" s="134"/>
      <c r="H6456" s="140"/>
      <c r="I6456" s="140"/>
      <c r="J6456" s="140"/>
      <c r="K6456" s="140"/>
    </row>
    <row r="6457" spans="1:11" outlineLevel="1" x14ac:dyDescent="0.2">
      <c r="A6457" s="135"/>
      <c r="B6457" s="136"/>
      <c r="C6457" s="137" t="s">
        <v>2301</v>
      </c>
      <c r="D6457" s="139"/>
      <c r="E6457" s="139">
        <v>29.99</v>
      </c>
      <c r="F6457" s="134"/>
      <c r="G6457" s="134"/>
      <c r="H6457" s="140"/>
      <c r="I6457" s="140"/>
      <c r="J6457" s="140"/>
      <c r="K6457" s="140"/>
    </row>
    <row r="6458" spans="1:11" outlineLevel="1" x14ac:dyDescent="0.2">
      <c r="A6458" s="135"/>
      <c r="B6458" s="136"/>
      <c r="C6458" s="137" t="s">
        <v>2302</v>
      </c>
      <c r="D6458" s="139"/>
      <c r="E6458" s="139">
        <v>45.93</v>
      </c>
      <c r="F6458" s="134"/>
      <c r="G6458" s="134"/>
      <c r="H6458" s="140"/>
      <c r="I6458" s="140"/>
      <c r="J6458" s="140"/>
      <c r="K6458" s="140"/>
    </row>
    <row r="6459" spans="1:11" outlineLevel="1" x14ac:dyDescent="0.2">
      <c r="A6459" s="135"/>
      <c r="B6459" s="136"/>
      <c r="C6459" s="137" t="s">
        <v>2303</v>
      </c>
      <c r="D6459" s="139"/>
      <c r="E6459" s="139">
        <v>5.26</v>
      </c>
      <c r="F6459" s="134"/>
      <c r="G6459" s="134"/>
      <c r="H6459" s="140"/>
      <c r="I6459" s="140"/>
      <c r="J6459" s="140"/>
      <c r="K6459" s="140"/>
    </row>
    <row r="6460" spans="1:11" outlineLevel="1" x14ac:dyDescent="0.2">
      <c r="A6460" s="135"/>
      <c r="B6460" s="136"/>
      <c r="C6460" s="137" t="s">
        <v>2304</v>
      </c>
      <c r="D6460" s="139"/>
      <c r="E6460" s="139">
        <v>1.55</v>
      </c>
      <c r="F6460" s="134"/>
      <c r="G6460" s="134"/>
      <c r="H6460" s="140"/>
      <c r="I6460" s="140"/>
      <c r="J6460" s="140"/>
      <c r="K6460" s="140"/>
    </row>
    <row r="6461" spans="1:11" outlineLevel="1" x14ac:dyDescent="0.2">
      <c r="A6461" s="135"/>
      <c r="B6461" s="136"/>
      <c r="C6461" s="137" t="s">
        <v>2305</v>
      </c>
      <c r="D6461" s="139"/>
      <c r="E6461" s="139">
        <v>1.56</v>
      </c>
      <c r="F6461" s="134"/>
      <c r="G6461" s="134"/>
      <c r="H6461" s="140"/>
      <c r="I6461" s="140"/>
      <c r="J6461" s="140"/>
      <c r="K6461" s="140"/>
    </row>
    <row r="6462" spans="1:11" outlineLevel="1" x14ac:dyDescent="0.2">
      <c r="A6462" s="135"/>
      <c r="B6462" s="136"/>
      <c r="C6462" s="137" t="s">
        <v>2306</v>
      </c>
      <c r="D6462" s="139"/>
      <c r="E6462" s="139">
        <v>2.15</v>
      </c>
      <c r="F6462" s="134"/>
      <c r="G6462" s="134"/>
      <c r="H6462" s="140"/>
      <c r="I6462" s="140"/>
      <c r="J6462" s="140"/>
      <c r="K6462" s="140"/>
    </row>
    <row r="6463" spans="1:11" outlineLevel="1" x14ac:dyDescent="0.2">
      <c r="A6463" s="135"/>
      <c r="B6463" s="136"/>
      <c r="C6463" s="137" t="s">
        <v>2307</v>
      </c>
      <c r="D6463" s="139"/>
      <c r="E6463" s="139">
        <v>1.35</v>
      </c>
      <c r="F6463" s="134"/>
      <c r="G6463" s="134"/>
      <c r="H6463" s="140"/>
      <c r="I6463" s="140"/>
      <c r="J6463" s="140"/>
      <c r="K6463" s="140"/>
    </row>
    <row r="6464" spans="1:11" outlineLevel="1" x14ac:dyDescent="0.2">
      <c r="A6464" s="135"/>
      <c r="B6464" s="136"/>
      <c r="C6464" s="137" t="s">
        <v>2308</v>
      </c>
      <c r="D6464" s="139"/>
      <c r="E6464" s="139">
        <v>68.86</v>
      </c>
      <c r="F6464" s="134"/>
      <c r="G6464" s="134"/>
      <c r="H6464" s="140"/>
      <c r="I6464" s="140"/>
      <c r="J6464" s="140"/>
      <c r="K6464" s="140"/>
    </row>
    <row r="6465" spans="1:11" ht="22.5" outlineLevel="1" x14ac:dyDescent="0.2">
      <c r="A6465" s="43">
        <v>639</v>
      </c>
      <c r="B6465" s="44" t="s">
        <v>5050</v>
      </c>
      <c r="C6465" s="59" t="s">
        <v>5051</v>
      </c>
      <c r="D6465" s="68" t="s">
        <v>172</v>
      </c>
      <c r="E6465" s="46">
        <v>8.08</v>
      </c>
      <c r="F6465" s="47">
        <v>0</v>
      </c>
      <c r="G6465" s="48">
        <f>ROUND(E6465*F6465,2)</f>
        <v>0</v>
      </c>
      <c r="H6465" s="46">
        <v>3.3600000000000001E-3</v>
      </c>
      <c r="I6465" s="46">
        <f>ROUND(E6465*H6465,2)</f>
        <v>0.03</v>
      </c>
      <c r="J6465" s="46">
        <v>0</v>
      </c>
      <c r="K6465" s="46">
        <f>ROUND(E6465*J6465,2)</f>
        <v>0</v>
      </c>
    </row>
    <row r="6466" spans="1:11" outlineLevel="1" x14ac:dyDescent="0.2">
      <c r="A6466" s="135"/>
      <c r="B6466" s="136"/>
      <c r="C6466" s="137" t="s">
        <v>906</v>
      </c>
      <c r="D6466" s="139"/>
      <c r="E6466" s="139"/>
      <c r="F6466" s="134"/>
      <c r="G6466" s="134"/>
      <c r="H6466" s="140"/>
      <c r="I6466" s="140"/>
      <c r="J6466" s="140"/>
      <c r="K6466" s="140"/>
    </row>
    <row r="6467" spans="1:11" outlineLevel="1" x14ac:dyDescent="0.2">
      <c r="A6467" s="135"/>
      <c r="B6467" s="136"/>
      <c r="C6467" s="137" t="s">
        <v>964</v>
      </c>
      <c r="D6467" s="139"/>
      <c r="E6467" s="139">
        <v>6.46</v>
      </c>
      <c r="F6467" s="134"/>
      <c r="G6467" s="134"/>
      <c r="H6467" s="140"/>
      <c r="I6467" s="140"/>
      <c r="J6467" s="140"/>
      <c r="K6467" s="140"/>
    </row>
    <row r="6468" spans="1:11" outlineLevel="1" x14ac:dyDescent="0.2">
      <c r="A6468" s="135"/>
      <c r="B6468" s="136"/>
      <c r="C6468" s="137" t="s">
        <v>967</v>
      </c>
      <c r="D6468" s="139"/>
      <c r="E6468" s="139">
        <v>1.62</v>
      </c>
      <c r="F6468" s="134"/>
      <c r="G6468" s="134"/>
      <c r="H6468" s="140"/>
      <c r="I6468" s="140"/>
      <c r="J6468" s="140"/>
      <c r="K6468" s="140"/>
    </row>
    <row r="6469" spans="1:11" ht="22.5" outlineLevel="1" x14ac:dyDescent="0.2">
      <c r="A6469" s="43">
        <v>640</v>
      </c>
      <c r="B6469" s="44" t="s">
        <v>5052</v>
      </c>
      <c r="C6469" s="59" t="s">
        <v>5053</v>
      </c>
      <c r="D6469" s="68" t="s">
        <v>373</v>
      </c>
      <c r="E6469" s="46">
        <v>1357.35</v>
      </c>
      <c r="F6469" s="47">
        <v>0</v>
      </c>
      <c r="G6469" s="48">
        <f>ROUND(E6469*F6469,2)</f>
        <v>0</v>
      </c>
      <c r="H6469" s="46">
        <v>4.0000000000000003E-5</v>
      </c>
      <c r="I6469" s="46">
        <f>ROUND(E6469*H6469,2)</f>
        <v>0.05</v>
      </c>
      <c r="J6469" s="46">
        <v>0</v>
      </c>
      <c r="K6469" s="46">
        <f>ROUND(E6469*J6469,2)</f>
        <v>0</v>
      </c>
    </row>
    <row r="6470" spans="1:11" outlineLevel="1" x14ac:dyDescent="0.2">
      <c r="A6470" s="135"/>
      <c r="B6470" s="136"/>
      <c r="C6470" s="144" t="s">
        <v>5054</v>
      </c>
      <c r="D6470" s="144"/>
      <c r="E6470" s="144"/>
      <c r="F6470" s="144"/>
      <c r="G6470" s="144"/>
      <c r="H6470" s="140"/>
      <c r="I6470" s="140"/>
      <c r="J6470" s="140"/>
      <c r="K6470" s="140"/>
    </row>
    <row r="6471" spans="1:11" outlineLevel="1" x14ac:dyDescent="0.2">
      <c r="A6471" s="135"/>
      <c r="B6471" s="136"/>
      <c r="C6471" s="137" t="s">
        <v>906</v>
      </c>
      <c r="D6471" s="139"/>
      <c r="E6471" s="139"/>
      <c r="F6471" s="134"/>
      <c r="G6471" s="134"/>
      <c r="H6471" s="140"/>
      <c r="I6471" s="140"/>
      <c r="J6471" s="140"/>
      <c r="K6471" s="140"/>
    </row>
    <row r="6472" spans="1:11" outlineLevel="1" x14ac:dyDescent="0.2">
      <c r="A6472" s="135"/>
      <c r="B6472" s="136"/>
      <c r="C6472" s="137" t="s">
        <v>4948</v>
      </c>
      <c r="D6472" s="139"/>
      <c r="E6472" s="139">
        <v>5.66</v>
      </c>
      <c r="F6472" s="134"/>
      <c r="G6472" s="134"/>
      <c r="H6472" s="140"/>
      <c r="I6472" s="140"/>
      <c r="J6472" s="140"/>
      <c r="K6472" s="140"/>
    </row>
    <row r="6473" spans="1:11" outlineLevel="1" x14ac:dyDescent="0.2">
      <c r="A6473" s="135"/>
      <c r="B6473" s="136"/>
      <c r="C6473" s="137" t="s">
        <v>4949</v>
      </c>
      <c r="D6473" s="139"/>
      <c r="E6473" s="139">
        <v>4.1399999999999997</v>
      </c>
      <c r="F6473" s="134"/>
      <c r="G6473" s="134"/>
      <c r="H6473" s="140"/>
      <c r="I6473" s="140"/>
      <c r="J6473" s="140"/>
      <c r="K6473" s="140"/>
    </row>
    <row r="6474" spans="1:11" outlineLevel="1" x14ac:dyDescent="0.2">
      <c r="A6474" s="135"/>
      <c r="B6474" s="136"/>
      <c r="C6474" s="137" t="s">
        <v>4950</v>
      </c>
      <c r="D6474" s="139"/>
      <c r="E6474" s="139">
        <v>17.059999999999999</v>
      </c>
      <c r="F6474" s="134"/>
      <c r="G6474" s="134"/>
      <c r="H6474" s="140"/>
      <c r="I6474" s="140"/>
      <c r="J6474" s="140"/>
      <c r="K6474" s="140"/>
    </row>
    <row r="6475" spans="1:11" outlineLevel="1" x14ac:dyDescent="0.2">
      <c r="A6475" s="135"/>
      <c r="B6475" s="136"/>
      <c r="C6475" s="137" t="s">
        <v>4952</v>
      </c>
      <c r="D6475" s="139"/>
      <c r="E6475" s="139">
        <v>11.66</v>
      </c>
      <c r="F6475" s="134"/>
      <c r="G6475" s="134"/>
      <c r="H6475" s="140"/>
      <c r="I6475" s="140"/>
      <c r="J6475" s="140"/>
      <c r="K6475" s="140"/>
    </row>
    <row r="6476" spans="1:11" outlineLevel="1" x14ac:dyDescent="0.2">
      <c r="A6476" s="135"/>
      <c r="B6476" s="136"/>
      <c r="C6476" s="137" t="s">
        <v>4954</v>
      </c>
      <c r="D6476" s="139"/>
      <c r="E6476" s="139">
        <v>7.6</v>
      </c>
      <c r="F6476" s="134"/>
      <c r="G6476" s="134"/>
      <c r="H6476" s="140"/>
      <c r="I6476" s="140"/>
      <c r="J6476" s="140"/>
      <c r="K6476" s="140"/>
    </row>
    <row r="6477" spans="1:11" outlineLevel="1" x14ac:dyDescent="0.2">
      <c r="A6477" s="135"/>
      <c r="B6477" s="136"/>
      <c r="C6477" s="137" t="s">
        <v>4955</v>
      </c>
      <c r="D6477" s="139"/>
      <c r="E6477" s="139">
        <v>14.3</v>
      </c>
      <c r="F6477" s="134"/>
      <c r="G6477" s="134"/>
      <c r="H6477" s="140"/>
      <c r="I6477" s="140"/>
      <c r="J6477" s="140"/>
      <c r="K6477" s="140"/>
    </row>
    <row r="6478" spans="1:11" outlineLevel="1" x14ac:dyDescent="0.2">
      <c r="A6478" s="135"/>
      <c r="B6478" s="136"/>
      <c r="C6478" s="137" t="s">
        <v>4956</v>
      </c>
      <c r="D6478" s="139"/>
      <c r="E6478" s="139">
        <v>37.229999999999997</v>
      </c>
      <c r="F6478" s="134"/>
      <c r="G6478" s="134"/>
      <c r="H6478" s="140"/>
      <c r="I6478" s="140"/>
      <c r="J6478" s="140"/>
      <c r="K6478" s="140"/>
    </row>
    <row r="6479" spans="1:11" outlineLevel="1" x14ac:dyDescent="0.2">
      <c r="A6479" s="135"/>
      <c r="B6479" s="136"/>
      <c r="C6479" s="137" t="s">
        <v>4958</v>
      </c>
      <c r="D6479" s="139"/>
      <c r="E6479" s="139">
        <v>38.76</v>
      </c>
      <c r="F6479" s="134"/>
      <c r="G6479" s="134"/>
      <c r="H6479" s="140"/>
      <c r="I6479" s="140"/>
      <c r="J6479" s="140"/>
      <c r="K6479" s="140"/>
    </row>
    <row r="6480" spans="1:11" outlineLevel="1" x14ac:dyDescent="0.2">
      <c r="A6480" s="135"/>
      <c r="B6480" s="136"/>
      <c r="C6480" s="137" t="s">
        <v>4959</v>
      </c>
      <c r="D6480" s="139"/>
      <c r="E6480" s="139">
        <v>1.7</v>
      </c>
      <c r="F6480" s="134"/>
      <c r="G6480" s="134"/>
      <c r="H6480" s="140"/>
      <c r="I6480" s="140"/>
      <c r="J6480" s="140"/>
      <c r="K6480" s="140"/>
    </row>
    <row r="6481" spans="1:11" outlineLevel="1" x14ac:dyDescent="0.2">
      <c r="A6481" s="135"/>
      <c r="B6481" s="136"/>
      <c r="C6481" s="137" t="s">
        <v>4960</v>
      </c>
      <c r="D6481" s="139"/>
      <c r="E6481" s="139">
        <v>1.2</v>
      </c>
      <c r="F6481" s="134"/>
      <c r="G6481" s="134"/>
      <c r="H6481" s="140"/>
      <c r="I6481" s="140"/>
      <c r="J6481" s="140"/>
      <c r="K6481" s="140"/>
    </row>
    <row r="6482" spans="1:11" outlineLevel="1" x14ac:dyDescent="0.2">
      <c r="A6482" s="135"/>
      <c r="B6482" s="136"/>
      <c r="C6482" s="137" t="s">
        <v>4961</v>
      </c>
      <c r="D6482" s="139"/>
      <c r="E6482" s="139">
        <v>2.8</v>
      </c>
      <c r="F6482" s="134"/>
      <c r="G6482" s="134"/>
      <c r="H6482" s="140"/>
      <c r="I6482" s="140"/>
      <c r="J6482" s="140"/>
      <c r="K6482" s="140"/>
    </row>
    <row r="6483" spans="1:11" outlineLevel="1" x14ac:dyDescent="0.2">
      <c r="A6483" s="135"/>
      <c r="B6483" s="136"/>
      <c r="C6483" s="137" t="s">
        <v>3727</v>
      </c>
      <c r="D6483" s="139"/>
      <c r="E6483" s="139">
        <v>33.86</v>
      </c>
      <c r="F6483" s="134"/>
      <c r="G6483" s="134"/>
      <c r="H6483" s="140"/>
      <c r="I6483" s="140"/>
      <c r="J6483" s="140"/>
      <c r="K6483" s="140"/>
    </row>
    <row r="6484" spans="1:11" outlineLevel="1" x14ac:dyDescent="0.2">
      <c r="A6484" s="135"/>
      <c r="B6484" s="136"/>
      <c r="C6484" s="137" t="s">
        <v>3728</v>
      </c>
      <c r="D6484" s="139"/>
      <c r="E6484" s="139">
        <v>2.7</v>
      </c>
      <c r="F6484" s="134"/>
      <c r="G6484" s="134"/>
      <c r="H6484" s="140"/>
      <c r="I6484" s="140"/>
      <c r="J6484" s="140"/>
      <c r="K6484" s="140"/>
    </row>
    <row r="6485" spans="1:11" outlineLevel="1" x14ac:dyDescent="0.2">
      <c r="A6485" s="135"/>
      <c r="B6485" s="136"/>
      <c r="C6485" s="137" t="s">
        <v>3729</v>
      </c>
      <c r="D6485" s="139"/>
      <c r="E6485" s="139">
        <v>20.94</v>
      </c>
      <c r="F6485" s="134"/>
      <c r="G6485" s="134"/>
      <c r="H6485" s="140"/>
      <c r="I6485" s="140"/>
      <c r="J6485" s="140"/>
      <c r="K6485" s="140"/>
    </row>
    <row r="6486" spans="1:11" outlineLevel="1" x14ac:dyDescent="0.2">
      <c r="A6486" s="135"/>
      <c r="B6486" s="136"/>
      <c r="C6486" s="137" t="s">
        <v>3730</v>
      </c>
      <c r="D6486" s="139"/>
      <c r="E6486" s="139">
        <v>28.86</v>
      </c>
      <c r="F6486" s="134"/>
      <c r="G6486" s="134"/>
      <c r="H6486" s="140"/>
      <c r="I6486" s="140"/>
      <c r="J6486" s="140"/>
      <c r="K6486" s="140"/>
    </row>
    <row r="6487" spans="1:11" outlineLevel="1" x14ac:dyDescent="0.2">
      <c r="A6487" s="135"/>
      <c r="B6487" s="136"/>
      <c r="C6487" s="137" t="s">
        <v>3731</v>
      </c>
      <c r="D6487" s="139"/>
      <c r="E6487" s="139">
        <v>1.8</v>
      </c>
      <c r="F6487" s="134"/>
      <c r="G6487" s="134"/>
      <c r="H6487" s="140"/>
      <c r="I6487" s="140"/>
      <c r="J6487" s="140"/>
      <c r="K6487" s="140"/>
    </row>
    <row r="6488" spans="1:11" outlineLevel="1" x14ac:dyDescent="0.2">
      <c r="A6488" s="135"/>
      <c r="B6488" s="136"/>
      <c r="C6488" s="137" t="s">
        <v>3732</v>
      </c>
      <c r="D6488" s="139"/>
      <c r="E6488" s="139">
        <v>27.92</v>
      </c>
      <c r="F6488" s="134"/>
      <c r="G6488" s="134"/>
      <c r="H6488" s="140"/>
      <c r="I6488" s="140"/>
      <c r="J6488" s="140"/>
      <c r="K6488" s="140"/>
    </row>
    <row r="6489" spans="1:11" outlineLevel="1" x14ac:dyDescent="0.2">
      <c r="A6489" s="135"/>
      <c r="B6489" s="136"/>
      <c r="C6489" s="137" t="s">
        <v>3731</v>
      </c>
      <c r="D6489" s="139"/>
      <c r="E6489" s="139">
        <v>1.8</v>
      </c>
      <c r="F6489" s="134"/>
      <c r="G6489" s="134"/>
      <c r="H6489" s="140"/>
      <c r="I6489" s="140"/>
      <c r="J6489" s="140"/>
      <c r="K6489" s="140"/>
    </row>
    <row r="6490" spans="1:11" outlineLevel="1" x14ac:dyDescent="0.2">
      <c r="A6490" s="135"/>
      <c r="B6490" s="136"/>
      <c r="C6490" s="137" t="s">
        <v>5055</v>
      </c>
      <c r="D6490" s="139"/>
      <c r="E6490" s="139">
        <v>6.94</v>
      </c>
      <c r="F6490" s="134"/>
      <c r="G6490" s="134"/>
      <c r="H6490" s="140"/>
      <c r="I6490" s="140"/>
      <c r="J6490" s="140"/>
      <c r="K6490" s="140"/>
    </row>
    <row r="6491" spans="1:11" outlineLevel="1" x14ac:dyDescent="0.2">
      <c r="A6491" s="135"/>
      <c r="B6491" s="136"/>
      <c r="C6491" s="137" t="s">
        <v>5056</v>
      </c>
      <c r="D6491" s="139"/>
      <c r="E6491" s="139">
        <v>10.54</v>
      </c>
      <c r="F6491" s="134"/>
      <c r="G6491" s="134"/>
      <c r="H6491" s="140"/>
      <c r="I6491" s="140"/>
      <c r="J6491" s="140"/>
      <c r="K6491" s="140"/>
    </row>
    <row r="6492" spans="1:11" outlineLevel="1" x14ac:dyDescent="0.2">
      <c r="A6492" s="135"/>
      <c r="B6492" s="136"/>
      <c r="C6492" s="137" t="s">
        <v>4963</v>
      </c>
      <c r="D6492" s="139"/>
      <c r="E6492" s="139">
        <v>10.42</v>
      </c>
      <c r="F6492" s="134"/>
      <c r="G6492" s="134"/>
      <c r="H6492" s="140"/>
      <c r="I6492" s="140"/>
      <c r="J6492" s="140"/>
      <c r="K6492" s="140"/>
    </row>
    <row r="6493" spans="1:11" outlineLevel="1" x14ac:dyDescent="0.2">
      <c r="A6493" s="135"/>
      <c r="B6493" s="136"/>
      <c r="C6493" s="137" t="s">
        <v>3733</v>
      </c>
      <c r="D6493" s="139"/>
      <c r="E6493" s="139">
        <v>12.98</v>
      </c>
      <c r="F6493" s="134"/>
      <c r="G6493" s="134"/>
      <c r="H6493" s="140"/>
      <c r="I6493" s="140"/>
      <c r="J6493" s="140"/>
      <c r="K6493" s="140"/>
    </row>
    <row r="6494" spans="1:11" outlineLevel="1" x14ac:dyDescent="0.2">
      <c r="A6494" s="135"/>
      <c r="B6494" s="136"/>
      <c r="C6494" s="137" t="s">
        <v>3734</v>
      </c>
      <c r="D6494" s="139"/>
      <c r="E6494" s="139">
        <v>18.84</v>
      </c>
      <c r="F6494" s="134"/>
      <c r="G6494" s="134"/>
      <c r="H6494" s="140"/>
      <c r="I6494" s="140"/>
      <c r="J6494" s="140"/>
      <c r="K6494" s="140"/>
    </row>
    <row r="6495" spans="1:11" outlineLevel="1" x14ac:dyDescent="0.2">
      <c r="A6495" s="135"/>
      <c r="B6495" s="136"/>
      <c r="C6495" s="137" t="s">
        <v>3735</v>
      </c>
      <c r="D6495" s="139"/>
      <c r="E6495" s="139">
        <v>18.78</v>
      </c>
      <c r="F6495" s="134"/>
      <c r="G6495" s="134"/>
      <c r="H6495" s="140"/>
      <c r="I6495" s="140"/>
      <c r="J6495" s="140"/>
      <c r="K6495" s="140"/>
    </row>
    <row r="6496" spans="1:11" outlineLevel="1" x14ac:dyDescent="0.2">
      <c r="A6496" s="135"/>
      <c r="B6496" s="136"/>
      <c r="C6496" s="137" t="s">
        <v>3736</v>
      </c>
      <c r="D6496" s="139"/>
      <c r="E6496" s="139">
        <v>7.7</v>
      </c>
      <c r="F6496" s="134"/>
      <c r="G6496" s="134"/>
      <c r="H6496" s="140"/>
      <c r="I6496" s="140"/>
      <c r="J6496" s="140"/>
      <c r="K6496" s="140"/>
    </row>
    <row r="6497" spans="1:11" outlineLevel="1" x14ac:dyDescent="0.2">
      <c r="A6497" s="135"/>
      <c r="B6497" s="136"/>
      <c r="C6497" s="137" t="s">
        <v>4966</v>
      </c>
      <c r="D6497" s="139"/>
      <c r="E6497" s="139">
        <v>16.78</v>
      </c>
      <c r="F6497" s="134"/>
      <c r="G6497" s="134"/>
      <c r="H6497" s="140"/>
      <c r="I6497" s="140"/>
      <c r="J6497" s="140"/>
      <c r="K6497" s="140"/>
    </row>
    <row r="6498" spans="1:11" outlineLevel="1" x14ac:dyDescent="0.2">
      <c r="A6498" s="135"/>
      <c r="B6498" s="136"/>
      <c r="C6498" s="137" t="s">
        <v>5057</v>
      </c>
      <c r="D6498" s="139"/>
      <c r="E6498" s="139">
        <v>5.0999999999999996</v>
      </c>
      <c r="F6498" s="134"/>
      <c r="G6498" s="134"/>
      <c r="H6498" s="140"/>
      <c r="I6498" s="140"/>
      <c r="J6498" s="140"/>
      <c r="K6498" s="140"/>
    </row>
    <row r="6499" spans="1:11" outlineLevel="1" x14ac:dyDescent="0.2">
      <c r="A6499" s="135"/>
      <c r="B6499" s="136"/>
      <c r="C6499" s="137" t="s">
        <v>5058</v>
      </c>
      <c r="D6499" s="139"/>
      <c r="E6499" s="139">
        <v>5.4</v>
      </c>
      <c r="F6499" s="134"/>
      <c r="G6499" s="134"/>
      <c r="H6499" s="140"/>
      <c r="I6499" s="140"/>
      <c r="J6499" s="140"/>
      <c r="K6499" s="140"/>
    </row>
    <row r="6500" spans="1:11" outlineLevel="1" x14ac:dyDescent="0.2">
      <c r="A6500" s="135"/>
      <c r="B6500" s="136"/>
      <c r="C6500" s="137" t="s">
        <v>3737</v>
      </c>
      <c r="D6500" s="139"/>
      <c r="E6500" s="139">
        <v>5.4</v>
      </c>
      <c r="F6500" s="134"/>
      <c r="G6500" s="134"/>
      <c r="H6500" s="140"/>
      <c r="I6500" s="140"/>
      <c r="J6500" s="140"/>
      <c r="K6500" s="140"/>
    </row>
    <row r="6501" spans="1:11" outlineLevel="1" x14ac:dyDescent="0.2">
      <c r="A6501" s="135"/>
      <c r="B6501" s="136"/>
      <c r="C6501" s="137" t="s">
        <v>4968</v>
      </c>
      <c r="D6501" s="139"/>
      <c r="E6501" s="139">
        <v>25.7</v>
      </c>
      <c r="F6501" s="134"/>
      <c r="G6501" s="134"/>
      <c r="H6501" s="140"/>
      <c r="I6501" s="140"/>
      <c r="J6501" s="140"/>
      <c r="K6501" s="140"/>
    </row>
    <row r="6502" spans="1:11" outlineLevel="1" x14ac:dyDescent="0.2">
      <c r="A6502" s="135"/>
      <c r="B6502" s="136"/>
      <c r="C6502" s="137" t="s">
        <v>3738</v>
      </c>
      <c r="D6502" s="139"/>
      <c r="E6502" s="139">
        <v>27.7</v>
      </c>
      <c r="F6502" s="134"/>
      <c r="G6502" s="134"/>
      <c r="H6502" s="140"/>
      <c r="I6502" s="140"/>
      <c r="J6502" s="140"/>
      <c r="K6502" s="140"/>
    </row>
    <row r="6503" spans="1:11" outlineLevel="1" x14ac:dyDescent="0.2">
      <c r="A6503" s="135"/>
      <c r="B6503" s="136"/>
      <c r="C6503" s="137" t="s">
        <v>3739</v>
      </c>
      <c r="D6503" s="139"/>
      <c r="E6503" s="139">
        <v>1.76</v>
      </c>
      <c r="F6503" s="134"/>
      <c r="G6503" s="134"/>
      <c r="H6503" s="140"/>
      <c r="I6503" s="140"/>
      <c r="J6503" s="140"/>
      <c r="K6503" s="140"/>
    </row>
    <row r="6504" spans="1:11" outlineLevel="1" x14ac:dyDescent="0.2">
      <c r="A6504" s="135"/>
      <c r="B6504" s="136"/>
      <c r="C6504" s="137" t="s">
        <v>3740</v>
      </c>
      <c r="D6504" s="139"/>
      <c r="E6504" s="139">
        <v>11.14</v>
      </c>
      <c r="F6504" s="134"/>
      <c r="G6504" s="134"/>
      <c r="H6504" s="140"/>
      <c r="I6504" s="140"/>
      <c r="J6504" s="140"/>
      <c r="K6504" s="140"/>
    </row>
    <row r="6505" spans="1:11" outlineLevel="1" x14ac:dyDescent="0.2">
      <c r="A6505" s="135"/>
      <c r="B6505" s="136"/>
      <c r="C6505" s="137" t="s">
        <v>3741</v>
      </c>
      <c r="D6505" s="139"/>
      <c r="E6505" s="139">
        <v>15.94</v>
      </c>
      <c r="F6505" s="134"/>
      <c r="G6505" s="134"/>
      <c r="H6505" s="140"/>
      <c r="I6505" s="140"/>
      <c r="J6505" s="140"/>
      <c r="K6505" s="140"/>
    </row>
    <row r="6506" spans="1:11" outlineLevel="1" x14ac:dyDescent="0.2">
      <c r="A6506" s="135"/>
      <c r="B6506" s="136"/>
      <c r="C6506" s="137" t="s">
        <v>4971</v>
      </c>
      <c r="D6506" s="139"/>
      <c r="E6506" s="139">
        <v>36</v>
      </c>
      <c r="F6506" s="134"/>
      <c r="G6506" s="134"/>
      <c r="H6506" s="140"/>
      <c r="I6506" s="140"/>
      <c r="J6506" s="140"/>
      <c r="K6506" s="140"/>
    </row>
    <row r="6507" spans="1:11" outlineLevel="1" x14ac:dyDescent="0.2">
      <c r="A6507" s="135"/>
      <c r="B6507" s="136"/>
      <c r="C6507" s="137" t="s">
        <v>4972</v>
      </c>
      <c r="D6507" s="139"/>
      <c r="E6507" s="139">
        <v>2.64</v>
      </c>
      <c r="F6507" s="134"/>
      <c r="G6507" s="134"/>
      <c r="H6507" s="140"/>
      <c r="I6507" s="140"/>
      <c r="J6507" s="140"/>
      <c r="K6507" s="140"/>
    </row>
    <row r="6508" spans="1:11" outlineLevel="1" x14ac:dyDescent="0.2">
      <c r="A6508" s="135"/>
      <c r="B6508" s="136"/>
      <c r="C6508" s="137" t="s">
        <v>5059</v>
      </c>
      <c r="D6508" s="139"/>
      <c r="E6508" s="139">
        <v>5</v>
      </c>
      <c r="F6508" s="134"/>
      <c r="G6508" s="134"/>
      <c r="H6508" s="140"/>
      <c r="I6508" s="140"/>
      <c r="J6508" s="140"/>
      <c r="K6508" s="140"/>
    </row>
    <row r="6509" spans="1:11" outlineLevel="1" x14ac:dyDescent="0.2">
      <c r="A6509" s="135"/>
      <c r="B6509" s="136"/>
      <c r="C6509" s="137" t="s">
        <v>5060</v>
      </c>
      <c r="D6509" s="139"/>
      <c r="E6509" s="139">
        <v>7.96</v>
      </c>
      <c r="F6509" s="134"/>
      <c r="G6509" s="134"/>
      <c r="H6509" s="140"/>
      <c r="I6509" s="140"/>
      <c r="J6509" s="140"/>
      <c r="K6509" s="140"/>
    </row>
    <row r="6510" spans="1:11" outlineLevel="1" x14ac:dyDescent="0.2">
      <c r="A6510" s="135"/>
      <c r="B6510" s="136"/>
      <c r="C6510" s="137" t="s">
        <v>3742</v>
      </c>
      <c r="D6510" s="139"/>
      <c r="E6510" s="139">
        <v>7.74</v>
      </c>
      <c r="F6510" s="134"/>
      <c r="G6510" s="134"/>
      <c r="H6510" s="140"/>
      <c r="I6510" s="140"/>
      <c r="J6510" s="140"/>
      <c r="K6510" s="140"/>
    </row>
    <row r="6511" spans="1:11" outlineLevel="1" x14ac:dyDescent="0.2">
      <c r="A6511" s="135"/>
      <c r="B6511" s="136"/>
      <c r="C6511" s="137" t="s">
        <v>5061</v>
      </c>
      <c r="D6511" s="139"/>
      <c r="E6511" s="139">
        <v>5</v>
      </c>
      <c r="F6511" s="134"/>
      <c r="G6511" s="134"/>
      <c r="H6511" s="140"/>
      <c r="I6511" s="140"/>
      <c r="J6511" s="140"/>
      <c r="K6511" s="140"/>
    </row>
    <row r="6512" spans="1:11" outlineLevel="1" x14ac:dyDescent="0.2">
      <c r="A6512" s="135"/>
      <c r="B6512" s="136"/>
      <c r="C6512" s="137" t="s">
        <v>5062</v>
      </c>
      <c r="D6512" s="139"/>
      <c r="E6512" s="139">
        <v>5</v>
      </c>
      <c r="F6512" s="134"/>
      <c r="G6512" s="134"/>
      <c r="H6512" s="140"/>
      <c r="I6512" s="140"/>
      <c r="J6512" s="140"/>
      <c r="K6512" s="140"/>
    </row>
    <row r="6513" spans="1:11" outlineLevel="1" x14ac:dyDescent="0.2">
      <c r="A6513" s="135"/>
      <c r="B6513" s="136"/>
      <c r="C6513" s="137" t="s">
        <v>5063</v>
      </c>
      <c r="D6513" s="139"/>
      <c r="E6513" s="139">
        <v>6.1</v>
      </c>
      <c r="F6513" s="134"/>
      <c r="G6513" s="134"/>
      <c r="H6513" s="140"/>
      <c r="I6513" s="140"/>
      <c r="J6513" s="140"/>
      <c r="K6513" s="140"/>
    </row>
    <row r="6514" spans="1:11" outlineLevel="1" x14ac:dyDescent="0.2">
      <c r="A6514" s="135"/>
      <c r="B6514" s="136"/>
      <c r="C6514" s="137" t="s">
        <v>5064</v>
      </c>
      <c r="D6514" s="139"/>
      <c r="E6514" s="139">
        <v>6.58</v>
      </c>
      <c r="F6514" s="134"/>
      <c r="G6514" s="134"/>
      <c r="H6514" s="140"/>
      <c r="I6514" s="140"/>
      <c r="J6514" s="140"/>
      <c r="K6514" s="140"/>
    </row>
    <row r="6515" spans="1:11" outlineLevel="1" x14ac:dyDescent="0.2">
      <c r="A6515" s="135"/>
      <c r="B6515" s="136"/>
      <c r="C6515" s="137" t="s">
        <v>3743</v>
      </c>
      <c r="D6515" s="139"/>
      <c r="E6515" s="139">
        <v>7.3</v>
      </c>
      <c r="F6515" s="134"/>
      <c r="G6515" s="134"/>
      <c r="H6515" s="140"/>
      <c r="I6515" s="140"/>
      <c r="J6515" s="140"/>
      <c r="K6515" s="140"/>
    </row>
    <row r="6516" spans="1:11" outlineLevel="1" x14ac:dyDescent="0.2">
      <c r="A6516" s="135"/>
      <c r="B6516" s="136"/>
      <c r="C6516" s="137" t="s">
        <v>917</v>
      </c>
      <c r="D6516" s="139"/>
      <c r="E6516" s="139"/>
      <c r="F6516" s="134"/>
      <c r="G6516" s="134"/>
      <c r="H6516" s="140"/>
      <c r="I6516" s="140"/>
      <c r="J6516" s="140"/>
      <c r="K6516" s="140"/>
    </row>
    <row r="6517" spans="1:11" outlineLevel="1" x14ac:dyDescent="0.2">
      <c r="A6517" s="135"/>
      <c r="B6517" s="136"/>
      <c r="C6517" s="137" t="s">
        <v>4979</v>
      </c>
      <c r="D6517" s="139"/>
      <c r="E6517" s="139">
        <v>11.16</v>
      </c>
      <c r="F6517" s="134"/>
      <c r="G6517" s="134"/>
      <c r="H6517" s="140"/>
      <c r="I6517" s="140"/>
      <c r="J6517" s="140"/>
      <c r="K6517" s="140"/>
    </row>
    <row r="6518" spans="1:11" outlineLevel="1" x14ac:dyDescent="0.2">
      <c r="A6518" s="135"/>
      <c r="B6518" s="136"/>
      <c r="C6518" s="137" t="s">
        <v>4980</v>
      </c>
      <c r="D6518" s="139"/>
      <c r="E6518" s="139">
        <v>0.56000000000000005</v>
      </c>
      <c r="F6518" s="134"/>
      <c r="G6518" s="134"/>
      <c r="H6518" s="140"/>
      <c r="I6518" s="140"/>
      <c r="J6518" s="140"/>
      <c r="K6518" s="140"/>
    </row>
    <row r="6519" spans="1:11" outlineLevel="1" x14ac:dyDescent="0.2">
      <c r="A6519" s="135"/>
      <c r="B6519" s="136"/>
      <c r="C6519" s="137" t="s">
        <v>4981</v>
      </c>
      <c r="D6519" s="139"/>
      <c r="E6519" s="139">
        <v>16.13</v>
      </c>
      <c r="F6519" s="134"/>
      <c r="G6519" s="134"/>
      <c r="H6519" s="140"/>
      <c r="I6519" s="140"/>
      <c r="J6519" s="140"/>
      <c r="K6519" s="140"/>
    </row>
    <row r="6520" spans="1:11" outlineLevel="1" x14ac:dyDescent="0.2">
      <c r="A6520" s="135"/>
      <c r="B6520" s="136"/>
      <c r="C6520" s="137" t="s">
        <v>4982</v>
      </c>
      <c r="D6520" s="139"/>
      <c r="E6520" s="139">
        <v>0.6</v>
      </c>
      <c r="F6520" s="134"/>
      <c r="G6520" s="134"/>
      <c r="H6520" s="140"/>
      <c r="I6520" s="140"/>
      <c r="J6520" s="140"/>
      <c r="K6520" s="140"/>
    </row>
    <row r="6521" spans="1:11" outlineLevel="1" x14ac:dyDescent="0.2">
      <c r="A6521" s="135"/>
      <c r="B6521" s="136"/>
      <c r="C6521" s="137" t="s">
        <v>4984</v>
      </c>
      <c r="D6521" s="139"/>
      <c r="E6521" s="139">
        <v>23.95</v>
      </c>
      <c r="F6521" s="134"/>
      <c r="G6521" s="134"/>
      <c r="H6521" s="140"/>
      <c r="I6521" s="140"/>
      <c r="J6521" s="140"/>
      <c r="K6521" s="140"/>
    </row>
    <row r="6522" spans="1:11" outlineLevel="1" x14ac:dyDescent="0.2">
      <c r="A6522" s="135"/>
      <c r="B6522" s="136"/>
      <c r="C6522" s="137" t="s">
        <v>4985</v>
      </c>
      <c r="D6522" s="139"/>
      <c r="E6522" s="139">
        <v>0.6</v>
      </c>
      <c r="F6522" s="134"/>
      <c r="G6522" s="134"/>
      <c r="H6522" s="140"/>
      <c r="I6522" s="140"/>
      <c r="J6522" s="140"/>
      <c r="K6522" s="140"/>
    </row>
    <row r="6523" spans="1:11" outlineLevel="1" x14ac:dyDescent="0.2">
      <c r="A6523" s="135"/>
      <c r="B6523" s="136"/>
      <c r="C6523" s="137" t="s">
        <v>4986</v>
      </c>
      <c r="D6523" s="139"/>
      <c r="E6523" s="139">
        <v>1</v>
      </c>
      <c r="F6523" s="134"/>
      <c r="G6523" s="134"/>
      <c r="H6523" s="140"/>
      <c r="I6523" s="140"/>
      <c r="J6523" s="140"/>
      <c r="K6523" s="140"/>
    </row>
    <row r="6524" spans="1:11" outlineLevel="1" x14ac:dyDescent="0.2">
      <c r="A6524" s="135"/>
      <c r="B6524" s="136"/>
      <c r="C6524" s="137" t="s">
        <v>4987</v>
      </c>
      <c r="D6524" s="139"/>
      <c r="E6524" s="139">
        <v>0.34</v>
      </c>
      <c r="F6524" s="134"/>
      <c r="G6524" s="134"/>
      <c r="H6524" s="140"/>
      <c r="I6524" s="140"/>
      <c r="J6524" s="140"/>
      <c r="K6524" s="140"/>
    </row>
    <row r="6525" spans="1:11" outlineLevel="1" x14ac:dyDescent="0.2">
      <c r="A6525" s="135"/>
      <c r="B6525" s="136"/>
      <c r="C6525" s="137" t="s">
        <v>3745</v>
      </c>
      <c r="D6525" s="139"/>
      <c r="E6525" s="139">
        <v>12.44</v>
      </c>
      <c r="F6525" s="134"/>
      <c r="G6525" s="134"/>
      <c r="H6525" s="140"/>
      <c r="I6525" s="140"/>
      <c r="J6525" s="140"/>
      <c r="K6525" s="140"/>
    </row>
    <row r="6526" spans="1:11" outlineLevel="1" x14ac:dyDescent="0.2">
      <c r="A6526" s="135"/>
      <c r="B6526" s="136"/>
      <c r="C6526" s="137" t="s">
        <v>5065</v>
      </c>
      <c r="D6526" s="139"/>
      <c r="E6526" s="139">
        <v>3.9</v>
      </c>
      <c r="F6526" s="134"/>
      <c r="G6526" s="134"/>
      <c r="H6526" s="140"/>
      <c r="I6526" s="140"/>
      <c r="J6526" s="140"/>
      <c r="K6526" s="140"/>
    </row>
    <row r="6527" spans="1:11" outlineLevel="1" x14ac:dyDescent="0.2">
      <c r="A6527" s="135"/>
      <c r="B6527" s="136"/>
      <c r="C6527" s="137" t="s">
        <v>4989</v>
      </c>
      <c r="D6527" s="139"/>
      <c r="E6527" s="139">
        <v>4.4800000000000004</v>
      </c>
      <c r="F6527" s="134"/>
      <c r="G6527" s="134"/>
      <c r="H6527" s="140"/>
      <c r="I6527" s="140"/>
      <c r="J6527" s="140"/>
      <c r="K6527" s="140"/>
    </row>
    <row r="6528" spans="1:11" outlineLevel="1" x14ac:dyDescent="0.2">
      <c r="A6528" s="135"/>
      <c r="B6528" s="136"/>
      <c r="C6528" s="137" t="s">
        <v>4991</v>
      </c>
      <c r="D6528" s="139"/>
      <c r="E6528" s="139">
        <v>15.66</v>
      </c>
      <c r="F6528" s="134"/>
      <c r="G6528" s="134"/>
      <c r="H6528" s="140"/>
      <c r="I6528" s="140"/>
      <c r="J6528" s="140"/>
      <c r="K6528" s="140"/>
    </row>
    <row r="6529" spans="1:11" outlineLevel="1" x14ac:dyDescent="0.2">
      <c r="A6529" s="135"/>
      <c r="B6529" s="136"/>
      <c r="C6529" s="137" t="s">
        <v>4993</v>
      </c>
      <c r="D6529" s="139"/>
      <c r="E6529" s="139">
        <v>52.02</v>
      </c>
      <c r="F6529" s="134"/>
      <c r="G6529" s="134"/>
      <c r="H6529" s="140"/>
      <c r="I6529" s="140"/>
      <c r="J6529" s="140"/>
      <c r="K6529" s="140"/>
    </row>
    <row r="6530" spans="1:11" outlineLevel="1" x14ac:dyDescent="0.2">
      <c r="A6530" s="135"/>
      <c r="B6530" s="136"/>
      <c r="C6530" s="137" t="s">
        <v>4994</v>
      </c>
      <c r="D6530" s="139"/>
      <c r="E6530" s="139">
        <v>3</v>
      </c>
      <c r="F6530" s="134"/>
      <c r="G6530" s="134"/>
      <c r="H6530" s="140"/>
      <c r="I6530" s="140"/>
      <c r="J6530" s="140"/>
      <c r="K6530" s="140"/>
    </row>
    <row r="6531" spans="1:11" outlineLevel="1" x14ac:dyDescent="0.2">
      <c r="A6531" s="135"/>
      <c r="B6531" s="136"/>
      <c r="C6531" s="137" t="s">
        <v>4995</v>
      </c>
      <c r="D6531" s="139"/>
      <c r="E6531" s="139">
        <v>2.0699999999999998</v>
      </c>
      <c r="F6531" s="134"/>
      <c r="G6531" s="134"/>
      <c r="H6531" s="140"/>
      <c r="I6531" s="140"/>
      <c r="J6531" s="140"/>
      <c r="K6531" s="140"/>
    </row>
    <row r="6532" spans="1:11" outlineLevel="1" x14ac:dyDescent="0.2">
      <c r="A6532" s="135"/>
      <c r="B6532" s="136"/>
      <c r="C6532" s="137" t="s">
        <v>4996</v>
      </c>
      <c r="D6532" s="139"/>
      <c r="E6532" s="139">
        <v>1.02</v>
      </c>
      <c r="F6532" s="134"/>
      <c r="G6532" s="134"/>
      <c r="H6532" s="140"/>
      <c r="I6532" s="140"/>
      <c r="J6532" s="140"/>
      <c r="K6532" s="140"/>
    </row>
    <row r="6533" spans="1:11" outlineLevel="1" x14ac:dyDescent="0.2">
      <c r="A6533" s="135"/>
      <c r="B6533" s="136"/>
      <c r="C6533" s="137" t="s">
        <v>926</v>
      </c>
      <c r="D6533" s="139"/>
      <c r="E6533" s="139"/>
      <c r="F6533" s="134"/>
      <c r="G6533" s="134"/>
      <c r="H6533" s="140"/>
      <c r="I6533" s="140"/>
      <c r="J6533" s="140"/>
      <c r="K6533" s="140"/>
    </row>
    <row r="6534" spans="1:11" outlineLevel="1" x14ac:dyDescent="0.2">
      <c r="A6534" s="135"/>
      <c r="B6534" s="136"/>
      <c r="C6534" s="137" t="s">
        <v>4998</v>
      </c>
      <c r="D6534" s="139"/>
      <c r="E6534" s="139">
        <v>11.16</v>
      </c>
      <c r="F6534" s="134"/>
      <c r="G6534" s="134"/>
      <c r="H6534" s="140"/>
      <c r="I6534" s="140"/>
      <c r="J6534" s="140"/>
      <c r="K6534" s="140"/>
    </row>
    <row r="6535" spans="1:11" outlineLevel="1" x14ac:dyDescent="0.2">
      <c r="A6535" s="135"/>
      <c r="B6535" s="136"/>
      <c r="C6535" s="137" t="s">
        <v>4999</v>
      </c>
      <c r="D6535" s="139"/>
      <c r="E6535" s="139">
        <v>15.04</v>
      </c>
      <c r="F6535" s="134"/>
      <c r="G6535" s="134"/>
      <c r="H6535" s="140"/>
      <c r="I6535" s="140"/>
      <c r="J6535" s="140"/>
      <c r="K6535" s="140"/>
    </row>
    <row r="6536" spans="1:11" outlineLevel="1" x14ac:dyDescent="0.2">
      <c r="A6536" s="135"/>
      <c r="B6536" s="136"/>
      <c r="C6536" s="137" t="s">
        <v>4987</v>
      </c>
      <c r="D6536" s="139"/>
      <c r="E6536" s="139">
        <v>0.34</v>
      </c>
      <c r="F6536" s="134"/>
      <c r="G6536" s="134"/>
      <c r="H6536" s="140"/>
      <c r="I6536" s="140"/>
      <c r="J6536" s="140"/>
      <c r="K6536" s="140"/>
    </row>
    <row r="6537" spans="1:11" outlineLevel="1" x14ac:dyDescent="0.2">
      <c r="A6537" s="135"/>
      <c r="B6537" s="136"/>
      <c r="C6537" s="137" t="s">
        <v>5000</v>
      </c>
      <c r="D6537" s="139"/>
      <c r="E6537" s="139">
        <v>1.22</v>
      </c>
      <c r="F6537" s="134"/>
      <c r="G6537" s="134"/>
      <c r="H6537" s="140"/>
      <c r="I6537" s="140"/>
      <c r="J6537" s="140"/>
      <c r="K6537" s="140"/>
    </row>
    <row r="6538" spans="1:11" outlineLevel="1" x14ac:dyDescent="0.2">
      <c r="A6538" s="135"/>
      <c r="B6538" s="136"/>
      <c r="C6538" s="137" t="s">
        <v>5002</v>
      </c>
      <c r="D6538" s="139"/>
      <c r="E6538" s="139">
        <v>34.159999999999997</v>
      </c>
      <c r="F6538" s="134"/>
      <c r="G6538" s="134"/>
      <c r="H6538" s="140"/>
      <c r="I6538" s="140"/>
      <c r="J6538" s="140"/>
      <c r="K6538" s="140"/>
    </row>
    <row r="6539" spans="1:11" outlineLevel="1" x14ac:dyDescent="0.2">
      <c r="A6539" s="135"/>
      <c r="B6539" s="136"/>
      <c r="C6539" s="137" t="s">
        <v>5003</v>
      </c>
      <c r="D6539" s="139"/>
      <c r="E6539" s="139">
        <v>0.68</v>
      </c>
      <c r="F6539" s="134"/>
      <c r="G6539" s="134"/>
      <c r="H6539" s="140"/>
      <c r="I6539" s="140"/>
      <c r="J6539" s="140"/>
      <c r="K6539" s="140"/>
    </row>
    <row r="6540" spans="1:11" outlineLevel="1" x14ac:dyDescent="0.2">
      <c r="A6540" s="135"/>
      <c r="B6540" s="136"/>
      <c r="C6540" s="137" t="s">
        <v>5066</v>
      </c>
      <c r="D6540" s="139"/>
      <c r="E6540" s="139">
        <v>6.36</v>
      </c>
      <c r="F6540" s="134"/>
      <c r="G6540" s="134"/>
      <c r="H6540" s="140"/>
      <c r="I6540" s="140"/>
      <c r="J6540" s="140"/>
      <c r="K6540" s="140"/>
    </row>
    <row r="6541" spans="1:11" outlineLevel="1" x14ac:dyDescent="0.2">
      <c r="A6541" s="135"/>
      <c r="B6541" s="136"/>
      <c r="C6541" s="137" t="s">
        <v>5067</v>
      </c>
      <c r="D6541" s="139"/>
      <c r="E6541" s="139">
        <v>10.48</v>
      </c>
      <c r="F6541" s="134"/>
      <c r="G6541" s="134"/>
      <c r="H6541" s="140"/>
      <c r="I6541" s="140"/>
      <c r="J6541" s="140"/>
      <c r="K6541" s="140"/>
    </row>
    <row r="6542" spans="1:11" outlineLevel="1" x14ac:dyDescent="0.2">
      <c r="A6542" s="135"/>
      <c r="B6542" s="136"/>
      <c r="C6542" s="137" t="s">
        <v>5068</v>
      </c>
      <c r="D6542" s="139"/>
      <c r="E6542" s="139">
        <v>5.14</v>
      </c>
      <c r="F6542" s="134"/>
      <c r="G6542" s="134"/>
      <c r="H6542" s="140"/>
      <c r="I6542" s="140"/>
      <c r="J6542" s="140"/>
      <c r="K6542" s="140"/>
    </row>
    <row r="6543" spans="1:11" outlineLevel="1" x14ac:dyDescent="0.2">
      <c r="A6543" s="135"/>
      <c r="B6543" s="136"/>
      <c r="C6543" s="137" t="s">
        <v>3746</v>
      </c>
      <c r="D6543" s="139"/>
      <c r="E6543" s="139">
        <v>4.6399999999999997</v>
      </c>
      <c r="F6543" s="134"/>
      <c r="G6543" s="134"/>
      <c r="H6543" s="140"/>
      <c r="I6543" s="140"/>
      <c r="J6543" s="140"/>
      <c r="K6543" s="140"/>
    </row>
    <row r="6544" spans="1:11" outlineLevel="1" x14ac:dyDescent="0.2">
      <c r="A6544" s="135"/>
      <c r="B6544" s="136"/>
      <c r="C6544" s="137" t="s">
        <v>5069</v>
      </c>
      <c r="D6544" s="139"/>
      <c r="E6544" s="139">
        <v>4.8</v>
      </c>
      <c r="F6544" s="134"/>
      <c r="G6544" s="134"/>
      <c r="H6544" s="140"/>
      <c r="I6544" s="140"/>
      <c r="J6544" s="140"/>
      <c r="K6544" s="140"/>
    </row>
    <row r="6545" spans="1:11" outlineLevel="1" x14ac:dyDescent="0.2">
      <c r="A6545" s="135"/>
      <c r="B6545" s="136"/>
      <c r="C6545" s="137" t="s">
        <v>5005</v>
      </c>
      <c r="D6545" s="139"/>
      <c r="E6545" s="139">
        <v>55.06</v>
      </c>
      <c r="F6545" s="134"/>
      <c r="G6545" s="134"/>
      <c r="H6545" s="140"/>
      <c r="I6545" s="140"/>
      <c r="J6545" s="140"/>
      <c r="K6545" s="140"/>
    </row>
    <row r="6546" spans="1:11" outlineLevel="1" x14ac:dyDescent="0.2">
      <c r="A6546" s="135"/>
      <c r="B6546" s="136"/>
      <c r="C6546" s="137" t="s">
        <v>5006</v>
      </c>
      <c r="D6546" s="139"/>
      <c r="E6546" s="139">
        <v>0.3</v>
      </c>
      <c r="F6546" s="134"/>
      <c r="G6546" s="134"/>
      <c r="H6546" s="140"/>
      <c r="I6546" s="140"/>
      <c r="J6546" s="140"/>
      <c r="K6546" s="140"/>
    </row>
    <row r="6547" spans="1:11" outlineLevel="1" x14ac:dyDescent="0.2">
      <c r="A6547" s="135"/>
      <c r="B6547" s="136"/>
      <c r="C6547" s="137" t="s">
        <v>5007</v>
      </c>
      <c r="D6547" s="139"/>
      <c r="E6547" s="139">
        <v>1.6</v>
      </c>
      <c r="F6547" s="134"/>
      <c r="G6547" s="134"/>
      <c r="H6547" s="140"/>
      <c r="I6547" s="140"/>
      <c r="J6547" s="140"/>
      <c r="K6547" s="140"/>
    </row>
    <row r="6548" spans="1:11" outlineLevel="1" x14ac:dyDescent="0.2">
      <c r="A6548" s="135"/>
      <c r="B6548" s="136"/>
      <c r="C6548" s="137" t="s">
        <v>4996</v>
      </c>
      <c r="D6548" s="139"/>
      <c r="E6548" s="139">
        <v>1.02</v>
      </c>
      <c r="F6548" s="134"/>
      <c r="G6548" s="134"/>
      <c r="H6548" s="140"/>
      <c r="I6548" s="140"/>
      <c r="J6548" s="140"/>
      <c r="K6548" s="140"/>
    </row>
    <row r="6549" spans="1:11" outlineLevel="1" x14ac:dyDescent="0.2">
      <c r="A6549" s="135"/>
      <c r="B6549" s="136"/>
      <c r="C6549" s="137" t="s">
        <v>5008</v>
      </c>
      <c r="D6549" s="139"/>
      <c r="E6549" s="139">
        <v>6</v>
      </c>
      <c r="F6549" s="134"/>
      <c r="G6549" s="134"/>
      <c r="H6549" s="140"/>
      <c r="I6549" s="140"/>
      <c r="J6549" s="140"/>
      <c r="K6549" s="140"/>
    </row>
    <row r="6550" spans="1:11" outlineLevel="1" x14ac:dyDescent="0.2">
      <c r="A6550" s="135"/>
      <c r="B6550" s="136"/>
      <c r="C6550" s="137" t="s">
        <v>3747</v>
      </c>
      <c r="D6550" s="139"/>
      <c r="E6550" s="139">
        <v>11.04</v>
      </c>
      <c r="F6550" s="134"/>
      <c r="G6550" s="134"/>
      <c r="H6550" s="140"/>
      <c r="I6550" s="140"/>
      <c r="J6550" s="140"/>
      <c r="K6550" s="140"/>
    </row>
    <row r="6551" spans="1:11" outlineLevel="1" x14ac:dyDescent="0.2">
      <c r="A6551" s="135"/>
      <c r="B6551" s="136"/>
      <c r="C6551" s="137" t="s">
        <v>938</v>
      </c>
      <c r="D6551" s="139"/>
      <c r="E6551" s="139"/>
      <c r="F6551" s="134"/>
      <c r="G6551" s="134"/>
      <c r="H6551" s="140"/>
      <c r="I6551" s="140"/>
      <c r="J6551" s="140"/>
      <c r="K6551" s="140"/>
    </row>
    <row r="6552" spans="1:11" outlineLevel="1" x14ac:dyDescent="0.2">
      <c r="A6552" s="135"/>
      <c r="B6552" s="136"/>
      <c r="C6552" s="137" t="s">
        <v>5011</v>
      </c>
      <c r="D6552" s="139"/>
      <c r="E6552" s="139">
        <v>11.16</v>
      </c>
      <c r="F6552" s="134"/>
      <c r="G6552" s="134"/>
      <c r="H6552" s="140"/>
      <c r="I6552" s="140"/>
      <c r="J6552" s="140"/>
      <c r="K6552" s="140"/>
    </row>
    <row r="6553" spans="1:11" outlineLevel="1" x14ac:dyDescent="0.2">
      <c r="A6553" s="135"/>
      <c r="B6553" s="136"/>
      <c r="C6553" s="137" t="s">
        <v>5012</v>
      </c>
      <c r="D6553" s="139"/>
      <c r="E6553" s="139">
        <v>14.97</v>
      </c>
      <c r="F6553" s="134"/>
      <c r="G6553" s="134"/>
      <c r="H6553" s="140"/>
      <c r="I6553" s="140"/>
      <c r="J6553" s="140"/>
      <c r="K6553" s="140"/>
    </row>
    <row r="6554" spans="1:11" outlineLevel="1" x14ac:dyDescent="0.2">
      <c r="A6554" s="135"/>
      <c r="B6554" s="136"/>
      <c r="C6554" s="137" t="s">
        <v>5013</v>
      </c>
      <c r="D6554" s="139"/>
      <c r="E6554" s="139">
        <v>0.94</v>
      </c>
      <c r="F6554" s="134"/>
      <c r="G6554" s="134"/>
      <c r="H6554" s="140"/>
      <c r="I6554" s="140"/>
      <c r="J6554" s="140"/>
      <c r="K6554" s="140"/>
    </row>
    <row r="6555" spans="1:11" outlineLevel="1" x14ac:dyDescent="0.2">
      <c r="A6555" s="135"/>
      <c r="B6555" s="136"/>
      <c r="C6555" s="137" t="s">
        <v>4986</v>
      </c>
      <c r="D6555" s="139"/>
      <c r="E6555" s="139">
        <v>1</v>
      </c>
      <c r="F6555" s="134"/>
      <c r="G6555" s="134"/>
      <c r="H6555" s="140"/>
      <c r="I6555" s="140"/>
      <c r="J6555" s="140"/>
      <c r="K6555" s="140"/>
    </row>
    <row r="6556" spans="1:11" outlineLevel="1" x14ac:dyDescent="0.2">
      <c r="A6556" s="135"/>
      <c r="B6556" s="136"/>
      <c r="C6556" s="137" t="s">
        <v>5014</v>
      </c>
      <c r="D6556" s="139"/>
      <c r="E6556" s="139">
        <v>34.46</v>
      </c>
      <c r="F6556" s="134"/>
      <c r="G6556" s="134"/>
      <c r="H6556" s="140"/>
      <c r="I6556" s="140"/>
      <c r="J6556" s="140"/>
      <c r="K6556" s="140"/>
    </row>
    <row r="6557" spans="1:11" outlineLevel="1" x14ac:dyDescent="0.2">
      <c r="A6557" s="135"/>
      <c r="B6557" s="136"/>
      <c r="C6557" s="137" t="s">
        <v>5070</v>
      </c>
      <c r="D6557" s="139"/>
      <c r="E6557" s="139">
        <v>5.94</v>
      </c>
      <c r="F6557" s="134"/>
      <c r="G6557" s="134"/>
      <c r="H6557" s="140"/>
      <c r="I6557" s="140"/>
      <c r="J6557" s="140"/>
      <c r="K6557" s="140"/>
    </row>
    <row r="6558" spans="1:11" outlineLevel="1" x14ac:dyDescent="0.2">
      <c r="A6558" s="135"/>
      <c r="B6558" s="136"/>
      <c r="C6558" s="137" t="s">
        <v>5071</v>
      </c>
      <c r="D6558" s="139"/>
      <c r="E6558" s="139">
        <v>10.5</v>
      </c>
      <c r="F6558" s="134"/>
      <c r="G6558" s="134"/>
      <c r="H6558" s="140"/>
      <c r="I6558" s="140"/>
      <c r="J6558" s="140"/>
      <c r="K6558" s="140"/>
    </row>
    <row r="6559" spans="1:11" outlineLevel="1" x14ac:dyDescent="0.2">
      <c r="A6559" s="135"/>
      <c r="B6559" s="136"/>
      <c r="C6559" s="137" t="s">
        <v>5072</v>
      </c>
      <c r="D6559" s="139"/>
      <c r="E6559" s="139">
        <v>4.8</v>
      </c>
      <c r="F6559" s="134"/>
      <c r="G6559" s="134"/>
      <c r="H6559" s="140"/>
      <c r="I6559" s="140"/>
      <c r="J6559" s="140"/>
      <c r="K6559" s="140"/>
    </row>
    <row r="6560" spans="1:11" outlineLevel="1" x14ac:dyDescent="0.2">
      <c r="A6560" s="135"/>
      <c r="B6560" s="136"/>
      <c r="C6560" s="137" t="s">
        <v>3748</v>
      </c>
      <c r="D6560" s="139"/>
      <c r="E6560" s="139">
        <v>4.9400000000000004</v>
      </c>
      <c r="F6560" s="134"/>
      <c r="G6560" s="134"/>
      <c r="H6560" s="140"/>
      <c r="I6560" s="140"/>
      <c r="J6560" s="140"/>
      <c r="K6560" s="140"/>
    </row>
    <row r="6561" spans="1:11" outlineLevel="1" x14ac:dyDescent="0.2">
      <c r="A6561" s="135"/>
      <c r="B6561" s="136"/>
      <c r="C6561" s="137" t="s">
        <v>5073</v>
      </c>
      <c r="D6561" s="139"/>
      <c r="E6561" s="139">
        <v>4.8</v>
      </c>
      <c r="F6561" s="134"/>
      <c r="G6561" s="134"/>
      <c r="H6561" s="140"/>
      <c r="I6561" s="140"/>
      <c r="J6561" s="140"/>
      <c r="K6561" s="140"/>
    </row>
    <row r="6562" spans="1:11" outlineLevel="1" x14ac:dyDescent="0.2">
      <c r="A6562" s="135"/>
      <c r="B6562" s="136"/>
      <c r="C6562" s="137" t="s">
        <v>5016</v>
      </c>
      <c r="D6562" s="139"/>
      <c r="E6562" s="139">
        <v>55.06</v>
      </c>
      <c r="F6562" s="134"/>
      <c r="G6562" s="134"/>
      <c r="H6562" s="140"/>
      <c r="I6562" s="140"/>
      <c r="J6562" s="140"/>
      <c r="K6562" s="140"/>
    </row>
    <row r="6563" spans="1:11" outlineLevel="1" x14ac:dyDescent="0.2">
      <c r="A6563" s="135"/>
      <c r="B6563" s="136"/>
      <c r="C6563" s="137" t="s">
        <v>5017</v>
      </c>
      <c r="D6563" s="139"/>
      <c r="E6563" s="139">
        <v>0.8</v>
      </c>
      <c r="F6563" s="134"/>
      <c r="G6563" s="134"/>
      <c r="H6563" s="140"/>
      <c r="I6563" s="140"/>
      <c r="J6563" s="140"/>
      <c r="K6563" s="140"/>
    </row>
    <row r="6564" spans="1:11" outlineLevel="1" x14ac:dyDescent="0.2">
      <c r="A6564" s="135"/>
      <c r="B6564" s="136"/>
      <c r="C6564" s="137" t="s">
        <v>5018</v>
      </c>
      <c r="D6564" s="139"/>
      <c r="E6564" s="139">
        <v>5</v>
      </c>
      <c r="F6564" s="134"/>
      <c r="G6564" s="134"/>
      <c r="H6564" s="140"/>
      <c r="I6564" s="140"/>
      <c r="J6564" s="140"/>
      <c r="K6564" s="140"/>
    </row>
    <row r="6565" spans="1:11" outlineLevel="1" x14ac:dyDescent="0.2">
      <c r="A6565" s="135"/>
      <c r="B6565" s="136"/>
      <c r="C6565" s="137" t="s">
        <v>3749</v>
      </c>
      <c r="D6565" s="139"/>
      <c r="E6565" s="139">
        <v>10.7</v>
      </c>
      <c r="F6565" s="134"/>
      <c r="G6565" s="134"/>
      <c r="H6565" s="140"/>
      <c r="I6565" s="140"/>
      <c r="J6565" s="140"/>
      <c r="K6565" s="140"/>
    </row>
    <row r="6566" spans="1:11" outlineLevel="1" x14ac:dyDescent="0.2">
      <c r="A6566" s="135"/>
      <c r="B6566" s="136"/>
      <c r="C6566" s="137" t="s">
        <v>950</v>
      </c>
      <c r="D6566" s="139"/>
      <c r="E6566" s="139"/>
      <c r="F6566" s="134"/>
      <c r="G6566" s="134"/>
      <c r="H6566" s="140"/>
      <c r="I6566" s="140"/>
      <c r="J6566" s="140"/>
      <c r="K6566" s="140"/>
    </row>
    <row r="6567" spans="1:11" outlineLevel="1" x14ac:dyDescent="0.2">
      <c r="A6567" s="135"/>
      <c r="B6567" s="136"/>
      <c r="C6567" s="137" t="s">
        <v>5020</v>
      </c>
      <c r="D6567" s="139"/>
      <c r="E6567" s="139">
        <v>11.16</v>
      </c>
      <c r="F6567" s="134"/>
      <c r="G6567" s="134"/>
      <c r="H6567" s="140"/>
      <c r="I6567" s="140"/>
      <c r="J6567" s="140"/>
      <c r="K6567" s="140"/>
    </row>
    <row r="6568" spans="1:11" outlineLevel="1" x14ac:dyDescent="0.2">
      <c r="A6568" s="135"/>
      <c r="B6568" s="136"/>
      <c r="C6568" s="137" t="s">
        <v>5021</v>
      </c>
      <c r="D6568" s="139"/>
      <c r="E6568" s="139">
        <v>16.11</v>
      </c>
      <c r="F6568" s="134"/>
      <c r="G6568" s="134"/>
      <c r="H6568" s="140"/>
      <c r="I6568" s="140"/>
      <c r="J6568" s="140"/>
      <c r="K6568" s="140"/>
    </row>
    <row r="6569" spans="1:11" outlineLevel="1" x14ac:dyDescent="0.2">
      <c r="A6569" s="135"/>
      <c r="B6569" s="136"/>
      <c r="C6569" s="137" t="s">
        <v>5013</v>
      </c>
      <c r="D6569" s="139"/>
      <c r="E6569" s="139">
        <v>0.94</v>
      </c>
      <c r="F6569" s="134"/>
      <c r="G6569" s="134"/>
      <c r="H6569" s="140"/>
      <c r="I6569" s="140"/>
      <c r="J6569" s="140"/>
      <c r="K6569" s="140"/>
    </row>
    <row r="6570" spans="1:11" outlineLevel="1" x14ac:dyDescent="0.2">
      <c r="A6570" s="135"/>
      <c r="B6570" s="136"/>
      <c r="C6570" s="137" t="s">
        <v>5023</v>
      </c>
      <c r="D6570" s="139"/>
      <c r="E6570" s="139">
        <v>33.46</v>
      </c>
      <c r="F6570" s="134"/>
      <c r="G6570" s="134"/>
      <c r="H6570" s="140"/>
      <c r="I6570" s="140"/>
      <c r="J6570" s="140"/>
      <c r="K6570" s="140"/>
    </row>
    <row r="6571" spans="1:11" outlineLevel="1" x14ac:dyDescent="0.2">
      <c r="A6571" s="135"/>
      <c r="B6571" s="136"/>
      <c r="C6571" s="137" t="s">
        <v>5024</v>
      </c>
      <c r="D6571" s="139"/>
      <c r="E6571" s="139">
        <v>2</v>
      </c>
      <c r="F6571" s="134"/>
      <c r="G6571" s="134"/>
      <c r="H6571" s="140"/>
      <c r="I6571" s="140"/>
      <c r="J6571" s="140"/>
      <c r="K6571" s="140"/>
    </row>
    <row r="6572" spans="1:11" outlineLevel="1" x14ac:dyDescent="0.2">
      <c r="A6572" s="135"/>
      <c r="B6572" s="136"/>
      <c r="C6572" s="137" t="s">
        <v>5074</v>
      </c>
      <c r="D6572" s="139"/>
      <c r="E6572" s="139">
        <v>5.88</v>
      </c>
      <c r="F6572" s="134"/>
      <c r="G6572" s="134"/>
      <c r="H6572" s="140"/>
      <c r="I6572" s="140"/>
      <c r="J6572" s="140"/>
      <c r="K6572" s="140"/>
    </row>
    <row r="6573" spans="1:11" outlineLevel="1" x14ac:dyDescent="0.2">
      <c r="A6573" s="135"/>
      <c r="B6573" s="136"/>
      <c r="C6573" s="137" t="s">
        <v>5075</v>
      </c>
      <c r="D6573" s="139"/>
      <c r="E6573" s="139">
        <v>10.48</v>
      </c>
      <c r="F6573" s="134"/>
      <c r="G6573" s="134"/>
      <c r="H6573" s="140"/>
      <c r="I6573" s="140"/>
      <c r="J6573" s="140"/>
      <c r="K6573" s="140"/>
    </row>
    <row r="6574" spans="1:11" outlineLevel="1" x14ac:dyDescent="0.2">
      <c r="A6574" s="135"/>
      <c r="B6574" s="136"/>
      <c r="C6574" s="137" t="s">
        <v>5076</v>
      </c>
      <c r="D6574" s="139"/>
      <c r="E6574" s="139">
        <v>4.88</v>
      </c>
      <c r="F6574" s="134"/>
      <c r="G6574" s="134"/>
      <c r="H6574" s="140"/>
      <c r="I6574" s="140"/>
      <c r="J6574" s="140"/>
      <c r="K6574" s="140"/>
    </row>
    <row r="6575" spans="1:11" outlineLevel="1" x14ac:dyDescent="0.2">
      <c r="A6575" s="135"/>
      <c r="B6575" s="136"/>
      <c r="C6575" s="137" t="s">
        <v>3750</v>
      </c>
      <c r="D6575" s="139"/>
      <c r="E6575" s="139">
        <v>4.9400000000000004</v>
      </c>
      <c r="F6575" s="134"/>
      <c r="G6575" s="134"/>
      <c r="H6575" s="140"/>
      <c r="I6575" s="140"/>
      <c r="J6575" s="140"/>
      <c r="K6575" s="140"/>
    </row>
    <row r="6576" spans="1:11" outlineLevel="1" x14ac:dyDescent="0.2">
      <c r="A6576" s="135"/>
      <c r="B6576" s="136"/>
      <c r="C6576" s="137" t="s">
        <v>5077</v>
      </c>
      <c r="D6576" s="139"/>
      <c r="E6576" s="139">
        <v>4.8</v>
      </c>
      <c r="F6576" s="134"/>
      <c r="G6576" s="134"/>
      <c r="H6576" s="140"/>
      <c r="I6576" s="140"/>
      <c r="J6576" s="140"/>
      <c r="K6576" s="140"/>
    </row>
    <row r="6577" spans="1:11" outlineLevel="1" x14ac:dyDescent="0.2">
      <c r="A6577" s="135"/>
      <c r="B6577" s="136"/>
      <c r="C6577" s="137" t="s">
        <v>5026</v>
      </c>
      <c r="D6577" s="139"/>
      <c r="E6577" s="139">
        <v>55.06</v>
      </c>
      <c r="F6577" s="134"/>
      <c r="G6577" s="134"/>
      <c r="H6577" s="140"/>
      <c r="I6577" s="140"/>
      <c r="J6577" s="140"/>
      <c r="K6577" s="140"/>
    </row>
    <row r="6578" spans="1:11" outlineLevel="1" x14ac:dyDescent="0.2">
      <c r="A6578" s="135"/>
      <c r="B6578" s="136"/>
      <c r="C6578" s="137" t="s">
        <v>5013</v>
      </c>
      <c r="D6578" s="139"/>
      <c r="E6578" s="139">
        <v>0.94</v>
      </c>
      <c r="F6578" s="134"/>
      <c r="G6578" s="134"/>
      <c r="H6578" s="140"/>
      <c r="I6578" s="140"/>
      <c r="J6578" s="140"/>
      <c r="K6578" s="140"/>
    </row>
    <row r="6579" spans="1:11" outlineLevel="1" x14ac:dyDescent="0.2">
      <c r="A6579" s="135"/>
      <c r="B6579" s="136"/>
      <c r="C6579" s="137" t="s">
        <v>5027</v>
      </c>
      <c r="D6579" s="139"/>
      <c r="E6579" s="139">
        <v>7</v>
      </c>
      <c r="F6579" s="134"/>
      <c r="G6579" s="134"/>
      <c r="H6579" s="140"/>
      <c r="I6579" s="140"/>
      <c r="J6579" s="140"/>
      <c r="K6579" s="140"/>
    </row>
    <row r="6580" spans="1:11" outlineLevel="1" x14ac:dyDescent="0.2">
      <c r="A6580" s="135"/>
      <c r="B6580" s="136"/>
      <c r="C6580" s="137" t="s">
        <v>3751</v>
      </c>
      <c r="D6580" s="139"/>
      <c r="E6580" s="139">
        <v>10.72</v>
      </c>
      <c r="F6580" s="134"/>
      <c r="G6580" s="134"/>
      <c r="H6580" s="140"/>
      <c r="I6580" s="140"/>
      <c r="J6580" s="140"/>
      <c r="K6580" s="140"/>
    </row>
    <row r="6581" spans="1:11" outlineLevel="1" x14ac:dyDescent="0.2">
      <c r="A6581" s="135"/>
      <c r="B6581" s="136"/>
      <c r="C6581" s="137" t="s">
        <v>997</v>
      </c>
      <c r="D6581" s="139"/>
      <c r="E6581" s="139"/>
      <c r="F6581" s="134"/>
      <c r="G6581" s="134"/>
      <c r="H6581" s="140"/>
      <c r="I6581" s="140"/>
      <c r="J6581" s="140"/>
      <c r="K6581" s="140"/>
    </row>
    <row r="6582" spans="1:11" outlineLevel="1" x14ac:dyDescent="0.2">
      <c r="A6582" s="135"/>
      <c r="B6582" s="136"/>
      <c r="C6582" s="137" t="s">
        <v>5029</v>
      </c>
      <c r="D6582" s="139"/>
      <c r="E6582" s="139">
        <v>24.21</v>
      </c>
      <c r="F6582" s="134"/>
      <c r="G6582" s="134"/>
      <c r="H6582" s="140"/>
      <c r="I6582" s="140"/>
      <c r="J6582" s="140"/>
      <c r="K6582" s="140"/>
    </row>
    <row r="6583" spans="1:11" outlineLevel="1" x14ac:dyDescent="0.2">
      <c r="A6583" s="135"/>
      <c r="B6583" s="136"/>
      <c r="C6583" s="137" t="s">
        <v>5031</v>
      </c>
      <c r="D6583" s="139"/>
      <c r="E6583" s="139">
        <v>37.78</v>
      </c>
      <c r="F6583" s="134"/>
      <c r="G6583" s="134"/>
      <c r="H6583" s="140"/>
      <c r="I6583" s="140"/>
      <c r="J6583" s="140"/>
      <c r="K6583" s="140"/>
    </row>
    <row r="6584" spans="1:11" outlineLevel="1" x14ac:dyDescent="0.2">
      <c r="A6584" s="135"/>
      <c r="B6584" s="136"/>
      <c r="C6584" s="137" t="s">
        <v>5032</v>
      </c>
      <c r="D6584" s="139"/>
      <c r="E6584" s="139">
        <v>1.68</v>
      </c>
      <c r="F6584" s="134"/>
      <c r="G6584" s="134"/>
      <c r="H6584" s="140"/>
      <c r="I6584" s="140"/>
      <c r="J6584" s="140"/>
      <c r="K6584" s="140"/>
    </row>
    <row r="6585" spans="1:11" outlineLevel="1" x14ac:dyDescent="0.2">
      <c r="A6585" s="135"/>
      <c r="B6585" s="136"/>
      <c r="C6585" s="137" t="s">
        <v>5033</v>
      </c>
      <c r="D6585" s="139"/>
      <c r="E6585" s="139">
        <v>1.3</v>
      </c>
      <c r="F6585" s="134"/>
      <c r="G6585" s="134"/>
      <c r="H6585" s="140"/>
      <c r="I6585" s="140"/>
      <c r="J6585" s="140"/>
      <c r="K6585" s="140"/>
    </row>
    <row r="6586" spans="1:11" outlineLevel="1" x14ac:dyDescent="0.2">
      <c r="A6586" s="135"/>
      <c r="B6586" s="136"/>
      <c r="C6586" s="137" t="s">
        <v>5078</v>
      </c>
      <c r="D6586" s="139"/>
      <c r="E6586" s="139">
        <v>9.18</v>
      </c>
      <c r="F6586" s="134"/>
      <c r="G6586" s="134"/>
      <c r="H6586" s="140"/>
      <c r="I6586" s="140"/>
      <c r="J6586" s="140"/>
      <c r="K6586" s="140"/>
    </row>
    <row r="6587" spans="1:11" outlineLevel="1" x14ac:dyDescent="0.2">
      <c r="A6587" s="135"/>
      <c r="B6587" s="136"/>
      <c r="C6587" s="137" t="s">
        <v>5079</v>
      </c>
      <c r="D6587" s="139"/>
      <c r="E6587" s="139">
        <v>5.08</v>
      </c>
      <c r="F6587" s="134"/>
      <c r="G6587" s="134"/>
      <c r="H6587" s="140"/>
      <c r="I6587" s="140"/>
      <c r="J6587" s="140"/>
      <c r="K6587" s="140"/>
    </row>
    <row r="6588" spans="1:11" outlineLevel="1" x14ac:dyDescent="0.2">
      <c r="A6588" s="135"/>
      <c r="B6588" s="136"/>
      <c r="C6588" s="137" t="s">
        <v>5080</v>
      </c>
      <c r="D6588" s="139"/>
      <c r="E6588" s="139">
        <v>5.08</v>
      </c>
      <c r="F6588" s="134"/>
      <c r="G6588" s="134"/>
      <c r="H6588" s="140"/>
      <c r="I6588" s="140"/>
      <c r="J6588" s="140"/>
      <c r="K6588" s="140"/>
    </row>
    <row r="6589" spans="1:11" outlineLevel="1" x14ac:dyDescent="0.2">
      <c r="A6589" s="135"/>
      <c r="B6589" s="136"/>
      <c r="C6589" s="137" t="s">
        <v>3752</v>
      </c>
      <c r="D6589" s="139"/>
      <c r="E6589" s="139">
        <v>6.58</v>
      </c>
      <c r="F6589" s="134"/>
      <c r="G6589" s="134"/>
      <c r="H6589" s="140"/>
      <c r="I6589" s="140"/>
      <c r="J6589" s="140"/>
      <c r="K6589" s="140"/>
    </row>
    <row r="6590" spans="1:11" outlineLevel="1" x14ac:dyDescent="0.2">
      <c r="A6590" s="135"/>
      <c r="B6590" s="136"/>
      <c r="C6590" s="137" t="s">
        <v>5081</v>
      </c>
      <c r="D6590" s="139"/>
      <c r="E6590" s="139">
        <v>4.8</v>
      </c>
      <c r="F6590" s="134"/>
      <c r="G6590" s="134"/>
      <c r="H6590" s="140"/>
      <c r="I6590" s="140"/>
      <c r="J6590" s="140"/>
      <c r="K6590" s="140"/>
    </row>
    <row r="6591" spans="1:11" outlineLevel="1" x14ac:dyDescent="0.2">
      <c r="A6591" s="135"/>
      <c r="B6591" s="136"/>
      <c r="C6591" s="137" t="s">
        <v>5035</v>
      </c>
      <c r="D6591" s="139"/>
      <c r="E6591" s="139">
        <v>57.24</v>
      </c>
      <c r="F6591" s="134"/>
      <c r="G6591" s="134"/>
      <c r="H6591" s="140"/>
      <c r="I6591" s="140"/>
      <c r="J6591" s="140"/>
      <c r="K6591" s="140"/>
    </row>
    <row r="6592" spans="1:11" outlineLevel="1" x14ac:dyDescent="0.2">
      <c r="A6592" s="135"/>
      <c r="B6592" s="136"/>
      <c r="C6592" s="137" t="s">
        <v>5033</v>
      </c>
      <c r="D6592" s="139"/>
      <c r="E6592" s="139">
        <v>1.3</v>
      </c>
      <c r="F6592" s="134"/>
      <c r="G6592" s="134"/>
      <c r="H6592" s="140"/>
      <c r="I6592" s="140"/>
      <c r="J6592" s="140"/>
      <c r="K6592" s="140"/>
    </row>
    <row r="6593" spans="1:11" outlineLevel="1" x14ac:dyDescent="0.2">
      <c r="A6593" s="135"/>
      <c r="B6593" s="136"/>
      <c r="C6593" s="137" t="s">
        <v>5036</v>
      </c>
      <c r="D6593" s="139"/>
      <c r="E6593" s="139">
        <v>1.28</v>
      </c>
      <c r="F6593" s="134"/>
      <c r="G6593" s="134"/>
      <c r="H6593" s="140"/>
      <c r="I6593" s="140"/>
      <c r="J6593" s="140"/>
      <c r="K6593" s="140"/>
    </row>
    <row r="6594" spans="1:11" outlineLevel="1" x14ac:dyDescent="0.2">
      <c r="A6594" s="43">
        <v>641</v>
      </c>
      <c r="B6594" s="44" t="s">
        <v>5082</v>
      </c>
      <c r="C6594" s="59" t="s">
        <v>5083</v>
      </c>
      <c r="D6594" s="68" t="s">
        <v>172</v>
      </c>
      <c r="E6594" s="46">
        <v>1680.4498699999999</v>
      </c>
      <c r="F6594" s="47">
        <v>0</v>
      </c>
      <c r="G6594" s="48">
        <f>ROUND(E6594*F6594,2)</f>
        <v>0</v>
      </c>
      <c r="H6594" s="46">
        <v>1.9199999999999998E-2</v>
      </c>
      <c r="I6594" s="46">
        <f>ROUND(E6594*H6594,2)</f>
        <v>32.26</v>
      </c>
      <c r="J6594" s="46">
        <v>0</v>
      </c>
      <c r="K6594" s="46">
        <f>ROUND(E6594*J6594,2)</f>
        <v>0</v>
      </c>
    </row>
    <row r="6595" spans="1:11" ht="12.75" customHeight="1" outlineLevel="1" x14ac:dyDescent="0.2">
      <c r="A6595" s="135"/>
      <c r="B6595" s="136"/>
      <c r="C6595" s="159" t="s">
        <v>5084</v>
      </c>
      <c r="D6595" s="159"/>
      <c r="E6595" s="159"/>
      <c r="F6595" s="159"/>
      <c r="G6595" s="159"/>
      <c r="H6595" s="140"/>
      <c r="I6595" s="140"/>
      <c r="J6595" s="140"/>
      <c r="K6595" s="140"/>
    </row>
    <row r="6596" spans="1:11" outlineLevel="1" x14ac:dyDescent="0.2">
      <c r="A6596" s="135"/>
      <c r="B6596" s="136"/>
      <c r="C6596" s="137" t="s">
        <v>4932</v>
      </c>
      <c r="D6596" s="139"/>
      <c r="E6596" s="139">
        <v>1519.92</v>
      </c>
      <c r="F6596" s="134"/>
      <c r="G6596" s="134"/>
      <c r="H6596" s="140"/>
      <c r="I6596" s="140"/>
      <c r="J6596" s="140"/>
      <c r="K6596" s="140"/>
    </row>
    <row r="6597" spans="1:11" outlineLevel="1" x14ac:dyDescent="0.2">
      <c r="A6597" s="135"/>
      <c r="B6597" s="136"/>
      <c r="C6597" s="137" t="s">
        <v>5085</v>
      </c>
      <c r="D6597" s="139"/>
      <c r="E6597" s="139">
        <v>1.1200000000000001</v>
      </c>
      <c r="F6597" s="134"/>
      <c r="G6597" s="134"/>
      <c r="H6597" s="140"/>
      <c r="I6597" s="140"/>
      <c r="J6597" s="140"/>
      <c r="K6597" s="140"/>
    </row>
    <row r="6598" spans="1:11" ht="22.5" outlineLevel="1" x14ac:dyDescent="0.2">
      <c r="A6598" s="135"/>
      <c r="B6598" s="136"/>
      <c r="C6598" s="137" t="s">
        <v>5086</v>
      </c>
      <c r="D6598" s="139"/>
      <c r="E6598" s="139">
        <v>3.6791999999999998</v>
      </c>
      <c r="F6598" s="134"/>
      <c r="G6598" s="134"/>
      <c r="H6598" s="140"/>
      <c r="I6598" s="140"/>
      <c r="J6598" s="140"/>
      <c r="K6598" s="140"/>
    </row>
    <row r="6599" spans="1:11" outlineLevel="1" x14ac:dyDescent="0.2">
      <c r="A6599" s="135"/>
      <c r="B6599" s="136"/>
      <c r="C6599" s="137" t="s">
        <v>5087</v>
      </c>
      <c r="D6599" s="139"/>
      <c r="E6599" s="139">
        <v>0.45090000000000002</v>
      </c>
      <c r="F6599" s="134"/>
      <c r="G6599" s="134"/>
      <c r="H6599" s="140"/>
      <c r="I6599" s="140"/>
      <c r="J6599" s="140"/>
      <c r="K6599" s="140"/>
    </row>
    <row r="6600" spans="1:11" outlineLevel="1" x14ac:dyDescent="0.2">
      <c r="A6600" s="135"/>
      <c r="B6600" s="136"/>
      <c r="C6600" s="137" t="s">
        <v>5088</v>
      </c>
      <c r="D6600" s="139"/>
      <c r="E6600" s="139">
        <v>2.5116000000000001</v>
      </c>
      <c r="F6600" s="134"/>
      <c r="G6600" s="134"/>
      <c r="H6600" s="140"/>
      <c r="I6600" s="140"/>
      <c r="J6600" s="140"/>
      <c r="K6600" s="140"/>
    </row>
    <row r="6601" spans="1:11" outlineLevel="1" x14ac:dyDescent="0.2">
      <c r="A6601" s="135"/>
      <c r="B6601" s="136"/>
      <c r="C6601" s="141" t="s">
        <v>1878</v>
      </c>
      <c r="D6601" s="143"/>
      <c r="E6601" s="143">
        <v>152.76817</v>
      </c>
      <c r="F6601" s="134"/>
      <c r="G6601" s="134"/>
      <c r="H6601" s="140"/>
      <c r="I6601" s="140"/>
      <c r="J6601" s="140"/>
      <c r="K6601" s="140"/>
    </row>
    <row r="6602" spans="1:11" outlineLevel="1" x14ac:dyDescent="0.2">
      <c r="A6602" s="43">
        <v>642</v>
      </c>
      <c r="B6602" s="44" t="s">
        <v>5089</v>
      </c>
      <c r="C6602" s="59" t="s">
        <v>5090</v>
      </c>
      <c r="D6602" s="68" t="s">
        <v>172</v>
      </c>
      <c r="E6602" s="46">
        <v>46.959000000000003</v>
      </c>
      <c r="F6602" s="47">
        <v>0</v>
      </c>
      <c r="G6602" s="48">
        <f>ROUND(E6602*F6602,2)</f>
        <v>0</v>
      </c>
      <c r="H6602" s="46">
        <v>1.9199999999999998E-2</v>
      </c>
      <c r="I6602" s="46">
        <f>ROUND(E6602*H6602,2)</f>
        <v>0.9</v>
      </c>
      <c r="J6602" s="46">
        <v>0</v>
      </c>
      <c r="K6602" s="46">
        <f>ROUND(E6602*J6602,2)</f>
        <v>0</v>
      </c>
    </row>
    <row r="6603" spans="1:11" ht="12.75" customHeight="1" outlineLevel="1" x14ac:dyDescent="0.2">
      <c r="A6603" s="135"/>
      <c r="B6603" s="136"/>
      <c r="C6603" s="159" t="s">
        <v>5091</v>
      </c>
      <c r="D6603" s="159"/>
      <c r="E6603" s="159"/>
      <c r="F6603" s="159"/>
      <c r="G6603" s="159"/>
      <c r="H6603" s="140"/>
      <c r="I6603" s="140"/>
      <c r="J6603" s="140"/>
      <c r="K6603" s="140"/>
    </row>
    <row r="6604" spans="1:11" outlineLevel="1" x14ac:dyDescent="0.2">
      <c r="A6604" s="135"/>
      <c r="B6604" s="136"/>
      <c r="C6604" s="137" t="s">
        <v>4931</v>
      </c>
      <c r="D6604" s="139"/>
      <c r="E6604" s="139">
        <v>42.69</v>
      </c>
      <c r="F6604" s="134"/>
      <c r="G6604" s="134"/>
      <c r="H6604" s="140"/>
      <c r="I6604" s="140"/>
      <c r="J6604" s="140"/>
      <c r="K6604" s="140"/>
    </row>
    <row r="6605" spans="1:11" outlineLevel="1" x14ac:dyDescent="0.2">
      <c r="A6605" s="135"/>
      <c r="B6605" s="136"/>
      <c r="C6605" s="141" t="s">
        <v>1878</v>
      </c>
      <c r="D6605" s="143"/>
      <c r="E6605" s="143">
        <v>4.2690000000000001</v>
      </c>
      <c r="F6605" s="134"/>
      <c r="G6605" s="134"/>
      <c r="H6605" s="140"/>
      <c r="I6605" s="140"/>
      <c r="J6605" s="140"/>
      <c r="K6605" s="140"/>
    </row>
    <row r="6606" spans="1:11" outlineLevel="1" x14ac:dyDescent="0.2">
      <c r="A6606" s="43">
        <v>643</v>
      </c>
      <c r="B6606" s="44" t="s">
        <v>5092</v>
      </c>
      <c r="C6606" s="59" t="s">
        <v>5093</v>
      </c>
      <c r="D6606" s="68" t="s">
        <v>172</v>
      </c>
      <c r="E6606" s="46">
        <v>8.8879999999999999</v>
      </c>
      <c r="F6606" s="47">
        <v>0</v>
      </c>
      <c r="G6606" s="48">
        <f>ROUND(E6606*F6606,2)</f>
        <v>0</v>
      </c>
      <c r="H6606" s="46">
        <v>1.9199999999999998E-2</v>
      </c>
      <c r="I6606" s="46">
        <f>ROUND(E6606*H6606,2)</f>
        <v>0.17</v>
      </c>
      <c r="J6606" s="46">
        <v>0</v>
      </c>
      <c r="K6606" s="46">
        <f>ROUND(E6606*J6606,2)</f>
        <v>0</v>
      </c>
    </row>
    <row r="6607" spans="1:11" ht="12.75" customHeight="1" outlineLevel="1" x14ac:dyDescent="0.2">
      <c r="A6607" s="135"/>
      <c r="B6607" s="136"/>
      <c r="C6607" s="159" t="s">
        <v>5094</v>
      </c>
      <c r="D6607" s="159"/>
      <c r="E6607" s="159"/>
      <c r="F6607" s="159"/>
      <c r="G6607" s="159"/>
      <c r="H6607" s="140"/>
      <c r="I6607" s="140"/>
      <c r="J6607" s="140"/>
      <c r="K6607" s="140"/>
    </row>
    <row r="6608" spans="1:11" outlineLevel="1" x14ac:dyDescent="0.2">
      <c r="A6608" s="135"/>
      <c r="B6608" s="136"/>
      <c r="C6608" s="137" t="s">
        <v>4933</v>
      </c>
      <c r="D6608" s="139"/>
      <c r="E6608" s="139">
        <v>8.08</v>
      </c>
      <c r="F6608" s="134"/>
      <c r="G6608" s="134"/>
      <c r="H6608" s="140"/>
      <c r="I6608" s="140"/>
      <c r="J6608" s="140"/>
      <c r="K6608" s="140"/>
    </row>
    <row r="6609" spans="1:11" outlineLevel="1" x14ac:dyDescent="0.2">
      <c r="A6609" s="135"/>
      <c r="B6609" s="136"/>
      <c r="C6609" s="141" t="s">
        <v>1878</v>
      </c>
      <c r="D6609" s="143"/>
      <c r="E6609" s="143">
        <v>0.80800000000000005</v>
      </c>
      <c r="F6609" s="134"/>
      <c r="G6609" s="134"/>
      <c r="H6609" s="140"/>
      <c r="I6609" s="140"/>
      <c r="J6609" s="140"/>
      <c r="K6609" s="140"/>
    </row>
    <row r="6610" spans="1:11" ht="22.5" outlineLevel="1" x14ac:dyDescent="0.2">
      <c r="A6610" s="43">
        <v>644</v>
      </c>
      <c r="B6610" s="44" t="s">
        <v>5095</v>
      </c>
      <c r="C6610" s="59" t="s">
        <v>5096</v>
      </c>
      <c r="D6610" s="68" t="s">
        <v>172</v>
      </c>
      <c r="E6610" s="46">
        <v>20.10492</v>
      </c>
      <c r="F6610" s="47">
        <v>0</v>
      </c>
      <c r="G6610" s="48">
        <f>ROUND(E6610*F6610,2)</f>
        <v>0</v>
      </c>
      <c r="H6610" s="46">
        <v>1.9199999999999998E-2</v>
      </c>
      <c r="I6610" s="46">
        <f>ROUND(E6610*H6610,2)</f>
        <v>0.39</v>
      </c>
      <c r="J6610" s="46">
        <v>0</v>
      </c>
      <c r="K6610" s="46">
        <f>ROUND(E6610*J6610,2)</f>
        <v>0</v>
      </c>
    </row>
    <row r="6611" spans="1:11" ht="12.75" customHeight="1" outlineLevel="1" x14ac:dyDescent="0.2">
      <c r="A6611" s="135"/>
      <c r="B6611" s="136"/>
      <c r="C6611" s="159" t="s">
        <v>5097</v>
      </c>
      <c r="D6611" s="159"/>
      <c r="E6611" s="159"/>
      <c r="F6611" s="159"/>
      <c r="G6611" s="159"/>
      <c r="H6611" s="140"/>
      <c r="I6611" s="140"/>
      <c r="J6611" s="140"/>
      <c r="K6611" s="140"/>
    </row>
    <row r="6612" spans="1:11" outlineLevel="1" x14ac:dyDescent="0.2">
      <c r="A6612" s="135"/>
      <c r="B6612" s="136"/>
      <c r="C6612" s="137" t="s">
        <v>5098</v>
      </c>
      <c r="D6612" s="139"/>
      <c r="E6612" s="139">
        <v>2.1</v>
      </c>
      <c r="F6612" s="134"/>
      <c r="G6612" s="134"/>
      <c r="H6612" s="140"/>
      <c r="I6612" s="140"/>
      <c r="J6612" s="140"/>
      <c r="K6612" s="140"/>
    </row>
    <row r="6613" spans="1:11" outlineLevel="1" x14ac:dyDescent="0.2">
      <c r="A6613" s="135"/>
      <c r="B6613" s="136"/>
      <c r="C6613" s="137" t="s">
        <v>5099</v>
      </c>
      <c r="D6613" s="139"/>
      <c r="E6613" s="139">
        <v>10.687200000000001</v>
      </c>
      <c r="F6613" s="134"/>
      <c r="G6613" s="134"/>
      <c r="H6613" s="140"/>
      <c r="I6613" s="140"/>
      <c r="J6613" s="140"/>
      <c r="K6613" s="140"/>
    </row>
    <row r="6614" spans="1:11" outlineLevel="1" x14ac:dyDescent="0.2">
      <c r="A6614" s="135"/>
      <c r="B6614" s="136"/>
      <c r="C6614" s="137" t="s">
        <v>5100</v>
      </c>
      <c r="D6614" s="139"/>
      <c r="E6614" s="139">
        <v>0.81</v>
      </c>
      <c r="F6614" s="134"/>
      <c r="G6614" s="134"/>
      <c r="H6614" s="140"/>
      <c r="I6614" s="140"/>
      <c r="J6614" s="140"/>
      <c r="K6614" s="140"/>
    </row>
    <row r="6615" spans="1:11" outlineLevel="1" x14ac:dyDescent="0.2">
      <c r="A6615" s="135"/>
      <c r="B6615" s="136"/>
      <c r="C6615" s="137" t="s">
        <v>5101</v>
      </c>
      <c r="D6615" s="139"/>
      <c r="E6615" s="139">
        <v>4.68</v>
      </c>
      <c r="F6615" s="134"/>
      <c r="G6615" s="134"/>
      <c r="H6615" s="140"/>
      <c r="I6615" s="140"/>
      <c r="J6615" s="140"/>
      <c r="K6615" s="140"/>
    </row>
    <row r="6616" spans="1:11" outlineLevel="1" x14ac:dyDescent="0.2">
      <c r="A6616" s="135"/>
      <c r="B6616" s="136"/>
      <c r="C6616" s="141" t="s">
        <v>1878</v>
      </c>
      <c r="D6616" s="143"/>
      <c r="E6616" s="143">
        <v>1.82772</v>
      </c>
      <c r="F6616" s="134"/>
      <c r="G6616" s="134"/>
      <c r="H6616" s="140"/>
      <c r="I6616" s="140"/>
      <c r="J6616" s="140"/>
      <c r="K6616" s="140"/>
    </row>
    <row r="6617" spans="1:11" ht="22.5" outlineLevel="1" x14ac:dyDescent="0.2">
      <c r="A6617" s="43">
        <v>645</v>
      </c>
      <c r="B6617" s="44" t="s">
        <v>5102</v>
      </c>
      <c r="C6617" s="59" t="s">
        <v>5103</v>
      </c>
      <c r="D6617" s="68" t="s">
        <v>505</v>
      </c>
      <c r="E6617" s="46">
        <v>1602.8</v>
      </c>
      <c r="F6617" s="47">
        <v>0</v>
      </c>
      <c r="G6617" s="48">
        <f>ROUND(E6617*F6617,2)</f>
        <v>0</v>
      </c>
      <c r="H6617" s="46">
        <v>1.2199999999999999E-3</v>
      </c>
      <c r="I6617" s="46">
        <f>ROUND(E6617*H6617,2)</f>
        <v>1.96</v>
      </c>
      <c r="J6617" s="46">
        <v>0</v>
      </c>
      <c r="K6617" s="46">
        <f>ROUND(E6617*J6617,2)</f>
        <v>0</v>
      </c>
    </row>
    <row r="6618" spans="1:11" outlineLevel="1" x14ac:dyDescent="0.2">
      <c r="A6618" s="135"/>
      <c r="B6618" s="136"/>
      <c r="C6618" s="137" t="s">
        <v>5104</v>
      </c>
      <c r="D6618" s="139"/>
      <c r="E6618" s="139">
        <v>1428.8</v>
      </c>
      <c r="F6618" s="134"/>
      <c r="G6618" s="134"/>
      <c r="H6618" s="140"/>
      <c r="I6618" s="140"/>
      <c r="J6618" s="140"/>
      <c r="K6618" s="140"/>
    </row>
    <row r="6619" spans="1:11" outlineLevel="1" x14ac:dyDescent="0.2">
      <c r="A6619" s="135"/>
      <c r="B6619" s="136"/>
      <c r="C6619" s="137" t="s">
        <v>5105</v>
      </c>
      <c r="D6619" s="139"/>
      <c r="E6619" s="139">
        <v>11</v>
      </c>
      <c r="F6619" s="134"/>
      <c r="G6619" s="134"/>
      <c r="H6619" s="140"/>
      <c r="I6619" s="140"/>
      <c r="J6619" s="140"/>
      <c r="K6619" s="140"/>
    </row>
    <row r="6620" spans="1:11" outlineLevel="1" x14ac:dyDescent="0.2">
      <c r="A6620" s="135"/>
      <c r="B6620" s="136"/>
      <c r="C6620" s="137" t="s">
        <v>5106</v>
      </c>
      <c r="D6620" s="139"/>
      <c r="E6620" s="139">
        <v>18</v>
      </c>
      <c r="F6620" s="134"/>
      <c r="G6620" s="134"/>
      <c r="H6620" s="140"/>
      <c r="I6620" s="140"/>
      <c r="J6620" s="140"/>
      <c r="K6620" s="140"/>
    </row>
    <row r="6621" spans="1:11" outlineLevel="1" x14ac:dyDescent="0.2">
      <c r="A6621" s="135"/>
      <c r="B6621" s="136"/>
      <c r="C6621" s="137" t="s">
        <v>5107</v>
      </c>
      <c r="D6621" s="139"/>
      <c r="E6621" s="139">
        <v>145</v>
      </c>
      <c r="F6621" s="134"/>
      <c r="G6621" s="134"/>
      <c r="H6621" s="140"/>
      <c r="I6621" s="140"/>
      <c r="J6621" s="140"/>
      <c r="K6621" s="140"/>
    </row>
    <row r="6622" spans="1:11" outlineLevel="1" x14ac:dyDescent="0.2">
      <c r="A6622" s="43">
        <v>646</v>
      </c>
      <c r="B6622" s="44" t="s">
        <v>5108</v>
      </c>
      <c r="C6622" s="59" t="s">
        <v>5109</v>
      </c>
      <c r="D6622" s="68" t="s">
        <v>297</v>
      </c>
      <c r="E6622" s="46">
        <v>41.394629999999999</v>
      </c>
      <c r="F6622" s="47">
        <v>0</v>
      </c>
      <c r="G6622" s="48">
        <f>ROUND(E6622*F6622,2)</f>
        <v>0</v>
      </c>
      <c r="H6622" s="46">
        <v>0</v>
      </c>
      <c r="I6622" s="46">
        <f>ROUND(E6622*H6622,2)</f>
        <v>0</v>
      </c>
      <c r="J6622" s="46">
        <v>0</v>
      </c>
      <c r="K6622" s="46">
        <f>ROUND(E6622*J6622,2)</f>
        <v>0</v>
      </c>
    </row>
    <row r="6623" spans="1:11" outlineLevel="1" x14ac:dyDescent="0.2">
      <c r="A6623" s="135"/>
      <c r="B6623" s="136"/>
      <c r="C6623" s="137" t="s">
        <v>3547</v>
      </c>
      <c r="D6623" s="139"/>
      <c r="E6623" s="139"/>
      <c r="F6623" s="134"/>
      <c r="G6623" s="134"/>
      <c r="H6623" s="140"/>
      <c r="I6623" s="140"/>
      <c r="J6623" s="140"/>
      <c r="K6623" s="140"/>
    </row>
    <row r="6624" spans="1:11" outlineLevel="1" x14ac:dyDescent="0.2">
      <c r="A6624" s="135"/>
      <c r="B6624" s="136"/>
      <c r="C6624" s="137" t="s">
        <v>5110</v>
      </c>
      <c r="D6624" s="139"/>
      <c r="E6624" s="139"/>
      <c r="F6624" s="134"/>
      <c r="G6624" s="134"/>
      <c r="H6624" s="140"/>
      <c r="I6624" s="140"/>
      <c r="J6624" s="140"/>
      <c r="K6624" s="140"/>
    </row>
    <row r="6625" spans="1:11" outlineLevel="1" x14ac:dyDescent="0.2">
      <c r="A6625" s="135"/>
      <c r="B6625" s="136"/>
      <c r="C6625" s="137" t="s">
        <v>5111</v>
      </c>
      <c r="D6625" s="139"/>
      <c r="E6625" s="139">
        <v>41.394629999999999</v>
      </c>
      <c r="F6625" s="134"/>
      <c r="G6625" s="134"/>
      <c r="H6625" s="140"/>
      <c r="I6625" s="140"/>
      <c r="J6625" s="140"/>
      <c r="K6625" s="140"/>
    </row>
    <row r="6626" spans="1:11" x14ac:dyDescent="0.2">
      <c r="A6626" s="36" t="s">
        <v>148</v>
      </c>
      <c r="B6626" s="37" t="s">
        <v>100</v>
      </c>
      <c r="C6626" s="58" t="s">
        <v>101</v>
      </c>
      <c r="D6626" s="70"/>
      <c r="E6626" s="39"/>
      <c r="F6626" s="40"/>
      <c r="G6626" s="40">
        <f>SUM(G6627:G6684)</f>
        <v>0</v>
      </c>
      <c r="H6626" s="39"/>
      <c r="I6626" s="39">
        <f>SUM(I6627:I6684)</f>
        <v>0</v>
      </c>
      <c r="J6626" s="39"/>
      <c r="K6626" s="39">
        <f>SUM(K6627:K6684)</f>
        <v>14.34</v>
      </c>
    </row>
    <row r="6627" spans="1:11" outlineLevel="1" x14ac:dyDescent="0.2">
      <c r="A6627" s="43">
        <v>647</v>
      </c>
      <c r="B6627" s="44" t="s">
        <v>5112</v>
      </c>
      <c r="C6627" s="59" t="s">
        <v>5113</v>
      </c>
      <c r="D6627" s="68" t="s">
        <v>172</v>
      </c>
      <c r="E6627" s="46">
        <v>50.19</v>
      </c>
      <c r="F6627" s="47">
        <v>0</v>
      </c>
      <c r="G6627" s="48">
        <f>ROUND(E6627*F6627,2)</f>
        <v>0</v>
      </c>
      <c r="H6627" s="46">
        <v>0</v>
      </c>
      <c r="I6627" s="46">
        <f>ROUND(E6627*H6627,2)</f>
        <v>0</v>
      </c>
      <c r="J6627" s="46">
        <v>2.5000000000000001E-2</v>
      </c>
      <c r="K6627" s="46">
        <f>ROUND(E6627*J6627,2)</f>
        <v>1.25</v>
      </c>
    </row>
    <row r="6628" spans="1:11" outlineLevel="1" x14ac:dyDescent="0.2">
      <c r="A6628" s="135"/>
      <c r="B6628" s="136"/>
      <c r="C6628" s="137" t="s">
        <v>5114</v>
      </c>
      <c r="D6628" s="139"/>
      <c r="E6628" s="139"/>
      <c r="F6628" s="134"/>
      <c r="G6628" s="134"/>
      <c r="H6628" s="140"/>
      <c r="I6628" s="140"/>
      <c r="J6628" s="140"/>
      <c r="K6628" s="140"/>
    </row>
    <row r="6629" spans="1:11" outlineLevel="1" x14ac:dyDescent="0.2">
      <c r="A6629" s="135"/>
      <c r="B6629" s="136"/>
      <c r="C6629" s="137" t="s">
        <v>404</v>
      </c>
      <c r="D6629" s="139"/>
      <c r="E6629" s="139"/>
      <c r="F6629" s="134"/>
      <c r="G6629" s="134"/>
      <c r="H6629" s="140"/>
      <c r="I6629" s="140"/>
      <c r="J6629" s="140"/>
      <c r="K6629" s="140"/>
    </row>
    <row r="6630" spans="1:11" outlineLevel="1" x14ac:dyDescent="0.2">
      <c r="A6630" s="135"/>
      <c r="B6630" s="136"/>
      <c r="C6630" s="137" t="s">
        <v>1479</v>
      </c>
      <c r="D6630" s="139"/>
      <c r="E6630" s="139">
        <v>15.55</v>
      </c>
      <c r="F6630" s="134"/>
      <c r="G6630" s="134"/>
      <c r="H6630" s="140"/>
      <c r="I6630" s="140"/>
      <c r="J6630" s="140"/>
      <c r="K6630" s="140"/>
    </row>
    <row r="6631" spans="1:11" outlineLevel="1" x14ac:dyDescent="0.2">
      <c r="A6631" s="135"/>
      <c r="B6631" s="136"/>
      <c r="C6631" s="137" t="s">
        <v>1480</v>
      </c>
      <c r="D6631" s="139"/>
      <c r="E6631" s="139">
        <v>11.17</v>
      </c>
      <c r="F6631" s="134"/>
      <c r="G6631" s="134"/>
      <c r="H6631" s="140"/>
      <c r="I6631" s="140"/>
      <c r="J6631" s="140"/>
      <c r="K6631" s="140"/>
    </row>
    <row r="6632" spans="1:11" outlineLevel="1" x14ac:dyDescent="0.2">
      <c r="A6632" s="135"/>
      <c r="B6632" s="136"/>
      <c r="C6632" s="137" t="s">
        <v>1481</v>
      </c>
      <c r="D6632" s="139"/>
      <c r="E6632" s="139">
        <v>23.47</v>
      </c>
      <c r="F6632" s="134"/>
      <c r="G6632" s="134"/>
      <c r="H6632" s="140"/>
      <c r="I6632" s="140"/>
      <c r="J6632" s="140"/>
      <c r="K6632" s="140"/>
    </row>
    <row r="6633" spans="1:11" outlineLevel="1" x14ac:dyDescent="0.2">
      <c r="A6633" s="43">
        <v>648</v>
      </c>
      <c r="B6633" s="44" t="s">
        <v>5115</v>
      </c>
      <c r="C6633" s="59" t="s">
        <v>5116</v>
      </c>
      <c r="D6633" s="68" t="s">
        <v>172</v>
      </c>
      <c r="E6633" s="46">
        <v>654.39</v>
      </c>
      <c r="F6633" s="47">
        <v>0</v>
      </c>
      <c r="G6633" s="48">
        <f>ROUND(E6633*F6633,2)</f>
        <v>0</v>
      </c>
      <c r="H6633" s="46">
        <v>0</v>
      </c>
      <c r="I6633" s="46">
        <f>ROUND(E6633*H6633,2)</f>
        <v>0</v>
      </c>
      <c r="J6633" s="46">
        <v>0.02</v>
      </c>
      <c r="K6633" s="46">
        <f>ROUND(E6633*J6633,2)</f>
        <v>13.09</v>
      </c>
    </row>
    <row r="6634" spans="1:11" outlineLevel="1" x14ac:dyDescent="0.2">
      <c r="A6634" s="135"/>
      <c r="B6634" s="136"/>
      <c r="C6634" s="137" t="s">
        <v>4325</v>
      </c>
      <c r="D6634" s="139"/>
      <c r="E6634" s="139"/>
      <c r="F6634" s="134"/>
      <c r="G6634" s="134"/>
      <c r="H6634" s="140"/>
      <c r="I6634" s="140"/>
      <c r="J6634" s="140"/>
      <c r="K6634" s="140"/>
    </row>
    <row r="6635" spans="1:11" outlineLevel="1" x14ac:dyDescent="0.2">
      <c r="A6635" s="135"/>
      <c r="B6635" s="136"/>
      <c r="C6635" s="137" t="s">
        <v>404</v>
      </c>
      <c r="D6635" s="139"/>
      <c r="E6635" s="139"/>
      <c r="F6635" s="134"/>
      <c r="G6635" s="134"/>
      <c r="H6635" s="140"/>
      <c r="I6635" s="140"/>
      <c r="J6635" s="140"/>
      <c r="K6635" s="140"/>
    </row>
    <row r="6636" spans="1:11" outlineLevel="1" x14ac:dyDescent="0.2">
      <c r="A6636" s="135"/>
      <c r="B6636" s="136"/>
      <c r="C6636" s="137" t="s">
        <v>1492</v>
      </c>
      <c r="D6636" s="139"/>
      <c r="E6636" s="139">
        <v>25.98</v>
      </c>
      <c r="F6636" s="134"/>
      <c r="G6636" s="134"/>
      <c r="H6636" s="140"/>
      <c r="I6636" s="140"/>
      <c r="J6636" s="140"/>
      <c r="K6636" s="140"/>
    </row>
    <row r="6637" spans="1:11" outlineLevel="1" x14ac:dyDescent="0.2">
      <c r="A6637" s="135"/>
      <c r="B6637" s="136"/>
      <c r="C6637" s="137" t="s">
        <v>1493</v>
      </c>
      <c r="D6637" s="139"/>
      <c r="E6637" s="139">
        <v>21.76</v>
      </c>
      <c r="F6637" s="134"/>
      <c r="G6637" s="134"/>
      <c r="H6637" s="140"/>
      <c r="I6637" s="140"/>
      <c r="J6637" s="140"/>
      <c r="K6637" s="140"/>
    </row>
    <row r="6638" spans="1:11" outlineLevel="1" x14ac:dyDescent="0.2">
      <c r="A6638" s="135"/>
      <c r="B6638" s="136"/>
      <c r="C6638" s="137" t="s">
        <v>1494</v>
      </c>
      <c r="D6638" s="139"/>
      <c r="E6638" s="139">
        <v>71.040000000000006</v>
      </c>
      <c r="F6638" s="134"/>
      <c r="G6638" s="134"/>
      <c r="H6638" s="140"/>
      <c r="I6638" s="140"/>
      <c r="J6638" s="140"/>
      <c r="K6638" s="140"/>
    </row>
    <row r="6639" spans="1:11" outlineLevel="1" x14ac:dyDescent="0.2">
      <c r="A6639" s="135"/>
      <c r="B6639" s="136"/>
      <c r="C6639" s="137" t="s">
        <v>1495</v>
      </c>
      <c r="D6639" s="139"/>
      <c r="E6639" s="139">
        <v>20.27</v>
      </c>
      <c r="F6639" s="134"/>
      <c r="G6639" s="134"/>
      <c r="H6639" s="140"/>
      <c r="I6639" s="140"/>
      <c r="J6639" s="140"/>
      <c r="K6639" s="140"/>
    </row>
    <row r="6640" spans="1:11" outlineLevel="1" x14ac:dyDescent="0.2">
      <c r="A6640" s="135"/>
      <c r="B6640" s="136"/>
      <c r="C6640" s="137" t="s">
        <v>1496</v>
      </c>
      <c r="D6640" s="139"/>
      <c r="E6640" s="139">
        <v>83.63</v>
      </c>
      <c r="F6640" s="134"/>
      <c r="G6640" s="134"/>
      <c r="H6640" s="140"/>
      <c r="I6640" s="140"/>
      <c r="J6640" s="140"/>
      <c r="K6640" s="140"/>
    </row>
    <row r="6641" spans="1:11" outlineLevel="1" x14ac:dyDescent="0.2">
      <c r="A6641" s="135"/>
      <c r="B6641" s="136"/>
      <c r="C6641" s="137" t="s">
        <v>408</v>
      </c>
      <c r="D6641" s="139"/>
      <c r="E6641" s="139"/>
      <c r="F6641" s="134"/>
      <c r="G6641" s="134"/>
      <c r="H6641" s="140"/>
      <c r="I6641" s="140"/>
      <c r="J6641" s="140"/>
      <c r="K6641" s="140"/>
    </row>
    <row r="6642" spans="1:11" outlineLevel="1" x14ac:dyDescent="0.2">
      <c r="A6642" s="135"/>
      <c r="B6642" s="136"/>
      <c r="C6642" s="137" t="s">
        <v>1504</v>
      </c>
      <c r="D6642" s="139"/>
      <c r="E6642" s="139">
        <v>72.510000000000005</v>
      </c>
      <c r="F6642" s="134"/>
      <c r="G6642" s="134"/>
      <c r="H6642" s="140"/>
      <c r="I6642" s="140"/>
      <c r="J6642" s="140"/>
      <c r="K6642" s="140"/>
    </row>
    <row r="6643" spans="1:11" outlineLevel="1" x14ac:dyDescent="0.2">
      <c r="A6643" s="135"/>
      <c r="B6643" s="136"/>
      <c r="C6643" s="137" t="s">
        <v>1505</v>
      </c>
      <c r="D6643" s="139"/>
      <c r="E6643" s="139">
        <v>71.78</v>
      </c>
      <c r="F6643" s="134"/>
      <c r="G6643" s="134"/>
      <c r="H6643" s="140"/>
      <c r="I6643" s="140"/>
      <c r="J6643" s="140"/>
      <c r="K6643" s="140"/>
    </row>
    <row r="6644" spans="1:11" outlineLevel="1" x14ac:dyDescent="0.2">
      <c r="A6644" s="135"/>
      <c r="B6644" s="136"/>
      <c r="C6644" s="137" t="s">
        <v>411</v>
      </c>
      <c r="D6644" s="139"/>
      <c r="E6644" s="139"/>
      <c r="F6644" s="134"/>
      <c r="G6644" s="134"/>
      <c r="H6644" s="140"/>
      <c r="I6644" s="140"/>
      <c r="J6644" s="140"/>
      <c r="K6644" s="140"/>
    </row>
    <row r="6645" spans="1:11" outlineLevel="1" x14ac:dyDescent="0.2">
      <c r="A6645" s="135"/>
      <c r="B6645" s="136"/>
      <c r="C6645" s="137" t="s">
        <v>1515</v>
      </c>
      <c r="D6645" s="139"/>
      <c r="E6645" s="139">
        <v>52.37</v>
      </c>
      <c r="F6645" s="134"/>
      <c r="G6645" s="134"/>
      <c r="H6645" s="140"/>
      <c r="I6645" s="140"/>
      <c r="J6645" s="140"/>
      <c r="K6645" s="140"/>
    </row>
    <row r="6646" spans="1:11" outlineLevel="1" x14ac:dyDescent="0.2">
      <c r="A6646" s="135"/>
      <c r="B6646" s="136"/>
      <c r="C6646" s="137" t="s">
        <v>1516</v>
      </c>
      <c r="D6646" s="139"/>
      <c r="E6646" s="139">
        <v>19.12</v>
      </c>
      <c r="F6646" s="134"/>
      <c r="G6646" s="134"/>
      <c r="H6646" s="140"/>
      <c r="I6646" s="140"/>
      <c r="J6646" s="140"/>
      <c r="K6646" s="140"/>
    </row>
    <row r="6647" spans="1:11" outlineLevel="1" x14ac:dyDescent="0.2">
      <c r="A6647" s="135"/>
      <c r="B6647" s="136"/>
      <c r="C6647" s="137" t="s">
        <v>1517</v>
      </c>
      <c r="D6647" s="139"/>
      <c r="E6647" s="139">
        <v>71.78</v>
      </c>
      <c r="F6647" s="134"/>
      <c r="G6647" s="134"/>
      <c r="H6647" s="140"/>
      <c r="I6647" s="140"/>
      <c r="J6647" s="140"/>
      <c r="K6647" s="140"/>
    </row>
    <row r="6648" spans="1:11" outlineLevel="1" x14ac:dyDescent="0.2">
      <c r="A6648" s="135"/>
      <c r="B6648" s="136"/>
      <c r="C6648" s="137" t="s">
        <v>1518</v>
      </c>
      <c r="D6648" s="139"/>
      <c r="E6648" s="139">
        <v>71.78</v>
      </c>
      <c r="F6648" s="134"/>
      <c r="G6648" s="134"/>
      <c r="H6648" s="140"/>
      <c r="I6648" s="140"/>
      <c r="J6648" s="140"/>
      <c r="K6648" s="140"/>
    </row>
    <row r="6649" spans="1:11" outlineLevel="1" x14ac:dyDescent="0.2">
      <c r="A6649" s="135"/>
      <c r="B6649" s="136"/>
      <c r="C6649" s="137" t="s">
        <v>415</v>
      </c>
      <c r="D6649" s="139"/>
      <c r="E6649" s="139"/>
      <c r="F6649" s="134"/>
      <c r="G6649" s="134"/>
      <c r="H6649" s="140"/>
      <c r="I6649" s="140"/>
      <c r="J6649" s="140"/>
      <c r="K6649" s="140"/>
    </row>
    <row r="6650" spans="1:11" outlineLevel="1" x14ac:dyDescent="0.2">
      <c r="A6650" s="135"/>
      <c r="B6650" s="136"/>
      <c r="C6650" s="137" t="s">
        <v>1528</v>
      </c>
      <c r="D6650" s="139"/>
      <c r="E6650" s="139">
        <v>72.37</v>
      </c>
      <c r="F6650" s="134"/>
      <c r="G6650" s="134"/>
      <c r="H6650" s="140"/>
      <c r="I6650" s="140"/>
      <c r="J6650" s="140"/>
      <c r="K6650" s="140"/>
    </row>
    <row r="6651" spans="1:11" outlineLevel="1" x14ac:dyDescent="0.2">
      <c r="A6651" s="43">
        <v>649</v>
      </c>
      <c r="B6651" s="44" t="s">
        <v>5117</v>
      </c>
      <c r="C6651" s="59" t="s">
        <v>5118</v>
      </c>
      <c r="D6651" s="68" t="s">
        <v>172</v>
      </c>
      <c r="E6651" s="46">
        <v>1220.92</v>
      </c>
      <c r="F6651" s="47">
        <v>0</v>
      </c>
      <c r="G6651" s="48">
        <f>ROUND(E6651*F6651,2)</f>
        <v>0</v>
      </c>
      <c r="H6651" s="46">
        <v>0</v>
      </c>
      <c r="I6651" s="46">
        <f>ROUND(E6651*H6651,2)</f>
        <v>0</v>
      </c>
      <c r="J6651" s="46">
        <v>0</v>
      </c>
      <c r="K6651" s="46">
        <f>ROUND(E6651*J6651,2)</f>
        <v>0</v>
      </c>
    </row>
    <row r="6652" spans="1:11" outlineLevel="1" x14ac:dyDescent="0.2">
      <c r="A6652" s="135"/>
      <c r="B6652" s="136"/>
      <c r="C6652" s="137" t="s">
        <v>2202</v>
      </c>
      <c r="D6652" s="139"/>
      <c r="E6652" s="139"/>
      <c r="F6652" s="134"/>
      <c r="G6652" s="134"/>
      <c r="H6652" s="140"/>
      <c r="I6652" s="140"/>
      <c r="J6652" s="140"/>
      <c r="K6652" s="140"/>
    </row>
    <row r="6653" spans="1:11" outlineLevel="1" x14ac:dyDescent="0.2">
      <c r="A6653" s="135"/>
      <c r="B6653" s="136"/>
      <c r="C6653" s="137" t="s">
        <v>917</v>
      </c>
      <c r="D6653" s="139"/>
      <c r="E6653" s="139"/>
      <c r="F6653" s="134"/>
      <c r="G6653" s="134"/>
      <c r="H6653" s="140"/>
      <c r="I6653" s="140"/>
      <c r="J6653" s="140"/>
      <c r="K6653" s="140"/>
    </row>
    <row r="6654" spans="1:11" outlineLevel="1" x14ac:dyDescent="0.2">
      <c r="A6654" s="135"/>
      <c r="B6654" s="136"/>
      <c r="C6654" s="137" t="s">
        <v>918</v>
      </c>
      <c r="D6654" s="139"/>
      <c r="E6654" s="139">
        <v>33.9</v>
      </c>
      <c r="F6654" s="134"/>
      <c r="G6654" s="134"/>
      <c r="H6654" s="140"/>
      <c r="I6654" s="140"/>
      <c r="J6654" s="140"/>
      <c r="K6654" s="140"/>
    </row>
    <row r="6655" spans="1:11" outlineLevel="1" x14ac:dyDescent="0.2">
      <c r="A6655" s="135"/>
      <c r="B6655" s="136"/>
      <c r="C6655" s="137" t="s">
        <v>919</v>
      </c>
      <c r="D6655" s="139"/>
      <c r="E6655" s="139">
        <v>2.7</v>
      </c>
      <c r="F6655" s="134"/>
      <c r="G6655" s="134"/>
      <c r="H6655" s="140"/>
      <c r="I6655" s="140"/>
      <c r="J6655" s="140"/>
      <c r="K6655" s="140"/>
    </row>
    <row r="6656" spans="1:11" outlineLevel="1" x14ac:dyDescent="0.2">
      <c r="A6656" s="135"/>
      <c r="B6656" s="136"/>
      <c r="C6656" s="137" t="s">
        <v>920</v>
      </c>
      <c r="D6656" s="139"/>
      <c r="E6656" s="139">
        <v>32.47</v>
      </c>
      <c r="F6656" s="134"/>
      <c r="G6656" s="134"/>
      <c r="H6656" s="140"/>
      <c r="I6656" s="140"/>
      <c r="J6656" s="140"/>
      <c r="K6656" s="140"/>
    </row>
    <row r="6657" spans="1:11" outlineLevel="1" x14ac:dyDescent="0.2">
      <c r="A6657" s="135"/>
      <c r="B6657" s="136"/>
      <c r="C6657" s="137" t="s">
        <v>921</v>
      </c>
      <c r="D6657" s="139"/>
      <c r="E6657" s="139">
        <v>10.78</v>
      </c>
      <c r="F6657" s="134"/>
      <c r="G6657" s="134"/>
      <c r="H6657" s="140"/>
      <c r="I6657" s="140"/>
      <c r="J6657" s="140"/>
      <c r="K6657" s="140"/>
    </row>
    <row r="6658" spans="1:11" outlineLevel="1" x14ac:dyDescent="0.2">
      <c r="A6658" s="135"/>
      <c r="B6658" s="136"/>
      <c r="C6658" s="137" t="s">
        <v>922</v>
      </c>
      <c r="D6658" s="139"/>
      <c r="E6658" s="139">
        <v>26.08</v>
      </c>
      <c r="F6658" s="134"/>
      <c r="G6658" s="134"/>
      <c r="H6658" s="140"/>
      <c r="I6658" s="140"/>
      <c r="J6658" s="140"/>
      <c r="K6658" s="140"/>
    </row>
    <row r="6659" spans="1:11" outlineLevel="1" x14ac:dyDescent="0.2">
      <c r="A6659" s="135"/>
      <c r="B6659" s="136"/>
      <c r="C6659" s="137" t="s">
        <v>923</v>
      </c>
      <c r="D6659" s="139"/>
      <c r="E6659" s="139">
        <v>18.29</v>
      </c>
      <c r="F6659" s="134"/>
      <c r="G6659" s="134"/>
      <c r="H6659" s="140"/>
      <c r="I6659" s="140"/>
      <c r="J6659" s="140"/>
      <c r="K6659" s="140"/>
    </row>
    <row r="6660" spans="1:11" outlineLevel="1" x14ac:dyDescent="0.2">
      <c r="A6660" s="135"/>
      <c r="B6660" s="136"/>
      <c r="C6660" s="137" t="s">
        <v>924</v>
      </c>
      <c r="D6660" s="139"/>
      <c r="E6660" s="139">
        <v>13.69</v>
      </c>
      <c r="F6660" s="134"/>
      <c r="G6660" s="134"/>
      <c r="H6660" s="140"/>
      <c r="I6660" s="140"/>
      <c r="J6660" s="140"/>
      <c r="K6660" s="140"/>
    </row>
    <row r="6661" spans="1:11" outlineLevel="1" x14ac:dyDescent="0.2">
      <c r="A6661" s="135"/>
      <c r="B6661" s="136"/>
      <c r="C6661" s="137" t="s">
        <v>1482</v>
      </c>
      <c r="D6661" s="139"/>
      <c r="E6661" s="139">
        <v>25.45</v>
      </c>
      <c r="F6661" s="134"/>
      <c r="G6661" s="134"/>
      <c r="H6661" s="140"/>
      <c r="I6661" s="140"/>
      <c r="J6661" s="140"/>
      <c r="K6661" s="140"/>
    </row>
    <row r="6662" spans="1:11" outlineLevel="1" x14ac:dyDescent="0.2">
      <c r="A6662" s="135"/>
      <c r="B6662" s="136"/>
      <c r="C6662" s="137" t="s">
        <v>2203</v>
      </c>
      <c r="D6662" s="139"/>
      <c r="E6662" s="139">
        <v>23.47</v>
      </c>
      <c r="F6662" s="134"/>
      <c r="G6662" s="134"/>
      <c r="H6662" s="140"/>
      <c r="I6662" s="140"/>
      <c r="J6662" s="140"/>
      <c r="K6662" s="140"/>
    </row>
    <row r="6663" spans="1:11" outlineLevel="1" x14ac:dyDescent="0.2">
      <c r="A6663" s="135"/>
      <c r="B6663" s="136"/>
      <c r="C6663" s="137" t="s">
        <v>2204</v>
      </c>
      <c r="D6663" s="139"/>
      <c r="E6663" s="139">
        <v>11.17</v>
      </c>
      <c r="F6663" s="134"/>
      <c r="G6663" s="134"/>
      <c r="H6663" s="140"/>
      <c r="I6663" s="140"/>
      <c r="J6663" s="140"/>
      <c r="K6663" s="140"/>
    </row>
    <row r="6664" spans="1:11" outlineLevel="1" x14ac:dyDescent="0.2">
      <c r="A6664" s="135"/>
      <c r="B6664" s="136"/>
      <c r="C6664" s="137" t="s">
        <v>2205</v>
      </c>
      <c r="D6664" s="139"/>
      <c r="E6664" s="139">
        <v>15.55</v>
      </c>
      <c r="F6664" s="134"/>
      <c r="G6664" s="134"/>
      <c r="H6664" s="140"/>
      <c r="I6664" s="140"/>
      <c r="J6664" s="140"/>
      <c r="K6664" s="140"/>
    </row>
    <row r="6665" spans="1:11" outlineLevel="1" x14ac:dyDescent="0.2">
      <c r="A6665" s="135"/>
      <c r="B6665" s="136"/>
      <c r="C6665" s="137" t="s">
        <v>1490</v>
      </c>
      <c r="D6665" s="139"/>
      <c r="E6665" s="139">
        <v>14.53</v>
      </c>
      <c r="F6665" s="134"/>
      <c r="G6665" s="134"/>
      <c r="H6665" s="140"/>
      <c r="I6665" s="140"/>
      <c r="J6665" s="140"/>
      <c r="K6665" s="140"/>
    </row>
    <row r="6666" spans="1:11" outlineLevel="1" x14ac:dyDescent="0.2">
      <c r="A6666" s="135"/>
      <c r="B6666" s="136"/>
      <c r="C6666" s="137" t="s">
        <v>2206</v>
      </c>
      <c r="D6666" s="139"/>
      <c r="E6666" s="139">
        <v>21.86</v>
      </c>
      <c r="F6666" s="134"/>
      <c r="G6666" s="134"/>
      <c r="H6666" s="140"/>
      <c r="I6666" s="140"/>
      <c r="J6666" s="140"/>
      <c r="K6666" s="140"/>
    </row>
    <row r="6667" spans="1:11" outlineLevel="1" x14ac:dyDescent="0.2">
      <c r="A6667" s="135"/>
      <c r="B6667" s="136"/>
      <c r="C6667" s="137" t="s">
        <v>926</v>
      </c>
      <c r="D6667" s="139"/>
      <c r="E6667" s="139"/>
      <c r="F6667" s="134"/>
      <c r="G6667" s="134"/>
      <c r="H6667" s="140"/>
      <c r="I6667" s="140"/>
      <c r="J6667" s="140"/>
      <c r="K6667" s="140"/>
    </row>
    <row r="6668" spans="1:11" outlineLevel="1" x14ac:dyDescent="0.2">
      <c r="A6668" s="135"/>
      <c r="B6668" s="136"/>
      <c r="C6668" s="137" t="s">
        <v>2207</v>
      </c>
      <c r="D6668" s="139"/>
      <c r="E6668" s="139">
        <v>73.959999999999994</v>
      </c>
      <c r="F6668" s="134"/>
      <c r="G6668" s="134"/>
      <c r="H6668" s="140"/>
      <c r="I6668" s="140"/>
      <c r="J6668" s="140"/>
      <c r="K6668" s="140"/>
    </row>
    <row r="6669" spans="1:11" outlineLevel="1" x14ac:dyDescent="0.2">
      <c r="A6669" s="135"/>
      <c r="B6669" s="136"/>
      <c r="C6669" s="137" t="s">
        <v>2208</v>
      </c>
      <c r="D6669" s="139"/>
      <c r="E6669" s="139">
        <v>76.48</v>
      </c>
      <c r="F6669" s="134"/>
      <c r="G6669" s="134"/>
      <c r="H6669" s="140"/>
      <c r="I6669" s="140"/>
      <c r="J6669" s="140"/>
      <c r="K6669" s="140"/>
    </row>
    <row r="6670" spans="1:11" outlineLevel="1" x14ac:dyDescent="0.2">
      <c r="A6670" s="135"/>
      <c r="B6670" s="136"/>
      <c r="C6670" s="137" t="s">
        <v>2209</v>
      </c>
      <c r="D6670" s="139"/>
      <c r="E6670" s="139">
        <v>72.099999999999994</v>
      </c>
      <c r="F6670" s="134"/>
      <c r="G6670" s="134"/>
      <c r="H6670" s="140"/>
      <c r="I6670" s="140"/>
      <c r="J6670" s="140"/>
      <c r="K6670" s="140"/>
    </row>
    <row r="6671" spans="1:11" outlineLevel="1" x14ac:dyDescent="0.2">
      <c r="A6671" s="135"/>
      <c r="B6671" s="136"/>
      <c r="C6671" s="137" t="s">
        <v>2210</v>
      </c>
      <c r="D6671" s="139"/>
      <c r="E6671" s="139">
        <v>25.95</v>
      </c>
      <c r="F6671" s="134"/>
      <c r="G6671" s="134"/>
      <c r="H6671" s="140"/>
      <c r="I6671" s="140"/>
      <c r="J6671" s="140"/>
      <c r="K6671" s="140"/>
    </row>
    <row r="6672" spans="1:11" outlineLevel="1" x14ac:dyDescent="0.2">
      <c r="A6672" s="135"/>
      <c r="B6672" s="136"/>
      <c r="C6672" s="137" t="s">
        <v>2211</v>
      </c>
      <c r="D6672" s="139"/>
      <c r="E6672" s="139">
        <v>76.5</v>
      </c>
      <c r="F6672" s="134"/>
      <c r="G6672" s="134"/>
      <c r="H6672" s="140"/>
      <c r="I6672" s="140"/>
      <c r="J6672" s="140"/>
      <c r="K6672" s="140"/>
    </row>
    <row r="6673" spans="1:11" outlineLevel="1" x14ac:dyDescent="0.2">
      <c r="A6673" s="135"/>
      <c r="B6673" s="136"/>
      <c r="C6673" s="137" t="s">
        <v>938</v>
      </c>
      <c r="D6673" s="139"/>
      <c r="E6673" s="139"/>
      <c r="F6673" s="134"/>
      <c r="G6673" s="134"/>
      <c r="H6673" s="140"/>
      <c r="I6673" s="140"/>
      <c r="J6673" s="140"/>
      <c r="K6673" s="140"/>
    </row>
    <row r="6674" spans="1:11" outlineLevel="1" x14ac:dyDescent="0.2">
      <c r="A6674" s="135"/>
      <c r="B6674" s="136"/>
      <c r="C6674" s="137" t="s">
        <v>2212</v>
      </c>
      <c r="D6674" s="139"/>
      <c r="E6674" s="139">
        <v>76.48</v>
      </c>
      <c r="F6674" s="134"/>
      <c r="G6674" s="134"/>
      <c r="H6674" s="140"/>
      <c r="I6674" s="140"/>
      <c r="J6674" s="140"/>
      <c r="K6674" s="140"/>
    </row>
    <row r="6675" spans="1:11" outlineLevel="1" x14ac:dyDescent="0.2">
      <c r="A6675" s="135"/>
      <c r="B6675" s="136"/>
      <c r="C6675" s="137" t="s">
        <v>2213</v>
      </c>
      <c r="D6675" s="139"/>
      <c r="E6675" s="139">
        <v>72.099999999999994</v>
      </c>
      <c r="F6675" s="134"/>
      <c r="G6675" s="134"/>
      <c r="H6675" s="140"/>
      <c r="I6675" s="140"/>
      <c r="J6675" s="140"/>
      <c r="K6675" s="140"/>
    </row>
    <row r="6676" spans="1:11" outlineLevel="1" x14ac:dyDescent="0.2">
      <c r="A6676" s="135"/>
      <c r="B6676" s="136"/>
      <c r="C6676" s="137" t="s">
        <v>2214</v>
      </c>
      <c r="D6676" s="139"/>
      <c r="E6676" s="139">
        <v>25.99</v>
      </c>
      <c r="F6676" s="134"/>
      <c r="G6676" s="134"/>
      <c r="H6676" s="140"/>
      <c r="I6676" s="140"/>
      <c r="J6676" s="140"/>
      <c r="K6676" s="140"/>
    </row>
    <row r="6677" spans="1:11" outlineLevel="1" x14ac:dyDescent="0.2">
      <c r="A6677" s="135"/>
      <c r="B6677" s="136"/>
      <c r="C6677" s="137" t="s">
        <v>2215</v>
      </c>
      <c r="D6677" s="139"/>
      <c r="E6677" s="139">
        <v>75.84</v>
      </c>
      <c r="F6677" s="134"/>
      <c r="G6677" s="134"/>
      <c r="H6677" s="140"/>
      <c r="I6677" s="140"/>
      <c r="J6677" s="140"/>
      <c r="K6677" s="140"/>
    </row>
    <row r="6678" spans="1:11" outlineLevel="1" x14ac:dyDescent="0.2">
      <c r="A6678" s="135"/>
      <c r="B6678" s="136"/>
      <c r="C6678" s="137" t="s">
        <v>2216</v>
      </c>
      <c r="D6678" s="139"/>
      <c r="E6678" s="139">
        <v>72.37</v>
      </c>
      <c r="F6678" s="134"/>
      <c r="G6678" s="134"/>
      <c r="H6678" s="140"/>
      <c r="I6678" s="140"/>
      <c r="J6678" s="140"/>
      <c r="K6678" s="140"/>
    </row>
    <row r="6679" spans="1:11" outlineLevel="1" x14ac:dyDescent="0.2">
      <c r="A6679" s="135"/>
      <c r="B6679" s="136"/>
      <c r="C6679" s="137" t="s">
        <v>2217</v>
      </c>
      <c r="D6679" s="139"/>
      <c r="E6679" s="139">
        <v>72.63</v>
      </c>
      <c r="F6679" s="134"/>
      <c r="G6679" s="134"/>
      <c r="H6679" s="140"/>
      <c r="I6679" s="140"/>
      <c r="J6679" s="140"/>
      <c r="K6679" s="140"/>
    </row>
    <row r="6680" spans="1:11" outlineLevel="1" x14ac:dyDescent="0.2">
      <c r="A6680" s="135"/>
      <c r="B6680" s="136"/>
      <c r="C6680" s="137" t="s">
        <v>2218</v>
      </c>
      <c r="D6680" s="139"/>
      <c r="E6680" s="139">
        <v>77.2</v>
      </c>
      <c r="F6680" s="134"/>
      <c r="G6680" s="134"/>
      <c r="H6680" s="140"/>
      <c r="I6680" s="140"/>
      <c r="J6680" s="140"/>
      <c r="K6680" s="140"/>
    </row>
    <row r="6681" spans="1:11" outlineLevel="1" x14ac:dyDescent="0.2">
      <c r="A6681" s="135"/>
      <c r="B6681" s="136"/>
      <c r="C6681" s="137" t="s">
        <v>2219</v>
      </c>
      <c r="D6681" s="139"/>
      <c r="E6681" s="139">
        <v>72.7</v>
      </c>
      <c r="F6681" s="134"/>
      <c r="G6681" s="134"/>
      <c r="H6681" s="140"/>
      <c r="I6681" s="140"/>
      <c r="J6681" s="140"/>
      <c r="K6681" s="140"/>
    </row>
    <row r="6682" spans="1:11" outlineLevel="1" x14ac:dyDescent="0.2">
      <c r="A6682" s="135"/>
      <c r="B6682" s="136"/>
      <c r="C6682" s="137" t="s">
        <v>2220</v>
      </c>
      <c r="D6682" s="139"/>
      <c r="E6682" s="139">
        <v>25.49</v>
      </c>
      <c r="F6682" s="134"/>
      <c r="G6682" s="134"/>
      <c r="H6682" s="140"/>
      <c r="I6682" s="140"/>
      <c r="J6682" s="140"/>
      <c r="K6682" s="140"/>
    </row>
    <row r="6683" spans="1:11" outlineLevel="1" x14ac:dyDescent="0.2">
      <c r="A6683" s="135"/>
      <c r="B6683" s="136"/>
      <c r="C6683" s="137" t="s">
        <v>2221</v>
      </c>
      <c r="D6683" s="139"/>
      <c r="E6683" s="139">
        <v>33.53</v>
      </c>
      <c r="F6683" s="134"/>
      <c r="G6683" s="134"/>
      <c r="H6683" s="140"/>
      <c r="I6683" s="140"/>
      <c r="J6683" s="140"/>
      <c r="K6683" s="140"/>
    </row>
    <row r="6684" spans="1:11" outlineLevel="1" x14ac:dyDescent="0.2">
      <c r="A6684" s="135"/>
      <c r="B6684" s="136"/>
      <c r="C6684" s="137" t="s">
        <v>2222</v>
      </c>
      <c r="D6684" s="139"/>
      <c r="E6684" s="139">
        <v>41.66</v>
      </c>
      <c r="F6684" s="134"/>
      <c r="G6684" s="134"/>
      <c r="H6684" s="140"/>
      <c r="I6684" s="140"/>
      <c r="J6684" s="140"/>
      <c r="K6684" s="140"/>
    </row>
    <row r="6685" spans="1:11" x14ac:dyDescent="0.2">
      <c r="A6685" s="36" t="s">
        <v>148</v>
      </c>
      <c r="B6685" s="37" t="s">
        <v>102</v>
      </c>
      <c r="C6685" s="58" t="s">
        <v>103</v>
      </c>
      <c r="D6685" s="70"/>
      <c r="E6685" s="39"/>
      <c r="F6685" s="40"/>
      <c r="G6685" s="40">
        <f>SUM(G6686:G7005)</f>
        <v>0</v>
      </c>
      <c r="H6685" s="39"/>
      <c r="I6685" s="39">
        <f>SUM(I6686:I7005)</f>
        <v>9.48</v>
      </c>
      <c r="J6685" s="39"/>
      <c r="K6685" s="39">
        <f>SUM(K6686:K7005)</f>
        <v>4.84</v>
      </c>
    </row>
    <row r="6686" spans="1:11" outlineLevel="1" x14ac:dyDescent="0.2">
      <c r="A6686" s="43">
        <v>650</v>
      </c>
      <c r="B6686" s="44" t="s">
        <v>5119</v>
      </c>
      <c r="C6686" s="59" t="s">
        <v>5120</v>
      </c>
      <c r="D6686" s="68" t="s">
        <v>172</v>
      </c>
      <c r="E6686" s="46">
        <v>2369.46</v>
      </c>
      <c r="F6686" s="47">
        <v>0</v>
      </c>
      <c r="G6686" s="48">
        <f>ROUND(E6686*F6686,2)</f>
        <v>0</v>
      </c>
      <c r="H6686" s="46">
        <v>0</v>
      </c>
      <c r="I6686" s="46">
        <f>ROUND(E6686*H6686,2)</f>
        <v>0</v>
      </c>
      <c r="J6686" s="46">
        <v>0</v>
      </c>
      <c r="K6686" s="46">
        <f>ROUND(E6686*J6686,2)</f>
        <v>0</v>
      </c>
    </row>
    <row r="6687" spans="1:11" outlineLevel="1" x14ac:dyDescent="0.2">
      <c r="A6687" s="135"/>
      <c r="B6687" s="136"/>
      <c r="C6687" s="137" t="s">
        <v>5121</v>
      </c>
      <c r="D6687" s="139"/>
      <c r="E6687" s="139">
        <v>2369.46</v>
      </c>
      <c r="F6687" s="134"/>
      <c r="G6687" s="134"/>
      <c r="H6687" s="140"/>
      <c r="I6687" s="140"/>
      <c r="J6687" s="140"/>
      <c r="K6687" s="140"/>
    </row>
    <row r="6688" spans="1:11" outlineLevel="1" x14ac:dyDescent="0.2">
      <c r="A6688" s="43">
        <v>651</v>
      </c>
      <c r="B6688" s="44" t="s">
        <v>5122</v>
      </c>
      <c r="C6688" s="59" t="s">
        <v>5123</v>
      </c>
      <c r="D6688" s="68" t="s">
        <v>373</v>
      </c>
      <c r="E6688" s="46">
        <v>983.8</v>
      </c>
      <c r="F6688" s="47">
        <v>0</v>
      </c>
      <c r="G6688" s="48">
        <f>ROUND(E6688*F6688,2)</f>
        <v>0</v>
      </c>
      <c r="H6688" s="46">
        <v>0</v>
      </c>
      <c r="I6688" s="46">
        <f>ROUND(E6688*H6688,2)</f>
        <v>0</v>
      </c>
      <c r="J6688" s="46">
        <v>8.0000000000000007E-5</v>
      </c>
      <c r="K6688" s="46">
        <f>ROUND(E6688*J6688,2)</f>
        <v>0.08</v>
      </c>
    </row>
    <row r="6689" spans="1:11" outlineLevel="1" x14ac:dyDescent="0.2">
      <c r="A6689" s="135"/>
      <c r="B6689" s="136"/>
      <c r="C6689" s="137" t="s">
        <v>5124</v>
      </c>
      <c r="D6689" s="139"/>
      <c r="E6689" s="139"/>
      <c r="F6689" s="134"/>
      <c r="G6689" s="134"/>
      <c r="H6689" s="140"/>
      <c r="I6689" s="140"/>
      <c r="J6689" s="140"/>
      <c r="K6689" s="140"/>
    </row>
    <row r="6690" spans="1:11" outlineLevel="1" x14ac:dyDescent="0.2">
      <c r="A6690" s="135"/>
      <c r="B6690" s="136"/>
      <c r="C6690" s="137" t="s">
        <v>395</v>
      </c>
      <c r="D6690" s="139"/>
      <c r="E6690" s="139"/>
      <c r="F6690" s="134"/>
      <c r="G6690" s="134"/>
      <c r="H6690" s="140"/>
      <c r="I6690" s="140"/>
      <c r="J6690" s="140"/>
      <c r="K6690" s="140"/>
    </row>
    <row r="6691" spans="1:11" outlineLevel="1" x14ac:dyDescent="0.2">
      <c r="A6691" s="135"/>
      <c r="B6691" s="136"/>
      <c r="C6691" s="137" t="s">
        <v>5125</v>
      </c>
      <c r="D6691" s="139"/>
      <c r="E6691" s="139">
        <v>33.4</v>
      </c>
      <c r="F6691" s="134"/>
      <c r="G6691" s="134"/>
      <c r="H6691" s="140"/>
      <c r="I6691" s="140"/>
      <c r="J6691" s="140"/>
      <c r="K6691" s="140"/>
    </row>
    <row r="6692" spans="1:11" outlineLevel="1" x14ac:dyDescent="0.2">
      <c r="A6692" s="135"/>
      <c r="B6692" s="136"/>
      <c r="C6692" s="137" t="s">
        <v>5126</v>
      </c>
      <c r="D6692" s="139"/>
      <c r="E6692" s="139">
        <v>33.44</v>
      </c>
      <c r="F6692" s="134"/>
      <c r="G6692" s="134"/>
      <c r="H6692" s="140"/>
      <c r="I6692" s="140"/>
      <c r="J6692" s="140"/>
      <c r="K6692" s="140"/>
    </row>
    <row r="6693" spans="1:11" outlineLevel="1" x14ac:dyDescent="0.2">
      <c r="A6693" s="135"/>
      <c r="B6693" s="136"/>
      <c r="C6693" s="137" t="s">
        <v>5127</v>
      </c>
      <c r="D6693" s="139"/>
      <c r="E6693" s="139">
        <v>26.46</v>
      </c>
      <c r="F6693" s="134"/>
      <c r="G6693" s="134"/>
      <c r="H6693" s="140"/>
      <c r="I6693" s="140"/>
      <c r="J6693" s="140"/>
      <c r="K6693" s="140"/>
    </row>
    <row r="6694" spans="1:11" outlineLevel="1" x14ac:dyDescent="0.2">
      <c r="A6694" s="135"/>
      <c r="B6694" s="136"/>
      <c r="C6694" s="137" t="s">
        <v>5128</v>
      </c>
      <c r="D6694" s="139"/>
      <c r="E6694" s="139"/>
      <c r="F6694" s="134"/>
      <c r="G6694" s="134"/>
      <c r="H6694" s="140"/>
      <c r="I6694" s="140"/>
      <c r="J6694" s="140"/>
      <c r="K6694" s="140"/>
    </row>
    <row r="6695" spans="1:11" outlineLevel="1" x14ac:dyDescent="0.2">
      <c r="A6695" s="135"/>
      <c r="B6695" s="136"/>
      <c r="C6695" s="137" t="s">
        <v>404</v>
      </c>
      <c r="D6695" s="139"/>
      <c r="E6695" s="139"/>
      <c r="F6695" s="134"/>
      <c r="G6695" s="134"/>
      <c r="H6695" s="140"/>
      <c r="I6695" s="140"/>
      <c r="J6695" s="140"/>
      <c r="K6695" s="140"/>
    </row>
    <row r="6696" spans="1:11" outlineLevel="1" x14ac:dyDescent="0.2">
      <c r="A6696" s="135"/>
      <c r="B6696" s="136"/>
      <c r="C6696" s="137" t="s">
        <v>5129</v>
      </c>
      <c r="D6696" s="139"/>
      <c r="E6696" s="139">
        <v>19.239999999999998</v>
      </c>
      <c r="F6696" s="134"/>
      <c r="G6696" s="134"/>
      <c r="H6696" s="140"/>
      <c r="I6696" s="140"/>
      <c r="J6696" s="140"/>
      <c r="K6696" s="140"/>
    </row>
    <row r="6697" spans="1:11" outlineLevel="1" x14ac:dyDescent="0.2">
      <c r="A6697" s="135"/>
      <c r="B6697" s="136"/>
      <c r="C6697" s="137" t="s">
        <v>5130</v>
      </c>
      <c r="D6697" s="139"/>
      <c r="E6697" s="139">
        <v>23.42</v>
      </c>
      <c r="F6697" s="134"/>
      <c r="G6697" s="134"/>
      <c r="H6697" s="140"/>
      <c r="I6697" s="140"/>
      <c r="J6697" s="140"/>
      <c r="K6697" s="140"/>
    </row>
    <row r="6698" spans="1:11" outlineLevel="1" x14ac:dyDescent="0.2">
      <c r="A6698" s="135"/>
      <c r="B6698" s="136"/>
      <c r="C6698" s="137" t="s">
        <v>5131</v>
      </c>
      <c r="D6698" s="139"/>
      <c r="E6698" s="139">
        <v>6.7</v>
      </c>
      <c r="F6698" s="134"/>
      <c r="G6698" s="134"/>
      <c r="H6698" s="140"/>
      <c r="I6698" s="140"/>
      <c r="J6698" s="140"/>
      <c r="K6698" s="140"/>
    </row>
    <row r="6699" spans="1:11" outlineLevel="1" x14ac:dyDescent="0.2">
      <c r="A6699" s="135"/>
      <c r="B6699" s="136"/>
      <c r="C6699" s="137" t="s">
        <v>5132</v>
      </c>
      <c r="D6699" s="139"/>
      <c r="E6699" s="139">
        <v>15.14</v>
      </c>
      <c r="F6699" s="134"/>
      <c r="G6699" s="134"/>
      <c r="H6699" s="140"/>
      <c r="I6699" s="140"/>
      <c r="J6699" s="140"/>
      <c r="K6699" s="140"/>
    </row>
    <row r="6700" spans="1:11" outlineLevel="1" x14ac:dyDescent="0.2">
      <c r="A6700" s="135"/>
      <c r="B6700" s="136"/>
      <c r="C6700" s="137" t="s">
        <v>5133</v>
      </c>
      <c r="D6700" s="139"/>
      <c r="E6700" s="139">
        <v>19.72</v>
      </c>
      <c r="F6700" s="134"/>
      <c r="G6700" s="134"/>
      <c r="H6700" s="140"/>
      <c r="I6700" s="140"/>
      <c r="J6700" s="140"/>
      <c r="K6700" s="140"/>
    </row>
    <row r="6701" spans="1:11" outlineLevel="1" x14ac:dyDescent="0.2">
      <c r="A6701" s="135"/>
      <c r="B6701" s="136"/>
      <c r="C6701" s="137" t="s">
        <v>408</v>
      </c>
      <c r="D6701" s="139"/>
      <c r="E6701" s="139"/>
      <c r="F6701" s="134"/>
      <c r="G6701" s="134"/>
      <c r="H6701" s="140"/>
      <c r="I6701" s="140"/>
      <c r="J6701" s="140"/>
      <c r="K6701" s="140"/>
    </row>
    <row r="6702" spans="1:11" outlineLevel="1" x14ac:dyDescent="0.2">
      <c r="A6702" s="135"/>
      <c r="B6702" s="136"/>
      <c r="C6702" s="137" t="s">
        <v>5134</v>
      </c>
      <c r="D6702" s="139"/>
      <c r="E6702" s="139">
        <v>35.54</v>
      </c>
      <c r="F6702" s="134"/>
      <c r="G6702" s="134"/>
      <c r="H6702" s="140"/>
      <c r="I6702" s="140"/>
      <c r="J6702" s="140"/>
      <c r="K6702" s="140"/>
    </row>
    <row r="6703" spans="1:11" outlineLevel="1" x14ac:dyDescent="0.2">
      <c r="A6703" s="135"/>
      <c r="B6703" s="136"/>
      <c r="C6703" s="137" t="s">
        <v>5135</v>
      </c>
      <c r="D6703" s="139"/>
      <c r="E6703" s="139">
        <v>34.700000000000003</v>
      </c>
      <c r="F6703" s="134"/>
      <c r="G6703" s="134"/>
      <c r="H6703" s="140"/>
      <c r="I6703" s="140"/>
      <c r="J6703" s="140"/>
      <c r="K6703" s="140"/>
    </row>
    <row r="6704" spans="1:11" outlineLevel="1" x14ac:dyDescent="0.2">
      <c r="A6704" s="135"/>
      <c r="B6704" s="136"/>
      <c r="C6704" s="137" t="s">
        <v>5136</v>
      </c>
      <c r="D6704" s="139"/>
      <c r="E6704" s="139">
        <v>34.24</v>
      </c>
      <c r="F6704" s="134"/>
      <c r="G6704" s="134"/>
      <c r="H6704" s="140"/>
      <c r="I6704" s="140"/>
      <c r="J6704" s="140"/>
      <c r="K6704" s="140"/>
    </row>
    <row r="6705" spans="1:11" outlineLevel="1" x14ac:dyDescent="0.2">
      <c r="A6705" s="135"/>
      <c r="B6705" s="136"/>
      <c r="C6705" s="137" t="s">
        <v>5137</v>
      </c>
      <c r="D6705" s="139"/>
      <c r="E6705" s="139">
        <v>20.94</v>
      </c>
      <c r="F6705" s="134"/>
      <c r="G6705" s="134"/>
      <c r="H6705" s="140"/>
      <c r="I6705" s="140"/>
      <c r="J6705" s="140"/>
      <c r="K6705" s="140"/>
    </row>
    <row r="6706" spans="1:11" outlineLevel="1" x14ac:dyDescent="0.2">
      <c r="A6706" s="135"/>
      <c r="B6706" s="136"/>
      <c r="C6706" s="137" t="s">
        <v>5138</v>
      </c>
      <c r="D6706" s="139"/>
      <c r="E6706" s="139">
        <v>35.54</v>
      </c>
      <c r="F6706" s="134"/>
      <c r="G6706" s="134"/>
      <c r="H6706" s="140"/>
      <c r="I6706" s="140"/>
      <c r="J6706" s="140"/>
      <c r="K6706" s="140"/>
    </row>
    <row r="6707" spans="1:11" outlineLevel="1" x14ac:dyDescent="0.2">
      <c r="A6707" s="135"/>
      <c r="B6707" s="136"/>
      <c r="C6707" s="137" t="s">
        <v>411</v>
      </c>
      <c r="D6707" s="139"/>
      <c r="E6707" s="139"/>
      <c r="F6707" s="134"/>
      <c r="G6707" s="134"/>
      <c r="H6707" s="140"/>
      <c r="I6707" s="140"/>
      <c r="J6707" s="140"/>
      <c r="K6707" s="140"/>
    </row>
    <row r="6708" spans="1:11" outlineLevel="1" x14ac:dyDescent="0.2">
      <c r="A6708" s="135"/>
      <c r="B6708" s="136"/>
      <c r="C6708" s="137" t="s">
        <v>5139</v>
      </c>
      <c r="D6708" s="139"/>
      <c r="E6708" s="139">
        <v>35.54</v>
      </c>
      <c r="F6708" s="134"/>
      <c r="G6708" s="134"/>
      <c r="H6708" s="140"/>
      <c r="I6708" s="140"/>
      <c r="J6708" s="140"/>
      <c r="K6708" s="140"/>
    </row>
    <row r="6709" spans="1:11" outlineLevel="1" x14ac:dyDescent="0.2">
      <c r="A6709" s="135"/>
      <c r="B6709" s="136"/>
      <c r="C6709" s="137" t="s">
        <v>5140</v>
      </c>
      <c r="D6709" s="139"/>
      <c r="E6709" s="139">
        <v>34.24</v>
      </c>
      <c r="F6709" s="134"/>
      <c r="G6709" s="134"/>
      <c r="H6709" s="140"/>
      <c r="I6709" s="140"/>
      <c r="J6709" s="140"/>
      <c r="K6709" s="140"/>
    </row>
    <row r="6710" spans="1:11" outlineLevel="1" x14ac:dyDescent="0.2">
      <c r="A6710" s="135"/>
      <c r="B6710" s="136"/>
      <c r="C6710" s="137" t="s">
        <v>5141</v>
      </c>
      <c r="D6710" s="139"/>
      <c r="E6710" s="139">
        <v>20.94</v>
      </c>
      <c r="F6710" s="134"/>
      <c r="G6710" s="134"/>
      <c r="H6710" s="140"/>
      <c r="I6710" s="140"/>
      <c r="J6710" s="140"/>
      <c r="K6710" s="140"/>
    </row>
    <row r="6711" spans="1:11" outlineLevel="1" x14ac:dyDescent="0.2">
      <c r="A6711" s="135"/>
      <c r="B6711" s="136"/>
      <c r="C6711" s="137" t="s">
        <v>5142</v>
      </c>
      <c r="D6711" s="139"/>
      <c r="E6711" s="139">
        <v>35.340000000000003</v>
      </c>
      <c r="F6711" s="134"/>
      <c r="G6711" s="134"/>
      <c r="H6711" s="140"/>
      <c r="I6711" s="140"/>
      <c r="J6711" s="140"/>
      <c r="K6711" s="140"/>
    </row>
    <row r="6712" spans="1:11" outlineLevel="1" x14ac:dyDescent="0.2">
      <c r="A6712" s="135"/>
      <c r="B6712" s="136"/>
      <c r="C6712" s="137" t="s">
        <v>415</v>
      </c>
      <c r="D6712" s="139"/>
      <c r="E6712" s="139"/>
      <c r="F6712" s="134"/>
      <c r="G6712" s="134"/>
      <c r="H6712" s="140"/>
      <c r="I6712" s="140"/>
      <c r="J6712" s="140"/>
      <c r="K6712" s="140"/>
    </row>
    <row r="6713" spans="1:11" outlineLevel="1" x14ac:dyDescent="0.2">
      <c r="A6713" s="135"/>
      <c r="B6713" s="136"/>
      <c r="C6713" s="137" t="s">
        <v>5143</v>
      </c>
      <c r="D6713" s="139"/>
      <c r="E6713" s="139">
        <v>35.840000000000003</v>
      </c>
      <c r="F6713" s="134"/>
      <c r="G6713" s="134"/>
      <c r="H6713" s="140"/>
      <c r="I6713" s="140"/>
      <c r="J6713" s="140"/>
      <c r="K6713" s="140"/>
    </row>
    <row r="6714" spans="1:11" outlineLevel="1" x14ac:dyDescent="0.2">
      <c r="A6714" s="135"/>
      <c r="B6714" s="136"/>
      <c r="C6714" s="137" t="s">
        <v>5144</v>
      </c>
      <c r="D6714" s="139"/>
      <c r="E6714" s="139">
        <v>34.54</v>
      </c>
      <c r="F6714" s="134"/>
      <c r="G6714" s="134"/>
      <c r="H6714" s="140"/>
      <c r="I6714" s="140"/>
      <c r="J6714" s="140"/>
      <c r="K6714" s="140"/>
    </row>
    <row r="6715" spans="1:11" outlineLevel="1" x14ac:dyDescent="0.2">
      <c r="A6715" s="135"/>
      <c r="B6715" s="136"/>
      <c r="C6715" s="137" t="s">
        <v>5145</v>
      </c>
      <c r="D6715" s="139"/>
      <c r="E6715" s="139">
        <v>34.44</v>
      </c>
      <c r="F6715" s="134"/>
      <c r="G6715" s="134"/>
      <c r="H6715" s="140"/>
      <c r="I6715" s="140"/>
      <c r="J6715" s="140"/>
      <c r="K6715" s="140"/>
    </row>
    <row r="6716" spans="1:11" outlineLevel="1" x14ac:dyDescent="0.2">
      <c r="A6716" s="135"/>
      <c r="B6716" s="136"/>
      <c r="C6716" s="137" t="s">
        <v>5146</v>
      </c>
      <c r="D6716" s="139"/>
      <c r="E6716" s="139">
        <v>34.54</v>
      </c>
      <c r="F6716" s="134"/>
      <c r="G6716" s="134"/>
      <c r="H6716" s="140"/>
      <c r="I6716" s="140"/>
      <c r="J6716" s="140"/>
      <c r="K6716" s="140"/>
    </row>
    <row r="6717" spans="1:11" outlineLevel="1" x14ac:dyDescent="0.2">
      <c r="A6717" s="135"/>
      <c r="B6717" s="136"/>
      <c r="C6717" s="137" t="s">
        <v>5147</v>
      </c>
      <c r="D6717" s="139"/>
      <c r="E6717" s="139">
        <v>21.24</v>
      </c>
      <c r="F6717" s="134"/>
      <c r="G6717" s="134"/>
      <c r="H6717" s="140"/>
      <c r="I6717" s="140"/>
      <c r="J6717" s="140"/>
      <c r="K6717" s="140"/>
    </row>
    <row r="6718" spans="1:11" outlineLevel="1" x14ac:dyDescent="0.2">
      <c r="A6718" s="135"/>
      <c r="B6718" s="136"/>
      <c r="C6718" s="137" t="s">
        <v>5148</v>
      </c>
      <c r="D6718" s="139"/>
      <c r="E6718" s="139">
        <v>23.42</v>
      </c>
      <c r="F6718" s="134"/>
      <c r="G6718" s="134"/>
      <c r="H6718" s="140"/>
      <c r="I6718" s="140"/>
      <c r="J6718" s="140"/>
      <c r="K6718" s="140"/>
    </row>
    <row r="6719" spans="1:11" outlineLevel="1" x14ac:dyDescent="0.2">
      <c r="A6719" s="135"/>
      <c r="B6719" s="136"/>
      <c r="C6719" s="137" t="s">
        <v>5149</v>
      </c>
      <c r="D6719" s="139"/>
      <c r="E6719" s="139">
        <v>25.76</v>
      </c>
      <c r="F6719" s="134"/>
      <c r="G6719" s="134"/>
      <c r="H6719" s="140"/>
      <c r="I6719" s="140"/>
      <c r="J6719" s="140"/>
      <c r="K6719" s="140"/>
    </row>
    <row r="6720" spans="1:11" outlineLevel="1" x14ac:dyDescent="0.2">
      <c r="A6720" s="135"/>
      <c r="B6720" s="136"/>
      <c r="C6720" s="137" t="s">
        <v>5150</v>
      </c>
      <c r="D6720" s="139"/>
      <c r="E6720" s="139"/>
      <c r="F6720" s="134"/>
      <c r="G6720" s="134"/>
      <c r="H6720" s="140"/>
      <c r="I6720" s="140"/>
      <c r="J6720" s="140"/>
      <c r="K6720" s="140"/>
    </row>
    <row r="6721" spans="1:11" outlineLevel="1" x14ac:dyDescent="0.2">
      <c r="A6721" s="135"/>
      <c r="B6721" s="136"/>
      <c r="C6721" s="137" t="s">
        <v>404</v>
      </c>
      <c r="D6721" s="139"/>
      <c r="E6721" s="139"/>
      <c r="F6721" s="134"/>
      <c r="G6721" s="134"/>
      <c r="H6721" s="140"/>
      <c r="I6721" s="140"/>
      <c r="J6721" s="140"/>
      <c r="K6721" s="140"/>
    </row>
    <row r="6722" spans="1:11" outlineLevel="1" x14ac:dyDescent="0.2">
      <c r="A6722" s="135"/>
      <c r="B6722" s="136"/>
      <c r="C6722" s="137" t="s">
        <v>5151</v>
      </c>
      <c r="D6722" s="139"/>
      <c r="E6722" s="139">
        <v>27.26</v>
      </c>
      <c r="F6722" s="134"/>
      <c r="G6722" s="134"/>
      <c r="H6722" s="140"/>
      <c r="I6722" s="140"/>
      <c r="J6722" s="140"/>
      <c r="K6722" s="140"/>
    </row>
    <row r="6723" spans="1:11" outlineLevel="1" x14ac:dyDescent="0.2">
      <c r="A6723" s="135"/>
      <c r="B6723" s="136"/>
      <c r="C6723" s="137" t="s">
        <v>5152</v>
      </c>
      <c r="D6723" s="139"/>
      <c r="E6723" s="139">
        <v>33.94</v>
      </c>
      <c r="F6723" s="134"/>
      <c r="G6723" s="134"/>
      <c r="H6723" s="140"/>
      <c r="I6723" s="140"/>
      <c r="J6723" s="140"/>
      <c r="K6723" s="140"/>
    </row>
    <row r="6724" spans="1:11" outlineLevel="1" x14ac:dyDescent="0.2">
      <c r="A6724" s="135"/>
      <c r="B6724" s="136"/>
      <c r="C6724" s="137" t="s">
        <v>5153</v>
      </c>
      <c r="D6724" s="139"/>
      <c r="E6724" s="139">
        <v>43.04</v>
      </c>
      <c r="F6724" s="134"/>
      <c r="G6724" s="134"/>
      <c r="H6724" s="140"/>
      <c r="I6724" s="140"/>
      <c r="J6724" s="140"/>
      <c r="K6724" s="140"/>
    </row>
    <row r="6725" spans="1:11" outlineLevel="1" x14ac:dyDescent="0.2">
      <c r="A6725" s="135"/>
      <c r="B6725" s="136"/>
      <c r="C6725" s="137" t="s">
        <v>408</v>
      </c>
      <c r="D6725" s="139"/>
      <c r="E6725" s="139"/>
      <c r="F6725" s="134"/>
      <c r="G6725" s="134"/>
      <c r="H6725" s="140"/>
      <c r="I6725" s="140"/>
      <c r="J6725" s="140"/>
      <c r="K6725" s="140"/>
    </row>
    <row r="6726" spans="1:11" outlineLevel="1" x14ac:dyDescent="0.2">
      <c r="A6726" s="135"/>
      <c r="B6726" s="136"/>
      <c r="C6726" s="137" t="s">
        <v>5154</v>
      </c>
      <c r="D6726" s="139"/>
      <c r="E6726" s="139">
        <v>34.14</v>
      </c>
      <c r="F6726" s="134"/>
      <c r="G6726" s="134"/>
      <c r="H6726" s="140"/>
      <c r="I6726" s="140"/>
      <c r="J6726" s="140"/>
      <c r="K6726" s="140"/>
    </row>
    <row r="6727" spans="1:11" outlineLevel="1" x14ac:dyDescent="0.2">
      <c r="A6727" s="135"/>
      <c r="B6727" s="136"/>
      <c r="C6727" s="137" t="s">
        <v>5155</v>
      </c>
      <c r="D6727" s="139"/>
      <c r="E6727" s="139">
        <v>34.14</v>
      </c>
      <c r="F6727" s="134"/>
      <c r="G6727" s="134"/>
      <c r="H6727" s="140"/>
      <c r="I6727" s="140"/>
      <c r="J6727" s="140"/>
      <c r="K6727" s="140"/>
    </row>
    <row r="6728" spans="1:11" outlineLevel="1" x14ac:dyDescent="0.2">
      <c r="A6728" s="135"/>
      <c r="B6728" s="136"/>
      <c r="C6728" s="137" t="s">
        <v>411</v>
      </c>
      <c r="D6728" s="139"/>
      <c r="E6728" s="139"/>
      <c r="F6728" s="134"/>
      <c r="G6728" s="134"/>
      <c r="H6728" s="140"/>
      <c r="I6728" s="140"/>
      <c r="J6728" s="140"/>
      <c r="K6728" s="140"/>
    </row>
    <row r="6729" spans="1:11" outlineLevel="1" x14ac:dyDescent="0.2">
      <c r="A6729" s="135"/>
      <c r="B6729" s="136"/>
      <c r="C6729" s="137" t="s">
        <v>5156</v>
      </c>
      <c r="D6729" s="139"/>
      <c r="E6729" s="139">
        <v>34.24</v>
      </c>
      <c r="F6729" s="134"/>
      <c r="G6729" s="134"/>
      <c r="H6729" s="140"/>
      <c r="I6729" s="140"/>
      <c r="J6729" s="140"/>
      <c r="K6729" s="140"/>
    </row>
    <row r="6730" spans="1:11" outlineLevel="1" x14ac:dyDescent="0.2">
      <c r="A6730" s="135"/>
      <c r="B6730" s="136"/>
      <c r="C6730" s="137" t="s">
        <v>5157</v>
      </c>
      <c r="D6730" s="139"/>
      <c r="E6730" s="139">
        <v>34.14</v>
      </c>
      <c r="F6730" s="134"/>
      <c r="G6730" s="134"/>
      <c r="H6730" s="140"/>
      <c r="I6730" s="140"/>
      <c r="J6730" s="140"/>
      <c r="K6730" s="140"/>
    </row>
    <row r="6731" spans="1:11" outlineLevel="1" x14ac:dyDescent="0.2">
      <c r="A6731" s="135"/>
      <c r="B6731" s="136"/>
      <c r="C6731" s="137" t="s">
        <v>5158</v>
      </c>
      <c r="D6731" s="139"/>
      <c r="E6731" s="139">
        <v>34.14</v>
      </c>
      <c r="F6731" s="134"/>
      <c r="G6731" s="134"/>
      <c r="H6731" s="140"/>
      <c r="I6731" s="140"/>
      <c r="J6731" s="140"/>
      <c r="K6731" s="140"/>
    </row>
    <row r="6732" spans="1:11" outlineLevel="1" x14ac:dyDescent="0.2">
      <c r="A6732" s="135"/>
      <c r="B6732" s="136"/>
      <c r="C6732" s="137" t="s">
        <v>415</v>
      </c>
      <c r="D6732" s="139"/>
      <c r="E6732" s="139"/>
      <c r="F6732" s="134"/>
      <c r="G6732" s="134"/>
      <c r="H6732" s="140"/>
      <c r="I6732" s="140"/>
      <c r="J6732" s="140"/>
      <c r="K6732" s="140"/>
    </row>
    <row r="6733" spans="1:11" outlineLevel="1" x14ac:dyDescent="0.2">
      <c r="A6733" s="135"/>
      <c r="B6733" s="136"/>
      <c r="C6733" s="137" t="s">
        <v>5159</v>
      </c>
      <c r="D6733" s="139"/>
      <c r="E6733" s="139">
        <v>34.44</v>
      </c>
      <c r="F6733" s="134"/>
      <c r="G6733" s="134"/>
      <c r="H6733" s="140"/>
      <c r="I6733" s="140"/>
      <c r="J6733" s="140"/>
      <c r="K6733" s="140"/>
    </row>
    <row r="6734" spans="1:11" outlineLevel="1" x14ac:dyDescent="0.2">
      <c r="A6734" s="43">
        <v>652</v>
      </c>
      <c r="B6734" s="44" t="s">
        <v>5160</v>
      </c>
      <c r="C6734" s="59" t="s">
        <v>5161</v>
      </c>
      <c r="D6734" s="68" t="s">
        <v>373</v>
      </c>
      <c r="E6734" s="46">
        <v>1390.31</v>
      </c>
      <c r="F6734" s="47">
        <v>0</v>
      </c>
      <c r="G6734" s="48">
        <f>ROUND(E6734*F6734,2)</f>
        <v>0</v>
      </c>
      <c r="H6734" s="46">
        <v>1.9000000000000001E-4</v>
      </c>
      <c r="I6734" s="46">
        <f>ROUND(E6734*H6734,2)</f>
        <v>0.26</v>
      </c>
      <c r="J6734" s="46">
        <v>0</v>
      </c>
      <c r="K6734" s="46">
        <f>ROUND(E6734*J6734,2)</f>
        <v>0</v>
      </c>
    </row>
    <row r="6735" spans="1:11" outlineLevel="1" x14ac:dyDescent="0.2">
      <c r="A6735" s="135"/>
      <c r="B6735" s="136"/>
      <c r="C6735" s="144" t="s">
        <v>5162</v>
      </c>
      <c r="D6735" s="144"/>
      <c r="E6735" s="144"/>
      <c r="F6735" s="144"/>
      <c r="G6735" s="144"/>
      <c r="H6735" s="140"/>
      <c r="I6735" s="140"/>
      <c r="J6735" s="140"/>
      <c r="K6735" s="140"/>
    </row>
    <row r="6736" spans="1:11" outlineLevel="1" x14ac:dyDescent="0.2">
      <c r="A6736" s="135"/>
      <c r="B6736" s="136"/>
      <c r="C6736" s="137" t="s">
        <v>917</v>
      </c>
      <c r="D6736" s="139"/>
      <c r="E6736" s="139"/>
      <c r="F6736" s="134"/>
      <c r="G6736" s="134"/>
      <c r="H6736" s="140"/>
      <c r="I6736" s="140"/>
      <c r="J6736" s="140"/>
      <c r="K6736" s="140"/>
    </row>
    <row r="6737" spans="1:11" outlineLevel="1" x14ac:dyDescent="0.2">
      <c r="A6737" s="135"/>
      <c r="B6737" s="136"/>
      <c r="C6737" s="137" t="s">
        <v>5163</v>
      </c>
      <c r="D6737" s="139"/>
      <c r="E6737" s="139">
        <v>23.34</v>
      </c>
      <c r="F6737" s="134"/>
      <c r="G6737" s="134"/>
      <c r="H6737" s="140"/>
      <c r="I6737" s="140"/>
      <c r="J6737" s="140"/>
      <c r="K6737" s="140"/>
    </row>
    <row r="6738" spans="1:11" outlineLevel="1" x14ac:dyDescent="0.2">
      <c r="A6738" s="135"/>
      <c r="B6738" s="136"/>
      <c r="C6738" s="137" t="s">
        <v>5164</v>
      </c>
      <c r="D6738" s="139"/>
      <c r="E6738" s="139">
        <v>1.52</v>
      </c>
      <c r="F6738" s="134"/>
      <c r="G6738" s="134"/>
      <c r="H6738" s="140"/>
      <c r="I6738" s="140"/>
      <c r="J6738" s="140"/>
      <c r="K6738" s="140"/>
    </row>
    <row r="6739" spans="1:11" outlineLevel="1" x14ac:dyDescent="0.2">
      <c r="A6739" s="135"/>
      <c r="B6739" s="136"/>
      <c r="C6739" s="137" t="s">
        <v>4953</v>
      </c>
      <c r="D6739" s="139"/>
      <c r="E6739" s="139">
        <v>-0.8</v>
      </c>
      <c r="F6739" s="134"/>
      <c r="G6739" s="134"/>
      <c r="H6739" s="140"/>
      <c r="I6739" s="140"/>
      <c r="J6739" s="140"/>
      <c r="K6739" s="140"/>
    </row>
    <row r="6740" spans="1:11" outlineLevel="1" x14ac:dyDescent="0.2">
      <c r="A6740" s="135"/>
      <c r="B6740" s="136"/>
      <c r="C6740" s="137" t="s">
        <v>5165</v>
      </c>
      <c r="D6740" s="139"/>
      <c r="E6740" s="139">
        <v>6.7</v>
      </c>
      <c r="F6740" s="134"/>
      <c r="G6740" s="134"/>
      <c r="H6740" s="140"/>
      <c r="I6740" s="140"/>
      <c r="J6740" s="140"/>
      <c r="K6740" s="140"/>
    </row>
    <row r="6741" spans="1:11" outlineLevel="1" x14ac:dyDescent="0.2">
      <c r="A6741" s="135"/>
      <c r="B6741" s="136"/>
      <c r="C6741" s="137" t="s">
        <v>5166</v>
      </c>
      <c r="D6741" s="139"/>
      <c r="E6741" s="139">
        <v>-0.72</v>
      </c>
      <c r="F6741" s="134"/>
      <c r="G6741" s="134"/>
      <c r="H6741" s="140"/>
      <c r="I6741" s="140"/>
      <c r="J6741" s="140"/>
      <c r="K6741" s="140"/>
    </row>
    <row r="6742" spans="1:11" outlineLevel="1" x14ac:dyDescent="0.2">
      <c r="A6742" s="135"/>
      <c r="B6742" s="136"/>
      <c r="C6742" s="137" t="s">
        <v>5167</v>
      </c>
      <c r="D6742" s="139"/>
      <c r="E6742" s="139">
        <v>26.28</v>
      </c>
      <c r="F6742" s="134"/>
      <c r="G6742" s="134"/>
      <c r="H6742" s="140"/>
      <c r="I6742" s="140"/>
      <c r="J6742" s="140"/>
      <c r="K6742" s="140"/>
    </row>
    <row r="6743" spans="1:11" outlineLevel="1" x14ac:dyDescent="0.2">
      <c r="A6743" s="135"/>
      <c r="B6743" s="136"/>
      <c r="C6743" s="137" t="s">
        <v>5168</v>
      </c>
      <c r="D6743" s="139"/>
      <c r="E6743" s="139">
        <v>-3.12</v>
      </c>
      <c r="F6743" s="134"/>
      <c r="G6743" s="134"/>
      <c r="H6743" s="140"/>
      <c r="I6743" s="140"/>
      <c r="J6743" s="140"/>
      <c r="K6743" s="140"/>
    </row>
    <row r="6744" spans="1:11" outlineLevel="1" x14ac:dyDescent="0.2">
      <c r="A6744" s="135"/>
      <c r="B6744" s="136"/>
      <c r="C6744" s="137" t="s">
        <v>5169</v>
      </c>
      <c r="D6744" s="139"/>
      <c r="E6744" s="139">
        <v>17.32</v>
      </c>
      <c r="F6744" s="134"/>
      <c r="G6744" s="134"/>
      <c r="H6744" s="140"/>
      <c r="I6744" s="140"/>
      <c r="J6744" s="140"/>
      <c r="K6744" s="140"/>
    </row>
    <row r="6745" spans="1:11" outlineLevel="1" x14ac:dyDescent="0.2">
      <c r="A6745" s="135"/>
      <c r="B6745" s="136"/>
      <c r="C6745" s="137" t="s">
        <v>5170</v>
      </c>
      <c r="D6745" s="139"/>
      <c r="E6745" s="139">
        <v>-3.35</v>
      </c>
      <c r="F6745" s="134"/>
      <c r="G6745" s="134"/>
      <c r="H6745" s="140"/>
      <c r="I6745" s="140"/>
      <c r="J6745" s="140"/>
      <c r="K6745" s="140"/>
    </row>
    <row r="6746" spans="1:11" outlineLevel="1" x14ac:dyDescent="0.2">
      <c r="A6746" s="135"/>
      <c r="B6746" s="136"/>
      <c r="C6746" s="137" t="s">
        <v>5171</v>
      </c>
      <c r="D6746" s="139"/>
      <c r="E6746" s="139">
        <v>21.48</v>
      </c>
      <c r="F6746" s="134"/>
      <c r="G6746" s="134"/>
      <c r="H6746" s="140"/>
      <c r="I6746" s="140"/>
      <c r="J6746" s="140"/>
      <c r="K6746" s="140"/>
    </row>
    <row r="6747" spans="1:11" outlineLevel="1" x14ac:dyDescent="0.2">
      <c r="A6747" s="135"/>
      <c r="B6747" s="136"/>
      <c r="C6747" s="137" t="s">
        <v>5172</v>
      </c>
      <c r="D6747" s="139"/>
      <c r="E6747" s="139">
        <v>-1.6</v>
      </c>
      <c r="F6747" s="134"/>
      <c r="G6747" s="134"/>
      <c r="H6747" s="140"/>
      <c r="I6747" s="140"/>
      <c r="J6747" s="140"/>
      <c r="K6747" s="140"/>
    </row>
    <row r="6748" spans="1:11" outlineLevel="1" x14ac:dyDescent="0.2">
      <c r="A6748" s="135"/>
      <c r="B6748" s="136"/>
      <c r="C6748" s="137" t="s">
        <v>5173</v>
      </c>
      <c r="D6748" s="139"/>
      <c r="E6748" s="139">
        <v>18.8</v>
      </c>
      <c r="F6748" s="134"/>
      <c r="G6748" s="134"/>
      <c r="H6748" s="140"/>
      <c r="I6748" s="140"/>
      <c r="J6748" s="140"/>
      <c r="K6748" s="140"/>
    </row>
    <row r="6749" spans="1:11" outlineLevel="1" x14ac:dyDescent="0.2">
      <c r="A6749" s="135"/>
      <c r="B6749" s="136"/>
      <c r="C6749" s="137" t="s">
        <v>4953</v>
      </c>
      <c r="D6749" s="139"/>
      <c r="E6749" s="139">
        <v>-0.8</v>
      </c>
      <c r="F6749" s="134"/>
      <c r="G6749" s="134"/>
      <c r="H6749" s="140"/>
      <c r="I6749" s="140"/>
      <c r="J6749" s="140"/>
      <c r="K6749" s="140"/>
    </row>
    <row r="6750" spans="1:11" outlineLevel="1" x14ac:dyDescent="0.2">
      <c r="A6750" s="135"/>
      <c r="B6750" s="136"/>
      <c r="C6750" s="137" t="s">
        <v>5174</v>
      </c>
      <c r="D6750" s="139"/>
      <c r="E6750" s="139">
        <v>15.04</v>
      </c>
      <c r="F6750" s="134"/>
      <c r="G6750" s="134"/>
      <c r="H6750" s="140"/>
      <c r="I6750" s="140"/>
      <c r="J6750" s="140"/>
      <c r="K6750" s="140"/>
    </row>
    <row r="6751" spans="1:11" outlineLevel="1" x14ac:dyDescent="0.2">
      <c r="A6751" s="135"/>
      <c r="B6751" s="136"/>
      <c r="C6751" s="137" t="s">
        <v>4953</v>
      </c>
      <c r="D6751" s="139"/>
      <c r="E6751" s="139">
        <v>-0.8</v>
      </c>
      <c r="F6751" s="134"/>
      <c r="G6751" s="134"/>
      <c r="H6751" s="140"/>
      <c r="I6751" s="140"/>
      <c r="J6751" s="140"/>
      <c r="K6751" s="140"/>
    </row>
    <row r="6752" spans="1:11" outlineLevel="1" x14ac:dyDescent="0.2">
      <c r="A6752" s="135"/>
      <c r="B6752" s="136"/>
      <c r="C6752" s="137" t="s">
        <v>5175</v>
      </c>
      <c r="D6752" s="139"/>
      <c r="E6752" s="139">
        <v>22.94</v>
      </c>
      <c r="F6752" s="134"/>
      <c r="G6752" s="134"/>
      <c r="H6752" s="140"/>
      <c r="I6752" s="140"/>
      <c r="J6752" s="140"/>
      <c r="K6752" s="140"/>
    </row>
    <row r="6753" spans="1:11" outlineLevel="1" x14ac:dyDescent="0.2">
      <c r="A6753" s="135"/>
      <c r="B6753" s="136"/>
      <c r="C6753" s="137" t="s">
        <v>5010</v>
      </c>
      <c r="D6753" s="139"/>
      <c r="E6753" s="139">
        <v>-1</v>
      </c>
      <c r="F6753" s="134"/>
      <c r="G6753" s="134"/>
      <c r="H6753" s="140"/>
      <c r="I6753" s="140"/>
      <c r="J6753" s="140"/>
      <c r="K6753" s="140"/>
    </row>
    <row r="6754" spans="1:11" outlineLevel="1" x14ac:dyDescent="0.2">
      <c r="A6754" s="135"/>
      <c r="B6754" s="136"/>
      <c r="C6754" s="137" t="s">
        <v>5176</v>
      </c>
      <c r="D6754" s="139"/>
      <c r="E6754" s="139">
        <v>21.58</v>
      </c>
      <c r="F6754" s="134"/>
      <c r="G6754" s="134"/>
      <c r="H6754" s="140"/>
      <c r="I6754" s="140"/>
      <c r="J6754" s="140"/>
      <c r="K6754" s="140"/>
    </row>
    <row r="6755" spans="1:11" outlineLevel="1" x14ac:dyDescent="0.2">
      <c r="A6755" s="135"/>
      <c r="B6755" s="136"/>
      <c r="C6755" s="137" t="s">
        <v>5010</v>
      </c>
      <c r="D6755" s="139"/>
      <c r="E6755" s="139">
        <v>-1</v>
      </c>
      <c r="F6755" s="134"/>
      <c r="G6755" s="134"/>
      <c r="H6755" s="140"/>
      <c r="I6755" s="140"/>
      <c r="J6755" s="140"/>
      <c r="K6755" s="140"/>
    </row>
    <row r="6756" spans="1:11" outlineLevel="1" x14ac:dyDescent="0.2">
      <c r="A6756" s="135"/>
      <c r="B6756" s="136"/>
      <c r="C6756" s="137" t="s">
        <v>5177</v>
      </c>
      <c r="D6756" s="139"/>
      <c r="E6756" s="139">
        <v>14.06</v>
      </c>
      <c r="F6756" s="134"/>
      <c r="G6756" s="134"/>
      <c r="H6756" s="140"/>
      <c r="I6756" s="140"/>
      <c r="J6756" s="140"/>
      <c r="K6756" s="140"/>
    </row>
    <row r="6757" spans="1:11" outlineLevel="1" x14ac:dyDescent="0.2">
      <c r="A6757" s="135"/>
      <c r="B6757" s="136"/>
      <c r="C6757" s="137" t="s">
        <v>4953</v>
      </c>
      <c r="D6757" s="139"/>
      <c r="E6757" s="139">
        <v>-0.8</v>
      </c>
      <c r="F6757" s="134"/>
      <c r="G6757" s="134"/>
      <c r="H6757" s="140"/>
      <c r="I6757" s="140"/>
      <c r="J6757" s="140"/>
      <c r="K6757" s="140"/>
    </row>
    <row r="6758" spans="1:11" outlineLevel="1" x14ac:dyDescent="0.2">
      <c r="A6758" s="135"/>
      <c r="B6758" s="136"/>
      <c r="C6758" s="137" t="s">
        <v>5178</v>
      </c>
      <c r="D6758" s="139"/>
      <c r="E6758" s="139">
        <v>16.420000000000002</v>
      </c>
      <c r="F6758" s="134"/>
      <c r="G6758" s="134"/>
      <c r="H6758" s="140"/>
      <c r="I6758" s="140"/>
      <c r="J6758" s="140"/>
      <c r="K6758" s="140"/>
    </row>
    <row r="6759" spans="1:11" outlineLevel="1" x14ac:dyDescent="0.2">
      <c r="A6759" s="135"/>
      <c r="B6759" s="136"/>
      <c r="C6759" s="137" t="s">
        <v>5179</v>
      </c>
      <c r="D6759" s="139"/>
      <c r="E6759" s="139">
        <v>-1.66</v>
      </c>
      <c r="F6759" s="134"/>
      <c r="G6759" s="134"/>
      <c r="H6759" s="140"/>
      <c r="I6759" s="140"/>
      <c r="J6759" s="140"/>
      <c r="K6759" s="140"/>
    </row>
    <row r="6760" spans="1:11" outlineLevel="1" x14ac:dyDescent="0.2">
      <c r="A6760" s="135"/>
      <c r="B6760" s="136"/>
      <c r="C6760" s="137" t="s">
        <v>5180</v>
      </c>
      <c r="D6760" s="139"/>
      <c r="E6760" s="139">
        <v>16.2</v>
      </c>
      <c r="F6760" s="134"/>
      <c r="G6760" s="134"/>
      <c r="H6760" s="140"/>
      <c r="I6760" s="140"/>
      <c r="J6760" s="140"/>
      <c r="K6760" s="140"/>
    </row>
    <row r="6761" spans="1:11" outlineLevel="1" x14ac:dyDescent="0.2">
      <c r="A6761" s="135"/>
      <c r="B6761" s="136"/>
      <c r="C6761" s="137" t="s">
        <v>5172</v>
      </c>
      <c r="D6761" s="139"/>
      <c r="E6761" s="139">
        <v>-1.6</v>
      </c>
      <c r="F6761" s="134"/>
      <c r="G6761" s="134"/>
      <c r="H6761" s="140"/>
      <c r="I6761" s="140"/>
      <c r="J6761" s="140"/>
      <c r="K6761" s="140"/>
    </row>
    <row r="6762" spans="1:11" outlineLevel="1" x14ac:dyDescent="0.2">
      <c r="A6762" s="135"/>
      <c r="B6762" s="136"/>
      <c r="C6762" s="137" t="s">
        <v>5181</v>
      </c>
      <c r="D6762" s="139"/>
      <c r="E6762" s="139">
        <v>16.34</v>
      </c>
      <c r="F6762" s="134"/>
      <c r="G6762" s="134"/>
      <c r="H6762" s="140"/>
      <c r="I6762" s="140"/>
      <c r="J6762" s="140"/>
      <c r="K6762" s="140"/>
    </row>
    <row r="6763" spans="1:11" outlineLevel="1" x14ac:dyDescent="0.2">
      <c r="A6763" s="135"/>
      <c r="B6763" s="136"/>
      <c r="C6763" s="137" t="s">
        <v>4953</v>
      </c>
      <c r="D6763" s="139"/>
      <c r="E6763" s="139">
        <v>-0.8</v>
      </c>
      <c r="F6763" s="134"/>
      <c r="G6763" s="134"/>
      <c r="H6763" s="140"/>
      <c r="I6763" s="140"/>
      <c r="J6763" s="140"/>
      <c r="K6763" s="140"/>
    </row>
    <row r="6764" spans="1:11" outlineLevel="1" x14ac:dyDescent="0.2">
      <c r="A6764" s="135"/>
      <c r="B6764" s="136"/>
      <c r="C6764" s="137" t="s">
        <v>5182</v>
      </c>
      <c r="D6764" s="139"/>
      <c r="E6764" s="139">
        <v>20.48</v>
      </c>
      <c r="F6764" s="134"/>
      <c r="G6764" s="134"/>
      <c r="H6764" s="140"/>
      <c r="I6764" s="140"/>
      <c r="J6764" s="140"/>
      <c r="K6764" s="140"/>
    </row>
    <row r="6765" spans="1:11" outlineLevel="1" x14ac:dyDescent="0.2">
      <c r="A6765" s="135"/>
      <c r="B6765" s="136"/>
      <c r="C6765" s="137" t="s">
        <v>5183</v>
      </c>
      <c r="D6765" s="139"/>
      <c r="E6765" s="139">
        <v>-0.86</v>
      </c>
      <c r="F6765" s="134"/>
      <c r="G6765" s="134"/>
      <c r="H6765" s="140"/>
      <c r="I6765" s="140"/>
      <c r="J6765" s="140"/>
      <c r="K6765" s="140"/>
    </row>
    <row r="6766" spans="1:11" outlineLevel="1" x14ac:dyDescent="0.2">
      <c r="A6766" s="135"/>
      <c r="B6766" s="136"/>
      <c r="C6766" s="137" t="s">
        <v>5184</v>
      </c>
      <c r="D6766" s="139"/>
      <c r="E6766" s="139">
        <v>27.26</v>
      </c>
      <c r="F6766" s="134"/>
      <c r="G6766" s="134"/>
      <c r="H6766" s="140"/>
      <c r="I6766" s="140"/>
      <c r="J6766" s="140"/>
      <c r="K6766" s="140"/>
    </row>
    <row r="6767" spans="1:11" outlineLevel="1" x14ac:dyDescent="0.2">
      <c r="A6767" s="135"/>
      <c r="B6767" s="136"/>
      <c r="C6767" s="137" t="s">
        <v>5185</v>
      </c>
      <c r="D6767" s="139"/>
      <c r="E6767" s="139">
        <v>2.2799999999999998</v>
      </c>
      <c r="F6767" s="134"/>
      <c r="G6767" s="134"/>
      <c r="H6767" s="140"/>
      <c r="I6767" s="140"/>
      <c r="J6767" s="140"/>
      <c r="K6767" s="140"/>
    </row>
    <row r="6768" spans="1:11" outlineLevel="1" x14ac:dyDescent="0.2">
      <c r="A6768" s="135"/>
      <c r="B6768" s="136"/>
      <c r="C6768" s="137" t="s">
        <v>5186</v>
      </c>
      <c r="D6768" s="139"/>
      <c r="E6768" s="139">
        <v>-1.36</v>
      </c>
      <c r="F6768" s="134"/>
      <c r="G6768" s="134"/>
      <c r="H6768" s="140"/>
      <c r="I6768" s="140"/>
      <c r="J6768" s="140"/>
      <c r="K6768" s="140"/>
    </row>
    <row r="6769" spans="1:11" outlineLevel="1" x14ac:dyDescent="0.2">
      <c r="A6769" s="135"/>
      <c r="B6769" s="136"/>
      <c r="C6769" s="137" t="s">
        <v>5187</v>
      </c>
      <c r="D6769" s="139"/>
      <c r="E6769" s="139">
        <v>33.94</v>
      </c>
      <c r="F6769" s="134"/>
      <c r="G6769" s="134"/>
      <c r="H6769" s="140"/>
      <c r="I6769" s="140"/>
      <c r="J6769" s="140"/>
      <c r="K6769" s="140"/>
    </row>
    <row r="6770" spans="1:11" outlineLevel="1" x14ac:dyDescent="0.2">
      <c r="A6770" s="135"/>
      <c r="B6770" s="136"/>
      <c r="C6770" s="137" t="s">
        <v>5188</v>
      </c>
      <c r="D6770" s="139"/>
      <c r="E6770" s="139">
        <v>3.04</v>
      </c>
      <c r="F6770" s="134"/>
      <c r="G6770" s="134"/>
      <c r="H6770" s="140"/>
      <c r="I6770" s="140"/>
      <c r="J6770" s="140"/>
      <c r="K6770" s="140"/>
    </row>
    <row r="6771" spans="1:11" outlineLevel="1" x14ac:dyDescent="0.2">
      <c r="A6771" s="135"/>
      <c r="B6771" s="136"/>
      <c r="C6771" s="137" t="s">
        <v>5189</v>
      </c>
      <c r="D6771" s="139"/>
      <c r="E6771" s="139">
        <v>45.88</v>
      </c>
      <c r="F6771" s="134"/>
      <c r="G6771" s="134"/>
      <c r="H6771" s="140"/>
      <c r="I6771" s="140"/>
      <c r="J6771" s="140"/>
      <c r="K6771" s="140"/>
    </row>
    <row r="6772" spans="1:11" outlineLevel="1" x14ac:dyDescent="0.2">
      <c r="A6772" s="135"/>
      <c r="B6772" s="136"/>
      <c r="C6772" s="137" t="s">
        <v>5185</v>
      </c>
      <c r="D6772" s="139"/>
      <c r="E6772" s="139">
        <v>2.2799999999999998</v>
      </c>
      <c r="F6772" s="134"/>
      <c r="G6772" s="134"/>
      <c r="H6772" s="140"/>
      <c r="I6772" s="140"/>
      <c r="J6772" s="140"/>
      <c r="K6772" s="140"/>
    </row>
    <row r="6773" spans="1:11" outlineLevel="1" x14ac:dyDescent="0.2">
      <c r="A6773" s="135"/>
      <c r="B6773" s="136"/>
      <c r="C6773" s="137" t="s">
        <v>5190</v>
      </c>
      <c r="D6773" s="139"/>
      <c r="E6773" s="139">
        <v>-4.5</v>
      </c>
      <c r="F6773" s="134"/>
      <c r="G6773" s="134"/>
      <c r="H6773" s="140"/>
      <c r="I6773" s="140"/>
      <c r="J6773" s="140"/>
      <c r="K6773" s="140"/>
    </row>
    <row r="6774" spans="1:11" outlineLevel="1" x14ac:dyDescent="0.2">
      <c r="A6774" s="135"/>
      <c r="B6774" s="136"/>
      <c r="C6774" s="137" t="s">
        <v>926</v>
      </c>
      <c r="D6774" s="139"/>
      <c r="E6774" s="139"/>
      <c r="F6774" s="134"/>
      <c r="G6774" s="134"/>
      <c r="H6774" s="140"/>
      <c r="I6774" s="140"/>
      <c r="J6774" s="140"/>
      <c r="K6774" s="140"/>
    </row>
    <row r="6775" spans="1:11" outlineLevel="1" x14ac:dyDescent="0.2">
      <c r="A6775" s="135"/>
      <c r="B6775" s="136"/>
      <c r="C6775" s="137" t="s">
        <v>5191</v>
      </c>
      <c r="D6775" s="139"/>
      <c r="E6775" s="139">
        <v>21.52</v>
      </c>
      <c r="F6775" s="134"/>
      <c r="G6775" s="134"/>
      <c r="H6775" s="140"/>
      <c r="I6775" s="140"/>
      <c r="J6775" s="140"/>
      <c r="K6775" s="140"/>
    </row>
    <row r="6776" spans="1:11" outlineLevel="1" x14ac:dyDescent="0.2">
      <c r="A6776" s="135"/>
      <c r="B6776" s="136"/>
      <c r="C6776" s="137" t="s">
        <v>4953</v>
      </c>
      <c r="D6776" s="139"/>
      <c r="E6776" s="139">
        <v>-0.8</v>
      </c>
      <c r="F6776" s="134"/>
      <c r="G6776" s="134"/>
      <c r="H6776" s="140"/>
      <c r="I6776" s="140"/>
      <c r="J6776" s="140"/>
      <c r="K6776" s="140"/>
    </row>
    <row r="6777" spans="1:11" outlineLevel="1" x14ac:dyDescent="0.2">
      <c r="A6777" s="135"/>
      <c r="B6777" s="136"/>
      <c r="C6777" s="137" t="s">
        <v>5192</v>
      </c>
      <c r="D6777" s="139"/>
      <c r="E6777" s="139">
        <v>23.2</v>
      </c>
      <c r="F6777" s="134"/>
      <c r="G6777" s="134"/>
      <c r="H6777" s="140"/>
      <c r="I6777" s="140"/>
      <c r="J6777" s="140"/>
      <c r="K6777" s="140"/>
    </row>
    <row r="6778" spans="1:11" outlineLevel="1" x14ac:dyDescent="0.2">
      <c r="A6778" s="135"/>
      <c r="B6778" s="136"/>
      <c r="C6778" s="137" t="s">
        <v>4970</v>
      </c>
      <c r="D6778" s="139"/>
      <c r="E6778" s="139">
        <v>-0.9</v>
      </c>
      <c r="F6778" s="134"/>
      <c r="G6778" s="134"/>
      <c r="H6778" s="140"/>
      <c r="I6778" s="140"/>
      <c r="J6778" s="140"/>
      <c r="K6778" s="140"/>
    </row>
    <row r="6779" spans="1:11" outlineLevel="1" x14ac:dyDescent="0.2">
      <c r="A6779" s="135"/>
      <c r="B6779" s="136"/>
      <c r="C6779" s="137" t="s">
        <v>5193</v>
      </c>
      <c r="D6779" s="139"/>
      <c r="E6779" s="139">
        <v>21.4</v>
      </c>
      <c r="F6779" s="134"/>
      <c r="G6779" s="134"/>
      <c r="H6779" s="140"/>
      <c r="I6779" s="140"/>
      <c r="J6779" s="140"/>
      <c r="K6779" s="140"/>
    </row>
    <row r="6780" spans="1:11" outlineLevel="1" x14ac:dyDescent="0.2">
      <c r="A6780" s="135"/>
      <c r="B6780" s="136"/>
      <c r="C6780" s="137" t="s">
        <v>4970</v>
      </c>
      <c r="D6780" s="139"/>
      <c r="E6780" s="139">
        <v>-0.9</v>
      </c>
      <c r="F6780" s="134"/>
      <c r="G6780" s="134"/>
      <c r="H6780" s="140"/>
      <c r="I6780" s="140"/>
      <c r="J6780" s="140"/>
      <c r="K6780" s="140"/>
    </row>
    <row r="6781" spans="1:11" outlineLevel="1" x14ac:dyDescent="0.2">
      <c r="A6781" s="135"/>
      <c r="B6781" s="136"/>
      <c r="C6781" s="137" t="s">
        <v>5194</v>
      </c>
      <c r="D6781" s="139"/>
      <c r="E6781" s="139">
        <v>35.32</v>
      </c>
      <c r="F6781" s="134"/>
      <c r="G6781" s="134"/>
      <c r="H6781" s="140"/>
      <c r="I6781" s="140"/>
      <c r="J6781" s="140"/>
      <c r="K6781" s="140"/>
    </row>
    <row r="6782" spans="1:11" outlineLevel="1" x14ac:dyDescent="0.2">
      <c r="A6782" s="135"/>
      <c r="B6782" s="136"/>
      <c r="C6782" s="137" t="s">
        <v>5195</v>
      </c>
      <c r="D6782" s="139"/>
      <c r="E6782" s="139">
        <v>2.4</v>
      </c>
      <c r="F6782" s="134"/>
      <c r="G6782" s="134"/>
      <c r="H6782" s="140"/>
      <c r="I6782" s="140"/>
      <c r="J6782" s="140"/>
      <c r="K6782" s="140"/>
    </row>
    <row r="6783" spans="1:11" outlineLevel="1" x14ac:dyDescent="0.2">
      <c r="A6783" s="135"/>
      <c r="B6783" s="136"/>
      <c r="C6783" s="137" t="s">
        <v>4985</v>
      </c>
      <c r="D6783" s="139"/>
      <c r="E6783" s="139">
        <v>0.6</v>
      </c>
      <c r="F6783" s="134"/>
      <c r="G6783" s="134"/>
      <c r="H6783" s="140"/>
      <c r="I6783" s="140"/>
      <c r="J6783" s="140"/>
      <c r="K6783" s="140"/>
    </row>
    <row r="6784" spans="1:11" outlineLevel="1" x14ac:dyDescent="0.2">
      <c r="A6784" s="135"/>
      <c r="B6784" s="136"/>
      <c r="C6784" s="137" t="s">
        <v>4970</v>
      </c>
      <c r="D6784" s="139"/>
      <c r="E6784" s="139">
        <v>-0.9</v>
      </c>
      <c r="F6784" s="134"/>
      <c r="G6784" s="134"/>
      <c r="H6784" s="140"/>
      <c r="I6784" s="140"/>
      <c r="J6784" s="140"/>
      <c r="K6784" s="140"/>
    </row>
    <row r="6785" spans="1:11" outlineLevel="1" x14ac:dyDescent="0.2">
      <c r="A6785" s="135"/>
      <c r="B6785" s="136"/>
      <c r="C6785" s="137" t="s">
        <v>5196</v>
      </c>
      <c r="D6785" s="139"/>
      <c r="E6785" s="139">
        <v>35.520000000000003</v>
      </c>
      <c r="F6785" s="134"/>
      <c r="G6785" s="134"/>
      <c r="H6785" s="140"/>
      <c r="I6785" s="140"/>
      <c r="J6785" s="140"/>
      <c r="K6785" s="140"/>
    </row>
    <row r="6786" spans="1:11" outlineLevel="1" x14ac:dyDescent="0.2">
      <c r="A6786" s="135"/>
      <c r="B6786" s="136"/>
      <c r="C6786" s="137" t="s">
        <v>5195</v>
      </c>
      <c r="D6786" s="139"/>
      <c r="E6786" s="139">
        <v>2.4</v>
      </c>
      <c r="F6786" s="134"/>
      <c r="G6786" s="134"/>
      <c r="H6786" s="140"/>
      <c r="I6786" s="140"/>
      <c r="J6786" s="140"/>
      <c r="K6786" s="140"/>
    </row>
    <row r="6787" spans="1:11" outlineLevel="1" x14ac:dyDescent="0.2">
      <c r="A6787" s="135"/>
      <c r="B6787" s="136"/>
      <c r="C6787" s="137" t="s">
        <v>5197</v>
      </c>
      <c r="D6787" s="139"/>
      <c r="E6787" s="139">
        <v>-1.4</v>
      </c>
      <c r="F6787" s="134"/>
      <c r="G6787" s="134"/>
      <c r="H6787" s="140"/>
      <c r="I6787" s="140"/>
      <c r="J6787" s="140"/>
      <c r="K6787" s="140"/>
    </row>
    <row r="6788" spans="1:11" outlineLevel="1" x14ac:dyDescent="0.2">
      <c r="A6788" s="135"/>
      <c r="B6788" s="136"/>
      <c r="C6788" s="137" t="s">
        <v>5198</v>
      </c>
      <c r="D6788" s="139"/>
      <c r="E6788" s="139">
        <v>20.420000000000002</v>
      </c>
      <c r="F6788" s="134"/>
      <c r="G6788" s="134"/>
      <c r="H6788" s="140"/>
      <c r="I6788" s="140"/>
      <c r="J6788" s="140"/>
      <c r="K6788" s="140"/>
    </row>
    <row r="6789" spans="1:11" outlineLevel="1" x14ac:dyDescent="0.2">
      <c r="A6789" s="135"/>
      <c r="B6789" s="136"/>
      <c r="C6789" s="137" t="s">
        <v>4953</v>
      </c>
      <c r="D6789" s="139"/>
      <c r="E6789" s="139">
        <v>-0.8</v>
      </c>
      <c r="F6789" s="134"/>
      <c r="G6789" s="134"/>
      <c r="H6789" s="140"/>
      <c r="I6789" s="140"/>
      <c r="J6789" s="140"/>
      <c r="K6789" s="140"/>
    </row>
    <row r="6790" spans="1:11" outlineLevel="1" x14ac:dyDescent="0.2">
      <c r="A6790" s="135"/>
      <c r="B6790" s="136"/>
      <c r="C6790" s="137" t="s">
        <v>5199</v>
      </c>
      <c r="D6790" s="139"/>
      <c r="E6790" s="139">
        <v>22.52</v>
      </c>
      <c r="F6790" s="134"/>
      <c r="G6790" s="134"/>
      <c r="H6790" s="140"/>
      <c r="I6790" s="140"/>
      <c r="J6790" s="140"/>
      <c r="K6790" s="140"/>
    </row>
    <row r="6791" spans="1:11" outlineLevel="1" x14ac:dyDescent="0.2">
      <c r="A6791" s="135"/>
      <c r="B6791" s="136"/>
      <c r="C6791" s="137" t="s">
        <v>4953</v>
      </c>
      <c r="D6791" s="139"/>
      <c r="E6791" s="139">
        <v>-0.8</v>
      </c>
      <c r="F6791" s="134"/>
      <c r="G6791" s="134"/>
      <c r="H6791" s="140"/>
      <c r="I6791" s="140"/>
      <c r="J6791" s="140"/>
      <c r="K6791" s="140"/>
    </row>
    <row r="6792" spans="1:11" outlineLevel="1" x14ac:dyDescent="0.2">
      <c r="A6792" s="135"/>
      <c r="B6792" s="136"/>
      <c r="C6792" s="137" t="s">
        <v>5200</v>
      </c>
      <c r="D6792" s="139"/>
      <c r="E6792" s="139">
        <v>20.34</v>
      </c>
      <c r="F6792" s="134"/>
      <c r="G6792" s="134"/>
      <c r="H6792" s="140"/>
      <c r="I6792" s="140"/>
      <c r="J6792" s="140"/>
      <c r="K6792" s="140"/>
    </row>
    <row r="6793" spans="1:11" outlineLevel="1" x14ac:dyDescent="0.2">
      <c r="A6793" s="135"/>
      <c r="B6793" s="136"/>
      <c r="C6793" s="137" t="s">
        <v>4953</v>
      </c>
      <c r="D6793" s="139"/>
      <c r="E6793" s="139">
        <v>-0.8</v>
      </c>
      <c r="F6793" s="134"/>
      <c r="G6793" s="134"/>
      <c r="H6793" s="140"/>
      <c r="I6793" s="140"/>
      <c r="J6793" s="140"/>
      <c r="K6793" s="140"/>
    </row>
    <row r="6794" spans="1:11" outlineLevel="1" x14ac:dyDescent="0.2">
      <c r="A6794" s="135"/>
      <c r="B6794" s="136"/>
      <c r="C6794" s="137" t="s">
        <v>5201</v>
      </c>
      <c r="D6794" s="139"/>
      <c r="E6794" s="139">
        <v>34.24</v>
      </c>
      <c r="F6794" s="134"/>
      <c r="G6794" s="134"/>
      <c r="H6794" s="140"/>
      <c r="I6794" s="140"/>
      <c r="J6794" s="140"/>
      <c r="K6794" s="140"/>
    </row>
    <row r="6795" spans="1:11" outlineLevel="1" x14ac:dyDescent="0.2">
      <c r="A6795" s="135"/>
      <c r="B6795" s="136"/>
      <c r="C6795" s="137" t="s">
        <v>5195</v>
      </c>
      <c r="D6795" s="139"/>
      <c r="E6795" s="139">
        <v>2.4</v>
      </c>
      <c r="F6795" s="134"/>
      <c r="G6795" s="134"/>
      <c r="H6795" s="140"/>
      <c r="I6795" s="140"/>
      <c r="J6795" s="140"/>
      <c r="K6795" s="140"/>
    </row>
    <row r="6796" spans="1:11" outlineLevel="1" x14ac:dyDescent="0.2">
      <c r="A6796" s="135"/>
      <c r="B6796" s="136"/>
      <c r="C6796" s="137" t="s">
        <v>5202</v>
      </c>
      <c r="D6796" s="139"/>
      <c r="E6796" s="139">
        <v>-2.4</v>
      </c>
      <c r="F6796" s="134"/>
      <c r="G6796" s="134"/>
      <c r="H6796" s="140"/>
      <c r="I6796" s="140"/>
      <c r="J6796" s="140"/>
      <c r="K6796" s="140"/>
    </row>
    <row r="6797" spans="1:11" outlineLevel="1" x14ac:dyDescent="0.2">
      <c r="A6797" s="135"/>
      <c r="B6797" s="136"/>
      <c r="C6797" s="137" t="s">
        <v>5203</v>
      </c>
      <c r="D6797" s="139"/>
      <c r="E6797" s="139">
        <v>22.58</v>
      </c>
      <c r="F6797" s="134"/>
      <c r="G6797" s="134"/>
      <c r="H6797" s="140"/>
      <c r="I6797" s="140"/>
      <c r="J6797" s="140"/>
      <c r="K6797" s="140"/>
    </row>
    <row r="6798" spans="1:11" outlineLevel="1" x14ac:dyDescent="0.2">
      <c r="A6798" s="135"/>
      <c r="B6798" s="136"/>
      <c r="C6798" s="137" t="s">
        <v>5204</v>
      </c>
      <c r="D6798" s="139"/>
      <c r="E6798" s="139">
        <v>-2.6</v>
      </c>
      <c r="F6798" s="134"/>
      <c r="G6798" s="134"/>
      <c r="H6798" s="140"/>
      <c r="I6798" s="140"/>
      <c r="J6798" s="140"/>
      <c r="K6798" s="140"/>
    </row>
    <row r="6799" spans="1:11" outlineLevel="1" x14ac:dyDescent="0.2">
      <c r="A6799" s="135"/>
      <c r="B6799" s="136"/>
      <c r="C6799" s="137" t="s">
        <v>5205</v>
      </c>
      <c r="D6799" s="139"/>
      <c r="E6799" s="139">
        <v>35.619999999999997</v>
      </c>
      <c r="F6799" s="134"/>
      <c r="G6799" s="134"/>
      <c r="H6799" s="140"/>
      <c r="I6799" s="140"/>
      <c r="J6799" s="140"/>
      <c r="K6799" s="140"/>
    </row>
    <row r="6800" spans="1:11" outlineLevel="1" x14ac:dyDescent="0.2">
      <c r="A6800" s="135"/>
      <c r="B6800" s="136"/>
      <c r="C6800" s="137" t="s">
        <v>5195</v>
      </c>
      <c r="D6800" s="139"/>
      <c r="E6800" s="139">
        <v>2.4</v>
      </c>
      <c r="F6800" s="134"/>
      <c r="G6800" s="134"/>
      <c r="H6800" s="140"/>
      <c r="I6800" s="140"/>
      <c r="J6800" s="140"/>
      <c r="K6800" s="140"/>
    </row>
    <row r="6801" spans="1:11" outlineLevel="1" x14ac:dyDescent="0.2">
      <c r="A6801" s="135"/>
      <c r="B6801" s="136"/>
      <c r="C6801" s="137" t="s">
        <v>5206</v>
      </c>
      <c r="D6801" s="139"/>
      <c r="E6801" s="139">
        <v>-2.2999999999999998</v>
      </c>
      <c r="F6801" s="134"/>
      <c r="G6801" s="134"/>
      <c r="H6801" s="140"/>
      <c r="I6801" s="140"/>
      <c r="J6801" s="140"/>
      <c r="K6801" s="140"/>
    </row>
    <row r="6802" spans="1:11" outlineLevel="1" x14ac:dyDescent="0.2">
      <c r="A6802" s="135"/>
      <c r="B6802" s="136"/>
      <c r="C6802" s="137" t="s">
        <v>938</v>
      </c>
      <c r="D6802" s="139"/>
      <c r="E6802" s="139"/>
      <c r="F6802" s="134"/>
      <c r="G6802" s="134"/>
      <c r="H6802" s="140"/>
      <c r="I6802" s="140"/>
      <c r="J6802" s="140"/>
      <c r="K6802" s="140"/>
    </row>
    <row r="6803" spans="1:11" outlineLevel="1" x14ac:dyDescent="0.2">
      <c r="A6803" s="135"/>
      <c r="B6803" s="136"/>
      <c r="C6803" s="137" t="s">
        <v>5207</v>
      </c>
      <c r="D6803" s="139"/>
      <c r="E6803" s="139">
        <v>20.58</v>
      </c>
      <c r="F6803" s="134"/>
      <c r="G6803" s="134"/>
      <c r="H6803" s="140"/>
      <c r="I6803" s="140"/>
      <c r="J6803" s="140"/>
      <c r="K6803" s="140"/>
    </row>
    <row r="6804" spans="1:11" outlineLevel="1" x14ac:dyDescent="0.2">
      <c r="A6804" s="135"/>
      <c r="B6804" s="136"/>
      <c r="C6804" s="137" t="s">
        <v>4953</v>
      </c>
      <c r="D6804" s="139"/>
      <c r="E6804" s="139">
        <v>-0.8</v>
      </c>
      <c r="F6804" s="134"/>
      <c r="G6804" s="134"/>
      <c r="H6804" s="140"/>
      <c r="I6804" s="140"/>
      <c r="J6804" s="140"/>
      <c r="K6804" s="140"/>
    </row>
    <row r="6805" spans="1:11" outlineLevel="1" x14ac:dyDescent="0.2">
      <c r="A6805" s="135"/>
      <c r="B6805" s="136"/>
      <c r="C6805" s="137" t="s">
        <v>5208</v>
      </c>
      <c r="D6805" s="139"/>
      <c r="E6805" s="139">
        <v>23.24</v>
      </c>
      <c r="F6805" s="134"/>
      <c r="G6805" s="134"/>
      <c r="H6805" s="140"/>
      <c r="I6805" s="140"/>
      <c r="J6805" s="140"/>
      <c r="K6805" s="140"/>
    </row>
    <row r="6806" spans="1:11" outlineLevel="1" x14ac:dyDescent="0.2">
      <c r="A6806" s="135"/>
      <c r="B6806" s="136"/>
      <c r="C6806" s="137" t="s">
        <v>4970</v>
      </c>
      <c r="D6806" s="139"/>
      <c r="E6806" s="139">
        <v>-0.9</v>
      </c>
      <c r="F6806" s="134"/>
      <c r="G6806" s="134"/>
      <c r="H6806" s="140"/>
      <c r="I6806" s="140"/>
      <c r="J6806" s="140"/>
      <c r="K6806" s="140"/>
    </row>
    <row r="6807" spans="1:11" outlineLevel="1" x14ac:dyDescent="0.2">
      <c r="A6807" s="135"/>
      <c r="B6807" s="136"/>
      <c r="C6807" s="137" t="s">
        <v>5209</v>
      </c>
      <c r="D6807" s="139"/>
      <c r="E6807" s="139">
        <v>21.44</v>
      </c>
      <c r="F6807" s="134"/>
      <c r="G6807" s="134"/>
      <c r="H6807" s="140"/>
      <c r="I6807" s="140"/>
      <c r="J6807" s="140"/>
      <c r="K6807" s="140"/>
    </row>
    <row r="6808" spans="1:11" outlineLevel="1" x14ac:dyDescent="0.2">
      <c r="A6808" s="135"/>
      <c r="B6808" s="136"/>
      <c r="C6808" s="137" t="s">
        <v>4970</v>
      </c>
      <c r="D6808" s="139"/>
      <c r="E6808" s="139">
        <v>-0.9</v>
      </c>
      <c r="F6808" s="134"/>
      <c r="G6808" s="134"/>
      <c r="H6808" s="140"/>
      <c r="I6808" s="140"/>
      <c r="J6808" s="140"/>
      <c r="K6808" s="140"/>
    </row>
    <row r="6809" spans="1:11" outlineLevel="1" x14ac:dyDescent="0.2">
      <c r="A6809" s="135"/>
      <c r="B6809" s="136"/>
      <c r="C6809" s="137" t="s">
        <v>5210</v>
      </c>
      <c r="D6809" s="139"/>
      <c r="E6809" s="139">
        <v>35.14</v>
      </c>
      <c r="F6809" s="134"/>
      <c r="G6809" s="134"/>
      <c r="H6809" s="140"/>
      <c r="I6809" s="140"/>
      <c r="J6809" s="140"/>
      <c r="K6809" s="140"/>
    </row>
    <row r="6810" spans="1:11" outlineLevel="1" x14ac:dyDescent="0.2">
      <c r="A6810" s="135"/>
      <c r="B6810" s="136"/>
      <c r="C6810" s="137" t="s">
        <v>5195</v>
      </c>
      <c r="D6810" s="139"/>
      <c r="E6810" s="139">
        <v>2.4</v>
      </c>
      <c r="F6810" s="134"/>
      <c r="G6810" s="134"/>
      <c r="H6810" s="140"/>
      <c r="I6810" s="140"/>
      <c r="J6810" s="140"/>
      <c r="K6810" s="140"/>
    </row>
    <row r="6811" spans="1:11" outlineLevel="1" x14ac:dyDescent="0.2">
      <c r="A6811" s="135"/>
      <c r="B6811" s="136"/>
      <c r="C6811" s="137" t="s">
        <v>4985</v>
      </c>
      <c r="D6811" s="139"/>
      <c r="E6811" s="139">
        <v>0.6</v>
      </c>
      <c r="F6811" s="134"/>
      <c r="G6811" s="134"/>
      <c r="H6811" s="140"/>
      <c r="I6811" s="140"/>
      <c r="J6811" s="140"/>
      <c r="K6811" s="140"/>
    </row>
    <row r="6812" spans="1:11" outlineLevel="1" x14ac:dyDescent="0.2">
      <c r="A6812" s="135"/>
      <c r="B6812" s="136"/>
      <c r="C6812" s="137" t="s">
        <v>4970</v>
      </c>
      <c r="D6812" s="139"/>
      <c r="E6812" s="139">
        <v>-0.9</v>
      </c>
      <c r="F6812" s="134"/>
      <c r="G6812" s="134"/>
      <c r="H6812" s="140"/>
      <c r="I6812" s="140"/>
      <c r="J6812" s="140"/>
      <c r="K6812" s="140"/>
    </row>
    <row r="6813" spans="1:11" outlineLevel="1" x14ac:dyDescent="0.2">
      <c r="A6813" s="135"/>
      <c r="B6813" s="136"/>
      <c r="C6813" s="137" t="s">
        <v>5211</v>
      </c>
      <c r="D6813" s="139"/>
      <c r="E6813" s="139">
        <v>35.54</v>
      </c>
      <c r="F6813" s="134"/>
      <c r="G6813" s="134"/>
      <c r="H6813" s="140"/>
      <c r="I6813" s="140"/>
      <c r="J6813" s="140"/>
      <c r="K6813" s="140"/>
    </row>
    <row r="6814" spans="1:11" outlineLevel="1" x14ac:dyDescent="0.2">
      <c r="A6814" s="135"/>
      <c r="B6814" s="136"/>
      <c r="C6814" s="137" t="s">
        <v>5195</v>
      </c>
      <c r="D6814" s="139"/>
      <c r="E6814" s="139">
        <v>2.4</v>
      </c>
      <c r="F6814" s="134"/>
      <c r="G6814" s="134"/>
      <c r="H6814" s="140"/>
      <c r="I6814" s="140"/>
      <c r="J6814" s="140"/>
      <c r="K6814" s="140"/>
    </row>
    <row r="6815" spans="1:11" outlineLevel="1" x14ac:dyDescent="0.2">
      <c r="A6815" s="135"/>
      <c r="B6815" s="136"/>
      <c r="C6815" s="137" t="s">
        <v>5197</v>
      </c>
      <c r="D6815" s="139"/>
      <c r="E6815" s="139">
        <v>-1.4</v>
      </c>
      <c r="F6815" s="134"/>
      <c r="G6815" s="134"/>
      <c r="H6815" s="140"/>
      <c r="I6815" s="140"/>
      <c r="J6815" s="140"/>
      <c r="K6815" s="140"/>
    </row>
    <row r="6816" spans="1:11" outlineLevel="1" x14ac:dyDescent="0.2">
      <c r="A6816" s="135"/>
      <c r="B6816" s="136"/>
      <c r="C6816" s="137" t="s">
        <v>5212</v>
      </c>
      <c r="D6816" s="139"/>
      <c r="E6816" s="139">
        <v>20.420000000000002</v>
      </c>
      <c r="F6816" s="134"/>
      <c r="G6816" s="134"/>
      <c r="H6816" s="140"/>
      <c r="I6816" s="140"/>
      <c r="J6816" s="140"/>
      <c r="K6816" s="140"/>
    </row>
    <row r="6817" spans="1:11" outlineLevel="1" x14ac:dyDescent="0.2">
      <c r="A6817" s="135"/>
      <c r="B6817" s="136"/>
      <c r="C6817" s="137" t="s">
        <v>4953</v>
      </c>
      <c r="D6817" s="139"/>
      <c r="E6817" s="139">
        <v>-0.8</v>
      </c>
      <c r="F6817" s="134"/>
      <c r="G6817" s="134"/>
      <c r="H6817" s="140"/>
      <c r="I6817" s="140"/>
      <c r="J6817" s="140"/>
      <c r="K6817" s="140"/>
    </row>
    <row r="6818" spans="1:11" outlineLevel="1" x14ac:dyDescent="0.2">
      <c r="A6818" s="135"/>
      <c r="B6818" s="136"/>
      <c r="C6818" s="137" t="s">
        <v>5213</v>
      </c>
      <c r="D6818" s="139"/>
      <c r="E6818" s="139">
        <v>22.52</v>
      </c>
      <c r="F6818" s="134"/>
      <c r="G6818" s="134"/>
      <c r="H6818" s="140"/>
      <c r="I6818" s="140"/>
      <c r="J6818" s="140"/>
      <c r="K6818" s="140"/>
    </row>
    <row r="6819" spans="1:11" outlineLevel="1" x14ac:dyDescent="0.2">
      <c r="A6819" s="135"/>
      <c r="B6819" s="136"/>
      <c r="C6819" s="137" t="s">
        <v>4953</v>
      </c>
      <c r="D6819" s="139"/>
      <c r="E6819" s="139">
        <v>-0.8</v>
      </c>
      <c r="F6819" s="134"/>
      <c r="G6819" s="134"/>
      <c r="H6819" s="140"/>
      <c r="I6819" s="140"/>
      <c r="J6819" s="140"/>
      <c r="K6819" s="140"/>
    </row>
    <row r="6820" spans="1:11" outlineLevel="1" x14ac:dyDescent="0.2">
      <c r="A6820" s="135"/>
      <c r="B6820" s="136"/>
      <c r="C6820" s="137" t="s">
        <v>5214</v>
      </c>
      <c r="D6820" s="139"/>
      <c r="E6820" s="139">
        <v>20.34</v>
      </c>
      <c r="F6820" s="134"/>
      <c r="G6820" s="134"/>
      <c r="H6820" s="140"/>
      <c r="I6820" s="140"/>
      <c r="J6820" s="140"/>
      <c r="K6820" s="140"/>
    </row>
    <row r="6821" spans="1:11" outlineLevel="1" x14ac:dyDescent="0.2">
      <c r="A6821" s="135"/>
      <c r="B6821" s="136"/>
      <c r="C6821" s="137" t="s">
        <v>4953</v>
      </c>
      <c r="D6821" s="139"/>
      <c r="E6821" s="139">
        <v>-0.8</v>
      </c>
      <c r="F6821" s="134"/>
      <c r="G6821" s="134"/>
      <c r="H6821" s="140"/>
      <c r="I6821" s="140"/>
      <c r="J6821" s="140"/>
      <c r="K6821" s="140"/>
    </row>
    <row r="6822" spans="1:11" outlineLevel="1" x14ac:dyDescent="0.2">
      <c r="A6822" s="135"/>
      <c r="B6822" s="136"/>
      <c r="C6822" s="137" t="s">
        <v>5215</v>
      </c>
      <c r="D6822" s="139"/>
      <c r="E6822" s="139">
        <v>34.24</v>
      </c>
      <c r="F6822" s="134"/>
      <c r="G6822" s="134"/>
      <c r="H6822" s="140"/>
      <c r="I6822" s="140"/>
      <c r="J6822" s="140"/>
      <c r="K6822" s="140"/>
    </row>
    <row r="6823" spans="1:11" outlineLevel="1" x14ac:dyDescent="0.2">
      <c r="A6823" s="135"/>
      <c r="B6823" s="136"/>
      <c r="C6823" s="137" t="s">
        <v>5195</v>
      </c>
      <c r="D6823" s="139"/>
      <c r="E6823" s="139">
        <v>2.4</v>
      </c>
      <c r="F6823" s="134"/>
      <c r="G6823" s="134"/>
      <c r="H6823" s="140"/>
      <c r="I6823" s="140"/>
      <c r="J6823" s="140"/>
      <c r="K6823" s="140"/>
    </row>
    <row r="6824" spans="1:11" outlineLevel="1" x14ac:dyDescent="0.2">
      <c r="A6824" s="135"/>
      <c r="B6824" s="136"/>
      <c r="C6824" s="137" t="s">
        <v>5197</v>
      </c>
      <c r="D6824" s="139"/>
      <c r="E6824" s="139">
        <v>-1.4</v>
      </c>
      <c r="F6824" s="134"/>
      <c r="G6824" s="134"/>
      <c r="H6824" s="140"/>
      <c r="I6824" s="140"/>
      <c r="J6824" s="140"/>
      <c r="K6824" s="140"/>
    </row>
    <row r="6825" spans="1:11" outlineLevel="1" x14ac:dyDescent="0.2">
      <c r="A6825" s="135"/>
      <c r="B6825" s="136"/>
      <c r="C6825" s="137" t="s">
        <v>5216</v>
      </c>
      <c r="D6825" s="139"/>
      <c r="E6825" s="139">
        <v>22.44</v>
      </c>
      <c r="F6825" s="134"/>
      <c r="G6825" s="134"/>
      <c r="H6825" s="140"/>
      <c r="I6825" s="140"/>
      <c r="J6825" s="140"/>
      <c r="K6825" s="140"/>
    </row>
    <row r="6826" spans="1:11" outlineLevel="1" x14ac:dyDescent="0.2">
      <c r="A6826" s="135"/>
      <c r="B6826" s="136"/>
      <c r="C6826" s="137" t="s">
        <v>5010</v>
      </c>
      <c r="D6826" s="139"/>
      <c r="E6826" s="139">
        <v>-1</v>
      </c>
      <c r="F6826" s="134"/>
      <c r="G6826" s="134"/>
      <c r="H6826" s="140"/>
      <c r="I6826" s="140"/>
      <c r="J6826" s="140"/>
      <c r="K6826" s="140"/>
    </row>
    <row r="6827" spans="1:11" outlineLevel="1" x14ac:dyDescent="0.2">
      <c r="A6827" s="135"/>
      <c r="B6827" s="136"/>
      <c r="C6827" s="137" t="s">
        <v>5217</v>
      </c>
      <c r="D6827" s="139"/>
      <c r="E6827" s="139">
        <v>35.340000000000003</v>
      </c>
      <c r="F6827" s="134"/>
      <c r="G6827" s="134"/>
      <c r="H6827" s="140"/>
      <c r="I6827" s="140"/>
      <c r="J6827" s="140"/>
      <c r="K6827" s="140"/>
    </row>
    <row r="6828" spans="1:11" outlineLevel="1" x14ac:dyDescent="0.2">
      <c r="A6828" s="135"/>
      <c r="B6828" s="136"/>
      <c r="C6828" s="137" t="s">
        <v>5195</v>
      </c>
      <c r="D6828" s="139"/>
      <c r="E6828" s="139">
        <v>2.4</v>
      </c>
      <c r="F6828" s="134"/>
      <c r="G6828" s="134"/>
      <c r="H6828" s="140"/>
      <c r="I6828" s="140"/>
      <c r="J6828" s="140"/>
      <c r="K6828" s="140"/>
    </row>
    <row r="6829" spans="1:11" outlineLevel="1" x14ac:dyDescent="0.2">
      <c r="A6829" s="135"/>
      <c r="B6829" s="136"/>
      <c r="C6829" s="137" t="s">
        <v>5197</v>
      </c>
      <c r="D6829" s="139"/>
      <c r="E6829" s="139">
        <v>-1.4</v>
      </c>
      <c r="F6829" s="134"/>
      <c r="G6829" s="134"/>
      <c r="H6829" s="140"/>
      <c r="I6829" s="140"/>
      <c r="J6829" s="140"/>
      <c r="K6829" s="140"/>
    </row>
    <row r="6830" spans="1:11" outlineLevel="1" x14ac:dyDescent="0.2">
      <c r="A6830" s="135"/>
      <c r="B6830" s="136"/>
      <c r="C6830" s="137" t="s">
        <v>950</v>
      </c>
      <c r="D6830" s="139"/>
      <c r="E6830" s="139"/>
      <c r="F6830" s="134"/>
      <c r="G6830" s="134"/>
      <c r="H6830" s="140"/>
      <c r="I6830" s="140"/>
      <c r="J6830" s="140"/>
      <c r="K6830" s="140"/>
    </row>
    <row r="6831" spans="1:11" outlineLevel="1" x14ac:dyDescent="0.2">
      <c r="A6831" s="135"/>
      <c r="B6831" s="136"/>
      <c r="C6831" s="137" t="s">
        <v>5218</v>
      </c>
      <c r="D6831" s="139"/>
      <c r="E6831" s="139">
        <v>34.44</v>
      </c>
      <c r="F6831" s="134"/>
      <c r="G6831" s="134"/>
      <c r="H6831" s="140"/>
      <c r="I6831" s="140"/>
      <c r="J6831" s="140"/>
      <c r="K6831" s="140"/>
    </row>
    <row r="6832" spans="1:11" outlineLevel="1" x14ac:dyDescent="0.2">
      <c r="A6832" s="135"/>
      <c r="B6832" s="136"/>
      <c r="C6832" s="137" t="s">
        <v>5219</v>
      </c>
      <c r="D6832" s="139"/>
      <c r="E6832" s="139">
        <v>1.2</v>
      </c>
      <c r="F6832" s="134"/>
      <c r="G6832" s="134"/>
      <c r="H6832" s="140"/>
      <c r="I6832" s="140"/>
      <c r="J6832" s="140"/>
      <c r="K6832" s="140"/>
    </row>
    <row r="6833" spans="1:11" outlineLevel="1" x14ac:dyDescent="0.2">
      <c r="A6833" s="135"/>
      <c r="B6833" s="136"/>
      <c r="C6833" s="137" t="s">
        <v>4970</v>
      </c>
      <c r="D6833" s="139"/>
      <c r="E6833" s="139">
        <v>-0.9</v>
      </c>
      <c r="F6833" s="134"/>
      <c r="G6833" s="134"/>
      <c r="H6833" s="140"/>
      <c r="I6833" s="140"/>
      <c r="J6833" s="140"/>
      <c r="K6833" s="140"/>
    </row>
    <row r="6834" spans="1:11" outlineLevel="1" x14ac:dyDescent="0.2">
      <c r="A6834" s="135"/>
      <c r="B6834" s="136"/>
      <c r="C6834" s="137" t="s">
        <v>5220</v>
      </c>
      <c r="D6834" s="139"/>
      <c r="E6834" s="139">
        <v>34.54</v>
      </c>
      <c r="F6834" s="134"/>
      <c r="G6834" s="134"/>
      <c r="H6834" s="140"/>
      <c r="I6834" s="140"/>
      <c r="J6834" s="140"/>
      <c r="K6834" s="140"/>
    </row>
    <row r="6835" spans="1:11" outlineLevel="1" x14ac:dyDescent="0.2">
      <c r="A6835" s="135"/>
      <c r="B6835" s="136"/>
      <c r="C6835" s="137" t="s">
        <v>5221</v>
      </c>
      <c r="D6835" s="139"/>
      <c r="E6835" s="139">
        <v>1.8</v>
      </c>
      <c r="F6835" s="134"/>
      <c r="G6835" s="134"/>
      <c r="H6835" s="140"/>
      <c r="I6835" s="140"/>
      <c r="J6835" s="140"/>
      <c r="K6835" s="140"/>
    </row>
    <row r="6836" spans="1:11" outlineLevel="1" x14ac:dyDescent="0.2">
      <c r="A6836" s="135"/>
      <c r="B6836" s="136"/>
      <c r="C6836" s="137" t="s">
        <v>5010</v>
      </c>
      <c r="D6836" s="139"/>
      <c r="E6836" s="139">
        <v>-1</v>
      </c>
      <c r="F6836" s="134"/>
      <c r="G6836" s="134"/>
      <c r="H6836" s="140"/>
      <c r="I6836" s="140"/>
      <c r="J6836" s="140"/>
      <c r="K6836" s="140"/>
    </row>
    <row r="6837" spans="1:11" outlineLevel="1" x14ac:dyDescent="0.2">
      <c r="A6837" s="135"/>
      <c r="B6837" s="136"/>
      <c r="C6837" s="137" t="s">
        <v>5222</v>
      </c>
      <c r="D6837" s="139"/>
      <c r="E6837" s="139">
        <v>35.840000000000003</v>
      </c>
      <c r="F6837" s="134"/>
      <c r="G6837" s="134"/>
      <c r="H6837" s="140"/>
      <c r="I6837" s="140"/>
      <c r="J6837" s="140"/>
      <c r="K6837" s="140"/>
    </row>
    <row r="6838" spans="1:11" outlineLevel="1" x14ac:dyDescent="0.2">
      <c r="A6838" s="135"/>
      <c r="B6838" s="136"/>
      <c r="C6838" s="137" t="s">
        <v>5219</v>
      </c>
      <c r="D6838" s="139"/>
      <c r="E6838" s="139">
        <v>1.2</v>
      </c>
      <c r="F6838" s="134"/>
      <c r="G6838" s="134"/>
      <c r="H6838" s="140"/>
      <c r="I6838" s="140"/>
      <c r="J6838" s="140"/>
      <c r="K6838" s="140"/>
    </row>
    <row r="6839" spans="1:11" outlineLevel="1" x14ac:dyDescent="0.2">
      <c r="A6839" s="135"/>
      <c r="B6839" s="136"/>
      <c r="C6839" s="137" t="s">
        <v>5197</v>
      </c>
      <c r="D6839" s="139"/>
      <c r="E6839" s="139">
        <v>-1.4</v>
      </c>
      <c r="F6839" s="134"/>
      <c r="G6839" s="134"/>
      <c r="H6839" s="140"/>
      <c r="I6839" s="140"/>
      <c r="J6839" s="140"/>
      <c r="K6839" s="140"/>
    </row>
    <row r="6840" spans="1:11" outlineLevel="1" x14ac:dyDescent="0.2">
      <c r="A6840" s="135"/>
      <c r="B6840" s="136"/>
      <c r="C6840" s="137" t="s">
        <v>5223</v>
      </c>
      <c r="D6840" s="139"/>
      <c r="E6840" s="139">
        <v>20.420000000000002</v>
      </c>
      <c r="F6840" s="134"/>
      <c r="G6840" s="134"/>
      <c r="H6840" s="140"/>
      <c r="I6840" s="140"/>
      <c r="J6840" s="140"/>
      <c r="K6840" s="140"/>
    </row>
    <row r="6841" spans="1:11" outlineLevel="1" x14ac:dyDescent="0.2">
      <c r="A6841" s="135"/>
      <c r="B6841" s="136"/>
      <c r="C6841" s="137" t="s">
        <v>4953</v>
      </c>
      <c r="D6841" s="139"/>
      <c r="E6841" s="139">
        <v>-0.8</v>
      </c>
      <c r="F6841" s="134"/>
      <c r="G6841" s="134"/>
      <c r="H6841" s="140"/>
      <c r="I6841" s="140"/>
      <c r="J6841" s="140"/>
      <c r="K6841" s="140"/>
    </row>
    <row r="6842" spans="1:11" outlineLevel="1" x14ac:dyDescent="0.2">
      <c r="A6842" s="135"/>
      <c r="B6842" s="136"/>
      <c r="C6842" s="137" t="s">
        <v>5224</v>
      </c>
      <c r="D6842" s="139"/>
      <c r="E6842" s="139">
        <v>22.22</v>
      </c>
      <c r="F6842" s="134"/>
      <c r="G6842" s="134"/>
      <c r="H6842" s="140"/>
      <c r="I6842" s="140"/>
      <c r="J6842" s="140"/>
      <c r="K6842" s="140"/>
    </row>
    <row r="6843" spans="1:11" outlineLevel="1" x14ac:dyDescent="0.2">
      <c r="A6843" s="135"/>
      <c r="B6843" s="136"/>
      <c r="C6843" s="137" t="s">
        <v>4953</v>
      </c>
      <c r="D6843" s="139"/>
      <c r="E6843" s="139">
        <v>-0.8</v>
      </c>
      <c r="F6843" s="134"/>
      <c r="G6843" s="134"/>
      <c r="H6843" s="140"/>
      <c r="I6843" s="140"/>
      <c r="J6843" s="140"/>
      <c r="K6843" s="140"/>
    </row>
    <row r="6844" spans="1:11" outlineLevel="1" x14ac:dyDescent="0.2">
      <c r="A6844" s="135"/>
      <c r="B6844" s="136"/>
      <c r="C6844" s="137" t="s">
        <v>5225</v>
      </c>
      <c r="D6844" s="139"/>
      <c r="E6844" s="139">
        <v>20.34</v>
      </c>
      <c r="F6844" s="134"/>
      <c r="G6844" s="134"/>
      <c r="H6844" s="140"/>
      <c r="I6844" s="140"/>
      <c r="J6844" s="140"/>
      <c r="K6844" s="140"/>
    </row>
    <row r="6845" spans="1:11" outlineLevel="1" x14ac:dyDescent="0.2">
      <c r="A6845" s="135"/>
      <c r="B6845" s="136"/>
      <c r="C6845" s="137" t="s">
        <v>4953</v>
      </c>
      <c r="D6845" s="139"/>
      <c r="E6845" s="139">
        <v>-0.8</v>
      </c>
      <c r="F6845" s="134"/>
      <c r="G6845" s="134"/>
      <c r="H6845" s="140"/>
      <c r="I6845" s="140"/>
      <c r="J6845" s="140"/>
      <c r="K6845" s="140"/>
    </row>
    <row r="6846" spans="1:11" outlineLevel="1" x14ac:dyDescent="0.2">
      <c r="A6846" s="135"/>
      <c r="B6846" s="136"/>
      <c r="C6846" s="137" t="s">
        <v>5226</v>
      </c>
      <c r="D6846" s="139"/>
      <c r="E6846" s="139">
        <v>34.54</v>
      </c>
      <c r="F6846" s="134"/>
      <c r="G6846" s="134"/>
      <c r="H6846" s="140"/>
      <c r="I6846" s="140"/>
      <c r="J6846" s="140"/>
      <c r="K6846" s="140"/>
    </row>
    <row r="6847" spans="1:11" outlineLevel="1" x14ac:dyDescent="0.2">
      <c r="A6847" s="135"/>
      <c r="B6847" s="136"/>
      <c r="C6847" s="137" t="s">
        <v>5219</v>
      </c>
      <c r="D6847" s="139"/>
      <c r="E6847" s="139">
        <v>1.2</v>
      </c>
      <c r="F6847" s="134"/>
      <c r="G6847" s="134"/>
      <c r="H6847" s="140"/>
      <c r="I6847" s="140"/>
      <c r="J6847" s="140"/>
      <c r="K6847" s="140"/>
    </row>
    <row r="6848" spans="1:11" outlineLevel="1" x14ac:dyDescent="0.2">
      <c r="A6848" s="135"/>
      <c r="B6848" s="136"/>
      <c r="C6848" s="137" t="s">
        <v>5197</v>
      </c>
      <c r="D6848" s="139"/>
      <c r="E6848" s="139">
        <v>-1.4</v>
      </c>
      <c r="F6848" s="134"/>
      <c r="G6848" s="134"/>
      <c r="H6848" s="140"/>
      <c r="I6848" s="140"/>
      <c r="J6848" s="140"/>
      <c r="K6848" s="140"/>
    </row>
    <row r="6849" spans="1:11" outlineLevel="1" x14ac:dyDescent="0.2">
      <c r="A6849" s="135"/>
      <c r="B6849" s="136"/>
      <c r="C6849" s="137" t="s">
        <v>5227</v>
      </c>
      <c r="D6849" s="139"/>
      <c r="E6849" s="139">
        <v>21.54</v>
      </c>
      <c r="F6849" s="134"/>
      <c r="G6849" s="134"/>
      <c r="H6849" s="140"/>
      <c r="I6849" s="140"/>
      <c r="J6849" s="140"/>
      <c r="K6849" s="140"/>
    </row>
    <row r="6850" spans="1:11" outlineLevel="1" x14ac:dyDescent="0.2">
      <c r="A6850" s="135"/>
      <c r="B6850" s="136"/>
      <c r="C6850" s="137" t="s">
        <v>4970</v>
      </c>
      <c r="D6850" s="139"/>
      <c r="E6850" s="139">
        <v>-0.9</v>
      </c>
      <c r="F6850" s="134"/>
      <c r="G6850" s="134"/>
      <c r="H6850" s="140"/>
      <c r="I6850" s="140"/>
      <c r="J6850" s="140"/>
      <c r="K6850" s="140"/>
    </row>
    <row r="6851" spans="1:11" outlineLevel="1" x14ac:dyDescent="0.2">
      <c r="A6851" s="135"/>
      <c r="B6851" s="136"/>
      <c r="C6851" s="137" t="s">
        <v>5228</v>
      </c>
      <c r="D6851" s="139"/>
      <c r="E6851" s="139">
        <v>24.02</v>
      </c>
      <c r="F6851" s="134"/>
      <c r="G6851" s="134"/>
      <c r="H6851" s="140"/>
      <c r="I6851" s="140"/>
      <c r="J6851" s="140"/>
      <c r="K6851" s="140"/>
    </row>
    <row r="6852" spans="1:11" outlineLevel="1" x14ac:dyDescent="0.2">
      <c r="A6852" s="135"/>
      <c r="B6852" s="136"/>
      <c r="C6852" s="137" t="s">
        <v>4970</v>
      </c>
      <c r="D6852" s="139"/>
      <c r="E6852" s="139">
        <v>-0.9</v>
      </c>
      <c r="F6852" s="134"/>
      <c r="G6852" s="134"/>
      <c r="H6852" s="140"/>
      <c r="I6852" s="140"/>
      <c r="J6852" s="140"/>
      <c r="K6852" s="140"/>
    </row>
    <row r="6853" spans="1:11" outlineLevel="1" x14ac:dyDescent="0.2">
      <c r="A6853" s="135"/>
      <c r="B6853" s="136"/>
      <c r="C6853" s="137" t="s">
        <v>5229</v>
      </c>
      <c r="D6853" s="139"/>
      <c r="E6853" s="139">
        <v>26.36</v>
      </c>
      <c r="F6853" s="134"/>
      <c r="G6853" s="134"/>
      <c r="H6853" s="140"/>
      <c r="I6853" s="140"/>
      <c r="J6853" s="140"/>
      <c r="K6853" s="140"/>
    </row>
    <row r="6854" spans="1:11" outlineLevel="1" x14ac:dyDescent="0.2">
      <c r="A6854" s="135"/>
      <c r="B6854" s="136"/>
      <c r="C6854" s="137" t="s">
        <v>5010</v>
      </c>
      <c r="D6854" s="139"/>
      <c r="E6854" s="139">
        <v>-1</v>
      </c>
      <c r="F6854" s="134"/>
      <c r="G6854" s="134"/>
      <c r="H6854" s="140"/>
      <c r="I6854" s="140"/>
      <c r="J6854" s="140"/>
      <c r="K6854" s="140"/>
    </row>
    <row r="6855" spans="1:11" outlineLevel="1" x14ac:dyDescent="0.2">
      <c r="A6855" s="135"/>
      <c r="B6855" s="136"/>
      <c r="C6855" s="137" t="s">
        <v>997</v>
      </c>
      <c r="D6855" s="139"/>
      <c r="E6855" s="139"/>
      <c r="F6855" s="134"/>
      <c r="G6855" s="134"/>
      <c r="H6855" s="140"/>
      <c r="I6855" s="140"/>
      <c r="J6855" s="140"/>
      <c r="K6855" s="140"/>
    </row>
    <row r="6856" spans="1:11" outlineLevel="1" x14ac:dyDescent="0.2">
      <c r="A6856" s="135"/>
      <c r="B6856" s="136"/>
      <c r="C6856" s="137" t="s">
        <v>5230</v>
      </c>
      <c r="D6856" s="139"/>
      <c r="E6856" s="139">
        <v>36.46</v>
      </c>
      <c r="F6856" s="134"/>
      <c r="G6856" s="134"/>
      <c r="H6856" s="140"/>
      <c r="I6856" s="140"/>
      <c r="J6856" s="140"/>
      <c r="K6856" s="140"/>
    </row>
    <row r="6857" spans="1:11" outlineLevel="1" x14ac:dyDescent="0.2">
      <c r="A6857" s="135"/>
      <c r="B6857" s="136"/>
      <c r="C6857" s="137" t="s">
        <v>5231</v>
      </c>
      <c r="D6857" s="139"/>
      <c r="E6857" s="139">
        <v>1.1599999999999999</v>
      </c>
      <c r="F6857" s="134"/>
      <c r="G6857" s="134"/>
      <c r="H6857" s="140"/>
      <c r="I6857" s="140"/>
      <c r="J6857" s="140"/>
      <c r="K6857" s="140"/>
    </row>
    <row r="6858" spans="1:11" outlineLevel="1" x14ac:dyDescent="0.2">
      <c r="A6858" s="135"/>
      <c r="B6858" s="136"/>
      <c r="C6858" s="137" t="s">
        <v>5232</v>
      </c>
      <c r="D6858" s="139"/>
      <c r="E6858" s="139">
        <v>-2.15</v>
      </c>
      <c r="F6858" s="134"/>
      <c r="G6858" s="134"/>
      <c r="H6858" s="140"/>
      <c r="I6858" s="140"/>
      <c r="J6858" s="140"/>
      <c r="K6858" s="140"/>
    </row>
    <row r="6859" spans="1:11" outlineLevel="1" x14ac:dyDescent="0.2">
      <c r="A6859" s="135"/>
      <c r="B6859" s="136"/>
      <c r="C6859" s="137" t="s">
        <v>5233</v>
      </c>
      <c r="D6859" s="139"/>
      <c r="E6859" s="139">
        <v>58.88</v>
      </c>
      <c r="F6859" s="134"/>
      <c r="G6859" s="134"/>
      <c r="H6859" s="140"/>
      <c r="I6859" s="140"/>
      <c r="J6859" s="140"/>
      <c r="K6859" s="140"/>
    </row>
    <row r="6860" spans="1:11" outlineLevel="1" x14ac:dyDescent="0.2">
      <c r="A6860" s="135"/>
      <c r="B6860" s="136"/>
      <c r="C6860" s="137" t="s">
        <v>5234</v>
      </c>
      <c r="D6860" s="139"/>
      <c r="E6860" s="139">
        <v>3.48</v>
      </c>
      <c r="F6860" s="134"/>
      <c r="G6860" s="134"/>
      <c r="H6860" s="140"/>
      <c r="I6860" s="140"/>
      <c r="J6860" s="140"/>
      <c r="K6860" s="140"/>
    </row>
    <row r="6861" spans="1:11" outlineLevel="1" x14ac:dyDescent="0.2">
      <c r="A6861" s="135"/>
      <c r="B6861" s="136"/>
      <c r="C6861" s="137" t="s">
        <v>5235</v>
      </c>
      <c r="D6861" s="139"/>
      <c r="E6861" s="139">
        <v>-5.53</v>
      </c>
      <c r="F6861" s="134"/>
      <c r="G6861" s="134"/>
      <c r="H6861" s="140"/>
      <c r="I6861" s="140"/>
      <c r="J6861" s="140"/>
      <c r="K6861" s="140"/>
    </row>
    <row r="6862" spans="1:11" outlineLevel="1" x14ac:dyDescent="0.2">
      <c r="A6862" s="135"/>
      <c r="B6862" s="136"/>
      <c r="C6862" s="137" t="s">
        <v>5236</v>
      </c>
      <c r="D6862" s="139"/>
      <c r="E6862" s="139">
        <v>57.16</v>
      </c>
      <c r="F6862" s="134"/>
      <c r="G6862" s="134"/>
      <c r="H6862" s="140"/>
      <c r="I6862" s="140"/>
      <c r="J6862" s="140"/>
      <c r="K6862" s="140"/>
    </row>
    <row r="6863" spans="1:11" outlineLevel="1" x14ac:dyDescent="0.2">
      <c r="A6863" s="135"/>
      <c r="B6863" s="136"/>
      <c r="C6863" s="137" t="s">
        <v>5234</v>
      </c>
      <c r="D6863" s="139"/>
      <c r="E6863" s="139">
        <v>3.48</v>
      </c>
      <c r="F6863" s="134"/>
      <c r="G6863" s="134"/>
      <c r="H6863" s="140"/>
      <c r="I6863" s="140"/>
      <c r="J6863" s="140"/>
      <c r="K6863" s="140"/>
    </row>
    <row r="6864" spans="1:11" outlineLevel="1" x14ac:dyDescent="0.2">
      <c r="A6864" s="135"/>
      <c r="B6864" s="136"/>
      <c r="C6864" s="137" t="s">
        <v>5237</v>
      </c>
      <c r="D6864" s="139"/>
      <c r="E6864" s="139">
        <v>-4.34</v>
      </c>
      <c r="F6864" s="134"/>
      <c r="G6864" s="134"/>
      <c r="H6864" s="140"/>
      <c r="I6864" s="140"/>
      <c r="J6864" s="140"/>
      <c r="K6864" s="140"/>
    </row>
    <row r="6865" spans="1:11" outlineLevel="1" x14ac:dyDescent="0.2">
      <c r="A6865" s="135"/>
      <c r="B6865" s="136"/>
      <c r="C6865" s="137" t="s">
        <v>5238</v>
      </c>
      <c r="D6865" s="139"/>
      <c r="E6865" s="139">
        <v>45.3</v>
      </c>
      <c r="F6865" s="134"/>
      <c r="G6865" s="134"/>
      <c r="H6865" s="140"/>
      <c r="I6865" s="140"/>
      <c r="J6865" s="140"/>
      <c r="K6865" s="140"/>
    </row>
    <row r="6866" spans="1:11" outlineLevel="1" x14ac:dyDescent="0.2">
      <c r="A6866" s="135"/>
      <c r="B6866" s="136"/>
      <c r="C6866" s="137" t="s">
        <v>5239</v>
      </c>
      <c r="D6866" s="139"/>
      <c r="E6866" s="139">
        <v>2.3199999999999998</v>
      </c>
      <c r="F6866" s="134"/>
      <c r="G6866" s="134"/>
      <c r="H6866" s="140"/>
      <c r="I6866" s="140"/>
      <c r="J6866" s="140"/>
      <c r="K6866" s="140"/>
    </row>
    <row r="6867" spans="1:11" outlineLevel="1" x14ac:dyDescent="0.2">
      <c r="A6867" s="135"/>
      <c r="B6867" s="136"/>
      <c r="C6867" s="137" t="s">
        <v>5240</v>
      </c>
      <c r="D6867" s="139"/>
      <c r="E6867" s="139">
        <v>-2.7</v>
      </c>
      <c r="F6867" s="134"/>
      <c r="G6867" s="134"/>
      <c r="H6867" s="140"/>
      <c r="I6867" s="140"/>
      <c r="J6867" s="140"/>
      <c r="K6867" s="140"/>
    </row>
    <row r="6868" spans="1:11" ht="22.5" outlineLevel="1" x14ac:dyDescent="0.2">
      <c r="A6868" s="43">
        <v>653</v>
      </c>
      <c r="B6868" s="44" t="s">
        <v>5241</v>
      </c>
      <c r="C6868" s="59" t="s">
        <v>5242</v>
      </c>
      <c r="D6868" s="68" t="s">
        <v>172</v>
      </c>
      <c r="E6868" s="46">
        <v>4760.53</v>
      </c>
      <c r="F6868" s="47">
        <v>0</v>
      </c>
      <c r="G6868" s="48">
        <f>ROUND(E6868*F6868,2)</f>
        <v>0</v>
      </c>
      <c r="H6868" s="46">
        <v>0</v>
      </c>
      <c r="I6868" s="46">
        <f>ROUND(E6868*H6868,2)</f>
        <v>0</v>
      </c>
      <c r="J6868" s="46">
        <v>1E-3</v>
      </c>
      <c r="K6868" s="46">
        <f>ROUND(E6868*J6868,2)</f>
        <v>4.76</v>
      </c>
    </row>
    <row r="6869" spans="1:11" outlineLevel="1" x14ac:dyDescent="0.2">
      <c r="A6869" s="135"/>
      <c r="B6869" s="136"/>
      <c r="C6869" s="137" t="s">
        <v>5124</v>
      </c>
      <c r="D6869" s="139"/>
      <c r="E6869" s="139"/>
      <c r="F6869" s="134"/>
      <c r="G6869" s="134"/>
      <c r="H6869" s="140"/>
      <c r="I6869" s="140"/>
      <c r="J6869" s="140"/>
      <c r="K6869" s="140"/>
    </row>
    <row r="6870" spans="1:11" outlineLevel="1" x14ac:dyDescent="0.2">
      <c r="A6870" s="135"/>
      <c r="B6870" s="136"/>
      <c r="C6870" s="137" t="s">
        <v>395</v>
      </c>
      <c r="D6870" s="139"/>
      <c r="E6870" s="139"/>
      <c r="F6870" s="134"/>
      <c r="G6870" s="134"/>
      <c r="H6870" s="140"/>
      <c r="I6870" s="140"/>
      <c r="J6870" s="140"/>
      <c r="K6870" s="140"/>
    </row>
    <row r="6871" spans="1:11" outlineLevel="1" x14ac:dyDescent="0.2">
      <c r="A6871" s="135"/>
      <c r="B6871" s="136"/>
      <c r="C6871" s="137" t="s">
        <v>1444</v>
      </c>
      <c r="D6871" s="139"/>
      <c r="E6871" s="139">
        <v>68.64</v>
      </c>
      <c r="F6871" s="134"/>
      <c r="G6871" s="134"/>
      <c r="H6871" s="140"/>
      <c r="I6871" s="140"/>
      <c r="J6871" s="140"/>
      <c r="K6871" s="140"/>
    </row>
    <row r="6872" spans="1:11" outlineLevel="1" x14ac:dyDescent="0.2">
      <c r="A6872" s="135"/>
      <c r="B6872" s="136"/>
      <c r="C6872" s="137" t="s">
        <v>1445</v>
      </c>
      <c r="D6872" s="139"/>
      <c r="E6872" s="139">
        <v>56.98</v>
      </c>
      <c r="F6872" s="134"/>
      <c r="G6872" s="134"/>
      <c r="H6872" s="140"/>
      <c r="I6872" s="140"/>
      <c r="J6872" s="140"/>
      <c r="K6872" s="140"/>
    </row>
    <row r="6873" spans="1:11" outlineLevel="1" x14ac:dyDescent="0.2">
      <c r="A6873" s="135"/>
      <c r="B6873" s="136"/>
      <c r="C6873" s="137" t="s">
        <v>1446</v>
      </c>
      <c r="D6873" s="139"/>
      <c r="E6873" s="139">
        <v>7.24</v>
      </c>
      <c r="F6873" s="134"/>
      <c r="G6873" s="134"/>
      <c r="H6873" s="140"/>
      <c r="I6873" s="140"/>
      <c r="J6873" s="140"/>
      <c r="K6873" s="140"/>
    </row>
    <row r="6874" spans="1:11" outlineLevel="1" x14ac:dyDescent="0.2">
      <c r="A6874" s="135"/>
      <c r="B6874" s="136"/>
      <c r="C6874" s="137" t="s">
        <v>1447</v>
      </c>
      <c r="D6874" s="139"/>
      <c r="E6874" s="139">
        <v>5.64</v>
      </c>
      <c r="F6874" s="134"/>
      <c r="G6874" s="134"/>
      <c r="H6874" s="140"/>
      <c r="I6874" s="140"/>
      <c r="J6874" s="140"/>
      <c r="K6874" s="140"/>
    </row>
    <row r="6875" spans="1:11" outlineLevel="1" x14ac:dyDescent="0.2">
      <c r="A6875" s="135"/>
      <c r="B6875" s="136"/>
      <c r="C6875" s="137" t="s">
        <v>1460</v>
      </c>
      <c r="D6875" s="139"/>
      <c r="E6875" s="139">
        <v>5.44</v>
      </c>
      <c r="F6875" s="134"/>
      <c r="G6875" s="134"/>
      <c r="H6875" s="140"/>
      <c r="I6875" s="140"/>
      <c r="J6875" s="140"/>
      <c r="K6875" s="140"/>
    </row>
    <row r="6876" spans="1:11" outlineLevel="1" x14ac:dyDescent="0.2">
      <c r="A6876" s="135"/>
      <c r="B6876" s="136"/>
      <c r="C6876" s="137" t="s">
        <v>1461</v>
      </c>
      <c r="D6876" s="139"/>
      <c r="E6876" s="139">
        <v>40.25</v>
      </c>
      <c r="F6876" s="134"/>
      <c r="G6876" s="134"/>
      <c r="H6876" s="140"/>
      <c r="I6876" s="140"/>
      <c r="J6876" s="140"/>
      <c r="K6876" s="140"/>
    </row>
    <row r="6877" spans="1:11" outlineLevel="1" x14ac:dyDescent="0.2">
      <c r="A6877" s="135"/>
      <c r="B6877" s="136"/>
      <c r="C6877" s="137" t="s">
        <v>5243</v>
      </c>
      <c r="D6877" s="139"/>
      <c r="E6877" s="139"/>
      <c r="F6877" s="134"/>
      <c r="G6877" s="134"/>
      <c r="H6877" s="140"/>
      <c r="I6877" s="140"/>
      <c r="J6877" s="140"/>
      <c r="K6877" s="140"/>
    </row>
    <row r="6878" spans="1:11" outlineLevel="1" x14ac:dyDescent="0.2">
      <c r="A6878" s="135"/>
      <c r="B6878" s="136"/>
      <c r="C6878" s="137" t="s">
        <v>404</v>
      </c>
      <c r="D6878" s="139"/>
      <c r="E6878" s="139"/>
      <c r="F6878" s="134"/>
      <c r="G6878" s="134"/>
      <c r="H6878" s="140"/>
      <c r="I6878" s="140"/>
      <c r="J6878" s="140"/>
      <c r="K6878" s="140"/>
    </row>
    <row r="6879" spans="1:11" outlineLevel="1" x14ac:dyDescent="0.2">
      <c r="A6879" s="135"/>
      <c r="B6879" s="136"/>
      <c r="C6879" s="137" t="s">
        <v>5244</v>
      </c>
      <c r="D6879" s="139"/>
      <c r="E6879" s="139">
        <v>50.9</v>
      </c>
      <c r="F6879" s="134"/>
      <c r="G6879" s="134"/>
      <c r="H6879" s="140"/>
      <c r="I6879" s="140"/>
      <c r="J6879" s="140"/>
      <c r="K6879" s="140"/>
    </row>
    <row r="6880" spans="1:11" outlineLevel="1" x14ac:dyDescent="0.2">
      <c r="A6880" s="135"/>
      <c r="B6880" s="136"/>
      <c r="C6880" s="137" t="s">
        <v>5245</v>
      </c>
      <c r="D6880" s="139"/>
      <c r="E6880" s="139">
        <v>28.14</v>
      </c>
      <c r="F6880" s="134"/>
      <c r="G6880" s="134"/>
      <c r="H6880" s="140"/>
      <c r="I6880" s="140"/>
      <c r="J6880" s="140"/>
      <c r="K6880" s="140"/>
    </row>
    <row r="6881" spans="1:11" outlineLevel="1" x14ac:dyDescent="0.2">
      <c r="A6881" s="135"/>
      <c r="B6881" s="136"/>
      <c r="C6881" s="137" t="s">
        <v>5246</v>
      </c>
      <c r="D6881" s="139"/>
      <c r="E6881" s="139">
        <v>36.58</v>
      </c>
      <c r="F6881" s="134"/>
      <c r="G6881" s="134"/>
      <c r="H6881" s="140"/>
      <c r="I6881" s="140"/>
      <c r="J6881" s="140"/>
      <c r="K6881" s="140"/>
    </row>
    <row r="6882" spans="1:11" outlineLevel="1" x14ac:dyDescent="0.2">
      <c r="A6882" s="135"/>
      <c r="B6882" s="136"/>
      <c r="C6882" s="137" t="s">
        <v>5247</v>
      </c>
      <c r="D6882" s="139"/>
      <c r="E6882" s="139">
        <v>52.34</v>
      </c>
      <c r="F6882" s="134"/>
      <c r="G6882" s="134"/>
      <c r="H6882" s="140"/>
      <c r="I6882" s="140"/>
      <c r="J6882" s="140"/>
      <c r="K6882" s="140"/>
    </row>
    <row r="6883" spans="1:11" outlineLevel="1" x14ac:dyDescent="0.2">
      <c r="A6883" s="135"/>
      <c r="B6883" s="136"/>
      <c r="C6883" s="137" t="s">
        <v>5248</v>
      </c>
      <c r="D6883" s="139"/>
      <c r="E6883" s="139">
        <v>67.8</v>
      </c>
      <c r="F6883" s="134"/>
      <c r="G6883" s="134"/>
      <c r="H6883" s="140"/>
      <c r="I6883" s="140"/>
      <c r="J6883" s="140"/>
      <c r="K6883" s="140"/>
    </row>
    <row r="6884" spans="1:11" outlineLevel="1" x14ac:dyDescent="0.2">
      <c r="A6884" s="135"/>
      <c r="B6884" s="136"/>
      <c r="C6884" s="137" t="s">
        <v>5128</v>
      </c>
      <c r="D6884" s="139"/>
      <c r="E6884" s="139"/>
      <c r="F6884" s="134"/>
      <c r="G6884" s="134"/>
      <c r="H6884" s="140"/>
      <c r="I6884" s="140"/>
      <c r="J6884" s="140"/>
      <c r="K6884" s="140"/>
    </row>
    <row r="6885" spans="1:11" outlineLevel="1" x14ac:dyDescent="0.2">
      <c r="A6885" s="135"/>
      <c r="B6885" s="136"/>
      <c r="C6885" s="137" t="s">
        <v>404</v>
      </c>
      <c r="D6885" s="139"/>
      <c r="E6885" s="139"/>
      <c r="F6885" s="134"/>
      <c r="G6885" s="134"/>
      <c r="H6885" s="140"/>
      <c r="I6885" s="140"/>
      <c r="J6885" s="140"/>
      <c r="K6885" s="140"/>
    </row>
    <row r="6886" spans="1:11" outlineLevel="1" x14ac:dyDescent="0.2">
      <c r="A6886" s="135"/>
      <c r="B6886" s="136"/>
      <c r="C6886" s="137" t="s">
        <v>5249</v>
      </c>
      <c r="D6886" s="139"/>
      <c r="E6886" s="139">
        <v>34.56</v>
      </c>
      <c r="F6886" s="134"/>
      <c r="G6886" s="134"/>
      <c r="H6886" s="140"/>
      <c r="I6886" s="140"/>
      <c r="J6886" s="140"/>
      <c r="K6886" s="140"/>
    </row>
    <row r="6887" spans="1:11" outlineLevel="1" x14ac:dyDescent="0.2">
      <c r="A6887" s="135"/>
      <c r="B6887" s="136"/>
      <c r="C6887" s="137" t="s">
        <v>5250</v>
      </c>
      <c r="D6887" s="139"/>
      <c r="E6887" s="139">
        <v>97.41</v>
      </c>
      <c r="F6887" s="134"/>
      <c r="G6887" s="134"/>
      <c r="H6887" s="140"/>
      <c r="I6887" s="140"/>
      <c r="J6887" s="140"/>
      <c r="K6887" s="140"/>
    </row>
    <row r="6888" spans="1:11" outlineLevel="1" x14ac:dyDescent="0.2">
      <c r="A6888" s="135"/>
      <c r="B6888" s="136"/>
      <c r="C6888" s="137" t="s">
        <v>5251</v>
      </c>
      <c r="D6888" s="139"/>
      <c r="E6888" s="139">
        <v>8.1</v>
      </c>
      <c r="F6888" s="134"/>
      <c r="G6888" s="134"/>
      <c r="H6888" s="140"/>
      <c r="I6888" s="140"/>
      <c r="J6888" s="140"/>
      <c r="K6888" s="140"/>
    </row>
    <row r="6889" spans="1:11" outlineLevel="1" x14ac:dyDescent="0.2">
      <c r="A6889" s="135"/>
      <c r="B6889" s="136"/>
      <c r="C6889" s="137" t="s">
        <v>5252</v>
      </c>
      <c r="D6889" s="139"/>
      <c r="E6889" s="139">
        <v>43.59</v>
      </c>
      <c r="F6889" s="134"/>
      <c r="G6889" s="134"/>
      <c r="H6889" s="140"/>
      <c r="I6889" s="140"/>
      <c r="J6889" s="140"/>
      <c r="K6889" s="140"/>
    </row>
    <row r="6890" spans="1:11" outlineLevel="1" x14ac:dyDescent="0.2">
      <c r="A6890" s="135"/>
      <c r="B6890" s="136"/>
      <c r="C6890" s="137" t="s">
        <v>5253</v>
      </c>
      <c r="D6890" s="139"/>
      <c r="E6890" s="139">
        <v>65.58</v>
      </c>
      <c r="F6890" s="134"/>
      <c r="G6890" s="134"/>
      <c r="H6890" s="140"/>
      <c r="I6890" s="140"/>
      <c r="J6890" s="140"/>
      <c r="K6890" s="140"/>
    </row>
    <row r="6891" spans="1:11" outlineLevel="1" x14ac:dyDescent="0.2">
      <c r="A6891" s="135"/>
      <c r="B6891" s="136"/>
      <c r="C6891" s="137" t="s">
        <v>408</v>
      </c>
      <c r="D6891" s="139"/>
      <c r="E6891" s="139"/>
      <c r="F6891" s="134"/>
      <c r="G6891" s="134"/>
      <c r="H6891" s="140"/>
      <c r="I6891" s="140"/>
      <c r="J6891" s="140"/>
      <c r="K6891" s="140"/>
    </row>
    <row r="6892" spans="1:11" outlineLevel="1" x14ac:dyDescent="0.2">
      <c r="A6892" s="135"/>
      <c r="B6892" s="136"/>
      <c r="C6892" s="137" t="s">
        <v>5254</v>
      </c>
      <c r="D6892" s="139"/>
      <c r="E6892" s="139">
        <v>229.44</v>
      </c>
      <c r="F6892" s="134"/>
      <c r="G6892" s="134"/>
      <c r="H6892" s="140"/>
      <c r="I6892" s="140"/>
      <c r="J6892" s="140"/>
      <c r="K6892" s="140"/>
    </row>
    <row r="6893" spans="1:11" outlineLevel="1" x14ac:dyDescent="0.2">
      <c r="A6893" s="135"/>
      <c r="B6893" s="136"/>
      <c r="C6893" s="137" t="s">
        <v>5255</v>
      </c>
      <c r="D6893" s="139"/>
      <c r="E6893" s="139">
        <v>223.68</v>
      </c>
      <c r="F6893" s="134"/>
      <c r="G6893" s="134"/>
      <c r="H6893" s="140"/>
      <c r="I6893" s="140"/>
      <c r="J6893" s="140"/>
      <c r="K6893" s="140"/>
    </row>
    <row r="6894" spans="1:11" outlineLevel="1" x14ac:dyDescent="0.2">
      <c r="A6894" s="135"/>
      <c r="B6894" s="136"/>
      <c r="C6894" s="137" t="s">
        <v>5256</v>
      </c>
      <c r="D6894" s="139"/>
      <c r="E6894" s="139">
        <v>216.3</v>
      </c>
      <c r="F6894" s="134"/>
      <c r="G6894" s="134"/>
      <c r="H6894" s="140"/>
      <c r="I6894" s="140"/>
      <c r="J6894" s="140"/>
      <c r="K6894" s="140"/>
    </row>
    <row r="6895" spans="1:11" outlineLevel="1" x14ac:dyDescent="0.2">
      <c r="A6895" s="135"/>
      <c r="B6895" s="136"/>
      <c r="C6895" s="137" t="s">
        <v>5257</v>
      </c>
      <c r="D6895" s="139"/>
      <c r="E6895" s="139">
        <v>79.14</v>
      </c>
      <c r="F6895" s="134"/>
      <c r="G6895" s="134"/>
      <c r="H6895" s="140"/>
      <c r="I6895" s="140"/>
      <c r="J6895" s="140"/>
      <c r="K6895" s="140"/>
    </row>
    <row r="6896" spans="1:11" outlineLevel="1" x14ac:dyDescent="0.2">
      <c r="A6896" s="135"/>
      <c r="B6896" s="136"/>
      <c r="C6896" s="137" t="s">
        <v>5258</v>
      </c>
      <c r="D6896" s="139"/>
      <c r="E6896" s="139">
        <v>229.5</v>
      </c>
      <c r="F6896" s="134"/>
      <c r="G6896" s="134"/>
      <c r="H6896" s="140"/>
      <c r="I6896" s="140"/>
      <c r="J6896" s="140"/>
      <c r="K6896" s="140"/>
    </row>
    <row r="6897" spans="1:11" outlineLevel="1" x14ac:dyDescent="0.2">
      <c r="A6897" s="135"/>
      <c r="B6897" s="136"/>
      <c r="C6897" s="137" t="s">
        <v>411</v>
      </c>
      <c r="D6897" s="139"/>
      <c r="E6897" s="139"/>
      <c r="F6897" s="134"/>
      <c r="G6897" s="134"/>
      <c r="H6897" s="140"/>
      <c r="I6897" s="140"/>
      <c r="J6897" s="140"/>
      <c r="K6897" s="140"/>
    </row>
    <row r="6898" spans="1:11" outlineLevel="1" x14ac:dyDescent="0.2">
      <c r="A6898" s="135"/>
      <c r="B6898" s="136"/>
      <c r="C6898" s="137" t="s">
        <v>5259</v>
      </c>
      <c r="D6898" s="139"/>
      <c r="E6898" s="139">
        <v>230.58</v>
      </c>
      <c r="F6898" s="134"/>
      <c r="G6898" s="134"/>
      <c r="H6898" s="140"/>
      <c r="I6898" s="140"/>
      <c r="J6898" s="140"/>
      <c r="K6898" s="140"/>
    </row>
    <row r="6899" spans="1:11" outlineLevel="1" x14ac:dyDescent="0.2">
      <c r="A6899" s="135"/>
      <c r="B6899" s="136"/>
      <c r="C6899" s="137" t="s">
        <v>5260</v>
      </c>
      <c r="D6899" s="139"/>
      <c r="E6899" s="139">
        <v>216.3</v>
      </c>
      <c r="F6899" s="134"/>
      <c r="G6899" s="134"/>
      <c r="H6899" s="140"/>
      <c r="I6899" s="140"/>
      <c r="J6899" s="140"/>
      <c r="K6899" s="140"/>
    </row>
    <row r="6900" spans="1:11" outlineLevel="1" x14ac:dyDescent="0.2">
      <c r="A6900" s="135"/>
      <c r="B6900" s="136"/>
      <c r="C6900" s="137" t="s">
        <v>5261</v>
      </c>
      <c r="D6900" s="139"/>
      <c r="E6900" s="139">
        <v>77.97</v>
      </c>
      <c r="F6900" s="134"/>
      <c r="G6900" s="134"/>
      <c r="H6900" s="140"/>
      <c r="I6900" s="140"/>
      <c r="J6900" s="140"/>
      <c r="K6900" s="140"/>
    </row>
    <row r="6901" spans="1:11" outlineLevel="1" x14ac:dyDescent="0.2">
      <c r="A6901" s="135"/>
      <c r="B6901" s="136"/>
      <c r="C6901" s="137" t="s">
        <v>5262</v>
      </c>
      <c r="D6901" s="139"/>
      <c r="E6901" s="139">
        <v>227.52</v>
      </c>
      <c r="F6901" s="134"/>
      <c r="G6901" s="134"/>
      <c r="H6901" s="140"/>
      <c r="I6901" s="140"/>
      <c r="J6901" s="140"/>
      <c r="K6901" s="140"/>
    </row>
    <row r="6902" spans="1:11" outlineLevel="1" x14ac:dyDescent="0.2">
      <c r="A6902" s="135"/>
      <c r="B6902" s="136"/>
      <c r="C6902" s="137" t="s">
        <v>415</v>
      </c>
      <c r="D6902" s="139"/>
      <c r="E6902" s="139"/>
      <c r="F6902" s="134"/>
      <c r="G6902" s="134"/>
      <c r="H6902" s="140"/>
      <c r="I6902" s="140"/>
      <c r="J6902" s="140"/>
      <c r="K6902" s="140"/>
    </row>
    <row r="6903" spans="1:11" outlineLevel="1" x14ac:dyDescent="0.2">
      <c r="A6903" s="135"/>
      <c r="B6903" s="136"/>
      <c r="C6903" s="137" t="s">
        <v>1525</v>
      </c>
      <c r="D6903" s="139"/>
      <c r="E6903" s="139">
        <v>77.2</v>
      </c>
      <c r="F6903" s="134"/>
      <c r="G6903" s="134"/>
      <c r="H6903" s="140"/>
      <c r="I6903" s="140"/>
      <c r="J6903" s="140"/>
      <c r="K6903" s="140"/>
    </row>
    <row r="6904" spans="1:11" outlineLevel="1" x14ac:dyDescent="0.2">
      <c r="A6904" s="135"/>
      <c r="B6904" s="136"/>
      <c r="C6904" s="137" t="s">
        <v>1526</v>
      </c>
      <c r="D6904" s="139"/>
      <c r="E6904" s="139">
        <v>73.19</v>
      </c>
      <c r="F6904" s="134"/>
      <c r="G6904" s="134"/>
      <c r="H6904" s="140"/>
      <c r="I6904" s="140"/>
      <c r="J6904" s="140"/>
      <c r="K6904" s="140"/>
    </row>
    <row r="6905" spans="1:11" outlineLevel="1" x14ac:dyDescent="0.2">
      <c r="A6905" s="135"/>
      <c r="B6905" s="136"/>
      <c r="C6905" s="137" t="s">
        <v>1527</v>
      </c>
      <c r="D6905" s="139"/>
      <c r="E6905" s="139">
        <v>72.37</v>
      </c>
      <c r="F6905" s="134"/>
      <c r="G6905" s="134"/>
      <c r="H6905" s="140"/>
      <c r="I6905" s="140"/>
      <c r="J6905" s="140"/>
      <c r="K6905" s="140"/>
    </row>
    <row r="6906" spans="1:11" outlineLevel="1" x14ac:dyDescent="0.2">
      <c r="A6906" s="135"/>
      <c r="B6906" s="136"/>
      <c r="C6906" s="137" t="s">
        <v>1529</v>
      </c>
      <c r="D6906" s="139"/>
      <c r="E6906" s="139">
        <v>72.7</v>
      </c>
      <c r="F6906" s="134"/>
      <c r="G6906" s="134"/>
      <c r="H6906" s="140"/>
      <c r="I6906" s="140"/>
      <c r="J6906" s="140"/>
      <c r="K6906" s="140"/>
    </row>
    <row r="6907" spans="1:11" outlineLevel="1" x14ac:dyDescent="0.2">
      <c r="A6907" s="135"/>
      <c r="B6907" s="136"/>
      <c r="C6907" s="137" t="s">
        <v>1530</v>
      </c>
      <c r="D6907" s="139"/>
      <c r="E6907" s="139">
        <v>26.31</v>
      </c>
      <c r="F6907" s="134"/>
      <c r="G6907" s="134"/>
      <c r="H6907" s="140"/>
      <c r="I6907" s="140"/>
      <c r="J6907" s="140"/>
      <c r="K6907" s="140"/>
    </row>
    <row r="6908" spans="1:11" outlineLevel="1" x14ac:dyDescent="0.2">
      <c r="A6908" s="135"/>
      <c r="B6908" s="136"/>
      <c r="C6908" s="137" t="s">
        <v>1531</v>
      </c>
      <c r="D6908" s="139"/>
      <c r="E6908" s="139">
        <v>33.700000000000003</v>
      </c>
      <c r="F6908" s="134"/>
      <c r="G6908" s="134"/>
      <c r="H6908" s="140"/>
      <c r="I6908" s="140"/>
      <c r="J6908" s="140"/>
      <c r="K6908" s="140"/>
    </row>
    <row r="6909" spans="1:11" outlineLevel="1" x14ac:dyDescent="0.2">
      <c r="A6909" s="135"/>
      <c r="B6909" s="136"/>
      <c r="C6909" s="137" t="s">
        <v>1532</v>
      </c>
      <c r="D6909" s="139"/>
      <c r="E6909" s="139">
        <v>42.27</v>
      </c>
      <c r="F6909" s="134"/>
      <c r="G6909" s="134"/>
      <c r="H6909" s="140"/>
      <c r="I6909" s="140"/>
      <c r="J6909" s="140"/>
      <c r="K6909" s="140"/>
    </row>
    <row r="6910" spans="1:11" outlineLevel="1" x14ac:dyDescent="0.2">
      <c r="A6910" s="135"/>
      <c r="B6910" s="136"/>
      <c r="C6910" s="137" t="s">
        <v>5150</v>
      </c>
      <c r="D6910" s="139"/>
      <c r="E6910" s="139"/>
      <c r="F6910" s="134"/>
      <c r="G6910" s="134"/>
      <c r="H6910" s="140"/>
      <c r="I6910" s="140"/>
      <c r="J6910" s="140"/>
      <c r="K6910" s="140"/>
    </row>
    <row r="6911" spans="1:11" outlineLevel="1" x14ac:dyDescent="0.2">
      <c r="A6911" s="135"/>
      <c r="B6911" s="136"/>
      <c r="C6911" s="137" t="s">
        <v>404</v>
      </c>
      <c r="D6911" s="139"/>
      <c r="E6911" s="139"/>
      <c r="F6911" s="134"/>
      <c r="G6911" s="134"/>
      <c r="H6911" s="140"/>
      <c r="I6911" s="140"/>
      <c r="J6911" s="140"/>
      <c r="K6911" s="140"/>
    </row>
    <row r="6912" spans="1:11" outlineLevel="1" x14ac:dyDescent="0.2">
      <c r="A6912" s="135"/>
      <c r="B6912" s="136"/>
      <c r="C6912" s="137" t="s">
        <v>5263</v>
      </c>
      <c r="D6912" s="139"/>
      <c r="E6912" s="139">
        <v>77.94</v>
      </c>
      <c r="F6912" s="134"/>
      <c r="G6912" s="134"/>
      <c r="H6912" s="140"/>
      <c r="I6912" s="140"/>
      <c r="J6912" s="140"/>
      <c r="K6912" s="140"/>
    </row>
    <row r="6913" spans="1:11" outlineLevel="1" x14ac:dyDescent="0.2">
      <c r="A6913" s="135"/>
      <c r="B6913" s="136"/>
      <c r="C6913" s="137" t="s">
        <v>5264</v>
      </c>
      <c r="D6913" s="139"/>
      <c r="E6913" s="139">
        <v>65.28</v>
      </c>
      <c r="F6913" s="134"/>
      <c r="G6913" s="134"/>
      <c r="H6913" s="140"/>
      <c r="I6913" s="140"/>
      <c r="J6913" s="140"/>
      <c r="K6913" s="140"/>
    </row>
    <row r="6914" spans="1:11" outlineLevel="1" x14ac:dyDescent="0.2">
      <c r="A6914" s="135"/>
      <c r="B6914" s="136"/>
      <c r="C6914" s="137" t="s">
        <v>5265</v>
      </c>
      <c r="D6914" s="139"/>
      <c r="E6914" s="139">
        <v>213.12</v>
      </c>
      <c r="F6914" s="134"/>
      <c r="G6914" s="134"/>
      <c r="H6914" s="140"/>
      <c r="I6914" s="140"/>
      <c r="J6914" s="140"/>
      <c r="K6914" s="140"/>
    </row>
    <row r="6915" spans="1:11" outlineLevel="1" x14ac:dyDescent="0.2">
      <c r="A6915" s="135"/>
      <c r="B6915" s="136"/>
      <c r="C6915" s="137" t="s">
        <v>5266</v>
      </c>
      <c r="D6915" s="139"/>
      <c r="E6915" s="139">
        <v>60.81</v>
      </c>
      <c r="F6915" s="134"/>
      <c r="G6915" s="134"/>
      <c r="H6915" s="140"/>
      <c r="I6915" s="140"/>
      <c r="J6915" s="140"/>
      <c r="K6915" s="140"/>
    </row>
    <row r="6916" spans="1:11" outlineLevel="1" x14ac:dyDescent="0.2">
      <c r="A6916" s="135"/>
      <c r="B6916" s="136"/>
      <c r="C6916" s="137" t="s">
        <v>5267</v>
      </c>
      <c r="D6916" s="139"/>
      <c r="E6916" s="139">
        <v>250.89</v>
      </c>
      <c r="F6916" s="134"/>
      <c r="G6916" s="134"/>
      <c r="H6916" s="140"/>
      <c r="I6916" s="140"/>
      <c r="J6916" s="140"/>
      <c r="K6916" s="140"/>
    </row>
    <row r="6917" spans="1:11" outlineLevel="1" x14ac:dyDescent="0.2">
      <c r="A6917" s="135"/>
      <c r="B6917" s="136"/>
      <c r="C6917" s="137" t="s">
        <v>408</v>
      </c>
      <c r="D6917" s="139"/>
      <c r="E6917" s="139"/>
      <c r="F6917" s="134"/>
      <c r="G6917" s="134"/>
      <c r="H6917" s="140"/>
      <c r="I6917" s="140"/>
      <c r="J6917" s="140"/>
      <c r="K6917" s="140"/>
    </row>
    <row r="6918" spans="1:11" outlineLevel="1" x14ac:dyDescent="0.2">
      <c r="A6918" s="135"/>
      <c r="B6918" s="136"/>
      <c r="C6918" s="137" t="s">
        <v>5268</v>
      </c>
      <c r="D6918" s="139"/>
      <c r="E6918" s="139">
        <v>217.53</v>
      </c>
      <c r="F6918" s="134"/>
      <c r="G6918" s="134"/>
      <c r="H6918" s="140"/>
      <c r="I6918" s="140"/>
      <c r="J6918" s="140"/>
      <c r="K6918" s="140"/>
    </row>
    <row r="6919" spans="1:11" outlineLevel="1" x14ac:dyDescent="0.2">
      <c r="A6919" s="135"/>
      <c r="B6919" s="136"/>
      <c r="C6919" s="137" t="s">
        <v>5269</v>
      </c>
      <c r="D6919" s="139"/>
      <c r="E6919" s="139">
        <v>215.34</v>
      </c>
      <c r="F6919" s="134"/>
      <c r="G6919" s="134"/>
      <c r="H6919" s="140"/>
      <c r="I6919" s="140"/>
      <c r="J6919" s="140"/>
      <c r="K6919" s="140"/>
    </row>
    <row r="6920" spans="1:11" outlineLevel="1" x14ac:dyDescent="0.2">
      <c r="A6920" s="135"/>
      <c r="B6920" s="136"/>
      <c r="C6920" s="137" t="s">
        <v>411</v>
      </c>
      <c r="D6920" s="139"/>
      <c r="E6920" s="139"/>
      <c r="F6920" s="134"/>
      <c r="G6920" s="134"/>
      <c r="H6920" s="140"/>
      <c r="I6920" s="140"/>
      <c r="J6920" s="140"/>
      <c r="K6920" s="140"/>
    </row>
    <row r="6921" spans="1:11" outlineLevel="1" x14ac:dyDescent="0.2">
      <c r="A6921" s="135"/>
      <c r="B6921" s="136"/>
      <c r="C6921" s="137" t="s">
        <v>5270</v>
      </c>
      <c r="D6921" s="139"/>
      <c r="E6921" s="139">
        <v>157.11000000000001</v>
      </c>
      <c r="F6921" s="134"/>
      <c r="G6921" s="134"/>
      <c r="H6921" s="140"/>
      <c r="I6921" s="140"/>
      <c r="J6921" s="140"/>
      <c r="K6921" s="140"/>
    </row>
    <row r="6922" spans="1:11" outlineLevel="1" x14ac:dyDescent="0.2">
      <c r="A6922" s="135"/>
      <c r="B6922" s="136"/>
      <c r="C6922" s="137" t="s">
        <v>5271</v>
      </c>
      <c r="D6922" s="139"/>
      <c r="E6922" s="139">
        <v>57.36</v>
      </c>
      <c r="F6922" s="134"/>
      <c r="G6922" s="134"/>
      <c r="H6922" s="140"/>
      <c r="I6922" s="140"/>
      <c r="J6922" s="140"/>
      <c r="K6922" s="140"/>
    </row>
    <row r="6923" spans="1:11" outlineLevel="1" x14ac:dyDescent="0.2">
      <c r="A6923" s="135"/>
      <c r="B6923" s="136"/>
      <c r="C6923" s="137" t="s">
        <v>5272</v>
      </c>
      <c r="D6923" s="139"/>
      <c r="E6923" s="139">
        <v>215.34</v>
      </c>
      <c r="F6923" s="134"/>
      <c r="G6923" s="134"/>
      <c r="H6923" s="140"/>
      <c r="I6923" s="140"/>
      <c r="J6923" s="140"/>
      <c r="K6923" s="140"/>
    </row>
    <row r="6924" spans="1:11" outlineLevel="1" x14ac:dyDescent="0.2">
      <c r="A6924" s="135"/>
      <c r="B6924" s="136"/>
      <c r="C6924" s="137" t="s">
        <v>5273</v>
      </c>
      <c r="D6924" s="139"/>
      <c r="E6924" s="139">
        <v>215.34</v>
      </c>
      <c r="F6924" s="134"/>
      <c r="G6924" s="134"/>
      <c r="H6924" s="140"/>
      <c r="I6924" s="140"/>
      <c r="J6924" s="140"/>
      <c r="K6924" s="140"/>
    </row>
    <row r="6925" spans="1:11" outlineLevel="1" x14ac:dyDescent="0.2">
      <c r="A6925" s="135"/>
      <c r="B6925" s="136"/>
      <c r="C6925" s="137" t="s">
        <v>415</v>
      </c>
      <c r="D6925" s="139"/>
      <c r="E6925" s="139"/>
      <c r="F6925" s="134"/>
      <c r="G6925" s="134"/>
      <c r="H6925" s="140"/>
      <c r="I6925" s="140"/>
      <c r="J6925" s="140"/>
      <c r="K6925" s="140"/>
    </row>
    <row r="6926" spans="1:11" outlineLevel="1" x14ac:dyDescent="0.2">
      <c r="A6926" s="135"/>
      <c r="B6926" s="136"/>
      <c r="C6926" s="137" t="s">
        <v>5274</v>
      </c>
      <c r="D6926" s="139"/>
      <c r="E6926" s="139">
        <v>217.11</v>
      </c>
      <c r="F6926" s="134"/>
      <c r="G6926" s="134"/>
      <c r="H6926" s="140"/>
      <c r="I6926" s="140"/>
      <c r="J6926" s="140"/>
      <c r="K6926" s="140"/>
    </row>
    <row r="6927" spans="1:11" ht="22.5" outlineLevel="1" x14ac:dyDescent="0.2">
      <c r="A6927" s="43">
        <v>654</v>
      </c>
      <c r="B6927" s="44" t="s">
        <v>5275</v>
      </c>
      <c r="C6927" s="59" t="s">
        <v>5276</v>
      </c>
      <c r="D6927" s="68" t="s">
        <v>172</v>
      </c>
      <c r="E6927" s="46">
        <v>2369.46</v>
      </c>
      <c r="F6927" s="47">
        <v>0</v>
      </c>
      <c r="G6927" s="48">
        <f>ROUND(E6927*F6927,2)</f>
        <v>0</v>
      </c>
      <c r="H6927" s="46">
        <v>4.0000000000000002E-4</v>
      </c>
      <c r="I6927" s="46">
        <f>ROUND(E6927*H6927,2)</f>
        <v>0.95</v>
      </c>
      <c r="J6927" s="46">
        <v>0</v>
      </c>
      <c r="K6927" s="46">
        <f>ROUND(E6927*J6927,2)</f>
        <v>0</v>
      </c>
    </row>
    <row r="6928" spans="1:11" outlineLevel="1" x14ac:dyDescent="0.2">
      <c r="A6928" s="135"/>
      <c r="B6928" s="136"/>
      <c r="C6928" s="137" t="s">
        <v>917</v>
      </c>
      <c r="D6928" s="139"/>
      <c r="E6928" s="139"/>
      <c r="F6928" s="134"/>
      <c r="G6928" s="134"/>
      <c r="H6928" s="140"/>
      <c r="I6928" s="140"/>
      <c r="J6928" s="140"/>
      <c r="K6928" s="140"/>
    </row>
    <row r="6929" spans="1:11" outlineLevel="1" x14ac:dyDescent="0.2">
      <c r="A6929" s="135"/>
      <c r="B6929" s="136"/>
      <c r="C6929" s="137" t="s">
        <v>918</v>
      </c>
      <c r="D6929" s="139"/>
      <c r="E6929" s="139">
        <v>33.9</v>
      </c>
      <c r="F6929" s="134"/>
      <c r="G6929" s="134"/>
      <c r="H6929" s="140"/>
      <c r="I6929" s="140"/>
      <c r="J6929" s="140"/>
      <c r="K6929" s="140"/>
    </row>
    <row r="6930" spans="1:11" outlineLevel="1" x14ac:dyDescent="0.2">
      <c r="A6930" s="135"/>
      <c r="B6930" s="136"/>
      <c r="C6930" s="137" t="s">
        <v>919</v>
      </c>
      <c r="D6930" s="139"/>
      <c r="E6930" s="139">
        <v>2.7</v>
      </c>
      <c r="F6930" s="134"/>
      <c r="G6930" s="134"/>
      <c r="H6930" s="140"/>
      <c r="I6930" s="140"/>
      <c r="J6930" s="140"/>
      <c r="K6930" s="140"/>
    </row>
    <row r="6931" spans="1:11" outlineLevel="1" x14ac:dyDescent="0.2">
      <c r="A6931" s="135"/>
      <c r="B6931" s="136"/>
      <c r="C6931" s="137" t="s">
        <v>920</v>
      </c>
      <c r="D6931" s="139"/>
      <c r="E6931" s="139">
        <v>32.47</v>
      </c>
      <c r="F6931" s="134"/>
      <c r="G6931" s="134"/>
      <c r="H6931" s="140"/>
      <c r="I6931" s="140"/>
      <c r="J6931" s="140"/>
      <c r="K6931" s="140"/>
    </row>
    <row r="6932" spans="1:11" outlineLevel="1" x14ac:dyDescent="0.2">
      <c r="A6932" s="135"/>
      <c r="B6932" s="136"/>
      <c r="C6932" s="137" t="s">
        <v>921</v>
      </c>
      <c r="D6932" s="139"/>
      <c r="E6932" s="139">
        <v>10.78</v>
      </c>
      <c r="F6932" s="134"/>
      <c r="G6932" s="134"/>
      <c r="H6932" s="140"/>
      <c r="I6932" s="140"/>
      <c r="J6932" s="140"/>
      <c r="K6932" s="140"/>
    </row>
    <row r="6933" spans="1:11" outlineLevel="1" x14ac:dyDescent="0.2">
      <c r="A6933" s="135"/>
      <c r="B6933" s="136"/>
      <c r="C6933" s="137" t="s">
        <v>922</v>
      </c>
      <c r="D6933" s="139"/>
      <c r="E6933" s="139">
        <v>26.08</v>
      </c>
      <c r="F6933" s="134"/>
      <c r="G6933" s="134"/>
      <c r="H6933" s="140"/>
      <c r="I6933" s="140"/>
      <c r="J6933" s="140"/>
      <c r="K6933" s="140"/>
    </row>
    <row r="6934" spans="1:11" outlineLevel="1" x14ac:dyDescent="0.2">
      <c r="A6934" s="135"/>
      <c r="B6934" s="136"/>
      <c r="C6934" s="137" t="s">
        <v>923</v>
      </c>
      <c r="D6934" s="139"/>
      <c r="E6934" s="139">
        <v>18.29</v>
      </c>
      <c r="F6934" s="134"/>
      <c r="G6934" s="134"/>
      <c r="H6934" s="140"/>
      <c r="I6934" s="140"/>
      <c r="J6934" s="140"/>
      <c r="K6934" s="140"/>
    </row>
    <row r="6935" spans="1:11" outlineLevel="1" x14ac:dyDescent="0.2">
      <c r="A6935" s="135"/>
      <c r="B6935" s="136"/>
      <c r="C6935" s="137" t="s">
        <v>924</v>
      </c>
      <c r="D6935" s="139"/>
      <c r="E6935" s="139">
        <v>13.69</v>
      </c>
      <c r="F6935" s="134"/>
      <c r="G6935" s="134"/>
      <c r="H6935" s="140"/>
      <c r="I6935" s="140"/>
      <c r="J6935" s="140"/>
      <c r="K6935" s="140"/>
    </row>
    <row r="6936" spans="1:11" outlineLevel="1" x14ac:dyDescent="0.2">
      <c r="A6936" s="135"/>
      <c r="B6936" s="136"/>
      <c r="C6936" s="137" t="s">
        <v>1482</v>
      </c>
      <c r="D6936" s="139"/>
      <c r="E6936" s="139">
        <v>25.45</v>
      </c>
      <c r="F6936" s="134"/>
      <c r="G6936" s="134"/>
      <c r="H6936" s="140"/>
      <c r="I6936" s="140"/>
      <c r="J6936" s="140"/>
      <c r="K6936" s="140"/>
    </row>
    <row r="6937" spans="1:11" outlineLevel="1" x14ac:dyDescent="0.2">
      <c r="A6937" s="135"/>
      <c r="B6937" s="136"/>
      <c r="C6937" s="137" t="s">
        <v>2203</v>
      </c>
      <c r="D6937" s="139"/>
      <c r="E6937" s="139">
        <v>23.47</v>
      </c>
      <c r="F6937" s="134"/>
      <c r="G6937" s="134"/>
      <c r="H6937" s="140"/>
      <c r="I6937" s="140"/>
      <c r="J6937" s="140"/>
      <c r="K6937" s="140"/>
    </row>
    <row r="6938" spans="1:11" outlineLevel="1" x14ac:dyDescent="0.2">
      <c r="A6938" s="135"/>
      <c r="B6938" s="136"/>
      <c r="C6938" s="137" t="s">
        <v>2204</v>
      </c>
      <c r="D6938" s="139"/>
      <c r="E6938" s="139">
        <v>11.17</v>
      </c>
      <c r="F6938" s="134"/>
      <c r="G6938" s="134"/>
      <c r="H6938" s="140"/>
      <c r="I6938" s="140"/>
      <c r="J6938" s="140"/>
      <c r="K6938" s="140"/>
    </row>
    <row r="6939" spans="1:11" outlineLevel="1" x14ac:dyDescent="0.2">
      <c r="A6939" s="135"/>
      <c r="B6939" s="136"/>
      <c r="C6939" s="137" t="s">
        <v>2205</v>
      </c>
      <c r="D6939" s="139"/>
      <c r="E6939" s="139">
        <v>15.55</v>
      </c>
      <c r="F6939" s="134"/>
      <c r="G6939" s="134"/>
      <c r="H6939" s="140"/>
      <c r="I6939" s="140"/>
      <c r="J6939" s="140"/>
      <c r="K6939" s="140"/>
    </row>
    <row r="6940" spans="1:11" outlineLevel="1" x14ac:dyDescent="0.2">
      <c r="A6940" s="135"/>
      <c r="B6940" s="136"/>
      <c r="C6940" s="137" t="s">
        <v>1490</v>
      </c>
      <c r="D6940" s="139"/>
      <c r="E6940" s="139">
        <v>14.53</v>
      </c>
      <c r="F6940" s="134"/>
      <c r="G6940" s="134"/>
      <c r="H6940" s="140"/>
      <c r="I6940" s="140"/>
      <c r="J6940" s="140"/>
      <c r="K6940" s="140"/>
    </row>
    <row r="6941" spans="1:11" outlineLevel="1" x14ac:dyDescent="0.2">
      <c r="A6941" s="135"/>
      <c r="B6941" s="136"/>
      <c r="C6941" s="137" t="s">
        <v>2554</v>
      </c>
      <c r="D6941" s="139"/>
      <c r="E6941" s="139">
        <v>16.010000000000002</v>
      </c>
      <c r="F6941" s="134"/>
      <c r="G6941" s="134"/>
      <c r="H6941" s="140"/>
      <c r="I6941" s="140"/>
      <c r="J6941" s="140"/>
      <c r="K6941" s="140"/>
    </row>
    <row r="6942" spans="1:11" outlineLevel="1" x14ac:dyDescent="0.2">
      <c r="A6942" s="135"/>
      <c r="B6942" s="136"/>
      <c r="C6942" s="137" t="s">
        <v>2206</v>
      </c>
      <c r="D6942" s="139"/>
      <c r="E6942" s="139">
        <v>21.86</v>
      </c>
      <c r="F6942" s="134"/>
      <c r="G6942" s="134"/>
      <c r="H6942" s="140"/>
      <c r="I6942" s="140"/>
      <c r="J6942" s="140"/>
      <c r="K6942" s="140"/>
    </row>
    <row r="6943" spans="1:11" outlineLevel="1" x14ac:dyDescent="0.2">
      <c r="A6943" s="135"/>
      <c r="B6943" s="136"/>
      <c r="C6943" s="137" t="s">
        <v>925</v>
      </c>
      <c r="D6943" s="139"/>
      <c r="E6943" s="139">
        <v>48.07</v>
      </c>
      <c r="F6943" s="134"/>
      <c r="G6943" s="134"/>
      <c r="H6943" s="140"/>
      <c r="I6943" s="140"/>
      <c r="J6943" s="140"/>
      <c r="K6943" s="140"/>
    </row>
    <row r="6944" spans="1:11" outlineLevel="1" x14ac:dyDescent="0.2">
      <c r="A6944" s="135"/>
      <c r="B6944" s="136"/>
      <c r="C6944" s="137" t="s">
        <v>1494</v>
      </c>
      <c r="D6944" s="139"/>
      <c r="E6944" s="139">
        <v>71.040000000000006</v>
      </c>
      <c r="F6944" s="134"/>
      <c r="G6944" s="134"/>
      <c r="H6944" s="140"/>
      <c r="I6944" s="140"/>
      <c r="J6944" s="140"/>
      <c r="K6944" s="140"/>
    </row>
    <row r="6945" spans="1:11" outlineLevel="1" x14ac:dyDescent="0.2">
      <c r="A6945" s="135"/>
      <c r="B6945" s="136"/>
      <c r="C6945" s="137" t="s">
        <v>2555</v>
      </c>
      <c r="D6945" s="139"/>
      <c r="E6945" s="139">
        <v>103.6</v>
      </c>
      <c r="F6945" s="134"/>
      <c r="G6945" s="134"/>
      <c r="H6945" s="140"/>
      <c r="I6945" s="140"/>
      <c r="J6945" s="140"/>
      <c r="K6945" s="140"/>
    </row>
    <row r="6946" spans="1:11" outlineLevel="1" x14ac:dyDescent="0.2">
      <c r="A6946" s="135"/>
      <c r="B6946" s="136"/>
      <c r="C6946" s="137" t="s">
        <v>926</v>
      </c>
      <c r="D6946" s="139"/>
      <c r="E6946" s="139"/>
      <c r="F6946" s="134"/>
      <c r="G6946" s="134"/>
      <c r="H6946" s="140"/>
      <c r="I6946" s="140"/>
      <c r="J6946" s="140"/>
      <c r="K6946" s="140"/>
    </row>
    <row r="6947" spans="1:11" outlineLevel="1" x14ac:dyDescent="0.2">
      <c r="A6947" s="135"/>
      <c r="B6947" s="136"/>
      <c r="C6947" s="137" t="s">
        <v>2178</v>
      </c>
      <c r="D6947" s="139"/>
      <c r="E6947" s="139">
        <v>22.59</v>
      </c>
      <c r="F6947" s="134"/>
      <c r="G6947" s="134"/>
      <c r="H6947" s="140"/>
      <c r="I6947" s="140"/>
      <c r="J6947" s="140"/>
      <c r="K6947" s="140"/>
    </row>
    <row r="6948" spans="1:11" outlineLevel="1" x14ac:dyDescent="0.2">
      <c r="A6948" s="135"/>
      <c r="B6948" s="136"/>
      <c r="C6948" s="137" t="s">
        <v>2179</v>
      </c>
      <c r="D6948" s="139"/>
      <c r="E6948" s="139">
        <v>26.83</v>
      </c>
      <c r="F6948" s="134"/>
      <c r="G6948" s="134"/>
      <c r="H6948" s="140"/>
      <c r="I6948" s="140"/>
      <c r="J6948" s="140"/>
      <c r="K6948" s="140"/>
    </row>
    <row r="6949" spans="1:11" outlineLevel="1" x14ac:dyDescent="0.2">
      <c r="A6949" s="135"/>
      <c r="B6949" s="136"/>
      <c r="C6949" s="137" t="s">
        <v>2180</v>
      </c>
      <c r="D6949" s="139"/>
      <c r="E6949" s="139">
        <v>22.25</v>
      </c>
      <c r="F6949" s="134"/>
      <c r="G6949" s="134"/>
      <c r="H6949" s="140"/>
      <c r="I6949" s="140"/>
      <c r="J6949" s="140"/>
      <c r="K6949" s="140"/>
    </row>
    <row r="6950" spans="1:11" outlineLevel="1" x14ac:dyDescent="0.2">
      <c r="A6950" s="135"/>
      <c r="B6950" s="136"/>
      <c r="C6950" s="137" t="s">
        <v>2207</v>
      </c>
      <c r="D6950" s="139"/>
      <c r="E6950" s="139">
        <v>73.959999999999994</v>
      </c>
      <c r="F6950" s="134"/>
      <c r="G6950" s="134"/>
      <c r="H6950" s="140"/>
      <c r="I6950" s="140"/>
      <c r="J6950" s="140"/>
      <c r="K6950" s="140"/>
    </row>
    <row r="6951" spans="1:11" outlineLevel="1" x14ac:dyDescent="0.2">
      <c r="A6951" s="135"/>
      <c r="B6951" s="136"/>
      <c r="C6951" s="137" t="s">
        <v>2208</v>
      </c>
      <c r="D6951" s="139"/>
      <c r="E6951" s="139">
        <v>76.48</v>
      </c>
      <c r="F6951" s="134"/>
      <c r="G6951" s="134"/>
      <c r="H6951" s="140"/>
      <c r="I6951" s="140"/>
      <c r="J6951" s="140"/>
      <c r="K6951" s="140"/>
    </row>
    <row r="6952" spans="1:11" outlineLevel="1" x14ac:dyDescent="0.2">
      <c r="A6952" s="135"/>
      <c r="B6952" s="136"/>
      <c r="C6952" s="137" t="s">
        <v>2181</v>
      </c>
      <c r="D6952" s="139"/>
      <c r="E6952" s="139">
        <v>21.63</v>
      </c>
      <c r="F6952" s="134"/>
      <c r="G6952" s="134"/>
      <c r="H6952" s="140"/>
      <c r="I6952" s="140"/>
      <c r="J6952" s="140"/>
      <c r="K6952" s="140"/>
    </row>
    <row r="6953" spans="1:11" outlineLevel="1" x14ac:dyDescent="0.2">
      <c r="A6953" s="135"/>
      <c r="B6953" s="136"/>
      <c r="C6953" s="137" t="s">
        <v>2182</v>
      </c>
      <c r="D6953" s="139"/>
      <c r="E6953" s="139">
        <v>27.13</v>
      </c>
      <c r="F6953" s="134"/>
      <c r="G6953" s="134"/>
      <c r="H6953" s="140"/>
      <c r="I6953" s="140"/>
      <c r="J6953" s="140"/>
      <c r="K6953" s="140"/>
    </row>
    <row r="6954" spans="1:11" outlineLevel="1" x14ac:dyDescent="0.2">
      <c r="A6954" s="135"/>
      <c r="B6954" s="136"/>
      <c r="C6954" s="137" t="s">
        <v>2183</v>
      </c>
      <c r="D6954" s="139"/>
      <c r="E6954" s="139">
        <v>21.19</v>
      </c>
      <c r="F6954" s="134"/>
      <c r="G6954" s="134"/>
      <c r="H6954" s="140"/>
      <c r="I6954" s="140"/>
      <c r="J6954" s="140"/>
      <c r="K6954" s="140"/>
    </row>
    <row r="6955" spans="1:11" outlineLevel="1" x14ac:dyDescent="0.2">
      <c r="A6955" s="135"/>
      <c r="B6955" s="136"/>
      <c r="C6955" s="137" t="s">
        <v>2209</v>
      </c>
      <c r="D6955" s="139"/>
      <c r="E6955" s="139">
        <v>72.099999999999994</v>
      </c>
      <c r="F6955" s="134"/>
      <c r="G6955" s="134"/>
      <c r="H6955" s="140"/>
      <c r="I6955" s="140"/>
      <c r="J6955" s="140"/>
      <c r="K6955" s="140"/>
    </row>
    <row r="6956" spans="1:11" outlineLevel="1" x14ac:dyDescent="0.2">
      <c r="A6956" s="135"/>
      <c r="B6956" s="136"/>
      <c r="C6956" s="137" t="s">
        <v>2210</v>
      </c>
      <c r="D6956" s="139"/>
      <c r="E6956" s="139">
        <v>25.95</v>
      </c>
      <c r="F6956" s="134"/>
      <c r="G6956" s="134"/>
      <c r="H6956" s="140"/>
      <c r="I6956" s="140"/>
      <c r="J6956" s="140"/>
      <c r="K6956" s="140"/>
    </row>
    <row r="6957" spans="1:11" outlineLevel="1" x14ac:dyDescent="0.2">
      <c r="A6957" s="135"/>
      <c r="B6957" s="136"/>
      <c r="C6957" s="137" t="s">
        <v>2211</v>
      </c>
      <c r="D6957" s="139"/>
      <c r="E6957" s="139">
        <v>76.5</v>
      </c>
      <c r="F6957" s="134"/>
      <c r="G6957" s="134"/>
      <c r="H6957" s="140"/>
      <c r="I6957" s="140"/>
      <c r="J6957" s="140"/>
      <c r="K6957" s="140"/>
    </row>
    <row r="6958" spans="1:11" outlineLevel="1" x14ac:dyDescent="0.2">
      <c r="A6958" s="135"/>
      <c r="B6958" s="136"/>
      <c r="C6958" s="137" t="s">
        <v>938</v>
      </c>
      <c r="D6958" s="139"/>
      <c r="E6958" s="139"/>
      <c r="F6958" s="134"/>
      <c r="G6958" s="134"/>
      <c r="H6958" s="140"/>
      <c r="I6958" s="140"/>
      <c r="J6958" s="140"/>
      <c r="K6958" s="140"/>
    </row>
    <row r="6959" spans="1:11" outlineLevel="1" x14ac:dyDescent="0.2">
      <c r="A6959" s="135"/>
      <c r="B6959" s="136"/>
      <c r="C6959" s="137" t="s">
        <v>2184</v>
      </c>
      <c r="D6959" s="139"/>
      <c r="E6959" s="139">
        <v>22.08</v>
      </c>
      <c r="F6959" s="134"/>
      <c r="G6959" s="134"/>
      <c r="H6959" s="140"/>
      <c r="I6959" s="140"/>
      <c r="J6959" s="140"/>
      <c r="K6959" s="140"/>
    </row>
    <row r="6960" spans="1:11" outlineLevel="1" x14ac:dyDescent="0.2">
      <c r="A6960" s="135"/>
      <c r="B6960" s="136"/>
      <c r="C6960" s="137" t="s">
        <v>2185</v>
      </c>
      <c r="D6960" s="139"/>
      <c r="E6960" s="139">
        <v>26.8</v>
      </c>
      <c r="F6960" s="134"/>
      <c r="G6960" s="134"/>
      <c r="H6960" s="140"/>
      <c r="I6960" s="140"/>
      <c r="J6960" s="140"/>
      <c r="K6960" s="140"/>
    </row>
    <row r="6961" spans="1:11" outlineLevel="1" x14ac:dyDescent="0.2">
      <c r="A6961" s="135"/>
      <c r="B6961" s="136"/>
      <c r="C6961" s="137" t="s">
        <v>2186</v>
      </c>
      <c r="D6961" s="139"/>
      <c r="E6961" s="139">
        <v>22.28</v>
      </c>
      <c r="F6961" s="134"/>
      <c r="G6961" s="134"/>
      <c r="H6961" s="140"/>
      <c r="I6961" s="140"/>
      <c r="J6961" s="140"/>
      <c r="K6961" s="140"/>
    </row>
    <row r="6962" spans="1:11" outlineLevel="1" x14ac:dyDescent="0.2">
      <c r="A6962" s="135"/>
      <c r="B6962" s="136"/>
      <c r="C6962" s="137" t="s">
        <v>2187</v>
      </c>
      <c r="D6962" s="139"/>
      <c r="E6962" s="139">
        <v>72.59</v>
      </c>
      <c r="F6962" s="134"/>
      <c r="G6962" s="134"/>
      <c r="H6962" s="140"/>
      <c r="I6962" s="140"/>
      <c r="J6962" s="140"/>
      <c r="K6962" s="140"/>
    </row>
    <row r="6963" spans="1:11" outlineLevel="1" x14ac:dyDescent="0.2">
      <c r="A6963" s="135"/>
      <c r="B6963" s="136"/>
      <c r="C6963" s="137" t="s">
        <v>2212</v>
      </c>
      <c r="D6963" s="139"/>
      <c r="E6963" s="139">
        <v>76.48</v>
      </c>
      <c r="F6963" s="134"/>
      <c r="G6963" s="134"/>
      <c r="H6963" s="140"/>
      <c r="I6963" s="140"/>
      <c r="J6963" s="140"/>
      <c r="K6963" s="140"/>
    </row>
    <row r="6964" spans="1:11" outlineLevel="1" x14ac:dyDescent="0.2">
      <c r="A6964" s="135"/>
      <c r="B6964" s="136"/>
      <c r="C6964" s="137" t="s">
        <v>2188</v>
      </c>
      <c r="D6964" s="139"/>
      <c r="E6964" s="139">
        <v>21.63</v>
      </c>
      <c r="F6964" s="134"/>
      <c r="G6964" s="134"/>
      <c r="H6964" s="140"/>
      <c r="I6964" s="140"/>
      <c r="J6964" s="140"/>
      <c r="K6964" s="140"/>
    </row>
    <row r="6965" spans="1:11" outlineLevel="1" x14ac:dyDescent="0.2">
      <c r="A6965" s="135"/>
      <c r="B6965" s="136"/>
      <c r="C6965" s="137" t="s">
        <v>2189</v>
      </c>
      <c r="D6965" s="139"/>
      <c r="E6965" s="139">
        <v>27.13</v>
      </c>
      <c r="F6965" s="134"/>
      <c r="G6965" s="134"/>
      <c r="H6965" s="140"/>
      <c r="I6965" s="140"/>
      <c r="J6965" s="140"/>
      <c r="K6965" s="140"/>
    </row>
    <row r="6966" spans="1:11" outlineLevel="1" x14ac:dyDescent="0.2">
      <c r="A6966" s="135"/>
      <c r="B6966" s="136"/>
      <c r="C6966" s="137" t="s">
        <v>2190</v>
      </c>
      <c r="D6966" s="139"/>
      <c r="E6966" s="139">
        <v>21.19</v>
      </c>
      <c r="F6966" s="134"/>
      <c r="G6966" s="134"/>
      <c r="H6966" s="140"/>
      <c r="I6966" s="140"/>
      <c r="J6966" s="140"/>
      <c r="K6966" s="140"/>
    </row>
    <row r="6967" spans="1:11" outlineLevel="1" x14ac:dyDescent="0.2">
      <c r="A6967" s="135"/>
      <c r="B6967" s="136"/>
      <c r="C6967" s="137" t="s">
        <v>2213</v>
      </c>
      <c r="D6967" s="139"/>
      <c r="E6967" s="139">
        <v>72.099999999999994</v>
      </c>
      <c r="F6967" s="134"/>
      <c r="G6967" s="134"/>
      <c r="H6967" s="140"/>
      <c r="I6967" s="140"/>
      <c r="J6967" s="140"/>
      <c r="K6967" s="140"/>
    </row>
    <row r="6968" spans="1:11" outlineLevel="1" x14ac:dyDescent="0.2">
      <c r="A6968" s="135"/>
      <c r="B6968" s="136"/>
      <c r="C6968" s="137" t="s">
        <v>2214</v>
      </c>
      <c r="D6968" s="139"/>
      <c r="E6968" s="139">
        <v>25.99</v>
      </c>
      <c r="F6968" s="134"/>
      <c r="G6968" s="134"/>
      <c r="H6968" s="140"/>
      <c r="I6968" s="140"/>
      <c r="J6968" s="140"/>
      <c r="K6968" s="140"/>
    </row>
    <row r="6969" spans="1:11" outlineLevel="1" x14ac:dyDescent="0.2">
      <c r="A6969" s="135"/>
      <c r="B6969" s="136"/>
      <c r="C6969" s="137" t="s">
        <v>2215</v>
      </c>
      <c r="D6969" s="139"/>
      <c r="E6969" s="139">
        <v>75.84</v>
      </c>
      <c r="F6969" s="134"/>
      <c r="G6969" s="134"/>
      <c r="H6969" s="140"/>
      <c r="I6969" s="140"/>
      <c r="J6969" s="140"/>
      <c r="K6969" s="140"/>
    </row>
    <row r="6970" spans="1:11" outlineLevel="1" x14ac:dyDescent="0.2">
      <c r="A6970" s="135"/>
      <c r="B6970" s="136"/>
      <c r="C6970" s="137" t="s">
        <v>950</v>
      </c>
      <c r="D6970" s="139"/>
      <c r="E6970" s="139"/>
      <c r="F6970" s="134"/>
      <c r="G6970" s="134"/>
      <c r="H6970" s="140"/>
      <c r="I6970" s="140"/>
      <c r="J6970" s="140"/>
      <c r="K6970" s="140"/>
    </row>
    <row r="6971" spans="1:11" outlineLevel="1" x14ac:dyDescent="0.2">
      <c r="A6971" s="135"/>
      <c r="B6971" s="136"/>
      <c r="C6971" s="137" t="s">
        <v>2216</v>
      </c>
      <c r="D6971" s="139"/>
      <c r="E6971" s="139">
        <v>72.37</v>
      </c>
      <c r="F6971" s="134"/>
      <c r="G6971" s="134"/>
      <c r="H6971" s="140"/>
      <c r="I6971" s="140"/>
      <c r="J6971" s="140"/>
      <c r="K6971" s="140"/>
    </row>
    <row r="6972" spans="1:11" outlineLevel="1" x14ac:dyDescent="0.2">
      <c r="A6972" s="135"/>
      <c r="B6972" s="136"/>
      <c r="C6972" s="137" t="s">
        <v>2217</v>
      </c>
      <c r="D6972" s="139"/>
      <c r="E6972" s="139">
        <v>72.63</v>
      </c>
      <c r="F6972" s="134"/>
      <c r="G6972" s="134"/>
      <c r="H6972" s="140"/>
      <c r="I6972" s="140"/>
      <c r="J6972" s="140"/>
      <c r="K6972" s="140"/>
    </row>
    <row r="6973" spans="1:11" outlineLevel="1" x14ac:dyDescent="0.2">
      <c r="A6973" s="135"/>
      <c r="B6973" s="136"/>
      <c r="C6973" s="137" t="s">
        <v>2218</v>
      </c>
      <c r="D6973" s="139"/>
      <c r="E6973" s="139">
        <v>77.2</v>
      </c>
      <c r="F6973" s="134"/>
      <c r="G6973" s="134"/>
      <c r="H6973" s="140"/>
      <c r="I6973" s="140"/>
      <c r="J6973" s="140"/>
      <c r="K6973" s="140"/>
    </row>
    <row r="6974" spans="1:11" outlineLevel="1" x14ac:dyDescent="0.2">
      <c r="A6974" s="135"/>
      <c r="B6974" s="136"/>
      <c r="C6974" s="137" t="s">
        <v>2191</v>
      </c>
      <c r="D6974" s="139"/>
      <c r="E6974" s="139">
        <v>21.86</v>
      </c>
      <c r="F6974" s="134"/>
      <c r="G6974" s="134"/>
      <c r="H6974" s="140"/>
      <c r="I6974" s="140"/>
      <c r="J6974" s="140"/>
      <c r="K6974" s="140"/>
    </row>
    <row r="6975" spans="1:11" outlineLevel="1" x14ac:dyDescent="0.2">
      <c r="A6975" s="135"/>
      <c r="B6975" s="136"/>
      <c r="C6975" s="137" t="s">
        <v>2192</v>
      </c>
      <c r="D6975" s="139"/>
      <c r="E6975" s="139">
        <v>27.24</v>
      </c>
      <c r="F6975" s="134"/>
      <c r="G6975" s="134"/>
      <c r="H6975" s="140"/>
      <c r="I6975" s="140"/>
      <c r="J6975" s="140"/>
      <c r="K6975" s="140"/>
    </row>
    <row r="6976" spans="1:11" outlineLevel="1" x14ac:dyDescent="0.2">
      <c r="A6976" s="135"/>
      <c r="B6976" s="136"/>
      <c r="C6976" s="137" t="s">
        <v>2193</v>
      </c>
      <c r="D6976" s="139"/>
      <c r="E6976" s="139">
        <v>21.41</v>
      </c>
      <c r="F6976" s="134"/>
      <c r="G6976" s="134"/>
      <c r="H6976" s="140"/>
      <c r="I6976" s="140"/>
      <c r="J6976" s="140"/>
      <c r="K6976" s="140"/>
    </row>
    <row r="6977" spans="1:11" outlineLevel="1" x14ac:dyDescent="0.2">
      <c r="A6977" s="135"/>
      <c r="B6977" s="136"/>
      <c r="C6977" s="137" t="s">
        <v>2219</v>
      </c>
      <c r="D6977" s="139"/>
      <c r="E6977" s="139">
        <v>72.7</v>
      </c>
      <c r="F6977" s="134"/>
      <c r="G6977" s="134"/>
      <c r="H6977" s="140"/>
      <c r="I6977" s="140"/>
      <c r="J6977" s="140"/>
      <c r="K6977" s="140"/>
    </row>
    <row r="6978" spans="1:11" outlineLevel="1" x14ac:dyDescent="0.2">
      <c r="A6978" s="135"/>
      <c r="B6978" s="136"/>
      <c r="C6978" s="137" t="s">
        <v>2220</v>
      </c>
      <c r="D6978" s="139"/>
      <c r="E6978" s="139">
        <v>25.49</v>
      </c>
      <c r="F6978" s="134"/>
      <c r="G6978" s="134"/>
      <c r="H6978" s="140"/>
      <c r="I6978" s="140"/>
      <c r="J6978" s="140"/>
      <c r="K6978" s="140"/>
    </row>
    <row r="6979" spans="1:11" outlineLevel="1" x14ac:dyDescent="0.2">
      <c r="A6979" s="135"/>
      <c r="B6979" s="136"/>
      <c r="C6979" s="137" t="s">
        <v>2221</v>
      </c>
      <c r="D6979" s="139"/>
      <c r="E6979" s="139">
        <v>33.53</v>
      </c>
      <c r="F6979" s="134"/>
      <c r="G6979" s="134"/>
      <c r="H6979" s="140"/>
      <c r="I6979" s="140"/>
      <c r="J6979" s="140"/>
      <c r="K6979" s="140"/>
    </row>
    <row r="6980" spans="1:11" outlineLevel="1" x14ac:dyDescent="0.2">
      <c r="A6980" s="135"/>
      <c r="B6980" s="136"/>
      <c r="C6980" s="137" t="s">
        <v>2222</v>
      </c>
      <c r="D6980" s="139"/>
      <c r="E6980" s="139">
        <v>41.66</v>
      </c>
      <c r="F6980" s="134"/>
      <c r="G6980" s="134"/>
      <c r="H6980" s="140"/>
      <c r="I6980" s="140"/>
      <c r="J6980" s="140"/>
      <c r="K6980" s="140"/>
    </row>
    <row r="6981" spans="1:11" outlineLevel="1" x14ac:dyDescent="0.2">
      <c r="A6981" s="135"/>
      <c r="B6981" s="136"/>
      <c r="C6981" s="137" t="s">
        <v>997</v>
      </c>
      <c r="D6981" s="139"/>
      <c r="E6981" s="139"/>
      <c r="F6981" s="134"/>
      <c r="G6981" s="134"/>
      <c r="H6981" s="140"/>
      <c r="I6981" s="140"/>
      <c r="J6981" s="140"/>
      <c r="K6981" s="140"/>
    </row>
    <row r="6982" spans="1:11" outlineLevel="1" x14ac:dyDescent="0.2">
      <c r="A6982" s="135"/>
      <c r="B6982" s="136"/>
      <c r="C6982" s="137" t="s">
        <v>2195</v>
      </c>
      <c r="D6982" s="139"/>
      <c r="E6982" s="139">
        <v>74.14</v>
      </c>
      <c r="F6982" s="134"/>
      <c r="G6982" s="134"/>
      <c r="H6982" s="140"/>
      <c r="I6982" s="140"/>
      <c r="J6982" s="140"/>
      <c r="K6982" s="140"/>
    </row>
    <row r="6983" spans="1:11" outlineLevel="1" x14ac:dyDescent="0.2">
      <c r="A6983" s="135"/>
      <c r="B6983" s="136"/>
      <c r="C6983" s="137" t="s">
        <v>2196</v>
      </c>
      <c r="D6983" s="139"/>
      <c r="E6983" s="139">
        <v>148.49</v>
      </c>
      <c r="F6983" s="134"/>
      <c r="G6983" s="134"/>
      <c r="H6983" s="140"/>
      <c r="I6983" s="140"/>
      <c r="J6983" s="140"/>
      <c r="K6983" s="140"/>
    </row>
    <row r="6984" spans="1:11" outlineLevel="1" x14ac:dyDescent="0.2">
      <c r="A6984" s="135"/>
      <c r="B6984" s="136"/>
      <c r="C6984" s="137" t="s">
        <v>2197</v>
      </c>
      <c r="D6984" s="139"/>
      <c r="E6984" s="139">
        <v>149.01</v>
      </c>
      <c r="F6984" s="134"/>
      <c r="G6984" s="134"/>
      <c r="H6984" s="140"/>
      <c r="I6984" s="140"/>
      <c r="J6984" s="140"/>
      <c r="K6984" s="140"/>
    </row>
    <row r="6985" spans="1:11" outlineLevel="1" x14ac:dyDescent="0.2">
      <c r="A6985" s="135"/>
      <c r="B6985" s="136"/>
      <c r="C6985" s="137" t="s">
        <v>2198</v>
      </c>
      <c r="D6985" s="139"/>
      <c r="E6985" s="139">
        <v>112.35</v>
      </c>
      <c r="F6985" s="134"/>
      <c r="G6985" s="134"/>
      <c r="H6985" s="140"/>
      <c r="I6985" s="140"/>
      <c r="J6985" s="140"/>
      <c r="K6985" s="140"/>
    </row>
    <row r="6986" spans="1:11" ht="22.5" outlineLevel="1" x14ac:dyDescent="0.2">
      <c r="A6986" s="43">
        <v>655</v>
      </c>
      <c r="B6986" s="44" t="s">
        <v>5277</v>
      </c>
      <c r="C6986" s="59" t="s">
        <v>5278</v>
      </c>
      <c r="D6986" s="68" t="s">
        <v>172</v>
      </c>
      <c r="E6986" s="46">
        <v>7.5060000000000002</v>
      </c>
      <c r="F6986" s="47">
        <v>0</v>
      </c>
      <c r="G6986" s="48">
        <f>ROUND(E6986*F6986,2)</f>
        <v>0</v>
      </c>
      <c r="H6986" s="46">
        <v>4.1999999999999997E-3</v>
      </c>
      <c r="I6986" s="46">
        <f>ROUND(E6986*H6986,2)</f>
        <v>0.03</v>
      </c>
      <c r="J6986" s="46">
        <v>0</v>
      </c>
      <c r="K6986" s="46">
        <f>ROUND(E6986*J6986,2)</f>
        <v>0</v>
      </c>
    </row>
    <row r="6987" spans="1:11" outlineLevel="1" x14ac:dyDescent="0.2">
      <c r="A6987" s="135"/>
      <c r="B6987" s="136"/>
      <c r="C6987" s="137" t="s">
        <v>5279</v>
      </c>
      <c r="D6987" s="139"/>
      <c r="E6987" s="139">
        <v>7.5060000000000002</v>
      </c>
      <c r="F6987" s="134"/>
      <c r="G6987" s="134"/>
      <c r="H6987" s="140"/>
      <c r="I6987" s="140"/>
      <c r="J6987" s="140"/>
      <c r="K6987" s="140"/>
    </row>
    <row r="6988" spans="1:11" ht="22.5" outlineLevel="1" x14ac:dyDescent="0.2">
      <c r="A6988" s="43">
        <v>656</v>
      </c>
      <c r="B6988" s="44" t="s">
        <v>5280</v>
      </c>
      <c r="C6988" s="59" t="s">
        <v>5281</v>
      </c>
      <c r="D6988" s="68" t="s">
        <v>505</v>
      </c>
      <c r="E6988" s="46">
        <v>1</v>
      </c>
      <c r="F6988" s="47">
        <v>0</v>
      </c>
      <c r="G6988" s="48">
        <f>ROUND(E6988*F6988,2)</f>
        <v>0</v>
      </c>
      <c r="H6988" s="46">
        <v>9.7999999999999997E-3</v>
      </c>
      <c r="I6988" s="46">
        <f>ROUND(E6988*H6988,2)</f>
        <v>0.01</v>
      </c>
      <c r="J6988" s="46">
        <v>0</v>
      </c>
      <c r="K6988" s="46">
        <f>ROUND(E6988*J6988,2)</f>
        <v>0</v>
      </c>
    </row>
    <row r="6989" spans="1:11" outlineLevel="1" x14ac:dyDescent="0.2">
      <c r="A6989" s="135"/>
      <c r="B6989" s="136"/>
      <c r="C6989" s="137" t="s">
        <v>5282</v>
      </c>
      <c r="D6989" s="139"/>
      <c r="E6989" s="139">
        <v>1</v>
      </c>
      <c r="F6989" s="134"/>
      <c r="G6989" s="134"/>
      <c r="H6989" s="140"/>
      <c r="I6989" s="140"/>
      <c r="J6989" s="140"/>
      <c r="K6989" s="140"/>
    </row>
    <row r="6990" spans="1:11" ht="22.5" outlineLevel="1" x14ac:dyDescent="0.2">
      <c r="A6990" s="43">
        <v>657</v>
      </c>
      <c r="B6990" s="44" t="s">
        <v>5283</v>
      </c>
      <c r="C6990" s="59" t="s">
        <v>5284</v>
      </c>
      <c r="D6990" s="68" t="s">
        <v>505</v>
      </c>
      <c r="E6990" s="46">
        <v>4</v>
      </c>
      <c r="F6990" s="47">
        <v>0</v>
      </c>
      <c r="G6990" s="48">
        <f>ROUND(E6990*F6990,2)</f>
        <v>0</v>
      </c>
      <c r="H6990" s="46">
        <v>9.7999999999999997E-3</v>
      </c>
      <c r="I6990" s="46">
        <f>ROUND(E6990*H6990,2)</f>
        <v>0.04</v>
      </c>
      <c r="J6990" s="46">
        <v>0</v>
      </c>
      <c r="K6990" s="46">
        <f>ROUND(E6990*J6990,2)</f>
        <v>0</v>
      </c>
    </row>
    <row r="6991" spans="1:11" outlineLevel="1" x14ac:dyDescent="0.2">
      <c r="A6991" s="135"/>
      <c r="B6991" s="136"/>
      <c r="C6991" s="137" t="s">
        <v>5285</v>
      </c>
      <c r="D6991" s="139"/>
      <c r="E6991" s="139">
        <v>4</v>
      </c>
      <c r="F6991" s="134"/>
      <c r="G6991" s="134"/>
      <c r="H6991" s="140"/>
      <c r="I6991" s="140"/>
      <c r="J6991" s="140"/>
      <c r="K6991" s="140"/>
    </row>
    <row r="6992" spans="1:11" outlineLevel="1" x14ac:dyDescent="0.2">
      <c r="A6992" s="43">
        <v>658</v>
      </c>
      <c r="B6992" s="44" t="s">
        <v>5286</v>
      </c>
      <c r="C6992" s="59" t="s">
        <v>5287</v>
      </c>
      <c r="D6992" s="68" t="s">
        <v>5288</v>
      </c>
      <c r="E6992" s="46">
        <v>11.94</v>
      </c>
      <c r="F6992" s="47">
        <v>0</v>
      </c>
      <c r="G6992" s="48">
        <f>ROUND(E6992*F6992,2)</f>
        <v>0</v>
      </c>
      <c r="H6992" s="46">
        <v>5.2999999999999998E-4</v>
      </c>
      <c r="I6992" s="46">
        <f>ROUND(E6992*H6992,2)</f>
        <v>0.01</v>
      </c>
      <c r="J6992" s="46">
        <v>0</v>
      </c>
      <c r="K6992" s="46">
        <f>ROUND(E6992*J6992,2)</f>
        <v>0</v>
      </c>
    </row>
    <row r="6993" spans="1:11" outlineLevel="1" x14ac:dyDescent="0.2">
      <c r="A6993" s="135"/>
      <c r="B6993" s="136"/>
      <c r="C6993" s="137" t="s">
        <v>5289</v>
      </c>
      <c r="D6993" s="139"/>
      <c r="E6993" s="139">
        <v>11.94</v>
      </c>
      <c r="F6993" s="134"/>
      <c r="G6993" s="134"/>
      <c r="H6993" s="140"/>
      <c r="I6993" s="140"/>
      <c r="J6993" s="140"/>
      <c r="K6993" s="140"/>
    </row>
    <row r="6994" spans="1:11" outlineLevel="1" x14ac:dyDescent="0.2">
      <c r="A6994" s="43">
        <v>659</v>
      </c>
      <c r="B6994" s="44" t="s">
        <v>5290</v>
      </c>
      <c r="C6994" s="59" t="s">
        <v>5291</v>
      </c>
      <c r="D6994" s="68" t="s">
        <v>373</v>
      </c>
      <c r="E6994" s="46">
        <v>1459.8254999999999</v>
      </c>
      <c r="F6994" s="47">
        <v>0</v>
      </c>
      <c r="G6994" s="48">
        <f>ROUND(E6994*F6994,2)</f>
        <v>0</v>
      </c>
      <c r="H6994" s="46">
        <v>5.0000000000000001E-4</v>
      </c>
      <c r="I6994" s="46">
        <f>ROUND(E6994*H6994,2)</f>
        <v>0.73</v>
      </c>
      <c r="J6994" s="46">
        <v>0</v>
      </c>
      <c r="K6994" s="46">
        <f>ROUND(E6994*J6994,2)</f>
        <v>0</v>
      </c>
    </row>
    <row r="6995" spans="1:11" outlineLevel="1" x14ac:dyDescent="0.2">
      <c r="A6995" s="135"/>
      <c r="B6995" s="136"/>
      <c r="C6995" s="137" t="s">
        <v>5292</v>
      </c>
      <c r="D6995" s="139"/>
      <c r="E6995" s="139">
        <v>1390.31</v>
      </c>
      <c r="F6995" s="134"/>
      <c r="G6995" s="134"/>
      <c r="H6995" s="140"/>
      <c r="I6995" s="140"/>
      <c r="J6995" s="140"/>
      <c r="K6995" s="140"/>
    </row>
    <row r="6996" spans="1:11" outlineLevel="1" x14ac:dyDescent="0.2">
      <c r="A6996" s="135"/>
      <c r="B6996" s="136"/>
      <c r="C6996" s="141" t="s">
        <v>1151</v>
      </c>
      <c r="D6996" s="143"/>
      <c r="E6996" s="143">
        <v>69.515500000000003</v>
      </c>
      <c r="F6996" s="134"/>
      <c r="G6996" s="134"/>
      <c r="H6996" s="140"/>
      <c r="I6996" s="140"/>
      <c r="J6996" s="140"/>
      <c r="K6996" s="140"/>
    </row>
    <row r="6997" spans="1:11" ht="22.5" outlineLevel="1" x14ac:dyDescent="0.2">
      <c r="A6997" s="43">
        <v>660</v>
      </c>
      <c r="B6997" s="44" t="s">
        <v>5293</v>
      </c>
      <c r="C6997" s="59" t="s">
        <v>5294</v>
      </c>
      <c r="D6997" s="68" t="s">
        <v>172</v>
      </c>
      <c r="E6997" s="46">
        <v>2698.1664599999999</v>
      </c>
      <c r="F6997" s="47">
        <v>0</v>
      </c>
      <c r="G6997" s="48">
        <f>ROUND(E6997*F6997,2)</f>
        <v>0</v>
      </c>
      <c r="H6997" s="46">
        <v>2.7599999999999999E-3</v>
      </c>
      <c r="I6997" s="46">
        <f>ROUND(E6997*H6997,2)</f>
        <v>7.45</v>
      </c>
      <c r="J6997" s="46">
        <v>0</v>
      </c>
      <c r="K6997" s="46">
        <f>ROUND(E6997*J6997,2)</f>
        <v>0</v>
      </c>
    </row>
    <row r="6998" spans="1:11" ht="12.75" customHeight="1" outlineLevel="1" x14ac:dyDescent="0.2">
      <c r="A6998" s="135"/>
      <c r="B6998" s="136"/>
      <c r="C6998" s="159" t="s">
        <v>5295</v>
      </c>
      <c r="D6998" s="159"/>
      <c r="E6998" s="159"/>
      <c r="F6998" s="159"/>
      <c r="G6998" s="159"/>
      <c r="H6998" s="140"/>
      <c r="I6998" s="140"/>
      <c r="J6998" s="140"/>
      <c r="K6998" s="140"/>
    </row>
    <row r="6999" spans="1:11" outlineLevel="1" x14ac:dyDescent="0.2">
      <c r="A6999" s="135"/>
      <c r="B6999" s="136"/>
      <c r="C6999" s="137" t="s">
        <v>5121</v>
      </c>
      <c r="D6999" s="139"/>
      <c r="E6999" s="139">
        <v>2369.46</v>
      </c>
      <c r="F6999" s="134"/>
      <c r="G6999" s="134"/>
      <c r="H6999" s="140"/>
      <c r="I6999" s="140"/>
      <c r="J6999" s="140"/>
      <c r="K6999" s="140"/>
    </row>
    <row r="7000" spans="1:11" outlineLevel="1" x14ac:dyDescent="0.2">
      <c r="A7000" s="135"/>
      <c r="B7000" s="136"/>
      <c r="C7000" s="137" t="s">
        <v>5296</v>
      </c>
      <c r="D7000" s="139"/>
      <c r="E7000" s="139">
        <v>83.418599999999998</v>
      </c>
      <c r="F7000" s="134"/>
      <c r="G7000" s="134"/>
      <c r="H7000" s="140"/>
      <c r="I7000" s="140"/>
      <c r="J7000" s="140"/>
      <c r="K7000" s="140"/>
    </row>
    <row r="7001" spans="1:11" outlineLevel="1" x14ac:dyDescent="0.2">
      <c r="A7001" s="135"/>
      <c r="B7001" s="136"/>
      <c r="C7001" s="141" t="s">
        <v>1878</v>
      </c>
      <c r="D7001" s="143"/>
      <c r="E7001" s="143">
        <v>245.28785999999999</v>
      </c>
      <c r="F7001" s="134"/>
      <c r="G7001" s="134"/>
      <c r="H7001" s="140"/>
      <c r="I7001" s="140"/>
      <c r="J7001" s="140"/>
      <c r="K7001" s="140"/>
    </row>
    <row r="7002" spans="1:11" outlineLevel="1" x14ac:dyDescent="0.2">
      <c r="A7002" s="43">
        <v>661</v>
      </c>
      <c r="B7002" s="44" t="s">
        <v>5297</v>
      </c>
      <c r="C7002" s="59" t="s">
        <v>5298</v>
      </c>
      <c r="D7002" s="68" t="s">
        <v>297</v>
      </c>
      <c r="E7002" s="46">
        <v>9.4756499999999999</v>
      </c>
      <c r="F7002" s="47">
        <v>0</v>
      </c>
      <c r="G7002" s="48">
        <f>ROUND(E7002*F7002,2)</f>
        <v>0</v>
      </c>
      <c r="H7002" s="46">
        <v>0</v>
      </c>
      <c r="I7002" s="46">
        <f>ROUND(E7002*H7002,2)</f>
        <v>0</v>
      </c>
      <c r="J7002" s="46">
        <v>0</v>
      </c>
      <c r="K7002" s="46">
        <f>ROUND(E7002*J7002,2)</f>
        <v>0</v>
      </c>
    </row>
    <row r="7003" spans="1:11" outlineLevel="1" x14ac:dyDescent="0.2">
      <c r="A7003" s="135"/>
      <c r="B7003" s="136"/>
      <c r="C7003" s="137" t="s">
        <v>3547</v>
      </c>
      <c r="D7003" s="139"/>
      <c r="E7003" s="139"/>
      <c r="F7003" s="134"/>
      <c r="G7003" s="134"/>
      <c r="H7003" s="140"/>
      <c r="I7003" s="140"/>
      <c r="J7003" s="140"/>
      <c r="K7003" s="140"/>
    </row>
    <row r="7004" spans="1:11" outlineLevel="1" x14ac:dyDescent="0.2">
      <c r="A7004" s="135"/>
      <c r="B7004" s="136"/>
      <c r="C7004" s="137" t="s">
        <v>5299</v>
      </c>
      <c r="D7004" s="139"/>
      <c r="E7004" s="139"/>
      <c r="F7004" s="134"/>
      <c r="G7004" s="134"/>
      <c r="H7004" s="140"/>
      <c r="I7004" s="140"/>
      <c r="J7004" s="140"/>
      <c r="K7004" s="140"/>
    </row>
    <row r="7005" spans="1:11" outlineLevel="1" x14ac:dyDescent="0.2">
      <c r="A7005" s="135"/>
      <c r="B7005" s="136"/>
      <c r="C7005" s="137" t="s">
        <v>5300</v>
      </c>
      <c r="D7005" s="139"/>
      <c r="E7005" s="139">
        <v>9.4756499999999999</v>
      </c>
      <c r="F7005" s="134"/>
      <c r="G7005" s="134"/>
      <c r="H7005" s="140"/>
      <c r="I7005" s="140"/>
      <c r="J7005" s="140"/>
      <c r="K7005" s="140"/>
    </row>
    <row r="7006" spans="1:11" x14ac:dyDescent="0.2">
      <c r="A7006" s="36" t="s">
        <v>148</v>
      </c>
      <c r="B7006" s="37" t="s">
        <v>106</v>
      </c>
      <c r="C7006" s="58" t="s">
        <v>107</v>
      </c>
      <c r="D7006" s="70"/>
      <c r="E7006" s="39"/>
      <c r="F7006" s="40"/>
      <c r="G7006" s="40">
        <f>SUM(G7007:G7279)</f>
        <v>0</v>
      </c>
      <c r="H7006" s="39"/>
      <c r="I7006" s="39">
        <f>SUM(I7007:I7279)</f>
        <v>21.8</v>
      </c>
      <c r="J7006" s="39"/>
      <c r="K7006" s="39">
        <f>SUM(K7007:K7279)</f>
        <v>0</v>
      </c>
    </row>
    <row r="7007" spans="1:11" ht="22.5" outlineLevel="1" x14ac:dyDescent="0.2">
      <c r="A7007" s="43">
        <v>662</v>
      </c>
      <c r="B7007" s="44" t="s">
        <v>5052</v>
      </c>
      <c r="C7007" s="59" t="s">
        <v>5053</v>
      </c>
      <c r="D7007" s="68" t="s">
        <v>373</v>
      </c>
      <c r="E7007" s="46">
        <v>471.065</v>
      </c>
      <c r="F7007" s="47">
        <v>0</v>
      </c>
      <c r="G7007" s="48">
        <f>ROUND(E7007*F7007,2)</f>
        <v>0</v>
      </c>
      <c r="H7007" s="46">
        <v>4.0000000000000003E-5</v>
      </c>
      <c r="I7007" s="46">
        <f>ROUND(E7007*H7007,2)</f>
        <v>0.02</v>
      </c>
      <c r="J7007" s="46">
        <v>0</v>
      </c>
      <c r="K7007" s="46">
        <f>ROUND(E7007*J7007,2)</f>
        <v>0</v>
      </c>
    </row>
    <row r="7008" spans="1:11" outlineLevel="1" x14ac:dyDescent="0.2">
      <c r="A7008" s="135"/>
      <c r="B7008" s="136"/>
      <c r="C7008" s="144" t="s">
        <v>5054</v>
      </c>
      <c r="D7008" s="144"/>
      <c r="E7008" s="144"/>
      <c r="F7008" s="144"/>
      <c r="G7008" s="144"/>
      <c r="H7008" s="140"/>
      <c r="I7008" s="140"/>
      <c r="J7008" s="140"/>
      <c r="K7008" s="140"/>
    </row>
    <row r="7009" spans="1:11" outlineLevel="1" x14ac:dyDescent="0.2">
      <c r="A7009" s="135"/>
      <c r="B7009" s="136"/>
      <c r="C7009" s="137" t="s">
        <v>5301</v>
      </c>
      <c r="D7009" s="139"/>
      <c r="E7009" s="139"/>
      <c r="F7009" s="134"/>
      <c r="G7009" s="134"/>
      <c r="H7009" s="140"/>
      <c r="I7009" s="140"/>
      <c r="J7009" s="140"/>
      <c r="K7009" s="140"/>
    </row>
    <row r="7010" spans="1:11" outlineLevel="1" x14ac:dyDescent="0.2">
      <c r="A7010" s="135"/>
      <c r="B7010" s="136"/>
      <c r="C7010" s="137" t="s">
        <v>906</v>
      </c>
      <c r="D7010" s="139"/>
      <c r="E7010" s="139"/>
      <c r="F7010" s="134"/>
      <c r="G7010" s="134"/>
      <c r="H7010" s="140"/>
      <c r="I7010" s="140"/>
      <c r="J7010" s="140"/>
      <c r="K7010" s="140"/>
    </row>
    <row r="7011" spans="1:11" outlineLevel="1" x14ac:dyDescent="0.2">
      <c r="A7011" s="135"/>
      <c r="B7011" s="136"/>
      <c r="C7011" s="137" t="s">
        <v>3755</v>
      </c>
      <c r="D7011" s="139"/>
      <c r="E7011" s="139">
        <v>30</v>
      </c>
      <c r="F7011" s="134"/>
      <c r="G7011" s="134"/>
      <c r="H7011" s="140"/>
      <c r="I7011" s="140"/>
      <c r="J7011" s="140"/>
      <c r="K7011" s="140"/>
    </row>
    <row r="7012" spans="1:11" outlineLevel="1" x14ac:dyDescent="0.2">
      <c r="A7012" s="135"/>
      <c r="B7012" s="136"/>
      <c r="C7012" s="137" t="s">
        <v>3756</v>
      </c>
      <c r="D7012" s="139"/>
      <c r="E7012" s="139">
        <v>18</v>
      </c>
      <c r="F7012" s="134"/>
      <c r="G7012" s="134"/>
      <c r="H7012" s="140"/>
      <c r="I7012" s="140"/>
      <c r="J7012" s="140"/>
      <c r="K7012" s="140"/>
    </row>
    <row r="7013" spans="1:11" outlineLevel="1" x14ac:dyDescent="0.2">
      <c r="A7013" s="135"/>
      <c r="B7013" s="136"/>
      <c r="C7013" s="137" t="s">
        <v>3757</v>
      </c>
      <c r="D7013" s="139"/>
      <c r="E7013" s="139">
        <v>36</v>
      </c>
      <c r="F7013" s="134"/>
      <c r="G7013" s="134"/>
      <c r="H7013" s="140"/>
      <c r="I7013" s="140"/>
      <c r="J7013" s="140"/>
      <c r="K7013" s="140"/>
    </row>
    <row r="7014" spans="1:11" outlineLevel="1" x14ac:dyDescent="0.2">
      <c r="A7014" s="135"/>
      <c r="B7014" s="136"/>
      <c r="C7014" s="137" t="s">
        <v>3758</v>
      </c>
      <c r="D7014" s="139"/>
      <c r="E7014" s="139">
        <v>24</v>
      </c>
      <c r="F7014" s="134"/>
      <c r="G7014" s="134"/>
      <c r="H7014" s="140"/>
      <c r="I7014" s="140"/>
      <c r="J7014" s="140"/>
      <c r="K7014" s="140"/>
    </row>
    <row r="7015" spans="1:11" outlineLevel="1" x14ac:dyDescent="0.2">
      <c r="A7015" s="135"/>
      <c r="B7015" s="136"/>
      <c r="C7015" s="137" t="s">
        <v>3759</v>
      </c>
      <c r="D7015" s="139"/>
      <c r="E7015" s="139">
        <v>14</v>
      </c>
      <c r="F7015" s="134"/>
      <c r="G7015" s="134"/>
      <c r="H7015" s="140"/>
      <c r="I7015" s="140"/>
      <c r="J7015" s="140"/>
      <c r="K7015" s="140"/>
    </row>
    <row r="7016" spans="1:11" outlineLevel="1" x14ac:dyDescent="0.2">
      <c r="A7016" s="135"/>
      <c r="B7016" s="136"/>
      <c r="C7016" s="137" t="s">
        <v>3760</v>
      </c>
      <c r="D7016" s="139"/>
      <c r="E7016" s="139">
        <v>12</v>
      </c>
      <c r="F7016" s="134"/>
      <c r="G7016" s="134"/>
      <c r="H7016" s="140"/>
      <c r="I7016" s="140"/>
      <c r="J7016" s="140"/>
      <c r="K7016" s="140"/>
    </row>
    <row r="7017" spans="1:11" outlineLevel="1" x14ac:dyDescent="0.2">
      <c r="A7017" s="135"/>
      <c r="B7017" s="136"/>
      <c r="C7017" s="137" t="s">
        <v>3761</v>
      </c>
      <c r="D7017" s="139"/>
      <c r="E7017" s="139">
        <v>16</v>
      </c>
      <c r="F7017" s="134"/>
      <c r="G7017" s="134"/>
      <c r="H7017" s="140"/>
      <c r="I7017" s="140"/>
      <c r="J7017" s="140"/>
      <c r="K7017" s="140"/>
    </row>
    <row r="7018" spans="1:11" outlineLevel="1" x14ac:dyDescent="0.2">
      <c r="A7018" s="135"/>
      <c r="B7018" s="136"/>
      <c r="C7018" s="137" t="s">
        <v>3762</v>
      </c>
      <c r="D7018" s="139"/>
      <c r="E7018" s="139">
        <v>8</v>
      </c>
      <c r="F7018" s="134"/>
      <c r="G7018" s="134"/>
      <c r="H7018" s="140"/>
      <c r="I7018" s="140"/>
      <c r="J7018" s="140"/>
      <c r="K7018" s="140"/>
    </row>
    <row r="7019" spans="1:11" outlineLevel="1" x14ac:dyDescent="0.2">
      <c r="A7019" s="135"/>
      <c r="B7019" s="136"/>
      <c r="C7019" s="137" t="s">
        <v>3763</v>
      </c>
      <c r="D7019" s="139"/>
      <c r="E7019" s="139">
        <v>8</v>
      </c>
      <c r="F7019" s="134"/>
      <c r="G7019" s="134"/>
      <c r="H7019" s="140"/>
      <c r="I7019" s="140"/>
      <c r="J7019" s="140"/>
      <c r="K7019" s="140"/>
    </row>
    <row r="7020" spans="1:11" outlineLevel="1" x14ac:dyDescent="0.2">
      <c r="A7020" s="135"/>
      <c r="B7020" s="136"/>
      <c r="C7020" s="137" t="s">
        <v>3764</v>
      </c>
      <c r="D7020" s="139"/>
      <c r="E7020" s="139">
        <v>10</v>
      </c>
      <c r="F7020" s="134"/>
      <c r="G7020" s="134"/>
      <c r="H7020" s="140"/>
      <c r="I7020" s="140"/>
      <c r="J7020" s="140"/>
      <c r="K7020" s="140"/>
    </row>
    <row r="7021" spans="1:11" outlineLevel="1" x14ac:dyDescent="0.2">
      <c r="A7021" s="135"/>
      <c r="B7021" s="136"/>
      <c r="C7021" s="137" t="s">
        <v>3765</v>
      </c>
      <c r="D7021" s="139"/>
      <c r="E7021" s="139">
        <v>24</v>
      </c>
      <c r="F7021" s="134"/>
      <c r="G7021" s="134"/>
      <c r="H7021" s="140"/>
      <c r="I7021" s="140"/>
      <c r="J7021" s="140"/>
      <c r="K7021" s="140"/>
    </row>
    <row r="7022" spans="1:11" outlineLevel="1" x14ac:dyDescent="0.2">
      <c r="A7022" s="135"/>
      <c r="B7022" s="136"/>
      <c r="C7022" s="137" t="s">
        <v>3766</v>
      </c>
      <c r="D7022" s="139"/>
      <c r="E7022" s="139">
        <v>15</v>
      </c>
      <c r="F7022" s="134"/>
      <c r="G7022" s="134"/>
      <c r="H7022" s="140"/>
      <c r="I7022" s="140"/>
      <c r="J7022" s="140"/>
      <c r="K7022" s="140"/>
    </row>
    <row r="7023" spans="1:11" outlineLevel="1" x14ac:dyDescent="0.2">
      <c r="A7023" s="135"/>
      <c r="B7023" s="136"/>
      <c r="C7023" s="137" t="s">
        <v>3767</v>
      </c>
      <c r="D7023" s="139"/>
      <c r="E7023" s="139">
        <v>8</v>
      </c>
      <c r="F7023" s="134"/>
      <c r="G7023" s="134"/>
      <c r="H7023" s="140"/>
      <c r="I7023" s="140"/>
      <c r="J7023" s="140"/>
      <c r="K7023" s="140"/>
    </row>
    <row r="7024" spans="1:11" outlineLevel="1" x14ac:dyDescent="0.2">
      <c r="A7024" s="135"/>
      <c r="B7024" s="136"/>
      <c r="C7024" s="137" t="s">
        <v>3768</v>
      </c>
      <c r="D7024" s="139"/>
      <c r="E7024" s="139">
        <v>8</v>
      </c>
      <c r="F7024" s="134"/>
      <c r="G7024" s="134"/>
      <c r="H7024" s="140"/>
      <c r="I7024" s="140"/>
      <c r="J7024" s="140"/>
      <c r="K7024" s="140"/>
    </row>
    <row r="7025" spans="1:11" outlineLevel="1" x14ac:dyDescent="0.2">
      <c r="A7025" s="135"/>
      <c r="B7025" s="136"/>
      <c r="C7025" s="137" t="s">
        <v>3769</v>
      </c>
      <c r="D7025" s="139"/>
      <c r="E7025" s="139">
        <v>8</v>
      </c>
      <c r="F7025" s="134"/>
      <c r="G7025" s="134"/>
      <c r="H7025" s="140"/>
      <c r="I7025" s="140"/>
      <c r="J7025" s="140"/>
      <c r="K7025" s="140"/>
    </row>
    <row r="7026" spans="1:11" outlineLevel="1" x14ac:dyDescent="0.2">
      <c r="A7026" s="135"/>
      <c r="B7026" s="136"/>
      <c r="C7026" s="137" t="s">
        <v>3770</v>
      </c>
      <c r="D7026" s="139"/>
      <c r="E7026" s="139">
        <v>8</v>
      </c>
      <c r="F7026" s="134"/>
      <c r="G7026" s="134"/>
      <c r="H7026" s="140"/>
      <c r="I7026" s="140"/>
      <c r="J7026" s="140"/>
      <c r="K7026" s="140"/>
    </row>
    <row r="7027" spans="1:11" outlineLevel="1" x14ac:dyDescent="0.2">
      <c r="A7027" s="135"/>
      <c r="B7027" s="136"/>
      <c r="C7027" s="137" t="s">
        <v>3771</v>
      </c>
      <c r="D7027" s="139"/>
      <c r="E7027" s="139">
        <v>8</v>
      </c>
      <c r="F7027" s="134"/>
      <c r="G7027" s="134"/>
      <c r="H7027" s="140"/>
      <c r="I7027" s="140"/>
      <c r="J7027" s="140"/>
      <c r="K7027" s="140"/>
    </row>
    <row r="7028" spans="1:11" outlineLevel="1" x14ac:dyDescent="0.2">
      <c r="A7028" s="135"/>
      <c r="B7028" s="136"/>
      <c r="C7028" s="137" t="s">
        <v>3772</v>
      </c>
      <c r="D7028" s="139"/>
      <c r="E7028" s="139">
        <v>8</v>
      </c>
      <c r="F7028" s="134"/>
      <c r="G7028" s="134"/>
      <c r="H7028" s="140"/>
      <c r="I7028" s="140"/>
      <c r="J7028" s="140"/>
      <c r="K7028" s="140"/>
    </row>
    <row r="7029" spans="1:11" outlineLevel="1" x14ac:dyDescent="0.2">
      <c r="A7029" s="135"/>
      <c r="B7029" s="136"/>
      <c r="C7029" s="137" t="s">
        <v>3773</v>
      </c>
      <c r="D7029" s="139"/>
      <c r="E7029" s="139">
        <v>8</v>
      </c>
      <c r="F7029" s="134"/>
      <c r="G7029" s="134"/>
      <c r="H7029" s="140"/>
      <c r="I7029" s="140"/>
      <c r="J7029" s="140"/>
      <c r="K7029" s="140"/>
    </row>
    <row r="7030" spans="1:11" outlineLevel="1" x14ac:dyDescent="0.2">
      <c r="A7030" s="135"/>
      <c r="B7030" s="136"/>
      <c r="C7030" s="137" t="s">
        <v>917</v>
      </c>
      <c r="D7030" s="139"/>
      <c r="E7030" s="139"/>
      <c r="F7030" s="134"/>
      <c r="G7030" s="134"/>
      <c r="H7030" s="140"/>
      <c r="I7030" s="140"/>
      <c r="J7030" s="140"/>
      <c r="K7030" s="140"/>
    </row>
    <row r="7031" spans="1:11" outlineLevel="1" x14ac:dyDescent="0.2">
      <c r="A7031" s="135"/>
      <c r="B7031" s="136"/>
      <c r="C7031" s="137" t="s">
        <v>3774</v>
      </c>
      <c r="D7031" s="139"/>
      <c r="E7031" s="139">
        <v>1.4</v>
      </c>
      <c r="F7031" s="134"/>
      <c r="G7031" s="134"/>
      <c r="H7031" s="140"/>
      <c r="I7031" s="140"/>
      <c r="J7031" s="140"/>
      <c r="K7031" s="140"/>
    </row>
    <row r="7032" spans="1:11" outlineLevel="1" x14ac:dyDescent="0.2">
      <c r="A7032" s="135"/>
      <c r="B7032" s="136"/>
      <c r="C7032" s="137" t="s">
        <v>1842</v>
      </c>
      <c r="D7032" s="139"/>
      <c r="E7032" s="139">
        <v>2.4</v>
      </c>
      <c r="F7032" s="134"/>
      <c r="G7032" s="134"/>
      <c r="H7032" s="140"/>
      <c r="I7032" s="140"/>
      <c r="J7032" s="140"/>
      <c r="K7032" s="140"/>
    </row>
    <row r="7033" spans="1:11" outlineLevel="1" x14ac:dyDescent="0.2">
      <c r="A7033" s="135"/>
      <c r="B7033" s="136"/>
      <c r="C7033" s="137" t="s">
        <v>3657</v>
      </c>
      <c r="D7033" s="139"/>
      <c r="E7033" s="139">
        <v>3.4649999999999999</v>
      </c>
      <c r="F7033" s="134"/>
      <c r="G7033" s="134"/>
      <c r="H7033" s="140"/>
      <c r="I7033" s="140"/>
      <c r="J7033" s="140"/>
      <c r="K7033" s="140"/>
    </row>
    <row r="7034" spans="1:11" outlineLevel="1" x14ac:dyDescent="0.2">
      <c r="A7034" s="135"/>
      <c r="B7034" s="136"/>
      <c r="C7034" s="137" t="s">
        <v>3775</v>
      </c>
      <c r="D7034" s="139"/>
      <c r="E7034" s="139">
        <v>10</v>
      </c>
      <c r="F7034" s="134"/>
      <c r="G7034" s="134"/>
      <c r="H7034" s="140"/>
      <c r="I7034" s="140"/>
      <c r="J7034" s="140"/>
      <c r="K7034" s="140"/>
    </row>
    <row r="7035" spans="1:11" outlineLevel="1" x14ac:dyDescent="0.2">
      <c r="A7035" s="135"/>
      <c r="B7035" s="136"/>
      <c r="C7035" s="137" t="s">
        <v>3776</v>
      </c>
      <c r="D7035" s="139"/>
      <c r="E7035" s="139">
        <v>4.8</v>
      </c>
      <c r="F7035" s="134"/>
      <c r="G7035" s="134"/>
      <c r="H7035" s="140"/>
      <c r="I7035" s="140"/>
      <c r="J7035" s="140"/>
      <c r="K7035" s="140"/>
    </row>
    <row r="7036" spans="1:11" outlineLevel="1" x14ac:dyDescent="0.2">
      <c r="A7036" s="135"/>
      <c r="B7036" s="136"/>
      <c r="C7036" s="137" t="s">
        <v>3777</v>
      </c>
      <c r="D7036" s="139"/>
      <c r="E7036" s="139">
        <v>1.2</v>
      </c>
      <c r="F7036" s="134"/>
      <c r="G7036" s="134"/>
      <c r="H7036" s="140"/>
      <c r="I7036" s="140"/>
      <c r="J7036" s="140"/>
      <c r="K7036" s="140"/>
    </row>
    <row r="7037" spans="1:11" outlineLevel="1" x14ac:dyDescent="0.2">
      <c r="A7037" s="135"/>
      <c r="B7037" s="136"/>
      <c r="C7037" s="137" t="s">
        <v>926</v>
      </c>
      <c r="D7037" s="139"/>
      <c r="E7037" s="139"/>
      <c r="F7037" s="134"/>
      <c r="G7037" s="134"/>
      <c r="H7037" s="140"/>
      <c r="I7037" s="140"/>
      <c r="J7037" s="140"/>
      <c r="K7037" s="140"/>
    </row>
    <row r="7038" spans="1:11" outlineLevel="1" x14ac:dyDescent="0.2">
      <c r="A7038" s="135"/>
      <c r="B7038" s="136"/>
      <c r="C7038" s="137" t="s">
        <v>3778</v>
      </c>
      <c r="D7038" s="139"/>
      <c r="E7038" s="139">
        <v>10</v>
      </c>
      <c r="F7038" s="134"/>
      <c r="G7038" s="134"/>
      <c r="H7038" s="140"/>
      <c r="I7038" s="140"/>
      <c r="J7038" s="140"/>
      <c r="K7038" s="140"/>
    </row>
    <row r="7039" spans="1:11" outlineLevel="1" x14ac:dyDescent="0.2">
      <c r="A7039" s="135"/>
      <c r="B7039" s="136"/>
      <c r="C7039" s="137" t="s">
        <v>3779</v>
      </c>
      <c r="D7039" s="139"/>
      <c r="E7039" s="139">
        <v>10</v>
      </c>
      <c r="F7039" s="134"/>
      <c r="G7039" s="134"/>
      <c r="H7039" s="140"/>
      <c r="I7039" s="140"/>
      <c r="J7039" s="140"/>
      <c r="K7039" s="140"/>
    </row>
    <row r="7040" spans="1:11" outlineLevel="1" x14ac:dyDescent="0.2">
      <c r="A7040" s="135"/>
      <c r="B7040" s="136"/>
      <c r="C7040" s="137" t="s">
        <v>3780</v>
      </c>
      <c r="D7040" s="139"/>
      <c r="E7040" s="139">
        <v>12</v>
      </c>
      <c r="F7040" s="134"/>
      <c r="G7040" s="134"/>
      <c r="H7040" s="140"/>
      <c r="I7040" s="140"/>
      <c r="J7040" s="140"/>
      <c r="K7040" s="140"/>
    </row>
    <row r="7041" spans="1:11" outlineLevel="1" x14ac:dyDescent="0.2">
      <c r="A7041" s="135"/>
      <c r="B7041" s="136"/>
      <c r="C7041" s="137" t="s">
        <v>3781</v>
      </c>
      <c r="D7041" s="139"/>
      <c r="E7041" s="139">
        <v>8</v>
      </c>
      <c r="F7041" s="134"/>
      <c r="G7041" s="134"/>
      <c r="H7041" s="140"/>
      <c r="I7041" s="140"/>
      <c r="J7041" s="140"/>
      <c r="K7041" s="140"/>
    </row>
    <row r="7042" spans="1:11" outlineLevel="1" x14ac:dyDescent="0.2">
      <c r="A7042" s="135"/>
      <c r="B7042" s="136"/>
      <c r="C7042" s="137" t="s">
        <v>3782</v>
      </c>
      <c r="D7042" s="139"/>
      <c r="E7042" s="139">
        <v>8</v>
      </c>
      <c r="F7042" s="134"/>
      <c r="G7042" s="134"/>
      <c r="H7042" s="140"/>
      <c r="I7042" s="140"/>
      <c r="J7042" s="140"/>
      <c r="K7042" s="140"/>
    </row>
    <row r="7043" spans="1:11" outlineLevel="1" x14ac:dyDescent="0.2">
      <c r="A7043" s="135"/>
      <c r="B7043" s="136"/>
      <c r="C7043" s="137" t="s">
        <v>3783</v>
      </c>
      <c r="D7043" s="139"/>
      <c r="E7043" s="139">
        <v>1.2</v>
      </c>
      <c r="F7043" s="134"/>
      <c r="G7043" s="134"/>
      <c r="H7043" s="140"/>
      <c r="I7043" s="140"/>
      <c r="J7043" s="140"/>
      <c r="K7043" s="140"/>
    </row>
    <row r="7044" spans="1:11" outlineLevel="1" x14ac:dyDescent="0.2">
      <c r="A7044" s="135"/>
      <c r="B7044" s="136"/>
      <c r="C7044" s="137" t="s">
        <v>938</v>
      </c>
      <c r="D7044" s="139"/>
      <c r="E7044" s="139"/>
      <c r="F7044" s="134"/>
      <c r="G7044" s="134"/>
      <c r="H7044" s="140"/>
      <c r="I7044" s="140"/>
      <c r="J7044" s="140"/>
      <c r="K7044" s="140"/>
    </row>
    <row r="7045" spans="1:11" outlineLevel="1" x14ac:dyDescent="0.2">
      <c r="A7045" s="135"/>
      <c r="B7045" s="136"/>
      <c r="C7045" s="137" t="s">
        <v>3784</v>
      </c>
      <c r="D7045" s="139"/>
      <c r="E7045" s="139">
        <v>8</v>
      </c>
      <c r="F7045" s="134"/>
      <c r="G7045" s="134"/>
      <c r="H7045" s="140"/>
      <c r="I7045" s="140"/>
      <c r="J7045" s="140"/>
      <c r="K7045" s="140"/>
    </row>
    <row r="7046" spans="1:11" outlineLevel="1" x14ac:dyDescent="0.2">
      <c r="A7046" s="135"/>
      <c r="B7046" s="136"/>
      <c r="C7046" s="137" t="s">
        <v>3785</v>
      </c>
      <c r="D7046" s="139"/>
      <c r="E7046" s="139">
        <v>10</v>
      </c>
      <c r="F7046" s="134"/>
      <c r="G7046" s="134"/>
      <c r="H7046" s="140"/>
      <c r="I7046" s="140"/>
      <c r="J7046" s="140"/>
      <c r="K7046" s="140"/>
    </row>
    <row r="7047" spans="1:11" outlineLevel="1" x14ac:dyDescent="0.2">
      <c r="A7047" s="135"/>
      <c r="B7047" s="136"/>
      <c r="C7047" s="137" t="s">
        <v>3786</v>
      </c>
      <c r="D7047" s="139"/>
      <c r="E7047" s="139">
        <v>8</v>
      </c>
      <c r="F7047" s="134"/>
      <c r="G7047" s="134"/>
      <c r="H7047" s="140"/>
      <c r="I7047" s="140"/>
      <c r="J7047" s="140"/>
      <c r="K7047" s="140"/>
    </row>
    <row r="7048" spans="1:11" outlineLevel="1" x14ac:dyDescent="0.2">
      <c r="A7048" s="135"/>
      <c r="B7048" s="136"/>
      <c r="C7048" s="137" t="s">
        <v>3787</v>
      </c>
      <c r="D7048" s="139"/>
      <c r="E7048" s="139">
        <v>8</v>
      </c>
      <c r="F7048" s="134"/>
      <c r="G7048" s="134"/>
      <c r="H7048" s="140"/>
      <c r="I7048" s="140"/>
      <c r="J7048" s="140"/>
      <c r="K7048" s="140"/>
    </row>
    <row r="7049" spans="1:11" outlineLevel="1" x14ac:dyDescent="0.2">
      <c r="A7049" s="135"/>
      <c r="B7049" s="136"/>
      <c r="C7049" s="137" t="s">
        <v>3788</v>
      </c>
      <c r="D7049" s="139"/>
      <c r="E7049" s="139">
        <v>8</v>
      </c>
      <c r="F7049" s="134"/>
      <c r="G7049" s="134"/>
      <c r="H7049" s="140"/>
      <c r="I7049" s="140"/>
      <c r="J7049" s="140"/>
      <c r="K7049" s="140"/>
    </row>
    <row r="7050" spans="1:11" outlineLevel="1" x14ac:dyDescent="0.2">
      <c r="A7050" s="135"/>
      <c r="B7050" s="136"/>
      <c r="C7050" s="137" t="s">
        <v>3789</v>
      </c>
      <c r="D7050" s="139"/>
      <c r="E7050" s="139">
        <v>1.2</v>
      </c>
      <c r="F7050" s="134"/>
      <c r="G7050" s="134"/>
      <c r="H7050" s="140"/>
      <c r="I7050" s="140"/>
      <c r="J7050" s="140"/>
      <c r="K7050" s="140"/>
    </row>
    <row r="7051" spans="1:11" outlineLevel="1" x14ac:dyDescent="0.2">
      <c r="A7051" s="135"/>
      <c r="B7051" s="136"/>
      <c r="C7051" s="137" t="s">
        <v>950</v>
      </c>
      <c r="D7051" s="139"/>
      <c r="E7051" s="139"/>
      <c r="F7051" s="134"/>
      <c r="G7051" s="134"/>
      <c r="H7051" s="140"/>
      <c r="I7051" s="140"/>
      <c r="J7051" s="140"/>
      <c r="K7051" s="140"/>
    </row>
    <row r="7052" spans="1:11" outlineLevel="1" x14ac:dyDescent="0.2">
      <c r="A7052" s="135"/>
      <c r="B7052" s="136"/>
      <c r="C7052" s="137" t="s">
        <v>3790</v>
      </c>
      <c r="D7052" s="139"/>
      <c r="E7052" s="139">
        <v>8</v>
      </c>
      <c r="F7052" s="134"/>
      <c r="G7052" s="134"/>
      <c r="H7052" s="140"/>
      <c r="I7052" s="140"/>
      <c r="J7052" s="140"/>
      <c r="K7052" s="140"/>
    </row>
    <row r="7053" spans="1:11" outlineLevel="1" x14ac:dyDescent="0.2">
      <c r="A7053" s="135"/>
      <c r="B7053" s="136"/>
      <c r="C7053" s="137" t="s">
        <v>3791</v>
      </c>
      <c r="D7053" s="139"/>
      <c r="E7053" s="139">
        <v>10</v>
      </c>
      <c r="F7053" s="134"/>
      <c r="G7053" s="134"/>
      <c r="H7053" s="140"/>
      <c r="I7053" s="140"/>
      <c r="J7053" s="140"/>
      <c r="K7053" s="140"/>
    </row>
    <row r="7054" spans="1:11" outlineLevel="1" x14ac:dyDescent="0.2">
      <c r="A7054" s="135"/>
      <c r="B7054" s="136"/>
      <c r="C7054" s="137" t="s">
        <v>3792</v>
      </c>
      <c r="D7054" s="139"/>
      <c r="E7054" s="139">
        <v>8</v>
      </c>
      <c r="F7054" s="134"/>
      <c r="G7054" s="134"/>
      <c r="H7054" s="140"/>
      <c r="I7054" s="140"/>
      <c r="J7054" s="140"/>
      <c r="K7054" s="140"/>
    </row>
    <row r="7055" spans="1:11" outlineLevel="1" x14ac:dyDescent="0.2">
      <c r="A7055" s="135"/>
      <c r="B7055" s="136"/>
      <c r="C7055" s="137" t="s">
        <v>3793</v>
      </c>
      <c r="D7055" s="139"/>
      <c r="E7055" s="139">
        <v>8</v>
      </c>
      <c r="F7055" s="134"/>
      <c r="G7055" s="134"/>
      <c r="H7055" s="140"/>
      <c r="I7055" s="140"/>
      <c r="J7055" s="140"/>
      <c r="K7055" s="140"/>
    </row>
    <row r="7056" spans="1:11" outlineLevel="1" x14ac:dyDescent="0.2">
      <c r="A7056" s="135"/>
      <c r="B7056" s="136"/>
      <c r="C7056" s="137" t="s">
        <v>3794</v>
      </c>
      <c r="D7056" s="139"/>
      <c r="E7056" s="139">
        <v>8</v>
      </c>
      <c r="F7056" s="134"/>
      <c r="G7056" s="134"/>
      <c r="H7056" s="140"/>
      <c r="I7056" s="140"/>
      <c r="J7056" s="140"/>
      <c r="K7056" s="140"/>
    </row>
    <row r="7057" spans="1:11" outlineLevel="1" x14ac:dyDescent="0.2">
      <c r="A7057" s="135"/>
      <c r="B7057" s="136"/>
      <c r="C7057" s="137" t="s">
        <v>3795</v>
      </c>
      <c r="D7057" s="139"/>
      <c r="E7057" s="139">
        <v>1.2</v>
      </c>
      <c r="F7057" s="134"/>
      <c r="G7057" s="134"/>
      <c r="H7057" s="140"/>
      <c r="I7057" s="140"/>
      <c r="J7057" s="140"/>
      <c r="K7057" s="140"/>
    </row>
    <row r="7058" spans="1:11" outlineLevel="1" x14ac:dyDescent="0.2">
      <c r="A7058" s="135"/>
      <c r="B7058" s="136"/>
      <c r="C7058" s="137" t="s">
        <v>3796</v>
      </c>
      <c r="D7058" s="139"/>
      <c r="E7058" s="139">
        <v>1.2</v>
      </c>
      <c r="F7058" s="134"/>
      <c r="G7058" s="134"/>
      <c r="H7058" s="140"/>
      <c r="I7058" s="140"/>
      <c r="J7058" s="140"/>
      <c r="K7058" s="140"/>
    </row>
    <row r="7059" spans="1:11" outlineLevel="1" x14ac:dyDescent="0.2">
      <c r="A7059" s="135"/>
      <c r="B7059" s="136"/>
      <c r="C7059" s="137" t="s">
        <v>997</v>
      </c>
      <c r="D7059" s="139"/>
      <c r="E7059" s="139"/>
      <c r="F7059" s="134"/>
      <c r="G7059" s="134"/>
      <c r="H7059" s="140"/>
      <c r="I7059" s="140"/>
      <c r="J7059" s="140"/>
      <c r="K7059" s="140"/>
    </row>
    <row r="7060" spans="1:11" outlineLevel="1" x14ac:dyDescent="0.2">
      <c r="A7060" s="135"/>
      <c r="B7060" s="136"/>
      <c r="C7060" s="137" t="s">
        <v>3797</v>
      </c>
      <c r="D7060" s="139"/>
      <c r="E7060" s="139">
        <v>8</v>
      </c>
      <c r="F7060" s="134"/>
      <c r="G7060" s="134"/>
      <c r="H7060" s="140"/>
      <c r="I7060" s="140"/>
      <c r="J7060" s="140"/>
      <c r="K7060" s="140"/>
    </row>
    <row r="7061" spans="1:11" outlineLevel="1" x14ac:dyDescent="0.2">
      <c r="A7061" s="135"/>
      <c r="B7061" s="136"/>
      <c r="C7061" s="137" t="s">
        <v>3798</v>
      </c>
      <c r="D7061" s="139"/>
      <c r="E7061" s="139">
        <v>8</v>
      </c>
      <c r="F7061" s="134"/>
      <c r="G7061" s="134"/>
      <c r="H7061" s="140"/>
      <c r="I7061" s="140"/>
      <c r="J7061" s="140"/>
      <c r="K7061" s="140"/>
    </row>
    <row r="7062" spans="1:11" outlineLevel="1" x14ac:dyDescent="0.2">
      <c r="A7062" s="135"/>
      <c r="B7062" s="136"/>
      <c r="C7062" s="137" t="s">
        <v>3799</v>
      </c>
      <c r="D7062" s="139"/>
      <c r="E7062" s="139">
        <v>8</v>
      </c>
      <c r="F7062" s="134"/>
      <c r="G7062" s="134"/>
      <c r="H7062" s="140"/>
      <c r="I7062" s="140"/>
      <c r="J7062" s="140"/>
      <c r="K7062" s="140"/>
    </row>
    <row r="7063" spans="1:11" outlineLevel="1" x14ac:dyDescent="0.2">
      <c r="A7063" s="135"/>
      <c r="B7063" s="136"/>
      <c r="C7063" s="137" t="s">
        <v>3800</v>
      </c>
      <c r="D7063" s="139"/>
      <c r="E7063" s="139">
        <v>8</v>
      </c>
      <c r="F7063" s="134"/>
      <c r="G7063" s="134"/>
      <c r="H7063" s="140"/>
      <c r="I7063" s="140"/>
      <c r="J7063" s="140"/>
      <c r="K7063" s="140"/>
    </row>
    <row r="7064" spans="1:11" outlineLevel="1" x14ac:dyDescent="0.2">
      <c r="A7064" s="135"/>
      <c r="B7064" s="136"/>
      <c r="C7064" s="137" t="s">
        <v>3801</v>
      </c>
      <c r="D7064" s="139"/>
      <c r="E7064" s="139">
        <v>8</v>
      </c>
      <c r="F7064" s="134"/>
      <c r="G7064" s="134"/>
      <c r="H7064" s="140"/>
      <c r="I7064" s="140"/>
      <c r="J7064" s="140"/>
      <c r="K7064" s="140"/>
    </row>
    <row r="7065" spans="1:11" outlineLevel="1" x14ac:dyDescent="0.2">
      <c r="A7065" s="43">
        <v>663</v>
      </c>
      <c r="B7065" s="44" t="s">
        <v>5302</v>
      </c>
      <c r="C7065" s="59" t="s">
        <v>5303</v>
      </c>
      <c r="D7065" s="68" t="s">
        <v>172</v>
      </c>
      <c r="E7065" s="46">
        <v>876.39930000000004</v>
      </c>
      <c r="F7065" s="47">
        <v>0</v>
      </c>
      <c r="G7065" s="48">
        <f>ROUND(E7065*F7065,2)</f>
        <v>0</v>
      </c>
      <c r="H7065" s="46">
        <v>2.1000000000000001E-4</v>
      </c>
      <c r="I7065" s="46">
        <f>ROUND(E7065*H7065,2)</f>
        <v>0.18</v>
      </c>
      <c r="J7065" s="46">
        <v>0</v>
      </c>
      <c r="K7065" s="46">
        <f>ROUND(E7065*J7065,2)</f>
        <v>0</v>
      </c>
    </row>
    <row r="7066" spans="1:11" outlineLevel="1" x14ac:dyDescent="0.2">
      <c r="A7066" s="135"/>
      <c r="B7066" s="136"/>
      <c r="C7066" s="144" t="s">
        <v>5304</v>
      </c>
      <c r="D7066" s="144"/>
      <c r="E7066" s="144"/>
      <c r="F7066" s="144"/>
      <c r="G7066" s="144"/>
      <c r="H7066" s="140"/>
      <c r="I7066" s="140"/>
      <c r="J7066" s="140"/>
      <c r="K7066" s="140"/>
    </row>
    <row r="7067" spans="1:11" outlineLevel="1" x14ac:dyDescent="0.2">
      <c r="A7067" s="135"/>
      <c r="B7067" s="136"/>
      <c r="C7067" s="137" t="s">
        <v>5305</v>
      </c>
      <c r="D7067" s="139"/>
      <c r="E7067" s="139">
        <v>876.39930000000004</v>
      </c>
      <c r="F7067" s="134"/>
      <c r="G7067" s="134"/>
      <c r="H7067" s="140"/>
      <c r="I7067" s="140"/>
      <c r="J7067" s="140"/>
      <c r="K7067" s="140"/>
    </row>
    <row r="7068" spans="1:11" ht="22.5" outlineLevel="1" x14ac:dyDescent="0.2">
      <c r="A7068" s="43">
        <v>664</v>
      </c>
      <c r="B7068" s="44" t="s">
        <v>5306</v>
      </c>
      <c r="C7068" s="59" t="s">
        <v>5307</v>
      </c>
      <c r="D7068" s="68" t="s">
        <v>172</v>
      </c>
      <c r="E7068" s="46">
        <v>876.39930000000004</v>
      </c>
      <c r="F7068" s="47">
        <v>0</v>
      </c>
      <c r="G7068" s="48">
        <f>ROUND(E7068*F7068,2)</f>
        <v>0</v>
      </c>
      <c r="H7068" s="46">
        <v>3.2499999999999999E-3</v>
      </c>
      <c r="I7068" s="46">
        <f>ROUND(E7068*H7068,2)</f>
        <v>2.85</v>
      </c>
      <c r="J7068" s="46">
        <v>0</v>
      </c>
      <c r="K7068" s="46">
        <f>ROUND(E7068*J7068,2)</f>
        <v>0</v>
      </c>
    </row>
    <row r="7069" spans="1:11" outlineLevel="1" x14ac:dyDescent="0.2">
      <c r="A7069" s="135"/>
      <c r="B7069" s="136"/>
      <c r="C7069" s="137" t="s">
        <v>906</v>
      </c>
      <c r="D7069" s="139"/>
      <c r="E7069" s="139"/>
      <c r="F7069" s="134"/>
      <c r="G7069" s="134"/>
      <c r="H7069" s="140"/>
      <c r="I7069" s="140"/>
      <c r="J7069" s="140"/>
      <c r="K7069" s="140"/>
    </row>
    <row r="7070" spans="1:11" outlineLevel="1" x14ac:dyDescent="0.2">
      <c r="A7070" s="135"/>
      <c r="B7070" s="136"/>
      <c r="C7070" s="137" t="s">
        <v>3599</v>
      </c>
      <c r="D7070" s="139"/>
      <c r="E7070" s="139">
        <v>100.2</v>
      </c>
      <c r="F7070" s="134"/>
      <c r="G7070" s="134"/>
      <c r="H7070" s="140"/>
      <c r="I7070" s="140"/>
      <c r="J7070" s="140"/>
      <c r="K7070" s="140"/>
    </row>
    <row r="7071" spans="1:11" outlineLevel="1" x14ac:dyDescent="0.2">
      <c r="A7071" s="135"/>
      <c r="B7071" s="136"/>
      <c r="C7071" s="137" t="s">
        <v>3600</v>
      </c>
      <c r="D7071" s="139"/>
      <c r="E7071" s="139">
        <v>-3.8159999999999998</v>
      </c>
      <c r="F7071" s="134"/>
      <c r="G7071" s="134"/>
      <c r="H7071" s="140"/>
      <c r="I7071" s="140"/>
      <c r="J7071" s="140"/>
      <c r="K7071" s="140"/>
    </row>
    <row r="7072" spans="1:11" outlineLevel="1" x14ac:dyDescent="0.2">
      <c r="A7072" s="135"/>
      <c r="B7072" s="136"/>
      <c r="C7072" s="137" t="s">
        <v>1174</v>
      </c>
      <c r="D7072" s="139"/>
      <c r="E7072" s="139">
        <v>-1.8</v>
      </c>
      <c r="F7072" s="134"/>
      <c r="G7072" s="134"/>
      <c r="H7072" s="140"/>
      <c r="I7072" s="140"/>
      <c r="J7072" s="140"/>
      <c r="K7072" s="140"/>
    </row>
    <row r="7073" spans="1:11" outlineLevel="1" x14ac:dyDescent="0.2">
      <c r="A7073" s="135"/>
      <c r="B7073" s="136"/>
      <c r="C7073" s="137" t="s">
        <v>3601</v>
      </c>
      <c r="D7073" s="139"/>
      <c r="E7073" s="139">
        <v>-4.1399999999999997</v>
      </c>
      <c r="F7073" s="134"/>
      <c r="G7073" s="134"/>
      <c r="H7073" s="140"/>
      <c r="I7073" s="140"/>
      <c r="J7073" s="140"/>
      <c r="K7073" s="140"/>
    </row>
    <row r="7074" spans="1:11" outlineLevel="1" x14ac:dyDescent="0.2">
      <c r="A7074" s="135"/>
      <c r="B7074" s="136"/>
      <c r="C7074" s="137" t="s">
        <v>3602</v>
      </c>
      <c r="D7074" s="139"/>
      <c r="E7074" s="139">
        <v>-3.6579999999999999</v>
      </c>
      <c r="F7074" s="134"/>
      <c r="G7074" s="134"/>
      <c r="H7074" s="140"/>
      <c r="I7074" s="140"/>
      <c r="J7074" s="140"/>
      <c r="K7074" s="140"/>
    </row>
    <row r="7075" spans="1:11" outlineLevel="1" x14ac:dyDescent="0.2">
      <c r="A7075" s="135"/>
      <c r="B7075" s="136"/>
      <c r="C7075" s="137" t="s">
        <v>3603</v>
      </c>
      <c r="D7075" s="139"/>
      <c r="E7075" s="139">
        <v>8.1</v>
      </c>
      <c r="F7075" s="134"/>
      <c r="G7075" s="134"/>
      <c r="H7075" s="140"/>
      <c r="I7075" s="140"/>
      <c r="J7075" s="140"/>
      <c r="K7075" s="140"/>
    </row>
    <row r="7076" spans="1:11" outlineLevel="1" x14ac:dyDescent="0.2">
      <c r="A7076" s="135"/>
      <c r="B7076" s="136"/>
      <c r="C7076" s="137" t="s">
        <v>3604</v>
      </c>
      <c r="D7076" s="139"/>
      <c r="E7076" s="139">
        <v>3.069</v>
      </c>
      <c r="F7076" s="134"/>
      <c r="G7076" s="134"/>
      <c r="H7076" s="140"/>
      <c r="I7076" s="140"/>
      <c r="J7076" s="140"/>
      <c r="K7076" s="140"/>
    </row>
    <row r="7077" spans="1:11" outlineLevel="1" x14ac:dyDescent="0.2">
      <c r="A7077" s="135"/>
      <c r="B7077" s="136"/>
      <c r="C7077" s="137" t="s">
        <v>3605</v>
      </c>
      <c r="D7077" s="139"/>
      <c r="E7077" s="139">
        <v>0.92</v>
      </c>
      <c r="F7077" s="134"/>
      <c r="G7077" s="134"/>
      <c r="H7077" s="140"/>
      <c r="I7077" s="140"/>
      <c r="J7077" s="140"/>
      <c r="K7077" s="140"/>
    </row>
    <row r="7078" spans="1:11" outlineLevel="1" x14ac:dyDescent="0.2">
      <c r="A7078" s="135"/>
      <c r="B7078" s="136"/>
      <c r="C7078" s="137" t="s">
        <v>3606</v>
      </c>
      <c r="D7078" s="139"/>
      <c r="E7078" s="139">
        <v>55.92</v>
      </c>
      <c r="F7078" s="134"/>
      <c r="G7078" s="134"/>
      <c r="H7078" s="140"/>
      <c r="I7078" s="140"/>
      <c r="J7078" s="140"/>
      <c r="K7078" s="140"/>
    </row>
    <row r="7079" spans="1:11" outlineLevel="1" x14ac:dyDescent="0.2">
      <c r="A7079" s="135"/>
      <c r="B7079" s="136"/>
      <c r="C7079" s="137" t="s">
        <v>3607</v>
      </c>
      <c r="D7079" s="139"/>
      <c r="E7079" s="139">
        <v>-5.4</v>
      </c>
      <c r="F7079" s="134"/>
      <c r="G7079" s="134"/>
      <c r="H7079" s="140"/>
      <c r="I7079" s="140"/>
      <c r="J7079" s="140"/>
      <c r="K7079" s="140"/>
    </row>
    <row r="7080" spans="1:11" outlineLevel="1" x14ac:dyDescent="0.2">
      <c r="A7080" s="135"/>
      <c r="B7080" s="136"/>
      <c r="C7080" s="137" t="s">
        <v>3608</v>
      </c>
      <c r="D7080" s="139"/>
      <c r="E7080" s="139">
        <v>-2.1389999999999998</v>
      </c>
      <c r="F7080" s="134"/>
      <c r="G7080" s="134"/>
      <c r="H7080" s="140"/>
      <c r="I7080" s="140"/>
      <c r="J7080" s="140"/>
      <c r="K7080" s="140"/>
    </row>
    <row r="7081" spans="1:11" outlineLevel="1" x14ac:dyDescent="0.2">
      <c r="A7081" s="135"/>
      <c r="B7081" s="136"/>
      <c r="C7081" s="137" t="s">
        <v>3609</v>
      </c>
      <c r="D7081" s="139"/>
      <c r="E7081" s="139">
        <v>3.4580000000000002</v>
      </c>
      <c r="F7081" s="134"/>
      <c r="G7081" s="134"/>
      <c r="H7081" s="140"/>
      <c r="I7081" s="140"/>
      <c r="J7081" s="140"/>
      <c r="K7081" s="140"/>
    </row>
    <row r="7082" spans="1:11" outlineLevel="1" x14ac:dyDescent="0.2">
      <c r="A7082" s="135"/>
      <c r="B7082" s="136"/>
      <c r="C7082" s="137" t="s">
        <v>3610</v>
      </c>
      <c r="D7082" s="139"/>
      <c r="E7082" s="139">
        <v>2.7</v>
      </c>
      <c r="F7082" s="134"/>
      <c r="G7082" s="134"/>
      <c r="H7082" s="140"/>
      <c r="I7082" s="140"/>
      <c r="J7082" s="140"/>
      <c r="K7082" s="140"/>
    </row>
    <row r="7083" spans="1:11" outlineLevel="1" x14ac:dyDescent="0.2">
      <c r="A7083" s="135"/>
      <c r="B7083" s="136"/>
      <c r="C7083" s="137" t="s">
        <v>3611</v>
      </c>
      <c r="D7083" s="139"/>
      <c r="E7083" s="139">
        <v>1.0229999999999999</v>
      </c>
      <c r="F7083" s="134"/>
      <c r="G7083" s="134"/>
      <c r="H7083" s="140"/>
      <c r="I7083" s="140"/>
      <c r="J7083" s="140"/>
      <c r="K7083" s="140"/>
    </row>
    <row r="7084" spans="1:11" outlineLevel="1" x14ac:dyDescent="0.2">
      <c r="A7084" s="135"/>
      <c r="B7084" s="136"/>
      <c r="C7084" s="137" t="s">
        <v>3612</v>
      </c>
      <c r="D7084" s="139"/>
      <c r="E7084" s="139">
        <v>82.98</v>
      </c>
      <c r="F7084" s="134"/>
      <c r="G7084" s="134"/>
      <c r="H7084" s="140"/>
      <c r="I7084" s="140"/>
      <c r="J7084" s="140"/>
      <c r="K7084" s="140"/>
    </row>
    <row r="7085" spans="1:11" outlineLevel="1" x14ac:dyDescent="0.2">
      <c r="A7085" s="135"/>
      <c r="B7085" s="136"/>
      <c r="C7085" s="137" t="s">
        <v>1174</v>
      </c>
      <c r="D7085" s="139"/>
      <c r="E7085" s="139">
        <v>-1.8</v>
      </c>
      <c r="F7085" s="134"/>
      <c r="G7085" s="134"/>
      <c r="H7085" s="140"/>
      <c r="I7085" s="140"/>
      <c r="J7085" s="140"/>
      <c r="K7085" s="140"/>
    </row>
    <row r="7086" spans="1:11" outlineLevel="1" x14ac:dyDescent="0.2">
      <c r="A7086" s="135"/>
      <c r="B7086" s="136"/>
      <c r="C7086" s="137" t="s">
        <v>3613</v>
      </c>
      <c r="D7086" s="139"/>
      <c r="E7086" s="139">
        <v>-3.7679999999999998</v>
      </c>
      <c r="F7086" s="134"/>
      <c r="G7086" s="134"/>
      <c r="H7086" s="140"/>
      <c r="I7086" s="140"/>
      <c r="J7086" s="140"/>
      <c r="K7086" s="140"/>
    </row>
    <row r="7087" spans="1:11" outlineLevel="1" x14ac:dyDescent="0.2">
      <c r="A7087" s="135"/>
      <c r="B7087" s="136"/>
      <c r="C7087" s="137" t="s">
        <v>3608</v>
      </c>
      <c r="D7087" s="139"/>
      <c r="E7087" s="139">
        <v>-2.1389999999999998</v>
      </c>
      <c r="F7087" s="134"/>
      <c r="G7087" s="134"/>
      <c r="H7087" s="140"/>
      <c r="I7087" s="140"/>
      <c r="J7087" s="140"/>
      <c r="K7087" s="140"/>
    </row>
    <row r="7088" spans="1:11" outlineLevel="1" x14ac:dyDescent="0.2">
      <c r="A7088" s="135"/>
      <c r="B7088" s="136"/>
      <c r="C7088" s="137" t="s">
        <v>3614</v>
      </c>
      <c r="D7088" s="139"/>
      <c r="E7088" s="139">
        <v>-3.6114999999999999</v>
      </c>
      <c r="F7088" s="134"/>
      <c r="G7088" s="134"/>
      <c r="H7088" s="140"/>
      <c r="I7088" s="140"/>
      <c r="J7088" s="140"/>
      <c r="K7088" s="140"/>
    </row>
    <row r="7089" spans="1:11" outlineLevel="1" x14ac:dyDescent="0.2">
      <c r="A7089" s="135"/>
      <c r="B7089" s="136"/>
      <c r="C7089" s="137" t="s">
        <v>3615</v>
      </c>
      <c r="D7089" s="139"/>
      <c r="E7089" s="139">
        <v>3.6</v>
      </c>
      <c r="F7089" s="134"/>
      <c r="G7089" s="134"/>
      <c r="H7089" s="140"/>
      <c r="I7089" s="140"/>
      <c r="J7089" s="140"/>
      <c r="K7089" s="140"/>
    </row>
    <row r="7090" spans="1:11" outlineLevel="1" x14ac:dyDescent="0.2">
      <c r="A7090" s="135"/>
      <c r="B7090" s="136"/>
      <c r="C7090" s="137" t="s">
        <v>3616</v>
      </c>
      <c r="D7090" s="139"/>
      <c r="E7090" s="139">
        <v>1.7584</v>
      </c>
      <c r="F7090" s="134"/>
      <c r="G7090" s="134"/>
      <c r="H7090" s="140"/>
      <c r="I7090" s="140"/>
      <c r="J7090" s="140"/>
      <c r="K7090" s="140"/>
    </row>
    <row r="7091" spans="1:11" outlineLevel="1" x14ac:dyDescent="0.2">
      <c r="A7091" s="135"/>
      <c r="B7091" s="136"/>
      <c r="C7091" s="137" t="s">
        <v>3617</v>
      </c>
      <c r="D7091" s="139"/>
      <c r="E7091" s="139">
        <v>5.28</v>
      </c>
      <c r="F7091" s="134"/>
      <c r="G7091" s="134"/>
      <c r="H7091" s="140"/>
      <c r="I7091" s="140"/>
      <c r="J7091" s="140"/>
      <c r="K7091" s="140"/>
    </row>
    <row r="7092" spans="1:11" outlineLevel="1" x14ac:dyDescent="0.2">
      <c r="A7092" s="135"/>
      <c r="B7092" s="136"/>
      <c r="C7092" s="137" t="s">
        <v>3618</v>
      </c>
      <c r="D7092" s="139"/>
      <c r="E7092" s="139">
        <v>2.0459999999999998</v>
      </c>
      <c r="F7092" s="134"/>
      <c r="G7092" s="134"/>
      <c r="H7092" s="140"/>
      <c r="I7092" s="140"/>
      <c r="J7092" s="140"/>
      <c r="K7092" s="140"/>
    </row>
    <row r="7093" spans="1:11" outlineLevel="1" x14ac:dyDescent="0.2">
      <c r="A7093" s="135"/>
      <c r="B7093" s="136"/>
      <c r="C7093" s="137" t="s">
        <v>3619</v>
      </c>
      <c r="D7093" s="139"/>
      <c r="E7093" s="139">
        <v>79.98</v>
      </c>
      <c r="F7093" s="134"/>
      <c r="G7093" s="134"/>
      <c r="H7093" s="140"/>
      <c r="I7093" s="140"/>
      <c r="J7093" s="140"/>
      <c r="K7093" s="140"/>
    </row>
    <row r="7094" spans="1:11" outlineLevel="1" x14ac:dyDescent="0.2">
      <c r="A7094" s="135"/>
      <c r="B7094" s="136"/>
      <c r="C7094" s="137" t="s">
        <v>1174</v>
      </c>
      <c r="D7094" s="139"/>
      <c r="E7094" s="139">
        <v>-1.8</v>
      </c>
      <c r="F7094" s="134"/>
      <c r="G7094" s="134"/>
      <c r="H7094" s="140"/>
      <c r="I7094" s="140"/>
      <c r="J7094" s="140"/>
      <c r="K7094" s="140"/>
    </row>
    <row r="7095" spans="1:11" outlineLevel="1" x14ac:dyDescent="0.2">
      <c r="A7095" s="135"/>
      <c r="B7095" s="136"/>
      <c r="C7095" s="137" t="s">
        <v>3620</v>
      </c>
      <c r="D7095" s="139"/>
      <c r="E7095" s="139">
        <v>-4.34</v>
      </c>
      <c r="F7095" s="134"/>
      <c r="G7095" s="134"/>
      <c r="H7095" s="140"/>
      <c r="I7095" s="140"/>
      <c r="J7095" s="140"/>
      <c r="K7095" s="140"/>
    </row>
    <row r="7096" spans="1:11" outlineLevel="1" x14ac:dyDescent="0.2">
      <c r="A7096" s="135"/>
      <c r="B7096" s="136"/>
      <c r="C7096" s="137" t="s">
        <v>3621</v>
      </c>
      <c r="D7096" s="139"/>
      <c r="E7096" s="139">
        <v>5.28</v>
      </c>
      <c r="F7096" s="134"/>
      <c r="G7096" s="134"/>
      <c r="H7096" s="140"/>
      <c r="I7096" s="140"/>
      <c r="J7096" s="140"/>
      <c r="K7096" s="140"/>
    </row>
    <row r="7097" spans="1:11" outlineLevel="1" x14ac:dyDescent="0.2">
      <c r="A7097" s="135"/>
      <c r="B7097" s="136"/>
      <c r="C7097" s="137" t="s">
        <v>3622</v>
      </c>
      <c r="D7097" s="139"/>
      <c r="E7097" s="139">
        <v>3.1</v>
      </c>
      <c r="F7097" s="134"/>
      <c r="G7097" s="134"/>
      <c r="H7097" s="140"/>
      <c r="I7097" s="140"/>
      <c r="J7097" s="140"/>
      <c r="K7097" s="140"/>
    </row>
    <row r="7098" spans="1:11" outlineLevel="1" x14ac:dyDescent="0.2">
      <c r="A7098" s="135"/>
      <c r="B7098" s="136"/>
      <c r="C7098" s="137" t="s">
        <v>3623</v>
      </c>
      <c r="D7098" s="139"/>
      <c r="E7098" s="139">
        <v>13.92</v>
      </c>
      <c r="F7098" s="134"/>
      <c r="G7098" s="134"/>
      <c r="H7098" s="140"/>
      <c r="I7098" s="140"/>
      <c r="J7098" s="140"/>
      <c r="K7098" s="140"/>
    </row>
    <row r="7099" spans="1:11" outlineLevel="1" x14ac:dyDescent="0.2">
      <c r="A7099" s="135"/>
      <c r="B7099" s="136"/>
      <c r="C7099" s="137" t="s">
        <v>3624</v>
      </c>
      <c r="D7099" s="139"/>
      <c r="E7099" s="139">
        <v>-1.2</v>
      </c>
      <c r="F7099" s="134"/>
      <c r="G7099" s="134"/>
      <c r="H7099" s="140"/>
      <c r="I7099" s="140"/>
      <c r="J7099" s="140"/>
      <c r="K7099" s="140"/>
    </row>
    <row r="7100" spans="1:11" outlineLevel="1" x14ac:dyDescent="0.2">
      <c r="A7100" s="135"/>
      <c r="B7100" s="136"/>
      <c r="C7100" s="137" t="s">
        <v>3625</v>
      </c>
      <c r="D7100" s="139"/>
      <c r="E7100" s="139">
        <v>31.62</v>
      </c>
      <c r="F7100" s="134"/>
      <c r="G7100" s="134"/>
      <c r="H7100" s="140"/>
      <c r="I7100" s="140"/>
      <c r="J7100" s="140"/>
      <c r="K7100" s="140"/>
    </row>
    <row r="7101" spans="1:11" outlineLevel="1" x14ac:dyDescent="0.2">
      <c r="A7101" s="135"/>
      <c r="B7101" s="136"/>
      <c r="C7101" s="137" t="s">
        <v>1663</v>
      </c>
      <c r="D7101" s="139"/>
      <c r="E7101" s="139">
        <v>-1.6</v>
      </c>
      <c r="F7101" s="134"/>
      <c r="G7101" s="134"/>
      <c r="H7101" s="140"/>
      <c r="I7101" s="140"/>
      <c r="J7101" s="140"/>
      <c r="K7101" s="140"/>
    </row>
    <row r="7102" spans="1:11" outlineLevel="1" x14ac:dyDescent="0.2">
      <c r="A7102" s="135"/>
      <c r="B7102" s="136"/>
      <c r="C7102" s="137" t="s">
        <v>3626</v>
      </c>
      <c r="D7102" s="139"/>
      <c r="E7102" s="139">
        <v>0.38400000000000001</v>
      </c>
      <c r="F7102" s="134"/>
      <c r="G7102" s="134"/>
      <c r="H7102" s="140"/>
      <c r="I7102" s="140"/>
      <c r="J7102" s="140"/>
      <c r="K7102" s="140"/>
    </row>
    <row r="7103" spans="1:11" outlineLevel="1" x14ac:dyDescent="0.2">
      <c r="A7103" s="135"/>
      <c r="B7103" s="136"/>
      <c r="C7103" s="137" t="s">
        <v>3627</v>
      </c>
      <c r="D7103" s="139"/>
      <c r="E7103" s="139">
        <v>24.8</v>
      </c>
      <c r="F7103" s="134"/>
      <c r="G7103" s="134"/>
      <c r="H7103" s="140"/>
      <c r="I7103" s="140"/>
      <c r="J7103" s="140"/>
      <c r="K7103" s="140"/>
    </row>
    <row r="7104" spans="1:11" outlineLevel="1" x14ac:dyDescent="0.2">
      <c r="A7104" s="135"/>
      <c r="B7104" s="136"/>
      <c r="C7104" s="137" t="s">
        <v>1663</v>
      </c>
      <c r="D7104" s="139"/>
      <c r="E7104" s="139">
        <v>-1.6</v>
      </c>
      <c r="F7104" s="134"/>
      <c r="G7104" s="134"/>
      <c r="H7104" s="140"/>
      <c r="I7104" s="140"/>
      <c r="J7104" s="140"/>
      <c r="K7104" s="140"/>
    </row>
    <row r="7105" spans="1:11" outlineLevel="1" x14ac:dyDescent="0.2">
      <c r="A7105" s="135"/>
      <c r="B7105" s="136"/>
      <c r="C7105" s="137" t="s">
        <v>3628</v>
      </c>
      <c r="D7105" s="139"/>
      <c r="E7105" s="139">
        <v>-0.24299999999999999</v>
      </c>
      <c r="F7105" s="134"/>
      <c r="G7105" s="134"/>
      <c r="H7105" s="140"/>
      <c r="I7105" s="140"/>
      <c r="J7105" s="140"/>
      <c r="K7105" s="140"/>
    </row>
    <row r="7106" spans="1:11" outlineLevel="1" x14ac:dyDescent="0.2">
      <c r="A7106" s="135"/>
      <c r="B7106" s="136"/>
      <c r="C7106" s="137" t="s">
        <v>3629</v>
      </c>
      <c r="D7106" s="139"/>
      <c r="E7106" s="139">
        <v>0.1125</v>
      </c>
      <c r="F7106" s="134"/>
      <c r="G7106" s="134"/>
      <c r="H7106" s="140"/>
      <c r="I7106" s="140"/>
      <c r="J7106" s="140"/>
      <c r="K7106" s="140"/>
    </row>
    <row r="7107" spans="1:11" outlineLevel="1" x14ac:dyDescent="0.2">
      <c r="A7107" s="135"/>
      <c r="B7107" s="136"/>
      <c r="C7107" s="137" t="s">
        <v>3630</v>
      </c>
      <c r="D7107" s="139"/>
      <c r="E7107" s="139">
        <v>1.1200000000000001</v>
      </c>
      <c r="F7107" s="134"/>
      <c r="G7107" s="134"/>
      <c r="H7107" s="140"/>
      <c r="I7107" s="140"/>
      <c r="J7107" s="140"/>
      <c r="K7107" s="140"/>
    </row>
    <row r="7108" spans="1:11" outlineLevel="1" x14ac:dyDescent="0.2">
      <c r="A7108" s="135"/>
      <c r="B7108" s="136"/>
      <c r="C7108" s="137" t="s">
        <v>3631</v>
      </c>
      <c r="D7108" s="139"/>
      <c r="E7108" s="139">
        <v>8.1000000000000003E-2</v>
      </c>
      <c r="F7108" s="134"/>
      <c r="G7108" s="134"/>
      <c r="H7108" s="140"/>
      <c r="I7108" s="140"/>
      <c r="J7108" s="140"/>
      <c r="K7108" s="140"/>
    </row>
    <row r="7109" spans="1:11" outlineLevel="1" x14ac:dyDescent="0.2">
      <c r="A7109" s="135"/>
      <c r="B7109" s="136"/>
      <c r="C7109" s="137" t="s">
        <v>3632</v>
      </c>
      <c r="D7109" s="139"/>
      <c r="E7109" s="139">
        <v>10.199999999999999</v>
      </c>
      <c r="F7109" s="134"/>
      <c r="G7109" s="134"/>
      <c r="H7109" s="140"/>
      <c r="I7109" s="140"/>
      <c r="J7109" s="140"/>
      <c r="K7109" s="140"/>
    </row>
    <row r="7110" spans="1:11" outlineLevel="1" x14ac:dyDescent="0.2">
      <c r="A7110" s="135"/>
      <c r="B7110" s="136"/>
      <c r="C7110" s="137" t="s">
        <v>3633</v>
      </c>
      <c r="D7110" s="139"/>
      <c r="E7110" s="139">
        <v>-1.4</v>
      </c>
      <c r="F7110" s="134"/>
      <c r="G7110" s="134"/>
      <c r="H7110" s="140"/>
      <c r="I7110" s="140"/>
      <c r="J7110" s="140"/>
      <c r="K7110" s="140"/>
    </row>
    <row r="7111" spans="1:11" outlineLevel="1" x14ac:dyDescent="0.2">
      <c r="A7111" s="135"/>
      <c r="B7111" s="136"/>
      <c r="C7111" s="137" t="s">
        <v>3634</v>
      </c>
      <c r="D7111" s="139"/>
      <c r="E7111" s="139">
        <v>10.8</v>
      </c>
      <c r="F7111" s="134"/>
      <c r="G7111" s="134"/>
      <c r="H7111" s="140"/>
      <c r="I7111" s="140"/>
      <c r="J7111" s="140"/>
      <c r="K7111" s="140"/>
    </row>
    <row r="7112" spans="1:11" outlineLevel="1" x14ac:dyDescent="0.2">
      <c r="A7112" s="135"/>
      <c r="B7112" s="136"/>
      <c r="C7112" s="137" t="s">
        <v>3635</v>
      </c>
      <c r="D7112" s="139"/>
      <c r="E7112" s="139">
        <v>-2.8</v>
      </c>
      <c r="F7112" s="134"/>
      <c r="G7112" s="134"/>
      <c r="H7112" s="140"/>
      <c r="I7112" s="140"/>
      <c r="J7112" s="140"/>
      <c r="K7112" s="140"/>
    </row>
    <row r="7113" spans="1:11" outlineLevel="1" x14ac:dyDescent="0.2">
      <c r="A7113" s="135"/>
      <c r="B7113" s="136"/>
      <c r="C7113" s="137" t="s">
        <v>3636</v>
      </c>
      <c r="D7113" s="139"/>
      <c r="E7113" s="139">
        <v>10.8</v>
      </c>
      <c r="F7113" s="134"/>
      <c r="G7113" s="134"/>
      <c r="H7113" s="140"/>
      <c r="I7113" s="140"/>
      <c r="J7113" s="140"/>
      <c r="K7113" s="140"/>
    </row>
    <row r="7114" spans="1:11" outlineLevel="1" x14ac:dyDescent="0.2">
      <c r="A7114" s="135"/>
      <c r="B7114" s="136"/>
      <c r="C7114" s="137" t="s">
        <v>3633</v>
      </c>
      <c r="D7114" s="139"/>
      <c r="E7114" s="139">
        <v>-1.4</v>
      </c>
      <c r="F7114" s="134"/>
      <c r="G7114" s="134"/>
      <c r="H7114" s="140"/>
      <c r="I7114" s="140"/>
      <c r="J7114" s="140"/>
      <c r="K7114" s="140"/>
    </row>
    <row r="7115" spans="1:11" outlineLevel="1" x14ac:dyDescent="0.2">
      <c r="A7115" s="135"/>
      <c r="B7115" s="136"/>
      <c r="C7115" s="137" t="s">
        <v>3637</v>
      </c>
      <c r="D7115" s="139"/>
      <c r="E7115" s="139">
        <v>-0.40500000000000003</v>
      </c>
      <c r="F7115" s="134"/>
      <c r="G7115" s="134"/>
      <c r="H7115" s="140"/>
      <c r="I7115" s="140"/>
      <c r="J7115" s="140"/>
      <c r="K7115" s="140"/>
    </row>
    <row r="7116" spans="1:11" outlineLevel="1" x14ac:dyDescent="0.2">
      <c r="A7116" s="135"/>
      <c r="B7116" s="136"/>
      <c r="C7116" s="137" t="s">
        <v>3638</v>
      </c>
      <c r="D7116" s="139"/>
      <c r="E7116" s="139">
        <v>0.09</v>
      </c>
      <c r="F7116" s="134"/>
      <c r="G7116" s="134"/>
      <c r="H7116" s="140"/>
      <c r="I7116" s="140"/>
      <c r="J7116" s="140"/>
      <c r="K7116" s="140"/>
    </row>
    <row r="7117" spans="1:11" outlineLevel="1" x14ac:dyDescent="0.2">
      <c r="A7117" s="135"/>
      <c r="B7117" s="136"/>
      <c r="C7117" s="137" t="s">
        <v>3639</v>
      </c>
      <c r="D7117" s="139"/>
      <c r="E7117" s="139">
        <v>79.38</v>
      </c>
      <c r="F7117" s="134"/>
      <c r="G7117" s="134"/>
      <c r="H7117" s="140"/>
      <c r="I7117" s="140"/>
      <c r="J7117" s="140"/>
      <c r="K7117" s="140"/>
    </row>
    <row r="7118" spans="1:11" outlineLevel="1" x14ac:dyDescent="0.2">
      <c r="A7118" s="135"/>
      <c r="B7118" s="136"/>
      <c r="C7118" s="137" t="s">
        <v>3607</v>
      </c>
      <c r="D7118" s="139"/>
      <c r="E7118" s="139">
        <v>-5.4</v>
      </c>
      <c r="F7118" s="134"/>
      <c r="G7118" s="134"/>
      <c r="H7118" s="140"/>
      <c r="I7118" s="140"/>
      <c r="J7118" s="140"/>
      <c r="K7118" s="140"/>
    </row>
    <row r="7119" spans="1:11" outlineLevel="1" x14ac:dyDescent="0.2">
      <c r="A7119" s="135"/>
      <c r="B7119" s="136"/>
      <c r="C7119" s="137" t="s">
        <v>3608</v>
      </c>
      <c r="D7119" s="139"/>
      <c r="E7119" s="139">
        <v>-2.1389999999999998</v>
      </c>
      <c r="F7119" s="134"/>
      <c r="G7119" s="134"/>
      <c r="H7119" s="140"/>
      <c r="I7119" s="140"/>
      <c r="J7119" s="140"/>
      <c r="K7119" s="140"/>
    </row>
    <row r="7120" spans="1:11" outlineLevel="1" x14ac:dyDescent="0.2">
      <c r="A7120" s="135"/>
      <c r="B7120" s="136"/>
      <c r="C7120" s="137" t="s">
        <v>3640</v>
      </c>
      <c r="D7120" s="139"/>
      <c r="E7120" s="139">
        <v>-3.6735000000000002</v>
      </c>
      <c r="F7120" s="134"/>
      <c r="G7120" s="134"/>
      <c r="H7120" s="140"/>
      <c r="I7120" s="140"/>
      <c r="J7120" s="140"/>
      <c r="K7120" s="140"/>
    </row>
    <row r="7121" spans="1:11" outlineLevel="1" x14ac:dyDescent="0.2">
      <c r="A7121" s="135"/>
      <c r="B7121" s="136"/>
      <c r="C7121" s="137" t="s">
        <v>3621</v>
      </c>
      <c r="D7121" s="139"/>
      <c r="E7121" s="139">
        <v>5.28</v>
      </c>
      <c r="F7121" s="134"/>
      <c r="G7121" s="134"/>
      <c r="H7121" s="140"/>
      <c r="I7121" s="140"/>
      <c r="J7121" s="140"/>
      <c r="K7121" s="140"/>
    </row>
    <row r="7122" spans="1:11" outlineLevel="1" x14ac:dyDescent="0.2">
      <c r="A7122" s="135"/>
      <c r="B7122" s="136"/>
      <c r="C7122" s="137" t="s">
        <v>3618</v>
      </c>
      <c r="D7122" s="139"/>
      <c r="E7122" s="139">
        <v>2.0459999999999998</v>
      </c>
      <c r="F7122" s="134"/>
      <c r="G7122" s="134"/>
      <c r="H7122" s="140"/>
      <c r="I7122" s="140"/>
      <c r="J7122" s="140"/>
      <c r="K7122" s="140"/>
    </row>
    <row r="7123" spans="1:11" outlineLevel="1" x14ac:dyDescent="0.2">
      <c r="A7123" s="135"/>
      <c r="B7123" s="136"/>
      <c r="C7123" s="137" t="s">
        <v>3641</v>
      </c>
      <c r="D7123" s="139"/>
      <c r="E7123" s="139">
        <v>33.42</v>
      </c>
      <c r="F7123" s="134"/>
      <c r="G7123" s="134"/>
      <c r="H7123" s="140"/>
      <c r="I7123" s="140"/>
      <c r="J7123" s="140"/>
      <c r="K7123" s="140"/>
    </row>
    <row r="7124" spans="1:11" outlineLevel="1" x14ac:dyDescent="0.2">
      <c r="A7124" s="135"/>
      <c r="B7124" s="136"/>
      <c r="C7124" s="137" t="s">
        <v>1174</v>
      </c>
      <c r="D7124" s="139"/>
      <c r="E7124" s="139">
        <v>-1.8</v>
      </c>
      <c r="F7124" s="134"/>
      <c r="G7124" s="134"/>
      <c r="H7124" s="140"/>
      <c r="I7124" s="140"/>
      <c r="J7124" s="140"/>
      <c r="K7124" s="140"/>
    </row>
    <row r="7125" spans="1:11" outlineLevel="1" x14ac:dyDescent="0.2">
      <c r="A7125" s="135"/>
      <c r="B7125" s="136"/>
      <c r="C7125" s="137" t="s">
        <v>3642</v>
      </c>
      <c r="D7125" s="139"/>
      <c r="E7125" s="139">
        <v>10</v>
      </c>
      <c r="F7125" s="134"/>
      <c r="G7125" s="134"/>
      <c r="H7125" s="140"/>
      <c r="I7125" s="140"/>
      <c r="J7125" s="140"/>
      <c r="K7125" s="140"/>
    </row>
    <row r="7126" spans="1:11" outlineLevel="1" x14ac:dyDescent="0.2">
      <c r="A7126" s="135"/>
      <c r="B7126" s="136"/>
      <c r="C7126" s="137" t="s">
        <v>3633</v>
      </c>
      <c r="D7126" s="139"/>
      <c r="E7126" s="139">
        <v>-1.4</v>
      </c>
      <c r="F7126" s="134"/>
      <c r="G7126" s="134"/>
      <c r="H7126" s="140"/>
      <c r="I7126" s="140"/>
      <c r="J7126" s="140"/>
      <c r="K7126" s="140"/>
    </row>
    <row r="7127" spans="1:11" outlineLevel="1" x14ac:dyDescent="0.2">
      <c r="A7127" s="135"/>
      <c r="B7127" s="136"/>
      <c r="C7127" s="137" t="s">
        <v>3643</v>
      </c>
      <c r="D7127" s="139"/>
      <c r="E7127" s="139">
        <v>15.92</v>
      </c>
      <c r="F7127" s="134"/>
      <c r="G7127" s="134"/>
      <c r="H7127" s="140"/>
      <c r="I7127" s="140"/>
      <c r="J7127" s="140"/>
      <c r="K7127" s="140"/>
    </row>
    <row r="7128" spans="1:11" outlineLevel="1" x14ac:dyDescent="0.2">
      <c r="A7128" s="135"/>
      <c r="B7128" s="136"/>
      <c r="C7128" s="137" t="s">
        <v>3644</v>
      </c>
      <c r="D7128" s="139"/>
      <c r="E7128" s="139">
        <v>-4.2</v>
      </c>
      <c r="F7128" s="134"/>
      <c r="G7128" s="134"/>
      <c r="H7128" s="140"/>
      <c r="I7128" s="140"/>
      <c r="J7128" s="140"/>
      <c r="K7128" s="140"/>
    </row>
    <row r="7129" spans="1:11" outlineLevel="1" x14ac:dyDescent="0.2">
      <c r="A7129" s="135"/>
      <c r="B7129" s="136"/>
      <c r="C7129" s="137" t="s">
        <v>3645</v>
      </c>
      <c r="D7129" s="139"/>
      <c r="E7129" s="139">
        <v>15.48</v>
      </c>
      <c r="F7129" s="134"/>
      <c r="G7129" s="134"/>
      <c r="H7129" s="140"/>
      <c r="I7129" s="140"/>
      <c r="J7129" s="140"/>
      <c r="K7129" s="140"/>
    </row>
    <row r="7130" spans="1:11" outlineLevel="1" x14ac:dyDescent="0.2">
      <c r="A7130" s="135"/>
      <c r="B7130" s="136"/>
      <c r="C7130" s="137" t="s">
        <v>787</v>
      </c>
      <c r="D7130" s="139"/>
      <c r="E7130" s="139">
        <v>0.33110000000000001</v>
      </c>
      <c r="F7130" s="134"/>
      <c r="G7130" s="134"/>
      <c r="H7130" s="140"/>
      <c r="I7130" s="140"/>
      <c r="J7130" s="140"/>
      <c r="K7130" s="140"/>
    </row>
    <row r="7131" spans="1:11" outlineLevel="1" x14ac:dyDescent="0.2">
      <c r="A7131" s="135"/>
      <c r="B7131" s="136"/>
      <c r="C7131" s="137" t="s">
        <v>3633</v>
      </c>
      <c r="D7131" s="139"/>
      <c r="E7131" s="139">
        <v>-1.4</v>
      </c>
      <c r="F7131" s="134"/>
      <c r="G7131" s="134"/>
      <c r="H7131" s="140"/>
      <c r="I7131" s="140"/>
      <c r="J7131" s="140"/>
      <c r="K7131" s="140"/>
    </row>
    <row r="7132" spans="1:11" outlineLevel="1" x14ac:dyDescent="0.2">
      <c r="A7132" s="135"/>
      <c r="B7132" s="136"/>
      <c r="C7132" s="137" t="s">
        <v>3646</v>
      </c>
      <c r="D7132" s="139"/>
      <c r="E7132" s="139">
        <v>-0.38500000000000001</v>
      </c>
      <c r="F7132" s="134"/>
      <c r="G7132" s="134"/>
      <c r="H7132" s="140"/>
      <c r="I7132" s="140"/>
      <c r="J7132" s="140"/>
      <c r="K7132" s="140"/>
    </row>
    <row r="7133" spans="1:11" outlineLevel="1" x14ac:dyDescent="0.2">
      <c r="A7133" s="135"/>
      <c r="B7133" s="136"/>
      <c r="C7133" s="137" t="s">
        <v>3647</v>
      </c>
      <c r="D7133" s="139"/>
      <c r="E7133" s="139">
        <v>10</v>
      </c>
      <c r="F7133" s="134"/>
      <c r="G7133" s="134"/>
      <c r="H7133" s="140"/>
      <c r="I7133" s="140"/>
      <c r="J7133" s="140"/>
      <c r="K7133" s="140"/>
    </row>
    <row r="7134" spans="1:11" outlineLevel="1" x14ac:dyDescent="0.2">
      <c r="A7134" s="135"/>
      <c r="B7134" s="136"/>
      <c r="C7134" s="137" t="s">
        <v>3633</v>
      </c>
      <c r="D7134" s="139"/>
      <c r="E7134" s="139">
        <v>-1.4</v>
      </c>
      <c r="F7134" s="134"/>
      <c r="G7134" s="134"/>
      <c r="H7134" s="140"/>
      <c r="I7134" s="140"/>
      <c r="J7134" s="140"/>
      <c r="K7134" s="140"/>
    </row>
    <row r="7135" spans="1:11" outlineLevel="1" x14ac:dyDescent="0.2">
      <c r="A7135" s="135"/>
      <c r="B7135" s="136"/>
      <c r="C7135" s="137" t="s">
        <v>3648</v>
      </c>
      <c r="D7135" s="139"/>
      <c r="E7135" s="139">
        <v>10</v>
      </c>
      <c r="F7135" s="134"/>
      <c r="G7135" s="134"/>
      <c r="H7135" s="140"/>
      <c r="I7135" s="140"/>
      <c r="J7135" s="140"/>
      <c r="K7135" s="140"/>
    </row>
    <row r="7136" spans="1:11" outlineLevel="1" x14ac:dyDescent="0.2">
      <c r="A7136" s="135"/>
      <c r="B7136" s="136"/>
      <c r="C7136" s="137" t="s">
        <v>3649</v>
      </c>
      <c r="D7136" s="139"/>
      <c r="E7136" s="139">
        <v>0.21279999999999999</v>
      </c>
      <c r="F7136" s="134"/>
      <c r="G7136" s="134"/>
      <c r="H7136" s="140"/>
      <c r="I7136" s="140"/>
      <c r="J7136" s="140"/>
      <c r="K7136" s="140"/>
    </row>
    <row r="7137" spans="1:11" outlineLevel="1" x14ac:dyDescent="0.2">
      <c r="A7137" s="135"/>
      <c r="B7137" s="136"/>
      <c r="C7137" s="137" t="s">
        <v>3633</v>
      </c>
      <c r="D7137" s="139"/>
      <c r="E7137" s="139">
        <v>-1.4</v>
      </c>
      <c r="F7137" s="134"/>
      <c r="G7137" s="134"/>
      <c r="H7137" s="140"/>
      <c r="I7137" s="140"/>
      <c r="J7137" s="140"/>
      <c r="K7137" s="140"/>
    </row>
    <row r="7138" spans="1:11" outlineLevel="1" x14ac:dyDescent="0.2">
      <c r="A7138" s="135"/>
      <c r="B7138" s="136"/>
      <c r="C7138" s="137" t="s">
        <v>3650</v>
      </c>
      <c r="D7138" s="139"/>
      <c r="E7138" s="139">
        <v>-0.38</v>
      </c>
      <c r="F7138" s="134"/>
      <c r="G7138" s="134"/>
      <c r="H7138" s="140"/>
      <c r="I7138" s="140"/>
      <c r="J7138" s="140"/>
      <c r="K7138" s="140"/>
    </row>
    <row r="7139" spans="1:11" outlineLevel="1" x14ac:dyDescent="0.2">
      <c r="A7139" s="135"/>
      <c r="B7139" s="136"/>
      <c r="C7139" s="137" t="s">
        <v>3651</v>
      </c>
      <c r="D7139" s="139"/>
      <c r="E7139" s="139">
        <v>12.2</v>
      </c>
      <c r="F7139" s="134"/>
      <c r="G7139" s="134"/>
      <c r="H7139" s="140"/>
      <c r="I7139" s="140"/>
      <c r="J7139" s="140"/>
      <c r="K7139" s="140"/>
    </row>
    <row r="7140" spans="1:11" outlineLevel="1" x14ac:dyDescent="0.2">
      <c r="A7140" s="135"/>
      <c r="B7140" s="136"/>
      <c r="C7140" s="137" t="s">
        <v>3644</v>
      </c>
      <c r="D7140" s="139"/>
      <c r="E7140" s="139">
        <v>-4.2</v>
      </c>
      <c r="F7140" s="134"/>
      <c r="G7140" s="134"/>
      <c r="H7140" s="140"/>
      <c r="I7140" s="140"/>
      <c r="J7140" s="140"/>
      <c r="K7140" s="140"/>
    </row>
    <row r="7141" spans="1:11" outlineLevel="1" x14ac:dyDescent="0.2">
      <c r="A7141" s="135"/>
      <c r="B7141" s="136"/>
      <c r="C7141" s="137" t="s">
        <v>3652</v>
      </c>
      <c r="D7141" s="139"/>
      <c r="E7141" s="139">
        <v>13.16</v>
      </c>
      <c r="F7141" s="134"/>
      <c r="G7141" s="134"/>
      <c r="H7141" s="140"/>
      <c r="I7141" s="140"/>
      <c r="J7141" s="140"/>
      <c r="K7141" s="140"/>
    </row>
    <row r="7142" spans="1:11" outlineLevel="1" x14ac:dyDescent="0.2">
      <c r="A7142" s="135"/>
      <c r="B7142" s="136"/>
      <c r="C7142" s="137" t="s">
        <v>1174</v>
      </c>
      <c r="D7142" s="139"/>
      <c r="E7142" s="139">
        <v>-1.8</v>
      </c>
      <c r="F7142" s="134"/>
      <c r="G7142" s="134"/>
      <c r="H7142" s="140"/>
      <c r="I7142" s="140"/>
      <c r="J7142" s="140"/>
      <c r="K7142" s="140"/>
    </row>
    <row r="7143" spans="1:11" outlineLevel="1" x14ac:dyDescent="0.2">
      <c r="A7143" s="135"/>
      <c r="B7143" s="136"/>
      <c r="C7143" s="137" t="s">
        <v>917</v>
      </c>
      <c r="D7143" s="139"/>
      <c r="E7143" s="139"/>
      <c r="F7143" s="134"/>
      <c r="G7143" s="134"/>
      <c r="H7143" s="140"/>
      <c r="I7143" s="140"/>
      <c r="J7143" s="140"/>
      <c r="K7143" s="140"/>
    </row>
    <row r="7144" spans="1:11" outlineLevel="1" x14ac:dyDescent="0.2">
      <c r="A7144" s="135"/>
      <c r="B7144" s="136"/>
      <c r="C7144" s="137" t="s">
        <v>3653</v>
      </c>
      <c r="D7144" s="139"/>
      <c r="E7144" s="139">
        <v>2.2959999999999998</v>
      </c>
      <c r="F7144" s="134"/>
      <c r="G7144" s="134"/>
      <c r="H7144" s="140"/>
      <c r="I7144" s="140"/>
      <c r="J7144" s="140"/>
      <c r="K7144" s="140"/>
    </row>
    <row r="7145" spans="1:11" outlineLevel="1" x14ac:dyDescent="0.2">
      <c r="A7145" s="135"/>
      <c r="B7145" s="136"/>
      <c r="C7145" s="137" t="s">
        <v>3654</v>
      </c>
      <c r="D7145" s="139"/>
      <c r="E7145" s="139">
        <v>1.2</v>
      </c>
      <c r="F7145" s="134"/>
      <c r="G7145" s="134"/>
      <c r="H7145" s="140"/>
      <c r="I7145" s="140"/>
      <c r="J7145" s="140"/>
      <c r="K7145" s="140"/>
    </row>
    <row r="7146" spans="1:11" outlineLevel="1" x14ac:dyDescent="0.2">
      <c r="A7146" s="135"/>
      <c r="B7146" s="136"/>
      <c r="C7146" s="137" t="s">
        <v>3655</v>
      </c>
      <c r="D7146" s="139"/>
      <c r="E7146" s="139">
        <v>1.2</v>
      </c>
      <c r="F7146" s="134"/>
      <c r="G7146" s="134"/>
      <c r="H7146" s="140"/>
      <c r="I7146" s="140"/>
      <c r="J7146" s="140"/>
      <c r="K7146" s="140"/>
    </row>
    <row r="7147" spans="1:11" outlineLevel="1" x14ac:dyDescent="0.2">
      <c r="A7147" s="135"/>
      <c r="B7147" s="136"/>
      <c r="C7147" s="137" t="s">
        <v>3656</v>
      </c>
      <c r="D7147" s="139"/>
      <c r="E7147" s="139">
        <v>2.1480000000000001</v>
      </c>
      <c r="F7147" s="134"/>
      <c r="G7147" s="134"/>
      <c r="H7147" s="140"/>
      <c r="I7147" s="140"/>
      <c r="J7147" s="140"/>
      <c r="K7147" s="140"/>
    </row>
    <row r="7148" spans="1:11" outlineLevel="1" x14ac:dyDescent="0.2">
      <c r="A7148" s="135"/>
      <c r="B7148" s="136"/>
      <c r="C7148" s="137" t="s">
        <v>3657</v>
      </c>
      <c r="D7148" s="139"/>
      <c r="E7148" s="139">
        <v>3.4649999999999999</v>
      </c>
      <c r="F7148" s="134"/>
      <c r="G7148" s="134"/>
      <c r="H7148" s="140"/>
      <c r="I7148" s="140"/>
      <c r="J7148" s="140"/>
      <c r="K7148" s="140"/>
    </row>
    <row r="7149" spans="1:11" outlineLevel="1" x14ac:dyDescent="0.2">
      <c r="A7149" s="135"/>
      <c r="B7149" s="136"/>
      <c r="C7149" s="137" t="s">
        <v>3658</v>
      </c>
      <c r="D7149" s="139"/>
      <c r="E7149" s="139">
        <v>24.2</v>
      </c>
      <c r="F7149" s="134"/>
      <c r="G7149" s="134"/>
      <c r="H7149" s="140"/>
      <c r="I7149" s="140"/>
      <c r="J7149" s="140"/>
      <c r="K7149" s="140"/>
    </row>
    <row r="7150" spans="1:11" outlineLevel="1" x14ac:dyDescent="0.2">
      <c r="A7150" s="135"/>
      <c r="B7150" s="136"/>
      <c r="C7150" s="137" t="s">
        <v>3659</v>
      </c>
      <c r="D7150" s="139"/>
      <c r="E7150" s="139">
        <v>-1.68</v>
      </c>
      <c r="F7150" s="134"/>
      <c r="G7150" s="134"/>
      <c r="H7150" s="140"/>
      <c r="I7150" s="140"/>
      <c r="J7150" s="140"/>
      <c r="K7150" s="140"/>
    </row>
    <row r="7151" spans="1:11" outlineLevel="1" x14ac:dyDescent="0.2">
      <c r="A7151" s="135"/>
      <c r="B7151" s="136"/>
      <c r="C7151" s="137" t="s">
        <v>3660</v>
      </c>
      <c r="D7151" s="139"/>
      <c r="E7151" s="139">
        <v>-1.32</v>
      </c>
      <c r="F7151" s="134"/>
      <c r="G7151" s="134"/>
      <c r="H7151" s="140"/>
      <c r="I7151" s="140"/>
      <c r="J7151" s="140"/>
      <c r="K7151" s="140"/>
    </row>
    <row r="7152" spans="1:11" outlineLevel="1" x14ac:dyDescent="0.2">
      <c r="A7152" s="135"/>
      <c r="B7152" s="136"/>
      <c r="C7152" s="137" t="s">
        <v>3661</v>
      </c>
      <c r="D7152" s="139"/>
      <c r="E7152" s="139">
        <v>0.68</v>
      </c>
      <c r="F7152" s="134"/>
      <c r="G7152" s="134"/>
      <c r="H7152" s="140"/>
      <c r="I7152" s="140"/>
      <c r="J7152" s="140"/>
      <c r="K7152" s="140"/>
    </row>
    <row r="7153" spans="1:11" outlineLevel="1" x14ac:dyDescent="0.2">
      <c r="A7153" s="135"/>
      <c r="B7153" s="136"/>
      <c r="C7153" s="137" t="s">
        <v>3662</v>
      </c>
      <c r="D7153" s="139"/>
      <c r="E7153" s="139">
        <v>0.63800000000000001</v>
      </c>
      <c r="F7153" s="134"/>
      <c r="G7153" s="134"/>
      <c r="H7153" s="140"/>
      <c r="I7153" s="140"/>
      <c r="J7153" s="140"/>
      <c r="K7153" s="140"/>
    </row>
    <row r="7154" spans="1:11" outlineLevel="1" x14ac:dyDescent="0.2">
      <c r="A7154" s="135"/>
      <c r="B7154" s="136"/>
      <c r="C7154" s="137" t="s">
        <v>3663</v>
      </c>
      <c r="D7154" s="139"/>
      <c r="E7154" s="139">
        <v>5.04</v>
      </c>
      <c r="F7154" s="134"/>
      <c r="G7154" s="134"/>
      <c r="H7154" s="140"/>
      <c r="I7154" s="140"/>
      <c r="J7154" s="140"/>
      <c r="K7154" s="140"/>
    </row>
    <row r="7155" spans="1:11" outlineLevel="1" x14ac:dyDescent="0.2">
      <c r="A7155" s="135"/>
      <c r="B7155" s="136"/>
      <c r="C7155" s="137" t="s">
        <v>3664</v>
      </c>
      <c r="D7155" s="139"/>
      <c r="E7155" s="139">
        <v>0.1275</v>
      </c>
      <c r="F7155" s="134"/>
      <c r="G7155" s="134"/>
      <c r="H7155" s="140"/>
      <c r="I7155" s="140"/>
      <c r="J7155" s="140"/>
      <c r="K7155" s="140"/>
    </row>
    <row r="7156" spans="1:11" outlineLevel="1" x14ac:dyDescent="0.2">
      <c r="A7156" s="135"/>
      <c r="B7156" s="136"/>
      <c r="C7156" s="137" t="s">
        <v>3665</v>
      </c>
      <c r="D7156" s="139"/>
      <c r="E7156" s="139">
        <v>-0.78</v>
      </c>
      <c r="F7156" s="134"/>
      <c r="G7156" s="134"/>
      <c r="H7156" s="140"/>
      <c r="I7156" s="140"/>
      <c r="J7156" s="140"/>
      <c r="K7156" s="140"/>
    </row>
    <row r="7157" spans="1:11" outlineLevel="1" x14ac:dyDescent="0.2">
      <c r="A7157" s="135"/>
      <c r="B7157" s="136"/>
      <c r="C7157" s="137" t="s">
        <v>3666</v>
      </c>
      <c r="D7157" s="139"/>
      <c r="E7157" s="139">
        <v>1.62</v>
      </c>
      <c r="F7157" s="134"/>
      <c r="G7157" s="134"/>
      <c r="H7157" s="140"/>
      <c r="I7157" s="140"/>
      <c r="J7157" s="140"/>
      <c r="K7157" s="140"/>
    </row>
    <row r="7158" spans="1:11" outlineLevel="1" x14ac:dyDescent="0.2">
      <c r="A7158" s="135"/>
      <c r="B7158" s="136"/>
      <c r="C7158" s="137" t="s">
        <v>926</v>
      </c>
      <c r="D7158" s="139"/>
      <c r="E7158" s="139"/>
      <c r="F7158" s="134"/>
      <c r="G7158" s="134"/>
      <c r="H7158" s="140"/>
      <c r="I7158" s="140"/>
      <c r="J7158" s="140"/>
      <c r="K7158" s="140"/>
    </row>
    <row r="7159" spans="1:11" outlineLevel="1" x14ac:dyDescent="0.2">
      <c r="A7159" s="135"/>
      <c r="B7159" s="136"/>
      <c r="C7159" s="137" t="s">
        <v>3667</v>
      </c>
      <c r="D7159" s="139"/>
      <c r="E7159" s="139">
        <v>1.2</v>
      </c>
      <c r="F7159" s="134"/>
      <c r="G7159" s="134"/>
      <c r="H7159" s="140"/>
      <c r="I7159" s="140"/>
      <c r="J7159" s="140"/>
      <c r="K7159" s="140"/>
    </row>
    <row r="7160" spans="1:11" outlineLevel="1" x14ac:dyDescent="0.2">
      <c r="A7160" s="135"/>
      <c r="B7160" s="136"/>
      <c r="C7160" s="137" t="s">
        <v>3668</v>
      </c>
      <c r="D7160" s="139"/>
      <c r="E7160" s="139">
        <v>1.2</v>
      </c>
      <c r="F7160" s="134"/>
      <c r="G7160" s="134"/>
      <c r="H7160" s="140"/>
      <c r="I7160" s="140"/>
      <c r="J7160" s="140"/>
      <c r="K7160" s="140"/>
    </row>
    <row r="7161" spans="1:11" outlineLevel="1" x14ac:dyDescent="0.2">
      <c r="A7161" s="135"/>
      <c r="B7161" s="136"/>
      <c r="C7161" s="137" t="s">
        <v>3669</v>
      </c>
      <c r="D7161" s="139"/>
      <c r="E7161" s="139">
        <v>1.2</v>
      </c>
      <c r="F7161" s="134"/>
      <c r="G7161" s="134"/>
      <c r="H7161" s="140"/>
      <c r="I7161" s="140"/>
      <c r="J7161" s="140"/>
      <c r="K7161" s="140"/>
    </row>
    <row r="7162" spans="1:11" outlineLevel="1" x14ac:dyDescent="0.2">
      <c r="A7162" s="135"/>
      <c r="B7162" s="136"/>
      <c r="C7162" s="137" t="s">
        <v>3670</v>
      </c>
      <c r="D7162" s="139"/>
      <c r="E7162" s="139">
        <v>1.2</v>
      </c>
      <c r="F7162" s="134"/>
      <c r="G7162" s="134"/>
      <c r="H7162" s="140"/>
      <c r="I7162" s="140"/>
      <c r="J7162" s="140"/>
      <c r="K7162" s="140"/>
    </row>
    <row r="7163" spans="1:11" outlineLevel="1" x14ac:dyDescent="0.2">
      <c r="A7163" s="135"/>
      <c r="B7163" s="136"/>
      <c r="C7163" s="137" t="s">
        <v>3671</v>
      </c>
      <c r="D7163" s="139"/>
      <c r="E7163" s="139">
        <v>1.2</v>
      </c>
      <c r="F7163" s="134"/>
      <c r="G7163" s="134"/>
      <c r="H7163" s="140"/>
      <c r="I7163" s="140"/>
      <c r="J7163" s="140"/>
      <c r="K7163" s="140"/>
    </row>
    <row r="7164" spans="1:11" outlineLevel="1" x14ac:dyDescent="0.2">
      <c r="A7164" s="135"/>
      <c r="B7164" s="136"/>
      <c r="C7164" s="137" t="s">
        <v>3672</v>
      </c>
      <c r="D7164" s="139"/>
      <c r="E7164" s="139">
        <v>12.76</v>
      </c>
      <c r="F7164" s="134"/>
      <c r="G7164" s="134"/>
      <c r="H7164" s="140"/>
      <c r="I7164" s="140"/>
      <c r="J7164" s="140"/>
      <c r="K7164" s="140"/>
    </row>
    <row r="7165" spans="1:11" outlineLevel="1" x14ac:dyDescent="0.2">
      <c r="A7165" s="135"/>
      <c r="B7165" s="136"/>
      <c r="C7165" s="137" t="s">
        <v>3673</v>
      </c>
      <c r="D7165" s="139"/>
      <c r="E7165" s="139">
        <v>0.13800000000000001</v>
      </c>
      <c r="F7165" s="134"/>
      <c r="G7165" s="134"/>
      <c r="H7165" s="140"/>
      <c r="I7165" s="140"/>
      <c r="J7165" s="140"/>
      <c r="K7165" s="140"/>
    </row>
    <row r="7166" spans="1:11" outlineLevel="1" x14ac:dyDescent="0.2">
      <c r="A7166" s="135"/>
      <c r="B7166" s="136"/>
      <c r="C7166" s="137" t="s">
        <v>3633</v>
      </c>
      <c r="D7166" s="139"/>
      <c r="E7166" s="139">
        <v>-1.4</v>
      </c>
      <c r="F7166" s="134"/>
      <c r="G7166" s="134"/>
      <c r="H7166" s="140"/>
      <c r="I7166" s="140"/>
      <c r="J7166" s="140"/>
      <c r="K7166" s="140"/>
    </row>
    <row r="7167" spans="1:11" outlineLevel="1" x14ac:dyDescent="0.2">
      <c r="A7167" s="135"/>
      <c r="B7167" s="136"/>
      <c r="C7167" s="137" t="s">
        <v>3674</v>
      </c>
      <c r="D7167" s="139"/>
      <c r="E7167" s="139">
        <v>20.96</v>
      </c>
      <c r="F7167" s="134"/>
      <c r="G7167" s="134"/>
      <c r="H7167" s="140"/>
      <c r="I7167" s="140"/>
      <c r="J7167" s="140"/>
      <c r="K7167" s="140"/>
    </row>
    <row r="7168" spans="1:11" outlineLevel="1" x14ac:dyDescent="0.2">
      <c r="A7168" s="135"/>
      <c r="B7168" s="136"/>
      <c r="C7168" s="137" t="s">
        <v>3644</v>
      </c>
      <c r="D7168" s="139"/>
      <c r="E7168" s="139">
        <v>-4.2</v>
      </c>
      <c r="F7168" s="134"/>
      <c r="G7168" s="134"/>
      <c r="H7168" s="140"/>
      <c r="I7168" s="140"/>
      <c r="J7168" s="140"/>
      <c r="K7168" s="140"/>
    </row>
    <row r="7169" spans="1:11" outlineLevel="1" x14ac:dyDescent="0.2">
      <c r="A7169" s="135"/>
      <c r="B7169" s="136"/>
      <c r="C7169" s="137" t="s">
        <v>1663</v>
      </c>
      <c r="D7169" s="139"/>
      <c r="E7169" s="139">
        <v>-1.6</v>
      </c>
      <c r="F7169" s="134"/>
      <c r="G7169" s="134"/>
      <c r="H7169" s="140"/>
      <c r="I7169" s="140"/>
      <c r="J7169" s="140"/>
      <c r="K7169" s="140"/>
    </row>
    <row r="7170" spans="1:11" outlineLevel="1" x14ac:dyDescent="0.2">
      <c r="A7170" s="135"/>
      <c r="B7170" s="136"/>
      <c r="C7170" s="137" t="s">
        <v>3675</v>
      </c>
      <c r="D7170" s="139"/>
      <c r="E7170" s="139">
        <v>10.28</v>
      </c>
      <c r="F7170" s="134"/>
      <c r="G7170" s="134"/>
      <c r="H7170" s="140"/>
      <c r="I7170" s="140"/>
      <c r="J7170" s="140"/>
      <c r="K7170" s="140"/>
    </row>
    <row r="7171" spans="1:11" outlineLevel="1" x14ac:dyDescent="0.2">
      <c r="A7171" s="135"/>
      <c r="B7171" s="136"/>
      <c r="C7171" s="137" t="s">
        <v>3633</v>
      </c>
      <c r="D7171" s="139"/>
      <c r="E7171" s="139">
        <v>-1.4</v>
      </c>
      <c r="F7171" s="134"/>
      <c r="G7171" s="134"/>
      <c r="H7171" s="140"/>
      <c r="I7171" s="140"/>
      <c r="J7171" s="140"/>
      <c r="K7171" s="140"/>
    </row>
    <row r="7172" spans="1:11" outlineLevel="1" x14ac:dyDescent="0.2">
      <c r="A7172" s="135"/>
      <c r="B7172" s="136"/>
      <c r="C7172" s="137" t="s">
        <v>3676</v>
      </c>
      <c r="D7172" s="139"/>
      <c r="E7172" s="139">
        <v>9.32</v>
      </c>
      <c r="F7172" s="134"/>
      <c r="G7172" s="134"/>
      <c r="H7172" s="140"/>
      <c r="I7172" s="140"/>
      <c r="J7172" s="140"/>
      <c r="K7172" s="140"/>
    </row>
    <row r="7173" spans="1:11" outlineLevel="1" x14ac:dyDescent="0.2">
      <c r="A7173" s="135"/>
      <c r="B7173" s="136"/>
      <c r="C7173" s="137" t="s">
        <v>3635</v>
      </c>
      <c r="D7173" s="139"/>
      <c r="E7173" s="139">
        <v>-2.8</v>
      </c>
      <c r="F7173" s="134"/>
      <c r="G7173" s="134"/>
      <c r="H7173" s="140"/>
      <c r="I7173" s="140"/>
      <c r="J7173" s="140"/>
      <c r="K7173" s="140"/>
    </row>
    <row r="7174" spans="1:11" outlineLevel="1" x14ac:dyDescent="0.2">
      <c r="A7174" s="135"/>
      <c r="B7174" s="136"/>
      <c r="C7174" s="137" t="s">
        <v>3677</v>
      </c>
      <c r="D7174" s="139"/>
      <c r="E7174" s="139">
        <v>9.6</v>
      </c>
      <c r="F7174" s="134"/>
      <c r="G7174" s="134"/>
      <c r="H7174" s="140"/>
      <c r="I7174" s="140"/>
      <c r="J7174" s="140"/>
      <c r="K7174" s="140"/>
    </row>
    <row r="7175" spans="1:11" outlineLevel="1" x14ac:dyDescent="0.2">
      <c r="A7175" s="135"/>
      <c r="B7175" s="136"/>
      <c r="C7175" s="137" t="s">
        <v>3633</v>
      </c>
      <c r="D7175" s="139"/>
      <c r="E7175" s="139">
        <v>-1.4</v>
      </c>
      <c r="F7175" s="134"/>
      <c r="G7175" s="134"/>
      <c r="H7175" s="140"/>
      <c r="I7175" s="140"/>
      <c r="J7175" s="140"/>
      <c r="K7175" s="140"/>
    </row>
    <row r="7176" spans="1:11" outlineLevel="1" x14ac:dyDescent="0.2">
      <c r="A7176" s="135"/>
      <c r="B7176" s="136"/>
      <c r="C7176" s="137" t="s">
        <v>3678</v>
      </c>
      <c r="D7176" s="139"/>
      <c r="E7176" s="139">
        <v>1.2</v>
      </c>
      <c r="F7176" s="134"/>
      <c r="G7176" s="134"/>
      <c r="H7176" s="140"/>
      <c r="I7176" s="140"/>
      <c r="J7176" s="140"/>
      <c r="K7176" s="140"/>
    </row>
    <row r="7177" spans="1:11" outlineLevel="1" x14ac:dyDescent="0.2">
      <c r="A7177" s="135"/>
      <c r="B7177" s="136"/>
      <c r="C7177" s="137" t="s">
        <v>3679</v>
      </c>
      <c r="D7177" s="139"/>
      <c r="E7177" s="139">
        <v>1.2</v>
      </c>
      <c r="F7177" s="134"/>
      <c r="G7177" s="134"/>
      <c r="H7177" s="140"/>
      <c r="I7177" s="140"/>
      <c r="J7177" s="140"/>
      <c r="K7177" s="140"/>
    </row>
    <row r="7178" spans="1:11" outlineLevel="1" x14ac:dyDescent="0.2">
      <c r="A7178" s="135"/>
      <c r="B7178" s="136"/>
      <c r="C7178" s="137" t="s">
        <v>3680</v>
      </c>
      <c r="D7178" s="139"/>
      <c r="E7178" s="139">
        <v>1.5840000000000001</v>
      </c>
      <c r="F7178" s="134"/>
      <c r="G7178" s="134"/>
      <c r="H7178" s="140"/>
      <c r="I7178" s="140"/>
      <c r="J7178" s="140"/>
      <c r="K7178" s="140"/>
    </row>
    <row r="7179" spans="1:11" outlineLevel="1" x14ac:dyDescent="0.2">
      <c r="A7179" s="135"/>
      <c r="B7179" s="136"/>
      <c r="C7179" s="137" t="s">
        <v>3681</v>
      </c>
      <c r="D7179" s="139"/>
      <c r="E7179" s="139">
        <v>1.2</v>
      </c>
      <c r="F7179" s="134"/>
      <c r="G7179" s="134"/>
      <c r="H7179" s="140"/>
      <c r="I7179" s="140"/>
      <c r="J7179" s="140"/>
      <c r="K7179" s="140"/>
    </row>
    <row r="7180" spans="1:11" outlineLevel="1" x14ac:dyDescent="0.2">
      <c r="A7180" s="135"/>
      <c r="B7180" s="136"/>
      <c r="C7180" s="137" t="s">
        <v>3682</v>
      </c>
      <c r="D7180" s="139"/>
      <c r="E7180" s="139">
        <v>1.2</v>
      </c>
      <c r="F7180" s="134"/>
      <c r="G7180" s="134"/>
      <c r="H7180" s="140"/>
      <c r="I7180" s="140"/>
      <c r="J7180" s="140"/>
      <c r="K7180" s="140"/>
    </row>
    <row r="7181" spans="1:11" outlineLevel="1" x14ac:dyDescent="0.2">
      <c r="A7181" s="135"/>
      <c r="B7181" s="136"/>
      <c r="C7181" s="137" t="s">
        <v>3683</v>
      </c>
      <c r="D7181" s="139"/>
      <c r="E7181" s="139">
        <v>1.2</v>
      </c>
      <c r="F7181" s="134"/>
      <c r="G7181" s="134"/>
      <c r="H7181" s="140"/>
      <c r="I7181" s="140"/>
      <c r="J7181" s="140"/>
      <c r="K7181" s="140"/>
    </row>
    <row r="7182" spans="1:11" outlineLevel="1" x14ac:dyDescent="0.2">
      <c r="A7182" s="135"/>
      <c r="B7182" s="136"/>
      <c r="C7182" s="137" t="s">
        <v>938</v>
      </c>
      <c r="D7182" s="139"/>
      <c r="E7182" s="139"/>
      <c r="F7182" s="134"/>
      <c r="G7182" s="134"/>
      <c r="H7182" s="140"/>
      <c r="I7182" s="140"/>
      <c r="J7182" s="140"/>
      <c r="K7182" s="140"/>
    </row>
    <row r="7183" spans="1:11" outlineLevel="1" x14ac:dyDescent="0.2">
      <c r="A7183" s="135"/>
      <c r="B7183" s="136"/>
      <c r="C7183" s="137" t="s">
        <v>3684</v>
      </c>
      <c r="D7183" s="139"/>
      <c r="E7183" s="139">
        <v>1.2</v>
      </c>
      <c r="F7183" s="134"/>
      <c r="G7183" s="134"/>
      <c r="H7183" s="140"/>
      <c r="I7183" s="140"/>
      <c r="J7183" s="140"/>
      <c r="K7183" s="140"/>
    </row>
    <row r="7184" spans="1:11" outlineLevel="1" x14ac:dyDescent="0.2">
      <c r="A7184" s="135"/>
      <c r="B7184" s="136"/>
      <c r="C7184" s="137" t="s">
        <v>3685</v>
      </c>
      <c r="D7184" s="139"/>
      <c r="E7184" s="139">
        <v>1.2</v>
      </c>
      <c r="F7184" s="134"/>
      <c r="G7184" s="134"/>
      <c r="H7184" s="140"/>
      <c r="I7184" s="140"/>
      <c r="J7184" s="140"/>
      <c r="K7184" s="140"/>
    </row>
    <row r="7185" spans="1:11" outlineLevel="1" x14ac:dyDescent="0.2">
      <c r="A7185" s="135"/>
      <c r="B7185" s="136"/>
      <c r="C7185" s="137" t="s">
        <v>3686</v>
      </c>
      <c r="D7185" s="139"/>
      <c r="E7185" s="139">
        <v>1.2</v>
      </c>
      <c r="F7185" s="134"/>
      <c r="G7185" s="134"/>
      <c r="H7185" s="140"/>
      <c r="I7185" s="140"/>
      <c r="J7185" s="140"/>
      <c r="K7185" s="140"/>
    </row>
    <row r="7186" spans="1:11" outlineLevel="1" x14ac:dyDescent="0.2">
      <c r="A7186" s="135"/>
      <c r="B7186" s="136"/>
      <c r="C7186" s="137" t="s">
        <v>3687</v>
      </c>
      <c r="D7186" s="139"/>
      <c r="E7186" s="139">
        <v>1.2</v>
      </c>
      <c r="F7186" s="134"/>
      <c r="G7186" s="134"/>
      <c r="H7186" s="140"/>
      <c r="I7186" s="140"/>
      <c r="J7186" s="140"/>
      <c r="K7186" s="140"/>
    </row>
    <row r="7187" spans="1:11" outlineLevel="1" x14ac:dyDescent="0.2">
      <c r="A7187" s="135"/>
      <c r="B7187" s="136"/>
      <c r="C7187" s="137" t="s">
        <v>3688</v>
      </c>
      <c r="D7187" s="139"/>
      <c r="E7187" s="139">
        <v>1.2</v>
      </c>
      <c r="F7187" s="134"/>
      <c r="G7187" s="134"/>
      <c r="H7187" s="140"/>
      <c r="I7187" s="140"/>
      <c r="J7187" s="140"/>
      <c r="K7187" s="140"/>
    </row>
    <row r="7188" spans="1:11" outlineLevel="1" x14ac:dyDescent="0.2">
      <c r="A7188" s="135"/>
      <c r="B7188" s="136"/>
      <c r="C7188" s="137" t="s">
        <v>3689</v>
      </c>
      <c r="D7188" s="139"/>
      <c r="E7188" s="139">
        <v>11.88</v>
      </c>
      <c r="F7188" s="134"/>
      <c r="G7188" s="134"/>
      <c r="H7188" s="140"/>
      <c r="I7188" s="140"/>
      <c r="J7188" s="140"/>
      <c r="K7188" s="140"/>
    </row>
    <row r="7189" spans="1:11" outlineLevel="1" x14ac:dyDescent="0.2">
      <c r="A7189" s="135"/>
      <c r="B7189" s="136"/>
      <c r="C7189" s="137" t="s">
        <v>3633</v>
      </c>
      <c r="D7189" s="139"/>
      <c r="E7189" s="139">
        <v>-1.4</v>
      </c>
      <c r="F7189" s="134"/>
      <c r="G7189" s="134"/>
      <c r="H7189" s="140"/>
      <c r="I7189" s="140"/>
      <c r="J7189" s="140"/>
      <c r="K7189" s="140"/>
    </row>
    <row r="7190" spans="1:11" outlineLevel="1" x14ac:dyDescent="0.2">
      <c r="A7190" s="135"/>
      <c r="B7190" s="136"/>
      <c r="C7190" s="137" t="s">
        <v>3690</v>
      </c>
      <c r="D7190" s="139"/>
      <c r="E7190" s="139">
        <v>20.96</v>
      </c>
      <c r="F7190" s="134"/>
      <c r="G7190" s="134"/>
      <c r="H7190" s="140"/>
      <c r="I7190" s="140"/>
      <c r="J7190" s="140"/>
      <c r="K7190" s="140"/>
    </row>
    <row r="7191" spans="1:11" outlineLevel="1" x14ac:dyDescent="0.2">
      <c r="A7191" s="135"/>
      <c r="B7191" s="136"/>
      <c r="C7191" s="137" t="s">
        <v>3644</v>
      </c>
      <c r="D7191" s="139"/>
      <c r="E7191" s="139">
        <v>-4.2</v>
      </c>
      <c r="F7191" s="134"/>
      <c r="G7191" s="134"/>
      <c r="H7191" s="140"/>
      <c r="I7191" s="140"/>
      <c r="J7191" s="140"/>
      <c r="K7191" s="140"/>
    </row>
    <row r="7192" spans="1:11" outlineLevel="1" x14ac:dyDescent="0.2">
      <c r="A7192" s="135"/>
      <c r="B7192" s="136"/>
      <c r="C7192" s="137" t="s">
        <v>1663</v>
      </c>
      <c r="D7192" s="139"/>
      <c r="E7192" s="139">
        <v>-1.6</v>
      </c>
      <c r="F7192" s="134"/>
      <c r="G7192" s="134"/>
      <c r="H7192" s="140"/>
      <c r="I7192" s="140"/>
      <c r="J7192" s="140"/>
      <c r="K7192" s="140"/>
    </row>
    <row r="7193" spans="1:11" outlineLevel="1" x14ac:dyDescent="0.2">
      <c r="A7193" s="135"/>
      <c r="B7193" s="136"/>
      <c r="C7193" s="137" t="s">
        <v>3691</v>
      </c>
      <c r="D7193" s="139"/>
      <c r="E7193" s="139">
        <v>9.6</v>
      </c>
      <c r="F7193" s="134"/>
      <c r="G7193" s="134"/>
      <c r="H7193" s="140"/>
      <c r="I7193" s="140"/>
      <c r="J7193" s="140"/>
      <c r="K7193" s="140"/>
    </row>
    <row r="7194" spans="1:11" outlineLevel="1" x14ac:dyDescent="0.2">
      <c r="A7194" s="135"/>
      <c r="B7194" s="136"/>
      <c r="C7194" s="137" t="s">
        <v>3633</v>
      </c>
      <c r="D7194" s="139"/>
      <c r="E7194" s="139">
        <v>-1.4</v>
      </c>
      <c r="F7194" s="134"/>
      <c r="G7194" s="134"/>
      <c r="H7194" s="140"/>
      <c r="I7194" s="140"/>
      <c r="J7194" s="140"/>
      <c r="K7194" s="140"/>
    </row>
    <row r="7195" spans="1:11" outlineLevel="1" x14ac:dyDescent="0.2">
      <c r="A7195" s="135"/>
      <c r="B7195" s="136"/>
      <c r="C7195" s="137" t="s">
        <v>3692</v>
      </c>
      <c r="D7195" s="139"/>
      <c r="E7195" s="139">
        <v>9.8800000000000008</v>
      </c>
      <c r="F7195" s="134"/>
      <c r="G7195" s="134"/>
      <c r="H7195" s="140"/>
      <c r="I7195" s="140"/>
      <c r="J7195" s="140"/>
      <c r="K7195" s="140"/>
    </row>
    <row r="7196" spans="1:11" outlineLevel="1" x14ac:dyDescent="0.2">
      <c r="A7196" s="135"/>
      <c r="B7196" s="136"/>
      <c r="C7196" s="137" t="s">
        <v>3635</v>
      </c>
      <c r="D7196" s="139"/>
      <c r="E7196" s="139">
        <v>-2.8</v>
      </c>
      <c r="F7196" s="134"/>
      <c r="G7196" s="134"/>
      <c r="H7196" s="140"/>
      <c r="I7196" s="140"/>
      <c r="J7196" s="140"/>
      <c r="K7196" s="140"/>
    </row>
    <row r="7197" spans="1:11" outlineLevel="1" x14ac:dyDescent="0.2">
      <c r="A7197" s="135"/>
      <c r="B7197" s="136"/>
      <c r="C7197" s="137" t="s">
        <v>3693</v>
      </c>
      <c r="D7197" s="139"/>
      <c r="E7197" s="139">
        <v>9.6</v>
      </c>
      <c r="F7197" s="134"/>
      <c r="G7197" s="134"/>
      <c r="H7197" s="140"/>
      <c r="I7197" s="140"/>
      <c r="J7197" s="140"/>
      <c r="K7197" s="140"/>
    </row>
    <row r="7198" spans="1:11" outlineLevel="1" x14ac:dyDescent="0.2">
      <c r="A7198" s="135"/>
      <c r="B7198" s="136"/>
      <c r="C7198" s="137" t="s">
        <v>3633</v>
      </c>
      <c r="D7198" s="139"/>
      <c r="E7198" s="139">
        <v>-1.4</v>
      </c>
      <c r="F7198" s="134"/>
      <c r="G7198" s="134"/>
      <c r="H7198" s="140"/>
      <c r="I7198" s="140"/>
      <c r="J7198" s="140"/>
      <c r="K7198" s="140"/>
    </row>
    <row r="7199" spans="1:11" outlineLevel="1" x14ac:dyDescent="0.2">
      <c r="A7199" s="135"/>
      <c r="B7199" s="136"/>
      <c r="C7199" s="137" t="s">
        <v>3694</v>
      </c>
      <c r="D7199" s="139"/>
      <c r="E7199" s="139">
        <v>1.2</v>
      </c>
      <c r="F7199" s="134"/>
      <c r="G7199" s="134"/>
      <c r="H7199" s="140"/>
      <c r="I7199" s="140"/>
      <c r="J7199" s="140"/>
      <c r="K7199" s="140"/>
    </row>
    <row r="7200" spans="1:11" outlineLevel="1" x14ac:dyDescent="0.2">
      <c r="A7200" s="135"/>
      <c r="B7200" s="136"/>
      <c r="C7200" s="137" t="s">
        <v>3695</v>
      </c>
      <c r="D7200" s="139"/>
      <c r="E7200" s="139">
        <v>1.2</v>
      </c>
      <c r="F7200" s="134"/>
      <c r="G7200" s="134"/>
      <c r="H7200" s="140"/>
      <c r="I7200" s="140"/>
      <c r="J7200" s="140"/>
      <c r="K7200" s="140"/>
    </row>
    <row r="7201" spans="1:11" outlineLevel="1" x14ac:dyDescent="0.2">
      <c r="A7201" s="135"/>
      <c r="B7201" s="136"/>
      <c r="C7201" s="137" t="s">
        <v>3696</v>
      </c>
      <c r="D7201" s="139"/>
      <c r="E7201" s="139">
        <v>1.5840000000000001</v>
      </c>
      <c r="F7201" s="134"/>
      <c r="G7201" s="134"/>
      <c r="H7201" s="140"/>
      <c r="I7201" s="140"/>
      <c r="J7201" s="140"/>
      <c r="K7201" s="140"/>
    </row>
    <row r="7202" spans="1:11" outlineLevel="1" x14ac:dyDescent="0.2">
      <c r="A7202" s="135"/>
      <c r="B7202" s="136"/>
      <c r="C7202" s="137" t="s">
        <v>3697</v>
      </c>
      <c r="D7202" s="139"/>
      <c r="E7202" s="139">
        <v>1.2</v>
      </c>
      <c r="F7202" s="134"/>
      <c r="G7202" s="134"/>
      <c r="H7202" s="140"/>
      <c r="I7202" s="140"/>
      <c r="J7202" s="140"/>
      <c r="K7202" s="140"/>
    </row>
    <row r="7203" spans="1:11" outlineLevel="1" x14ac:dyDescent="0.2">
      <c r="A7203" s="135"/>
      <c r="B7203" s="136"/>
      <c r="C7203" s="137" t="s">
        <v>3698</v>
      </c>
      <c r="D7203" s="139"/>
      <c r="E7203" s="139">
        <v>1.2</v>
      </c>
      <c r="F7203" s="134"/>
      <c r="G7203" s="134"/>
      <c r="H7203" s="140"/>
      <c r="I7203" s="140"/>
      <c r="J7203" s="140"/>
      <c r="K7203" s="140"/>
    </row>
    <row r="7204" spans="1:11" outlineLevel="1" x14ac:dyDescent="0.2">
      <c r="A7204" s="135"/>
      <c r="B7204" s="136"/>
      <c r="C7204" s="137" t="s">
        <v>3699</v>
      </c>
      <c r="D7204" s="139"/>
      <c r="E7204" s="139">
        <v>1.2</v>
      </c>
      <c r="F7204" s="134"/>
      <c r="G7204" s="134"/>
      <c r="H7204" s="140"/>
      <c r="I7204" s="140"/>
      <c r="J7204" s="140"/>
      <c r="K7204" s="140"/>
    </row>
    <row r="7205" spans="1:11" outlineLevel="1" x14ac:dyDescent="0.2">
      <c r="A7205" s="135"/>
      <c r="B7205" s="136"/>
      <c r="C7205" s="137" t="s">
        <v>950</v>
      </c>
      <c r="D7205" s="139"/>
      <c r="E7205" s="139"/>
      <c r="F7205" s="134"/>
      <c r="G7205" s="134"/>
      <c r="H7205" s="140"/>
      <c r="I7205" s="140"/>
      <c r="J7205" s="140"/>
      <c r="K7205" s="140"/>
    </row>
    <row r="7206" spans="1:11" outlineLevel="1" x14ac:dyDescent="0.2">
      <c r="A7206" s="135"/>
      <c r="B7206" s="136"/>
      <c r="C7206" s="137" t="s">
        <v>3700</v>
      </c>
      <c r="D7206" s="139"/>
      <c r="E7206" s="139">
        <v>1.2</v>
      </c>
      <c r="F7206" s="134"/>
      <c r="G7206" s="134"/>
      <c r="H7206" s="140"/>
      <c r="I7206" s="140"/>
      <c r="J7206" s="140"/>
      <c r="K7206" s="140"/>
    </row>
    <row r="7207" spans="1:11" outlineLevel="1" x14ac:dyDescent="0.2">
      <c r="A7207" s="135"/>
      <c r="B7207" s="136"/>
      <c r="C7207" s="137" t="s">
        <v>3701</v>
      </c>
      <c r="D7207" s="139"/>
      <c r="E7207" s="139">
        <v>1.2</v>
      </c>
      <c r="F7207" s="134"/>
      <c r="G7207" s="134"/>
      <c r="H7207" s="140"/>
      <c r="I7207" s="140"/>
      <c r="J7207" s="140"/>
      <c r="K7207" s="140"/>
    </row>
    <row r="7208" spans="1:11" outlineLevel="1" x14ac:dyDescent="0.2">
      <c r="A7208" s="135"/>
      <c r="B7208" s="136"/>
      <c r="C7208" s="137" t="s">
        <v>3702</v>
      </c>
      <c r="D7208" s="139"/>
      <c r="E7208" s="139">
        <v>1.2</v>
      </c>
      <c r="F7208" s="134"/>
      <c r="G7208" s="134"/>
      <c r="H7208" s="140"/>
      <c r="I7208" s="140"/>
      <c r="J7208" s="140"/>
      <c r="K7208" s="140"/>
    </row>
    <row r="7209" spans="1:11" outlineLevel="1" x14ac:dyDescent="0.2">
      <c r="A7209" s="135"/>
      <c r="B7209" s="136"/>
      <c r="C7209" s="137" t="s">
        <v>3703</v>
      </c>
      <c r="D7209" s="139"/>
      <c r="E7209" s="139">
        <v>11.76</v>
      </c>
      <c r="F7209" s="134"/>
      <c r="G7209" s="134"/>
      <c r="H7209" s="140"/>
      <c r="I7209" s="140"/>
      <c r="J7209" s="140"/>
      <c r="K7209" s="140"/>
    </row>
    <row r="7210" spans="1:11" outlineLevel="1" x14ac:dyDescent="0.2">
      <c r="A7210" s="135"/>
      <c r="B7210" s="136"/>
      <c r="C7210" s="137" t="s">
        <v>3633</v>
      </c>
      <c r="D7210" s="139"/>
      <c r="E7210" s="139">
        <v>-1.4</v>
      </c>
      <c r="F7210" s="134"/>
      <c r="G7210" s="134"/>
      <c r="H7210" s="140"/>
      <c r="I7210" s="140"/>
      <c r="J7210" s="140"/>
      <c r="K7210" s="140"/>
    </row>
    <row r="7211" spans="1:11" outlineLevel="1" x14ac:dyDescent="0.2">
      <c r="A7211" s="135"/>
      <c r="B7211" s="136"/>
      <c r="C7211" s="137" t="s">
        <v>3704</v>
      </c>
      <c r="D7211" s="139"/>
      <c r="E7211" s="139">
        <v>20.96</v>
      </c>
      <c r="F7211" s="134"/>
      <c r="G7211" s="134"/>
      <c r="H7211" s="140"/>
      <c r="I7211" s="140"/>
      <c r="J7211" s="140"/>
      <c r="K7211" s="140"/>
    </row>
    <row r="7212" spans="1:11" outlineLevel="1" x14ac:dyDescent="0.2">
      <c r="A7212" s="135"/>
      <c r="B7212" s="136"/>
      <c r="C7212" s="137" t="s">
        <v>3644</v>
      </c>
      <c r="D7212" s="139"/>
      <c r="E7212" s="139">
        <v>-4.2</v>
      </c>
      <c r="F7212" s="134"/>
      <c r="G7212" s="134"/>
      <c r="H7212" s="140"/>
      <c r="I7212" s="140"/>
      <c r="J7212" s="140"/>
      <c r="K7212" s="140"/>
    </row>
    <row r="7213" spans="1:11" outlineLevel="1" x14ac:dyDescent="0.2">
      <c r="A7213" s="135"/>
      <c r="B7213" s="136"/>
      <c r="C7213" s="137" t="s">
        <v>1663</v>
      </c>
      <c r="D7213" s="139"/>
      <c r="E7213" s="139">
        <v>-1.6</v>
      </c>
      <c r="F7213" s="134"/>
      <c r="G7213" s="134"/>
      <c r="H7213" s="140"/>
      <c r="I7213" s="140"/>
      <c r="J7213" s="140"/>
      <c r="K7213" s="140"/>
    </row>
    <row r="7214" spans="1:11" outlineLevel="1" x14ac:dyDescent="0.2">
      <c r="A7214" s="135"/>
      <c r="B7214" s="136"/>
      <c r="C7214" s="137" t="s">
        <v>3705</v>
      </c>
      <c r="D7214" s="139"/>
      <c r="E7214" s="139">
        <v>9.76</v>
      </c>
      <c r="F7214" s="134"/>
      <c r="G7214" s="134"/>
      <c r="H7214" s="140"/>
      <c r="I7214" s="140"/>
      <c r="J7214" s="140"/>
      <c r="K7214" s="140"/>
    </row>
    <row r="7215" spans="1:11" outlineLevel="1" x14ac:dyDescent="0.2">
      <c r="A7215" s="135"/>
      <c r="B7215" s="136"/>
      <c r="C7215" s="137" t="s">
        <v>3633</v>
      </c>
      <c r="D7215" s="139"/>
      <c r="E7215" s="139">
        <v>-1.4</v>
      </c>
      <c r="F7215" s="134"/>
      <c r="G7215" s="134"/>
      <c r="H7215" s="140"/>
      <c r="I7215" s="140"/>
      <c r="J7215" s="140"/>
      <c r="K7215" s="140"/>
    </row>
    <row r="7216" spans="1:11" outlineLevel="1" x14ac:dyDescent="0.2">
      <c r="A7216" s="135"/>
      <c r="B7216" s="136"/>
      <c r="C7216" s="137" t="s">
        <v>3706</v>
      </c>
      <c r="D7216" s="139"/>
      <c r="E7216" s="139">
        <v>9.8800000000000008</v>
      </c>
      <c r="F7216" s="134"/>
      <c r="G7216" s="134"/>
      <c r="H7216" s="140"/>
      <c r="I7216" s="140"/>
      <c r="J7216" s="140"/>
      <c r="K7216" s="140"/>
    </row>
    <row r="7217" spans="1:11" outlineLevel="1" x14ac:dyDescent="0.2">
      <c r="A7217" s="135"/>
      <c r="B7217" s="136"/>
      <c r="C7217" s="137" t="s">
        <v>3633</v>
      </c>
      <c r="D7217" s="139"/>
      <c r="E7217" s="139">
        <v>-1.4</v>
      </c>
      <c r="F7217" s="134"/>
      <c r="G7217" s="134"/>
      <c r="H7217" s="140"/>
      <c r="I7217" s="140"/>
      <c r="J7217" s="140"/>
      <c r="K7217" s="140"/>
    </row>
    <row r="7218" spans="1:11" outlineLevel="1" x14ac:dyDescent="0.2">
      <c r="A7218" s="135"/>
      <c r="B7218" s="136"/>
      <c r="C7218" s="137" t="s">
        <v>1663</v>
      </c>
      <c r="D7218" s="139"/>
      <c r="E7218" s="139">
        <v>-1.6</v>
      </c>
      <c r="F7218" s="134"/>
      <c r="G7218" s="134"/>
      <c r="H7218" s="140"/>
      <c r="I7218" s="140"/>
      <c r="J7218" s="140"/>
      <c r="K7218" s="140"/>
    </row>
    <row r="7219" spans="1:11" outlineLevel="1" x14ac:dyDescent="0.2">
      <c r="A7219" s="135"/>
      <c r="B7219" s="136"/>
      <c r="C7219" s="137" t="s">
        <v>3707</v>
      </c>
      <c r="D7219" s="139"/>
      <c r="E7219" s="139">
        <v>9.6</v>
      </c>
      <c r="F7219" s="134"/>
      <c r="G7219" s="134"/>
      <c r="H7219" s="140"/>
      <c r="I7219" s="140"/>
      <c r="J7219" s="140"/>
      <c r="K7219" s="140"/>
    </row>
    <row r="7220" spans="1:11" outlineLevel="1" x14ac:dyDescent="0.2">
      <c r="A7220" s="135"/>
      <c r="B7220" s="136"/>
      <c r="C7220" s="137" t="s">
        <v>3633</v>
      </c>
      <c r="D7220" s="139"/>
      <c r="E7220" s="139">
        <v>-1.4</v>
      </c>
      <c r="F7220" s="134"/>
      <c r="G7220" s="134"/>
      <c r="H7220" s="140"/>
      <c r="I7220" s="140"/>
      <c r="J7220" s="140"/>
      <c r="K7220" s="140"/>
    </row>
    <row r="7221" spans="1:11" outlineLevel="1" x14ac:dyDescent="0.2">
      <c r="A7221" s="135"/>
      <c r="B7221" s="136"/>
      <c r="C7221" s="137" t="s">
        <v>3708</v>
      </c>
      <c r="D7221" s="139"/>
      <c r="E7221" s="139">
        <v>1.2</v>
      </c>
      <c r="F7221" s="134"/>
      <c r="G7221" s="134"/>
      <c r="H7221" s="140"/>
      <c r="I7221" s="140"/>
      <c r="J7221" s="140"/>
      <c r="K7221" s="140"/>
    </row>
    <row r="7222" spans="1:11" outlineLevel="1" x14ac:dyDescent="0.2">
      <c r="A7222" s="135"/>
      <c r="B7222" s="136"/>
      <c r="C7222" s="137" t="s">
        <v>3709</v>
      </c>
      <c r="D7222" s="139"/>
      <c r="E7222" s="139">
        <v>1.2</v>
      </c>
      <c r="F7222" s="134"/>
      <c r="G7222" s="134"/>
      <c r="H7222" s="140"/>
      <c r="I7222" s="140"/>
      <c r="J7222" s="140"/>
      <c r="K7222" s="140"/>
    </row>
    <row r="7223" spans="1:11" outlineLevel="1" x14ac:dyDescent="0.2">
      <c r="A7223" s="135"/>
      <c r="B7223" s="136"/>
      <c r="C7223" s="137" t="s">
        <v>3710</v>
      </c>
      <c r="D7223" s="139"/>
      <c r="E7223" s="139">
        <v>1.5840000000000001</v>
      </c>
      <c r="F7223" s="134"/>
      <c r="G7223" s="134"/>
      <c r="H7223" s="140"/>
      <c r="I7223" s="140"/>
      <c r="J7223" s="140"/>
      <c r="K7223" s="140"/>
    </row>
    <row r="7224" spans="1:11" outlineLevel="1" x14ac:dyDescent="0.2">
      <c r="A7224" s="135"/>
      <c r="B7224" s="136"/>
      <c r="C7224" s="137" t="s">
        <v>3711</v>
      </c>
      <c r="D7224" s="139"/>
      <c r="E7224" s="139">
        <v>1.2</v>
      </c>
      <c r="F7224" s="134"/>
      <c r="G7224" s="134"/>
      <c r="H7224" s="140"/>
      <c r="I7224" s="140"/>
      <c r="J7224" s="140"/>
      <c r="K7224" s="140"/>
    </row>
    <row r="7225" spans="1:11" outlineLevel="1" x14ac:dyDescent="0.2">
      <c r="A7225" s="135"/>
      <c r="B7225" s="136"/>
      <c r="C7225" s="137" t="s">
        <v>3712</v>
      </c>
      <c r="D7225" s="139"/>
      <c r="E7225" s="139">
        <v>1.2</v>
      </c>
      <c r="F7225" s="134"/>
      <c r="G7225" s="134"/>
      <c r="H7225" s="140"/>
      <c r="I7225" s="140"/>
      <c r="J7225" s="140"/>
      <c r="K7225" s="140"/>
    </row>
    <row r="7226" spans="1:11" outlineLevel="1" x14ac:dyDescent="0.2">
      <c r="A7226" s="135"/>
      <c r="B7226" s="136"/>
      <c r="C7226" s="137" t="s">
        <v>3713</v>
      </c>
      <c r="D7226" s="139"/>
      <c r="E7226" s="139">
        <v>1.5</v>
      </c>
      <c r="F7226" s="134"/>
      <c r="G7226" s="134"/>
      <c r="H7226" s="140"/>
      <c r="I7226" s="140"/>
      <c r="J7226" s="140"/>
      <c r="K7226" s="140"/>
    </row>
    <row r="7227" spans="1:11" outlineLevel="1" x14ac:dyDescent="0.2">
      <c r="A7227" s="135"/>
      <c r="B7227" s="136"/>
      <c r="C7227" s="137" t="s">
        <v>3714</v>
      </c>
      <c r="D7227" s="139"/>
      <c r="E7227" s="139">
        <v>1.2</v>
      </c>
      <c r="F7227" s="134"/>
      <c r="G7227" s="134"/>
      <c r="H7227" s="140"/>
      <c r="I7227" s="140"/>
      <c r="J7227" s="140"/>
      <c r="K7227" s="140"/>
    </row>
    <row r="7228" spans="1:11" outlineLevel="1" x14ac:dyDescent="0.2">
      <c r="A7228" s="135"/>
      <c r="B7228" s="136"/>
      <c r="C7228" s="137" t="s">
        <v>997</v>
      </c>
      <c r="D7228" s="139"/>
      <c r="E7228" s="139"/>
      <c r="F7228" s="134"/>
      <c r="G7228" s="134"/>
      <c r="H7228" s="140"/>
      <c r="I7228" s="140"/>
      <c r="J7228" s="140"/>
      <c r="K7228" s="140"/>
    </row>
    <row r="7229" spans="1:11" outlineLevel="1" x14ac:dyDescent="0.2">
      <c r="A7229" s="135"/>
      <c r="B7229" s="136"/>
      <c r="C7229" s="137" t="s">
        <v>3715</v>
      </c>
      <c r="D7229" s="139"/>
      <c r="E7229" s="139">
        <v>18.36</v>
      </c>
      <c r="F7229" s="134"/>
      <c r="G7229" s="134"/>
      <c r="H7229" s="140"/>
      <c r="I7229" s="140"/>
      <c r="J7229" s="140"/>
      <c r="K7229" s="140"/>
    </row>
    <row r="7230" spans="1:11" outlineLevel="1" x14ac:dyDescent="0.2">
      <c r="A7230" s="135"/>
      <c r="B7230" s="136"/>
      <c r="C7230" s="137" t="s">
        <v>3716</v>
      </c>
      <c r="D7230" s="139"/>
      <c r="E7230" s="139">
        <v>-5.6</v>
      </c>
      <c r="F7230" s="134"/>
      <c r="G7230" s="134"/>
      <c r="H7230" s="140"/>
      <c r="I7230" s="140"/>
      <c r="J7230" s="140"/>
      <c r="K7230" s="140"/>
    </row>
    <row r="7231" spans="1:11" outlineLevel="1" x14ac:dyDescent="0.2">
      <c r="A7231" s="135"/>
      <c r="B7231" s="136"/>
      <c r="C7231" s="137" t="s">
        <v>3717</v>
      </c>
      <c r="D7231" s="139"/>
      <c r="E7231" s="139">
        <v>10.16</v>
      </c>
      <c r="F7231" s="134"/>
      <c r="G7231" s="134"/>
      <c r="H7231" s="140"/>
      <c r="I7231" s="140"/>
      <c r="J7231" s="140"/>
      <c r="K7231" s="140"/>
    </row>
    <row r="7232" spans="1:11" outlineLevel="1" x14ac:dyDescent="0.2">
      <c r="A7232" s="135"/>
      <c r="B7232" s="136"/>
      <c r="C7232" s="137" t="s">
        <v>3633</v>
      </c>
      <c r="D7232" s="139"/>
      <c r="E7232" s="139">
        <v>-1.4</v>
      </c>
      <c r="F7232" s="134"/>
      <c r="G7232" s="134"/>
      <c r="H7232" s="140"/>
      <c r="I7232" s="140"/>
      <c r="J7232" s="140"/>
      <c r="K7232" s="140"/>
    </row>
    <row r="7233" spans="1:11" outlineLevel="1" x14ac:dyDescent="0.2">
      <c r="A7233" s="135"/>
      <c r="B7233" s="136"/>
      <c r="C7233" s="137" t="s">
        <v>3718</v>
      </c>
      <c r="D7233" s="139"/>
      <c r="E7233" s="139">
        <v>10.16</v>
      </c>
      <c r="F7233" s="134"/>
      <c r="G7233" s="134"/>
      <c r="H7233" s="140"/>
      <c r="I7233" s="140"/>
      <c r="J7233" s="140"/>
      <c r="K7233" s="140"/>
    </row>
    <row r="7234" spans="1:11" outlineLevel="1" x14ac:dyDescent="0.2">
      <c r="A7234" s="135"/>
      <c r="B7234" s="136"/>
      <c r="C7234" s="137" t="s">
        <v>3633</v>
      </c>
      <c r="D7234" s="139"/>
      <c r="E7234" s="139">
        <v>-1.4</v>
      </c>
      <c r="F7234" s="134"/>
      <c r="G7234" s="134"/>
      <c r="H7234" s="140"/>
      <c r="I7234" s="140"/>
      <c r="J7234" s="140"/>
      <c r="K7234" s="140"/>
    </row>
    <row r="7235" spans="1:11" outlineLevel="1" x14ac:dyDescent="0.2">
      <c r="A7235" s="135"/>
      <c r="B7235" s="136"/>
      <c r="C7235" s="137" t="s">
        <v>3719</v>
      </c>
      <c r="D7235" s="139"/>
      <c r="E7235" s="139">
        <v>13.16</v>
      </c>
      <c r="F7235" s="134"/>
      <c r="G7235" s="134"/>
      <c r="H7235" s="140"/>
      <c r="I7235" s="140"/>
      <c r="J7235" s="140"/>
      <c r="K7235" s="140"/>
    </row>
    <row r="7236" spans="1:11" outlineLevel="1" x14ac:dyDescent="0.2">
      <c r="A7236" s="135"/>
      <c r="B7236" s="136"/>
      <c r="C7236" s="137" t="s">
        <v>3635</v>
      </c>
      <c r="D7236" s="139"/>
      <c r="E7236" s="139">
        <v>-2.8</v>
      </c>
      <c r="F7236" s="134"/>
      <c r="G7236" s="134"/>
      <c r="H7236" s="140"/>
      <c r="I7236" s="140"/>
      <c r="J7236" s="140"/>
      <c r="K7236" s="140"/>
    </row>
    <row r="7237" spans="1:11" outlineLevel="1" x14ac:dyDescent="0.2">
      <c r="A7237" s="135"/>
      <c r="B7237" s="136"/>
      <c r="C7237" s="137" t="s">
        <v>3720</v>
      </c>
      <c r="D7237" s="139"/>
      <c r="E7237" s="139">
        <v>9.6</v>
      </c>
      <c r="F7237" s="134"/>
      <c r="G7237" s="134"/>
      <c r="H7237" s="140"/>
      <c r="I7237" s="140"/>
      <c r="J7237" s="140"/>
      <c r="K7237" s="140"/>
    </row>
    <row r="7238" spans="1:11" outlineLevel="1" x14ac:dyDescent="0.2">
      <c r="A7238" s="135"/>
      <c r="B7238" s="136"/>
      <c r="C7238" s="137" t="s">
        <v>3633</v>
      </c>
      <c r="D7238" s="139"/>
      <c r="E7238" s="139">
        <v>-1.4</v>
      </c>
      <c r="F7238" s="134"/>
      <c r="G7238" s="134"/>
      <c r="H7238" s="140"/>
      <c r="I7238" s="140"/>
      <c r="J7238" s="140"/>
      <c r="K7238" s="140"/>
    </row>
    <row r="7239" spans="1:11" outlineLevel="1" x14ac:dyDescent="0.2">
      <c r="A7239" s="135"/>
      <c r="B7239" s="136"/>
      <c r="C7239" s="137" t="s">
        <v>3721</v>
      </c>
      <c r="D7239" s="139"/>
      <c r="E7239" s="139">
        <v>1.2</v>
      </c>
      <c r="F7239" s="134"/>
      <c r="G7239" s="134"/>
      <c r="H7239" s="140"/>
      <c r="I7239" s="140"/>
      <c r="J7239" s="140"/>
      <c r="K7239" s="140"/>
    </row>
    <row r="7240" spans="1:11" outlineLevel="1" x14ac:dyDescent="0.2">
      <c r="A7240" s="135"/>
      <c r="B7240" s="136"/>
      <c r="C7240" s="137" t="s">
        <v>3722</v>
      </c>
      <c r="D7240" s="139"/>
      <c r="E7240" s="139">
        <v>2.4</v>
      </c>
      <c r="F7240" s="134"/>
      <c r="G7240" s="134"/>
      <c r="H7240" s="140"/>
      <c r="I7240" s="140"/>
      <c r="J7240" s="140"/>
      <c r="K7240" s="140"/>
    </row>
    <row r="7241" spans="1:11" outlineLevel="1" x14ac:dyDescent="0.2">
      <c r="A7241" s="135"/>
      <c r="B7241" s="136"/>
      <c r="C7241" s="137" t="s">
        <v>3723</v>
      </c>
      <c r="D7241" s="139"/>
      <c r="E7241" s="139">
        <v>2.4</v>
      </c>
      <c r="F7241" s="134"/>
      <c r="G7241" s="134"/>
      <c r="H7241" s="140"/>
      <c r="I7241" s="140"/>
      <c r="J7241" s="140"/>
      <c r="K7241" s="140"/>
    </row>
    <row r="7242" spans="1:11" outlineLevel="1" x14ac:dyDescent="0.2">
      <c r="A7242" s="135"/>
      <c r="B7242" s="136"/>
      <c r="C7242" s="137" t="s">
        <v>3724</v>
      </c>
      <c r="D7242" s="139"/>
      <c r="E7242" s="139">
        <v>2.4</v>
      </c>
      <c r="F7242" s="134"/>
      <c r="G7242" s="134"/>
      <c r="H7242" s="140"/>
      <c r="I7242" s="140"/>
      <c r="J7242" s="140"/>
      <c r="K7242" s="140"/>
    </row>
    <row r="7243" spans="1:11" outlineLevel="1" x14ac:dyDescent="0.2">
      <c r="A7243" s="43">
        <v>665</v>
      </c>
      <c r="B7243" s="44" t="s">
        <v>5308</v>
      </c>
      <c r="C7243" s="59" t="s">
        <v>5309</v>
      </c>
      <c r="D7243" s="68" t="s">
        <v>373</v>
      </c>
      <c r="E7243" s="46">
        <v>132.24</v>
      </c>
      <c r="F7243" s="47">
        <v>0</v>
      </c>
      <c r="G7243" s="48">
        <f>ROUND(E7243*F7243,2)</f>
        <v>0</v>
      </c>
      <c r="H7243" s="46">
        <v>1.7000000000000001E-4</v>
      </c>
      <c r="I7243" s="46">
        <f>ROUND(E7243*H7243,2)</f>
        <v>0.02</v>
      </c>
      <c r="J7243" s="46">
        <v>0</v>
      </c>
      <c r="K7243" s="46">
        <f>ROUND(E7243*J7243,2)</f>
        <v>0</v>
      </c>
    </row>
    <row r="7244" spans="1:11" outlineLevel="1" x14ac:dyDescent="0.2">
      <c r="A7244" s="135"/>
      <c r="B7244" s="136"/>
      <c r="C7244" s="137" t="s">
        <v>906</v>
      </c>
      <c r="D7244" s="139"/>
      <c r="E7244" s="139"/>
      <c r="F7244" s="134"/>
      <c r="G7244" s="134"/>
      <c r="H7244" s="140"/>
      <c r="I7244" s="140"/>
      <c r="J7244" s="140"/>
      <c r="K7244" s="140"/>
    </row>
    <row r="7245" spans="1:11" outlineLevel="1" x14ac:dyDescent="0.2">
      <c r="A7245" s="135"/>
      <c r="B7245" s="136"/>
      <c r="C7245" s="137" t="s">
        <v>5310</v>
      </c>
      <c r="D7245" s="139"/>
      <c r="E7245" s="139">
        <v>4.9000000000000004</v>
      </c>
      <c r="F7245" s="134"/>
      <c r="G7245" s="134"/>
      <c r="H7245" s="140"/>
      <c r="I7245" s="140"/>
      <c r="J7245" s="140"/>
      <c r="K7245" s="140"/>
    </row>
    <row r="7246" spans="1:11" outlineLevel="1" x14ac:dyDescent="0.2">
      <c r="A7246" s="135"/>
      <c r="B7246" s="136"/>
      <c r="C7246" s="137" t="s">
        <v>5311</v>
      </c>
      <c r="D7246" s="139"/>
      <c r="E7246" s="139">
        <v>18</v>
      </c>
      <c r="F7246" s="134"/>
      <c r="G7246" s="134"/>
      <c r="H7246" s="140"/>
      <c r="I7246" s="140"/>
      <c r="J7246" s="140"/>
      <c r="K7246" s="140"/>
    </row>
    <row r="7247" spans="1:11" outlineLevel="1" x14ac:dyDescent="0.2">
      <c r="A7247" s="135"/>
      <c r="B7247" s="136"/>
      <c r="C7247" s="137" t="s">
        <v>5312</v>
      </c>
      <c r="D7247" s="139"/>
      <c r="E7247" s="139">
        <v>2.94</v>
      </c>
      <c r="F7247" s="134"/>
      <c r="G7247" s="134"/>
      <c r="H7247" s="140"/>
      <c r="I7247" s="140"/>
      <c r="J7247" s="140"/>
      <c r="K7247" s="140"/>
    </row>
    <row r="7248" spans="1:11" outlineLevel="1" x14ac:dyDescent="0.2">
      <c r="A7248" s="135"/>
      <c r="B7248" s="136"/>
      <c r="C7248" s="137" t="s">
        <v>5313</v>
      </c>
      <c r="D7248" s="139"/>
      <c r="E7248" s="139">
        <v>9</v>
      </c>
      <c r="F7248" s="134"/>
      <c r="G7248" s="134"/>
      <c r="H7248" s="140"/>
      <c r="I7248" s="140"/>
      <c r="J7248" s="140"/>
      <c r="K7248" s="140"/>
    </row>
    <row r="7249" spans="1:11" outlineLevel="1" x14ac:dyDescent="0.2">
      <c r="A7249" s="135"/>
      <c r="B7249" s="136"/>
      <c r="C7249" s="137" t="s">
        <v>5314</v>
      </c>
      <c r="D7249" s="139"/>
      <c r="E7249" s="139">
        <v>24</v>
      </c>
      <c r="F7249" s="134"/>
      <c r="G7249" s="134"/>
      <c r="H7249" s="140"/>
      <c r="I7249" s="140"/>
      <c r="J7249" s="140"/>
      <c r="K7249" s="140"/>
    </row>
    <row r="7250" spans="1:11" outlineLevel="1" x14ac:dyDescent="0.2">
      <c r="A7250" s="135"/>
      <c r="B7250" s="136"/>
      <c r="C7250" s="137" t="s">
        <v>5315</v>
      </c>
      <c r="D7250" s="139"/>
      <c r="E7250" s="139">
        <v>5</v>
      </c>
      <c r="F7250" s="134"/>
      <c r="G7250" s="134"/>
      <c r="H7250" s="140"/>
      <c r="I7250" s="140"/>
      <c r="J7250" s="140"/>
      <c r="K7250" s="140"/>
    </row>
    <row r="7251" spans="1:11" outlineLevel="1" x14ac:dyDescent="0.2">
      <c r="A7251" s="135"/>
      <c r="B7251" s="136"/>
      <c r="C7251" s="137" t="s">
        <v>5316</v>
      </c>
      <c r="D7251" s="139"/>
      <c r="E7251" s="139">
        <v>12</v>
      </c>
      <c r="F7251" s="134"/>
      <c r="G7251" s="134"/>
      <c r="H7251" s="140"/>
      <c r="I7251" s="140"/>
      <c r="J7251" s="140"/>
      <c r="K7251" s="140"/>
    </row>
    <row r="7252" spans="1:11" outlineLevel="1" x14ac:dyDescent="0.2">
      <c r="A7252" s="135"/>
      <c r="B7252" s="136"/>
      <c r="C7252" s="137" t="s">
        <v>5317</v>
      </c>
      <c r="D7252" s="139"/>
      <c r="E7252" s="139">
        <v>6</v>
      </c>
      <c r="F7252" s="134"/>
      <c r="G7252" s="134"/>
      <c r="H7252" s="140"/>
      <c r="I7252" s="140"/>
      <c r="J7252" s="140"/>
      <c r="K7252" s="140"/>
    </row>
    <row r="7253" spans="1:11" outlineLevel="1" x14ac:dyDescent="0.2">
      <c r="A7253" s="135"/>
      <c r="B7253" s="136"/>
      <c r="C7253" s="137" t="s">
        <v>5318</v>
      </c>
      <c r="D7253" s="139"/>
      <c r="E7253" s="139">
        <v>4</v>
      </c>
      <c r="F7253" s="134"/>
      <c r="G7253" s="134"/>
      <c r="H7253" s="140"/>
      <c r="I7253" s="140"/>
      <c r="J7253" s="140"/>
      <c r="K7253" s="140"/>
    </row>
    <row r="7254" spans="1:11" outlineLevel="1" x14ac:dyDescent="0.2">
      <c r="A7254" s="135"/>
      <c r="B7254" s="136"/>
      <c r="C7254" s="137" t="s">
        <v>5319</v>
      </c>
      <c r="D7254" s="139"/>
      <c r="E7254" s="139">
        <v>8</v>
      </c>
      <c r="F7254" s="134"/>
      <c r="G7254" s="134"/>
      <c r="H7254" s="140"/>
      <c r="I7254" s="140"/>
      <c r="J7254" s="140"/>
      <c r="K7254" s="140"/>
    </row>
    <row r="7255" spans="1:11" outlineLevel="1" x14ac:dyDescent="0.2">
      <c r="A7255" s="135"/>
      <c r="B7255" s="136"/>
      <c r="C7255" s="137" t="s">
        <v>5320</v>
      </c>
      <c r="D7255" s="139"/>
      <c r="E7255" s="139">
        <v>2.1</v>
      </c>
      <c r="F7255" s="134"/>
      <c r="G7255" s="134"/>
      <c r="H7255" s="140"/>
      <c r="I7255" s="140"/>
      <c r="J7255" s="140"/>
      <c r="K7255" s="140"/>
    </row>
    <row r="7256" spans="1:11" outlineLevel="1" x14ac:dyDescent="0.2">
      <c r="A7256" s="135"/>
      <c r="B7256" s="136"/>
      <c r="C7256" s="137" t="s">
        <v>5321</v>
      </c>
      <c r="D7256" s="139"/>
      <c r="E7256" s="139">
        <v>4</v>
      </c>
      <c r="F7256" s="134"/>
      <c r="G7256" s="134"/>
      <c r="H7256" s="140"/>
      <c r="I7256" s="140"/>
      <c r="J7256" s="140"/>
      <c r="K7256" s="140"/>
    </row>
    <row r="7257" spans="1:11" outlineLevel="1" x14ac:dyDescent="0.2">
      <c r="A7257" s="135"/>
      <c r="B7257" s="136"/>
      <c r="C7257" s="137" t="s">
        <v>5322</v>
      </c>
      <c r="D7257" s="139"/>
      <c r="E7257" s="139">
        <v>12</v>
      </c>
      <c r="F7257" s="134"/>
      <c r="G7257" s="134"/>
      <c r="H7257" s="140"/>
      <c r="I7257" s="140"/>
      <c r="J7257" s="140"/>
      <c r="K7257" s="140"/>
    </row>
    <row r="7258" spans="1:11" outlineLevel="1" x14ac:dyDescent="0.2">
      <c r="A7258" s="135"/>
      <c r="B7258" s="136"/>
      <c r="C7258" s="137" t="s">
        <v>5323</v>
      </c>
      <c r="D7258" s="139"/>
      <c r="E7258" s="139">
        <v>3</v>
      </c>
      <c r="F7258" s="134"/>
      <c r="G7258" s="134"/>
      <c r="H7258" s="140"/>
      <c r="I7258" s="140"/>
      <c r="J7258" s="140"/>
      <c r="K7258" s="140"/>
    </row>
    <row r="7259" spans="1:11" outlineLevel="1" x14ac:dyDescent="0.2">
      <c r="A7259" s="135"/>
      <c r="B7259" s="136"/>
      <c r="C7259" s="137" t="s">
        <v>5324</v>
      </c>
      <c r="D7259" s="139"/>
      <c r="E7259" s="139">
        <v>0.77</v>
      </c>
      <c r="F7259" s="134"/>
      <c r="G7259" s="134"/>
      <c r="H7259" s="140"/>
      <c r="I7259" s="140"/>
      <c r="J7259" s="140"/>
      <c r="K7259" s="140"/>
    </row>
    <row r="7260" spans="1:11" outlineLevel="1" x14ac:dyDescent="0.2">
      <c r="A7260" s="135"/>
      <c r="B7260" s="136"/>
      <c r="C7260" s="137" t="s">
        <v>5325</v>
      </c>
      <c r="D7260" s="139"/>
      <c r="E7260" s="139">
        <v>0.76</v>
      </c>
      <c r="F7260" s="134"/>
      <c r="G7260" s="134"/>
      <c r="H7260" s="140"/>
      <c r="I7260" s="140"/>
      <c r="J7260" s="140"/>
      <c r="K7260" s="140"/>
    </row>
    <row r="7261" spans="1:11" outlineLevel="1" x14ac:dyDescent="0.2">
      <c r="A7261" s="135"/>
      <c r="B7261" s="136"/>
      <c r="C7261" s="137" t="s">
        <v>917</v>
      </c>
      <c r="D7261" s="139"/>
      <c r="E7261" s="139"/>
      <c r="F7261" s="134"/>
      <c r="G7261" s="134"/>
      <c r="H7261" s="140"/>
      <c r="I7261" s="140"/>
      <c r="J7261" s="140"/>
      <c r="K7261" s="140"/>
    </row>
    <row r="7262" spans="1:11" outlineLevel="1" x14ac:dyDescent="0.2">
      <c r="A7262" s="135"/>
      <c r="B7262" s="136"/>
      <c r="C7262" s="137" t="s">
        <v>5326</v>
      </c>
      <c r="D7262" s="139"/>
      <c r="E7262" s="139">
        <v>4</v>
      </c>
      <c r="F7262" s="134"/>
      <c r="G7262" s="134"/>
      <c r="H7262" s="140"/>
      <c r="I7262" s="140"/>
      <c r="J7262" s="140"/>
      <c r="K7262" s="140"/>
    </row>
    <row r="7263" spans="1:11" outlineLevel="1" x14ac:dyDescent="0.2">
      <c r="A7263" s="135"/>
      <c r="B7263" s="136"/>
      <c r="C7263" s="137" t="s">
        <v>5327</v>
      </c>
      <c r="D7263" s="139"/>
      <c r="E7263" s="139">
        <v>0.85</v>
      </c>
      <c r="F7263" s="134"/>
      <c r="G7263" s="134"/>
      <c r="H7263" s="140"/>
      <c r="I7263" s="140"/>
      <c r="J7263" s="140"/>
      <c r="K7263" s="140"/>
    </row>
    <row r="7264" spans="1:11" outlineLevel="1" x14ac:dyDescent="0.2">
      <c r="A7264" s="135"/>
      <c r="B7264" s="136"/>
      <c r="C7264" s="137" t="s">
        <v>926</v>
      </c>
      <c r="D7264" s="139"/>
      <c r="E7264" s="139"/>
      <c r="F7264" s="134"/>
      <c r="G7264" s="134"/>
      <c r="H7264" s="140"/>
      <c r="I7264" s="140"/>
      <c r="J7264" s="140"/>
      <c r="K7264" s="140"/>
    </row>
    <row r="7265" spans="1:11" outlineLevel="1" x14ac:dyDescent="0.2">
      <c r="A7265" s="135"/>
      <c r="B7265" s="136"/>
      <c r="C7265" s="137" t="s">
        <v>5328</v>
      </c>
      <c r="D7265" s="139"/>
      <c r="E7265" s="139">
        <v>0.92</v>
      </c>
      <c r="F7265" s="134"/>
      <c r="G7265" s="134"/>
      <c r="H7265" s="140"/>
      <c r="I7265" s="140"/>
      <c r="J7265" s="140"/>
      <c r="K7265" s="140"/>
    </row>
    <row r="7266" spans="1:11" outlineLevel="1" x14ac:dyDescent="0.2">
      <c r="A7266" s="135"/>
      <c r="B7266" s="136"/>
      <c r="C7266" s="137" t="s">
        <v>5329</v>
      </c>
      <c r="D7266" s="139"/>
      <c r="E7266" s="139">
        <v>2</v>
      </c>
      <c r="F7266" s="134"/>
      <c r="G7266" s="134"/>
      <c r="H7266" s="140"/>
      <c r="I7266" s="140"/>
      <c r="J7266" s="140"/>
      <c r="K7266" s="140"/>
    </row>
    <row r="7267" spans="1:11" outlineLevel="1" x14ac:dyDescent="0.2">
      <c r="A7267" s="135"/>
      <c r="B7267" s="136"/>
      <c r="C7267" s="137" t="s">
        <v>5330</v>
      </c>
      <c r="D7267" s="139"/>
      <c r="E7267" s="139">
        <v>4</v>
      </c>
      <c r="F7267" s="134"/>
      <c r="G7267" s="134"/>
      <c r="H7267" s="140"/>
      <c r="I7267" s="140"/>
      <c r="J7267" s="140"/>
      <c r="K7267" s="140"/>
    </row>
    <row r="7268" spans="1:11" outlineLevel="1" x14ac:dyDescent="0.2">
      <c r="A7268" s="135"/>
      <c r="B7268" s="136"/>
      <c r="C7268" s="137" t="s">
        <v>938</v>
      </c>
      <c r="D7268" s="139"/>
      <c r="E7268" s="139"/>
      <c r="F7268" s="134"/>
      <c r="G7268" s="134"/>
      <c r="H7268" s="140"/>
      <c r="I7268" s="140"/>
      <c r="J7268" s="140"/>
      <c r="K7268" s="140"/>
    </row>
    <row r="7269" spans="1:11" outlineLevel="1" x14ac:dyDescent="0.2">
      <c r="A7269" s="135"/>
      <c r="B7269" s="136"/>
      <c r="C7269" s="137" t="s">
        <v>5331</v>
      </c>
      <c r="D7269" s="139"/>
      <c r="E7269" s="139">
        <v>2</v>
      </c>
      <c r="F7269" s="134"/>
      <c r="G7269" s="134"/>
      <c r="H7269" s="140"/>
      <c r="I7269" s="140"/>
      <c r="J7269" s="140"/>
      <c r="K7269" s="140"/>
    </row>
    <row r="7270" spans="1:11" outlineLevel="1" x14ac:dyDescent="0.2">
      <c r="A7270" s="135"/>
      <c r="B7270" s="136"/>
      <c r="C7270" s="137" t="s">
        <v>950</v>
      </c>
      <c r="D7270" s="139"/>
      <c r="E7270" s="139"/>
      <c r="F7270" s="134"/>
      <c r="G7270" s="134"/>
      <c r="H7270" s="140"/>
      <c r="I7270" s="140"/>
      <c r="J7270" s="140"/>
      <c r="K7270" s="140"/>
    </row>
    <row r="7271" spans="1:11" outlineLevel="1" x14ac:dyDescent="0.2">
      <c r="A7271" s="135"/>
      <c r="B7271" s="136"/>
      <c r="C7271" s="137" t="s">
        <v>5332</v>
      </c>
      <c r="D7271" s="139"/>
      <c r="E7271" s="139">
        <v>2</v>
      </c>
      <c r="F7271" s="134"/>
      <c r="G7271" s="134"/>
      <c r="H7271" s="140"/>
      <c r="I7271" s="140"/>
      <c r="J7271" s="140"/>
      <c r="K7271" s="140"/>
    </row>
    <row r="7272" spans="1:11" outlineLevel="1" x14ac:dyDescent="0.2">
      <c r="A7272" s="43">
        <v>666</v>
      </c>
      <c r="B7272" s="44" t="s">
        <v>5333</v>
      </c>
      <c r="C7272" s="59" t="s">
        <v>5334</v>
      </c>
      <c r="D7272" s="68" t="s">
        <v>172</v>
      </c>
      <c r="E7272" s="46">
        <v>964.03922999999998</v>
      </c>
      <c r="F7272" s="47">
        <v>0</v>
      </c>
      <c r="G7272" s="48">
        <f>ROUND(E7272*F7272,2)</f>
        <v>0</v>
      </c>
      <c r="H7272" s="46">
        <v>1.9429999999999999E-2</v>
      </c>
      <c r="I7272" s="46">
        <f>ROUND(E7272*H7272,2)</f>
        <v>18.73</v>
      </c>
      <c r="J7272" s="46">
        <v>0</v>
      </c>
      <c r="K7272" s="46">
        <f>ROUND(E7272*J7272,2)</f>
        <v>0</v>
      </c>
    </row>
    <row r="7273" spans="1:11" ht="12.75" customHeight="1" outlineLevel="1" x14ac:dyDescent="0.2">
      <c r="A7273" s="135"/>
      <c r="B7273" s="136"/>
      <c r="C7273" s="159" t="s">
        <v>5335</v>
      </c>
      <c r="D7273" s="159"/>
      <c r="E7273" s="159"/>
      <c r="F7273" s="159"/>
      <c r="G7273" s="159"/>
      <c r="H7273" s="140"/>
      <c r="I7273" s="140"/>
      <c r="J7273" s="140"/>
      <c r="K7273" s="140"/>
    </row>
    <row r="7274" spans="1:11" outlineLevel="1" x14ac:dyDescent="0.2">
      <c r="A7274" s="135"/>
      <c r="B7274" s="136"/>
      <c r="C7274" s="137" t="s">
        <v>5305</v>
      </c>
      <c r="D7274" s="139"/>
      <c r="E7274" s="139">
        <v>876.39930000000004</v>
      </c>
      <c r="F7274" s="134"/>
      <c r="G7274" s="134"/>
      <c r="H7274" s="140"/>
      <c r="I7274" s="140"/>
      <c r="J7274" s="140"/>
      <c r="K7274" s="140"/>
    </row>
    <row r="7275" spans="1:11" outlineLevel="1" x14ac:dyDescent="0.2">
      <c r="A7275" s="135"/>
      <c r="B7275" s="136"/>
      <c r="C7275" s="141" t="s">
        <v>1878</v>
      </c>
      <c r="D7275" s="143"/>
      <c r="E7275" s="143">
        <v>87.639930000000007</v>
      </c>
      <c r="F7275" s="134"/>
      <c r="G7275" s="134"/>
      <c r="H7275" s="140"/>
      <c r="I7275" s="140"/>
      <c r="J7275" s="140"/>
      <c r="K7275" s="140"/>
    </row>
    <row r="7276" spans="1:11" outlineLevel="1" x14ac:dyDescent="0.2">
      <c r="A7276" s="43">
        <v>667</v>
      </c>
      <c r="B7276" s="44" t="s">
        <v>5336</v>
      </c>
      <c r="C7276" s="59" t="s">
        <v>5337</v>
      </c>
      <c r="D7276" s="68" t="s">
        <v>297</v>
      </c>
      <c r="E7276" s="46">
        <v>21.804950000000002</v>
      </c>
      <c r="F7276" s="47">
        <v>0</v>
      </c>
      <c r="G7276" s="48">
        <f>ROUND(E7276*F7276,2)</f>
        <v>0</v>
      </c>
      <c r="H7276" s="46">
        <v>0</v>
      </c>
      <c r="I7276" s="46">
        <f>ROUND(E7276*H7276,2)</f>
        <v>0</v>
      </c>
      <c r="J7276" s="46">
        <v>0</v>
      </c>
      <c r="K7276" s="46">
        <f>ROUND(E7276*J7276,2)</f>
        <v>0</v>
      </c>
    </row>
    <row r="7277" spans="1:11" outlineLevel="1" x14ac:dyDescent="0.2">
      <c r="A7277" s="135"/>
      <c r="B7277" s="136"/>
      <c r="C7277" s="137" t="s">
        <v>3547</v>
      </c>
      <c r="D7277" s="139"/>
      <c r="E7277" s="139"/>
      <c r="F7277" s="134"/>
      <c r="G7277" s="134"/>
      <c r="H7277" s="140"/>
      <c r="I7277" s="140"/>
      <c r="J7277" s="140"/>
      <c r="K7277" s="140"/>
    </row>
    <row r="7278" spans="1:11" outlineLevel="1" x14ac:dyDescent="0.2">
      <c r="A7278" s="135"/>
      <c r="B7278" s="136"/>
      <c r="C7278" s="137" t="s">
        <v>5338</v>
      </c>
      <c r="D7278" s="139"/>
      <c r="E7278" s="139"/>
      <c r="F7278" s="134"/>
      <c r="G7278" s="134"/>
      <c r="H7278" s="140"/>
      <c r="I7278" s="140"/>
      <c r="J7278" s="140"/>
      <c r="K7278" s="140"/>
    </row>
    <row r="7279" spans="1:11" outlineLevel="1" x14ac:dyDescent="0.2">
      <c r="A7279" s="135"/>
      <c r="B7279" s="136"/>
      <c r="C7279" s="137" t="s">
        <v>5339</v>
      </c>
      <c r="D7279" s="139"/>
      <c r="E7279" s="139">
        <v>21.804950000000002</v>
      </c>
      <c r="F7279" s="134"/>
      <c r="G7279" s="134"/>
      <c r="H7279" s="140"/>
      <c r="I7279" s="140"/>
      <c r="J7279" s="140"/>
      <c r="K7279" s="140"/>
    </row>
    <row r="7280" spans="1:11" x14ac:dyDescent="0.2">
      <c r="A7280" s="36" t="s">
        <v>148</v>
      </c>
      <c r="B7280" s="37" t="s">
        <v>108</v>
      </c>
      <c r="C7280" s="58" t="s">
        <v>109</v>
      </c>
      <c r="D7280" s="70"/>
      <c r="E7280" s="39"/>
      <c r="F7280" s="40"/>
      <c r="G7280" s="40">
        <f>SUM(G7281:G7305)</f>
        <v>0</v>
      </c>
      <c r="H7280" s="39"/>
      <c r="I7280" s="39">
        <f>SUM(I7281:I7305)</f>
        <v>0.11000000000000001</v>
      </c>
      <c r="J7280" s="39"/>
      <c r="K7280" s="39">
        <f>SUM(K7281:K7305)</f>
        <v>0</v>
      </c>
    </row>
    <row r="7281" spans="1:11" outlineLevel="1" x14ac:dyDescent="0.2">
      <c r="A7281" s="43">
        <v>668</v>
      </c>
      <c r="B7281" s="44" t="s">
        <v>5340</v>
      </c>
      <c r="C7281" s="59" t="s">
        <v>5341</v>
      </c>
      <c r="D7281" s="68" t="s">
        <v>172</v>
      </c>
      <c r="E7281" s="46">
        <v>99</v>
      </c>
      <c r="F7281" s="47">
        <v>0</v>
      </c>
      <c r="G7281" s="48">
        <f>ROUND(E7281*F7281,2)</f>
        <v>0</v>
      </c>
      <c r="H7281" s="46">
        <v>3.1E-4</v>
      </c>
      <c r="I7281" s="46">
        <f>ROUND(E7281*H7281,2)</f>
        <v>0.03</v>
      </c>
      <c r="J7281" s="46">
        <v>0</v>
      </c>
      <c r="K7281" s="46">
        <f>ROUND(E7281*J7281,2)</f>
        <v>0</v>
      </c>
    </row>
    <row r="7282" spans="1:11" outlineLevel="1" x14ac:dyDescent="0.2">
      <c r="A7282" s="135"/>
      <c r="B7282" s="136"/>
      <c r="C7282" s="137" t="s">
        <v>5342</v>
      </c>
      <c r="D7282" s="139"/>
      <c r="E7282" s="139">
        <v>99</v>
      </c>
      <c r="F7282" s="134"/>
      <c r="G7282" s="134"/>
      <c r="H7282" s="140"/>
      <c r="I7282" s="140"/>
      <c r="J7282" s="140"/>
      <c r="K7282" s="140"/>
    </row>
    <row r="7283" spans="1:11" outlineLevel="1" x14ac:dyDescent="0.2">
      <c r="A7283" s="43">
        <v>669</v>
      </c>
      <c r="B7283" s="44" t="s">
        <v>5343</v>
      </c>
      <c r="C7283" s="59" t="s">
        <v>5344</v>
      </c>
      <c r="D7283" s="68" t="s">
        <v>172</v>
      </c>
      <c r="E7283" s="46">
        <v>551.81960000000004</v>
      </c>
      <c r="F7283" s="47">
        <v>0</v>
      </c>
      <c r="G7283" s="48">
        <f>ROUND(E7283*F7283,2)</f>
        <v>0</v>
      </c>
      <c r="H7283" s="46">
        <v>8.0000000000000007E-5</v>
      </c>
      <c r="I7283" s="46">
        <f>ROUND(E7283*H7283,2)</f>
        <v>0.04</v>
      </c>
      <c r="J7283" s="46">
        <v>0</v>
      </c>
      <c r="K7283" s="46">
        <f>ROUND(E7283*J7283,2)</f>
        <v>0</v>
      </c>
    </row>
    <row r="7284" spans="1:11" outlineLevel="1" x14ac:dyDescent="0.2">
      <c r="A7284" s="135"/>
      <c r="B7284" s="136"/>
      <c r="C7284" s="137" t="s">
        <v>5342</v>
      </c>
      <c r="D7284" s="139"/>
      <c r="E7284" s="139">
        <v>99</v>
      </c>
      <c r="F7284" s="134"/>
      <c r="G7284" s="134"/>
      <c r="H7284" s="140"/>
      <c r="I7284" s="140"/>
      <c r="J7284" s="140"/>
      <c r="K7284" s="140"/>
    </row>
    <row r="7285" spans="1:11" outlineLevel="1" x14ac:dyDescent="0.2">
      <c r="A7285" s="135"/>
      <c r="B7285" s="136"/>
      <c r="C7285" s="137" t="s">
        <v>5345</v>
      </c>
      <c r="D7285" s="139"/>
      <c r="E7285" s="139">
        <v>19.135999999999999</v>
      </c>
      <c r="F7285" s="134"/>
      <c r="G7285" s="134"/>
      <c r="H7285" s="140"/>
      <c r="I7285" s="140"/>
      <c r="J7285" s="140"/>
      <c r="K7285" s="140"/>
    </row>
    <row r="7286" spans="1:11" outlineLevel="1" x14ac:dyDescent="0.2">
      <c r="A7286" s="135"/>
      <c r="B7286" s="136"/>
      <c r="C7286" s="137" t="s">
        <v>580</v>
      </c>
      <c r="D7286" s="139"/>
      <c r="E7286" s="139"/>
      <c r="F7286" s="134"/>
      <c r="G7286" s="134"/>
      <c r="H7286" s="140"/>
      <c r="I7286" s="140"/>
      <c r="J7286" s="140"/>
      <c r="K7286" s="140"/>
    </row>
    <row r="7287" spans="1:11" outlineLevel="1" x14ac:dyDescent="0.2">
      <c r="A7287" s="135"/>
      <c r="B7287" s="136"/>
      <c r="C7287" s="137" t="s">
        <v>5346</v>
      </c>
      <c r="D7287" s="139"/>
      <c r="E7287" s="139">
        <v>258.75</v>
      </c>
      <c r="F7287" s="134"/>
      <c r="G7287" s="134"/>
      <c r="H7287" s="140"/>
      <c r="I7287" s="140"/>
      <c r="J7287" s="140"/>
      <c r="K7287" s="140"/>
    </row>
    <row r="7288" spans="1:11" outlineLevel="1" x14ac:dyDescent="0.2">
      <c r="A7288" s="135"/>
      <c r="B7288" s="136"/>
      <c r="C7288" s="137" t="s">
        <v>5347</v>
      </c>
      <c r="D7288" s="139"/>
      <c r="E7288" s="139">
        <v>21.9</v>
      </c>
      <c r="F7288" s="134"/>
      <c r="G7288" s="134"/>
      <c r="H7288" s="140"/>
      <c r="I7288" s="140"/>
      <c r="J7288" s="140"/>
      <c r="K7288" s="140"/>
    </row>
    <row r="7289" spans="1:11" outlineLevel="1" x14ac:dyDescent="0.2">
      <c r="A7289" s="135"/>
      <c r="B7289" s="136"/>
      <c r="C7289" s="137" t="s">
        <v>5348</v>
      </c>
      <c r="D7289" s="139"/>
      <c r="E7289" s="139">
        <v>9.4499999999999993</v>
      </c>
      <c r="F7289" s="134"/>
      <c r="G7289" s="134"/>
      <c r="H7289" s="140"/>
      <c r="I7289" s="140"/>
      <c r="J7289" s="140"/>
      <c r="K7289" s="140"/>
    </row>
    <row r="7290" spans="1:11" outlineLevel="1" x14ac:dyDescent="0.2">
      <c r="A7290" s="135"/>
      <c r="B7290" s="136"/>
      <c r="C7290" s="137" t="s">
        <v>5349</v>
      </c>
      <c r="D7290" s="139"/>
      <c r="E7290" s="139">
        <v>66</v>
      </c>
      <c r="F7290" s="134"/>
      <c r="G7290" s="134"/>
      <c r="H7290" s="140"/>
      <c r="I7290" s="140"/>
      <c r="J7290" s="140"/>
      <c r="K7290" s="140"/>
    </row>
    <row r="7291" spans="1:11" outlineLevel="1" x14ac:dyDescent="0.2">
      <c r="A7291" s="135"/>
      <c r="B7291" s="136"/>
      <c r="C7291" s="137" t="s">
        <v>574</v>
      </c>
      <c r="D7291" s="139"/>
      <c r="E7291" s="139"/>
      <c r="F7291" s="134"/>
      <c r="G7291" s="134"/>
      <c r="H7291" s="140"/>
      <c r="I7291" s="140"/>
      <c r="J7291" s="140"/>
      <c r="K7291" s="140"/>
    </row>
    <row r="7292" spans="1:11" outlineLevel="1" x14ac:dyDescent="0.2">
      <c r="A7292" s="135"/>
      <c r="B7292" s="136"/>
      <c r="C7292" s="137" t="s">
        <v>5350</v>
      </c>
      <c r="D7292" s="139"/>
      <c r="E7292" s="139">
        <v>3.7812000000000001</v>
      </c>
      <c r="F7292" s="134"/>
      <c r="G7292" s="134"/>
      <c r="H7292" s="140"/>
      <c r="I7292" s="140"/>
      <c r="J7292" s="140"/>
      <c r="K7292" s="140"/>
    </row>
    <row r="7293" spans="1:11" outlineLevel="1" x14ac:dyDescent="0.2">
      <c r="A7293" s="135"/>
      <c r="B7293" s="136"/>
      <c r="C7293" s="137" t="s">
        <v>5351</v>
      </c>
      <c r="D7293" s="139"/>
      <c r="E7293" s="139">
        <v>9.2873999999999999</v>
      </c>
      <c r="F7293" s="134"/>
      <c r="G7293" s="134"/>
      <c r="H7293" s="140"/>
      <c r="I7293" s="140"/>
      <c r="J7293" s="140"/>
      <c r="K7293" s="140"/>
    </row>
    <row r="7294" spans="1:11" outlineLevel="1" x14ac:dyDescent="0.2">
      <c r="A7294" s="135"/>
      <c r="B7294" s="136"/>
      <c r="C7294" s="137" t="s">
        <v>5352</v>
      </c>
      <c r="D7294" s="139"/>
      <c r="E7294" s="139">
        <v>16.559999999999999</v>
      </c>
      <c r="F7294" s="134"/>
      <c r="G7294" s="134"/>
      <c r="H7294" s="140"/>
      <c r="I7294" s="140"/>
      <c r="J7294" s="140"/>
      <c r="K7294" s="140"/>
    </row>
    <row r="7295" spans="1:11" outlineLevel="1" x14ac:dyDescent="0.2">
      <c r="A7295" s="135"/>
      <c r="B7295" s="136"/>
      <c r="C7295" s="137" t="s">
        <v>5353</v>
      </c>
      <c r="D7295" s="139"/>
      <c r="E7295" s="139">
        <v>28.635000000000002</v>
      </c>
      <c r="F7295" s="134"/>
      <c r="G7295" s="134"/>
      <c r="H7295" s="140"/>
      <c r="I7295" s="140"/>
      <c r="J7295" s="140"/>
      <c r="K7295" s="140"/>
    </row>
    <row r="7296" spans="1:11" outlineLevel="1" x14ac:dyDescent="0.2">
      <c r="A7296" s="135"/>
      <c r="B7296" s="136"/>
      <c r="C7296" s="137" t="s">
        <v>5354</v>
      </c>
      <c r="D7296" s="139"/>
      <c r="E7296" s="139">
        <v>19.32</v>
      </c>
      <c r="F7296" s="134"/>
      <c r="G7296" s="134"/>
      <c r="H7296" s="140"/>
      <c r="I7296" s="140"/>
      <c r="J7296" s="140"/>
      <c r="K7296" s="140"/>
    </row>
    <row r="7297" spans="1:11" outlineLevel="1" x14ac:dyDescent="0.2">
      <c r="A7297" s="43">
        <v>670</v>
      </c>
      <c r="B7297" s="44" t="s">
        <v>5355</v>
      </c>
      <c r="C7297" s="59" t="s">
        <v>5356</v>
      </c>
      <c r="D7297" s="68" t="s">
        <v>172</v>
      </c>
      <c r="E7297" s="46">
        <v>99</v>
      </c>
      <c r="F7297" s="47">
        <v>0</v>
      </c>
      <c r="G7297" s="48">
        <f>ROUND(E7297*F7297,2)</f>
        <v>0</v>
      </c>
      <c r="H7297" s="46">
        <v>4.0000000000000002E-4</v>
      </c>
      <c r="I7297" s="46">
        <f>ROUND(E7297*H7297,2)</f>
        <v>0.04</v>
      </c>
      <c r="J7297" s="46">
        <v>0</v>
      </c>
      <c r="K7297" s="46">
        <f>ROUND(E7297*J7297,2)</f>
        <v>0</v>
      </c>
    </row>
    <row r="7298" spans="1:11" outlineLevel="1" x14ac:dyDescent="0.2">
      <c r="A7298" s="135"/>
      <c r="B7298" s="136"/>
      <c r="C7298" s="137" t="s">
        <v>5342</v>
      </c>
      <c r="D7298" s="139"/>
      <c r="E7298" s="139">
        <v>99</v>
      </c>
      <c r="F7298" s="134"/>
      <c r="G7298" s="134"/>
      <c r="H7298" s="140"/>
      <c r="I7298" s="140"/>
      <c r="J7298" s="140"/>
      <c r="K7298" s="140"/>
    </row>
    <row r="7299" spans="1:11" ht="22.5" outlineLevel="1" x14ac:dyDescent="0.2">
      <c r="A7299" s="43">
        <v>671</v>
      </c>
      <c r="B7299" s="44" t="s">
        <v>5357</v>
      </c>
      <c r="C7299" s="59" t="s">
        <v>5358</v>
      </c>
      <c r="D7299" s="68" t="s">
        <v>172</v>
      </c>
      <c r="E7299" s="46">
        <v>11.808</v>
      </c>
      <c r="F7299" s="47">
        <v>0</v>
      </c>
      <c r="G7299" s="48">
        <f>ROUND(E7299*F7299,2)</f>
        <v>0</v>
      </c>
      <c r="H7299" s="46">
        <v>1.6000000000000001E-4</v>
      </c>
      <c r="I7299" s="46">
        <f>ROUND(E7299*H7299,2)</f>
        <v>0</v>
      </c>
      <c r="J7299" s="46">
        <v>0</v>
      </c>
      <c r="K7299" s="46">
        <f>ROUND(E7299*J7299,2)</f>
        <v>0</v>
      </c>
    </row>
    <row r="7300" spans="1:11" outlineLevel="1" x14ac:dyDescent="0.2">
      <c r="A7300" s="135"/>
      <c r="B7300" s="136"/>
      <c r="C7300" s="144" t="s">
        <v>5359</v>
      </c>
      <c r="D7300" s="144"/>
      <c r="E7300" s="144"/>
      <c r="F7300" s="144"/>
      <c r="G7300" s="144"/>
      <c r="H7300" s="140"/>
      <c r="I7300" s="140"/>
      <c r="J7300" s="140"/>
      <c r="K7300" s="140"/>
    </row>
    <row r="7301" spans="1:11" outlineLevel="1" x14ac:dyDescent="0.2">
      <c r="A7301" s="135"/>
      <c r="B7301" s="136"/>
      <c r="C7301" s="137" t="s">
        <v>5360</v>
      </c>
      <c r="D7301" s="139"/>
      <c r="E7301" s="139">
        <v>8.64</v>
      </c>
      <c r="F7301" s="134"/>
      <c r="G7301" s="134"/>
      <c r="H7301" s="140"/>
      <c r="I7301" s="140"/>
      <c r="J7301" s="140"/>
      <c r="K7301" s="140"/>
    </row>
    <row r="7302" spans="1:11" outlineLevel="1" x14ac:dyDescent="0.2">
      <c r="A7302" s="135"/>
      <c r="B7302" s="136"/>
      <c r="C7302" s="137" t="s">
        <v>5361</v>
      </c>
      <c r="D7302" s="139"/>
      <c r="E7302" s="139">
        <v>3.1680000000000001</v>
      </c>
      <c r="F7302" s="134"/>
      <c r="G7302" s="134"/>
      <c r="H7302" s="140"/>
      <c r="I7302" s="140"/>
      <c r="J7302" s="140"/>
      <c r="K7302" s="140"/>
    </row>
    <row r="7303" spans="1:11" outlineLevel="1" x14ac:dyDescent="0.2">
      <c r="A7303" s="43">
        <v>672</v>
      </c>
      <c r="B7303" s="44" t="s">
        <v>5362</v>
      </c>
      <c r="C7303" s="59" t="s">
        <v>5363</v>
      </c>
      <c r="D7303" s="68" t="s">
        <v>172</v>
      </c>
      <c r="E7303" s="46">
        <v>4.4904999999999999</v>
      </c>
      <c r="F7303" s="47">
        <v>0</v>
      </c>
      <c r="G7303" s="48">
        <f>ROUND(E7303*F7303,2)</f>
        <v>0</v>
      </c>
      <c r="H7303" s="46">
        <v>4.0000000000000002E-4</v>
      </c>
      <c r="I7303" s="46">
        <f>ROUND(E7303*H7303,2)</f>
        <v>0</v>
      </c>
      <c r="J7303" s="46">
        <v>0</v>
      </c>
      <c r="K7303" s="46">
        <f>ROUND(E7303*J7303,2)</f>
        <v>0</v>
      </c>
    </row>
    <row r="7304" spans="1:11" outlineLevel="1" x14ac:dyDescent="0.2">
      <c r="A7304" s="135"/>
      <c r="B7304" s="136"/>
      <c r="C7304" s="137" t="s">
        <v>5364</v>
      </c>
      <c r="D7304" s="139"/>
      <c r="E7304" s="139">
        <v>3.7185000000000001</v>
      </c>
      <c r="F7304" s="134"/>
      <c r="G7304" s="134"/>
      <c r="H7304" s="140"/>
      <c r="I7304" s="140"/>
      <c r="J7304" s="140"/>
      <c r="K7304" s="140"/>
    </row>
    <row r="7305" spans="1:11" outlineLevel="1" x14ac:dyDescent="0.2">
      <c r="A7305" s="135"/>
      <c r="B7305" s="136"/>
      <c r="C7305" s="137" t="s">
        <v>5365</v>
      </c>
      <c r="D7305" s="139"/>
      <c r="E7305" s="139">
        <v>0.77200000000000002</v>
      </c>
      <c r="F7305" s="134"/>
      <c r="G7305" s="134"/>
      <c r="H7305" s="140"/>
      <c r="I7305" s="140"/>
      <c r="J7305" s="140"/>
      <c r="K7305" s="140"/>
    </row>
    <row r="7306" spans="1:11" x14ac:dyDescent="0.2">
      <c r="A7306" s="36" t="s">
        <v>148</v>
      </c>
      <c r="B7306" s="37" t="s">
        <v>110</v>
      </c>
      <c r="C7306" s="58" t="s">
        <v>111</v>
      </c>
      <c r="D7306" s="70"/>
      <c r="E7306" s="39"/>
      <c r="F7306" s="40"/>
      <c r="G7306" s="40">
        <f>SUM(G7307:G7610)</f>
        <v>0</v>
      </c>
      <c r="H7306" s="39"/>
      <c r="I7306" s="39">
        <f>SUM(I7307:I7610)</f>
        <v>2.59</v>
      </c>
      <c r="J7306" s="39"/>
      <c r="K7306" s="39">
        <f>SUM(K7307:K7610)</f>
        <v>0</v>
      </c>
    </row>
    <row r="7307" spans="1:11" outlineLevel="1" x14ac:dyDescent="0.2">
      <c r="A7307" s="43">
        <v>673</v>
      </c>
      <c r="B7307" s="44" t="s">
        <v>5366</v>
      </c>
      <c r="C7307" s="59" t="s">
        <v>5367</v>
      </c>
      <c r="D7307" s="68" t="s">
        <v>172</v>
      </c>
      <c r="E7307" s="46">
        <v>10816.884700000001</v>
      </c>
      <c r="F7307" s="47">
        <v>0</v>
      </c>
      <c r="G7307" s="48">
        <f>ROUND(E7307*F7307,2)</f>
        <v>0</v>
      </c>
      <c r="H7307" s="46">
        <v>0</v>
      </c>
      <c r="I7307" s="46">
        <f>ROUND(E7307*H7307,2)</f>
        <v>0</v>
      </c>
      <c r="J7307" s="46">
        <v>0</v>
      </c>
      <c r="K7307" s="46">
        <f>ROUND(E7307*J7307,2)</f>
        <v>0</v>
      </c>
    </row>
    <row r="7308" spans="1:11" outlineLevel="1" x14ac:dyDescent="0.2">
      <c r="A7308" s="135"/>
      <c r="B7308" s="136"/>
      <c r="C7308" s="137" t="s">
        <v>3357</v>
      </c>
      <c r="D7308" s="139"/>
      <c r="E7308" s="139">
        <v>3512.9</v>
      </c>
      <c r="F7308" s="134"/>
      <c r="G7308" s="134"/>
      <c r="H7308" s="140"/>
      <c r="I7308" s="140"/>
      <c r="J7308" s="140"/>
      <c r="K7308" s="140"/>
    </row>
    <row r="7309" spans="1:11" outlineLevel="1" x14ac:dyDescent="0.2">
      <c r="A7309" s="135"/>
      <c r="B7309" s="136"/>
      <c r="C7309" s="137" t="s">
        <v>1850</v>
      </c>
      <c r="D7309" s="139"/>
      <c r="E7309" s="139">
        <v>7303.9847</v>
      </c>
      <c r="F7309" s="134"/>
      <c r="G7309" s="134"/>
      <c r="H7309" s="140"/>
      <c r="I7309" s="140"/>
      <c r="J7309" s="140"/>
      <c r="K7309" s="140"/>
    </row>
    <row r="7310" spans="1:11" outlineLevel="1" x14ac:dyDescent="0.2">
      <c r="A7310" s="43">
        <v>674</v>
      </c>
      <c r="B7310" s="44" t="s">
        <v>5368</v>
      </c>
      <c r="C7310" s="59" t="s">
        <v>5369</v>
      </c>
      <c r="D7310" s="68" t="s">
        <v>172</v>
      </c>
      <c r="E7310" s="46">
        <v>11911.4218</v>
      </c>
      <c r="F7310" s="47">
        <v>0</v>
      </c>
      <c r="G7310" s="48">
        <f>ROUND(E7310*F7310,2)</f>
        <v>0</v>
      </c>
      <c r="H7310" s="46">
        <v>6.9999999999999994E-5</v>
      </c>
      <c r="I7310" s="46">
        <f>ROUND(E7310*H7310,2)</f>
        <v>0.83</v>
      </c>
      <c r="J7310" s="46">
        <v>0</v>
      </c>
      <c r="K7310" s="46">
        <f>ROUND(E7310*J7310,2)</f>
        <v>0</v>
      </c>
    </row>
    <row r="7311" spans="1:11" outlineLevel="1" x14ac:dyDescent="0.2">
      <c r="A7311" s="135"/>
      <c r="B7311" s="136"/>
      <c r="C7311" s="137" t="s">
        <v>5370</v>
      </c>
      <c r="D7311" s="139"/>
      <c r="E7311" s="139">
        <v>11743.6533</v>
      </c>
      <c r="F7311" s="134"/>
      <c r="G7311" s="134"/>
      <c r="H7311" s="140"/>
      <c r="I7311" s="140"/>
      <c r="J7311" s="140"/>
      <c r="K7311" s="140"/>
    </row>
    <row r="7312" spans="1:11" outlineLevel="1" x14ac:dyDescent="0.2">
      <c r="A7312" s="135"/>
      <c r="B7312" s="136"/>
      <c r="C7312" s="137" t="s">
        <v>1161</v>
      </c>
      <c r="D7312" s="139"/>
      <c r="E7312" s="139">
        <v>164.05</v>
      </c>
      <c r="F7312" s="134"/>
      <c r="G7312" s="134"/>
      <c r="H7312" s="140"/>
      <c r="I7312" s="140"/>
      <c r="J7312" s="140"/>
      <c r="K7312" s="140"/>
    </row>
    <row r="7313" spans="1:11" outlineLevel="1" x14ac:dyDescent="0.2">
      <c r="A7313" s="135"/>
      <c r="B7313" s="136"/>
      <c r="C7313" s="137" t="s">
        <v>1162</v>
      </c>
      <c r="D7313" s="139"/>
      <c r="E7313" s="139">
        <v>3.7185000000000001</v>
      </c>
      <c r="F7313" s="134"/>
      <c r="G7313" s="134"/>
      <c r="H7313" s="140"/>
      <c r="I7313" s="140"/>
      <c r="J7313" s="140"/>
      <c r="K7313" s="140"/>
    </row>
    <row r="7314" spans="1:11" ht="33.75" outlineLevel="1" x14ac:dyDescent="0.2">
      <c r="A7314" s="43">
        <v>675</v>
      </c>
      <c r="B7314" s="44" t="s">
        <v>5371</v>
      </c>
      <c r="C7314" s="59" t="s">
        <v>5372</v>
      </c>
      <c r="D7314" s="68" t="s">
        <v>172</v>
      </c>
      <c r="E7314" s="46">
        <v>11743.6533</v>
      </c>
      <c r="F7314" s="47">
        <v>0</v>
      </c>
      <c r="G7314" s="48">
        <f>ROUND(E7314*F7314,2)</f>
        <v>0</v>
      </c>
      <c r="H7314" s="46">
        <v>1.4999999999999999E-4</v>
      </c>
      <c r="I7314" s="46">
        <f>ROUND(E7314*H7314,2)</f>
        <v>1.76</v>
      </c>
      <c r="J7314" s="46">
        <v>0</v>
      </c>
      <c r="K7314" s="46">
        <f>ROUND(E7314*J7314,2)</f>
        <v>0</v>
      </c>
    </row>
    <row r="7315" spans="1:11" outlineLevel="1" x14ac:dyDescent="0.2">
      <c r="A7315" s="135"/>
      <c r="B7315" s="136"/>
      <c r="C7315" s="137" t="s">
        <v>395</v>
      </c>
      <c r="D7315" s="139"/>
      <c r="E7315" s="139"/>
      <c r="F7315" s="134"/>
      <c r="G7315" s="134"/>
      <c r="H7315" s="140"/>
      <c r="I7315" s="140"/>
      <c r="J7315" s="140"/>
      <c r="K7315" s="140"/>
    </row>
    <row r="7316" spans="1:11" outlineLevel="1" x14ac:dyDescent="0.2">
      <c r="A7316" s="135"/>
      <c r="B7316" s="136"/>
      <c r="C7316" s="137" t="s">
        <v>5373</v>
      </c>
      <c r="D7316" s="139"/>
      <c r="E7316" s="139">
        <v>15.28</v>
      </c>
      <c r="F7316" s="134"/>
      <c r="G7316" s="134"/>
      <c r="H7316" s="140"/>
      <c r="I7316" s="140"/>
      <c r="J7316" s="140"/>
      <c r="K7316" s="140"/>
    </row>
    <row r="7317" spans="1:11" outlineLevel="1" x14ac:dyDescent="0.2">
      <c r="A7317" s="135"/>
      <c r="B7317" s="136"/>
      <c r="C7317" s="137" t="s">
        <v>5374</v>
      </c>
      <c r="D7317" s="139"/>
      <c r="E7317" s="139">
        <v>39.954999999999998</v>
      </c>
      <c r="F7317" s="134"/>
      <c r="G7317" s="134"/>
      <c r="H7317" s="140"/>
      <c r="I7317" s="140"/>
      <c r="J7317" s="140"/>
      <c r="K7317" s="140"/>
    </row>
    <row r="7318" spans="1:11" outlineLevel="1" x14ac:dyDescent="0.2">
      <c r="A7318" s="135"/>
      <c r="B7318" s="136"/>
      <c r="C7318" s="137" t="s">
        <v>5375</v>
      </c>
      <c r="D7318" s="139"/>
      <c r="E7318" s="139">
        <v>32.886000000000003</v>
      </c>
      <c r="F7318" s="134"/>
      <c r="G7318" s="134"/>
      <c r="H7318" s="140"/>
      <c r="I7318" s="140"/>
      <c r="J7318" s="140"/>
      <c r="K7318" s="140"/>
    </row>
    <row r="7319" spans="1:11" outlineLevel="1" x14ac:dyDescent="0.2">
      <c r="A7319" s="135"/>
      <c r="B7319" s="136"/>
      <c r="C7319" s="137" t="s">
        <v>5376</v>
      </c>
      <c r="D7319" s="139"/>
      <c r="E7319" s="139">
        <v>18.815999999999999</v>
      </c>
      <c r="F7319" s="134"/>
      <c r="G7319" s="134"/>
      <c r="H7319" s="140"/>
      <c r="I7319" s="140"/>
      <c r="J7319" s="140"/>
      <c r="K7319" s="140"/>
    </row>
    <row r="7320" spans="1:11" outlineLevel="1" x14ac:dyDescent="0.2">
      <c r="A7320" s="135"/>
      <c r="B7320" s="136"/>
      <c r="C7320" s="137" t="s">
        <v>5377</v>
      </c>
      <c r="D7320" s="139"/>
      <c r="E7320" s="139">
        <v>15.96</v>
      </c>
      <c r="F7320" s="134"/>
      <c r="G7320" s="134"/>
      <c r="H7320" s="140"/>
      <c r="I7320" s="140"/>
      <c r="J7320" s="140"/>
      <c r="K7320" s="140"/>
    </row>
    <row r="7321" spans="1:11" outlineLevel="1" x14ac:dyDescent="0.2">
      <c r="A7321" s="135"/>
      <c r="B7321" s="136"/>
      <c r="C7321" s="137" t="s">
        <v>5378</v>
      </c>
      <c r="D7321" s="139"/>
      <c r="E7321" s="139">
        <v>30.03</v>
      </c>
      <c r="F7321" s="134"/>
      <c r="G7321" s="134"/>
      <c r="H7321" s="140"/>
      <c r="I7321" s="140"/>
      <c r="J7321" s="140"/>
      <c r="K7321" s="140"/>
    </row>
    <row r="7322" spans="1:11" outlineLevel="1" x14ac:dyDescent="0.2">
      <c r="A7322" s="135"/>
      <c r="B7322" s="136"/>
      <c r="C7322" s="137" t="s">
        <v>5379</v>
      </c>
      <c r="D7322" s="139"/>
      <c r="E7322" s="139">
        <v>116.28</v>
      </c>
      <c r="F7322" s="134"/>
      <c r="G7322" s="134"/>
      <c r="H7322" s="140"/>
      <c r="I7322" s="140"/>
      <c r="J7322" s="140"/>
      <c r="K7322" s="140"/>
    </row>
    <row r="7323" spans="1:11" outlineLevel="1" x14ac:dyDescent="0.2">
      <c r="A7323" s="135"/>
      <c r="B7323" s="136"/>
      <c r="C7323" s="137" t="s">
        <v>5380</v>
      </c>
      <c r="D7323" s="139"/>
      <c r="E7323" s="139">
        <v>115.56</v>
      </c>
      <c r="F7323" s="134"/>
      <c r="G7323" s="134"/>
      <c r="H7323" s="140"/>
      <c r="I7323" s="140"/>
      <c r="J7323" s="140"/>
      <c r="K7323" s="140"/>
    </row>
    <row r="7324" spans="1:11" outlineLevel="1" x14ac:dyDescent="0.2">
      <c r="A7324" s="135"/>
      <c r="B7324" s="136"/>
      <c r="C7324" s="137" t="s">
        <v>5381</v>
      </c>
      <c r="D7324" s="139"/>
      <c r="E7324" s="139">
        <v>114.562</v>
      </c>
      <c r="F7324" s="134"/>
      <c r="G7324" s="134"/>
      <c r="H7324" s="140"/>
      <c r="I7324" s="140"/>
      <c r="J7324" s="140"/>
      <c r="K7324" s="140"/>
    </row>
    <row r="7325" spans="1:11" outlineLevel="1" x14ac:dyDescent="0.2">
      <c r="A7325" s="135"/>
      <c r="B7325" s="136"/>
      <c r="C7325" s="137" t="s">
        <v>5382</v>
      </c>
      <c r="D7325" s="139"/>
      <c r="E7325" s="139">
        <v>55.92</v>
      </c>
      <c r="F7325" s="134"/>
      <c r="G7325" s="134"/>
      <c r="H7325" s="140"/>
      <c r="I7325" s="140"/>
      <c r="J7325" s="140"/>
      <c r="K7325" s="140"/>
    </row>
    <row r="7326" spans="1:11" outlineLevel="1" x14ac:dyDescent="0.2">
      <c r="A7326" s="135"/>
      <c r="B7326" s="136"/>
      <c r="C7326" s="137" t="s">
        <v>5383</v>
      </c>
      <c r="D7326" s="139"/>
      <c r="E7326" s="139">
        <v>82.98</v>
      </c>
      <c r="F7326" s="134"/>
      <c r="G7326" s="134"/>
      <c r="H7326" s="140"/>
      <c r="I7326" s="140"/>
      <c r="J7326" s="140"/>
      <c r="K7326" s="140"/>
    </row>
    <row r="7327" spans="1:11" outlineLevel="1" x14ac:dyDescent="0.2">
      <c r="A7327" s="135"/>
      <c r="B7327" s="136"/>
      <c r="C7327" s="137" t="s">
        <v>5384</v>
      </c>
      <c r="D7327" s="139"/>
      <c r="E7327" s="139">
        <v>79.98</v>
      </c>
      <c r="F7327" s="134"/>
      <c r="G7327" s="134"/>
      <c r="H7327" s="140"/>
      <c r="I7327" s="140"/>
      <c r="J7327" s="140"/>
      <c r="K7327" s="140"/>
    </row>
    <row r="7328" spans="1:11" outlineLevel="1" x14ac:dyDescent="0.2">
      <c r="A7328" s="135"/>
      <c r="B7328" s="136"/>
      <c r="C7328" s="137" t="s">
        <v>5385</v>
      </c>
      <c r="D7328" s="139"/>
      <c r="E7328" s="139">
        <v>25.404</v>
      </c>
      <c r="F7328" s="134"/>
      <c r="G7328" s="134"/>
      <c r="H7328" s="140"/>
      <c r="I7328" s="140"/>
      <c r="J7328" s="140"/>
      <c r="K7328" s="140"/>
    </row>
    <row r="7329" spans="1:11" outlineLevel="1" x14ac:dyDescent="0.2">
      <c r="A7329" s="135"/>
      <c r="B7329" s="136"/>
      <c r="C7329" s="137" t="s">
        <v>5386</v>
      </c>
      <c r="D7329" s="139"/>
      <c r="E7329" s="139">
        <v>38.543999999999997</v>
      </c>
      <c r="F7329" s="134"/>
      <c r="G7329" s="134"/>
      <c r="H7329" s="140"/>
      <c r="I7329" s="140"/>
      <c r="J7329" s="140"/>
      <c r="K7329" s="140"/>
    </row>
    <row r="7330" spans="1:11" outlineLevel="1" x14ac:dyDescent="0.2">
      <c r="A7330" s="135"/>
      <c r="B7330" s="136"/>
      <c r="C7330" s="137" t="s">
        <v>5387</v>
      </c>
      <c r="D7330" s="139"/>
      <c r="E7330" s="139">
        <v>48.829599999999999</v>
      </c>
      <c r="F7330" s="134"/>
      <c r="G7330" s="134"/>
      <c r="H7330" s="140"/>
      <c r="I7330" s="140"/>
      <c r="J7330" s="140"/>
      <c r="K7330" s="140"/>
    </row>
    <row r="7331" spans="1:11" outlineLevel="1" x14ac:dyDescent="0.2">
      <c r="A7331" s="135"/>
      <c r="B7331" s="136"/>
      <c r="C7331" s="137" t="s">
        <v>1271</v>
      </c>
      <c r="D7331" s="139"/>
      <c r="E7331" s="139">
        <v>32.780500000000004</v>
      </c>
      <c r="F7331" s="134"/>
      <c r="G7331" s="134"/>
      <c r="H7331" s="140"/>
      <c r="I7331" s="140"/>
      <c r="J7331" s="140"/>
      <c r="K7331" s="140"/>
    </row>
    <row r="7332" spans="1:11" outlineLevel="1" x14ac:dyDescent="0.2">
      <c r="A7332" s="135"/>
      <c r="B7332" s="136"/>
      <c r="C7332" s="137" t="s">
        <v>5388</v>
      </c>
      <c r="D7332" s="139"/>
      <c r="E7332" s="139">
        <v>49.7408</v>
      </c>
      <c r="F7332" s="134"/>
      <c r="G7332" s="134"/>
      <c r="H7332" s="140"/>
      <c r="I7332" s="140"/>
      <c r="J7332" s="140"/>
      <c r="K7332" s="140"/>
    </row>
    <row r="7333" spans="1:11" outlineLevel="1" x14ac:dyDescent="0.2">
      <c r="A7333" s="135"/>
      <c r="B7333" s="136"/>
      <c r="C7333" s="137" t="s">
        <v>5389</v>
      </c>
      <c r="D7333" s="139"/>
      <c r="E7333" s="139">
        <v>47.381999999999998</v>
      </c>
      <c r="F7333" s="134"/>
      <c r="G7333" s="134"/>
      <c r="H7333" s="140"/>
      <c r="I7333" s="140"/>
      <c r="J7333" s="140"/>
      <c r="K7333" s="140"/>
    </row>
    <row r="7334" spans="1:11" outlineLevel="1" x14ac:dyDescent="0.2">
      <c r="A7334" s="135"/>
      <c r="B7334" s="136"/>
      <c r="C7334" s="137" t="s">
        <v>5390</v>
      </c>
      <c r="D7334" s="139"/>
      <c r="E7334" s="139">
        <v>37.582000000000001</v>
      </c>
      <c r="F7334" s="134"/>
      <c r="G7334" s="134"/>
      <c r="H7334" s="140"/>
      <c r="I7334" s="140"/>
      <c r="J7334" s="140"/>
      <c r="K7334" s="140"/>
    </row>
    <row r="7335" spans="1:11" outlineLevel="1" x14ac:dyDescent="0.2">
      <c r="A7335" s="135"/>
      <c r="B7335" s="136"/>
      <c r="C7335" s="137" t="s">
        <v>5391</v>
      </c>
      <c r="D7335" s="139"/>
      <c r="E7335" s="139">
        <v>11.73</v>
      </c>
      <c r="F7335" s="134"/>
      <c r="G7335" s="134"/>
      <c r="H7335" s="140"/>
      <c r="I7335" s="140"/>
      <c r="J7335" s="140"/>
      <c r="K7335" s="140"/>
    </row>
    <row r="7336" spans="1:11" outlineLevel="1" x14ac:dyDescent="0.2">
      <c r="A7336" s="135"/>
      <c r="B7336" s="136"/>
      <c r="C7336" s="137" t="s">
        <v>5392</v>
      </c>
      <c r="D7336" s="139"/>
      <c r="E7336" s="139">
        <v>12.42</v>
      </c>
      <c r="F7336" s="134"/>
      <c r="G7336" s="134"/>
      <c r="H7336" s="140"/>
      <c r="I7336" s="140"/>
      <c r="J7336" s="140"/>
      <c r="K7336" s="140"/>
    </row>
    <row r="7337" spans="1:11" outlineLevel="1" x14ac:dyDescent="0.2">
      <c r="A7337" s="135"/>
      <c r="B7337" s="136"/>
      <c r="C7337" s="137" t="s">
        <v>5393</v>
      </c>
      <c r="D7337" s="139"/>
      <c r="E7337" s="139">
        <v>12.42</v>
      </c>
      <c r="F7337" s="134"/>
      <c r="G7337" s="134"/>
      <c r="H7337" s="140"/>
      <c r="I7337" s="140"/>
      <c r="J7337" s="140"/>
      <c r="K7337" s="140"/>
    </row>
    <row r="7338" spans="1:11" outlineLevel="1" x14ac:dyDescent="0.2">
      <c r="A7338" s="135"/>
      <c r="B7338" s="136"/>
      <c r="C7338" s="137" t="s">
        <v>5394</v>
      </c>
      <c r="D7338" s="139"/>
      <c r="E7338" s="139">
        <v>82.816000000000003</v>
      </c>
      <c r="F7338" s="134"/>
      <c r="G7338" s="134"/>
      <c r="H7338" s="140"/>
      <c r="I7338" s="140"/>
      <c r="J7338" s="140"/>
      <c r="K7338" s="140"/>
    </row>
    <row r="7339" spans="1:11" outlineLevel="1" x14ac:dyDescent="0.2">
      <c r="A7339" s="135"/>
      <c r="B7339" s="136"/>
      <c r="C7339" s="137" t="s">
        <v>5395</v>
      </c>
      <c r="D7339" s="139"/>
      <c r="E7339" s="139">
        <v>90.757800000000003</v>
      </c>
      <c r="F7339" s="134"/>
      <c r="G7339" s="134"/>
      <c r="H7339" s="140"/>
      <c r="I7339" s="140"/>
      <c r="J7339" s="140"/>
      <c r="K7339" s="140"/>
    </row>
    <row r="7340" spans="1:11" outlineLevel="1" x14ac:dyDescent="0.2">
      <c r="A7340" s="135"/>
      <c r="B7340" s="136"/>
      <c r="C7340" s="137" t="s">
        <v>5396</v>
      </c>
      <c r="D7340" s="139"/>
      <c r="E7340" s="139">
        <v>33.42</v>
      </c>
      <c r="F7340" s="134"/>
      <c r="G7340" s="134"/>
      <c r="H7340" s="140"/>
      <c r="I7340" s="140"/>
      <c r="J7340" s="140"/>
      <c r="K7340" s="140"/>
    </row>
    <row r="7341" spans="1:11" outlineLevel="1" x14ac:dyDescent="0.2">
      <c r="A7341" s="135"/>
      <c r="B7341" s="136"/>
      <c r="C7341" s="137" t="s">
        <v>5397</v>
      </c>
      <c r="D7341" s="139"/>
      <c r="E7341" s="139">
        <v>45.18</v>
      </c>
      <c r="F7341" s="134"/>
      <c r="G7341" s="134"/>
      <c r="H7341" s="140"/>
      <c r="I7341" s="140"/>
      <c r="J7341" s="140"/>
      <c r="K7341" s="140"/>
    </row>
    <row r="7342" spans="1:11" outlineLevel="1" x14ac:dyDescent="0.2">
      <c r="A7342" s="135"/>
      <c r="B7342" s="136"/>
      <c r="C7342" s="137" t="s">
        <v>5398</v>
      </c>
      <c r="D7342" s="139"/>
      <c r="E7342" s="139">
        <v>115.1794</v>
      </c>
      <c r="F7342" s="134"/>
      <c r="G7342" s="134"/>
      <c r="H7342" s="140"/>
      <c r="I7342" s="140"/>
      <c r="J7342" s="140"/>
      <c r="K7342" s="140"/>
    </row>
    <row r="7343" spans="1:11" outlineLevel="1" x14ac:dyDescent="0.2">
      <c r="A7343" s="135"/>
      <c r="B7343" s="136"/>
      <c r="C7343" s="137" t="s">
        <v>5399</v>
      </c>
      <c r="D7343" s="139"/>
      <c r="E7343" s="139">
        <v>104.36239999999999</v>
      </c>
      <c r="F7343" s="134"/>
      <c r="G7343" s="134"/>
      <c r="H7343" s="140"/>
      <c r="I7343" s="140"/>
      <c r="J7343" s="140"/>
      <c r="K7343" s="140"/>
    </row>
    <row r="7344" spans="1:11" outlineLevel="1" x14ac:dyDescent="0.2">
      <c r="A7344" s="135"/>
      <c r="B7344" s="136"/>
      <c r="C7344" s="137" t="s">
        <v>5400</v>
      </c>
      <c r="D7344" s="139"/>
      <c r="E7344" s="139">
        <v>12.5</v>
      </c>
      <c r="F7344" s="134"/>
      <c r="G7344" s="134"/>
      <c r="H7344" s="140"/>
      <c r="I7344" s="140"/>
      <c r="J7344" s="140"/>
      <c r="K7344" s="140"/>
    </row>
    <row r="7345" spans="1:11" outlineLevel="1" x14ac:dyDescent="0.2">
      <c r="A7345" s="135"/>
      <c r="B7345" s="136"/>
      <c r="C7345" s="137" t="s">
        <v>5401</v>
      </c>
      <c r="D7345" s="139"/>
      <c r="E7345" s="139">
        <v>23.88</v>
      </c>
      <c r="F7345" s="134"/>
      <c r="G7345" s="134"/>
      <c r="H7345" s="140"/>
      <c r="I7345" s="140"/>
      <c r="J7345" s="140"/>
      <c r="K7345" s="140"/>
    </row>
    <row r="7346" spans="1:11" outlineLevel="1" x14ac:dyDescent="0.2">
      <c r="A7346" s="135"/>
      <c r="B7346" s="136"/>
      <c r="C7346" s="137" t="s">
        <v>5402</v>
      </c>
      <c r="D7346" s="139"/>
      <c r="E7346" s="139">
        <v>24.12</v>
      </c>
      <c r="F7346" s="134"/>
      <c r="G7346" s="134"/>
      <c r="H7346" s="140"/>
      <c r="I7346" s="140"/>
      <c r="J7346" s="140"/>
      <c r="K7346" s="140"/>
    </row>
    <row r="7347" spans="1:11" outlineLevel="1" x14ac:dyDescent="0.2">
      <c r="A7347" s="135"/>
      <c r="B7347" s="136"/>
      <c r="C7347" s="137" t="s">
        <v>5403</v>
      </c>
      <c r="D7347" s="139"/>
      <c r="E7347" s="139">
        <v>12.5</v>
      </c>
      <c r="F7347" s="134"/>
      <c r="G7347" s="134"/>
      <c r="H7347" s="140"/>
      <c r="I7347" s="140"/>
      <c r="J7347" s="140"/>
      <c r="K7347" s="140"/>
    </row>
    <row r="7348" spans="1:11" outlineLevel="1" x14ac:dyDescent="0.2">
      <c r="A7348" s="135"/>
      <c r="B7348" s="136"/>
      <c r="C7348" s="137" t="s">
        <v>5404</v>
      </c>
      <c r="D7348" s="139"/>
      <c r="E7348" s="139">
        <v>12.5</v>
      </c>
      <c r="F7348" s="134"/>
      <c r="G7348" s="134"/>
      <c r="H7348" s="140"/>
      <c r="I7348" s="140"/>
      <c r="J7348" s="140"/>
      <c r="K7348" s="140"/>
    </row>
    <row r="7349" spans="1:11" outlineLevel="1" x14ac:dyDescent="0.2">
      <c r="A7349" s="135"/>
      <c r="B7349" s="136"/>
      <c r="C7349" s="137" t="s">
        <v>5405</v>
      </c>
      <c r="D7349" s="139"/>
      <c r="E7349" s="139">
        <v>18.3</v>
      </c>
      <c r="F7349" s="134"/>
      <c r="G7349" s="134"/>
      <c r="H7349" s="140"/>
      <c r="I7349" s="140"/>
      <c r="J7349" s="140"/>
      <c r="K7349" s="140"/>
    </row>
    <row r="7350" spans="1:11" outlineLevel="1" x14ac:dyDescent="0.2">
      <c r="A7350" s="135"/>
      <c r="B7350" s="136"/>
      <c r="C7350" s="137" t="s">
        <v>5406</v>
      </c>
      <c r="D7350" s="139"/>
      <c r="E7350" s="139">
        <v>16.45</v>
      </c>
      <c r="F7350" s="134"/>
      <c r="G7350" s="134"/>
      <c r="H7350" s="140"/>
      <c r="I7350" s="140"/>
      <c r="J7350" s="140"/>
      <c r="K7350" s="140"/>
    </row>
    <row r="7351" spans="1:11" outlineLevel="1" x14ac:dyDescent="0.2">
      <c r="A7351" s="135"/>
      <c r="B7351" s="136"/>
      <c r="C7351" s="137" t="s">
        <v>5407</v>
      </c>
      <c r="D7351" s="139"/>
      <c r="E7351" s="139">
        <v>103.9804</v>
      </c>
      <c r="F7351" s="134"/>
      <c r="G7351" s="134"/>
      <c r="H7351" s="140"/>
      <c r="I7351" s="140"/>
      <c r="J7351" s="140"/>
      <c r="K7351" s="140"/>
    </row>
    <row r="7352" spans="1:11" outlineLevel="1" x14ac:dyDescent="0.2">
      <c r="A7352" s="135"/>
      <c r="B7352" s="136"/>
      <c r="C7352" s="137" t="s">
        <v>5408</v>
      </c>
      <c r="D7352" s="139"/>
      <c r="E7352" s="139">
        <v>25.039000000000001</v>
      </c>
      <c r="F7352" s="134"/>
      <c r="G7352" s="134"/>
      <c r="H7352" s="140"/>
      <c r="I7352" s="140"/>
      <c r="J7352" s="140"/>
      <c r="K7352" s="140"/>
    </row>
    <row r="7353" spans="1:11" outlineLevel="1" x14ac:dyDescent="0.2">
      <c r="A7353" s="135"/>
      <c r="B7353" s="136"/>
      <c r="C7353" s="137" t="s">
        <v>404</v>
      </c>
      <c r="D7353" s="139"/>
      <c r="E7353" s="139"/>
      <c r="F7353" s="134"/>
      <c r="G7353" s="134"/>
      <c r="H7353" s="140"/>
      <c r="I7353" s="140"/>
      <c r="J7353" s="140"/>
      <c r="K7353" s="140"/>
    </row>
    <row r="7354" spans="1:11" outlineLevel="1" x14ac:dyDescent="0.2">
      <c r="A7354" s="135"/>
      <c r="B7354" s="136"/>
      <c r="C7354" s="137" t="s">
        <v>5409</v>
      </c>
      <c r="D7354" s="139"/>
      <c r="E7354" s="139">
        <v>124.58110000000001</v>
      </c>
      <c r="F7354" s="134"/>
      <c r="G7354" s="134"/>
      <c r="H7354" s="140"/>
      <c r="I7354" s="140"/>
      <c r="J7354" s="140"/>
      <c r="K7354" s="140"/>
    </row>
    <row r="7355" spans="1:11" outlineLevel="1" x14ac:dyDescent="0.2">
      <c r="A7355" s="135"/>
      <c r="B7355" s="136"/>
      <c r="C7355" s="137" t="s">
        <v>5410</v>
      </c>
      <c r="D7355" s="139"/>
      <c r="E7355" s="139">
        <v>87.424000000000007</v>
      </c>
      <c r="F7355" s="134"/>
      <c r="G7355" s="134"/>
      <c r="H7355" s="140"/>
      <c r="I7355" s="140"/>
      <c r="J7355" s="140"/>
      <c r="K7355" s="140"/>
    </row>
    <row r="7356" spans="1:11" outlineLevel="1" x14ac:dyDescent="0.2">
      <c r="A7356" s="135"/>
      <c r="B7356" s="136"/>
      <c r="C7356" s="137" t="s">
        <v>5411</v>
      </c>
      <c r="D7356" s="139"/>
      <c r="E7356" s="139">
        <v>72.891000000000005</v>
      </c>
      <c r="F7356" s="134"/>
      <c r="G7356" s="134"/>
      <c r="H7356" s="140"/>
      <c r="I7356" s="140"/>
      <c r="J7356" s="140"/>
      <c r="K7356" s="140"/>
    </row>
    <row r="7357" spans="1:11" outlineLevel="1" x14ac:dyDescent="0.2">
      <c r="A7357" s="135"/>
      <c r="B7357" s="136"/>
      <c r="C7357" s="137" t="s">
        <v>5412</v>
      </c>
      <c r="D7357" s="139"/>
      <c r="E7357" s="139">
        <v>16.75</v>
      </c>
      <c r="F7357" s="134"/>
      <c r="G7357" s="134"/>
      <c r="H7357" s="140"/>
      <c r="I7357" s="140"/>
      <c r="J7357" s="140"/>
      <c r="K7357" s="140"/>
    </row>
    <row r="7358" spans="1:11" outlineLevel="1" x14ac:dyDescent="0.2">
      <c r="A7358" s="135"/>
      <c r="B7358" s="136"/>
      <c r="C7358" s="137" t="s">
        <v>5413</v>
      </c>
      <c r="D7358" s="139"/>
      <c r="E7358" s="139">
        <v>73.772999999999996</v>
      </c>
      <c r="F7358" s="134"/>
      <c r="G7358" s="134"/>
      <c r="H7358" s="140"/>
      <c r="I7358" s="140"/>
      <c r="J7358" s="140"/>
      <c r="K7358" s="140"/>
    </row>
    <row r="7359" spans="1:11" outlineLevel="1" x14ac:dyDescent="0.2">
      <c r="A7359" s="135"/>
      <c r="B7359" s="136"/>
      <c r="C7359" s="137" t="s">
        <v>5414</v>
      </c>
      <c r="D7359" s="139"/>
      <c r="E7359" s="139">
        <v>48.496000000000002</v>
      </c>
      <c r="F7359" s="134"/>
      <c r="G7359" s="134"/>
      <c r="H7359" s="140"/>
      <c r="I7359" s="140"/>
      <c r="J7359" s="140"/>
      <c r="K7359" s="140"/>
    </row>
    <row r="7360" spans="1:11" outlineLevel="1" x14ac:dyDescent="0.2">
      <c r="A7360" s="135"/>
      <c r="B7360" s="136"/>
      <c r="C7360" s="137" t="s">
        <v>5415</v>
      </c>
      <c r="D7360" s="139"/>
      <c r="E7360" s="139">
        <v>62.874000000000002</v>
      </c>
      <c r="F7360" s="134"/>
      <c r="G7360" s="134"/>
      <c r="H7360" s="140"/>
      <c r="I7360" s="140"/>
      <c r="J7360" s="140"/>
      <c r="K7360" s="140"/>
    </row>
    <row r="7361" spans="1:11" outlineLevel="1" x14ac:dyDescent="0.2">
      <c r="A7361" s="135"/>
      <c r="B7361" s="136"/>
      <c r="C7361" s="137" t="s">
        <v>5416</v>
      </c>
      <c r="D7361" s="139"/>
      <c r="E7361" s="139">
        <v>53.487000000000002</v>
      </c>
      <c r="F7361" s="134"/>
      <c r="G7361" s="134"/>
      <c r="H7361" s="140"/>
      <c r="I7361" s="140"/>
      <c r="J7361" s="140"/>
      <c r="K7361" s="140"/>
    </row>
    <row r="7362" spans="1:11" outlineLevel="1" x14ac:dyDescent="0.2">
      <c r="A7362" s="135"/>
      <c r="B7362" s="136"/>
      <c r="C7362" s="137" t="s">
        <v>5417</v>
      </c>
      <c r="D7362" s="139"/>
      <c r="E7362" s="139">
        <v>46.430999999999997</v>
      </c>
      <c r="F7362" s="134"/>
      <c r="G7362" s="134"/>
      <c r="H7362" s="140"/>
      <c r="I7362" s="140"/>
      <c r="J7362" s="140"/>
      <c r="K7362" s="140"/>
    </row>
    <row r="7363" spans="1:11" outlineLevel="1" x14ac:dyDescent="0.2">
      <c r="A7363" s="135"/>
      <c r="B7363" s="136"/>
      <c r="C7363" s="137" t="s">
        <v>5418</v>
      </c>
      <c r="D7363" s="139"/>
      <c r="E7363" s="139">
        <v>57.344000000000001</v>
      </c>
      <c r="F7363" s="134"/>
      <c r="G7363" s="134"/>
      <c r="H7363" s="140"/>
      <c r="I7363" s="140"/>
      <c r="J7363" s="140"/>
      <c r="K7363" s="140"/>
    </row>
    <row r="7364" spans="1:11" outlineLevel="1" x14ac:dyDescent="0.2">
      <c r="A7364" s="135"/>
      <c r="B7364" s="136"/>
      <c r="C7364" s="137" t="s">
        <v>5419</v>
      </c>
      <c r="D7364" s="139"/>
      <c r="E7364" s="139">
        <v>69.72</v>
      </c>
      <c r="F7364" s="134"/>
      <c r="G7364" s="134"/>
      <c r="H7364" s="140"/>
      <c r="I7364" s="140"/>
      <c r="J7364" s="140"/>
      <c r="K7364" s="140"/>
    </row>
    <row r="7365" spans="1:11" outlineLevel="1" x14ac:dyDescent="0.2">
      <c r="A7365" s="135"/>
      <c r="B7365" s="136"/>
      <c r="C7365" s="137" t="s">
        <v>5420</v>
      </c>
      <c r="D7365" s="139"/>
      <c r="E7365" s="139">
        <v>46.06</v>
      </c>
      <c r="F7365" s="134"/>
      <c r="G7365" s="134"/>
      <c r="H7365" s="140"/>
      <c r="I7365" s="140"/>
      <c r="J7365" s="140"/>
      <c r="K7365" s="140"/>
    </row>
    <row r="7366" spans="1:11" outlineLevel="1" x14ac:dyDescent="0.2">
      <c r="A7366" s="135"/>
      <c r="B7366" s="136"/>
      <c r="C7366" s="137" t="s">
        <v>5421</v>
      </c>
      <c r="D7366" s="139"/>
      <c r="E7366" s="139">
        <v>54.32</v>
      </c>
      <c r="F7366" s="134"/>
      <c r="G7366" s="134"/>
      <c r="H7366" s="140"/>
      <c r="I7366" s="140"/>
      <c r="J7366" s="140"/>
      <c r="K7366" s="140"/>
    </row>
    <row r="7367" spans="1:11" outlineLevel="1" x14ac:dyDescent="0.2">
      <c r="A7367" s="135"/>
      <c r="B7367" s="136"/>
      <c r="C7367" s="137" t="s">
        <v>5422</v>
      </c>
      <c r="D7367" s="139"/>
      <c r="E7367" s="139">
        <v>43.680999999999997</v>
      </c>
      <c r="F7367" s="134"/>
      <c r="G7367" s="134"/>
      <c r="H7367" s="140"/>
      <c r="I7367" s="140"/>
      <c r="J7367" s="140"/>
      <c r="K7367" s="140"/>
    </row>
    <row r="7368" spans="1:11" outlineLevel="1" x14ac:dyDescent="0.2">
      <c r="A7368" s="135"/>
      <c r="B7368" s="136"/>
      <c r="C7368" s="137" t="s">
        <v>5423</v>
      </c>
      <c r="D7368" s="139"/>
      <c r="E7368" s="139">
        <v>15.162000000000001</v>
      </c>
      <c r="F7368" s="134"/>
      <c r="G7368" s="134"/>
      <c r="H7368" s="140"/>
      <c r="I7368" s="140"/>
      <c r="J7368" s="140"/>
      <c r="K7368" s="140"/>
    </row>
    <row r="7369" spans="1:11" outlineLevel="1" x14ac:dyDescent="0.2">
      <c r="A7369" s="135"/>
      <c r="B7369" s="136"/>
      <c r="C7369" s="137" t="s">
        <v>5424</v>
      </c>
      <c r="D7369" s="139"/>
      <c r="E7369" s="139">
        <v>14.945399999999999</v>
      </c>
      <c r="F7369" s="134"/>
      <c r="G7369" s="134"/>
      <c r="H7369" s="140"/>
      <c r="I7369" s="140"/>
      <c r="J7369" s="140"/>
      <c r="K7369" s="140"/>
    </row>
    <row r="7370" spans="1:11" outlineLevel="1" x14ac:dyDescent="0.2">
      <c r="A7370" s="135"/>
      <c r="B7370" s="136"/>
      <c r="C7370" s="137" t="s">
        <v>5425</v>
      </c>
      <c r="D7370" s="139"/>
      <c r="E7370" s="139">
        <v>69.528599999999997</v>
      </c>
      <c r="F7370" s="134"/>
      <c r="G7370" s="134"/>
      <c r="H7370" s="140"/>
      <c r="I7370" s="140"/>
      <c r="J7370" s="140"/>
      <c r="K7370" s="140"/>
    </row>
    <row r="7371" spans="1:11" outlineLevel="1" x14ac:dyDescent="0.2">
      <c r="A7371" s="135"/>
      <c r="B7371" s="136"/>
      <c r="C7371" s="137" t="s">
        <v>5426</v>
      </c>
      <c r="D7371" s="139"/>
      <c r="E7371" s="139">
        <v>37.450000000000003</v>
      </c>
      <c r="F7371" s="134"/>
      <c r="G7371" s="134"/>
      <c r="H7371" s="140"/>
      <c r="I7371" s="140"/>
      <c r="J7371" s="140"/>
      <c r="K7371" s="140"/>
    </row>
    <row r="7372" spans="1:11" outlineLevel="1" x14ac:dyDescent="0.2">
      <c r="A7372" s="135"/>
      <c r="B7372" s="136"/>
      <c r="C7372" s="137" t="s">
        <v>5427</v>
      </c>
      <c r="D7372" s="139"/>
      <c r="E7372" s="139">
        <v>23.6</v>
      </c>
      <c r="F7372" s="134"/>
      <c r="G7372" s="134"/>
      <c r="H7372" s="140"/>
      <c r="I7372" s="140"/>
      <c r="J7372" s="140"/>
      <c r="K7372" s="140"/>
    </row>
    <row r="7373" spans="1:11" outlineLevel="1" x14ac:dyDescent="0.2">
      <c r="A7373" s="135"/>
      <c r="B7373" s="136"/>
      <c r="C7373" s="137" t="s">
        <v>5428</v>
      </c>
      <c r="D7373" s="139"/>
      <c r="E7373" s="139">
        <v>34.314</v>
      </c>
      <c r="F7373" s="134"/>
      <c r="G7373" s="134"/>
      <c r="H7373" s="140"/>
      <c r="I7373" s="140"/>
      <c r="J7373" s="140"/>
      <c r="K7373" s="140"/>
    </row>
    <row r="7374" spans="1:11" outlineLevel="1" x14ac:dyDescent="0.2">
      <c r="A7374" s="135"/>
      <c r="B7374" s="136"/>
      <c r="C7374" s="137" t="s">
        <v>5429</v>
      </c>
      <c r="D7374" s="139"/>
      <c r="E7374" s="139">
        <v>176.768</v>
      </c>
      <c r="F7374" s="134"/>
      <c r="G7374" s="134"/>
      <c r="H7374" s="140"/>
      <c r="I7374" s="140"/>
      <c r="J7374" s="140"/>
      <c r="K7374" s="140"/>
    </row>
    <row r="7375" spans="1:11" outlineLevel="1" x14ac:dyDescent="0.2">
      <c r="A7375" s="135"/>
      <c r="B7375" s="136"/>
      <c r="C7375" s="137" t="s">
        <v>5430</v>
      </c>
      <c r="D7375" s="139"/>
      <c r="E7375" s="139">
        <v>55.216000000000001</v>
      </c>
      <c r="F7375" s="134"/>
      <c r="G7375" s="134"/>
      <c r="H7375" s="140"/>
      <c r="I7375" s="140"/>
      <c r="J7375" s="140"/>
      <c r="K7375" s="140"/>
    </row>
    <row r="7376" spans="1:11" outlineLevel="1" x14ac:dyDescent="0.2">
      <c r="A7376" s="135"/>
      <c r="B7376" s="136"/>
      <c r="C7376" s="137" t="s">
        <v>5431</v>
      </c>
      <c r="D7376" s="139"/>
      <c r="E7376" s="139">
        <v>85.869</v>
      </c>
      <c r="F7376" s="134"/>
      <c r="G7376" s="134"/>
      <c r="H7376" s="140"/>
      <c r="I7376" s="140"/>
      <c r="J7376" s="140"/>
      <c r="K7376" s="140"/>
    </row>
    <row r="7377" spans="1:11" outlineLevel="1" x14ac:dyDescent="0.2">
      <c r="A7377" s="135"/>
      <c r="B7377" s="136"/>
      <c r="C7377" s="137" t="s">
        <v>1715</v>
      </c>
      <c r="D7377" s="139"/>
      <c r="E7377" s="139">
        <v>115.396</v>
      </c>
      <c r="F7377" s="134"/>
      <c r="G7377" s="134"/>
      <c r="H7377" s="140"/>
      <c r="I7377" s="140"/>
      <c r="J7377" s="140"/>
      <c r="K7377" s="140"/>
    </row>
    <row r="7378" spans="1:11" outlineLevel="1" x14ac:dyDescent="0.2">
      <c r="A7378" s="135"/>
      <c r="B7378" s="136"/>
      <c r="C7378" s="137" t="s">
        <v>5432</v>
      </c>
      <c r="D7378" s="139"/>
      <c r="E7378" s="139">
        <v>150.63999999999999</v>
      </c>
      <c r="F7378" s="134"/>
      <c r="G7378" s="134"/>
      <c r="H7378" s="140"/>
      <c r="I7378" s="140"/>
      <c r="J7378" s="140"/>
      <c r="K7378" s="140"/>
    </row>
    <row r="7379" spans="1:11" outlineLevel="1" x14ac:dyDescent="0.2">
      <c r="A7379" s="135"/>
      <c r="B7379" s="136"/>
      <c r="C7379" s="137" t="s">
        <v>408</v>
      </c>
      <c r="D7379" s="139"/>
      <c r="E7379" s="139"/>
      <c r="F7379" s="134"/>
      <c r="G7379" s="134"/>
      <c r="H7379" s="140"/>
      <c r="I7379" s="140"/>
      <c r="J7379" s="140"/>
      <c r="K7379" s="140"/>
    </row>
    <row r="7380" spans="1:11" outlineLevel="1" x14ac:dyDescent="0.2">
      <c r="A7380" s="135"/>
      <c r="B7380" s="136"/>
      <c r="C7380" s="137" t="s">
        <v>5433</v>
      </c>
      <c r="D7380" s="139"/>
      <c r="E7380" s="139">
        <v>110.91200000000001</v>
      </c>
      <c r="F7380" s="134"/>
      <c r="G7380" s="134"/>
      <c r="H7380" s="140"/>
      <c r="I7380" s="140"/>
      <c r="J7380" s="140"/>
      <c r="K7380" s="140"/>
    </row>
    <row r="7381" spans="1:11" outlineLevel="1" x14ac:dyDescent="0.2">
      <c r="A7381" s="135"/>
      <c r="B7381" s="136"/>
      <c r="C7381" s="137" t="s">
        <v>5434</v>
      </c>
      <c r="D7381" s="139"/>
      <c r="E7381" s="139">
        <v>106.24</v>
      </c>
      <c r="F7381" s="134"/>
      <c r="G7381" s="134"/>
      <c r="H7381" s="140"/>
      <c r="I7381" s="140"/>
      <c r="J7381" s="140"/>
      <c r="K7381" s="140"/>
    </row>
    <row r="7382" spans="1:11" outlineLevel="1" x14ac:dyDescent="0.2">
      <c r="A7382" s="135"/>
      <c r="B7382" s="136"/>
      <c r="C7382" s="137" t="s">
        <v>5435</v>
      </c>
      <c r="D7382" s="139"/>
      <c r="E7382" s="139">
        <v>67.932000000000002</v>
      </c>
      <c r="F7382" s="134"/>
      <c r="G7382" s="134"/>
      <c r="H7382" s="140"/>
      <c r="I7382" s="140"/>
      <c r="J7382" s="140"/>
      <c r="K7382" s="140"/>
    </row>
    <row r="7383" spans="1:11" outlineLevel="1" x14ac:dyDescent="0.2">
      <c r="A7383" s="135"/>
      <c r="B7383" s="136"/>
      <c r="C7383" s="137" t="s">
        <v>5436</v>
      </c>
      <c r="D7383" s="139"/>
      <c r="E7383" s="139">
        <v>71.603999999999999</v>
      </c>
      <c r="F7383" s="134"/>
      <c r="G7383" s="134"/>
      <c r="H7383" s="140"/>
      <c r="I7383" s="140"/>
      <c r="J7383" s="140"/>
      <c r="K7383" s="140"/>
    </row>
    <row r="7384" spans="1:11" outlineLevel="1" x14ac:dyDescent="0.2">
      <c r="A7384" s="135"/>
      <c r="B7384" s="136"/>
      <c r="C7384" s="137" t="s">
        <v>5437</v>
      </c>
      <c r="D7384" s="139"/>
      <c r="E7384" s="139">
        <v>67.524000000000001</v>
      </c>
      <c r="F7384" s="134"/>
      <c r="G7384" s="134"/>
      <c r="H7384" s="140"/>
      <c r="I7384" s="140"/>
      <c r="J7384" s="140"/>
      <c r="K7384" s="140"/>
    </row>
    <row r="7385" spans="1:11" outlineLevel="1" x14ac:dyDescent="0.2">
      <c r="A7385" s="135"/>
      <c r="B7385" s="136"/>
      <c r="C7385" s="137" t="s">
        <v>5438</v>
      </c>
      <c r="D7385" s="139"/>
      <c r="E7385" s="139">
        <v>117.98</v>
      </c>
      <c r="F7385" s="134"/>
      <c r="G7385" s="134"/>
      <c r="H7385" s="140"/>
      <c r="I7385" s="140"/>
      <c r="J7385" s="140"/>
      <c r="K7385" s="140"/>
    </row>
    <row r="7386" spans="1:11" outlineLevel="1" x14ac:dyDescent="0.2">
      <c r="A7386" s="135"/>
      <c r="B7386" s="136"/>
      <c r="C7386" s="137" t="s">
        <v>5439</v>
      </c>
      <c r="D7386" s="139"/>
      <c r="E7386" s="139">
        <v>120.836</v>
      </c>
      <c r="F7386" s="134"/>
      <c r="G7386" s="134"/>
      <c r="H7386" s="140"/>
      <c r="I7386" s="140"/>
      <c r="J7386" s="140"/>
      <c r="K7386" s="140"/>
    </row>
    <row r="7387" spans="1:11" outlineLevel="1" x14ac:dyDescent="0.2">
      <c r="A7387" s="135"/>
      <c r="B7387" s="136"/>
      <c r="C7387" s="137" t="s">
        <v>5440</v>
      </c>
      <c r="D7387" s="139"/>
      <c r="E7387" s="139">
        <v>19.777999999999999</v>
      </c>
      <c r="F7387" s="134"/>
      <c r="G7387" s="134"/>
      <c r="H7387" s="140"/>
      <c r="I7387" s="140"/>
      <c r="J7387" s="140"/>
      <c r="K7387" s="140"/>
    </row>
    <row r="7388" spans="1:11" outlineLevel="1" x14ac:dyDescent="0.2">
      <c r="A7388" s="135"/>
      <c r="B7388" s="136"/>
      <c r="C7388" s="137" t="s">
        <v>5441</v>
      </c>
      <c r="D7388" s="139"/>
      <c r="E7388" s="139">
        <v>27.352</v>
      </c>
      <c r="F7388" s="134"/>
      <c r="G7388" s="134"/>
      <c r="H7388" s="140"/>
      <c r="I7388" s="140"/>
      <c r="J7388" s="140"/>
      <c r="K7388" s="140"/>
    </row>
    <row r="7389" spans="1:11" outlineLevel="1" x14ac:dyDescent="0.2">
      <c r="A7389" s="135"/>
      <c r="B7389" s="136"/>
      <c r="C7389" s="137" t="s">
        <v>5442</v>
      </c>
      <c r="D7389" s="139"/>
      <c r="E7389" s="139">
        <v>12.9</v>
      </c>
      <c r="F7389" s="134"/>
      <c r="G7389" s="134"/>
      <c r="H7389" s="140"/>
      <c r="I7389" s="140"/>
      <c r="J7389" s="140"/>
      <c r="K7389" s="140"/>
    </row>
    <row r="7390" spans="1:11" outlineLevel="1" x14ac:dyDescent="0.2">
      <c r="A7390" s="135"/>
      <c r="B7390" s="136"/>
      <c r="C7390" s="137" t="s">
        <v>5443</v>
      </c>
      <c r="D7390" s="139"/>
      <c r="E7390" s="139">
        <v>11.65</v>
      </c>
      <c r="F7390" s="134"/>
      <c r="G7390" s="134"/>
      <c r="H7390" s="140"/>
      <c r="I7390" s="140"/>
      <c r="J7390" s="140"/>
      <c r="K7390" s="140"/>
    </row>
    <row r="7391" spans="1:11" outlineLevel="1" x14ac:dyDescent="0.2">
      <c r="A7391" s="135"/>
      <c r="B7391" s="136"/>
      <c r="C7391" s="137" t="s">
        <v>5444</v>
      </c>
      <c r="D7391" s="139"/>
      <c r="E7391" s="139">
        <v>12</v>
      </c>
      <c r="F7391" s="134"/>
      <c r="G7391" s="134"/>
      <c r="H7391" s="140"/>
      <c r="I7391" s="140"/>
      <c r="J7391" s="140"/>
      <c r="K7391" s="140"/>
    </row>
    <row r="7392" spans="1:11" outlineLevel="1" x14ac:dyDescent="0.2">
      <c r="A7392" s="135"/>
      <c r="B7392" s="136"/>
      <c r="C7392" s="137" t="s">
        <v>5445</v>
      </c>
      <c r="D7392" s="139"/>
      <c r="E7392" s="139">
        <v>176.256</v>
      </c>
      <c r="F7392" s="134"/>
      <c r="G7392" s="134"/>
      <c r="H7392" s="140"/>
      <c r="I7392" s="140"/>
      <c r="J7392" s="140"/>
      <c r="K7392" s="140"/>
    </row>
    <row r="7393" spans="1:11" outlineLevel="1" x14ac:dyDescent="0.2">
      <c r="A7393" s="135"/>
      <c r="B7393" s="136"/>
      <c r="C7393" s="137" t="s">
        <v>5446</v>
      </c>
      <c r="D7393" s="139"/>
      <c r="E7393" s="139">
        <v>67.456000000000003</v>
      </c>
      <c r="F7393" s="134"/>
      <c r="G7393" s="134"/>
      <c r="H7393" s="140"/>
      <c r="I7393" s="140"/>
      <c r="J7393" s="140"/>
      <c r="K7393" s="140"/>
    </row>
    <row r="7394" spans="1:11" outlineLevel="1" x14ac:dyDescent="0.2">
      <c r="A7394" s="135"/>
      <c r="B7394" s="136"/>
      <c r="C7394" s="137" t="s">
        <v>5447</v>
      </c>
      <c r="D7394" s="139"/>
      <c r="E7394" s="139">
        <v>72.488</v>
      </c>
      <c r="F7394" s="134"/>
      <c r="G7394" s="134"/>
      <c r="H7394" s="140"/>
      <c r="I7394" s="140"/>
      <c r="J7394" s="140"/>
      <c r="K7394" s="140"/>
    </row>
    <row r="7395" spans="1:11" outlineLevel="1" x14ac:dyDescent="0.2">
      <c r="A7395" s="135"/>
      <c r="B7395" s="136"/>
      <c r="C7395" s="137" t="s">
        <v>5448</v>
      </c>
      <c r="D7395" s="139"/>
      <c r="E7395" s="139">
        <v>67.116</v>
      </c>
      <c r="F7395" s="134"/>
      <c r="G7395" s="134"/>
      <c r="H7395" s="140"/>
      <c r="I7395" s="140"/>
      <c r="J7395" s="140"/>
      <c r="K7395" s="140"/>
    </row>
    <row r="7396" spans="1:11" outlineLevel="1" x14ac:dyDescent="0.2">
      <c r="A7396" s="135"/>
      <c r="B7396" s="136"/>
      <c r="C7396" s="137" t="s">
        <v>5449</v>
      </c>
      <c r="D7396" s="139"/>
      <c r="E7396" s="139">
        <v>116.416</v>
      </c>
      <c r="F7396" s="134"/>
      <c r="G7396" s="134"/>
      <c r="H7396" s="140"/>
      <c r="I7396" s="140"/>
      <c r="J7396" s="140"/>
      <c r="K7396" s="140"/>
    </row>
    <row r="7397" spans="1:11" outlineLevel="1" x14ac:dyDescent="0.2">
      <c r="A7397" s="135"/>
      <c r="B7397" s="136"/>
      <c r="C7397" s="137" t="s">
        <v>5450</v>
      </c>
      <c r="D7397" s="139"/>
      <c r="E7397" s="139">
        <v>71.195999999999998</v>
      </c>
      <c r="F7397" s="134"/>
      <c r="G7397" s="134"/>
      <c r="H7397" s="140"/>
      <c r="I7397" s="140"/>
      <c r="J7397" s="140"/>
      <c r="K7397" s="140"/>
    </row>
    <row r="7398" spans="1:11" outlineLevel="1" x14ac:dyDescent="0.2">
      <c r="A7398" s="135"/>
      <c r="B7398" s="136"/>
      <c r="C7398" s="137" t="s">
        <v>5451</v>
      </c>
      <c r="D7398" s="139"/>
      <c r="E7398" s="139">
        <v>120.836</v>
      </c>
      <c r="F7398" s="134"/>
      <c r="G7398" s="134"/>
      <c r="H7398" s="140"/>
      <c r="I7398" s="140"/>
      <c r="J7398" s="140"/>
      <c r="K7398" s="140"/>
    </row>
    <row r="7399" spans="1:11" outlineLevel="1" x14ac:dyDescent="0.2">
      <c r="A7399" s="135"/>
      <c r="B7399" s="136"/>
      <c r="C7399" s="137" t="s">
        <v>5452</v>
      </c>
      <c r="D7399" s="139"/>
      <c r="E7399" s="139">
        <v>39.128</v>
      </c>
      <c r="F7399" s="134"/>
      <c r="G7399" s="134"/>
      <c r="H7399" s="140"/>
      <c r="I7399" s="140"/>
      <c r="J7399" s="140"/>
      <c r="K7399" s="140"/>
    </row>
    <row r="7400" spans="1:11" outlineLevel="1" x14ac:dyDescent="0.2">
      <c r="A7400" s="135"/>
      <c r="B7400" s="136"/>
      <c r="C7400" s="137" t="s">
        <v>411</v>
      </c>
      <c r="D7400" s="139"/>
      <c r="E7400" s="139"/>
      <c r="F7400" s="134"/>
      <c r="G7400" s="134"/>
      <c r="H7400" s="140"/>
      <c r="I7400" s="140"/>
      <c r="J7400" s="140"/>
      <c r="K7400" s="140"/>
    </row>
    <row r="7401" spans="1:11" outlineLevel="1" x14ac:dyDescent="0.2">
      <c r="A7401" s="135"/>
      <c r="B7401" s="136"/>
      <c r="C7401" s="137" t="s">
        <v>5453</v>
      </c>
      <c r="D7401" s="139"/>
      <c r="E7401" s="139">
        <v>110.816</v>
      </c>
      <c r="F7401" s="134"/>
      <c r="G7401" s="134"/>
      <c r="H7401" s="140"/>
      <c r="I7401" s="140"/>
      <c r="J7401" s="140"/>
      <c r="K7401" s="140"/>
    </row>
    <row r="7402" spans="1:11" outlineLevel="1" x14ac:dyDescent="0.2">
      <c r="A7402" s="135"/>
      <c r="B7402" s="136"/>
      <c r="C7402" s="137" t="s">
        <v>5454</v>
      </c>
      <c r="D7402" s="139"/>
      <c r="E7402" s="139">
        <v>107.136</v>
      </c>
      <c r="F7402" s="134"/>
      <c r="G7402" s="134"/>
      <c r="H7402" s="140"/>
      <c r="I7402" s="140"/>
      <c r="J7402" s="140"/>
      <c r="K7402" s="140"/>
    </row>
    <row r="7403" spans="1:11" outlineLevel="1" x14ac:dyDescent="0.2">
      <c r="A7403" s="135"/>
      <c r="B7403" s="136"/>
      <c r="C7403" s="137" t="s">
        <v>5455</v>
      </c>
      <c r="D7403" s="139"/>
      <c r="E7403" s="139">
        <v>67.932000000000002</v>
      </c>
      <c r="F7403" s="134"/>
      <c r="G7403" s="134"/>
      <c r="H7403" s="140"/>
      <c r="I7403" s="140"/>
      <c r="J7403" s="140"/>
      <c r="K7403" s="140"/>
    </row>
    <row r="7404" spans="1:11" outlineLevel="1" x14ac:dyDescent="0.2">
      <c r="A7404" s="135"/>
      <c r="B7404" s="136"/>
      <c r="C7404" s="137" t="s">
        <v>5456</v>
      </c>
      <c r="D7404" s="139"/>
      <c r="E7404" s="139">
        <v>71.603999999999999</v>
      </c>
      <c r="F7404" s="134"/>
      <c r="G7404" s="134"/>
      <c r="H7404" s="140"/>
      <c r="I7404" s="140"/>
      <c r="J7404" s="140"/>
      <c r="K7404" s="140"/>
    </row>
    <row r="7405" spans="1:11" outlineLevel="1" x14ac:dyDescent="0.2">
      <c r="A7405" s="135"/>
      <c r="B7405" s="136"/>
      <c r="C7405" s="137" t="s">
        <v>5457</v>
      </c>
      <c r="D7405" s="139"/>
      <c r="E7405" s="139">
        <v>67.524000000000001</v>
      </c>
      <c r="F7405" s="134"/>
      <c r="G7405" s="134"/>
      <c r="H7405" s="140"/>
      <c r="I7405" s="140"/>
      <c r="J7405" s="140"/>
      <c r="K7405" s="140"/>
    </row>
    <row r="7406" spans="1:11" outlineLevel="1" x14ac:dyDescent="0.2">
      <c r="A7406" s="135"/>
      <c r="B7406" s="136"/>
      <c r="C7406" s="137" t="s">
        <v>5458</v>
      </c>
      <c r="D7406" s="139"/>
      <c r="E7406" s="139">
        <v>116.348</v>
      </c>
      <c r="F7406" s="134"/>
      <c r="G7406" s="134"/>
      <c r="H7406" s="140"/>
      <c r="I7406" s="140"/>
      <c r="J7406" s="140"/>
      <c r="K7406" s="140"/>
    </row>
    <row r="7407" spans="1:11" outlineLevel="1" x14ac:dyDescent="0.2">
      <c r="A7407" s="135"/>
      <c r="B7407" s="136"/>
      <c r="C7407" s="137" t="s">
        <v>5459</v>
      </c>
      <c r="D7407" s="139"/>
      <c r="E7407" s="139">
        <v>120.836</v>
      </c>
      <c r="F7407" s="134"/>
      <c r="G7407" s="134"/>
      <c r="H7407" s="140"/>
      <c r="I7407" s="140"/>
      <c r="J7407" s="140"/>
      <c r="K7407" s="140"/>
    </row>
    <row r="7408" spans="1:11" outlineLevel="1" x14ac:dyDescent="0.2">
      <c r="A7408" s="135"/>
      <c r="B7408" s="136"/>
      <c r="C7408" s="137" t="s">
        <v>5460</v>
      </c>
      <c r="D7408" s="139"/>
      <c r="E7408" s="139">
        <v>14.85</v>
      </c>
      <c r="F7408" s="134"/>
      <c r="G7408" s="134"/>
      <c r="H7408" s="140"/>
      <c r="I7408" s="140"/>
      <c r="J7408" s="140"/>
      <c r="K7408" s="140"/>
    </row>
    <row r="7409" spans="1:11" outlineLevel="1" x14ac:dyDescent="0.2">
      <c r="A7409" s="135"/>
      <c r="B7409" s="136"/>
      <c r="C7409" s="137" t="s">
        <v>5461</v>
      </c>
      <c r="D7409" s="139"/>
      <c r="E7409" s="139">
        <v>27.3</v>
      </c>
      <c r="F7409" s="134"/>
      <c r="G7409" s="134"/>
      <c r="H7409" s="140"/>
      <c r="I7409" s="140"/>
      <c r="J7409" s="140"/>
      <c r="K7409" s="140"/>
    </row>
    <row r="7410" spans="1:11" outlineLevel="1" x14ac:dyDescent="0.2">
      <c r="A7410" s="135"/>
      <c r="B7410" s="136"/>
      <c r="C7410" s="137" t="s">
        <v>5462</v>
      </c>
      <c r="D7410" s="139"/>
      <c r="E7410" s="139">
        <v>12.05</v>
      </c>
      <c r="F7410" s="134"/>
      <c r="G7410" s="134"/>
      <c r="H7410" s="140"/>
      <c r="I7410" s="140"/>
      <c r="J7410" s="140"/>
      <c r="K7410" s="140"/>
    </row>
    <row r="7411" spans="1:11" outlineLevel="1" x14ac:dyDescent="0.2">
      <c r="A7411" s="135"/>
      <c r="B7411" s="136"/>
      <c r="C7411" s="137" t="s">
        <v>5463</v>
      </c>
      <c r="D7411" s="139"/>
      <c r="E7411" s="139">
        <v>12.35</v>
      </c>
      <c r="F7411" s="134"/>
      <c r="G7411" s="134"/>
      <c r="H7411" s="140"/>
      <c r="I7411" s="140"/>
      <c r="J7411" s="140"/>
      <c r="K7411" s="140"/>
    </row>
    <row r="7412" spans="1:11" outlineLevel="1" x14ac:dyDescent="0.2">
      <c r="A7412" s="135"/>
      <c r="B7412" s="136"/>
      <c r="C7412" s="137" t="s">
        <v>5464</v>
      </c>
      <c r="D7412" s="139"/>
      <c r="E7412" s="139">
        <v>12</v>
      </c>
      <c r="F7412" s="134"/>
      <c r="G7412" s="134"/>
      <c r="H7412" s="140"/>
      <c r="I7412" s="140"/>
      <c r="J7412" s="140"/>
      <c r="K7412" s="140"/>
    </row>
    <row r="7413" spans="1:11" outlineLevel="1" x14ac:dyDescent="0.2">
      <c r="A7413" s="135"/>
      <c r="B7413" s="136"/>
      <c r="C7413" s="137" t="s">
        <v>5465</v>
      </c>
      <c r="D7413" s="139"/>
      <c r="E7413" s="139">
        <v>176.38399999999999</v>
      </c>
      <c r="F7413" s="134"/>
      <c r="G7413" s="134"/>
      <c r="H7413" s="140"/>
      <c r="I7413" s="140"/>
      <c r="J7413" s="140"/>
      <c r="K7413" s="140"/>
    </row>
    <row r="7414" spans="1:11" outlineLevel="1" x14ac:dyDescent="0.2">
      <c r="A7414" s="135"/>
      <c r="B7414" s="136"/>
      <c r="C7414" s="137" t="s">
        <v>5466</v>
      </c>
      <c r="D7414" s="139"/>
      <c r="E7414" s="139">
        <v>67.456000000000003</v>
      </c>
      <c r="F7414" s="134"/>
      <c r="G7414" s="134"/>
      <c r="H7414" s="140"/>
      <c r="I7414" s="140"/>
      <c r="J7414" s="140"/>
      <c r="K7414" s="140"/>
    </row>
    <row r="7415" spans="1:11" outlineLevel="1" x14ac:dyDescent="0.2">
      <c r="A7415" s="135"/>
      <c r="B7415" s="136"/>
      <c r="C7415" s="137" t="s">
        <v>5467</v>
      </c>
      <c r="D7415" s="139"/>
      <c r="E7415" s="139">
        <v>72.488</v>
      </c>
      <c r="F7415" s="134"/>
      <c r="G7415" s="134"/>
      <c r="H7415" s="140"/>
      <c r="I7415" s="140"/>
      <c r="J7415" s="140"/>
      <c r="K7415" s="140"/>
    </row>
    <row r="7416" spans="1:11" outlineLevel="1" x14ac:dyDescent="0.2">
      <c r="A7416" s="135"/>
      <c r="B7416" s="136"/>
      <c r="C7416" s="137" t="s">
        <v>5468</v>
      </c>
      <c r="D7416" s="139"/>
      <c r="E7416" s="139">
        <v>67.116</v>
      </c>
      <c r="F7416" s="134"/>
      <c r="G7416" s="134"/>
      <c r="H7416" s="140"/>
      <c r="I7416" s="140"/>
      <c r="J7416" s="140"/>
      <c r="K7416" s="140"/>
    </row>
    <row r="7417" spans="1:11" outlineLevel="1" x14ac:dyDescent="0.2">
      <c r="A7417" s="135"/>
      <c r="B7417" s="136"/>
      <c r="C7417" s="137" t="s">
        <v>5469</v>
      </c>
      <c r="D7417" s="139"/>
      <c r="E7417" s="139">
        <v>116.416</v>
      </c>
      <c r="F7417" s="134"/>
      <c r="G7417" s="134"/>
      <c r="H7417" s="140"/>
      <c r="I7417" s="140"/>
      <c r="J7417" s="140"/>
      <c r="K7417" s="140"/>
    </row>
    <row r="7418" spans="1:11" outlineLevel="1" x14ac:dyDescent="0.2">
      <c r="A7418" s="135"/>
      <c r="B7418" s="136"/>
      <c r="C7418" s="137" t="s">
        <v>5470</v>
      </c>
      <c r="D7418" s="139"/>
      <c r="E7418" s="139">
        <v>71.195999999999998</v>
      </c>
      <c r="F7418" s="134"/>
      <c r="G7418" s="134"/>
      <c r="H7418" s="140"/>
      <c r="I7418" s="140"/>
      <c r="J7418" s="140"/>
      <c r="K7418" s="140"/>
    </row>
    <row r="7419" spans="1:11" outlineLevel="1" x14ac:dyDescent="0.2">
      <c r="A7419" s="135"/>
      <c r="B7419" s="136"/>
      <c r="C7419" s="137" t="s">
        <v>5471</v>
      </c>
      <c r="D7419" s="139"/>
      <c r="E7419" s="139">
        <v>120.15600000000001</v>
      </c>
      <c r="F7419" s="134"/>
      <c r="G7419" s="134"/>
      <c r="H7419" s="140"/>
      <c r="I7419" s="140"/>
      <c r="J7419" s="140"/>
      <c r="K7419" s="140"/>
    </row>
    <row r="7420" spans="1:11" outlineLevel="1" x14ac:dyDescent="0.2">
      <c r="A7420" s="135"/>
      <c r="B7420" s="136"/>
      <c r="C7420" s="137" t="s">
        <v>5472</v>
      </c>
      <c r="D7420" s="139"/>
      <c r="E7420" s="139">
        <v>39.020800000000001</v>
      </c>
      <c r="F7420" s="134"/>
      <c r="G7420" s="134"/>
      <c r="H7420" s="140"/>
      <c r="I7420" s="140"/>
      <c r="J7420" s="140"/>
      <c r="K7420" s="140"/>
    </row>
    <row r="7421" spans="1:11" outlineLevel="1" x14ac:dyDescent="0.2">
      <c r="A7421" s="135"/>
      <c r="B7421" s="136"/>
      <c r="C7421" s="137" t="s">
        <v>415</v>
      </c>
      <c r="D7421" s="139"/>
      <c r="E7421" s="139"/>
      <c r="F7421" s="134"/>
      <c r="G7421" s="134"/>
      <c r="H7421" s="140"/>
      <c r="I7421" s="140"/>
      <c r="J7421" s="140"/>
      <c r="K7421" s="140"/>
    </row>
    <row r="7422" spans="1:11" outlineLevel="1" x14ac:dyDescent="0.2">
      <c r="A7422" s="135"/>
      <c r="B7422" s="136"/>
      <c r="C7422" s="137" t="s">
        <v>5473</v>
      </c>
      <c r="D7422" s="139"/>
      <c r="E7422" s="139">
        <v>111.008</v>
      </c>
      <c r="F7422" s="134"/>
      <c r="G7422" s="134"/>
      <c r="H7422" s="140"/>
      <c r="I7422" s="140"/>
      <c r="J7422" s="140"/>
      <c r="K7422" s="140"/>
    </row>
    <row r="7423" spans="1:11" outlineLevel="1" x14ac:dyDescent="0.2">
      <c r="A7423" s="135"/>
      <c r="B7423" s="136"/>
      <c r="C7423" s="137" t="s">
        <v>5474</v>
      </c>
      <c r="D7423" s="139"/>
      <c r="E7423" s="139">
        <v>107.136</v>
      </c>
      <c r="F7423" s="134"/>
      <c r="G7423" s="134"/>
      <c r="H7423" s="140"/>
      <c r="I7423" s="140"/>
      <c r="J7423" s="140"/>
      <c r="K7423" s="140"/>
    </row>
    <row r="7424" spans="1:11" outlineLevel="1" x14ac:dyDescent="0.2">
      <c r="A7424" s="135"/>
      <c r="B7424" s="136"/>
      <c r="C7424" s="137" t="s">
        <v>5475</v>
      </c>
      <c r="D7424" s="139"/>
      <c r="E7424" s="139">
        <v>118.818</v>
      </c>
      <c r="F7424" s="134"/>
      <c r="G7424" s="134"/>
      <c r="H7424" s="140"/>
      <c r="I7424" s="140"/>
      <c r="J7424" s="140"/>
      <c r="K7424" s="140"/>
    </row>
    <row r="7425" spans="1:11" outlineLevel="1" x14ac:dyDescent="0.2">
      <c r="A7425" s="135"/>
      <c r="B7425" s="136"/>
      <c r="C7425" s="137" t="s">
        <v>5476</v>
      </c>
      <c r="D7425" s="139"/>
      <c r="E7425" s="139">
        <v>119.163</v>
      </c>
      <c r="F7425" s="134"/>
      <c r="G7425" s="134"/>
      <c r="H7425" s="140"/>
      <c r="I7425" s="140"/>
      <c r="J7425" s="140"/>
      <c r="K7425" s="140"/>
    </row>
    <row r="7426" spans="1:11" outlineLevel="1" x14ac:dyDescent="0.2">
      <c r="A7426" s="135"/>
      <c r="B7426" s="136"/>
      <c r="C7426" s="137" t="s">
        <v>5477</v>
      </c>
      <c r="D7426" s="139"/>
      <c r="E7426" s="139">
        <v>123.648</v>
      </c>
      <c r="F7426" s="134"/>
      <c r="G7426" s="134"/>
      <c r="H7426" s="140"/>
      <c r="I7426" s="140"/>
      <c r="J7426" s="140"/>
      <c r="K7426" s="140"/>
    </row>
    <row r="7427" spans="1:11" outlineLevel="1" x14ac:dyDescent="0.2">
      <c r="A7427" s="135"/>
      <c r="B7427" s="136"/>
      <c r="C7427" s="137" t="s">
        <v>5478</v>
      </c>
      <c r="D7427" s="139"/>
      <c r="E7427" s="139">
        <v>14.7</v>
      </c>
      <c r="F7427" s="134"/>
      <c r="G7427" s="134"/>
      <c r="H7427" s="140"/>
      <c r="I7427" s="140"/>
      <c r="J7427" s="140"/>
      <c r="K7427" s="140"/>
    </row>
    <row r="7428" spans="1:11" outlineLevel="1" x14ac:dyDescent="0.2">
      <c r="A7428" s="135"/>
      <c r="B7428" s="136"/>
      <c r="C7428" s="137" t="s">
        <v>5479</v>
      </c>
      <c r="D7428" s="139"/>
      <c r="E7428" s="139">
        <v>26.25</v>
      </c>
      <c r="F7428" s="134"/>
      <c r="G7428" s="134"/>
      <c r="H7428" s="140"/>
      <c r="I7428" s="140"/>
      <c r="J7428" s="140"/>
      <c r="K7428" s="140"/>
    </row>
    <row r="7429" spans="1:11" outlineLevel="1" x14ac:dyDescent="0.2">
      <c r="A7429" s="135"/>
      <c r="B7429" s="136"/>
      <c r="C7429" s="137" t="s">
        <v>5480</v>
      </c>
      <c r="D7429" s="139"/>
      <c r="E7429" s="139">
        <v>12.2</v>
      </c>
      <c r="F7429" s="134"/>
      <c r="G7429" s="134"/>
      <c r="H7429" s="140"/>
      <c r="I7429" s="140"/>
      <c r="J7429" s="140"/>
      <c r="K7429" s="140"/>
    </row>
    <row r="7430" spans="1:11" outlineLevel="1" x14ac:dyDescent="0.2">
      <c r="A7430" s="135"/>
      <c r="B7430" s="136"/>
      <c r="C7430" s="137" t="s">
        <v>5481</v>
      </c>
      <c r="D7430" s="139"/>
      <c r="E7430" s="139">
        <v>12.35</v>
      </c>
      <c r="F7430" s="134"/>
      <c r="G7430" s="134"/>
      <c r="H7430" s="140"/>
      <c r="I7430" s="140"/>
      <c r="J7430" s="140"/>
      <c r="K7430" s="140"/>
    </row>
    <row r="7431" spans="1:11" outlineLevel="1" x14ac:dyDescent="0.2">
      <c r="A7431" s="135"/>
      <c r="B7431" s="136"/>
      <c r="C7431" s="137" t="s">
        <v>5482</v>
      </c>
      <c r="D7431" s="139"/>
      <c r="E7431" s="139">
        <v>12</v>
      </c>
      <c r="F7431" s="134"/>
      <c r="G7431" s="134"/>
      <c r="H7431" s="140"/>
      <c r="I7431" s="140"/>
      <c r="J7431" s="140"/>
      <c r="K7431" s="140"/>
    </row>
    <row r="7432" spans="1:11" outlineLevel="1" x14ac:dyDescent="0.2">
      <c r="A7432" s="135"/>
      <c r="B7432" s="136"/>
      <c r="C7432" s="137" t="s">
        <v>5483</v>
      </c>
      <c r="D7432" s="139"/>
      <c r="E7432" s="139">
        <v>176.19200000000001</v>
      </c>
      <c r="F7432" s="134"/>
      <c r="G7432" s="134"/>
      <c r="H7432" s="140"/>
      <c r="I7432" s="140"/>
      <c r="J7432" s="140"/>
      <c r="K7432" s="140"/>
    </row>
    <row r="7433" spans="1:11" outlineLevel="1" x14ac:dyDescent="0.2">
      <c r="A7433" s="135"/>
      <c r="B7433" s="136"/>
      <c r="C7433" s="137" t="s">
        <v>5484</v>
      </c>
      <c r="D7433" s="139"/>
      <c r="E7433" s="139">
        <v>69.483000000000004</v>
      </c>
      <c r="F7433" s="134"/>
      <c r="G7433" s="134"/>
      <c r="H7433" s="140"/>
      <c r="I7433" s="140"/>
      <c r="J7433" s="140"/>
      <c r="K7433" s="140"/>
    </row>
    <row r="7434" spans="1:11" outlineLevel="1" x14ac:dyDescent="0.2">
      <c r="A7434" s="135"/>
      <c r="B7434" s="136"/>
      <c r="C7434" s="137" t="s">
        <v>5485</v>
      </c>
      <c r="D7434" s="139"/>
      <c r="E7434" s="139">
        <v>74.588999999999999</v>
      </c>
      <c r="F7434" s="134"/>
      <c r="G7434" s="134"/>
      <c r="H7434" s="140"/>
      <c r="I7434" s="140"/>
      <c r="J7434" s="140"/>
      <c r="K7434" s="140"/>
    </row>
    <row r="7435" spans="1:11" outlineLevel="1" x14ac:dyDescent="0.2">
      <c r="A7435" s="135"/>
      <c r="B7435" s="136"/>
      <c r="C7435" s="137" t="s">
        <v>5486</v>
      </c>
      <c r="D7435" s="139"/>
      <c r="E7435" s="139">
        <v>69.138000000000005</v>
      </c>
      <c r="F7435" s="134"/>
      <c r="G7435" s="134"/>
      <c r="H7435" s="140"/>
      <c r="I7435" s="140"/>
      <c r="J7435" s="140"/>
      <c r="K7435" s="140"/>
    </row>
    <row r="7436" spans="1:11" outlineLevel="1" x14ac:dyDescent="0.2">
      <c r="A7436" s="135"/>
      <c r="B7436" s="136"/>
      <c r="C7436" s="137" t="s">
        <v>5487</v>
      </c>
      <c r="D7436" s="139"/>
      <c r="E7436" s="139">
        <v>119.163</v>
      </c>
      <c r="F7436" s="134"/>
      <c r="G7436" s="134"/>
      <c r="H7436" s="140"/>
      <c r="I7436" s="140"/>
      <c r="J7436" s="140"/>
      <c r="K7436" s="140"/>
    </row>
    <row r="7437" spans="1:11" outlineLevel="1" x14ac:dyDescent="0.2">
      <c r="A7437" s="135"/>
      <c r="B7437" s="136"/>
      <c r="C7437" s="137" t="s">
        <v>5488</v>
      </c>
      <c r="D7437" s="139"/>
      <c r="E7437" s="139">
        <v>73.278000000000006</v>
      </c>
      <c r="F7437" s="134"/>
      <c r="G7437" s="134"/>
      <c r="H7437" s="140"/>
      <c r="I7437" s="140"/>
      <c r="J7437" s="140"/>
      <c r="K7437" s="140"/>
    </row>
    <row r="7438" spans="1:11" outlineLevel="1" x14ac:dyDescent="0.2">
      <c r="A7438" s="135"/>
      <c r="B7438" s="136"/>
      <c r="C7438" s="137" t="s">
        <v>5489</v>
      </c>
      <c r="D7438" s="139"/>
      <c r="E7438" s="139">
        <v>80.799000000000007</v>
      </c>
      <c r="F7438" s="134"/>
      <c r="G7438" s="134"/>
      <c r="H7438" s="140"/>
      <c r="I7438" s="140"/>
      <c r="J7438" s="140"/>
      <c r="K7438" s="140"/>
    </row>
    <row r="7439" spans="1:11" outlineLevel="1" x14ac:dyDescent="0.2">
      <c r="A7439" s="135"/>
      <c r="B7439" s="136"/>
      <c r="C7439" s="137" t="s">
        <v>5490</v>
      </c>
      <c r="D7439" s="139"/>
      <c r="E7439" s="139">
        <v>88.872</v>
      </c>
      <c r="F7439" s="134"/>
      <c r="G7439" s="134"/>
      <c r="H7439" s="140"/>
      <c r="I7439" s="140"/>
      <c r="J7439" s="140"/>
      <c r="K7439" s="140"/>
    </row>
    <row r="7440" spans="1:11" outlineLevel="1" x14ac:dyDescent="0.2">
      <c r="A7440" s="135"/>
      <c r="B7440" s="136"/>
      <c r="C7440" s="137" t="s">
        <v>5491</v>
      </c>
      <c r="D7440" s="139"/>
      <c r="E7440" s="139">
        <v>38.806399999999996</v>
      </c>
      <c r="F7440" s="134"/>
      <c r="G7440" s="134"/>
      <c r="H7440" s="140"/>
      <c r="I7440" s="140"/>
      <c r="J7440" s="140"/>
      <c r="K7440" s="140"/>
    </row>
    <row r="7441" spans="1:11" outlineLevel="1" x14ac:dyDescent="0.2">
      <c r="A7441" s="135"/>
      <c r="B7441" s="136"/>
      <c r="C7441" s="137" t="s">
        <v>420</v>
      </c>
      <c r="D7441" s="139"/>
      <c r="E7441" s="139"/>
      <c r="F7441" s="134"/>
      <c r="G7441" s="134"/>
      <c r="H7441" s="140"/>
      <c r="I7441" s="140"/>
      <c r="J7441" s="140"/>
      <c r="K7441" s="140"/>
    </row>
    <row r="7442" spans="1:11" outlineLevel="1" x14ac:dyDescent="0.2">
      <c r="A7442" s="135"/>
      <c r="B7442" s="136"/>
      <c r="C7442" s="137" t="s">
        <v>1803</v>
      </c>
      <c r="D7442" s="139"/>
      <c r="E7442" s="139">
        <v>80.55</v>
      </c>
      <c r="F7442" s="134"/>
      <c r="G7442" s="134"/>
      <c r="H7442" s="140"/>
      <c r="I7442" s="140"/>
      <c r="J7442" s="140"/>
      <c r="K7442" s="140"/>
    </row>
    <row r="7443" spans="1:11" outlineLevel="1" x14ac:dyDescent="0.2">
      <c r="A7443" s="135"/>
      <c r="B7443" s="136"/>
      <c r="C7443" s="137" t="s">
        <v>5492</v>
      </c>
      <c r="D7443" s="139"/>
      <c r="E7443" s="139">
        <v>37.56</v>
      </c>
      <c r="F7443" s="134"/>
      <c r="G7443" s="134"/>
      <c r="H7443" s="140"/>
      <c r="I7443" s="140"/>
      <c r="J7443" s="140"/>
      <c r="K7443" s="140"/>
    </row>
    <row r="7444" spans="1:11" outlineLevel="1" x14ac:dyDescent="0.2">
      <c r="A7444" s="135"/>
      <c r="B7444" s="136"/>
      <c r="C7444" s="137" t="s">
        <v>5493</v>
      </c>
      <c r="D7444" s="139"/>
      <c r="E7444" s="139">
        <v>50.863900000000001</v>
      </c>
      <c r="F7444" s="134"/>
      <c r="G7444" s="134"/>
      <c r="H7444" s="140"/>
      <c r="I7444" s="140"/>
      <c r="J7444" s="140"/>
      <c r="K7444" s="140"/>
    </row>
    <row r="7445" spans="1:11" outlineLevel="1" x14ac:dyDescent="0.2">
      <c r="A7445" s="135"/>
      <c r="B7445" s="136"/>
      <c r="C7445" s="137" t="s">
        <v>5494</v>
      </c>
      <c r="D7445" s="139"/>
      <c r="E7445" s="139">
        <v>20.733599999999999</v>
      </c>
      <c r="F7445" s="134"/>
      <c r="G7445" s="134"/>
      <c r="H7445" s="140"/>
      <c r="I7445" s="140"/>
      <c r="J7445" s="140"/>
      <c r="K7445" s="140"/>
    </row>
    <row r="7446" spans="1:11" outlineLevel="1" x14ac:dyDescent="0.2">
      <c r="A7446" s="135"/>
      <c r="B7446" s="136"/>
      <c r="C7446" s="137" t="s">
        <v>5495</v>
      </c>
      <c r="D7446" s="139"/>
      <c r="E7446" s="139">
        <v>14</v>
      </c>
      <c r="F7446" s="134"/>
      <c r="G7446" s="134"/>
      <c r="H7446" s="140"/>
      <c r="I7446" s="140"/>
      <c r="J7446" s="140"/>
      <c r="K7446" s="140"/>
    </row>
    <row r="7447" spans="1:11" outlineLevel="1" x14ac:dyDescent="0.2">
      <c r="A7447" s="135"/>
      <c r="B7447" s="136"/>
      <c r="C7447" s="137" t="s">
        <v>5496</v>
      </c>
      <c r="D7447" s="139"/>
      <c r="E7447" s="139">
        <v>22.95</v>
      </c>
      <c r="F7447" s="134"/>
      <c r="G7447" s="134"/>
      <c r="H7447" s="140"/>
      <c r="I7447" s="140"/>
      <c r="J7447" s="140"/>
      <c r="K7447" s="140"/>
    </row>
    <row r="7448" spans="1:11" outlineLevel="1" x14ac:dyDescent="0.2">
      <c r="A7448" s="135"/>
      <c r="B7448" s="136"/>
      <c r="C7448" s="137" t="s">
        <v>5497</v>
      </c>
      <c r="D7448" s="139"/>
      <c r="E7448" s="139">
        <v>12.7</v>
      </c>
      <c r="F7448" s="134"/>
      <c r="G7448" s="134"/>
      <c r="H7448" s="140"/>
      <c r="I7448" s="140"/>
      <c r="J7448" s="140"/>
      <c r="K7448" s="140"/>
    </row>
    <row r="7449" spans="1:11" outlineLevel="1" x14ac:dyDescent="0.2">
      <c r="A7449" s="135"/>
      <c r="B7449" s="136"/>
      <c r="C7449" s="137" t="s">
        <v>5498</v>
      </c>
      <c r="D7449" s="139"/>
      <c r="E7449" s="139">
        <v>12.7</v>
      </c>
      <c r="F7449" s="134"/>
      <c r="G7449" s="134"/>
      <c r="H7449" s="140"/>
      <c r="I7449" s="140"/>
      <c r="J7449" s="140"/>
      <c r="K7449" s="140"/>
    </row>
    <row r="7450" spans="1:11" outlineLevel="1" x14ac:dyDescent="0.2">
      <c r="A7450" s="135"/>
      <c r="B7450" s="136"/>
      <c r="C7450" s="137" t="s">
        <v>5499</v>
      </c>
      <c r="D7450" s="139"/>
      <c r="E7450" s="139">
        <v>16.45</v>
      </c>
      <c r="F7450" s="134"/>
      <c r="G7450" s="134"/>
      <c r="H7450" s="140"/>
      <c r="I7450" s="140"/>
      <c r="J7450" s="140"/>
      <c r="K7450" s="140"/>
    </row>
    <row r="7451" spans="1:11" outlineLevel="1" x14ac:dyDescent="0.2">
      <c r="A7451" s="135"/>
      <c r="B7451" s="136"/>
      <c r="C7451" s="137" t="s">
        <v>5500</v>
      </c>
      <c r="D7451" s="139"/>
      <c r="E7451" s="139">
        <v>12</v>
      </c>
      <c r="F7451" s="134"/>
      <c r="G7451" s="134"/>
      <c r="H7451" s="140"/>
      <c r="I7451" s="140"/>
      <c r="J7451" s="140"/>
      <c r="K7451" s="140"/>
    </row>
    <row r="7452" spans="1:11" outlineLevel="1" x14ac:dyDescent="0.2">
      <c r="A7452" s="135"/>
      <c r="B7452" s="136"/>
      <c r="C7452" s="137" t="s">
        <v>5501</v>
      </c>
      <c r="D7452" s="139"/>
      <c r="E7452" s="139">
        <v>36.42</v>
      </c>
      <c r="F7452" s="134"/>
      <c r="G7452" s="134"/>
      <c r="H7452" s="140"/>
      <c r="I7452" s="140"/>
      <c r="J7452" s="140"/>
      <c r="K7452" s="140"/>
    </row>
    <row r="7453" spans="1:11" outlineLevel="1" x14ac:dyDescent="0.2">
      <c r="A7453" s="135"/>
      <c r="B7453" s="136"/>
      <c r="C7453" s="137" t="s">
        <v>5502</v>
      </c>
      <c r="D7453" s="139"/>
      <c r="E7453" s="139">
        <v>12.588200000000001</v>
      </c>
      <c r="F7453" s="134"/>
      <c r="G7453" s="134"/>
      <c r="H7453" s="140"/>
      <c r="I7453" s="140"/>
      <c r="J7453" s="140"/>
      <c r="K7453" s="140"/>
    </row>
    <row r="7454" spans="1:11" outlineLevel="1" x14ac:dyDescent="0.2">
      <c r="A7454" s="135"/>
      <c r="B7454" s="136"/>
      <c r="C7454" s="137" t="s">
        <v>5503</v>
      </c>
      <c r="D7454" s="139"/>
      <c r="E7454" s="139">
        <v>35</v>
      </c>
      <c r="F7454" s="134"/>
      <c r="G7454" s="134"/>
      <c r="H7454" s="140"/>
      <c r="I7454" s="140"/>
      <c r="J7454" s="140"/>
      <c r="K7454" s="140"/>
    </row>
    <row r="7455" spans="1:11" outlineLevel="1" x14ac:dyDescent="0.2">
      <c r="A7455" s="135"/>
      <c r="B7455" s="136"/>
      <c r="C7455" s="137" t="s">
        <v>5504</v>
      </c>
      <c r="D7455" s="139"/>
      <c r="E7455" s="139">
        <v>24.058</v>
      </c>
      <c r="F7455" s="134"/>
      <c r="G7455" s="134"/>
      <c r="H7455" s="140"/>
      <c r="I7455" s="140"/>
      <c r="J7455" s="140"/>
      <c r="K7455" s="140"/>
    </row>
    <row r="7456" spans="1:11" outlineLevel="1" x14ac:dyDescent="0.2">
      <c r="A7456" s="135"/>
      <c r="B7456" s="136"/>
      <c r="C7456" s="137" t="s">
        <v>5505</v>
      </c>
      <c r="D7456" s="139"/>
      <c r="E7456" s="139">
        <v>71.069999999999993</v>
      </c>
      <c r="F7456" s="134"/>
      <c r="G7456" s="134"/>
      <c r="H7456" s="140"/>
      <c r="I7456" s="140"/>
      <c r="J7456" s="140"/>
      <c r="K7456" s="140"/>
    </row>
    <row r="7457" spans="1:11" outlineLevel="1" x14ac:dyDescent="0.2">
      <c r="A7457" s="135"/>
      <c r="B7457" s="136"/>
      <c r="C7457" s="137" t="s">
        <v>5506</v>
      </c>
      <c r="D7457" s="139"/>
      <c r="E7457" s="139">
        <v>38</v>
      </c>
      <c r="F7457" s="134"/>
      <c r="G7457" s="134"/>
      <c r="H7457" s="140"/>
      <c r="I7457" s="140"/>
      <c r="J7457" s="140"/>
      <c r="K7457" s="140"/>
    </row>
    <row r="7458" spans="1:11" ht="22.5" outlineLevel="1" x14ac:dyDescent="0.2">
      <c r="A7458" s="135"/>
      <c r="B7458" s="136"/>
      <c r="C7458" s="137" t="s">
        <v>5507</v>
      </c>
      <c r="D7458" s="139"/>
      <c r="E7458" s="139">
        <v>72.066900000000004</v>
      </c>
      <c r="F7458" s="134"/>
      <c r="G7458" s="134"/>
      <c r="H7458" s="140"/>
      <c r="I7458" s="140"/>
      <c r="J7458" s="140"/>
      <c r="K7458" s="140"/>
    </row>
    <row r="7459" spans="1:11" outlineLevel="1" x14ac:dyDescent="0.2">
      <c r="A7459" s="135"/>
      <c r="B7459" s="136"/>
      <c r="C7459" s="137" t="s">
        <v>5508</v>
      </c>
      <c r="D7459" s="139"/>
      <c r="E7459" s="139">
        <v>37.317300000000003</v>
      </c>
      <c r="F7459" s="134"/>
      <c r="G7459" s="134"/>
      <c r="H7459" s="140"/>
      <c r="I7459" s="140"/>
      <c r="J7459" s="140"/>
      <c r="K7459" s="140"/>
    </row>
    <row r="7460" spans="1:11" outlineLevel="1" x14ac:dyDescent="0.2">
      <c r="A7460" s="135"/>
      <c r="B7460" s="136"/>
      <c r="C7460" s="137" t="s">
        <v>5509</v>
      </c>
      <c r="D7460" s="139"/>
      <c r="E7460" s="139">
        <v>11</v>
      </c>
      <c r="F7460" s="134"/>
      <c r="G7460" s="134"/>
      <c r="H7460" s="140"/>
      <c r="I7460" s="140"/>
      <c r="J7460" s="140"/>
      <c r="K7460" s="140"/>
    </row>
    <row r="7461" spans="1:11" outlineLevel="1" x14ac:dyDescent="0.2">
      <c r="A7461" s="135"/>
      <c r="B7461" s="136"/>
      <c r="C7461" s="137" t="s">
        <v>5510</v>
      </c>
      <c r="D7461" s="139"/>
      <c r="E7461" s="139">
        <v>66.69</v>
      </c>
      <c r="F7461" s="134"/>
      <c r="G7461" s="134"/>
      <c r="H7461" s="140"/>
      <c r="I7461" s="140"/>
      <c r="J7461" s="140"/>
      <c r="K7461" s="140"/>
    </row>
    <row r="7462" spans="1:11" outlineLevel="1" x14ac:dyDescent="0.2">
      <c r="A7462" s="135"/>
      <c r="B7462" s="136"/>
      <c r="C7462" s="137" t="s">
        <v>5511</v>
      </c>
      <c r="D7462" s="139"/>
      <c r="E7462" s="139">
        <v>24.046500000000002</v>
      </c>
      <c r="F7462" s="134"/>
      <c r="G7462" s="134"/>
      <c r="H7462" s="140"/>
      <c r="I7462" s="140"/>
      <c r="J7462" s="140"/>
      <c r="K7462" s="140"/>
    </row>
    <row r="7463" spans="1:11" outlineLevel="1" x14ac:dyDescent="0.2">
      <c r="A7463" s="135"/>
      <c r="B7463" s="136"/>
      <c r="C7463" s="137" t="s">
        <v>5512</v>
      </c>
      <c r="D7463" s="139"/>
      <c r="E7463" s="139">
        <v>38</v>
      </c>
      <c r="F7463" s="134"/>
      <c r="G7463" s="134"/>
      <c r="H7463" s="140"/>
      <c r="I7463" s="140"/>
      <c r="J7463" s="140"/>
      <c r="K7463" s="140"/>
    </row>
    <row r="7464" spans="1:11" outlineLevel="1" x14ac:dyDescent="0.2">
      <c r="A7464" s="135"/>
      <c r="B7464" s="136"/>
      <c r="C7464" s="137" t="s">
        <v>5513</v>
      </c>
      <c r="D7464" s="139"/>
      <c r="E7464" s="139">
        <v>45.12</v>
      </c>
      <c r="F7464" s="134"/>
      <c r="G7464" s="134"/>
      <c r="H7464" s="140"/>
      <c r="I7464" s="140"/>
      <c r="J7464" s="140"/>
      <c r="K7464" s="140"/>
    </row>
    <row r="7465" spans="1:11" outlineLevel="1" x14ac:dyDescent="0.2">
      <c r="A7465" s="135"/>
      <c r="B7465" s="136"/>
      <c r="C7465" s="137" t="s">
        <v>5514</v>
      </c>
      <c r="D7465" s="139"/>
      <c r="E7465" s="139">
        <v>16.995200000000001</v>
      </c>
      <c r="F7465" s="134"/>
      <c r="G7465" s="134"/>
      <c r="H7465" s="140"/>
      <c r="I7465" s="140"/>
      <c r="J7465" s="140"/>
      <c r="K7465" s="140"/>
    </row>
    <row r="7466" spans="1:11" outlineLevel="1" x14ac:dyDescent="0.2">
      <c r="A7466" s="135"/>
      <c r="B7466" s="136"/>
      <c r="C7466" s="137" t="s">
        <v>5515</v>
      </c>
      <c r="D7466" s="139"/>
      <c r="E7466" s="139">
        <v>32</v>
      </c>
      <c r="F7466" s="134"/>
      <c r="G7466" s="134"/>
      <c r="H7466" s="140"/>
      <c r="I7466" s="140"/>
      <c r="J7466" s="140"/>
      <c r="K7466" s="140"/>
    </row>
    <row r="7467" spans="1:11" outlineLevel="1" x14ac:dyDescent="0.2">
      <c r="A7467" s="135"/>
      <c r="B7467" s="136"/>
      <c r="C7467" s="137" t="s">
        <v>5516</v>
      </c>
      <c r="D7467" s="139"/>
      <c r="E7467" s="139"/>
      <c r="F7467" s="134"/>
      <c r="G7467" s="134"/>
      <c r="H7467" s="140"/>
      <c r="I7467" s="140"/>
      <c r="J7467" s="140"/>
      <c r="K7467" s="140"/>
    </row>
    <row r="7468" spans="1:11" outlineLevel="1" x14ac:dyDescent="0.2">
      <c r="A7468" s="135"/>
      <c r="B7468" s="136"/>
      <c r="C7468" s="137" t="s">
        <v>395</v>
      </c>
      <c r="D7468" s="139"/>
      <c r="E7468" s="139"/>
      <c r="F7468" s="134"/>
      <c r="G7468" s="134"/>
      <c r="H7468" s="140"/>
      <c r="I7468" s="140"/>
      <c r="J7468" s="140"/>
      <c r="K7468" s="140"/>
    </row>
    <row r="7469" spans="1:11" outlineLevel="1" x14ac:dyDescent="0.2">
      <c r="A7469" s="135"/>
      <c r="B7469" s="136"/>
      <c r="C7469" s="137" t="s">
        <v>2547</v>
      </c>
      <c r="D7469" s="139"/>
      <c r="E7469" s="139">
        <v>13.56</v>
      </c>
      <c r="F7469" s="134"/>
      <c r="G7469" s="134"/>
      <c r="H7469" s="140"/>
      <c r="I7469" s="140"/>
      <c r="J7469" s="140"/>
      <c r="K7469" s="140"/>
    </row>
    <row r="7470" spans="1:11" outlineLevel="1" x14ac:dyDescent="0.2">
      <c r="A7470" s="135"/>
      <c r="B7470" s="136"/>
      <c r="C7470" s="137" t="s">
        <v>2548</v>
      </c>
      <c r="D7470" s="139"/>
      <c r="E7470" s="139">
        <v>28.71</v>
      </c>
      <c r="F7470" s="134"/>
      <c r="G7470" s="134"/>
      <c r="H7470" s="140"/>
      <c r="I7470" s="140"/>
      <c r="J7470" s="140"/>
      <c r="K7470" s="140"/>
    </row>
    <row r="7471" spans="1:11" outlineLevel="1" x14ac:dyDescent="0.2">
      <c r="A7471" s="135"/>
      <c r="B7471" s="136"/>
      <c r="C7471" s="137" t="s">
        <v>2266</v>
      </c>
      <c r="D7471" s="139"/>
      <c r="E7471" s="139">
        <v>12.85</v>
      </c>
      <c r="F7471" s="134"/>
      <c r="G7471" s="134"/>
      <c r="H7471" s="140"/>
      <c r="I7471" s="140"/>
      <c r="J7471" s="140"/>
      <c r="K7471" s="140"/>
    </row>
    <row r="7472" spans="1:11" outlineLevel="1" x14ac:dyDescent="0.2">
      <c r="A7472" s="135"/>
      <c r="B7472" s="136"/>
      <c r="C7472" s="137" t="s">
        <v>2267</v>
      </c>
      <c r="D7472" s="139"/>
      <c r="E7472" s="139">
        <v>12.85</v>
      </c>
      <c r="F7472" s="134"/>
      <c r="G7472" s="134"/>
      <c r="H7472" s="140"/>
      <c r="I7472" s="140"/>
      <c r="J7472" s="140"/>
      <c r="K7472" s="140"/>
    </row>
    <row r="7473" spans="1:11" outlineLevel="1" x14ac:dyDescent="0.2">
      <c r="A7473" s="135"/>
      <c r="B7473" s="136"/>
      <c r="C7473" s="137" t="s">
        <v>2268</v>
      </c>
      <c r="D7473" s="139"/>
      <c r="E7473" s="139">
        <v>2.61</v>
      </c>
      <c r="F7473" s="134"/>
      <c r="G7473" s="134"/>
      <c r="H7473" s="140"/>
      <c r="I7473" s="140"/>
      <c r="J7473" s="140"/>
      <c r="K7473" s="140"/>
    </row>
    <row r="7474" spans="1:11" outlineLevel="1" x14ac:dyDescent="0.2">
      <c r="A7474" s="135"/>
      <c r="B7474" s="136"/>
      <c r="C7474" s="137" t="s">
        <v>1442</v>
      </c>
      <c r="D7474" s="139"/>
      <c r="E7474" s="139">
        <v>11.01</v>
      </c>
      <c r="F7474" s="134"/>
      <c r="G7474" s="134"/>
      <c r="H7474" s="140"/>
      <c r="I7474" s="140"/>
      <c r="J7474" s="140"/>
      <c r="K7474" s="140"/>
    </row>
    <row r="7475" spans="1:11" outlineLevel="1" x14ac:dyDescent="0.2">
      <c r="A7475" s="135"/>
      <c r="B7475" s="136"/>
      <c r="C7475" s="137" t="s">
        <v>2269</v>
      </c>
      <c r="D7475" s="139"/>
      <c r="E7475" s="139">
        <v>104.53</v>
      </c>
      <c r="F7475" s="134"/>
      <c r="G7475" s="134"/>
      <c r="H7475" s="140"/>
      <c r="I7475" s="140"/>
      <c r="J7475" s="140"/>
      <c r="K7475" s="140"/>
    </row>
    <row r="7476" spans="1:11" outlineLevel="1" x14ac:dyDescent="0.2">
      <c r="A7476" s="135"/>
      <c r="B7476" s="136"/>
      <c r="C7476" s="137" t="s">
        <v>2270</v>
      </c>
      <c r="D7476" s="139"/>
      <c r="E7476" s="139">
        <v>68.87</v>
      </c>
      <c r="F7476" s="134"/>
      <c r="G7476" s="134"/>
      <c r="H7476" s="140"/>
      <c r="I7476" s="140"/>
      <c r="J7476" s="140"/>
      <c r="K7476" s="140"/>
    </row>
    <row r="7477" spans="1:11" outlineLevel="1" x14ac:dyDescent="0.2">
      <c r="A7477" s="135"/>
      <c r="B7477" s="136"/>
      <c r="C7477" s="137" t="s">
        <v>908</v>
      </c>
      <c r="D7477" s="139"/>
      <c r="E7477" s="139">
        <v>18.84</v>
      </c>
      <c r="F7477" s="134"/>
      <c r="G7477" s="134"/>
      <c r="H7477" s="140"/>
      <c r="I7477" s="140"/>
      <c r="J7477" s="140"/>
      <c r="K7477" s="140"/>
    </row>
    <row r="7478" spans="1:11" outlineLevel="1" x14ac:dyDescent="0.2">
      <c r="A7478" s="135"/>
      <c r="B7478" s="136"/>
      <c r="C7478" s="137" t="s">
        <v>909</v>
      </c>
      <c r="D7478" s="139"/>
      <c r="E7478" s="139">
        <v>50.08</v>
      </c>
      <c r="F7478" s="134"/>
      <c r="G7478" s="134"/>
      <c r="H7478" s="140"/>
      <c r="I7478" s="140"/>
      <c r="J7478" s="140"/>
      <c r="K7478" s="140"/>
    </row>
    <row r="7479" spans="1:11" outlineLevel="1" x14ac:dyDescent="0.2">
      <c r="A7479" s="135"/>
      <c r="B7479" s="136"/>
      <c r="C7479" s="137" t="s">
        <v>910</v>
      </c>
      <c r="D7479" s="139"/>
      <c r="E7479" s="139">
        <v>46.4</v>
      </c>
      <c r="F7479" s="134"/>
      <c r="G7479" s="134"/>
      <c r="H7479" s="140"/>
      <c r="I7479" s="140"/>
      <c r="J7479" s="140"/>
      <c r="K7479" s="140"/>
    </row>
    <row r="7480" spans="1:11" outlineLevel="1" x14ac:dyDescent="0.2">
      <c r="A7480" s="135"/>
      <c r="B7480" s="136"/>
      <c r="C7480" s="137" t="s">
        <v>2271</v>
      </c>
      <c r="D7480" s="139"/>
      <c r="E7480" s="139">
        <v>2.08</v>
      </c>
      <c r="F7480" s="134"/>
      <c r="G7480" s="134"/>
      <c r="H7480" s="140"/>
      <c r="I7480" s="140"/>
      <c r="J7480" s="140"/>
      <c r="K7480" s="140"/>
    </row>
    <row r="7481" spans="1:11" outlineLevel="1" x14ac:dyDescent="0.2">
      <c r="A7481" s="135"/>
      <c r="B7481" s="136"/>
      <c r="C7481" s="137" t="s">
        <v>2272</v>
      </c>
      <c r="D7481" s="139"/>
      <c r="E7481" s="139">
        <v>6.58</v>
      </c>
      <c r="F7481" s="134"/>
      <c r="G7481" s="134"/>
      <c r="H7481" s="140"/>
      <c r="I7481" s="140"/>
      <c r="J7481" s="140"/>
      <c r="K7481" s="140"/>
    </row>
    <row r="7482" spans="1:11" outlineLevel="1" x14ac:dyDescent="0.2">
      <c r="A7482" s="135"/>
      <c r="B7482" s="136"/>
      <c r="C7482" s="137" t="s">
        <v>2273</v>
      </c>
      <c r="D7482" s="139"/>
      <c r="E7482" s="139">
        <v>9.99</v>
      </c>
      <c r="F7482" s="134"/>
      <c r="G7482" s="134"/>
      <c r="H7482" s="140"/>
      <c r="I7482" s="140"/>
      <c r="J7482" s="140"/>
      <c r="K7482" s="140"/>
    </row>
    <row r="7483" spans="1:11" outlineLevel="1" x14ac:dyDescent="0.2">
      <c r="A7483" s="135"/>
      <c r="B7483" s="136"/>
      <c r="C7483" s="137" t="s">
        <v>964</v>
      </c>
      <c r="D7483" s="139"/>
      <c r="E7483" s="139">
        <v>6.46</v>
      </c>
      <c r="F7483" s="134"/>
      <c r="G7483" s="134"/>
      <c r="H7483" s="140"/>
      <c r="I7483" s="140"/>
      <c r="J7483" s="140"/>
      <c r="K7483" s="140"/>
    </row>
    <row r="7484" spans="1:11" outlineLevel="1" x14ac:dyDescent="0.2">
      <c r="A7484" s="135"/>
      <c r="B7484" s="136"/>
      <c r="C7484" s="137" t="s">
        <v>2274</v>
      </c>
      <c r="D7484" s="139"/>
      <c r="E7484" s="139">
        <v>11.33</v>
      </c>
      <c r="F7484" s="134"/>
      <c r="G7484" s="134"/>
      <c r="H7484" s="140"/>
      <c r="I7484" s="140"/>
      <c r="J7484" s="140"/>
      <c r="K7484" s="140"/>
    </row>
    <row r="7485" spans="1:11" outlineLevel="1" x14ac:dyDescent="0.2">
      <c r="A7485" s="135"/>
      <c r="B7485" s="136"/>
      <c r="C7485" s="137" t="s">
        <v>2275</v>
      </c>
      <c r="D7485" s="139"/>
      <c r="E7485" s="139">
        <v>13.5</v>
      </c>
      <c r="F7485" s="134"/>
      <c r="G7485" s="134"/>
      <c r="H7485" s="140"/>
      <c r="I7485" s="140"/>
      <c r="J7485" s="140"/>
      <c r="K7485" s="140"/>
    </row>
    <row r="7486" spans="1:11" outlineLevel="1" x14ac:dyDescent="0.2">
      <c r="A7486" s="135"/>
      <c r="B7486" s="136"/>
      <c r="C7486" s="137" t="s">
        <v>2276</v>
      </c>
      <c r="D7486" s="139"/>
      <c r="E7486" s="139">
        <v>14.12</v>
      </c>
      <c r="F7486" s="134"/>
      <c r="G7486" s="134"/>
      <c r="H7486" s="140"/>
      <c r="I7486" s="140"/>
      <c r="J7486" s="140"/>
      <c r="K7486" s="140"/>
    </row>
    <row r="7487" spans="1:11" outlineLevel="1" x14ac:dyDescent="0.2">
      <c r="A7487" s="135"/>
      <c r="B7487" s="136"/>
      <c r="C7487" s="137" t="s">
        <v>965</v>
      </c>
      <c r="D7487" s="139"/>
      <c r="E7487" s="139">
        <v>1.48</v>
      </c>
      <c r="F7487" s="134"/>
      <c r="G7487" s="134"/>
      <c r="H7487" s="140"/>
      <c r="I7487" s="140"/>
      <c r="J7487" s="140"/>
      <c r="K7487" s="140"/>
    </row>
    <row r="7488" spans="1:11" outlineLevel="1" x14ac:dyDescent="0.2">
      <c r="A7488" s="135"/>
      <c r="B7488" s="136"/>
      <c r="C7488" s="137" t="s">
        <v>966</v>
      </c>
      <c r="D7488" s="139"/>
      <c r="E7488" s="139">
        <v>1.62</v>
      </c>
      <c r="F7488" s="134"/>
      <c r="G7488" s="134"/>
      <c r="H7488" s="140"/>
      <c r="I7488" s="140"/>
      <c r="J7488" s="140"/>
      <c r="K7488" s="140"/>
    </row>
    <row r="7489" spans="1:11" outlineLevel="1" x14ac:dyDescent="0.2">
      <c r="A7489" s="135"/>
      <c r="B7489" s="136"/>
      <c r="C7489" s="137" t="s">
        <v>967</v>
      </c>
      <c r="D7489" s="139"/>
      <c r="E7489" s="139">
        <v>1.62</v>
      </c>
      <c r="F7489" s="134"/>
      <c r="G7489" s="134"/>
      <c r="H7489" s="140"/>
      <c r="I7489" s="140"/>
      <c r="J7489" s="140"/>
      <c r="K7489" s="140"/>
    </row>
    <row r="7490" spans="1:11" outlineLevel="1" x14ac:dyDescent="0.2">
      <c r="A7490" s="135"/>
      <c r="B7490" s="136"/>
      <c r="C7490" s="137" t="s">
        <v>912</v>
      </c>
      <c r="D7490" s="139"/>
      <c r="E7490" s="139">
        <v>19.489999999999998</v>
      </c>
      <c r="F7490" s="134"/>
      <c r="G7490" s="134"/>
      <c r="H7490" s="140"/>
      <c r="I7490" s="140"/>
      <c r="J7490" s="140"/>
      <c r="K7490" s="140"/>
    </row>
    <row r="7491" spans="1:11" outlineLevel="1" x14ac:dyDescent="0.2">
      <c r="A7491" s="135"/>
      <c r="B7491" s="136"/>
      <c r="C7491" s="137" t="s">
        <v>2277</v>
      </c>
      <c r="D7491" s="139"/>
      <c r="E7491" s="139">
        <v>46.17</v>
      </c>
      <c r="F7491" s="134"/>
      <c r="G7491" s="134"/>
      <c r="H7491" s="140"/>
      <c r="I7491" s="140"/>
      <c r="J7491" s="140"/>
      <c r="K7491" s="140"/>
    </row>
    <row r="7492" spans="1:11" outlineLevel="1" x14ac:dyDescent="0.2">
      <c r="A7492" s="135"/>
      <c r="B7492" s="136"/>
      <c r="C7492" s="137" t="s">
        <v>914</v>
      </c>
      <c r="D7492" s="139"/>
      <c r="E7492" s="139">
        <v>7.29</v>
      </c>
      <c r="F7492" s="134"/>
      <c r="G7492" s="134"/>
      <c r="H7492" s="140"/>
      <c r="I7492" s="140"/>
      <c r="J7492" s="140"/>
      <c r="K7492" s="140"/>
    </row>
    <row r="7493" spans="1:11" outlineLevel="1" x14ac:dyDescent="0.2">
      <c r="A7493" s="135"/>
      <c r="B7493" s="136"/>
      <c r="C7493" s="137" t="s">
        <v>915</v>
      </c>
      <c r="D7493" s="139"/>
      <c r="E7493" s="139">
        <v>14.63</v>
      </c>
      <c r="F7493" s="134"/>
      <c r="G7493" s="134"/>
      <c r="H7493" s="140"/>
      <c r="I7493" s="140"/>
      <c r="J7493" s="140"/>
      <c r="K7493" s="140"/>
    </row>
    <row r="7494" spans="1:11" outlineLevel="1" x14ac:dyDescent="0.2">
      <c r="A7494" s="135"/>
      <c r="B7494" s="136"/>
      <c r="C7494" s="137" t="s">
        <v>5517</v>
      </c>
      <c r="D7494" s="139"/>
      <c r="E7494" s="139">
        <v>66.45</v>
      </c>
      <c r="F7494" s="134"/>
      <c r="G7494" s="134"/>
      <c r="H7494" s="140"/>
      <c r="I7494" s="140"/>
      <c r="J7494" s="140"/>
      <c r="K7494" s="140"/>
    </row>
    <row r="7495" spans="1:11" outlineLevel="1" x14ac:dyDescent="0.2">
      <c r="A7495" s="135"/>
      <c r="B7495" s="136"/>
      <c r="C7495" s="137" t="s">
        <v>5518</v>
      </c>
      <c r="D7495" s="139"/>
      <c r="E7495" s="139">
        <v>46.86</v>
      </c>
      <c r="F7495" s="134"/>
      <c r="G7495" s="134"/>
      <c r="H7495" s="140"/>
      <c r="I7495" s="140"/>
      <c r="J7495" s="140"/>
      <c r="K7495" s="140"/>
    </row>
    <row r="7496" spans="1:11" outlineLevel="1" x14ac:dyDescent="0.2">
      <c r="A7496" s="135"/>
      <c r="B7496" s="136"/>
      <c r="C7496" s="137" t="s">
        <v>968</v>
      </c>
      <c r="D7496" s="139"/>
      <c r="E7496" s="139">
        <v>1.44</v>
      </c>
      <c r="F7496" s="134"/>
      <c r="G7496" s="134"/>
      <c r="H7496" s="140"/>
      <c r="I7496" s="140"/>
      <c r="J7496" s="140"/>
      <c r="K7496" s="140"/>
    </row>
    <row r="7497" spans="1:11" outlineLevel="1" x14ac:dyDescent="0.2">
      <c r="A7497" s="135"/>
      <c r="B7497" s="136"/>
      <c r="C7497" s="137" t="s">
        <v>969</v>
      </c>
      <c r="D7497" s="139"/>
      <c r="E7497" s="139">
        <v>3.8</v>
      </c>
      <c r="F7497" s="134"/>
      <c r="G7497" s="134"/>
      <c r="H7497" s="140"/>
      <c r="I7497" s="140"/>
      <c r="J7497" s="140"/>
      <c r="K7497" s="140"/>
    </row>
    <row r="7498" spans="1:11" outlineLevel="1" x14ac:dyDescent="0.2">
      <c r="A7498" s="135"/>
      <c r="B7498" s="136"/>
      <c r="C7498" s="137" t="s">
        <v>970</v>
      </c>
      <c r="D7498" s="139"/>
      <c r="E7498" s="139">
        <v>3.5</v>
      </c>
      <c r="F7498" s="134"/>
      <c r="G7498" s="134"/>
      <c r="H7498" s="140"/>
      <c r="I7498" s="140"/>
      <c r="J7498" s="140"/>
      <c r="K7498" s="140"/>
    </row>
    <row r="7499" spans="1:11" outlineLevel="1" x14ac:dyDescent="0.2">
      <c r="A7499" s="135"/>
      <c r="B7499" s="136"/>
      <c r="C7499" s="137" t="s">
        <v>971</v>
      </c>
      <c r="D7499" s="139"/>
      <c r="E7499" s="139">
        <v>1.44</v>
      </c>
      <c r="F7499" s="134"/>
      <c r="G7499" s="134"/>
      <c r="H7499" s="140"/>
      <c r="I7499" s="140"/>
      <c r="J7499" s="140"/>
      <c r="K7499" s="140"/>
    </row>
    <row r="7500" spans="1:11" outlineLevel="1" x14ac:dyDescent="0.2">
      <c r="A7500" s="135"/>
      <c r="B7500" s="136"/>
      <c r="C7500" s="137" t="s">
        <v>972</v>
      </c>
      <c r="D7500" s="139"/>
      <c r="E7500" s="139">
        <v>1.44</v>
      </c>
      <c r="F7500" s="134"/>
      <c r="G7500" s="134"/>
      <c r="H7500" s="140"/>
      <c r="I7500" s="140"/>
      <c r="J7500" s="140"/>
      <c r="K7500" s="140"/>
    </row>
    <row r="7501" spans="1:11" outlineLevel="1" x14ac:dyDescent="0.2">
      <c r="A7501" s="135"/>
      <c r="B7501" s="136"/>
      <c r="C7501" s="137" t="s">
        <v>973</v>
      </c>
      <c r="D7501" s="139"/>
      <c r="E7501" s="139">
        <v>2.3199999999999998</v>
      </c>
      <c r="F7501" s="134"/>
      <c r="G7501" s="134"/>
      <c r="H7501" s="140"/>
      <c r="I7501" s="140"/>
      <c r="J7501" s="140"/>
      <c r="K7501" s="140"/>
    </row>
    <row r="7502" spans="1:11" outlineLevel="1" x14ac:dyDescent="0.2">
      <c r="A7502" s="135"/>
      <c r="B7502" s="136"/>
      <c r="C7502" s="137" t="s">
        <v>974</v>
      </c>
      <c r="D7502" s="139"/>
      <c r="E7502" s="139">
        <v>2.7</v>
      </c>
      <c r="F7502" s="134"/>
      <c r="G7502" s="134"/>
      <c r="H7502" s="140"/>
      <c r="I7502" s="140"/>
      <c r="J7502" s="140"/>
      <c r="K7502" s="140"/>
    </row>
    <row r="7503" spans="1:11" outlineLevel="1" x14ac:dyDescent="0.2">
      <c r="A7503" s="135"/>
      <c r="B7503" s="136"/>
      <c r="C7503" s="137" t="s">
        <v>2552</v>
      </c>
      <c r="D7503" s="139"/>
      <c r="E7503" s="139">
        <v>47.43</v>
      </c>
      <c r="F7503" s="134"/>
      <c r="G7503" s="134"/>
      <c r="H7503" s="140"/>
      <c r="I7503" s="140"/>
      <c r="J7503" s="140"/>
      <c r="K7503" s="140"/>
    </row>
    <row r="7504" spans="1:11" outlineLevel="1" x14ac:dyDescent="0.2">
      <c r="A7504" s="135"/>
      <c r="B7504" s="136"/>
      <c r="C7504" s="137" t="s">
        <v>2279</v>
      </c>
      <c r="D7504" s="139"/>
      <c r="E7504" s="139">
        <v>3</v>
      </c>
      <c r="F7504" s="134"/>
      <c r="G7504" s="134"/>
      <c r="H7504" s="140"/>
      <c r="I7504" s="140"/>
      <c r="J7504" s="140"/>
      <c r="K7504" s="140"/>
    </row>
    <row r="7505" spans="1:11" outlineLevel="1" x14ac:dyDescent="0.2">
      <c r="A7505" s="135"/>
      <c r="B7505" s="136"/>
      <c r="C7505" s="137" t="s">
        <v>404</v>
      </c>
      <c r="D7505" s="139"/>
      <c r="E7505" s="139"/>
      <c r="F7505" s="134"/>
      <c r="G7505" s="134"/>
      <c r="H7505" s="140"/>
      <c r="I7505" s="140"/>
      <c r="J7505" s="140"/>
      <c r="K7505" s="140"/>
    </row>
    <row r="7506" spans="1:11" outlineLevel="1" x14ac:dyDescent="0.2">
      <c r="A7506" s="135"/>
      <c r="B7506" s="136"/>
      <c r="C7506" s="137" t="s">
        <v>2553</v>
      </c>
      <c r="D7506" s="139"/>
      <c r="E7506" s="139">
        <v>69.98</v>
      </c>
      <c r="F7506" s="134"/>
      <c r="G7506" s="134"/>
      <c r="H7506" s="140"/>
      <c r="I7506" s="140"/>
      <c r="J7506" s="140"/>
      <c r="K7506" s="140"/>
    </row>
    <row r="7507" spans="1:11" outlineLevel="1" x14ac:dyDescent="0.2">
      <c r="A7507" s="135"/>
      <c r="B7507" s="136"/>
      <c r="C7507" s="137" t="s">
        <v>2283</v>
      </c>
      <c r="D7507" s="139"/>
      <c r="E7507" s="139">
        <v>28.46</v>
      </c>
      <c r="F7507" s="134"/>
      <c r="G7507" s="134"/>
      <c r="H7507" s="140"/>
      <c r="I7507" s="140"/>
      <c r="J7507" s="140"/>
      <c r="K7507" s="140"/>
    </row>
    <row r="7508" spans="1:11" outlineLevel="1" x14ac:dyDescent="0.2">
      <c r="A7508" s="135"/>
      <c r="B7508" s="136"/>
      <c r="C7508" s="137" t="s">
        <v>918</v>
      </c>
      <c r="D7508" s="139"/>
      <c r="E7508" s="139">
        <v>33.9</v>
      </c>
      <c r="F7508" s="134"/>
      <c r="G7508" s="134"/>
      <c r="H7508" s="140"/>
      <c r="I7508" s="140"/>
      <c r="J7508" s="140"/>
      <c r="K7508" s="140"/>
    </row>
    <row r="7509" spans="1:11" outlineLevel="1" x14ac:dyDescent="0.2">
      <c r="A7509" s="135"/>
      <c r="B7509" s="136"/>
      <c r="C7509" s="137" t="s">
        <v>919</v>
      </c>
      <c r="D7509" s="139"/>
      <c r="E7509" s="139">
        <v>2.7</v>
      </c>
      <c r="F7509" s="134"/>
      <c r="G7509" s="134"/>
      <c r="H7509" s="140"/>
      <c r="I7509" s="140"/>
      <c r="J7509" s="140"/>
      <c r="K7509" s="140"/>
    </row>
    <row r="7510" spans="1:11" outlineLevel="1" x14ac:dyDescent="0.2">
      <c r="A7510" s="135"/>
      <c r="B7510" s="136"/>
      <c r="C7510" s="137" t="s">
        <v>920</v>
      </c>
      <c r="D7510" s="139"/>
      <c r="E7510" s="139">
        <v>32.47</v>
      </c>
      <c r="F7510" s="134"/>
      <c r="G7510" s="134"/>
      <c r="H7510" s="140"/>
      <c r="I7510" s="140"/>
      <c r="J7510" s="140"/>
      <c r="K7510" s="140"/>
    </row>
    <row r="7511" spans="1:11" outlineLevel="1" x14ac:dyDescent="0.2">
      <c r="A7511" s="135"/>
      <c r="B7511" s="136"/>
      <c r="C7511" s="137" t="s">
        <v>921</v>
      </c>
      <c r="D7511" s="139"/>
      <c r="E7511" s="139">
        <v>10.78</v>
      </c>
      <c r="F7511" s="134"/>
      <c r="G7511" s="134"/>
      <c r="H7511" s="140"/>
      <c r="I7511" s="140"/>
      <c r="J7511" s="140"/>
      <c r="K7511" s="140"/>
    </row>
    <row r="7512" spans="1:11" outlineLevel="1" x14ac:dyDescent="0.2">
      <c r="A7512" s="135"/>
      <c r="B7512" s="136"/>
      <c r="C7512" s="137" t="s">
        <v>922</v>
      </c>
      <c r="D7512" s="139"/>
      <c r="E7512" s="139">
        <v>26.08</v>
      </c>
      <c r="F7512" s="134"/>
      <c r="G7512" s="134"/>
      <c r="H7512" s="140"/>
      <c r="I7512" s="140"/>
      <c r="J7512" s="140"/>
      <c r="K7512" s="140"/>
    </row>
    <row r="7513" spans="1:11" outlineLevel="1" x14ac:dyDescent="0.2">
      <c r="A7513" s="135"/>
      <c r="B7513" s="136"/>
      <c r="C7513" s="137" t="s">
        <v>923</v>
      </c>
      <c r="D7513" s="139"/>
      <c r="E7513" s="139">
        <v>18.29</v>
      </c>
      <c r="F7513" s="134"/>
      <c r="G7513" s="134"/>
      <c r="H7513" s="140"/>
      <c r="I7513" s="140"/>
      <c r="J7513" s="140"/>
      <c r="K7513" s="140"/>
    </row>
    <row r="7514" spans="1:11" outlineLevel="1" x14ac:dyDescent="0.2">
      <c r="A7514" s="135"/>
      <c r="B7514" s="136"/>
      <c r="C7514" s="137" t="s">
        <v>924</v>
      </c>
      <c r="D7514" s="139"/>
      <c r="E7514" s="139">
        <v>13.69</v>
      </c>
      <c r="F7514" s="134"/>
      <c r="G7514" s="134"/>
      <c r="H7514" s="140"/>
      <c r="I7514" s="140"/>
      <c r="J7514" s="140"/>
      <c r="K7514" s="140"/>
    </row>
    <row r="7515" spans="1:11" outlineLevel="1" x14ac:dyDescent="0.2">
      <c r="A7515" s="135"/>
      <c r="B7515" s="136"/>
      <c r="C7515" s="137" t="s">
        <v>1482</v>
      </c>
      <c r="D7515" s="139"/>
      <c r="E7515" s="139">
        <v>25.45</v>
      </c>
      <c r="F7515" s="134"/>
      <c r="G7515" s="134"/>
      <c r="H7515" s="140"/>
      <c r="I7515" s="140"/>
      <c r="J7515" s="140"/>
      <c r="K7515" s="140"/>
    </row>
    <row r="7516" spans="1:11" outlineLevel="1" x14ac:dyDescent="0.2">
      <c r="A7516" s="135"/>
      <c r="B7516" s="136"/>
      <c r="C7516" s="137" t="s">
        <v>2203</v>
      </c>
      <c r="D7516" s="139"/>
      <c r="E7516" s="139">
        <v>23.47</v>
      </c>
      <c r="F7516" s="134"/>
      <c r="G7516" s="134"/>
      <c r="H7516" s="140"/>
      <c r="I7516" s="140"/>
      <c r="J7516" s="140"/>
      <c r="K7516" s="140"/>
    </row>
    <row r="7517" spans="1:11" outlineLevel="1" x14ac:dyDescent="0.2">
      <c r="A7517" s="135"/>
      <c r="B7517" s="136"/>
      <c r="C7517" s="137" t="s">
        <v>2204</v>
      </c>
      <c r="D7517" s="139"/>
      <c r="E7517" s="139">
        <v>11.17</v>
      </c>
      <c r="F7517" s="134"/>
      <c r="G7517" s="134"/>
      <c r="H7517" s="140"/>
      <c r="I7517" s="140"/>
      <c r="J7517" s="140"/>
      <c r="K7517" s="140"/>
    </row>
    <row r="7518" spans="1:11" outlineLevel="1" x14ac:dyDescent="0.2">
      <c r="A7518" s="135"/>
      <c r="B7518" s="136"/>
      <c r="C7518" s="137" t="s">
        <v>2205</v>
      </c>
      <c r="D7518" s="139"/>
      <c r="E7518" s="139">
        <v>15.55</v>
      </c>
      <c r="F7518" s="134"/>
      <c r="G7518" s="134"/>
      <c r="H7518" s="140"/>
      <c r="I7518" s="140"/>
      <c r="J7518" s="140"/>
      <c r="K7518" s="140"/>
    </row>
    <row r="7519" spans="1:11" outlineLevel="1" x14ac:dyDescent="0.2">
      <c r="A7519" s="135"/>
      <c r="B7519" s="136"/>
      <c r="C7519" s="137" t="s">
        <v>2284</v>
      </c>
      <c r="D7519" s="139"/>
      <c r="E7519" s="139">
        <v>9.27</v>
      </c>
      <c r="F7519" s="134"/>
      <c r="G7519" s="134"/>
      <c r="H7519" s="140"/>
      <c r="I7519" s="140"/>
      <c r="J7519" s="140"/>
      <c r="K7519" s="140"/>
    </row>
    <row r="7520" spans="1:11" outlineLevel="1" x14ac:dyDescent="0.2">
      <c r="A7520" s="135"/>
      <c r="B7520" s="136"/>
      <c r="C7520" s="137" t="s">
        <v>2285</v>
      </c>
      <c r="D7520" s="139"/>
      <c r="E7520" s="139">
        <v>0.94</v>
      </c>
      <c r="F7520" s="134"/>
      <c r="G7520" s="134"/>
      <c r="H7520" s="140"/>
      <c r="I7520" s="140"/>
      <c r="J7520" s="140"/>
      <c r="K7520" s="140"/>
    </row>
    <row r="7521" spans="1:11" outlineLevel="1" x14ac:dyDescent="0.2">
      <c r="A7521" s="135"/>
      <c r="B7521" s="136"/>
      <c r="C7521" s="137" t="s">
        <v>2286</v>
      </c>
      <c r="D7521" s="139"/>
      <c r="E7521" s="139">
        <v>1.1299999999999999</v>
      </c>
      <c r="F7521" s="134"/>
      <c r="G7521" s="134"/>
      <c r="H7521" s="140"/>
      <c r="I7521" s="140"/>
      <c r="J7521" s="140"/>
      <c r="K7521" s="140"/>
    </row>
    <row r="7522" spans="1:11" outlineLevel="1" x14ac:dyDescent="0.2">
      <c r="A7522" s="135"/>
      <c r="B7522" s="136"/>
      <c r="C7522" s="137" t="s">
        <v>2287</v>
      </c>
      <c r="D7522" s="139"/>
      <c r="E7522" s="139">
        <v>15.88</v>
      </c>
      <c r="F7522" s="134"/>
      <c r="G7522" s="134"/>
      <c r="H7522" s="140"/>
      <c r="I7522" s="140"/>
      <c r="J7522" s="140"/>
      <c r="K7522" s="140"/>
    </row>
    <row r="7523" spans="1:11" outlineLevel="1" x14ac:dyDescent="0.2">
      <c r="A7523" s="135"/>
      <c r="B7523" s="136"/>
      <c r="C7523" s="137" t="s">
        <v>1490</v>
      </c>
      <c r="D7523" s="139"/>
      <c r="E7523" s="139">
        <v>14.53</v>
      </c>
      <c r="F7523" s="134"/>
      <c r="G7523" s="134"/>
      <c r="H7523" s="140"/>
      <c r="I7523" s="140"/>
      <c r="J7523" s="140"/>
      <c r="K7523" s="140"/>
    </row>
    <row r="7524" spans="1:11" outlineLevel="1" x14ac:dyDescent="0.2">
      <c r="A7524" s="135"/>
      <c r="B7524" s="136"/>
      <c r="C7524" s="137" t="s">
        <v>2554</v>
      </c>
      <c r="D7524" s="139"/>
      <c r="E7524" s="139">
        <v>16.010000000000002</v>
      </c>
      <c r="F7524" s="134"/>
      <c r="G7524" s="134"/>
      <c r="H7524" s="140"/>
      <c r="I7524" s="140"/>
      <c r="J7524" s="140"/>
      <c r="K7524" s="140"/>
    </row>
    <row r="7525" spans="1:11" outlineLevel="1" x14ac:dyDescent="0.2">
      <c r="A7525" s="135"/>
      <c r="B7525" s="136"/>
      <c r="C7525" s="137" t="s">
        <v>2288</v>
      </c>
      <c r="D7525" s="139"/>
      <c r="E7525" s="139">
        <v>85.52</v>
      </c>
      <c r="F7525" s="134"/>
      <c r="G7525" s="134"/>
      <c r="H7525" s="140"/>
      <c r="I7525" s="140"/>
      <c r="J7525" s="140"/>
      <c r="K7525" s="140"/>
    </row>
    <row r="7526" spans="1:11" outlineLevel="1" x14ac:dyDescent="0.2">
      <c r="A7526" s="135"/>
      <c r="B7526" s="136"/>
      <c r="C7526" s="137" t="s">
        <v>2206</v>
      </c>
      <c r="D7526" s="139"/>
      <c r="E7526" s="139">
        <v>21.86</v>
      </c>
      <c r="F7526" s="134"/>
      <c r="G7526" s="134"/>
      <c r="H7526" s="140"/>
      <c r="I7526" s="140"/>
      <c r="J7526" s="140"/>
      <c r="K7526" s="140"/>
    </row>
    <row r="7527" spans="1:11" outlineLevel="1" x14ac:dyDescent="0.2">
      <c r="A7527" s="135"/>
      <c r="B7527" s="136"/>
      <c r="C7527" s="137" t="s">
        <v>925</v>
      </c>
      <c r="D7527" s="139"/>
      <c r="E7527" s="139">
        <v>48.07</v>
      </c>
      <c r="F7527" s="134"/>
      <c r="G7527" s="134"/>
      <c r="H7527" s="140"/>
      <c r="I7527" s="140"/>
      <c r="J7527" s="140"/>
      <c r="K7527" s="140"/>
    </row>
    <row r="7528" spans="1:11" outlineLevel="1" x14ac:dyDescent="0.2">
      <c r="A7528" s="135"/>
      <c r="B7528" s="136"/>
      <c r="C7528" s="137" t="s">
        <v>1494</v>
      </c>
      <c r="D7528" s="139"/>
      <c r="E7528" s="139">
        <v>71.040000000000006</v>
      </c>
      <c r="F7528" s="134"/>
      <c r="G7528" s="134"/>
      <c r="H7528" s="140"/>
      <c r="I7528" s="140"/>
      <c r="J7528" s="140"/>
      <c r="K7528" s="140"/>
    </row>
    <row r="7529" spans="1:11" outlineLevel="1" x14ac:dyDescent="0.2">
      <c r="A7529" s="135"/>
      <c r="B7529" s="136"/>
      <c r="C7529" s="137" t="s">
        <v>2555</v>
      </c>
      <c r="D7529" s="139"/>
      <c r="E7529" s="139">
        <v>103.6</v>
      </c>
      <c r="F7529" s="134"/>
      <c r="G7529" s="134"/>
      <c r="H7529" s="140"/>
      <c r="I7529" s="140"/>
      <c r="J7529" s="140"/>
      <c r="K7529" s="140"/>
    </row>
    <row r="7530" spans="1:11" outlineLevel="1" x14ac:dyDescent="0.2">
      <c r="A7530" s="135"/>
      <c r="B7530" s="136"/>
      <c r="C7530" s="137" t="s">
        <v>408</v>
      </c>
      <c r="D7530" s="139"/>
      <c r="E7530" s="139"/>
      <c r="F7530" s="134"/>
      <c r="G7530" s="134"/>
      <c r="H7530" s="140"/>
      <c r="I7530" s="140"/>
      <c r="J7530" s="140"/>
      <c r="K7530" s="140"/>
    </row>
    <row r="7531" spans="1:11" outlineLevel="1" x14ac:dyDescent="0.2">
      <c r="A7531" s="135"/>
      <c r="B7531" s="136"/>
      <c r="C7531" s="137" t="s">
        <v>2556</v>
      </c>
      <c r="D7531" s="139"/>
      <c r="E7531" s="139">
        <v>72.510000000000005</v>
      </c>
      <c r="F7531" s="134"/>
      <c r="G7531" s="134"/>
      <c r="H7531" s="140"/>
      <c r="I7531" s="140"/>
      <c r="J7531" s="140"/>
      <c r="K7531" s="140"/>
    </row>
    <row r="7532" spans="1:11" outlineLevel="1" x14ac:dyDescent="0.2">
      <c r="A7532" s="135"/>
      <c r="B7532" s="136"/>
      <c r="C7532" s="137" t="s">
        <v>2290</v>
      </c>
      <c r="D7532" s="139"/>
      <c r="E7532" s="139">
        <v>38.72</v>
      </c>
      <c r="F7532" s="134"/>
      <c r="G7532" s="134"/>
      <c r="H7532" s="140"/>
      <c r="I7532" s="140"/>
      <c r="J7532" s="140"/>
      <c r="K7532" s="140"/>
    </row>
    <row r="7533" spans="1:11" outlineLevel="1" x14ac:dyDescent="0.2">
      <c r="A7533" s="135"/>
      <c r="B7533" s="136"/>
      <c r="C7533" s="137" t="s">
        <v>2178</v>
      </c>
      <c r="D7533" s="139"/>
      <c r="E7533" s="139">
        <v>22.59</v>
      </c>
      <c r="F7533" s="134"/>
      <c r="G7533" s="134"/>
      <c r="H7533" s="140"/>
      <c r="I7533" s="140"/>
      <c r="J7533" s="140"/>
      <c r="K7533" s="140"/>
    </row>
    <row r="7534" spans="1:11" outlineLevel="1" x14ac:dyDescent="0.2">
      <c r="A7534" s="135"/>
      <c r="B7534" s="136"/>
      <c r="C7534" s="137" t="s">
        <v>2179</v>
      </c>
      <c r="D7534" s="139"/>
      <c r="E7534" s="139">
        <v>26.83</v>
      </c>
      <c r="F7534" s="134"/>
      <c r="G7534" s="134"/>
      <c r="H7534" s="140"/>
      <c r="I7534" s="140"/>
      <c r="J7534" s="140"/>
      <c r="K7534" s="140"/>
    </row>
    <row r="7535" spans="1:11" outlineLevel="1" x14ac:dyDescent="0.2">
      <c r="A7535" s="135"/>
      <c r="B7535" s="136"/>
      <c r="C7535" s="137" t="s">
        <v>2180</v>
      </c>
      <c r="D7535" s="139"/>
      <c r="E7535" s="139">
        <v>22.25</v>
      </c>
      <c r="F7535" s="134"/>
      <c r="G7535" s="134"/>
      <c r="H7535" s="140"/>
      <c r="I7535" s="140"/>
      <c r="J7535" s="140"/>
      <c r="K7535" s="140"/>
    </row>
    <row r="7536" spans="1:11" outlineLevel="1" x14ac:dyDescent="0.2">
      <c r="A7536" s="135"/>
      <c r="B7536" s="136"/>
      <c r="C7536" s="137" t="s">
        <v>2207</v>
      </c>
      <c r="D7536" s="139"/>
      <c r="E7536" s="139">
        <v>73.959999999999994</v>
      </c>
      <c r="F7536" s="134"/>
      <c r="G7536" s="134"/>
      <c r="H7536" s="140"/>
      <c r="I7536" s="140"/>
      <c r="J7536" s="140"/>
      <c r="K7536" s="140"/>
    </row>
    <row r="7537" spans="1:11" outlineLevel="1" x14ac:dyDescent="0.2">
      <c r="A7537" s="135"/>
      <c r="B7537" s="136"/>
      <c r="C7537" s="137" t="s">
        <v>2208</v>
      </c>
      <c r="D7537" s="139"/>
      <c r="E7537" s="139">
        <v>76.48</v>
      </c>
      <c r="F7537" s="134"/>
      <c r="G7537" s="134"/>
      <c r="H7537" s="140"/>
      <c r="I7537" s="140"/>
      <c r="J7537" s="140"/>
      <c r="K7537" s="140"/>
    </row>
    <row r="7538" spans="1:11" outlineLevel="1" x14ac:dyDescent="0.2">
      <c r="A7538" s="135"/>
      <c r="B7538" s="136"/>
      <c r="C7538" s="137" t="s">
        <v>975</v>
      </c>
      <c r="D7538" s="139"/>
      <c r="E7538" s="139">
        <v>2.37</v>
      </c>
      <c r="F7538" s="134"/>
      <c r="G7538" s="134"/>
      <c r="H7538" s="140"/>
      <c r="I7538" s="140"/>
      <c r="J7538" s="140"/>
      <c r="K7538" s="140"/>
    </row>
    <row r="7539" spans="1:11" outlineLevel="1" x14ac:dyDescent="0.2">
      <c r="A7539" s="135"/>
      <c r="B7539" s="136"/>
      <c r="C7539" s="137" t="s">
        <v>976</v>
      </c>
      <c r="D7539" s="139"/>
      <c r="E7539" s="139">
        <v>5.73</v>
      </c>
      <c r="F7539" s="134"/>
      <c r="G7539" s="134"/>
      <c r="H7539" s="140"/>
      <c r="I7539" s="140"/>
      <c r="J7539" s="140"/>
      <c r="K7539" s="140"/>
    </row>
    <row r="7540" spans="1:11" outlineLevel="1" x14ac:dyDescent="0.2">
      <c r="A7540" s="135"/>
      <c r="B7540" s="136"/>
      <c r="C7540" s="137" t="s">
        <v>977</v>
      </c>
      <c r="D7540" s="139"/>
      <c r="E7540" s="139">
        <v>1.58</v>
      </c>
      <c r="F7540" s="134"/>
      <c r="G7540" s="134"/>
      <c r="H7540" s="140"/>
      <c r="I7540" s="140"/>
      <c r="J7540" s="140"/>
      <c r="K7540" s="140"/>
    </row>
    <row r="7541" spans="1:11" outlineLevel="1" x14ac:dyDescent="0.2">
      <c r="A7541" s="135"/>
      <c r="B7541" s="136"/>
      <c r="C7541" s="137" t="s">
        <v>978</v>
      </c>
      <c r="D7541" s="139"/>
      <c r="E7541" s="139">
        <v>1.28</v>
      </c>
      <c r="F7541" s="134"/>
      <c r="G7541" s="134"/>
      <c r="H7541" s="140"/>
      <c r="I7541" s="140"/>
      <c r="J7541" s="140"/>
      <c r="K7541" s="140"/>
    </row>
    <row r="7542" spans="1:11" outlineLevel="1" x14ac:dyDescent="0.2">
      <c r="A7542" s="135"/>
      <c r="B7542" s="136"/>
      <c r="C7542" s="137" t="s">
        <v>979</v>
      </c>
      <c r="D7542" s="139"/>
      <c r="E7542" s="139">
        <v>1.35</v>
      </c>
      <c r="F7542" s="134"/>
      <c r="G7542" s="134"/>
      <c r="H7542" s="140"/>
      <c r="I7542" s="140"/>
      <c r="J7542" s="140"/>
      <c r="K7542" s="140"/>
    </row>
    <row r="7543" spans="1:11" outlineLevel="1" x14ac:dyDescent="0.2">
      <c r="A7543" s="135"/>
      <c r="B7543" s="136"/>
      <c r="C7543" s="137" t="s">
        <v>2291</v>
      </c>
      <c r="D7543" s="139"/>
      <c r="E7543" s="139">
        <v>86.26</v>
      </c>
      <c r="F7543" s="134"/>
      <c r="G7543" s="134"/>
      <c r="H7543" s="140"/>
      <c r="I7543" s="140"/>
      <c r="J7543" s="140"/>
      <c r="K7543" s="140"/>
    </row>
    <row r="7544" spans="1:11" outlineLevel="1" x14ac:dyDescent="0.2">
      <c r="A7544" s="135"/>
      <c r="B7544" s="136"/>
      <c r="C7544" s="137" t="s">
        <v>2181</v>
      </c>
      <c r="D7544" s="139"/>
      <c r="E7544" s="139">
        <v>21.63</v>
      </c>
      <c r="F7544" s="134"/>
      <c r="G7544" s="134"/>
      <c r="H7544" s="140"/>
      <c r="I7544" s="140"/>
      <c r="J7544" s="140"/>
      <c r="K7544" s="140"/>
    </row>
    <row r="7545" spans="1:11" outlineLevel="1" x14ac:dyDescent="0.2">
      <c r="A7545" s="135"/>
      <c r="B7545" s="136"/>
      <c r="C7545" s="137" t="s">
        <v>2182</v>
      </c>
      <c r="D7545" s="139"/>
      <c r="E7545" s="139">
        <v>27.13</v>
      </c>
      <c r="F7545" s="134"/>
      <c r="G7545" s="134"/>
      <c r="H7545" s="140"/>
      <c r="I7545" s="140"/>
      <c r="J7545" s="140"/>
      <c r="K7545" s="140"/>
    </row>
    <row r="7546" spans="1:11" outlineLevel="1" x14ac:dyDescent="0.2">
      <c r="A7546" s="135"/>
      <c r="B7546" s="136"/>
      <c r="C7546" s="137" t="s">
        <v>2183</v>
      </c>
      <c r="D7546" s="139"/>
      <c r="E7546" s="139">
        <v>21.19</v>
      </c>
      <c r="F7546" s="134"/>
      <c r="G7546" s="134"/>
      <c r="H7546" s="140"/>
      <c r="I7546" s="140"/>
      <c r="J7546" s="140"/>
      <c r="K7546" s="140"/>
    </row>
    <row r="7547" spans="1:11" outlineLevel="1" x14ac:dyDescent="0.2">
      <c r="A7547" s="135"/>
      <c r="B7547" s="136"/>
      <c r="C7547" s="137" t="s">
        <v>2209</v>
      </c>
      <c r="D7547" s="139"/>
      <c r="E7547" s="139">
        <v>72.099999999999994</v>
      </c>
      <c r="F7547" s="134"/>
      <c r="G7547" s="134"/>
      <c r="H7547" s="140"/>
      <c r="I7547" s="140"/>
      <c r="J7547" s="140"/>
      <c r="K7547" s="140"/>
    </row>
    <row r="7548" spans="1:11" outlineLevel="1" x14ac:dyDescent="0.2">
      <c r="A7548" s="135"/>
      <c r="B7548" s="136"/>
      <c r="C7548" s="137" t="s">
        <v>2210</v>
      </c>
      <c r="D7548" s="139"/>
      <c r="E7548" s="139">
        <v>25.95</v>
      </c>
      <c r="F7548" s="134"/>
      <c r="G7548" s="134"/>
      <c r="H7548" s="140"/>
      <c r="I7548" s="140"/>
      <c r="J7548" s="140"/>
      <c r="K7548" s="140"/>
    </row>
    <row r="7549" spans="1:11" outlineLevel="1" x14ac:dyDescent="0.2">
      <c r="A7549" s="135"/>
      <c r="B7549" s="136"/>
      <c r="C7549" s="137" t="s">
        <v>2211</v>
      </c>
      <c r="D7549" s="139"/>
      <c r="E7549" s="139">
        <v>76.5</v>
      </c>
      <c r="F7549" s="134"/>
      <c r="G7549" s="134"/>
      <c r="H7549" s="140"/>
      <c r="I7549" s="140"/>
      <c r="J7549" s="140"/>
      <c r="K7549" s="140"/>
    </row>
    <row r="7550" spans="1:11" outlineLevel="1" x14ac:dyDescent="0.2">
      <c r="A7550" s="135"/>
      <c r="B7550" s="136"/>
      <c r="C7550" s="137" t="s">
        <v>2557</v>
      </c>
      <c r="D7550" s="139"/>
      <c r="E7550" s="139">
        <v>6.1</v>
      </c>
      <c r="F7550" s="134"/>
      <c r="G7550" s="134"/>
      <c r="H7550" s="140"/>
      <c r="I7550" s="140"/>
      <c r="J7550" s="140"/>
      <c r="K7550" s="140"/>
    </row>
    <row r="7551" spans="1:11" outlineLevel="1" x14ac:dyDescent="0.2">
      <c r="A7551" s="135"/>
      <c r="B7551" s="136"/>
      <c r="C7551" s="137" t="s">
        <v>411</v>
      </c>
      <c r="D7551" s="139"/>
      <c r="E7551" s="139"/>
      <c r="F7551" s="134"/>
      <c r="G7551" s="134"/>
      <c r="H7551" s="140"/>
      <c r="I7551" s="140"/>
      <c r="J7551" s="140"/>
      <c r="K7551" s="140"/>
    </row>
    <row r="7552" spans="1:11" outlineLevel="1" x14ac:dyDescent="0.2">
      <c r="A7552" s="135"/>
      <c r="B7552" s="136"/>
      <c r="C7552" s="137" t="s">
        <v>2558</v>
      </c>
      <c r="D7552" s="139"/>
      <c r="E7552" s="139">
        <v>72.099999999999994</v>
      </c>
      <c r="F7552" s="134"/>
      <c r="G7552" s="134"/>
      <c r="H7552" s="140"/>
      <c r="I7552" s="140"/>
      <c r="J7552" s="140"/>
      <c r="K7552" s="140"/>
    </row>
    <row r="7553" spans="1:11" outlineLevel="1" x14ac:dyDescent="0.2">
      <c r="A7553" s="135"/>
      <c r="B7553" s="136"/>
      <c r="C7553" s="137" t="s">
        <v>2294</v>
      </c>
      <c r="D7553" s="139"/>
      <c r="E7553" s="139">
        <v>39.68</v>
      </c>
      <c r="F7553" s="134"/>
      <c r="G7553" s="134"/>
      <c r="H7553" s="140"/>
      <c r="I7553" s="140"/>
      <c r="J7553" s="140"/>
      <c r="K7553" s="140"/>
    </row>
    <row r="7554" spans="1:11" outlineLevel="1" x14ac:dyDescent="0.2">
      <c r="A7554" s="135"/>
      <c r="B7554" s="136"/>
      <c r="C7554" s="137" t="s">
        <v>2184</v>
      </c>
      <c r="D7554" s="139"/>
      <c r="E7554" s="139">
        <v>22.08</v>
      </c>
      <c r="F7554" s="134"/>
      <c r="G7554" s="134"/>
      <c r="H7554" s="140"/>
      <c r="I7554" s="140"/>
      <c r="J7554" s="140"/>
      <c r="K7554" s="140"/>
    </row>
    <row r="7555" spans="1:11" outlineLevel="1" x14ac:dyDescent="0.2">
      <c r="A7555" s="135"/>
      <c r="B7555" s="136"/>
      <c r="C7555" s="137" t="s">
        <v>2185</v>
      </c>
      <c r="D7555" s="139"/>
      <c r="E7555" s="139">
        <v>26.8</v>
      </c>
      <c r="F7555" s="134"/>
      <c r="G7555" s="134"/>
      <c r="H7555" s="140"/>
      <c r="I7555" s="140"/>
      <c r="J7555" s="140"/>
      <c r="K7555" s="140"/>
    </row>
    <row r="7556" spans="1:11" outlineLevel="1" x14ac:dyDescent="0.2">
      <c r="A7556" s="135"/>
      <c r="B7556" s="136"/>
      <c r="C7556" s="137" t="s">
        <v>2186</v>
      </c>
      <c r="D7556" s="139"/>
      <c r="E7556" s="139">
        <v>22.28</v>
      </c>
      <c r="F7556" s="134"/>
      <c r="G7556" s="134"/>
      <c r="H7556" s="140"/>
      <c r="I7556" s="140"/>
      <c r="J7556" s="140"/>
      <c r="K7556" s="140"/>
    </row>
    <row r="7557" spans="1:11" outlineLevel="1" x14ac:dyDescent="0.2">
      <c r="A7557" s="135"/>
      <c r="B7557" s="136"/>
      <c r="C7557" s="137" t="s">
        <v>2187</v>
      </c>
      <c r="D7557" s="139"/>
      <c r="E7557" s="139">
        <v>72.59</v>
      </c>
      <c r="F7557" s="134"/>
      <c r="G7557" s="134"/>
      <c r="H7557" s="140"/>
      <c r="I7557" s="140"/>
      <c r="J7557" s="140"/>
      <c r="K7557" s="140"/>
    </row>
    <row r="7558" spans="1:11" outlineLevel="1" x14ac:dyDescent="0.2">
      <c r="A7558" s="135"/>
      <c r="B7558" s="136"/>
      <c r="C7558" s="137" t="s">
        <v>2212</v>
      </c>
      <c r="D7558" s="139"/>
      <c r="E7558" s="139">
        <v>76.48</v>
      </c>
      <c r="F7558" s="134"/>
      <c r="G7558" s="134"/>
      <c r="H7558" s="140"/>
      <c r="I7558" s="140"/>
      <c r="J7558" s="140"/>
      <c r="K7558" s="140"/>
    </row>
    <row r="7559" spans="1:11" outlineLevel="1" x14ac:dyDescent="0.2">
      <c r="A7559" s="135"/>
      <c r="B7559" s="136"/>
      <c r="C7559" s="137" t="s">
        <v>980</v>
      </c>
      <c r="D7559" s="139"/>
      <c r="E7559" s="139">
        <v>2.5</v>
      </c>
      <c r="F7559" s="134"/>
      <c r="G7559" s="134"/>
      <c r="H7559" s="140"/>
      <c r="I7559" s="140"/>
      <c r="J7559" s="140"/>
      <c r="K7559" s="140"/>
    </row>
    <row r="7560" spans="1:11" outlineLevel="1" x14ac:dyDescent="0.2">
      <c r="A7560" s="135"/>
      <c r="B7560" s="136"/>
      <c r="C7560" s="137" t="s">
        <v>981</v>
      </c>
      <c r="D7560" s="139"/>
      <c r="E7560" s="139">
        <v>6.05</v>
      </c>
      <c r="F7560" s="134"/>
      <c r="G7560" s="134"/>
      <c r="H7560" s="140"/>
      <c r="I7560" s="140"/>
      <c r="J7560" s="140"/>
      <c r="K7560" s="140"/>
    </row>
    <row r="7561" spans="1:11" outlineLevel="1" x14ac:dyDescent="0.2">
      <c r="A7561" s="135"/>
      <c r="B7561" s="136"/>
      <c r="C7561" s="137" t="s">
        <v>982</v>
      </c>
      <c r="D7561" s="139"/>
      <c r="E7561" s="139">
        <v>1.36</v>
      </c>
      <c r="F7561" s="134"/>
      <c r="G7561" s="134"/>
      <c r="H7561" s="140"/>
      <c r="I7561" s="140"/>
      <c r="J7561" s="140"/>
      <c r="K7561" s="140"/>
    </row>
    <row r="7562" spans="1:11" outlineLevel="1" x14ac:dyDescent="0.2">
      <c r="A7562" s="135"/>
      <c r="B7562" s="136"/>
      <c r="C7562" s="137" t="s">
        <v>983</v>
      </c>
      <c r="D7562" s="139"/>
      <c r="E7562" s="139">
        <v>1.41</v>
      </c>
      <c r="F7562" s="134"/>
      <c r="G7562" s="134"/>
      <c r="H7562" s="140"/>
      <c r="I7562" s="140"/>
      <c r="J7562" s="140"/>
      <c r="K7562" s="140"/>
    </row>
    <row r="7563" spans="1:11" outlineLevel="1" x14ac:dyDescent="0.2">
      <c r="A7563" s="135"/>
      <c r="B7563" s="136"/>
      <c r="C7563" s="137" t="s">
        <v>984</v>
      </c>
      <c r="D7563" s="139"/>
      <c r="E7563" s="139">
        <v>1.35</v>
      </c>
      <c r="F7563" s="134"/>
      <c r="G7563" s="134"/>
      <c r="H7563" s="140"/>
      <c r="I7563" s="140"/>
      <c r="J7563" s="140"/>
      <c r="K7563" s="140"/>
    </row>
    <row r="7564" spans="1:11" outlineLevel="1" x14ac:dyDescent="0.2">
      <c r="A7564" s="135"/>
      <c r="B7564" s="136"/>
      <c r="C7564" s="137" t="s">
        <v>2295</v>
      </c>
      <c r="D7564" s="139"/>
      <c r="E7564" s="139">
        <v>87.68</v>
      </c>
      <c r="F7564" s="134"/>
      <c r="G7564" s="134"/>
      <c r="H7564" s="140"/>
      <c r="I7564" s="140"/>
      <c r="J7564" s="140"/>
      <c r="K7564" s="140"/>
    </row>
    <row r="7565" spans="1:11" outlineLevel="1" x14ac:dyDescent="0.2">
      <c r="A7565" s="135"/>
      <c r="B7565" s="136"/>
      <c r="C7565" s="137" t="s">
        <v>2188</v>
      </c>
      <c r="D7565" s="139"/>
      <c r="E7565" s="139">
        <v>21.63</v>
      </c>
      <c r="F7565" s="134"/>
      <c r="G7565" s="134"/>
      <c r="H7565" s="140"/>
      <c r="I7565" s="140"/>
      <c r="J7565" s="140"/>
      <c r="K7565" s="140"/>
    </row>
    <row r="7566" spans="1:11" outlineLevel="1" x14ac:dyDescent="0.2">
      <c r="A7566" s="135"/>
      <c r="B7566" s="136"/>
      <c r="C7566" s="137" t="s">
        <v>2189</v>
      </c>
      <c r="D7566" s="139"/>
      <c r="E7566" s="139">
        <v>27.13</v>
      </c>
      <c r="F7566" s="134"/>
      <c r="G7566" s="134"/>
      <c r="H7566" s="140"/>
      <c r="I7566" s="140"/>
      <c r="J7566" s="140"/>
      <c r="K7566" s="140"/>
    </row>
    <row r="7567" spans="1:11" outlineLevel="1" x14ac:dyDescent="0.2">
      <c r="A7567" s="135"/>
      <c r="B7567" s="136"/>
      <c r="C7567" s="137" t="s">
        <v>2190</v>
      </c>
      <c r="D7567" s="139"/>
      <c r="E7567" s="139">
        <v>21.19</v>
      </c>
      <c r="F7567" s="134"/>
      <c r="G7567" s="134"/>
      <c r="H7567" s="140"/>
      <c r="I7567" s="140"/>
      <c r="J7567" s="140"/>
      <c r="K7567" s="140"/>
    </row>
    <row r="7568" spans="1:11" outlineLevel="1" x14ac:dyDescent="0.2">
      <c r="A7568" s="135"/>
      <c r="B7568" s="136"/>
      <c r="C7568" s="137" t="s">
        <v>2213</v>
      </c>
      <c r="D7568" s="139"/>
      <c r="E7568" s="139">
        <v>72.099999999999994</v>
      </c>
      <c r="F7568" s="134"/>
      <c r="G7568" s="134"/>
      <c r="H7568" s="140"/>
      <c r="I7568" s="140"/>
      <c r="J7568" s="140"/>
      <c r="K7568" s="140"/>
    </row>
    <row r="7569" spans="1:11" outlineLevel="1" x14ac:dyDescent="0.2">
      <c r="A7569" s="135"/>
      <c r="B7569" s="136"/>
      <c r="C7569" s="137" t="s">
        <v>2214</v>
      </c>
      <c r="D7569" s="139"/>
      <c r="E7569" s="139">
        <v>25.99</v>
      </c>
      <c r="F7569" s="134"/>
      <c r="G7569" s="134"/>
      <c r="H7569" s="140"/>
      <c r="I7569" s="140"/>
      <c r="J7569" s="140"/>
      <c r="K7569" s="140"/>
    </row>
    <row r="7570" spans="1:11" outlineLevel="1" x14ac:dyDescent="0.2">
      <c r="A7570" s="135"/>
      <c r="B7570" s="136"/>
      <c r="C7570" s="137" t="s">
        <v>2215</v>
      </c>
      <c r="D7570" s="139"/>
      <c r="E7570" s="139">
        <v>75.84</v>
      </c>
      <c r="F7570" s="134"/>
      <c r="G7570" s="134"/>
      <c r="H7570" s="140"/>
      <c r="I7570" s="140"/>
      <c r="J7570" s="140"/>
      <c r="K7570" s="140"/>
    </row>
    <row r="7571" spans="1:11" outlineLevel="1" x14ac:dyDescent="0.2">
      <c r="A7571" s="135"/>
      <c r="B7571" s="136"/>
      <c r="C7571" s="137" t="s">
        <v>2296</v>
      </c>
      <c r="D7571" s="139"/>
      <c r="E7571" s="139">
        <v>5.88</v>
      </c>
      <c r="F7571" s="134"/>
      <c r="G7571" s="134"/>
      <c r="H7571" s="140"/>
      <c r="I7571" s="140"/>
      <c r="J7571" s="140"/>
      <c r="K7571" s="140"/>
    </row>
    <row r="7572" spans="1:11" outlineLevel="1" x14ac:dyDescent="0.2">
      <c r="A7572" s="135"/>
      <c r="B7572" s="136"/>
      <c r="C7572" s="137" t="s">
        <v>415</v>
      </c>
      <c r="D7572" s="139"/>
      <c r="E7572" s="139"/>
      <c r="F7572" s="134"/>
      <c r="G7572" s="134"/>
      <c r="H7572" s="140"/>
      <c r="I7572" s="140"/>
      <c r="J7572" s="140"/>
      <c r="K7572" s="140"/>
    </row>
    <row r="7573" spans="1:11" outlineLevel="1" x14ac:dyDescent="0.2">
      <c r="A7573" s="135"/>
      <c r="B7573" s="136"/>
      <c r="C7573" s="137" t="s">
        <v>2559</v>
      </c>
      <c r="D7573" s="139"/>
      <c r="E7573" s="139">
        <v>72.209999999999994</v>
      </c>
      <c r="F7573" s="134"/>
      <c r="G7573" s="134"/>
      <c r="H7573" s="140"/>
      <c r="I7573" s="140"/>
      <c r="J7573" s="140"/>
      <c r="K7573" s="140"/>
    </row>
    <row r="7574" spans="1:11" outlineLevel="1" x14ac:dyDescent="0.2">
      <c r="A7574" s="135"/>
      <c r="B7574" s="136"/>
      <c r="C7574" s="137" t="s">
        <v>2298</v>
      </c>
      <c r="D7574" s="139"/>
      <c r="E7574" s="139">
        <v>40.39</v>
      </c>
      <c r="F7574" s="134"/>
      <c r="G7574" s="134"/>
      <c r="H7574" s="140"/>
      <c r="I7574" s="140"/>
      <c r="J7574" s="140"/>
      <c r="K7574" s="140"/>
    </row>
    <row r="7575" spans="1:11" outlineLevel="1" x14ac:dyDescent="0.2">
      <c r="A7575" s="135"/>
      <c r="B7575" s="136"/>
      <c r="C7575" s="137" t="s">
        <v>2216</v>
      </c>
      <c r="D7575" s="139"/>
      <c r="E7575" s="139">
        <v>72.37</v>
      </c>
      <c r="F7575" s="134"/>
      <c r="G7575" s="134"/>
      <c r="H7575" s="140"/>
      <c r="I7575" s="140"/>
      <c r="J7575" s="140"/>
      <c r="K7575" s="140"/>
    </row>
    <row r="7576" spans="1:11" outlineLevel="1" x14ac:dyDescent="0.2">
      <c r="A7576" s="135"/>
      <c r="B7576" s="136"/>
      <c r="C7576" s="137" t="s">
        <v>2217</v>
      </c>
      <c r="D7576" s="139"/>
      <c r="E7576" s="139">
        <v>72.63</v>
      </c>
      <c r="F7576" s="134"/>
      <c r="G7576" s="134"/>
      <c r="H7576" s="140"/>
      <c r="I7576" s="140"/>
      <c r="J7576" s="140"/>
      <c r="K7576" s="140"/>
    </row>
    <row r="7577" spans="1:11" outlineLevel="1" x14ac:dyDescent="0.2">
      <c r="A7577" s="135"/>
      <c r="B7577" s="136"/>
      <c r="C7577" s="137" t="s">
        <v>2218</v>
      </c>
      <c r="D7577" s="139"/>
      <c r="E7577" s="139">
        <v>77.2</v>
      </c>
      <c r="F7577" s="134"/>
      <c r="G7577" s="134"/>
      <c r="H7577" s="140"/>
      <c r="I7577" s="140"/>
      <c r="J7577" s="140"/>
      <c r="K7577" s="140"/>
    </row>
    <row r="7578" spans="1:11" outlineLevel="1" x14ac:dyDescent="0.2">
      <c r="A7578" s="135"/>
      <c r="B7578" s="136"/>
      <c r="C7578" s="137" t="s">
        <v>985</v>
      </c>
      <c r="D7578" s="139"/>
      <c r="E7578" s="139">
        <v>2.44</v>
      </c>
      <c r="F7578" s="134"/>
      <c r="G7578" s="134"/>
      <c r="H7578" s="140"/>
      <c r="I7578" s="140"/>
      <c r="J7578" s="140"/>
      <c r="K7578" s="140"/>
    </row>
    <row r="7579" spans="1:11" outlineLevel="1" x14ac:dyDescent="0.2">
      <c r="A7579" s="135"/>
      <c r="B7579" s="136"/>
      <c r="C7579" s="137" t="s">
        <v>986</v>
      </c>
      <c r="D7579" s="139"/>
      <c r="E7579" s="139">
        <v>6.08</v>
      </c>
      <c r="F7579" s="134"/>
      <c r="G7579" s="134"/>
      <c r="H7579" s="140"/>
      <c r="I7579" s="140"/>
      <c r="J7579" s="140"/>
      <c r="K7579" s="140"/>
    </row>
    <row r="7580" spans="1:11" outlineLevel="1" x14ac:dyDescent="0.2">
      <c r="A7580" s="135"/>
      <c r="B7580" s="136"/>
      <c r="C7580" s="137" t="s">
        <v>987</v>
      </c>
      <c r="D7580" s="139"/>
      <c r="E7580" s="139">
        <v>1.38</v>
      </c>
      <c r="F7580" s="134"/>
      <c r="G7580" s="134"/>
      <c r="H7580" s="140"/>
      <c r="I7580" s="140"/>
      <c r="J7580" s="140"/>
      <c r="K7580" s="140"/>
    </row>
    <row r="7581" spans="1:11" outlineLevel="1" x14ac:dyDescent="0.2">
      <c r="A7581" s="135"/>
      <c r="B7581" s="136"/>
      <c r="C7581" s="137" t="s">
        <v>988</v>
      </c>
      <c r="D7581" s="139"/>
      <c r="E7581" s="139">
        <v>1.41</v>
      </c>
      <c r="F7581" s="134"/>
      <c r="G7581" s="134"/>
      <c r="H7581" s="140"/>
      <c r="I7581" s="140"/>
      <c r="J7581" s="140"/>
      <c r="K7581" s="140"/>
    </row>
    <row r="7582" spans="1:11" outlineLevel="1" x14ac:dyDescent="0.2">
      <c r="A7582" s="135"/>
      <c r="B7582" s="136"/>
      <c r="C7582" s="137" t="s">
        <v>989</v>
      </c>
      <c r="D7582" s="139"/>
      <c r="E7582" s="139">
        <v>1.35</v>
      </c>
      <c r="F7582" s="134"/>
      <c r="G7582" s="134"/>
      <c r="H7582" s="140"/>
      <c r="I7582" s="140"/>
      <c r="J7582" s="140"/>
      <c r="K7582" s="140"/>
    </row>
    <row r="7583" spans="1:11" outlineLevel="1" x14ac:dyDescent="0.2">
      <c r="A7583" s="135"/>
      <c r="B7583" s="136"/>
      <c r="C7583" s="137" t="s">
        <v>2299</v>
      </c>
      <c r="D7583" s="139"/>
      <c r="E7583" s="139">
        <v>91.29</v>
      </c>
      <c r="F7583" s="134"/>
      <c r="G7583" s="134"/>
      <c r="H7583" s="140"/>
      <c r="I7583" s="140"/>
      <c r="J7583" s="140"/>
      <c r="K7583" s="140"/>
    </row>
    <row r="7584" spans="1:11" outlineLevel="1" x14ac:dyDescent="0.2">
      <c r="A7584" s="135"/>
      <c r="B7584" s="136"/>
      <c r="C7584" s="137" t="s">
        <v>2191</v>
      </c>
      <c r="D7584" s="139"/>
      <c r="E7584" s="139">
        <v>21.86</v>
      </c>
      <c r="F7584" s="134"/>
      <c r="G7584" s="134"/>
      <c r="H7584" s="140"/>
      <c r="I7584" s="140"/>
      <c r="J7584" s="140"/>
      <c r="K7584" s="140"/>
    </row>
    <row r="7585" spans="1:11" outlineLevel="1" x14ac:dyDescent="0.2">
      <c r="A7585" s="135"/>
      <c r="B7585" s="136"/>
      <c r="C7585" s="137" t="s">
        <v>2192</v>
      </c>
      <c r="D7585" s="139"/>
      <c r="E7585" s="139">
        <v>27.24</v>
      </c>
      <c r="F7585" s="134"/>
      <c r="G7585" s="134"/>
      <c r="H7585" s="140"/>
      <c r="I7585" s="140"/>
      <c r="J7585" s="140"/>
      <c r="K7585" s="140"/>
    </row>
    <row r="7586" spans="1:11" outlineLevel="1" x14ac:dyDescent="0.2">
      <c r="A7586" s="135"/>
      <c r="B7586" s="136"/>
      <c r="C7586" s="137" t="s">
        <v>2193</v>
      </c>
      <c r="D7586" s="139"/>
      <c r="E7586" s="139">
        <v>21.41</v>
      </c>
      <c r="F7586" s="134"/>
      <c r="G7586" s="134"/>
      <c r="H7586" s="140"/>
      <c r="I7586" s="140"/>
      <c r="J7586" s="140"/>
      <c r="K7586" s="140"/>
    </row>
    <row r="7587" spans="1:11" outlineLevel="1" x14ac:dyDescent="0.2">
      <c r="A7587" s="135"/>
      <c r="B7587" s="136"/>
      <c r="C7587" s="137" t="s">
        <v>2219</v>
      </c>
      <c r="D7587" s="139"/>
      <c r="E7587" s="139">
        <v>72.7</v>
      </c>
      <c r="F7587" s="134"/>
      <c r="G7587" s="134"/>
      <c r="H7587" s="140"/>
      <c r="I7587" s="140"/>
      <c r="J7587" s="140"/>
      <c r="K7587" s="140"/>
    </row>
    <row r="7588" spans="1:11" outlineLevel="1" x14ac:dyDescent="0.2">
      <c r="A7588" s="135"/>
      <c r="B7588" s="136"/>
      <c r="C7588" s="137" t="s">
        <v>2220</v>
      </c>
      <c r="D7588" s="139"/>
      <c r="E7588" s="139">
        <v>25.49</v>
      </c>
      <c r="F7588" s="134"/>
      <c r="G7588" s="134"/>
      <c r="H7588" s="140"/>
      <c r="I7588" s="140"/>
      <c r="J7588" s="140"/>
      <c r="K7588" s="140"/>
    </row>
    <row r="7589" spans="1:11" outlineLevel="1" x14ac:dyDescent="0.2">
      <c r="A7589" s="135"/>
      <c r="B7589" s="136"/>
      <c r="C7589" s="137" t="s">
        <v>2221</v>
      </c>
      <c r="D7589" s="139"/>
      <c r="E7589" s="139">
        <v>33.53</v>
      </c>
      <c r="F7589" s="134"/>
      <c r="G7589" s="134"/>
      <c r="H7589" s="140"/>
      <c r="I7589" s="140"/>
      <c r="J7589" s="140"/>
      <c r="K7589" s="140"/>
    </row>
    <row r="7590" spans="1:11" outlineLevel="1" x14ac:dyDescent="0.2">
      <c r="A7590" s="135"/>
      <c r="B7590" s="136"/>
      <c r="C7590" s="137" t="s">
        <v>2222</v>
      </c>
      <c r="D7590" s="139"/>
      <c r="E7590" s="139">
        <v>41.66</v>
      </c>
      <c r="F7590" s="134"/>
      <c r="G7590" s="134"/>
      <c r="H7590" s="140"/>
      <c r="I7590" s="140"/>
      <c r="J7590" s="140"/>
      <c r="K7590" s="140"/>
    </row>
    <row r="7591" spans="1:11" outlineLevel="1" x14ac:dyDescent="0.2">
      <c r="A7591" s="135"/>
      <c r="B7591" s="136"/>
      <c r="C7591" s="137" t="s">
        <v>2300</v>
      </c>
      <c r="D7591" s="139"/>
      <c r="E7591" s="139">
        <v>5.88</v>
      </c>
      <c r="F7591" s="134"/>
      <c r="G7591" s="134"/>
      <c r="H7591" s="140"/>
      <c r="I7591" s="140"/>
      <c r="J7591" s="140"/>
      <c r="K7591" s="140"/>
    </row>
    <row r="7592" spans="1:11" outlineLevel="1" x14ac:dyDescent="0.2">
      <c r="A7592" s="135"/>
      <c r="B7592" s="136"/>
      <c r="C7592" s="137" t="s">
        <v>420</v>
      </c>
      <c r="D7592" s="139"/>
      <c r="E7592" s="139"/>
      <c r="F7592" s="134"/>
      <c r="G7592" s="134"/>
      <c r="H7592" s="140"/>
      <c r="I7592" s="140"/>
      <c r="J7592" s="140"/>
      <c r="K7592" s="140"/>
    </row>
    <row r="7593" spans="1:11" outlineLevel="1" x14ac:dyDescent="0.2">
      <c r="A7593" s="135"/>
      <c r="B7593" s="136"/>
      <c r="C7593" s="137" t="s">
        <v>5519</v>
      </c>
      <c r="D7593" s="139"/>
      <c r="E7593" s="139">
        <v>58.3596</v>
      </c>
      <c r="F7593" s="134"/>
      <c r="G7593" s="134"/>
      <c r="H7593" s="140"/>
      <c r="I7593" s="140"/>
      <c r="J7593" s="140"/>
      <c r="K7593" s="140"/>
    </row>
    <row r="7594" spans="1:11" outlineLevel="1" x14ac:dyDescent="0.2">
      <c r="A7594" s="135"/>
      <c r="B7594" s="136"/>
      <c r="C7594" s="137" t="s">
        <v>5520</v>
      </c>
      <c r="D7594" s="139"/>
      <c r="E7594" s="139">
        <v>9.657</v>
      </c>
      <c r="F7594" s="134"/>
      <c r="G7594" s="134"/>
      <c r="H7594" s="140"/>
      <c r="I7594" s="140"/>
      <c r="J7594" s="140"/>
      <c r="K7594" s="140"/>
    </row>
    <row r="7595" spans="1:11" outlineLevel="1" x14ac:dyDescent="0.2">
      <c r="A7595" s="135"/>
      <c r="B7595" s="136"/>
      <c r="C7595" s="137" t="s">
        <v>5521</v>
      </c>
      <c r="D7595" s="139"/>
      <c r="E7595" s="139">
        <v>35.298000000000002</v>
      </c>
      <c r="F7595" s="134"/>
      <c r="G7595" s="134"/>
      <c r="H7595" s="140"/>
      <c r="I7595" s="140"/>
      <c r="J7595" s="140"/>
      <c r="K7595" s="140"/>
    </row>
    <row r="7596" spans="1:11" outlineLevel="1" x14ac:dyDescent="0.2">
      <c r="A7596" s="135"/>
      <c r="B7596" s="136"/>
      <c r="C7596" s="137" t="s">
        <v>5522</v>
      </c>
      <c r="D7596" s="139"/>
      <c r="E7596" s="139">
        <v>28.044</v>
      </c>
      <c r="F7596" s="134"/>
      <c r="G7596" s="134"/>
      <c r="H7596" s="140"/>
      <c r="I7596" s="140"/>
      <c r="J7596" s="140"/>
      <c r="K7596" s="140"/>
    </row>
    <row r="7597" spans="1:11" outlineLevel="1" x14ac:dyDescent="0.2">
      <c r="A7597" s="135"/>
      <c r="B7597" s="136"/>
      <c r="C7597" s="137" t="s">
        <v>5523</v>
      </c>
      <c r="D7597" s="139"/>
      <c r="E7597" s="139">
        <v>5.7859999999999996</v>
      </c>
      <c r="F7597" s="134"/>
      <c r="G7597" s="134"/>
      <c r="H7597" s="140"/>
      <c r="I7597" s="140"/>
      <c r="J7597" s="140"/>
      <c r="K7597" s="140"/>
    </row>
    <row r="7598" spans="1:11" outlineLevel="1" x14ac:dyDescent="0.2">
      <c r="A7598" s="135"/>
      <c r="B7598" s="136"/>
      <c r="C7598" s="137" t="s">
        <v>5524</v>
      </c>
      <c r="D7598" s="139"/>
      <c r="E7598" s="139">
        <v>1.8720000000000001</v>
      </c>
      <c r="F7598" s="134"/>
      <c r="G7598" s="134"/>
      <c r="H7598" s="140"/>
      <c r="I7598" s="140"/>
      <c r="J7598" s="140"/>
      <c r="K7598" s="140"/>
    </row>
    <row r="7599" spans="1:11" outlineLevel="1" x14ac:dyDescent="0.2">
      <c r="A7599" s="135"/>
      <c r="B7599" s="136"/>
      <c r="C7599" s="137" t="s">
        <v>5525</v>
      </c>
      <c r="D7599" s="139"/>
      <c r="E7599" s="139">
        <v>1.8720000000000001</v>
      </c>
      <c r="F7599" s="134"/>
      <c r="G7599" s="134"/>
      <c r="H7599" s="140"/>
      <c r="I7599" s="140"/>
      <c r="J7599" s="140"/>
      <c r="K7599" s="140"/>
    </row>
    <row r="7600" spans="1:11" outlineLevel="1" x14ac:dyDescent="0.2">
      <c r="A7600" s="135"/>
      <c r="B7600" s="136"/>
      <c r="C7600" s="137" t="s">
        <v>5526</v>
      </c>
      <c r="D7600" s="139"/>
      <c r="E7600" s="139">
        <v>2.367</v>
      </c>
      <c r="F7600" s="134"/>
      <c r="G7600" s="134"/>
      <c r="H7600" s="140"/>
      <c r="I7600" s="140"/>
      <c r="J7600" s="140"/>
      <c r="K7600" s="140"/>
    </row>
    <row r="7601" spans="1:11" outlineLevel="1" x14ac:dyDescent="0.2">
      <c r="A7601" s="135"/>
      <c r="B7601" s="136"/>
      <c r="C7601" s="137" t="s">
        <v>5527</v>
      </c>
      <c r="D7601" s="139"/>
      <c r="E7601" s="139">
        <v>1.62</v>
      </c>
      <c r="F7601" s="134"/>
      <c r="G7601" s="134"/>
      <c r="H7601" s="140"/>
      <c r="I7601" s="140"/>
      <c r="J7601" s="140"/>
      <c r="K7601" s="140"/>
    </row>
    <row r="7602" spans="1:11" outlineLevel="1" x14ac:dyDescent="0.2">
      <c r="A7602" s="135"/>
      <c r="B7602" s="136"/>
      <c r="C7602" s="137" t="s">
        <v>5528</v>
      </c>
      <c r="D7602" s="139"/>
      <c r="E7602" s="139">
        <v>86.5578</v>
      </c>
      <c r="F7602" s="134"/>
      <c r="G7602" s="134"/>
      <c r="H7602" s="140"/>
      <c r="I7602" s="140"/>
      <c r="J7602" s="140"/>
      <c r="K7602" s="140"/>
    </row>
    <row r="7603" spans="1:11" outlineLevel="1" x14ac:dyDescent="0.2">
      <c r="A7603" s="135"/>
      <c r="B7603" s="136"/>
      <c r="C7603" s="137" t="s">
        <v>5529</v>
      </c>
      <c r="D7603" s="139"/>
      <c r="E7603" s="139">
        <v>164.6404</v>
      </c>
      <c r="F7603" s="134"/>
      <c r="G7603" s="134"/>
      <c r="H7603" s="140"/>
      <c r="I7603" s="140"/>
      <c r="J7603" s="140"/>
      <c r="K7603" s="140"/>
    </row>
    <row r="7604" spans="1:11" outlineLevel="1" x14ac:dyDescent="0.2">
      <c r="A7604" s="135"/>
      <c r="B7604" s="136"/>
      <c r="C7604" s="137" t="s">
        <v>5530</v>
      </c>
      <c r="D7604" s="139"/>
      <c r="E7604" s="139">
        <v>42.325800000000001</v>
      </c>
      <c r="F7604" s="134"/>
      <c r="G7604" s="134"/>
      <c r="H7604" s="140"/>
      <c r="I7604" s="140"/>
      <c r="J7604" s="140"/>
      <c r="K7604" s="140"/>
    </row>
    <row r="7605" spans="1:11" outlineLevel="1" x14ac:dyDescent="0.2">
      <c r="A7605" s="135"/>
      <c r="B7605" s="136"/>
      <c r="C7605" s="137" t="s">
        <v>5531</v>
      </c>
      <c r="D7605" s="139"/>
      <c r="E7605" s="139">
        <v>42.563200000000002</v>
      </c>
      <c r="F7605" s="134"/>
      <c r="G7605" s="134"/>
      <c r="H7605" s="140"/>
      <c r="I7605" s="140"/>
      <c r="J7605" s="140"/>
      <c r="K7605" s="140"/>
    </row>
    <row r="7606" spans="1:11" outlineLevel="1" x14ac:dyDescent="0.2">
      <c r="A7606" s="135"/>
      <c r="B7606" s="136"/>
      <c r="C7606" s="137" t="s">
        <v>5532</v>
      </c>
      <c r="D7606" s="139"/>
      <c r="E7606" s="139">
        <v>161.42519999999999</v>
      </c>
      <c r="F7606" s="134"/>
      <c r="G7606" s="134"/>
      <c r="H7606" s="140"/>
      <c r="I7606" s="140"/>
      <c r="J7606" s="140"/>
      <c r="K7606" s="140"/>
    </row>
    <row r="7607" spans="1:11" outlineLevel="1" x14ac:dyDescent="0.2">
      <c r="A7607" s="135"/>
      <c r="B7607" s="136"/>
      <c r="C7607" s="137" t="s">
        <v>5533</v>
      </c>
      <c r="D7607" s="139"/>
      <c r="E7607" s="139">
        <v>122.12479999999999</v>
      </c>
      <c r="F7607" s="134"/>
      <c r="G7607" s="134"/>
      <c r="H7607" s="140"/>
      <c r="I7607" s="140"/>
      <c r="J7607" s="140"/>
      <c r="K7607" s="140"/>
    </row>
    <row r="7608" spans="1:11" outlineLevel="1" x14ac:dyDescent="0.2">
      <c r="A7608" s="135"/>
      <c r="B7608" s="136"/>
      <c r="C7608" s="137" t="s">
        <v>5534</v>
      </c>
      <c r="D7608" s="139"/>
      <c r="E7608" s="139">
        <v>-234.3</v>
      </c>
      <c r="F7608" s="134"/>
      <c r="G7608" s="134"/>
      <c r="H7608" s="140"/>
      <c r="I7608" s="140"/>
      <c r="J7608" s="140"/>
      <c r="K7608" s="140"/>
    </row>
    <row r="7609" spans="1:11" outlineLevel="1" x14ac:dyDescent="0.2">
      <c r="A7609" s="135"/>
      <c r="B7609" s="136"/>
      <c r="C7609" s="137" t="s">
        <v>1807</v>
      </c>
      <c r="D7609" s="139"/>
      <c r="E7609" s="139"/>
      <c r="F7609" s="134"/>
      <c r="G7609" s="134"/>
      <c r="H7609" s="140"/>
      <c r="I7609" s="140"/>
      <c r="J7609" s="140"/>
      <c r="K7609" s="140"/>
    </row>
    <row r="7610" spans="1:11" outlineLevel="1" x14ac:dyDescent="0.2">
      <c r="A7610" s="135"/>
      <c r="B7610" s="136"/>
      <c r="C7610" s="137" t="s">
        <v>5535</v>
      </c>
      <c r="D7610" s="139"/>
      <c r="E7610" s="139">
        <v>-876.39930000000004</v>
      </c>
      <c r="F7610" s="134"/>
      <c r="G7610" s="134"/>
      <c r="H7610" s="140"/>
      <c r="I7610" s="140"/>
      <c r="J7610" s="140"/>
      <c r="K7610" s="140"/>
    </row>
    <row r="7611" spans="1:11" x14ac:dyDescent="0.2">
      <c r="A7611" s="36" t="s">
        <v>148</v>
      </c>
      <c r="B7611" s="37" t="s">
        <v>112</v>
      </c>
      <c r="C7611" s="58" t="s">
        <v>113</v>
      </c>
      <c r="D7611" s="70"/>
      <c r="E7611" s="39"/>
      <c r="F7611" s="40"/>
      <c r="G7611" s="40">
        <f>SUM(G7612:G7624)</f>
        <v>0</v>
      </c>
      <c r="H7611" s="39"/>
      <c r="I7611" s="39">
        <f>SUM(I7612:I7624)</f>
        <v>1.83</v>
      </c>
      <c r="J7611" s="39"/>
      <c r="K7611" s="39">
        <f>SUM(K7612:K7624)</f>
        <v>0</v>
      </c>
    </row>
    <row r="7612" spans="1:11" ht="22.5" outlineLevel="1" x14ac:dyDescent="0.2">
      <c r="A7612" s="51">
        <v>676</v>
      </c>
      <c r="B7612" s="52" t="s">
        <v>5536</v>
      </c>
      <c r="C7612" s="60" t="s">
        <v>5537</v>
      </c>
      <c r="D7612" s="69" t="s">
        <v>505</v>
      </c>
      <c r="E7612" s="54">
        <v>4</v>
      </c>
      <c r="F7612" s="55">
        <v>0</v>
      </c>
      <c r="G7612" s="56">
        <f t="shared" ref="G7612:G7621" si="28">ROUND(E7612*F7612,2)</f>
        <v>0</v>
      </c>
      <c r="H7612" s="54">
        <v>1.6199999999999999E-2</v>
      </c>
      <c r="I7612" s="54">
        <f t="shared" ref="I7612:I7621" si="29">ROUND(E7612*H7612,2)</f>
        <v>0.06</v>
      </c>
      <c r="J7612" s="54">
        <v>0</v>
      </c>
      <c r="K7612" s="54">
        <f t="shared" ref="K7612:K7621" si="30">ROUND(E7612*J7612,2)</f>
        <v>0</v>
      </c>
    </row>
    <row r="7613" spans="1:11" ht="22.5" outlineLevel="1" x14ac:dyDescent="0.2">
      <c r="A7613" s="51">
        <v>677</v>
      </c>
      <c r="B7613" s="52" t="s">
        <v>5538</v>
      </c>
      <c r="C7613" s="60" t="s">
        <v>5539</v>
      </c>
      <c r="D7613" s="69" t="s">
        <v>505</v>
      </c>
      <c r="E7613" s="54">
        <v>8</v>
      </c>
      <c r="F7613" s="55">
        <v>0</v>
      </c>
      <c r="G7613" s="56">
        <f t="shared" si="28"/>
        <v>0</v>
      </c>
      <c r="H7613" s="54">
        <v>1.6199999999999999E-2</v>
      </c>
      <c r="I7613" s="54">
        <f t="shared" si="29"/>
        <v>0.13</v>
      </c>
      <c r="J7613" s="54">
        <v>0</v>
      </c>
      <c r="K7613" s="54">
        <f t="shared" si="30"/>
        <v>0</v>
      </c>
    </row>
    <row r="7614" spans="1:11" ht="22.5" outlineLevel="1" x14ac:dyDescent="0.2">
      <c r="A7614" s="51">
        <v>678</v>
      </c>
      <c r="B7614" s="52" t="s">
        <v>5540</v>
      </c>
      <c r="C7614" s="60" t="s">
        <v>5541</v>
      </c>
      <c r="D7614" s="69" t="s">
        <v>505</v>
      </c>
      <c r="E7614" s="54">
        <v>64</v>
      </c>
      <c r="F7614" s="55">
        <v>0</v>
      </c>
      <c r="G7614" s="56">
        <f t="shared" si="28"/>
        <v>0</v>
      </c>
      <c r="H7614" s="54">
        <v>1.6199999999999999E-2</v>
      </c>
      <c r="I7614" s="54">
        <f t="shared" si="29"/>
        <v>1.04</v>
      </c>
      <c r="J7614" s="54">
        <v>0</v>
      </c>
      <c r="K7614" s="54">
        <f t="shared" si="30"/>
        <v>0</v>
      </c>
    </row>
    <row r="7615" spans="1:11" ht="22.5" outlineLevel="1" x14ac:dyDescent="0.2">
      <c r="A7615" s="51">
        <v>679</v>
      </c>
      <c r="B7615" s="52" t="s">
        <v>5542</v>
      </c>
      <c r="C7615" s="60" t="s">
        <v>5543</v>
      </c>
      <c r="D7615" s="69" t="s">
        <v>505</v>
      </c>
      <c r="E7615" s="54">
        <v>16</v>
      </c>
      <c r="F7615" s="55">
        <v>0</v>
      </c>
      <c r="G7615" s="56">
        <f t="shared" si="28"/>
        <v>0</v>
      </c>
      <c r="H7615" s="54">
        <v>1.6199999999999999E-2</v>
      </c>
      <c r="I7615" s="54">
        <f t="shared" si="29"/>
        <v>0.26</v>
      </c>
      <c r="J7615" s="54">
        <v>0</v>
      </c>
      <c r="K7615" s="54">
        <f t="shared" si="30"/>
        <v>0</v>
      </c>
    </row>
    <row r="7616" spans="1:11" ht="22.5" outlineLevel="1" x14ac:dyDescent="0.2">
      <c r="A7616" s="51">
        <v>680</v>
      </c>
      <c r="B7616" s="52" t="s">
        <v>5544</v>
      </c>
      <c r="C7616" s="60" t="s">
        <v>5545</v>
      </c>
      <c r="D7616" s="69" t="s">
        <v>505</v>
      </c>
      <c r="E7616" s="54">
        <v>2</v>
      </c>
      <c r="F7616" s="55">
        <v>0</v>
      </c>
      <c r="G7616" s="56">
        <f t="shared" si="28"/>
        <v>0</v>
      </c>
      <c r="H7616" s="54">
        <v>1.6199999999999999E-2</v>
      </c>
      <c r="I7616" s="54">
        <f t="shared" si="29"/>
        <v>0.03</v>
      </c>
      <c r="J7616" s="54">
        <v>0</v>
      </c>
      <c r="K7616" s="54">
        <f t="shared" si="30"/>
        <v>0</v>
      </c>
    </row>
    <row r="7617" spans="1:11" ht="22.5" outlineLevel="1" x14ac:dyDescent="0.2">
      <c r="A7617" s="51">
        <v>681</v>
      </c>
      <c r="B7617" s="52" t="s">
        <v>5546</v>
      </c>
      <c r="C7617" s="60" t="s">
        <v>5547</v>
      </c>
      <c r="D7617" s="69" t="s">
        <v>505</v>
      </c>
      <c r="E7617" s="54">
        <v>8</v>
      </c>
      <c r="F7617" s="55">
        <v>0</v>
      </c>
      <c r="G7617" s="56">
        <f t="shared" si="28"/>
        <v>0</v>
      </c>
      <c r="H7617" s="54">
        <v>1.6199999999999999E-2</v>
      </c>
      <c r="I7617" s="54">
        <f t="shared" si="29"/>
        <v>0.13</v>
      </c>
      <c r="J7617" s="54">
        <v>0</v>
      </c>
      <c r="K7617" s="54">
        <f t="shared" si="30"/>
        <v>0</v>
      </c>
    </row>
    <row r="7618" spans="1:11" ht="22.5" outlineLevel="1" x14ac:dyDescent="0.2">
      <c r="A7618" s="51">
        <v>682</v>
      </c>
      <c r="B7618" s="52" t="s">
        <v>5548</v>
      </c>
      <c r="C7618" s="60" t="s">
        <v>5549</v>
      </c>
      <c r="D7618" s="69" t="s">
        <v>505</v>
      </c>
      <c r="E7618" s="54">
        <v>6</v>
      </c>
      <c r="F7618" s="55">
        <v>0</v>
      </c>
      <c r="G7618" s="56">
        <f t="shared" si="28"/>
        <v>0</v>
      </c>
      <c r="H7618" s="54">
        <v>1.6199999999999999E-2</v>
      </c>
      <c r="I7618" s="54">
        <f t="shared" si="29"/>
        <v>0.1</v>
      </c>
      <c r="J7618" s="54">
        <v>0</v>
      </c>
      <c r="K7618" s="54">
        <f t="shared" si="30"/>
        <v>0</v>
      </c>
    </row>
    <row r="7619" spans="1:11" ht="22.5" outlineLevel="1" x14ac:dyDescent="0.2">
      <c r="A7619" s="51">
        <v>683</v>
      </c>
      <c r="B7619" s="52" t="s">
        <v>5550</v>
      </c>
      <c r="C7619" s="60" t="s">
        <v>5551</v>
      </c>
      <c r="D7619" s="69" t="s">
        <v>505</v>
      </c>
      <c r="E7619" s="54">
        <v>3</v>
      </c>
      <c r="F7619" s="55">
        <v>0</v>
      </c>
      <c r="G7619" s="56">
        <f t="shared" si="28"/>
        <v>0</v>
      </c>
      <c r="H7619" s="54">
        <v>1.6199999999999999E-2</v>
      </c>
      <c r="I7619" s="54">
        <f t="shared" si="29"/>
        <v>0.05</v>
      </c>
      <c r="J7619" s="54">
        <v>0</v>
      </c>
      <c r="K7619" s="54">
        <f t="shared" si="30"/>
        <v>0</v>
      </c>
    </row>
    <row r="7620" spans="1:11" ht="22.5" outlineLevel="1" x14ac:dyDescent="0.2">
      <c r="A7620" s="51">
        <v>684</v>
      </c>
      <c r="B7620" s="52" t="s">
        <v>5552</v>
      </c>
      <c r="C7620" s="60" t="s">
        <v>5553</v>
      </c>
      <c r="D7620" s="69" t="s">
        <v>505</v>
      </c>
      <c r="E7620" s="54">
        <v>2</v>
      </c>
      <c r="F7620" s="55">
        <v>0</v>
      </c>
      <c r="G7620" s="56">
        <f t="shared" si="28"/>
        <v>0</v>
      </c>
      <c r="H7620" s="54">
        <v>1.6199999999999999E-2</v>
      </c>
      <c r="I7620" s="54">
        <f t="shared" si="29"/>
        <v>0.03</v>
      </c>
      <c r="J7620" s="54">
        <v>0</v>
      </c>
      <c r="K7620" s="54">
        <f t="shared" si="30"/>
        <v>0</v>
      </c>
    </row>
    <row r="7621" spans="1:11" outlineLevel="1" x14ac:dyDescent="0.2">
      <c r="A7621" s="43">
        <v>685</v>
      </c>
      <c r="B7621" s="44" t="s">
        <v>5554</v>
      </c>
      <c r="C7621" s="59" t="s">
        <v>5555</v>
      </c>
      <c r="D7621" s="68" t="s">
        <v>297</v>
      </c>
      <c r="E7621" s="46">
        <v>1.8306</v>
      </c>
      <c r="F7621" s="47">
        <v>0</v>
      </c>
      <c r="G7621" s="48">
        <f t="shared" si="28"/>
        <v>0</v>
      </c>
      <c r="H7621" s="46">
        <v>0</v>
      </c>
      <c r="I7621" s="46">
        <f t="shared" si="29"/>
        <v>0</v>
      </c>
      <c r="J7621" s="46">
        <v>0</v>
      </c>
      <c r="K7621" s="46">
        <f t="shared" si="30"/>
        <v>0</v>
      </c>
    </row>
    <row r="7622" spans="1:11" outlineLevel="1" x14ac:dyDescent="0.2">
      <c r="A7622" s="135"/>
      <c r="B7622" s="136"/>
      <c r="C7622" s="137" t="s">
        <v>3547</v>
      </c>
      <c r="D7622" s="139"/>
      <c r="E7622" s="139"/>
      <c r="F7622" s="134"/>
      <c r="G7622" s="134"/>
      <c r="H7622" s="140"/>
      <c r="I7622" s="140"/>
      <c r="J7622" s="140"/>
      <c r="K7622" s="140"/>
    </row>
    <row r="7623" spans="1:11" outlineLevel="1" x14ac:dyDescent="0.2">
      <c r="A7623" s="135"/>
      <c r="B7623" s="136"/>
      <c r="C7623" s="137" t="s">
        <v>5556</v>
      </c>
      <c r="D7623" s="139"/>
      <c r="E7623" s="139"/>
      <c r="F7623" s="134"/>
      <c r="G7623" s="134"/>
      <c r="H7623" s="140"/>
      <c r="I7623" s="140"/>
      <c r="J7623" s="140"/>
      <c r="K7623" s="140"/>
    </row>
    <row r="7624" spans="1:11" outlineLevel="1" x14ac:dyDescent="0.2">
      <c r="A7624" s="135"/>
      <c r="B7624" s="136"/>
      <c r="C7624" s="137" t="s">
        <v>5557</v>
      </c>
      <c r="D7624" s="139"/>
      <c r="E7624" s="139">
        <v>1.8306</v>
      </c>
      <c r="F7624" s="134"/>
      <c r="G7624" s="134"/>
      <c r="H7624" s="140"/>
      <c r="I7624" s="140"/>
      <c r="J7624" s="140"/>
      <c r="K7624" s="140"/>
    </row>
    <row r="7625" spans="1:11" x14ac:dyDescent="0.2">
      <c r="A7625" s="36" t="s">
        <v>148</v>
      </c>
      <c r="B7625" s="37" t="s">
        <v>9748</v>
      </c>
      <c r="C7625" s="58" t="s">
        <v>9749</v>
      </c>
      <c r="D7625" s="70"/>
      <c r="E7625" s="39"/>
      <c r="F7625" s="40"/>
      <c r="G7625" s="40">
        <f>SUM(G7626:G7629)</f>
        <v>0</v>
      </c>
      <c r="H7625" s="39"/>
      <c r="I7625" s="39">
        <f>SUM(I7626:I7626)</f>
        <v>0</v>
      </c>
      <c r="J7625" s="39"/>
      <c r="K7625" s="39">
        <f>SUM(K7626:K7626)</f>
        <v>0</v>
      </c>
    </row>
    <row r="7626" spans="1:11" outlineLevel="1" x14ac:dyDescent="0.2">
      <c r="A7626" s="51">
        <v>686</v>
      </c>
      <c r="B7626" s="52" t="s">
        <v>12944</v>
      </c>
      <c r="C7626" s="60" t="s">
        <v>9781</v>
      </c>
      <c r="D7626" s="69" t="s">
        <v>505</v>
      </c>
      <c r="E7626" s="54">
        <v>1</v>
      </c>
      <c r="F7626" s="55">
        <f>nn_A1!$G$8</f>
        <v>0</v>
      </c>
      <c r="G7626" s="56">
        <f>ROUND(E7626*F7626,2)</f>
        <v>0</v>
      </c>
      <c r="H7626" s="54">
        <v>0</v>
      </c>
      <c r="I7626" s="54">
        <f>ROUND(E7626*H7626,2)</f>
        <v>0</v>
      </c>
      <c r="J7626" s="54">
        <v>0</v>
      </c>
      <c r="K7626" s="54">
        <f>ROUND(E7626*J7626,2)</f>
        <v>0</v>
      </c>
    </row>
    <row r="7627" spans="1:11" outlineLevel="1" x14ac:dyDescent="0.2">
      <c r="A7627" s="51">
        <v>687</v>
      </c>
      <c r="B7627" s="52" t="s">
        <v>12943</v>
      </c>
      <c r="C7627" s="60" t="s">
        <v>9782</v>
      </c>
      <c r="D7627" s="69" t="s">
        <v>505</v>
      </c>
      <c r="E7627" s="54">
        <v>1</v>
      </c>
      <c r="F7627" s="55">
        <f>nn_A2!$G$8</f>
        <v>0</v>
      </c>
      <c r="G7627" s="56">
        <f>ROUND(E7627*F7627,2)</f>
        <v>0</v>
      </c>
      <c r="H7627" s="54">
        <v>0</v>
      </c>
      <c r="I7627" s="54">
        <f>ROUND(E7627*H7627,2)</f>
        <v>0</v>
      </c>
      <c r="J7627" s="54">
        <v>0</v>
      </c>
      <c r="K7627" s="54">
        <f>ROUND(E7627*J7627,2)</f>
        <v>0</v>
      </c>
    </row>
    <row r="7628" spans="1:11" outlineLevel="1" x14ac:dyDescent="0.2">
      <c r="A7628" s="51">
        <v>688</v>
      </c>
      <c r="B7628" s="52" t="s">
        <v>12945</v>
      </c>
      <c r="C7628" s="60" t="s">
        <v>9783</v>
      </c>
      <c r="D7628" s="69" t="s">
        <v>505</v>
      </c>
      <c r="E7628" s="54">
        <v>1</v>
      </c>
      <c r="F7628" s="55">
        <f>nn_A3!$G$8</f>
        <v>0</v>
      </c>
      <c r="G7628" s="56">
        <f>ROUND(E7628*F7628,2)</f>
        <v>0</v>
      </c>
      <c r="H7628" s="54">
        <v>0</v>
      </c>
      <c r="I7628" s="54">
        <f>ROUND(E7628*H7628,2)</f>
        <v>0</v>
      </c>
      <c r="J7628" s="54">
        <v>0</v>
      </c>
      <c r="K7628" s="54">
        <f>ROUND(E7628*J7628,2)</f>
        <v>0</v>
      </c>
    </row>
    <row r="7629" spans="1:11" outlineLevel="1" x14ac:dyDescent="0.2">
      <c r="A7629" s="51">
        <v>689</v>
      </c>
      <c r="B7629" s="52" t="s">
        <v>12946</v>
      </c>
      <c r="C7629" s="60" t="s">
        <v>12942</v>
      </c>
      <c r="D7629" s="69" t="s">
        <v>505</v>
      </c>
      <c r="E7629" s="54">
        <v>1</v>
      </c>
      <c r="F7629" s="55">
        <f>nn_A4!$G$30</f>
        <v>0</v>
      </c>
      <c r="G7629" s="56">
        <f>ROUND(E7629*F7629,2)</f>
        <v>0</v>
      </c>
      <c r="H7629" s="54">
        <v>0</v>
      </c>
      <c r="I7629" s="54">
        <f>ROUND(E7629*H7629,2)</f>
        <v>0</v>
      </c>
      <c r="J7629" s="54">
        <v>0</v>
      </c>
      <c r="K7629" s="54">
        <f>ROUND(E7629*J7629,2)</f>
        <v>0</v>
      </c>
    </row>
    <row r="7630" spans="1:11" x14ac:dyDescent="0.2">
      <c r="A7630" s="36" t="s">
        <v>148</v>
      </c>
      <c r="B7630" s="37" t="s">
        <v>9750</v>
      </c>
      <c r="C7630" s="58" t="s">
        <v>9751</v>
      </c>
      <c r="D7630" s="70"/>
      <c r="E7630" s="39"/>
      <c r="F7630" s="40"/>
      <c r="G7630" s="40">
        <f>SUM(G7631:G7633)</f>
        <v>0</v>
      </c>
      <c r="H7630" s="39"/>
      <c r="I7630" s="39">
        <f>SUM(I7631:I7631)</f>
        <v>0</v>
      </c>
      <c r="J7630" s="39"/>
      <c r="K7630" s="39">
        <f>SUM(K7631:K7631)</f>
        <v>0</v>
      </c>
    </row>
    <row r="7631" spans="1:11" outlineLevel="1" x14ac:dyDescent="0.2">
      <c r="A7631" s="51">
        <v>690</v>
      </c>
      <c r="B7631" s="52" t="s">
        <v>12947</v>
      </c>
      <c r="C7631" s="60" t="s">
        <v>9784</v>
      </c>
      <c r="D7631" s="69" t="s">
        <v>505</v>
      </c>
      <c r="E7631" s="54">
        <v>1</v>
      </c>
      <c r="F7631" s="55">
        <f>slp_A1!$G$67</f>
        <v>0</v>
      </c>
      <c r="G7631" s="56">
        <f>ROUND(E7631*F7631,2)</f>
        <v>0</v>
      </c>
      <c r="H7631" s="54">
        <v>0</v>
      </c>
      <c r="I7631" s="54">
        <f>ROUND(E7631*H7631,2)</f>
        <v>0</v>
      </c>
      <c r="J7631" s="54">
        <v>0</v>
      </c>
      <c r="K7631" s="54">
        <f>ROUND(E7631*J7631,2)</f>
        <v>0</v>
      </c>
    </row>
    <row r="7632" spans="1:11" outlineLevel="1" x14ac:dyDescent="0.2">
      <c r="A7632" s="51">
        <v>691</v>
      </c>
      <c r="B7632" s="52" t="s">
        <v>12948</v>
      </c>
      <c r="C7632" s="60" t="s">
        <v>9785</v>
      </c>
      <c r="D7632" s="69" t="s">
        <v>505</v>
      </c>
      <c r="E7632" s="54">
        <v>1</v>
      </c>
      <c r="F7632" s="55">
        <f>slp_A2!$G$34</f>
        <v>0</v>
      </c>
      <c r="G7632" s="56">
        <f>ROUND(E7632*F7632,2)</f>
        <v>0</v>
      </c>
      <c r="H7632" s="54">
        <v>0</v>
      </c>
      <c r="I7632" s="54">
        <f>ROUND(E7632*H7632,2)</f>
        <v>0</v>
      </c>
      <c r="J7632" s="54">
        <v>0</v>
      </c>
      <c r="K7632" s="54">
        <f>ROUND(E7632*J7632,2)</f>
        <v>0</v>
      </c>
    </row>
    <row r="7633" spans="1:11" outlineLevel="1" x14ac:dyDescent="0.2">
      <c r="A7633" s="51">
        <v>692</v>
      </c>
      <c r="B7633" s="52" t="s">
        <v>12949</v>
      </c>
      <c r="C7633" s="60" t="s">
        <v>9786</v>
      </c>
      <c r="D7633" s="69" t="s">
        <v>505</v>
      </c>
      <c r="E7633" s="54">
        <v>1</v>
      </c>
      <c r="F7633" s="55">
        <f>slp_A3!$G$71</f>
        <v>0</v>
      </c>
      <c r="G7633" s="56">
        <f>ROUND(E7633*F7633,2)</f>
        <v>0</v>
      </c>
      <c r="H7633" s="54">
        <v>0</v>
      </c>
      <c r="I7633" s="54">
        <f>ROUND(E7633*H7633,2)</f>
        <v>0</v>
      </c>
      <c r="J7633" s="54">
        <v>0</v>
      </c>
      <c r="K7633" s="54">
        <f>ROUND(E7633*J7633,2)</f>
        <v>0</v>
      </c>
    </row>
    <row r="7634" spans="1:11" x14ac:dyDescent="0.2">
      <c r="A7634" s="36" t="s">
        <v>148</v>
      </c>
      <c r="B7634" s="37" t="s">
        <v>9752</v>
      </c>
      <c r="C7634" s="58" t="s">
        <v>9753</v>
      </c>
      <c r="D7634" s="70"/>
      <c r="E7634" s="39"/>
      <c r="F7634" s="40"/>
      <c r="G7634" s="40">
        <f>SUM(G7635)</f>
        <v>0</v>
      </c>
      <c r="H7634" s="39"/>
      <c r="I7634" s="39">
        <f>SUM(I7635:I7635)</f>
        <v>0</v>
      </c>
      <c r="J7634" s="39"/>
      <c r="K7634" s="39">
        <f>SUM(K7635:K7635)</f>
        <v>0</v>
      </c>
    </row>
    <row r="7635" spans="1:11" outlineLevel="1" x14ac:dyDescent="0.2">
      <c r="A7635" s="51">
        <v>693</v>
      </c>
      <c r="B7635" s="52" t="s">
        <v>12950</v>
      </c>
      <c r="C7635" s="60" t="s">
        <v>20</v>
      </c>
      <c r="D7635" s="69" t="s">
        <v>505</v>
      </c>
      <c r="E7635" s="54">
        <v>1</v>
      </c>
      <c r="F7635" s="55">
        <f>vzt_A!$G$444</f>
        <v>0</v>
      </c>
      <c r="G7635" s="56">
        <f>ROUND(E7635*F7635,2)</f>
        <v>0</v>
      </c>
      <c r="H7635" s="54">
        <v>0</v>
      </c>
      <c r="I7635" s="54">
        <f>ROUND(E7635*H7635,2)</f>
        <v>0</v>
      </c>
      <c r="J7635" s="54">
        <v>0</v>
      </c>
      <c r="K7635" s="54">
        <f>ROUND(E7635*J7635,2)</f>
        <v>0</v>
      </c>
    </row>
    <row r="7636" spans="1:11" x14ac:dyDescent="0.2">
      <c r="A7636" s="36" t="s">
        <v>148</v>
      </c>
      <c r="B7636" s="37" t="s">
        <v>114</v>
      </c>
      <c r="C7636" s="58" t="s">
        <v>115</v>
      </c>
      <c r="D7636" s="70"/>
      <c r="E7636" s="39"/>
      <c r="F7636" s="40"/>
      <c r="G7636" s="40">
        <f>SUM(G7637)</f>
        <v>0</v>
      </c>
      <c r="H7636" s="39"/>
      <c r="I7636" s="39">
        <f>SUM(I7637:I7637)</f>
        <v>2</v>
      </c>
      <c r="J7636" s="39"/>
      <c r="K7636" s="39">
        <f>SUM(K7637:K7637)</f>
        <v>0</v>
      </c>
    </row>
    <row r="7637" spans="1:11" outlineLevel="1" x14ac:dyDescent="0.2">
      <c r="A7637" s="51">
        <v>694</v>
      </c>
      <c r="B7637" s="52" t="s">
        <v>5558</v>
      </c>
      <c r="C7637" s="60" t="s">
        <v>5559</v>
      </c>
      <c r="D7637" s="69" t="s">
        <v>505</v>
      </c>
      <c r="E7637" s="54">
        <v>1</v>
      </c>
      <c r="F7637" s="55">
        <v>0</v>
      </c>
      <c r="G7637" s="56">
        <f>ROUND(E7637*F7637,2)</f>
        <v>0</v>
      </c>
      <c r="H7637" s="54">
        <v>2</v>
      </c>
      <c r="I7637" s="54">
        <f>ROUND(E7637*H7637,2)</f>
        <v>2</v>
      </c>
      <c r="J7637" s="54">
        <v>0</v>
      </c>
      <c r="K7637" s="54">
        <f>ROUND(E7637*J7637,2)</f>
        <v>0</v>
      </c>
    </row>
    <row r="7638" spans="1:11" x14ac:dyDescent="0.2">
      <c r="A7638" s="36" t="s">
        <v>148</v>
      </c>
      <c r="B7638" s="37" t="s">
        <v>9754</v>
      </c>
      <c r="C7638" s="58" t="s">
        <v>9755</v>
      </c>
      <c r="D7638" s="70"/>
      <c r="E7638" s="39"/>
      <c r="F7638" s="40"/>
      <c r="G7638" s="40">
        <f>SUM(G7639)</f>
        <v>0</v>
      </c>
      <c r="H7638" s="39"/>
      <c r="I7638" s="39">
        <f>SUM(I7639:I7639)</f>
        <v>2</v>
      </c>
      <c r="J7638" s="39"/>
      <c r="K7638" s="39">
        <f>SUM(K7639:K7639)</f>
        <v>0</v>
      </c>
    </row>
    <row r="7639" spans="1:11" outlineLevel="1" x14ac:dyDescent="0.2">
      <c r="A7639" s="51">
        <v>695</v>
      </c>
      <c r="B7639" s="52" t="s">
        <v>12951</v>
      </c>
      <c r="C7639" s="60" t="s">
        <v>11194</v>
      </c>
      <c r="D7639" s="69" t="s">
        <v>505</v>
      </c>
      <c r="E7639" s="54">
        <v>1</v>
      </c>
      <c r="F7639" s="55">
        <f>mar!$H$130</f>
        <v>0</v>
      </c>
      <c r="G7639" s="56">
        <f>ROUND(E7639*F7639,2)</f>
        <v>0</v>
      </c>
      <c r="H7639" s="54">
        <v>2</v>
      </c>
      <c r="I7639" s="54">
        <f>ROUND(E7639*H7639,2)</f>
        <v>2</v>
      </c>
      <c r="J7639" s="54">
        <v>0</v>
      </c>
      <c r="K7639" s="54">
        <f>ROUND(E7639*J7639,2)</f>
        <v>0</v>
      </c>
    </row>
    <row r="7640" spans="1:11" x14ac:dyDescent="0.2">
      <c r="A7640" s="36" t="s">
        <v>148</v>
      </c>
      <c r="B7640" s="37" t="s">
        <v>116</v>
      </c>
      <c r="C7640" s="58" t="s">
        <v>117</v>
      </c>
      <c r="D7640" s="70"/>
      <c r="E7640" s="39"/>
      <c r="F7640" s="40"/>
      <c r="G7640" s="40">
        <f>SUM(G7641:G7754)</f>
        <v>0</v>
      </c>
      <c r="H7640" s="39"/>
      <c r="I7640" s="39">
        <f>SUM(I7641:I7754)</f>
        <v>0</v>
      </c>
      <c r="J7640" s="39"/>
      <c r="K7640" s="39">
        <f>SUM(K7641:K7754)</f>
        <v>0</v>
      </c>
    </row>
    <row r="7641" spans="1:11" outlineLevel="1" x14ac:dyDescent="0.2">
      <c r="A7641" s="43">
        <v>696</v>
      </c>
      <c r="B7641" s="44" t="s">
        <v>5560</v>
      </c>
      <c r="C7641" s="59" t="s">
        <v>5561</v>
      </c>
      <c r="D7641" s="68" t="s">
        <v>297</v>
      </c>
      <c r="E7641" s="46">
        <v>1931.57635</v>
      </c>
      <c r="F7641" s="47">
        <v>0</v>
      </c>
      <c r="G7641" s="48">
        <f>ROUND(E7641*F7641,2)</f>
        <v>0</v>
      </c>
      <c r="H7641" s="46">
        <v>0</v>
      </c>
      <c r="I7641" s="46">
        <f>ROUND(E7641*H7641,2)</f>
        <v>0</v>
      </c>
      <c r="J7641" s="46">
        <v>0</v>
      </c>
      <c r="K7641" s="46">
        <f>ROUND(E7641*J7641,2)</f>
        <v>0</v>
      </c>
    </row>
    <row r="7642" spans="1:11" outlineLevel="1" x14ac:dyDescent="0.2">
      <c r="A7642" s="135"/>
      <c r="B7642" s="136"/>
      <c r="C7642" s="137" t="s">
        <v>5563</v>
      </c>
      <c r="D7642" s="139"/>
      <c r="E7642" s="139">
        <v>2161.7726899999998</v>
      </c>
      <c r="F7642" s="134"/>
      <c r="G7642" s="134"/>
      <c r="H7642" s="140"/>
      <c r="I7642" s="140"/>
      <c r="J7642" s="140"/>
      <c r="K7642" s="140"/>
    </row>
    <row r="7643" spans="1:11" outlineLevel="1" x14ac:dyDescent="0.2">
      <c r="A7643" s="135"/>
      <c r="B7643" s="136"/>
      <c r="C7643" s="137" t="s">
        <v>5564</v>
      </c>
      <c r="D7643" s="139"/>
      <c r="E7643" s="139"/>
      <c r="F7643" s="134"/>
      <c r="G7643" s="134"/>
      <c r="H7643" s="140"/>
      <c r="I7643" s="140"/>
      <c r="J7643" s="140"/>
      <c r="K7643" s="140"/>
    </row>
    <row r="7644" spans="1:11" outlineLevel="1" x14ac:dyDescent="0.2">
      <c r="A7644" s="135"/>
      <c r="B7644" s="136"/>
      <c r="C7644" s="137" t="s">
        <v>5565</v>
      </c>
      <c r="D7644" s="139"/>
      <c r="E7644" s="139">
        <v>-32.570999999999998</v>
      </c>
      <c r="F7644" s="134"/>
      <c r="G7644" s="134"/>
      <c r="H7644" s="140"/>
      <c r="I7644" s="140"/>
      <c r="J7644" s="140"/>
      <c r="K7644" s="140"/>
    </row>
    <row r="7645" spans="1:11" outlineLevel="1" x14ac:dyDescent="0.2">
      <c r="A7645" s="135"/>
      <c r="B7645" s="136"/>
      <c r="C7645" s="137" t="s">
        <v>5566</v>
      </c>
      <c r="D7645" s="139"/>
      <c r="E7645" s="139"/>
      <c r="F7645" s="134"/>
      <c r="G7645" s="134"/>
      <c r="H7645" s="140"/>
      <c r="I7645" s="140"/>
      <c r="J7645" s="140"/>
      <c r="K7645" s="140"/>
    </row>
    <row r="7646" spans="1:11" outlineLevel="1" x14ac:dyDescent="0.2">
      <c r="A7646" s="135"/>
      <c r="B7646" s="136"/>
      <c r="C7646" s="137" t="s">
        <v>5567</v>
      </c>
      <c r="D7646" s="139"/>
      <c r="E7646" s="139">
        <v>-2.3241299999999998</v>
      </c>
      <c r="F7646" s="134"/>
      <c r="G7646" s="134"/>
      <c r="H7646" s="140"/>
      <c r="I7646" s="140"/>
      <c r="J7646" s="140"/>
      <c r="K7646" s="140"/>
    </row>
    <row r="7647" spans="1:11" outlineLevel="1" x14ac:dyDescent="0.2">
      <c r="A7647" s="135"/>
      <c r="B7647" s="136"/>
      <c r="C7647" s="137" t="s">
        <v>5568</v>
      </c>
      <c r="D7647" s="139"/>
      <c r="E7647" s="139"/>
      <c r="F7647" s="134"/>
      <c r="G7647" s="134"/>
      <c r="H7647" s="140"/>
      <c r="I7647" s="140"/>
      <c r="J7647" s="140"/>
      <c r="K7647" s="140"/>
    </row>
    <row r="7648" spans="1:11" outlineLevel="1" x14ac:dyDescent="0.2">
      <c r="A7648" s="135"/>
      <c r="B7648" s="136"/>
      <c r="C7648" s="137" t="s">
        <v>5569</v>
      </c>
      <c r="D7648" s="139"/>
      <c r="E7648" s="139">
        <v>-121.79101</v>
      </c>
      <c r="F7648" s="134"/>
      <c r="G7648" s="134"/>
      <c r="H7648" s="140"/>
      <c r="I7648" s="140"/>
      <c r="J7648" s="140"/>
      <c r="K7648" s="140"/>
    </row>
    <row r="7649" spans="1:11" outlineLevel="1" x14ac:dyDescent="0.2">
      <c r="A7649" s="135"/>
      <c r="B7649" s="136"/>
      <c r="C7649" s="137" t="s">
        <v>5570</v>
      </c>
      <c r="D7649" s="139"/>
      <c r="E7649" s="139"/>
      <c r="F7649" s="134"/>
      <c r="G7649" s="134"/>
      <c r="H7649" s="140"/>
      <c r="I7649" s="140"/>
      <c r="J7649" s="140"/>
      <c r="K7649" s="140"/>
    </row>
    <row r="7650" spans="1:11" outlineLevel="1" x14ac:dyDescent="0.2">
      <c r="A7650" s="135"/>
      <c r="B7650" s="136"/>
      <c r="C7650" s="137" t="s">
        <v>5571</v>
      </c>
      <c r="D7650" s="139"/>
      <c r="E7650" s="139">
        <v>-26.331630000000001</v>
      </c>
      <c r="F7650" s="134"/>
      <c r="G7650" s="134"/>
      <c r="H7650" s="140"/>
      <c r="I7650" s="140"/>
      <c r="J7650" s="140"/>
      <c r="K7650" s="140"/>
    </row>
    <row r="7651" spans="1:11" outlineLevel="1" x14ac:dyDescent="0.2">
      <c r="A7651" s="135"/>
      <c r="B7651" s="136"/>
      <c r="C7651" s="137" t="s">
        <v>5572</v>
      </c>
      <c r="D7651" s="139"/>
      <c r="E7651" s="139"/>
      <c r="F7651" s="134"/>
      <c r="G7651" s="134"/>
      <c r="H7651" s="140"/>
      <c r="I7651" s="140"/>
      <c r="J7651" s="140"/>
      <c r="K7651" s="140"/>
    </row>
    <row r="7652" spans="1:11" outlineLevel="1" x14ac:dyDescent="0.2">
      <c r="A7652" s="135"/>
      <c r="B7652" s="136"/>
      <c r="C7652" s="137" t="s">
        <v>5573</v>
      </c>
      <c r="D7652" s="139"/>
      <c r="E7652" s="139">
        <v>-33.910670000000003</v>
      </c>
      <c r="F7652" s="134"/>
      <c r="G7652" s="134"/>
      <c r="H7652" s="140"/>
      <c r="I7652" s="140"/>
      <c r="J7652" s="140"/>
      <c r="K7652" s="140"/>
    </row>
    <row r="7653" spans="1:11" outlineLevel="1" x14ac:dyDescent="0.2">
      <c r="A7653" s="135"/>
      <c r="B7653" s="136"/>
      <c r="C7653" s="137" t="s">
        <v>5574</v>
      </c>
      <c r="D7653" s="139"/>
      <c r="E7653" s="139"/>
      <c r="F7653" s="134"/>
      <c r="G7653" s="134"/>
      <c r="H7653" s="140"/>
      <c r="I7653" s="140"/>
      <c r="J7653" s="140"/>
      <c r="K7653" s="140"/>
    </row>
    <row r="7654" spans="1:11" outlineLevel="1" x14ac:dyDescent="0.2">
      <c r="A7654" s="135"/>
      <c r="B7654" s="136"/>
      <c r="C7654" s="137" t="s">
        <v>5575</v>
      </c>
      <c r="D7654" s="139"/>
      <c r="E7654" s="139">
        <v>-4.9309700000000003</v>
      </c>
      <c r="F7654" s="134"/>
      <c r="G7654" s="134"/>
      <c r="H7654" s="140"/>
      <c r="I7654" s="140"/>
      <c r="J7654" s="140"/>
      <c r="K7654" s="140"/>
    </row>
    <row r="7655" spans="1:11" outlineLevel="1" x14ac:dyDescent="0.2">
      <c r="A7655" s="135"/>
      <c r="B7655" s="136"/>
      <c r="C7655" s="137" t="s">
        <v>5576</v>
      </c>
      <c r="D7655" s="139"/>
      <c r="E7655" s="139"/>
      <c r="F7655" s="134"/>
      <c r="G7655" s="134"/>
      <c r="H7655" s="140"/>
      <c r="I7655" s="140"/>
      <c r="J7655" s="140"/>
      <c r="K7655" s="140"/>
    </row>
    <row r="7656" spans="1:11" outlineLevel="1" x14ac:dyDescent="0.2">
      <c r="A7656" s="135"/>
      <c r="B7656" s="136"/>
      <c r="C7656" s="137" t="s">
        <v>5577</v>
      </c>
      <c r="D7656" s="139"/>
      <c r="E7656" s="139">
        <v>-3.3676900000000001</v>
      </c>
      <c r="F7656" s="134"/>
      <c r="G7656" s="134"/>
      <c r="H7656" s="140"/>
      <c r="I7656" s="140"/>
      <c r="J7656" s="140"/>
      <c r="K7656" s="140"/>
    </row>
    <row r="7657" spans="1:11" outlineLevel="1" x14ac:dyDescent="0.2">
      <c r="A7657" s="135"/>
      <c r="B7657" s="136"/>
      <c r="C7657" s="137" t="s">
        <v>5578</v>
      </c>
      <c r="D7657" s="139"/>
      <c r="E7657" s="139"/>
      <c r="F7657" s="134"/>
      <c r="G7657" s="134"/>
      <c r="H7657" s="140"/>
      <c r="I7657" s="140"/>
      <c r="J7657" s="140"/>
      <c r="K7657" s="140"/>
    </row>
    <row r="7658" spans="1:11" outlineLevel="1" x14ac:dyDescent="0.2">
      <c r="A7658" s="135"/>
      <c r="B7658" s="136"/>
      <c r="C7658" s="137" t="s">
        <v>5579</v>
      </c>
      <c r="D7658" s="139"/>
      <c r="E7658" s="139">
        <v>-4.8392299999999997</v>
      </c>
      <c r="F7658" s="134"/>
      <c r="G7658" s="134"/>
      <c r="H7658" s="140"/>
      <c r="I7658" s="140"/>
      <c r="J7658" s="140"/>
      <c r="K7658" s="140"/>
    </row>
    <row r="7659" spans="1:11" outlineLevel="1" x14ac:dyDescent="0.2">
      <c r="A7659" s="135"/>
      <c r="B7659" s="136"/>
      <c r="C7659" s="137" t="s">
        <v>5580</v>
      </c>
      <c r="D7659" s="139"/>
      <c r="E7659" s="139"/>
      <c r="F7659" s="134"/>
      <c r="G7659" s="134"/>
      <c r="H7659" s="140"/>
      <c r="I7659" s="140"/>
      <c r="J7659" s="140"/>
      <c r="K7659" s="140"/>
    </row>
    <row r="7660" spans="1:11" outlineLevel="1" x14ac:dyDescent="0.2">
      <c r="A7660" s="135"/>
      <c r="B7660" s="136"/>
      <c r="C7660" s="137" t="s">
        <v>5581</v>
      </c>
      <c r="D7660" s="139"/>
      <c r="E7660" s="139">
        <v>-0.13</v>
      </c>
      <c r="F7660" s="134"/>
      <c r="G7660" s="134"/>
      <c r="H7660" s="140"/>
      <c r="I7660" s="140"/>
      <c r="J7660" s="140"/>
      <c r="K7660" s="140"/>
    </row>
    <row r="7661" spans="1:11" outlineLevel="1" x14ac:dyDescent="0.2">
      <c r="A7661" s="43">
        <v>697</v>
      </c>
      <c r="B7661" s="44" t="s">
        <v>5582</v>
      </c>
      <c r="C7661" s="59" t="s">
        <v>5583</v>
      </c>
      <c r="D7661" s="68" t="s">
        <v>297</v>
      </c>
      <c r="E7661" s="46">
        <v>2.3241299999999998</v>
      </c>
      <c r="F7661" s="47">
        <v>0</v>
      </c>
      <c r="G7661" s="48">
        <f>ROUND(E7661*F7661,2)</f>
        <v>0</v>
      </c>
      <c r="H7661" s="46">
        <v>0</v>
      </c>
      <c r="I7661" s="46">
        <f>ROUND(E7661*H7661,2)</f>
        <v>0</v>
      </c>
      <c r="J7661" s="46">
        <v>0</v>
      </c>
      <c r="K7661" s="46">
        <f>ROUND(E7661*J7661,2)</f>
        <v>0</v>
      </c>
    </row>
    <row r="7662" spans="1:11" outlineLevel="1" x14ac:dyDescent="0.2">
      <c r="A7662" s="135"/>
      <c r="B7662" s="136"/>
      <c r="C7662" s="137" t="s">
        <v>5584</v>
      </c>
      <c r="D7662" s="139"/>
      <c r="E7662" s="139">
        <v>2.3241299999999998</v>
      </c>
      <c r="F7662" s="134"/>
      <c r="G7662" s="134"/>
      <c r="H7662" s="140"/>
      <c r="I7662" s="140"/>
      <c r="J7662" s="140"/>
      <c r="K7662" s="140"/>
    </row>
    <row r="7663" spans="1:11" ht="22.5" outlineLevel="1" x14ac:dyDescent="0.2">
      <c r="A7663" s="43">
        <v>698</v>
      </c>
      <c r="B7663" s="44" t="s">
        <v>5608</v>
      </c>
      <c r="C7663" s="59" t="s">
        <v>5609</v>
      </c>
      <c r="D7663" s="68" t="s">
        <v>297</v>
      </c>
      <c r="E7663" s="46">
        <v>32.570999999999998</v>
      </c>
      <c r="F7663" s="47">
        <v>0</v>
      </c>
      <c r="G7663" s="48">
        <f>ROUND(E7663*F7663,2)</f>
        <v>0</v>
      </c>
      <c r="H7663" s="46">
        <v>0</v>
      </c>
      <c r="I7663" s="46">
        <f>ROUND(E7663*H7663,2)</f>
        <v>0</v>
      </c>
      <c r="J7663" s="46">
        <v>0</v>
      </c>
      <c r="K7663" s="46">
        <f>ROUND(E7663*J7663,2)</f>
        <v>0</v>
      </c>
    </row>
    <row r="7664" spans="1:11" outlineLevel="1" x14ac:dyDescent="0.2">
      <c r="A7664" s="135"/>
      <c r="B7664" s="136"/>
      <c r="C7664" s="137" t="s">
        <v>5610</v>
      </c>
      <c r="D7664" s="139"/>
      <c r="E7664" s="139">
        <v>32.570999999999998</v>
      </c>
      <c r="F7664" s="134"/>
      <c r="G7664" s="134"/>
      <c r="H7664" s="140"/>
      <c r="I7664" s="140"/>
      <c r="J7664" s="140"/>
      <c r="K7664" s="140"/>
    </row>
    <row r="7665" spans="1:11" outlineLevel="1" x14ac:dyDescent="0.2">
      <c r="A7665" s="43">
        <v>699</v>
      </c>
      <c r="B7665" s="44" t="s">
        <v>5611</v>
      </c>
      <c r="C7665" s="59" t="s">
        <v>5612</v>
      </c>
      <c r="D7665" s="68" t="s">
        <v>297</v>
      </c>
      <c r="E7665" s="46">
        <v>4.9309700000000003</v>
      </c>
      <c r="F7665" s="47">
        <v>0</v>
      </c>
      <c r="G7665" s="48">
        <f>ROUND(E7665*F7665,2)</f>
        <v>0</v>
      </c>
      <c r="H7665" s="46">
        <v>0</v>
      </c>
      <c r="I7665" s="46">
        <f>ROUND(E7665*H7665,2)</f>
        <v>0</v>
      </c>
      <c r="J7665" s="46">
        <v>0</v>
      </c>
      <c r="K7665" s="46">
        <f>ROUND(E7665*J7665,2)</f>
        <v>0</v>
      </c>
    </row>
    <row r="7666" spans="1:11" outlineLevel="1" x14ac:dyDescent="0.2">
      <c r="A7666" s="135"/>
      <c r="B7666" s="136"/>
      <c r="C7666" s="137" t="s">
        <v>5613</v>
      </c>
      <c r="D7666" s="139"/>
      <c r="E7666" s="139">
        <v>2.0447299999999999</v>
      </c>
      <c r="F7666" s="134"/>
      <c r="G7666" s="134"/>
      <c r="H7666" s="140"/>
      <c r="I7666" s="140"/>
      <c r="J7666" s="140"/>
      <c r="K7666" s="140"/>
    </row>
    <row r="7667" spans="1:11" outlineLevel="1" x14ac:dyDescent="0.2">
      <c r="A7667" s="135"/>
      <c r="B7667" s="136"/>
      <c r="C7667" s="137" t="s">
        <v>5614</v>
      </c>
      <c r="D7667" s="139"/>
      <c r="E7667" s="139">
        <v>0.88998999999999995</v>
      </c>
      <c r="F7667" s="134"/>
      <c r="G7667" s="134"/>
      <c r="H7667" s="140"/>
      <c r="I7667" s="140"/>
      <c r="J7667" s="140"/>
      <c r="K7667" s="140"/>
    </row>
    <row r="7668" spans="1:11" outlineLevel="1" x14ac:dyDescent="0.2">
      <c r="A7668" s="135"/>
      <c r="B7668" s="136"/>
      <c r="C7668" s="137" t="s">
        <v>5615</v>
      </c>
      <c r="D7668" s="139"/>
      <c r="E7668" s="139">
        <v>1.45139</v>
      </c>
      <c r="F7668" s="134"/>
      <c r="G7668" s="134"/>
      <c r="H7668" s="140"/>
      <c r="I7668" s="140"/>
      <c r="J7668" s="140"/>
      <c r="K7668" s="140"/>
    </row>
    <row r="7669" spans="1:11" outlineLevel="1" x14ac:dyDescent="0.2">
      <c r="A7669" s="135"/>
      <c r="B7669" s="136"/>
      <c r="C7669" s="137" t="s">
        <v>5616</v>
      </c>
      <c r="D7669" s="139"/>
      <c r="E7669" s="139">
        <v>0.34805999999999998</v>
      </c>
      <c r="F7669" s="134"/>
      <c r="G7669" s="134"/>
      <c r="H7669" s="140"/>
      <c r="I7669" s="140"/>
      <c r="J7669" s="140"/>
      <c r="K7669" s="140"/>
    </row>
    <row r="7670" spans="1:11" outlineLevel="1" x14ac:dyDescent="0.2">
      <c r="A7670" s="135"/>
      <c r="B7670" s="136"/>
      <c r="C7670" s="137" t="s">
        <v>5617</v>
      </c>
      <c r="D7670" s="139"/>
      <c r="E7670" s="139">
        <v>0.19681000000000001</v>
      </c>
      <c r="F7670" s="134"/>
      <c r="G7670" s="134"/>
      <c r="H7670" s="140"/>
      <c r="I7670" s="140"/>
      <c r="J7670" s="140"/>
      <c r="K7670" s="140"/>
    </row>
    <row r="7671" spans="1:11" outlineLevel="1" x14ac:dyDescent="0.2">
      <c r="A7671" s="43">
        <v>700</v>
      </c>
      <c r="B7671" s="44" t="s">
        <v>5618</v>
      </c>
      <c r="C7671" s="59" t="s">
        <v>5619</v>
      </c>
      <c r="D7671" s="68" t="s">
        <v>297</v>
      </c>
      <c r="E7671" s="46">
        <v>33.910670000000003</v>
      </c>
      <c r="F7671" s="47">
        <v>0</v>
      </c>
      <c r="G7671" s="48">
        <f>ROUND(E7671*F7671,2)</f>
        <v>0</v>
      </c>
      <c r="H7671" s="46">
        <v>0</v>
      </c>
      <c r="I7671" s="46">
        <f>ROUND(E7671*H7671,2)</f>
        <v>0</v>
      </c>
      <c r="J7671" s="46">
        <v>0</v>
      </c>
      <c r="K7671" s="46">
        <f>ROUND(E7671*J7671,2)</f>
        <v>0</v>
      </c>
    </row>
    <row r="7672" spans="1:11" outlineLevel="1" x14ac:dyDescent="0.2">
      <c r="A7672" s="135"/>
      <c r="B7672" s="136"/>
      <c r="C7672" s="137" t="s">
        <v>5620</v>
      </c>
      <c r="D7672" s="139"/>
      <c r="E7672" s="139">
        <v>3.8884500000000002</v>
      </c>
      <c r="F7672" s="134"/>
      <c r="G7672" s="134"/>
      <c r="H7672" s="140"/>
      <c r="I7672" s="140"/>
      <c r="J7672" s="140"/>
      <c r="K7672" s="140"/>
    </row>
    <row r="7673" spans="1:11" outlineLevel="1" x14ac:dyDescent="0.2">
      <c r="A7673" s="135"/>
      <c r="B7673" s="136"/>
      <c r="C7673" s="137" t="s">
        <v>5621</v>
      </c>
      <c r="D7673" s="139"/>
      <c r="E7673" s="139">
        <v>30.022220000000001</v>
      </c>
      <c r="F7673" s="134"/>
      <c r="G7673" s="134"/>
      <c r="H7673" s="140"/>
      <c r="I7673" s="140"/>
      <c r="J7673" s="140"/>
      <c r="K7673" s="140"/>
    </row>
    <row r="7674" spans="1:11" outlineLevel="1" x14ac:dyDescent="0.2">
      <c r="A7674" s="43">
        <v>701</v>
      </c>
      <c r="B7674" s="44" t="s">
        <v>5622</v>
      </c>
      <c r="C7674" s="59" t="s">
        <v>5623</v>
      </c>
      <c r="D7674" s="68" t="s">
        <v>297</v>
      </c>
      <c r="E7674" s="46">
        <v>3.3676900000000001</v>
      </c>
      <c r="F7674" s="47">
        <v>0</v>
      </c>
      <c r="G7674" s="48">
        <f>ROUND(E7674*F7674,2)</f>
        <v>0</v>
      </c>
      <c r="H7674" s="46">
        <v>0</v>
      </c>
      <c r="I7674" s="46">
        <f>ROUND(E7674*H7674,2)</f>
        <v>0</v>
      </c>
      <c r="J7674" s="46">
        <v>0</v>
      </c>
      <c r="K7674" s="46">
        <f>ROUND(E7674*J7674,2)</f>
        <v>0</v>
      </c>
    </row>
    <row r="7675" spans="1:11" outlineLevel="1" x14ac:dyDescent="0.2">
      <c r="A7675" s="135"/>
      <c r="B7675" s="136"/>
      <c r="C7675" s="137" t="s">
        <v>5624</v>
      </c>
      <c r="D7675" s="139"/>
      <c r="E7675" s="139">
        <v>3.3676900000000001</v>
      </c>
      <c r="F7675" s="134"/>
      <c r="G7675" s="134"/>
      <c r="H7675" s="140"/>
      <c r="I7675" s="140"/>
      <c r="J7675" s="140"/>
      <c r="K7675" s="140"/>
    </row>
    <row r="7676" spans="1:11" outlineLevel="1" x14ac:dyDescent="0.2">
      <c r="A7676" s="43">
        <v>702</v>
      </c>
      <c r="B7676" s="44" t="s">
        <v>5625</v>
      </c>
      <c r="C7676" s="59" t="s">
        <v>5626</v>
      </c>
      <c r="D7676" s="68" t="s">
        <v>297</v>
      </c>
      <c r="E7676" s="46">
        <v>121.79101</v>
      </c>
      <c r="F7676" s="47">
        <v>0</v>
      </c>
      <c r="G7676" s="48">
        <f>ROUND(E7676*F7676,2)</f>
        <v>0</v>
      </c>
      <c r="H7676" s="46">
        <v>0</v>
      </c>
      <c r="I7676" s="46">
        <f>ROUND(E7676*H7676,2)</f>
        <v>0</v>
      </c>
      <c r="J7676" s="46">
        <v>0</v>
      </c>
      <c r="K7676" s="46">
        <f>ROUND(E7676*J7676,2)</f>
        <v>0</v>
      </c>
    </row>
    <row r="7677" spans="1:11" outlineLevel="1" x14ac:dyDescent="0.2">
      <c r="A7677" s="135"/>
      <c r="B7677" s="136"/>
      <c r="C7677" s="137" t="s">
        <v>5627</v>
      </c>
      <c r="D7677" s="139"/>
      <c r="E7677" s="139">
        <v>1.84</v>
      </c>
      <c r="F7677" s="134"/>
      <c r="G7677" s="134"/>
      <c r="H7677" s="140"/>
      <c r="I7677" s="140"/>
      <c r="J7677" s="140"/>
      <c r="K7677" s="140"/>
    </row>
    <row r="7678" spans="1:11" outlineLevel="1" x14ac:dyDescent="0.2">
      <c r="A7678" s="135"/>
      <c r="B7678" s="136"/>
      <c r="C7678" s="137" t="s">
        <v>5628</v>
      </c>
      <c r="D7678" s="139"/>
      <c r="E7678" s="139">
        <v>0.46</v>
      </c>
      <c r="F7678" s="134"/>
      <c r="G7678" s="134"/>
      <c r="H7678" s="140"/>
      <c r="I7678" s="140"/>
      <c r="J7678" s="140"/>
      <c r="K7678" s="140"/>
    </row>
    <row r="7679" spans="1:11" outlineLevel="1" x14ac:dyDescent="0.2">
      <c r="A7679" s="135"/>
      <c r="B7679" s="136"/>
      <c r="C7679" s="137" t="s">
        <v>5629</v>
      </c>
      <c r="D7679" s="139"/>
      <c r="E7679" s="139">
        <v>0.57399999999999995</v>
      </c>
      <c r="F7679" s="134"/>
      <c r="G7679" s="134"/>
      <c r="H7679" s="140"/>
      <c r="I7679" s="140"/>
      <c r="J7679" s="140"/>
      <c r="K7679" s="140"/>
    </row>
    <row r="7680" spans="1:11" outlineLevel="1" x14ac:dyDescent="0.2">
      <c r="A7680" s="135"/>
      <c r="B7680" s="136"/>
      <c r="C7680" s="137" t="s">
        <v>5630</v>
      </c>
      <c r="D7680" s="139"/>
      <c r="E7680" s="139">
        <v>0.23394999999999999</v>
      </c>
      <c r="F7680" s="134"/>
      <c r="G7680" s="134"/>
      <c r="H7680" s="140"/>
      <c r="I7680" s="140"/>
      <c r="J7680" s="140"/>
      <c r="K7680" s="140"/>
    </row>
    <row r="7681" spans="1:11" outlineLevel="1" x14ac:dyDescent="0.2">
      <c r="A7681" s="135"/>
      <c r="B7681" s="136"/>
      <c r="C7681" s="137" t="s">
        <v>5631</v>
      </c>
      <c r="D7681" s="139"/>
      <c r="E7681" s="139">
        <v>0.93035999999999996</v>
      </c>
      <c r="F7681" s="134"/>
      <c r="G7681" s="134"/>
      <c r="H7681" s="140"/>
      <c r="I7681" s="140"/>
      <c r="J7681" s="140"/>
      <c r="K7681" s="140"/>
    </row>
    <row r="7682" spans="1:11" outlineLevel="1" x14ac:dyDescent="0.2">
      <c r="A7682" s="135"/>
      <c r="B7682" s="136"/>
      <c r="C7682" s="137" t="s">
        <v>5632</v>
      </c>
      <c r="D7682" s="139"/>
      <c r="E7682" s="139">
        <v>3.1369699999999998</v>
      </c>
      <c r="F7682" s="134"/>
      <c r="G7682" s="134"/>
      <c r="H7682" s="140"/>
      <c r="I7682" s="140"/>
      <c r="J7682" s="140"/>
      <c r="K7682" s="140"/>
    </row>
    <row r="7683" spans="1:11" outlineLevel="1" x14ac:dyDescent="0.2">
      <c r="A7683" s="135"/>
      <c r="B7683" s="136"/>
      <c r="C7683" s="137" t="s">
        <v>5633</v>
      </c>
      <c r="D7683" s="139"/>
      <c r="E7683" s="139">
        <v>0.95760000000000001</v>
      </c>
      <c r="F7683" s="134"/>
      <c r="G7683" s="134"/>
      <c r="H7683" s="140"/>
      <c r="I7683" s="140"/>
      <c r="J7683" s="140"/>
      <c r="K7683" s="140"/>
    </row>
    <row r="7684" spans="1:11" outlineLevel="1" x14ac:dyDescent="0.2">
      <c r="A7684" s="135"/>
      <c r="B7684" s="136"/>
      <c r="C7684" s="137" t="s">
        <v>5634</v>
      </c>
      <c r="D7684" s="139"/>
      <c r="E7684" s="139">
        <v>35.494900000000001</v>
      </c>
      <c r="F7684" s="134"/>
      <c r="G7684" s="134"/>
      <c r="H7684" s="140"/>
      <c r="I7684" s="140"/>
      <c r="J7684" s="140"/>
      <c r="K7684" s="140"/>
    </row>
    <row r="7685" spans="1:11" outlineLevel="1" x14ac:dyDescent="0.2">
      <c r="A7685" s="135"/>
      <c r="B7685" s="136"/>
      <c r="C7685" s="137" t="s">
        <v>5635</v>
      </c>
      <c r="D7685" s="139"/>
      <c r="E7685" s="139">
        <v>14.318160000000001</v>
      </c>
      <c r="F7685" s="134"/>
      <c r="G7685" s="134"/>
      <c r="H7685" s="140"/>
      <c r="I7685" s="140"/>
      <c r="J7685" s="140"/>
      <c r="K7685" s="140"/>
    </row>
    <row r="7686" spans="1:11" outlineLevel="1" x14ac:dyDescent="0.2">
      <c r="A7686" s="135"/>
      <c r="B7686" s="136"/>
      <c r="C7686" s="137" t="s">
        <v>5636</v>
      </c>
      <c r="D7686" s="139"/>
      <c r="E7686" s="139">
        <v>12.974080000000001</v>
      </c>
      <c r="F7686" s="134"/>
      <c r="G7686" s="134"/>
      <c r="H7686" s="140"/>
      <c r="I7686" s="140"/>
      <c r="J7686" s="140"/>
      <c r="K7686" s="140"/>
    </row>
    <row r="7687" spans="1:11" outlineLevel="1" x14ac:dyDescent="0.2">
      <c r="A7687" s="135"/>
      <c r="B7687" s="136"/>
      <c r="C7687" s="137" t="s">
        <v>5637</v>
      </c>
      <c r="D7687" s="139"/>
      <c r="E7687" s="139">
        <v>0.26040000000000002</v>
      </c>
      <c r="F7687" s="134"/>
      <c r="G7687" s="134"/>
      <c r="H7687" s="140"/>
      <c r="I7687" s="140"/>
      <c r="J7687" s="140"/>
      <c r="K7687" s="140"/>
    </row>
    <row r="7688" spans="1:11" outlineLevel="1" x14ac:dyDescent="0.2">
      <c r="A7688" s="135"/>
      <c r="B7688" s="136"/>
      <c r="C7688" s="137" t="s">
        <v>5638</v>
      </c>
      <c r="D7688" s="139"/>
      <c r="E7688" s="139">
        <v>2.92456</v>
      </c>
      <c r="F7688" s="134"/>
      <c r="G7688" s="134"/>
      <c r="H7688" s="140"/>
      <c r="I7688" s="140"/>
      <c r="J7688" s="140"/>
      <c r="K7688" s="140"/>
    </row>
    <row r="7689" spans="1:11" outlineLevel="1" x14ac:dyDescent="0.2">
      <c r="A7689" s="135"/>
      <c r="B7689" s="136"/>
      <c r="C7689" s="137" t="s">
        <v>5639</v>
      </c>
      <c r="D7689" s="139"/>
      <c r="E7689" s="139">
        <v>11.0968</v>
      </c>
      <c r="F7689" s="134"/>
      <c r="G7689" s="134"/>
      <c r="H7689" s="140"/>
      <c r="I7689" s="140"/>
      <c r="J7689" s="140"/>
      <c r="K7689" s="140"/>
    </row>
    <row r="7690" spans="1:11" outlineLevel="1" x14ac:dyDescent="0.2">
      <c r="A7690" s="135"/>
      <c r="B7690" s="136"/>
      <c r="C7690" s="137" t="s">
        <v>5640</v>
      </c>
      <c r="D7690" s="139"/>
      <c r="E7690" s="139">
        <v>1.92</v>
      </c>
      <c r="F7690" s="134"/>
      <c r="G7690" s="134"/>
      <c r="H7690" s="140"/>
      <c r="I7690" s="140"/>
      <c r="J7690" s="140"/>
      <c r="K7690" s="140"/>
    </row>
    <row r="7691" spans="1:11" outlineLevel="1" x14ac:dyDescent="0.2">
      <c r="A7691" s="135"/>
      <c r="B7691" s="136"/>
      <c r="C7691" s="137" t="s">
        <v>5641</v>
      </c>
      <c r="D7691" s="139"/>
      <c r="E7691" s="139">
        <v>11.779019999999999</v>
      </c>
      <c r="F7691" s="134"/>
      <c r="G7691" s="134"/>
      <c r="H7691" s="140"/>
      <c r="I7691" s="140"/>
      <c r="J7691" s="140"/>
      <c r="K7691" s="140"/>
    </row>
    <row r="7692" spans="1:11" outlineLevel="1" x14ac:dyDescent="0.2">
      <c r="A7692" s="135"/>
      <c r="B7692" s="136"/>
      <c r="C7692" s="137" t="s">
        <v>5642</v>
      </c>
      <c r="D7692" s="139"/>
      <c r="E7692" s="139">
        <v>0.30082999999999999</v>
      </c>
      <c r="F7692" s="134"/>
      <c r="G7692" s="134"/>
      <c r="H7692" s="140"/>
      <c r="I7692" s="140"/>
      <c r="J7692" s="140"/>
      <c r="K7692" s="140"/>
    </row>
    <row r="7693" spans="1:11" outlineLevel="1" x14ac:dyDescent="0.2">
      <c r="A7693" s="135"/>
      <c r="B7693" s="136"/>
      <c r="C7693" s="137" t="s">
        <v>5643</v>
      </c>
      <c r="D7693" s="139"/>
      <c r="E7693" s="139">
        <v>0.94384999999999997</v>
      </c>
      <c r="F7693" s="134"/>
      <c r="G7693" s="134"/>
      <c r="H7693" s="140"/>
      <c r="I7693" s="140"/>
      <c r="J7693" s="140"/>
      <c r="K7693" s="140"/>
    </row>
    <row r="7694" spans="1:11" outlineLevel="1" x14ac:dyDescent="0.2">
      <c r="A7694" s="135"/>
      <c r="B7694" s="136"/>
      <c r="C7694" s="137" t="s">
        <v>5644</v>
      </c>
      <c r="D7694" s="139"/>
      <c r="E7694" s="139">
        <v>3.98373</v>
      </c>
      <c r="F7694" s="134"/>
      <c r="G7694" s="134"/>
      <c r="H7694" s="140"/>
      <c r="I7694" s="140"/>
      <c r="J7694" s="140"/>
      <c r="K7694" s="140"/>
    </row>
    <row r="7695" spans="1:11" outlineLevel="1" x14ac:dyDescent="0.2">
      <c r="A7695" s="135"/>
      <c r="B7695" s="136"/>
      <c r="C7695" s="137" t="s">
        <v>5645</v>
      </c>
      <c r="D7695" s="139"/>
      <c r="E7695" s="139">
        <v>3.20886</v>
      </c>
      <c r="F7695" s="134"/>
      <c r="G7695" s="134"/>
      <c r="H7695" s="140"/>
      <c r="I7695" s="140"/>
      <c r="J7695" s="140"/>
      <c r="K7695" s="140"/>
    </row>
    <row r="7696" spans="1:11" outlineLevel="1" x14ac:dyDescent="0.2">
      <c r="A7696" s="135"/>
      <c r="B7696" s="136"/>
      <c r="C7696" s="137" t="s">
        <v>5646</v>
      </c>
      <c r="D7696" s="139"/>
      <c r="E7696" s="139">
        <v>0.1104</v>
      </c>
      <c r="F7696" s="134"/>
      <c r="G7696" s="134"/>
      <c r="H7696" s="140"/>
      <c r="I7696" s="140"/>
      <c r="J7696" s="140"/>
      <c r="K7696" s="140"/>
    </row>
    <row r="7697" spans="1:11" outlineLevel="1" x14ac:dyDescent="0.2">
      <c r="A7697" s="135"/>
      <c r="B7697" s="136"/>
      <c r="C7697" s="137" t="s">
        <v>5647</v>
      </c>
      <c r="D7697" s="139"/>
      <c r="E7697" s="139">
        <v>1.25475</v>
      </c>
      <c r="F7697" s="134"/>
      <c r="G7697" s="134"/>
      <c r="H7697" s="140"/>
      <c r="I7697" s="140"/>
      <c r="J7697" s="140"/>
      <c r="K7697" s="140"/>
    </row>
    <row r="7698" spans="1:11" outlineLevel="1" x14ac:dyDescent="0.2">
      <c r="A7698" s="135"/>
      <c r="B7698" s="136"/>
      <c r="C7698" s="137" t="s">
        <v>5648</v>
      </c>
      <c r="D7698" s="139"/>
      <c r="E7698" s="139">
        <v>13.0878</v>
      </c>
      <c r="F7698" s="134"/>
      <c r="G7698" s="134"/>
      <c r="H7698" s="140"/>
      <c r="I7698" s="140"/>
      <c r="J7698" s="140"/>
      <c r="K7698" s="140"/>
    </row>
    <row r="7699" spans="1:11" outlineLevel="1" x14ac:dyDescent="0.2">
      <c r="A7699" s="43">
        <v>703</v>
      </c>
      <c r="B7699" s="44" t="s">
        <v>5649</v>
      </c>
      <c r="C7699" s="59" t="s">
        <v>5650</v>
      </c>
      <c r="D7699" s="68" t="s">
        <v>297</v>
      </c>
      <c r="E7699" s="46">
        <v>26.331630000000001</v>
      </c>
      <c r="F7699" s="47">
        <v>0</v>
      </c>
      <c r="G7699" s="48">
        <f>ROUND(E7699*F7699,2)</f>
        <v>0</v>
      </c>
      <c r="H7699" s="46">
        <v>0</v>
      </c>
      <c r="I7699" s="46">
        <f>ROUND(E7699*H7699,2)</f>
        <v>0</v>
      </c>
      <c r="J7699" s="46">
        <v>0</v>
      </c>
      <c r="K7699" s="46">
        <f>ROUND(E7699*J7699,2)</f>
        <v>0</v>
      </c>
    </row>
    <row r="7700" spans="1:11" outlineLevel="1" x14ac:dyDescent="0.2">
      <c r="A7700" s="135"/>
      <c r="B7700" s="136"/>
      <c r="C7700" s="137" t="s">
        <v>5651</v>
      </c>
      <c r="D7700" s="139"/>
      <c r="E7700" s="139">
        <v>2.383E-2</v>
      </c>
      <c r="F7700" s="134"/>
      <c r="G7700" s="134"/>
      <c r="H7700" s="140"/>
      <c r="I7700" s="140"/>
      <c r="J7700" s="140"/>
      <c r="K7700" s="140"/>
    </row>
    <row r="7701" spans="1:11" outlineLevel="1" x14ac:dyDescent="0.2">
      <c r="A7701" s="135"/>
      <c r="B7701" s="136"/>
      <c r="C7701" s="137" t="s">
        <v>5652</v>
      </c>
      <c r="D7701" s="139"/>
      <c r="E7701" s="139">
        <v>1.52145</v>
      </c>
      <c r="F7701" s="134"/>
      <c r="G7701" s="134"/>
      <c r="H7701" s="140"/>
      <c r="I7701" s="140"/>
      <c r="J7701" s="140"/>
      <c r="K7701" s="140"/>
    </row>
    <row r="7702" spans="1:11" outlineLevel="1" x14ac:dyDescent="0.2">
      <c r="A7702" s="135"/>
      <c r="B7702" s="136"/>
      <c r="C7702" s="137" t="s">
        <v>5653</v>
      </c>
      <c r="D7702" s="139"/>
      <c r="E7702" s="139">
        <v>20.9207</v>
      </c>
      <c r="F7702" s="134"/>
      <c r="G7702" s="134"/>
      <c r="H7702" s="140"/>
      <c r="I7702" s="140"/>
      <c r="J7702" s="140"/>
      <c r="K7702" s="140"/>
    </row>
    <row r="7703" spans="1:11" outlineLevel="1" x14ac:dyDescent="0.2">
      <c r="A7703" s="135"/>
      <c r="B7703" s="136"/>
      <c r="C7703" s="137" t="s">
        <v>5654</v>
      </c>
      <c r="D7703" s="139"/>
      <c r="E7703" s="139">
        <v>2.8416899999999998</v>
      </c>
      <c r="F7703" s="134"/>
      <c r="G7703" s="134"/>
      <c r="H7703" s="140"/>
      <c r="I7703" s="140"/>
      <c r="J7703" s="140"/>
      <c r="K7703" s="140"/>
    </row>
    <row r="7704" spans="1:11" outlineLevel="1" x14ac:dyDescent="0.2">
      <c r="A7704" s="135"/>
      <c r="B7704" s="136"/>
      <c r="C7704" s="137" t="s">
        <v>5655</v>
      </c>
      <c r="D7704" s="139"/>
      <c r="E7704" s="139">
        <v>6.2729999999999994E-2</v>
      </c>
      <c r="F7704" s="134"/>
      <c r="G7704" s="134"/>
      <c r="H7704" s="140"/>
      <c r="I7704" s="140"/>
      <c r="J7704" s="140"/>
      <c r="K7704" s="140"/>
    </row>
    <row r="7705" spans="1:11" outlineLevel="1" x14ac:dyDescent="0.2">
      <c r="A7705" s="135"/>
      <c r="B7705" s="136"/>
      <c r="C7705" s="137" t="s">
        <v>5656</v>
      </c>
      <c r="D7705" s="139"/>
      <c r="E7705" s="139">
        <v>0.20463999999999999</v>
      </c>
      <c r="F7705" s="134"/>
      <c r="G7705" s="134"/>
      <c r="H7705" s="140"/>
      <c r="I7705" s="140"/>
      <c r="J7705" s="140"/>
      <c r="K7705" s="140"/>
    </row>
    <row r="7706" spans="1:11" outlineLevel="1" x14ac:dyDescent="0.2">
      <c r="A7706" s="135"/>
      <c r="B7706" s="136"/>
      <c r="C7706" s="137" t="s">
        <v>5657</v>
      </c>
      <c r="D7706" s="139"/>
      <c r="E7706" s="139">
        <v>0.75658999999999998</v>
      </c>
      <c r="F7706" s="134"/>
      <c r="G7706" s="134"/>
      <c r="H7706" s="140"/>
      <c r="I7706" s="140"/>
      <c r="J7706" s="140"/>
      <c r="K7706" s="140"/>
    </row>
    <row r="7707" spans="1:11" outlineLevel="1" x14ac:dyDescent="0.2">
      <c r="A7707" s="43">
        <v>704</v>
      </c>
      <c r="B7707" s="44" t="s">
        <v>5658</v>
      </c>
      <c r="C7707" s="59" t="s">
        <v>5659</v>
      </c>
      <c r="D7707" s="68" t="s">
        <v>297</v>
      </c>
      <c r="E7707" s="46">
        <v>4.8392299999999997</v>
      </c>
      <c r="F7707" s="47">
        <v>0</v>
      </c>
      <c r="G7707" s="48">
        <f>ROUND(E7707*F7707,2)</f>
        <v>0</v>
      </c>
      <c r="H7707" s="46">
        <v>0</v>
      </c>
      <c r="I7707" s="46">
        <f>ROUND(E7707*H7707,2)</f>
        <v>0</v>
      </c>
      <c r="J7707" s="46">
        <v>0</v>
      </c>
      <c r="K7707" s="46">
        <f>ROUND(E7707*J7707,2)</f>
        <v>0</v>
      </c>
    </row>
    <row r="7708" spans="1:11" outlineLevel="1" x14ac:dyDescent="0.2">
      <c r="A7708" s="135"/>
      <c r="B7708" s="136"/>
      <c r="C7708" s="137" t="s">
        <v>5660</v>
      </c>
      <c r="D7708" s="139"/>
      <c r="E7708" s="139">
        <v>4.7605300000000002</v>
      </c>
      <c r="F7708" s="134"/>
      <c r="G7708" s="134"/>
      <c r="H7708" s="140"/>
      <c r="I7708" s="140"/>
      <c r="J7708" s="140"/>
      <c r="K7708" s="140"/>
    </row>
    <row r="7709" spans="1:11" outlineLevel="1" x14ac:dyDescent="0.2">
      <c r="A7709" s="135"/>
      <c r="B7709" s="136"/>
      <c r="C7709" s="137" t="s">
        <v>5661</v>
      </c>
      <c r="D7709" s="139"/>
      <c r="E7709" s="139">
        <v>7.8700000000000006E-2</v>
      </c>
      <c r="F7709" s="134"/>
      <c r="G7709" s="134"/>
      <c r="H7709" s="140"/>
      <c r="I7709" s="140"/>
      <c r="J7709" s="140"/>
      <c r="K7709" s="140"/>
    </row>
    <row r="7710" spans="1:11" outlineLevel="1" x14ac:dyDescent="0.2">
      <c r="A7710" s="43">
        <v>705</v>
      </c>
      <c r="B7710" s="44" t="s">
        <v>5662</v>
      </c>
      <c r="C7710" s="59" t="s">
        <v>5663</v>
      </c>
      <c r="D7710" s="68" t="s">
        <v>297</v>
      </c>
      <c r="E7710" s="46">
        <v>2161.7726899999998</v>
      </c>
      <c r="F7710" s="47">
        <v>0</v>
      </c>
      <c r="G7710" s="48">
        <f>ROUND(E7710*F7710,2)</f>
        <v>0</v>
      </c>
      <c r="H7710" s="46">
        <v>0</v>
      </c>
      <c r="I7710" s="46">
        <f>ROUND(E7710*H7710,2)</f>
        <v>0</v>
      </c>
      <c r="J7710" s="46">
        <v>0</v>
      </c>
      <c r="K7710" s="46">
        <f>ROUND(E7710*J7710,2)</f>
        <v>0</v>
      </c>
    </row>
    <row r="7711" spans="1:11" outlineLevel="1" x14ac:dyDescent="0.2">
      <c r="A7711" s="135"/>
      <c r="B7711" s="136"/>
      <c r="C7711" s="137" t="s">
        <v>5666</v>
      </c>
      <c r="D7711" s="139"/>
      <c r="E7711" s="139"/>
      <c r="F7711" s="134"/>
      <c r="G7711" s="134"/>
      <c r="H7711" s="140"/>
      <c r="I7711" s="140"/>
      <c r="J7711" s="140"/>
      <c r="K7711" s="140"/>
    </row>
    <row r="7712" spans="1:11" ht="22.5" outlineLevel="1" x14ac:dyDescent="0.2">
      <c r="A7712" s="135"/>
      <c r="B7712" s="136"/>
      <c r="C7712" s="137" t="s">
        <v>5667</v>
      </c>
      <c r="D7712" s="139"/>
      <c r="E7712" s="139"/>
      <c r="F7712" s="134"/>
      <c r="G7712" s="134"/>
      <c r="H7712" s="140"/>
      <c r="I7712" s="140"/>
      <c r="J7712" s="140"/>
      <c r="K7712" s="140"/>
    </row>
    <row r="7713" spans="1:11" ht="22.5" outlineLevel="1" x14ac:dyDescent="0.2">
      <c r="A7713" s="135"/>
      <c r="B7713" s="136"/>
      <c r="C7713" s="137" t="s">
        <v>5668</v>
      </c>
      <c r="D7713" s="139"/>
      <c r="E7713" s="139"/>
      <c r="F7713" s="134"/>
      <c r="G7713" s="134"/>
      <c r="H7713" s="140"/>
      <c r="I7713" s="140"/>
      <c r="J7713" s="140"/>
      <c r="K7713" s="140"/>
    </row>
    <row r="7714" spans="1:11" ht="22.5" outlineLevel="1" x14ac:dyDescent="0.2">
      <c r="A7714" s="135"/>
      <c r="B7714" s="136"/>
      <c r="C7714" s="137" t="s">
        <v>5669</v>
      </c>
      <c r="D7714" s="139"/>
      <c r="E7714" s="139"/>
      <c r="F7714" s="134"/>
      <c r="G7714" s="134"/>
      <c r="H7714" s="140"/>
      <c r="I7714" s="140"/>
      <c r="J7714" s="140"/>
      <c r="K7714" s="140"/>
    </row>
    <row r="7715" spans="1:11" ht="22.5" outlineLevel="1" x14ac:dyDescent="0.2">
      <c r="A7715" s="135"/>
      <c r="B7715" s="136"/>
      <c r="C7715" s="137" t="s">
        <v>5670</v>
      </c>
      <c r="D7715" s="139"/>
      <c r="E7715" s="139"/>
      <c r="F7715" s="134"/>
      <c r="G7715" s="134"/>
      <c r="H7715" s="140"/>
      <c r="I7715" s="140"/>
      <c r="J7715" s="140"/>
      <c r="K7715" s="140"/>
    </row>
    <row r="7716" spans="1:11" outlineLevel="1" x14ac:dyDescent="0.2">
      <c r="A7716" s="135"/>
      <c r="B7716" s="136"/>
      <c r="C7716" s="137" t="s">
        <v>5671</v>
      </c>
      <c r="D7716" s="139"/>
      <c r="E7716" s="139"/>
      <c r="F7716" s="134"/>
      <c r="G7716" s="134"/>
      <c r="H7716" s="140"/>
      <c r="I7716" s="140"/>
      <c r="J7716" s="140"/>
      <c r="K7716" s="140"/>
    </row>
    <row r="7717" spans="1:11" outlineLevel="1" x14ac:dyDescent="0.2">
      <c r="A7717" s="135"/>
      <c r="B7717" s="136"/>
      <c r="C7717" s="137" t="s">
        <v>5672</v>
      </c>
      <c r="D7717" s="139"/>
      <c r="E7717" s="139">
        <v>2161.7726899999998</v>
      </c>
      <c r="F7717" s="134"/>
      <c r="G7717" s="134"/>
      <c r="H7717" s="140"/>
      <c r="I7717" s="140"/>
      <c r="J7717" s="140"/>
      <c r="K7717" s="140"/>
    </row>
    <row r="7718" spans="1:11" outlineLevel="1" x14ac:dyDescent="0.2">
      <c r="A7718" s="43">
        <v>706</v>
      </c>
      <c r="B7718" s="44" t="s">
        <v>5673</v>
      </c>
      <c r="C7718" s="59" t="s">
        <v>5674</v>
      </c>
      <c r="D7718" s="68" t="s">
        <v>297</v>
      </c>
      <c r="E7718" s="46">
        <v>2161.7726899999998</v>
      </c>
      <c r="F7718" s="47">
        <v>0</v>
      </c>
      <c r="G7718" s="48">
        <f>ROUND(E7718*F7718,2)</f>
        <v>0</v>
      </c>
      <c r="H7718" s="46">
        <v>0</v>
      </c>
      <c r="I7718" s="46">
        <f>ROUND(E7718*H7718,2)</f>
        <v>0</v>
      </c>
      <c r="J7718" s="46">
        <v>0</v>
      </c>
      <c r="K7718" s="46">
        <f>ROUND(E7718*J7718,2)</f>
        <v>0</v>
      </c>
    </row>
    <row r="7719" spans="1:11" outlineLevel="1" x14ac:dyDescent="0.2">
      <c r="A7719" s="135"/>
      <c r="B7719" s="136"/>
      <c r="C7719" s="144" t="s">
        <v>5675</v>
      </c>
      <c r="D7719" s="144"/>
      <c r="E7719" s="144"/>
      <c r="F7719" s="144"/>
      <c r="G7719" s="144"/>
      <c r="H7719" s="140"/>
      <c r="I7719" s="140"/>
      <c r="J7719" s="140"/>
      <c r="K7719" s="140"/>
    </row>
    <row r="7720" spans="1:11" outlineLevel="1" x14ac:dyDescent="0.2">
      <c r="A7720" s="135"/>
      <c r="B7720" s="136"/>
      <c r="C7720" s="137" t="s">
        <v>5666</v>
      </c>
      <c r="D7720" s="139"/>
      <c r="E7720" s="139"/>
      <c r="F7720" s="134"/>
      <c r="G7720" s="134"/>
      <c r="H7720" s="140"/>
      <c r="I7720" s="140"/>
      <c r="J7720" s="140"/>
      <c r="K7720" s="140"/>
    </row>
    <row r="7721" spans="1:11" ht="22.5" outlineLevel="1" x14ac:dyDescent="0.2">
      <c r="A7721" s="135"/>
      <c r="B7721" s="136"/>
      <c r="C7721" s="137" t="s">
        <v>5667</v>
      </c>
      <c r="D7721" s="139"/>
      <c r="E7721" s="139"/>
      <c r="F7721" s="134"/>
      <c r="G7721" s="134"/>
      <c r="H7721" s="140"/>
      <c r="I7721" s="140"/>
      <c r="J7721" s="140"/>
      <c r="K7721" s="140"/>
    </row>
    <row r="7722" spans="1:11" ht="22.5" outlineLevel="1" x14ac:dyDescent="0.2">
      <c r="A7722" s="135"/>
      <c r="B7722" s="136"/>
      <c r="C7722" s="137" t="s">
        <v>5668</v>
      </c>
      <c r="D7722" s="139"/>
      <c r="E7722" s="139"/>
      <c r="F7722" s="134"/>
      <c r="G7722" s="134"/>
      <c r="H7722" s="140"/>
      <c r="I7722" s="140"/>
      <c r="J7722" s="140"/>
      <c r="K7722" s="140"/>
    </row>
    <row r="7723" spans="1:11" ht="22.5" outlineLevel="1" x14ac:dyDescent="0.2">
      <c r="A7723" s="135"/>
      <c r="B7723" s="136"/>
      <c r="C7723" s="137" t="s">
        <v>5669</v>
      </c>
      <c r="D7723" s="139"/>
      <c r="E7723" s="139"/>
      <c r="F7723" s="134"/>
      <c r="G7723" s="134"/>
      <c r="H7723" s="140"/>
      <c r="I7723" s="140"/>
      <c r="J7723" s="140"/>
      <c r="K7723" s="140"/>
    </row>
    <row r="7724" spans="1:11" ht="22.5" outlineLevel="1" x14ac:dyDescent="0.2">
      <c r="A7724" s="135"/>
      <c r="B7724" s="136"/>
      <c r="C7724" s="137" t="s">
        <v>5670</v>
      </c>
      <c r="D7724" s="139"/>
      <c r="E7724" s="139"/>
      <c r="F7724" s="134"/>
      <c r="G7724" s="134"/>
      <c r="H7724" s="140"/>
      <c r="I7724" s="140"/>
      <c r="J7724" s="140"/>
      <c r="K7724" s="140"/>
    </row>
    <row r="7725" spans="1:11" outlineLevel="1" x14ac:dyDescent="0.2">
      <c r="A7725" s="135"/>
      <c r="B7725" s="136"/>
      <c r="C7725" s="137" t="s">
        <v>5671</v>
      </c>
      <c r="D7725" s="139"/>
      <c r="E7725" s="139"/>
      <c r="F7725" s="134"/>
      <c r="G7725" s="134"/>
      <c r="H7725" s="140"/>
      <c r="I7725" s="140"/>
      <c r="J7725" s="140"/>
      <c r="K7725" s="140"/>
    </row>
    <row r="7726" spans="1:11" outlineLevel="1" x14ac:dyDescent="0.2">
      <c r="A7726" s="135"/>
      <c r="B7726" s="136"/>
      <c r="C7726" s="137" t="s">
        <v>5672</v>
      </c>
      <c r="D7726" s="139"/>
      <c r="E7726" s="139">
        <v>2161.7726899999998</v>
      </c>
      <c r="F7726" s="134"/>
      <c r="G7726" s="134"/>
      <c r="H7726" s="140"/>
      <c r="I7726" s="140"/>
      <c r="J7726" s="140"/>
      <c r="K7726" s="140"/>
    </row>
    <row r="7727" spans="1:11" outlineLevel="1" x14ac:dyDescent="0.2">
      <c r="A7727" s="43">
        <v>707</v>
      </c>
      <c r="B7727" s="44" t="s">
        <v>5676</v>
      </c>
      <c r="C7727" s="59" t="s">
        <v>5677</v>
      </c>
      <c r="D7727" s="68" t="s">
        <v>297</v>
      </c>
      <c r="E7727" s="46">
        <v>19455.95421</v>
      </c>
      <c r="F7727" s="47">
        <v>0</v>
      </c>
      <c r="G7727" s="48">
        <f>ROUND(E7727*F7727,2)</f>
        <v>0</v>
      </c>
      <c r="H7727" s="46">
        <v>0</v>
      </c>
      <c r="I7727" s="46">
        <f>ROUND(E7727*H7727,2)</f>
        <v>0</v>
      </c>
      <c r="J7727" s="46">
        <v>0</v>
      </c>
      <c r="K7727" s="46">
        <f>ROUND(E7727*J7727,2)</f>
        <v>0</v>
      </c>
    </row>
    <row r="7728" spans="1:11" outlineLevel="1" x14ac:dyDescent="0.2">
      <c r="A7728" s="135"/>
      <c r="B7728" s="136"/>
      <c r="C7728" s="137" t="s">
        <v>5666</v>
      </c>
      <c r="D7728" s="139"/>
      <c r="E7728" s="139"/>
      <c r="F7728" s="134"/>
      <c r="G7728" s="134"/>
      <c r="H7728" s="140"/>
      <c r="I7728" s="140"/>
      <c r="J7728" s="140"/>
      <c r="K7728" s="140"/>
    </row>
    <row r="7729" spans="1:11" ht="22.5" outlineLevel="1" x14ac:dyDescent="0.2">
      <c r="A7729" s="135"/>
      <c r="B7729" s="136"/>
      <c r="C7729" s="137" t="s">
        <v>5667</v>
      </c>
      <c r="D7729" s="139"/>
      <c r="E7729" s="139"/>
      <c r="F7729" s="134"/>
      <c r="G7729" s="134"/>
      <c r="H7729" s="140"/>
      <c r="I7729" s="140"/>
      <c r="J7729" s="140"/>
      <c r="K7729" s="140"/>
    </row>
    <row r="7730" spans="1:11" ht="22.5" outlineLevel="1" x14ac:dyDescent="0.2">
      <c r="A7730" s="135"/>
      <c r="B7730" s="136"/>
      <c r="C7730" s="137" t="s">
        <v>5668</v>
      </c>
      <c r="D7730" s="139"/>
      <c r="E7730" s="139"/>
      <c r="F7730" s="134"/>
      <c r="G7730" s="134"/>
      <c r="H7730" s="140"/>
      <c r="I7730" s="140"/>
      <c r="J7730" s="140"/>
      <c r="K7730" s="140"/>
    </row>
    <row r="7731" spans="1:11" ht="22.5" outlineLevel="1" x14ac:dyDescent="0.2">
      <c r="A7731" s="135"/>
      <c r="B7731" s="136"/>
      <c r="C7731" s="137" t="s">
        <v>5669</v>
      </c>
      <c r="D7731" s="139"/>
      <c r="E7731" s="139"/>
      <c r="F7731" s="134"/>
      <c r="G7731" s="134"/>
      <c r="H7731" s="140"/>
      <c r="I7731" s="140"/>
      <c r="J7731" s="140"/>
      <c r="K7731" s="140"/>
    </row>
    <row r="7732" spans="1:11" ht="22.5" outlineLevel="1" x14ac:dyDescent="0.2">
      <c r="A7732" s="135"/>
      <c r="B7732" s="136"/>
      <c r="C7732" s="137" t="s">
        <v>5670</v>
      </c>
      <c r="D7732" s="139"/>
      <c r="E7732" s="139"/>
      <c r="F7732" s="134"/>
      <c r="G7732" s="134"/>
      <c r="H7732" s="140"/>
      <c r="I7732" s="140"/>
      <c r="J7732" s="140"/>
      <c r="K7732" s="140"/>
    </row>
    <row r="7733" spans="1:11" outlineLevel="1" x14ac:dyDescent="0.2">
      <c r="A7733" s="135"/>
      <c r="B7733" s="136"/>
      <c r="C7733" s="137" t="s">
        <v>5671</v>
      </c>
      <c r="D7733" s="139"/>
      <c r="E7733" s="139"/>
      <c r="F7733" s="134"/>
      <c r="G7733" s="134"/>
      <c r="H7733" s="140"/>
      <c r="I7733" s="140"/>
      <c r="J7733" s="140"/>
      <c r="K7733" s="140"/>
    </row>
    <row r="7734" spans="1:11" outlineLevel="1" x14ac:dyDescent="0.2">
      <c r="A7734" s="135"/>
      <c r="B7734" s="136"/>
      <c r="C7734" s="137" t="s">
        <v>5678</v>
      </c>
      <c r="D7734" s="139"/>
      <c r="E7734" s="139">
        <v>19455.95421</v>
      </c>
      <c r="F7734" s="134"/>
      <c r="G7734" s="134"/>
      <c r="H7734" s="140"/>
      <c r="I7734" s="140"/>
      <c r="J7734" s="140"/>
      <c r="K7734" s="140"/>
    </row>
    <row r="7735" spans="1:11" outlineLevel="1" x14ac:dyDescent="0.2">
      <c r="A7735" s="43">
        <v>708</v>
      </c>
      <c r="B7735" s="44" t="s">
        <v>5679</v>
      </c>
      <c r="C7735" s="59" t="s">
        <v>5680</v>
      </c>
      <c r="D7735" s="68" t="s">
        <v>297</v>
      </c>
      <c r="E7735" s="46">
        <v>2161.7726899999998</v>
      </c>
      <c r="F7735" s="47">
        <v>0</v>
      </c>
      <c r="G7735" s="48">
        <f>ROUND(E7735*F7735,2)</f>
        <v>0</v>
      </c>
      <c r="H7735" s="46">
        <v>0</v>
      </c>
      <c r="I7735" s="46">
        <f>ROUND(E7735*H7735,2)</f>
        <v>0</v>
      </c>
      <c r="J7735" s="46">
        <v>0</v>
      </c>
      <c r="K7735" s="46">
        <f>ROUND(E7735*J7735,2)</f>
        <v>0</v>
      </c>
    </row>
    <row r="7736" spans="1:11" outlineLevel="1" x14ac:dyDescent="0.2">
      <c r="A7736" s="135"/>
      <c r="B7736" s="136"/>
      <c r="C7736" s="137" t="s">
        <v>5666</v>
      </c>
      <c r="D7736" s="139"/>
      <c r="E7736" s="139"/>
      <c r="F7736" s="134"/>
      <c r="G7736" s="134"/>
      <c r="H7736" s="140"/>
      <c r="I7736" s="140"/>
      <c r="J7736" s="140"/>
      <c r="K7736" s="140"/>
    </row>
    <row r="7737" spans="1:11" ht="22.5" outlineLevel="1" x14ac:dyDescent="0.2">
      <c r="A7737" s="135"/>
      <c r="B7737" s="136"/>
      <c r="C7737" s="137" t="s">
        <v>5667</v>
      </c>
      <c r="D7737" s="139"/>
      <c r="E7737" s="139"/>
      <c r="F7737" s="134"/>
      <c r="G7737" s="134"/>
      <c r="H7737" s="140"/>
      <c r="I7737" s="140"/>
      <c r="J7737" s="140"/>
      <c r="K7737" s="140"/>
    </row>
    <row r="7738" spans="1:11" ht="22.5" outlineLevel="1" x14ac:dyDescent="0.2">
      <c r="A7738" s="135"/>
      <c r="B7738" s="136"/>
      <c r="C7738" s="137" t="s">
        <v>5668</v>
      </c>
      <c r="D7738" s="139"/>
      <c r="E7738" s="139"/>
      <c r="F7738" s="134"/>
      <c r="G7738" s="134"/>
      <c r="H7738" s="140"/>
      <c r="I7738" s="140"/>
      <c r="J7738" s="140"/>
      <c r="K7738" s="140"/>
    </row>
    <row r="7739" spans="1:11" ht="22.5" outlineLevel="1" x14ac:dyDescent="0.2">
      <c r="A7739" s="135"/>
      <c r="B7739" s="136"/>
      <c r="C7739" s="137" t="s">
        <v>5669</v>
      </c>
      <c r="D7739" s="139"/>
      <c r="E7739" s="139"/>
      <c r="F7739" s="134"/>
      <c r="G7739" s="134"/>
      <c r="H7739" s="140"/>
      <c r="I7739" s="140"/>
      <c r="J7739" s="140"/>
      <c r="K7739" s="140"/>
    </row>
    <row r="7740" spans="1:11" ht="22.5" outlineLevel="1" x14ac:dyDescent="0.2">
      <c r="A7740" s="135"/>
      <c r="B7740" s="136"/>
      <c r="C7740" s="137" t="s">
        <v>5670</v>
      </c>
      <c r="D7740" s="139"/>
      <c r="E7740" s="139"/>
      <c r="F7740" s="134"/>
      <c r="G7740" s="134"/>
      <c r="H7740" s="140"/>
      <c r="I7740" s="140"/>
      <c r="J7740" s="140"/>
      <c r="K7740" s="140"/>
    </row>
    <row r="7741" spans="1:11" outlineLevel="1" x14ac:dyDescent="0.2">
      <c r="A7741" s="135"/>
      <c r="B7741" s="136"/>
      <c r="C7741" s="137" t="s">
        <v>5671</v>
      </c>
      <c r="D7741" s="139"/>
      <c r="E7741" s="139"/>
      <c r="F7741" s="134"/>
      <c r="G7741" s="134"/>
      <c r="H7741" s="140"/>
      <c r="I7741" s="140"/>
      <c r="J7741" s="140"/>
      <c r="K7741" s="140"/>
    </row>
    <row r="7742" spans="1:11" outlineLevel="1" x14ac:dyDescent="0.2">
      <c r="A7742" s="135"/>
      <c r="B7742" s="136"/>
      <c r="C7742" s="137" t="s">
        <v>5672</v>
      </c>
      <c r="D7742" s="139"/>
      <c r="E7742" s="139">
        <v>2161.7726899999998</v>
      </c>
      <c r="F7742" s="134"/>
      <c r="G7742" s="134"/>
      <c r="H7742" s="140"/>
      <c r="I7742" s="140"/>
      <c r="J7742" s="140"/>
      <c r="K7742" s="140"/>
    </row>
    <row r="7743" spans="1:11" ht="22.5" outlineLevel="1" x14ac:dyDescent="0.2">
      <c r="A7743" s="43">
        <v>709</v>
      </c>
      <c r="B7743" s="44" t="s">
        <v>5681</v>
      </c>
      <c r="C7743" s="59" t="s">
        <v>5682</v>
      </c>
      <c r="D7743" s="68" t="s">
        <v>297</v>
      </c>
      <c r="E7743" s="46">
        <v>4323.5453799999996</v>
      </c>
      <c r="F7743" s="47">
        <v>0</v>
      </c>
      <c r="G7743" s="48">
        <f>ROUND(E7743*F7743,2)</f>
        <v>0</v>
      </c>
      <c r="H7743" s="46">
        <v>0</v>
      </c>
      <c r="I7743" s="46">
        <f>ROUND(E7743*H7743,2)</f>
        <v>0</v>
      </c>
      <c r="J7743" s="46">
        <v>0</v>
      </c>
      <c r="K7743" s="46">
        <f>ROUND(E7743*J7743,2)</f>
        <v>0</v>
      </c>
    </row>
    <row r="7744" spans="1:11" outlineLevel="1" x14ac:dyDescent="0.2">
      <c r="A7744" s="135"/>
      <c r="B7744" s="136"/>
      <c r="C7744" s="137" t="s">
        <v>5666</v>
      </c>
      <c r="D7744" s="139"/>
      <c r="E7744" s="139"/>
      <c r="F7744" s="134"/>
      <c r="G7744" s="134"/>
      <c r="H7744" s="140"/>
      <c r="I7744" s="140"/>
      <c r="J7744" s="140"/>
      <c r="K7744" s="140"/>
    </row>
    <row r="7745" spans="1:11" ht="22.5" outlineLevel="1" x14ac:dyDescent="0.2">
      <c r="A7745" s="135"/>
      <c r="B7745" s="136"/>
      <c r="C7745" s="137" t="s">
        <v>5667</v>
      </c>
      <c r="D7745" s="139"/>
      <c r="E7745" s="139"/>
      <c r="F7745" s="134"/>
      <c r="G7745" s="134"/>
      <c r="H7745" s="140"/>
      <c r="I7745" s="140"/>
      <c r="J7745" s="140"/>
      <c r="K7745" s="140"/>
    </row>
    <row r="7746" spans="1:11" ht="22.5" outlineLevel="1" x14ac:dyDescent="0.2">
      <c r="A7746" s="135"/>
      <c r="B7746" s="136"/>
      <c r="C7746" s="137" t="s">
        <v>5668</v>
      </c>
      <c r="D7746" s="139"/>
      <c r="E7746" s="139"/>
      <c r="F7746" s="134"/>
      <c r="G7746" s="134"/>
      <c r="H7746" s="140"/>
      <c r="I7746" s="140"/>
      <c r="J7746" s="140"/>
      <c r="K7746" s="140"/>
    </row>
    <row r="7747" spans="1:11" ht="22.5" outlineLevel="1" x14ac:dyDescent="0.2">
      <c r="A7747" s="135"/>
      <c r="B7747" s="136"/>
      <c r="C7747" s="137" t="s">
        <v>5669</v>
      </c>
      <c r="D7747" s="139"/>
      <c r="E7747" s="139"/>
      <c r="F7747" s="134"/>
      <c r="G7747" s="134"/>
      <c r="H7747" s="140"/>
      <c r="I7747" s="140"/>
      <c r="J7747" s="140"/>
      <c r="K7747" s="140"/>
    </row>
    <row r="7748" spans="1:11" ht="22.5" outlineLevel="1" x14ac:dyDescent="0.2">
      <c r="A7748" s="135"/>
      <c r="B7748" s="136"/>
      <c r="C7748" s="137" t="s">
        <v>5670</v>
      </c>
      <c r="D7748" s="139"/>
      <c r="E7748" s="139"/>
      <c r="F7748" s="134"/>
      <c r="G7748" s="134"/>
      <c r="H7748" s="140"/>
      <c r="I7748" s="140"/>
      <c r="J7748" s="140"/>
      <c r="K7748" s="140"/>
    </row>
    <row r="7749" spans="1:11" outlineLevel="1" x14ac:dyDescent="0.2">
      <c r="A7749" s="135"/>
      <c r="B7749" s="136"/>
      <c r="C7749" s="137" t="s">
        <v>5671</v>
      </c>
      <c r="D7749" s="139"/>
      <c r="E7749" s="139"/>
      <c r="F7749" s="134"/>
      <c r="G7749" s="134"/>
      <c r="H7749" s="140"/>
      <c r="I7749" s="140"/>
      <c r="J7749" s="140"/>
      <c r="K7749" s="140"/>
    </row>
    <row r="7750" spans="1:11" outlineLevel="1" x14ac:dyDescent="0.2">
      <c r="A7750" s="135"/>
      <c r="B7750" s="136"/>
      <c r="C7750" s="137" t="s">
        <v>5683</v>
      </c>
      <c r="D7750" s="139"/>
      <c r="E7750" s="139">
        <v>4323.5453799999996</v>
      </c>
      <c r="F7750" s="134"/>
      <c r="G7750" s="134"/>
      <c r="H7750" s="140"/>
      <c r="I7750" s="140"/>
      <c r="J7750" s="140"/>
      <c r="K7750" s="140"/>
    </row>
    <row r="7751" spans="1:11" outlineLevel="1" x14ac:dyDescent="0.2">
      <c r="A7751" s="43">
        <v>710</v>
      </c>
      <c r="B7751" s="44" t="s">
        <v>5686</v>
      </c>
      <c r="C7751" s="59" t="s">
        <v>5687</v>
      </c>
      <c r="D7751" s="68" t="s">
        <v>297</v>
      </c>
      <c r="E7751" s="46">
        <v>0.13</v>
      </c>
      <c r="F7751" s="47">
        <v>0</v>
      </c>
      <c r="G7751" s="48">
        <f>ROUND(E7751*F7751,2)</f>
        <v>0</v>
      </c>
      <c r="H7751" s="46">
        <v>0</v>
      </c>
      <c r="I7751" s="46">
        <f>ROUND(E7751*H7751,2)</f>
        <v>0</v>
      </c>
      <c r="J7751" s="46">
        <v>0</v>
      </c>
      <c r="K7751" s="46">
        <f>ROUND(E7751*J7751,2)</f>
        <v>0</v>
      </c>
    </row>
    <row r="7752" spans="1:11" outlineLevel="1" x14ac:dyDescent="0.2">
      <c r="A7752" s="135"/>
      <c r="B7752" s="136"/>
      <c r="C7752" s="137" t="s">
        <v>5688</v>
      </c>
      <c r="D7752" s="139"/>
      <c r="E7752" s="139">
        <v>0.06</v>
      </c>
      <c r="F7752" s="134"/>
      <c r="G7752" s="134"/>
      <c r="H7752" s="140"/>
      <c r="I7752" s="140"/>
      <c r="J7752" s="140"/>
      <c r="K7752" s="140"/>
    </row>
    <row r="7753" spans="1:11" outlineLevel="1" x14ac:dyDescent="0.2">
      <c r="A7753" s="135"/>
      <c r="B7753" s="136"/>
      <c r="C7753" s="137" t="s">
        <v>5689</v>
      </c>
      <c r="D7753" s="139"/>
      <c r="E7753" s="139">
        <v>0.01</v>
      </c>
      <c r="F7753" s="134"/>
      <c r="G7753" s="134"/>
      <c r="H7753" s="140"/>
      <c r="I7753" s="140"/>
      <c r="J7753" s="140"/>
      <c r="K7753" s="140"/>
    </row>
    <row r="7754" spans="1:11" outlineLevel="1" x14ac:dyDescent="0.2">
      <c r="A7754" s="135"/>
      <c r="B7754" s="136"/>
      <c r="C7754" s="137" t="s">
        <v>5690</v>
      </c>
      <c r="D7754" s="139"/>
      <c r="E7754" s="139">
        <v>0.06</v>
      </c>
      <c r="F7754" s="134"/>
      <c r="G7754" s="134"/>
      <c r="H7754" s="140"/>
      <c r="I7754" s="140"/>
      <c r="J7754" s="140"/>
      <c r="K7754" s="140"/>
    </row>
    <row r="7755" spans="1:11" x14ac:dyDescent="0.2">
      <c r="A7755" s="1"/>
      <c r="B7755" s="2"/>
      <c r="C7755" s="61"/>
      <c r="D7755" s="1"/>
      <c r="E7755" s="1"/>
      <c r="F7755" s="1"/>
      <c r="G7755" s="1"/>
      <c r="H7755" s="1"/>
      <c r="I7755" s="1"/>
      <c r="J7755" s="1"/>
      <c r="K7755" s="1"/>
    </row>
    <row r="7756" spans="1:11" x14ac:dyDescent="0.2">
      <c r="C7756" s="63"/>
    </row>
  </sheetData>
  <mergeCells count="14">
    <mergeCell ref="A1:G1"/>
    <mergeCell ref="C2:G2"/>
    <mergeCell ref="C3:G3"/>
    <mergeCell ref="C4:G4"/>
    <mergeCell ref="C710:F710"/>
    <mergeCell ref="C5788:G5788"/>
    <mergeCell ref="C5725:G5725"/>
    <mergeCell ref="C4954:G4954"/>
    <mergeCell ref="C4958:G4958"/>
    <mergeCell ref="C2047:G2047"/>
    <mergeCell ref="C2352:G2352"/>
    <mergeCell ref="C3993:G3993"/>
    <mergeCell ref="C4010:G4010"/>
    <mergeCell ref="C3979:G397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outlinePr summaryBelow="0"/>
  </sheetPr>
  <dimension ref="A1:K4996"/>
  <sheetViews>
    <sheetView workbookViewId="0">
      <pane ySplit="7" topLeftCell="A8" activePane="bottomLeft" state="frozen"/>
      <selection pane="bottomLeft" activeCell="C10" sqref="C10:G10"/>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169</v>
      </c>
      <c r="B1" s="343"/>
      <c r="C1" s="343"/>
      <c r="D1" s="343"/>
      <c r="E1" s="343"/>
      <c r="F1" s="343"/>
      <c r="G1" s="343"/>
    </row>
    <row r="2" spans="1:11" ht="24.95" customHeight="1" x14ac:dyDescent="0.2">
      <c r="A2" s="16" t="s">
        <v>2</v>
      </c>
      <c r="B2" s="7" t="s">
        <v>14</v>
      </c>
      <c r="C2" s="367" t="s">
        <v>15</v>
      </c>
      <c r="D2" s="368"/>
      <c r="E2" s="368"/>
      <c r="F2" s="368"/>
      <c r="G2" s="369"/>
    </row>
    <row r="3" spans="1:11" ht="24.95" customHeight="1" x14ac:dyDescent="0.2">
      <c r="A3" s="16" t="s">
        <v>3</v>
      </c>
      <c r="B3" s="7" t="s">
        <v>19</v>
      </c>
      <c r="C3" s="367" t="s">
        <v>20</v>
      </c>
      <c r="D3" s="368"/>
      <c r="E3" s="368"/>
      <c r="F3" s="368"/>
      <c r="G3" s="369"/>
    </row>
    <row r="4" spans="1:11" ht="24.95" customHeight="1" x14ac:dyDescent="0.2">
      <c r="A4" s="17" t="s">
        <v>4</v>
      </c>
      <c r="B4" s="18" t="s">
        <v>22</v>
      </c>
      <c r="C4" s="370" t="s">
        <v>23</v>
      </c>
      <c r="D4" s="371"/>
      <c r="E4" s="371"/>
      <c r="F4" s="371"/>
      <c r="G4" s="372"/>
    </row>
    <row r="5" spans="1:11" x14ac:dyDescent="0.2">
      <c r="D5" s="6"/>
    </row>
    <row r="6" spans="1:11" ht="38.25" x14ac:dyDescent="0.2">
      <c r="A6" s="20" t="s">
        <v>127</v>
      </c>
      <c r="B6" s="22" t="s">
        <v>128</v>
      </c>
      <c r="C6" s="22" t="s">
        <v>129</v>
      </c>
      <c r="D6" s="21" t="s">
        <v>130</v>
      </c>
      <c r="E6" s="20" t="s">
        <v>131</v>
      </c>
      <c r="F6" s="19" t="s">
        <v>132</v>
      </c>
      <c r="G6" s="20" t="s">
        <v>11</v>
      </c>
      <c r="H6" s="23" t="s">
        <v>137</v>
      </c>
      <c r="I6" s="23" t="s">
        <v>138</v>
      </c>
      <c r="J6" s="23" t="s">
        <v>139</v>
      </c>
      <c r="K6" s="23" t="s">
        <v>140</v>
      </c>
    </row>
    <row r="7" spans="1:11" hidden="1" x14ac:dyDescent="0.2">
      <c r="A7" s="1"/>
      <c r="B7" s="2"/>
      <c r="C7" s="2"/>
      <c r="D7" s="4"/>
      <c r="E7" s="25"/>
      <c r="F7" s="26"/>
      <c r="G7" s="26"/>
      <c r="H7" s="25"/>
      <c r="I7" s="25"/>
      <c r="J7" s="25"/>
      <c r="K7" s="25"/>
    </row>
    <row r="8" spans="1:11" x14ac:dyDescent="0.2">
      <c r="A8" s="36" t="s">
        <v>148</v>
      </c>
      <c r="B8" s="37" t="s">
        <v>34</v>
      </c>
      <c r="C8" s="58" t="s">
        <v>35</v>
      </c>
      <c r="D8" s="38"/>
      <c r="E8" s="39"/>
      <c r="F8" s="40"/>
      <c r="G8" s="40">
        <f>SUM(G9:G23)</f>
        <v>0</v>
      </c>
      <c r="H8" s="39"/>
      <c r="I8" s="39">
        <f>SUM(I9:I23)</f>
        <v>1.4</v>
      </c>
      <c r="J8" s="39"/>
      <c r="K8" s="39">
        <f>SUM(K9:K23)</f>
        <v>0</v>
      </c>
    </row>
    <row r="9" spans="1:11" ht="22.5" outlineLevel="1" x14ac:dyDescent="0.2">
      <c r="A9" s="43">
        <v>1</v>
      </c>
      <c r="B9" s="44" t="s">
        <v>5699</v>
      </c>
      <c r="C9" s="59" t="s">
        <v>5700</v>
      </c>
      <c r="D9" s="45" t="s">
        <v>4411</v>
      </c>
      <c r="E9" s="46">
        <v>61.432380000000002</v>
      </c>
      <c r="F9" s="47">
        <v>0</v>
      </c>
      <c r="G9" s="48">
        <f>ROUND(E9*F9,2)</f>
        <v>0</v>
      </c>
      <c r="H9" s="46">
        <v>1.4999999999999999E-2</v>
      </c>
      <c r="I9" s="46">
        <f>ROUND(E9*H9,2)</f>
        <v>0.92</v>
      </c>
      <c r="J9" s="46">
        <v>0</v>
      </c>
      <c r="K9" s="46">
        <f>ROUND(E9*J9,2)</f>
        <v>0</v>
      </c>
    </row>
    <row r="10" spans="1:11" outlineLevel="1" x14ac:dyDescent="0.2">
      <c r="A10" s="31"/>
      <c r="B10" s="32"/>
      <c r="C10" s="365" t="s">
        <v>5701</v>
      </c>
      <c r="D10" s="366"/>
      <c r="E10" s="366"/>
      <c r="F10" s="366"/>
      <c r="G10" s="366"/>
      <c r="H10" s="33"/>
      <c r="I10" s="33"/>
      <c r="J10" s="33"/>
      <c r="K10" s="33"/>
    </row>
    <row r="11" spans="1:11" outlineLevel="1" x14ac:dyDescent="0.2">
      <c r="A11" s="31"/>
      <c r="B11" s="32"/>
      <c r="C11" s="71" t="s">
        <v>5702</v>
      </c>
      <c r="D11" s="64"/>
      <c r="E11" s="65"/>
      <c r="F11" s="34"/>
      <c r="G11" s="34"/>
      <c r="H11" s="33"/>
      <c r="I11" s="33"/>
      <c r="J11" s="33"/>
      <c r="K11" s="33"/>
    </row>
    <row r="12" spans="1:11" ht="45" outlineLevel="1" x14ac:dyDescent="0.2">
      <c r="A12" s="31"/>
      <c r="B12" s="32"/>
      <c r="C12" s="71" t="s">
        <v>5703</v>
      </c>
      <c r="D12" s="64"/>
      <c r="E12" s="65">
        <v>55.55</v>
      </c>
      <c r="F12" s="34"/>
      <c r="G12" s="34"/>
      <c r="H12" s="33"/>
      <c r="I12" s="33"/>
      <c r="J12" s="33"/>
      <c r="K12" s="33"/>
    </row>
    <row r="13" spans="1:11" outlineLevel="1" x14ac:dyDescent="0.2">
      <c r="A13" s="31"/>
      <c r="B13" s="32"/>
      <c r="C13" s="71" t="s">
        <v>5704</v>
      </c>
      <c r="D13" s="64"/>
      <c r="E13" s="65">
        <v>5.89</v>
      </c>
      <c r="F13" s="34"/>
      <c r="G13" s="34"/>
      <c r="H13" s="33"/>
      <c r="I13" s="33"/>
      <c r="J13" s="33"/>
      <c r="K13" s="33"/>
    </row>
    <row r="14" spans="1:11" outlineLevel="1" x14ac:dyDescent="0.2">
      <c r="A14" s="43">
        <v>2</v>
      </c>
      <c r="B14" s="44" t="s">
        <v>5705</v>
      </c>
      <c r="C14" s="59" t="s">
        <v>5706</v>
      </c>
      <c r="D14" s="45" t="s">
        <v>4411</v>
      </c>
      <c r="E14" s="46">
        <v>35.897680000000001</v>
      </c>
      <c r="F14" s="47">
        <v>0</v>
      </c>
      <c r="G14" s="48">
        <f>ROUND(E14*F14,2)</f>
        <v>0</v>
      </c>
      <c r="H14" s="46">
        <v>0.01</v>
      </c>
      <c r="I14" s="46">
        <f>ROUND(E14*H14,2)</f>
        <v>0.36</v>
      </c>
      <c r="J14" s="46">
        <v>0</v>
      </c>
      <c r="K14" s="46">
        <f>ROUND(E14*J14,2)</f>
        <v>0</v>
      </c>
    </row>
    <row r="15" spans="1:11" outlineLevel="1" x14ac:dyDescent="0.2">
      <c r="A15" s="31"/>
      <c r="B15" s="32"/>
      <c r="C15" s="365" t="s">
        <v>5707</v>
      </c>
      <c r="D15" s="366"/>
      <c r="E15" s="366"/>
      <c r="F15" s="366"/>
      <c r="G15" s="366"/>
      <c r="H15" s="33"/>
      <c r="I15" s="33"/>
      <c r="J15" s="33"/>
      <c r="K15" s="33"/>
    </row>
    <row r="16" spans="1:11" outlineLevel="1" x14ac:dyDescent="0.2">
      <c r="A16" s="31"/>
      <c r="B16" s="32"/>
      <c r="C16" s="71" t="s">
        <v>5708</v>
      </c>
      <c r="D16" s="64"/>
      <c r="E16" s="65"/>
      <c r="F16" s="34"/>
      <c r="G16" s="34"/>
      <c r="H16" s="33"/>
      <c r="I16" s="33"/>
      <c r="J16" s="33"/>
      <c r="K16" s="33"/>
    </row>
    <row r="17" spans="1:11" outlineLevel="1" x14ac:dyDescent="0.2">
      <c r="A17" s="31"/>
      <c r="B17" s="32"/>
      <c r="C17" s="71" t="s">
        <v>5709</v>
      </c>
      <c r="D17" s="64"/>
      <c r="E17" s="65">
        <v>18.43</v>
      </c>
      <c r="F17" s="34"/>
      <c r="G17" s="34"/>
      <c r="H17" s="33"/>
      <c r="I17" s="33"/>
      <c r="J17" s="33"/>
      <c r="K17" s="33"/>
    </row>
    <row r="18" spans="1:11" outlineLevel="1" x14ac:dyDescent="0.2">
      <c r="A18" s="31"/>
      <c r="B18" s="32"/>
      <c r="C18" s="71" t="s">
        <v>5710</v>
      </c>
      <c r="D18" s="64"/>
      <c r="E18" s="65">
        <v>17.47</v>
      </c>
      <c r="F18" s="34"/>
      <c r="G18" s="34"/>
      <c r="H18" s="33"/>
      <c r="I18" s="33"/>
      <c r="J18" s="33"/>
      <c r="K18" s="33"/>
    </row>
    <row r="19" spans="1:11" outlineLevel="1" x14ac:dyDescent="0.2">
      <c r="A19" s="43">
        <v>3</v>
      </c>
      <c r="B19" s="44" t="s">
        <v>5711</v>
      </c>
      <c r="C19" s="59" t="s">
        <v>5712</v>
      </c>
      <c r="D19" s="45" t="s">
        <v>4411</v>
      </c>
      <c r="E19" s="46">
        <v>58.226550000000003</v>
      </c>
      <c r="F19" s="47">
        <v>0</v>
      </c>
      <c r="G19" s="48">
        <f>ROUND(E19*F19,2)</f>
        <v>0</v>
      </c>
      <c r="H19" s="46">
        <v>2E-3</v>
      </c>
      <c r="I19" s="46">
        <f>ROUND(E19*H19,2)</f>
        <v>0.12</v>
      </c>
      <c r="J19" s="46">
        <v>0</v>
      </c>
      <c r="K19" s="46">
        <f>ROUND(E19*J19,2)</f>
        <v>0</v>
      </c>
    </row>
    <row r="20" spans="1:11" outlineLevel="1" x14ac:dyDescent="0.2">
      <c r="A20" s="31"/>
      <c r="B20" s="32"/>
      <c r="C20" s="365" t="s">
        <v>5713</v>
      </c>
      <c r="D20" s="366"/>
      <c r="E20" s="366"/>
      <c r="F20" s="366"/>
      <c r="G20" s="366"/>
      <c r="H20" s="33"/>
      <c r="I20" s="33"/>
      <c r="J20" s="33"/>
      <c r="K20" s="33"/>
    </row>
    <row r="21" spans="1:11" outlineLevel="1" x14ac:dyDescent="0.2">
      <c r="A21" s="31"/>
      <c r="B21" s="32"/>
      <c r="C21" s="71" t="s">
        <v>5714</v>
      </c>
      <c r="D21" s="64"/>
      <c r="E21" s="65"/>
      <c r="F21" s="34"/>
      <c r="G21" s="34"/>
      <c r="H21" s="33"/>
      <c r="I21" s="33"/>
      <c r="J21" s="33"/>
      <c r="K21" s="33"/>
    </row>
    <row r="22" spans="1:11" ht="45" outlineLevel="1" x14ac:dyDescent="0.2">
      <c r="A22" s="31"/>
      <c r="B22" s="32"/>
      <c r="C22" s="71" t="s">
        <v>5715</v>
      </c>
      <c r="D22" s="64"/>
      <c r="E22" s="65">
        <v>50.12</v>
      </c>
      <c r="F22" s="34"/>
      <c r="G22" s="34"/>
      <c r="H22" s="33"/>
      <c r="I22" s="33"/>
      <c r="J22" s="33"/>
      <c r="K22" s="33"/>
    </row>
    <row r="23" spans="1:11" outlineLevel="1" x14ac:dyDescent="0.2">
      <c r="A23" s="31"/>
      <c r="B23" s="32"/>
      <c r="C23" s="71" t="s">
        <v>5716</v>
      </c>
      <c r="D23" s="64"/>
      <c r="E23" s="65">
        <v>8.11</v>
      </c>
      <c r="F23" s="34"/>
      <c r="G23" s="34"/>
      <c r="H23" s="33"/>
      <c r="I23" s="33"/>
      <c r="J23" s="33"/>
      <c r="K23" s="33"/>
    </row>
    <row r="24" spans="1:11" x14ac:dyDescent="0.2">
      <c r="A24" s="36" t="s">
        <v>148</v>
      </c>
      <c r="B24" s="37" t="s">
        <v>42</v>
      </c>
      <c r="C24" s="58" t="s">
        <v>43</v>
      </c>
      <c r="D24" s="38"/>
      <c r="E24" s="39"/>
      <c r="F24" s="40"/>
      <c r="G24" s="40">
        <f>SUM(G25:G52)</f>
        <v>0</v>
      </c>
      <c r="H24" s="39"/>
      <c r="I24" s="39">
        <f>SUM(I25:I52)</f>
        <v>8.52</v>
      </c>
      <c r="J24" s="39"/>
      <c r="K24" s="39">
        <f>SUM(K25:K52)</f>
        <v>0</v>
      </c>
    </row>
    <row r="25" spans="1:11" outlineLevel="1" x14ac:dyDescent="0.2">
      <c r="A25" s="43">
        <v>4</v>
      </c>
      <c r="B25" s="44" t="s">
        <v>5717</v>
      </c>
      <c r="C25" s="59" t="s">
        <v>5718</v>
      </c>
      <c r="D25" s="45" t="s">
        <v>4411</v>
      </c>
      <c r="E25" s="46">
        <v>234.3005</v>
      </c>
      <c r="F25" s="47">
        <v>0</v>
      </c>
      <c r="G25" s="48">
        <f>ROUND(E25*F25,2)</f>
        <v>0</v>
      </c>
      <c r="H25" s="46">
        <v>3.0000000000000001E-3</v>
      </c>
      <c r="I25" s="46">
        <f>ROUND(E25*H25,2)</f>
        <v>0.7</v>
      </c>
      <c r="J25" s="46">
        <v>0</v>
      </c>
      <c r="K25" s="46">
        <f>ROUND(E25*J25,2)</f>
        <v>0</v>
      </c>
    </row>
    <row r="26" spans="1:11" outlineLevel="1" x14ac:dyDescent="0.2">
      <c r="A26" s="31"/>
      <c r="B26" s="32"/>
      <c r="C26" s="365" t="s">
        <v>5719</v>
      </c>
      <c r="D26" s="366"/>
      <c r="E26" s="366"/>
      <c r="F26" s="366"/>
      <c r="G26" s="366"/>
      <c r="H26" s="33"/>
      <c r="I26" s="33"/>
      <c r="J26" s="33"/>
      <c r="K26" s="33"/>
    </row>
    <row r="27" spans="1:11" outlineLevel="1" x14ac:dyDescent="0.2">
      <c r="A27" s="31"/>
      <c r="B27" s="32"/>
      <c r="C27" s="71" t="s">
        <v>5720</v>
      </c>
      <c r="D27" s="64"/>
      <c r="E27" s="65">
        <v>51.79</v>
      </c>
      <c r="F27" s="34"/>
      <c r="G27" s="34"/>
      <c r="H27" s="33"/>
      <c r="I27" s="33"/>
      <c r="J27" s="33"/>
      <c r="K27" s="33"/>
    </row>
    <row r="28" spans="1:11" outlineLevel="1" x14ac:dyDescent="0.2">
      <c r="A28" s="31"/>
      <c r="B28" s="32"/>
      <c r="C28" s="71" t="s">
        <v>5721</v>
      </c>
      <c r="D28" s="64"/>
      <c r="E28" s="65">
        <v>182.51</v>
      </c>
      <c r="F28" s="34"/>
      <c r="G28" s="34"/>
      <c r="H28" s="33"/>
      <c r="I28" s="33"/>
      <c r="J28" s="33"/>
      <c r="K28" s="33"/>
    </row>
    <row r="29" spans="1:11" outlineLevel="1" x14ac:dyDescent="0.2">
      <c r="A29" s="43">
        <v>5</v>
      </c>
      <c r="B29" s="44" t="s">
        <v>5722</v>
      </c>
      <c r="C29" s="59" t="s">
        <v>5723</v>
      </c>
      <c r="D29" s="45" t="s">
        <v>4411</v>
      </c>
      <c r="E29" s="46">
        <v>182.51499999999999</v>
      </c>
      <c r="F29" s="47">
        <v>0</v>
      </c>
      <c r="G29" s="48">
        <f>ROUND(E29*F29,2)</f>
        <v>0</v>
      </c>
      <c r="H29" s="46">
        <v>3.4000000000000002E-2</v>
      </c>
      <c r="I29" s="46">
        <f>ROUND(E29*H29,2)</f>
        <v>6.21</v>
      </c>
      <c r="J29" s="46">
        <v>0</v>
      </c>
      <c r="K29" s="46">
        <f>ROUND(E29*J29,2)</f>
        <v>0</v>
      </c>
    </row>
    <row r="30" spans="1:11" outlineLevel="1" x14ac:dyDescent="0.2">
      <c r="A30" s="31"/>
      <c r="B30" s="32"/>
      <c r="C30" s="365" t="s">
        <v>5724</v>
      </c>
      <c r="D30" s="366"/>
      <c r="E30" s="366"/>
      <c r="F30" s="366"/>
      <c r="G30" s="366"/>
      <c r="H30" s="33"/>
      <c r="I30" s="33"/>
      <c r="J30" s="33"/>
      <c r="K30" s="33"/>
    </row>
    <row r="31" spans="1:11" outlineLevel="1" x14ac:dyDescent="0.2">
      <c r="A31" s="31"/>
      <c r="B31" s="32"/>
      <c r="C31" s="373" t="s">
        <v>5725</v>
      </c>
      <c r="D31" s="374"/>
      <c r="E31" s="374"/>
      <c r="F31" s="374"/>
      <c r="G31" s="374"/>
      <c r="H31" s="33"/>
      <c r="I31" s="33"/>
      <c r="J31" s="33"/>
      <c r="K31" s="33"/>
    </row>
    <row r="32" spans="1:11" outlineLevel="1" x14ac:dyDescent="0.2">
      <c r="A32" s="31"/>
      <c r="B32" s="32"/>
      <c r="C32" s="71" t="s">
        <v>5726</v>
      </c>
      <c r="D32" s="64"/>
      <c r="E32" s="65">
        <v>8.69</v>
      </c>
      <c r="F32" s="34"/>
      <c r="G32" s="34"/>
      <c r="H32" s="33"/>
      <c r="I32" s="33"/>
      <c r="J32" s="33"/>
      <c r="K32" s="33"/>
    </row>
    <row r="33" spans="1:11" ht="33.75" outlineLevel="1" x14ac:dyDescent="0.2">
      <c r="A33" s="31"/>
      <c r="B33" s="32"/>
      <c r="C33" s="71" t="s">
        <v>5727</v>
      </c>
      <c r="D33" s="64"/>
      <c r="E33" s="65">
        <v>32.01</v>
      </c>
      <c r="F33" s="34"/>
      <c r="G33" s="34"/>
      <c r="H33" s="33"/>
      <c r="I33" s="33"/>
      <c r="J33" s="33"/>
      <c r="K33" s="33"/>
    </row>
    <row r="34" spans="1:11" outlineLevel="1" x14ac:dyDescent="0.2">
      <c r="A34" s="31"/>
      <c r="B34" s="32"/>
      <c r="C34" s="71" t="s">
        <v>5728</v>
      </c>
      <c r="D34" s="64"/>
      <c r="E34" s="65">
        <v>24.05</v>
      </c>
      <c r="F34" s="34"/>
      <c r="G34" s="34"/>
      <c r="H34" s="33"/>
      <c r="I34" s="33"/>
      <c r="J34" s="33"/>
      <c r="K34" s="33"/>
    </row>
    <row r="35" spans="1:11" outlineLevel="1" x14ac:dyDescent="0.2">
      <c r="A35" s="31"/>
      <c r="B35" s="32"/>
      <c r="C35" s="71" t="s">
        <v>5729</v>
      </c>
      <c r="D35" s="64"/>
      <c r="E35" s="65">
        <v>8.39</v>
      </c>
      <c r="F35" s="34"/>
      <c r="G35" s="34"/>
      <c r="H35" s="33"/>
      <c r="I35" s="33"/>
      <c r="J35" s="33"/>
      <c r="K35" s="33"/>
    </row>
    <row r="36" spans="1:11" outlineLevel="1" x14ac:dyDescent="0.2">
      <c r="A36" s="31"/>
      <c r="B36" s="32"/>
      <c r="C36" s="71" t="s">
        <v>5730</v>
      </c>
      <c r="D36" s="64"/>
      <c r="E36" s="65">
        <v>17.059999999999999</v>
      </c>
      <c r="F36" s="34"/>
      <c r="G36" s="34"/>
      <c r="H36" s="33"/>
      <c r="I36" s="33"/>
      <c r="J36" s="33"/>
      <c r="K36" s="33"/>
    </row>
    <row r="37" spans="1:11" outlineLevel="1" x14ac:dyDescent="0.2">
      <c r="A37" s="31"/>
      <c r="B37" s="32"/>
      <c r="C37" s="71" t="s">
        <v>5731</v>
      </c>
      <c r="D37" s="64"/>
      <c r="E37" s="65">
        <v>13.24</v>
      </c>
      <c r="F37" s="34"/>
      <c r="G37" s="34"/>
      <c r="H37" s="33"/>
      <c r="I37" s="33"/>
      <c r="J37" s="33"/>
      <c r="K37" s="33"/>
    </row>
    <row r="38" spans="1:11" outlineLevel="1" x14ac:dyDescent="0.2">
      <c r="A38" s="31"/>
      <c r="B38" s="32"/>
      <c r="C38" s="71" t="s">
        <v>5732</v>
      </c>
      <c r="D38" s="64"/>
      <c r="E38" s="65">
        <v>6.5</v>
      </c>
      <c r="F38" s="34"/>
      <c r="G38" s="34"/>
      <c r="H38" s="33"/>
      <c r="I38" s="33"/>
      <c r="J38" s="33"/>
      <c r="K38" s="33"/>
    </row>
    <row r="39" spans="1:11" outlineLevel="1" x14ac:dyDescent="0.2">
      <c r="A39" s="31"/>
      <c r="B39" s="32"/>
      <c r="C39" s="71" t="s">
        <v>5733</v>
      </c>
      <c r="D39" s="64"/>
      <c r="E39" s="65">
        <v>7.55</v>
      </c>
      <c r="F39" s="34"/>
      <c r="G39" s="34"/>
      <c r="H39" s="33"/>
      <c r="I39" s="33"/>
      <c r="J39" s="33"/>
      <c r="K39" s="33"/>
    </row>
    <row r="40" spans="1:11" ht="22.5" outlineLevel="1" x14ac:dyDescent="0.2">
      <c r="A40" s="31"/>
      <c r="B40" s="32"/>
      <c r="C40" s="71" t="s">
        <v>5734</v>
      </c>
      <c r="D40" s="64"/>
      <c r="E40" s="65">
        <v>37.909999999999997</v>
      </c>
      <c r="F40" s="34"/>
      <c r="G40" s="34"/>
      <c r="H40" s="33"/>
      <c r="I40" s="33"/>
      <c r="J40" s="33"/>
      <c r="K40" s="33"/>
    </row>
    <row r="41" spans="1:11" outlineLevel="1" x14ac:dyDescent="0.2">
      <c r="A41" s="31"/>
      <c r="B41" s="32"/>
      <c r="C41" s="71" t="s">
        <v>5735</v>
      </c>
      <c r="D41" s="64"/>
      <c r="E41" s="65">
        <v>22.51</v>
      </c>
      <c r="F41" s="34"/>
      <c r="G41" s="34"/>
      <c r="H41" s="33"/>
      <c r="I41" s="33"/>
      <c r="J41" s="33"/>
      <c r="K41" s="33"/>
    </row>
    <row r="42" spans="1:11" outlineLevel="1" x14ac:dyDescent="0.2">
      <c r="A42" s="31"/>
      <c r="B42" s="32"/>
      <c r="C42" s="71" t="s">
        <v>5736</v>
      </c>
      <c r="D42" s="64"/>
      <c r="E42" s="65">
        <v>4.5999999999999996</v>
      </c>
      <c r="F42" s="34"/>
      <c r="G42" s="34"/>
      <c r="H42" s="33"/>
      <c r="I42" s="33"/>
      <c r="J42" s="33"/>
      <c r="K42" s="33"/>
    </row>
    <row r="43" spans="1:11" outlineLevel="1" x14ac:dyDescent="0.2">
      <c r="A43" s="43">
        <v>6</v>
      </c>
      <c r="B43" s="44" t="s">
        <v>5737</v>
      </c>
      <c r="C43" s="59" t="s">
        <v>5738</v>
      </c>
      <c r="D43" s="45" t="s">
        <v>4411</v>
      </c>
      <c r="E43" s="46">
        <v>51.785499999999999</v>
      </c>
      <c r="F43" s="47">
        <v>0</v>
      </c>
      <c r="G43" s="48">
        <f>ROUND(E43*F43,2)</f>
        <v>0</v>
      </c>
      <c r="H43" s="46">
        <v>3.1E-2</v>
      </c>
      <c r="I43" s="46">
        <f>ROUND(E43*H43,2)</f>
        <v>1.61</v>
      </c>
      <c r="J43" s="46">
        <v>0</v>
      </c>
      <c r="K43" s="46">
        <f>ROUND(E43*J43,2)</f>
        <v>0</v>
      </c>
    </row>
    <row r="44" spans="1:11" outlineLevel="1" x14ac:dyDescent="0.2">
      <c r="A44" s="31"/>
      <c r="B44" s="32"/>
      <c r="C44" s="365" t="s">
        <v>5724</v>
      </c>
      <c r="D44" s="366"/>
      <c r="E44" s="366"/>
      <c r="F44" s="366"/>
      <c r="G44" s="366"/>
      <c r="H44" s="33"/>
      <c r="I44" s="33"/>
      <c r="J44" s="33"/>
      <c r="K44" s="33"/>
    </row>
    <row r="45" spans="1:11" outlineLevel="1" x14ac:dyDescent="0.2">
      <c r="A45" s="31"/>
      <c r="B45" s="32"/>
      <c r="C45" s="373" t="s">
        <v>5739</v>
      </c>
      <c r="D45" s="374"/>
      <c r="E45" s="374"/>
      <c r="F45" s="374"/>
      <c r="G45" s="374"/>
      <c r="H45" s="33"/>
      <c r="I45" s="33"/>
      <c r="J45" s="33"/>
      <c r="K45" s="33"/>
    </row>
    <row r="46" spans="1:11" outlineLevel="1" x14ac:dyDescent="0.2">
      <c r="A46" s="31"/>
      <c r="B46" s="32"/>
      <c r="C46" s="71" t="s">
        <v>5740</v>
      </c>
      <c r="D46" s="64"/>
      <c r="E46" s="65">
        <v>4.8099999999999996</v>
      </c>
      <c r="F46" s="34"/>
      <c r="G46" s="34"/>
      <c r="H46" s="33"/>
      <c r="I46" s="33"/>
      <c r="J46" s="33"/>
      <c r="K46" s="33"/>
    </row>
    <row r="47" spans="1:11" outlineLevel="1" x14ac:dyDescent="0.2">
      <c r="A47" s="31"/>
      <c r="B47" s="32"/>
      <c r="C47" s="71" t="s">
        <v>5741</v>
      </c>
      <c r="D47" s="64"/>
      <c r="E47" s="65">
        <v>5.08</v>
      </c>
      <c r="F47" s="34"/>
      <c r="G47" s="34"/>
      <c r="H47" s="33"/>
      <c r="I47" s="33"/>
      <c r="J47" s="33"/>
      <c r="K47" s="33"/>
    </row>
    <row r="48" spans="1:11" outlineLevel="1" x14ac:dyDescent="0.2">
      <c r="A48" s="31"/>
      <c r="B48" s="32"/>
      <c r="C48" s="71" t="s">
        <v>5742</v>
      </c>
      <c r="D48" s="64"/>
      <c r="E48" s="65">
        <v>5.7</v>
      </c>
      <c r="F48" s="34"/>
      <c r="G48" s="34"/>
      <c r="H48" s="33"/>
      <c r="I48" s="33"/>
      <c r="J48" s="33"/>
      <c r="K48" s="33"/>
    </row>
    <row r="49" spans="1:11" outlineLevel="1" x14ac:dyDescent="0.2">
      <c r="A49" s="31"/>
      <c r="B49" s="32"/>
      <c r="C49" s="71" t="s">
        <v>5743</v>
      </c>
      <c r="D49" s="64"/>
      <c r="E49" s="65">
        <v>2.37</v>
      </c>
      <c r="F49" s="34"/>
      <c r="G49" s="34"/>
      <c r="H49" s="33"/>
      <c r="I49" s="33"/>
      <c r="J49" s="33"/>
      <c r="K49" s="33"/>
    </row>
    <row r="50" spans="1:11" outlineLevel="1" x14ac:dyDescent="0.2">
      <c r="A50" s="31"/>
      <c r="B50" s="32"/>
      <c r="C50" s="71" t="s">
        <v>5744</v>
      </c>
      <c r="D50" s="64"/>
      <c r="E50" s="65">
        <v>3.44</v>
      </c>
      <c r="F50" s="34"/>
      <c r="G50" s="34"/>
      <c r="H50" s="33"/>
      <c r="I50" s="33"/>
      <c r="J50" s="33"/>
      <c r="K50" s="33"/>
    </row>
    <row r="51" spans="1:11" outlineLevel="1" x14ac:dyDescent="0.2">
      <c r="A51" s="31"/>
      <c r="B51" s="32"/>
      <c r="C51" s="71" t="s">
        <v>5745</v>
      </c>
      <c r="D51" s="64"/>
      <c r="E51" s="65">
        <v>5.0599999999999996</v>
      </c>
      <c r="F51" s="34"/>
      <c r="G51" s="34"/>
      <c r="H51" s="33"/>
      <c r="I51" s="33"/>
      <c r="J51" s="33"/>
      <c r="K51" s="33"/>
    </row>
    <row r="52" spans="1:11" outlineLevel="1" x14ac:dyDescent="0.2">
      <c r="A52" s="31"/>
      <c r="B52" s="32"/>
      <c r="C52" s="71" t="s">
        <v>5746</v>
      </c>
      <c r="D52" s="64"/>
      <c r="E52" s="65">
        <v>25.33</v>
      </c>
      <c r="F52" s="34"/>
      <c r="G52" s="34"/>
      <c r="H52" s="33"/>
      <c r="I52" s="33"/>
      <c r="J52" s="33"/>
      <c r="K52" s="33"/>
    </row>
    <row r="53" spans="1:11" x14ac:dyDescent="0.2">
      <c r="A53" s="36" t="s">
        <v>148</v>
      </c>
      <c r="B53" s="37" t="s">
        <v>66</v>
      </c>
      <c r="C53" s="58" t="s">
        <v>67</v>
      </c>
      <c r="D53" s="38"/>
      <c r="E53" s="39"/>
      <c r="F53" s="40"/>
      <c r="G53" s="40">
        <f>SUM(G54:G118)</f>
        <v>0</v>
      </c>
      <c r="H53" s="39"/>
      <c r="I53" s="39">
        <f>SUM(I54:I118)</f>
        <v>8.6</v>
      </c>
      <c r="J53" s="39"/>
      <c r="K53" s="39">
        <f>SUM(K54:K118)</f>
        <v>0</v>
      </c>
    </row>
    <row r="54" spans="1:11" outlineLevel="1" x14ac:dyDescent="0.2">
      <c r="A54" s="43">
        <v>7</v>
      </c>
      <c r="B54" s="44" t="s">
        <v>5747</v>
      </c>
      <c r="C54" s="59" t="s">
        <v>5748</v>
      </c>
      <c r="D54" s="45" t="s">
        <v>4411</v>
      </c>
      <c r="E54" s="46">
        <v>470.0333</v>
      </c>
      <c r="F54" s="47">
        <v>0</v>
      </c>
      <c r="G54" s="48">
        <f>ROUND(E54*F54,2)</f>
        <v>0</v>
      </c>
      <c r="H54" s="46">
        <v>1.234E-2</v>
      </c>
      <c r="I54" s="46">
        <f>ROUND(E54*H54,2)</f>
        <v>5.8</v>
      </c>
      <c r="J54" s="46">
        <v>0</v>
      </c>
      <c r="K54" s="46">
        <f>ROUND(E54*J54,2)</f>
        <v>0</v>
      </c>
    </row>
    <row r="55" spans="1:11" outlineLevel="1" x14ac:dyDescent="0.2">
      <c r="A55" s="31"/>
      <c r="B55" s="32"/>
      <c r="C55" s="365" t="s">
        <v>5749</v>
      </c>
      <c r="D55" s="366"/>
      <c r="E55" s="366"/>
      <c r="F55" s="366"/>
      <c r="G55" s="366"/>
      <c r="H55" s="33"/>
      <c r="I55" s="33"/>
      <c r="J55" s="33"/>
      <c r="K55" s="33"/>
    </row>
    <row r="56" spans="1:11" outlineLevel="1" x14ac:dyDescent="0.2">
      <c r="A56" s="31"/>
      <c r="B56" s="32"/>
      <c r="C56" s="373" t="s">
        <v>5750</v>
      </c>
      <c r="D56" s="374"/>
      <c r="E56" s="374"/>
      <c r="F56" s="374"/>
      <c r="G56" s="374"/>
      <c r="H56" s="33"/>
      <c r="I56" s="33"/>
      <c r="J56" s="33"/>
      <c r="K56" s="33"/>
    </row>
    <row r="57" spans="1:11" outlineLevel="1" x14ac:dyDescent="0.2">
      <c r="A57" s="31"/>
      <c r="B57" s="32"/>
      <c r="C57" s="373" t="s">
        <v>5751</v>
      </c>
      <c r="D57" s="374"/>
      <c r="E57" s="374"/>
      <c r="F57" s="374"/>
      <c r="G57" s="374"/>
      <c r="H57" s="33"/>
      <c r="I57" s="33"/>
      <c r="J57" s="33"/>
      <c r="K57" s="33"/>
    </row>
    <row r="58" spans="1:11" outlineLevel="1" x14ac:dyDescent="0.2">
      <c r="A58" s="31"/>
      <c r="B58" s="32"/>
      <c r="C58" s="373" t="s">
        <v>5752</v>
      </c>
      <c r="D58" s="374"/>
      <c r="E58" s="374"/>
      <c r="F58" s="374"/>
      <c r="G58" s="374"/>
      <c r="H58" s="33"/>
      <c r="I58" s="33"/>
      <c r="J58" s="33"/>
      <c r="K58" s="33"/>
    </row>
    <row r="59" spans="1:11" ht="33.75" outlineLevel="1" x14ac:dyDescent="0.2">
      <c r="A59" s="31"/>
      <c r="B59" s="32"/>
      <c r="C59" s="71" t="s">
        <v>5753</v>
      </c>
      <c r="D59" s="64"/>
      <c r="E59" s="65">
        <v>384.51769999999999</v>
      </c>
      <c r="F59" s="34"/>
      <c r="G59" s="34"/>
      <c r="H59" s="33"/>
      <c r="I59" s="33"/>
      <c r="J59" s="33"/>
      <c r="K59" s="33"/>
    </row>
    <row r="60" spans="1:11" outlineLevel="1" x14ac:dyDescent="0.2">
      <c r="A60" s="31"/>
      <c r="B60" s="32"/>
      <c r="C60" s="71" t="s">
        <v>5754</v>
      </c>
      <c r="D60" s="64"/>
      <c r="E60" s="65">
        <v>85.515600000000006</v>
      </c>
      <c r="F60" s="34"/>
      <c r="G60" s="34"/>
      <c r="H60" s="33"/>
      <c r="I60" s="33"/>
      <c r="J60" s="33"/>
      <c r="K60" s="33"/>
    </row>
    <row r="61" spans="1:11" outlineLevel="1" x14ac:dyDescent="0.2">
      <c r="A61" s="43">
        <v>8</v>
      </c>
      <c r="B61" s="44" t="s">
        <v>5755</v>
      </c>
      <c r="C61" s="59" t="s">
        <v>5756</v>
      </c>
      <c r="D61" s="45" t="s">
        <v>4411</v>
      </c>
      <c r="E61" s="46">
        <v>169.78200000000001</v>
      </c>
      <c r="F61" s="47">
        <v>0</v>
      </c>
      <c r="G61" s="48">
        <f>ROUND(E61*F61,2)</f>
        <v>0</v>
      </c>
      <c r="H61" s="46">
        <v>1.295E-2</v>
      </c>
      <c r="I61" s="46">
        <f>ROUND(E61*H61,2)</f>
        <v>2.2000000000000002</v>
      </c>
      <c r="J61" s="46">
        <v>0</v>
      </c>
      <c r="K61" s="46">
        <f>ROUND(E61*J61,2)</f>
        <v>0</v>
      </c>
    </row>
    <row r="62" spans="1:11" outlineLevel="1" x14ac:dyDescent="0.2">
      <c r="A62" s="31"/>
      <c r="B62" s="32"/>
      <c r="C62" s="365" t="s">
        <v>5749</v>
      </c>
      <c r="D62" s="366"/>
      <c r="E62" s="366"/>
      <c r="F62" s="366"/>
      <c r="G62" s="366"/>
      <c r="H62" s="33"/>
      <c r="I62" s="33"/>
      <c r="J62" s="33"/>
      <c r="K62" s="33"/>
    </row>
    <row r="63" spans="1:11" outlineLevel="1" x14ac:dyDescent="0.2">
      <c r="A63" s="31"/>
      <c r="B63" s="32"/>
      <c r="C63" s="373" t="s">
        <v>5750</v>
      </c>
      <c r="D63" s="374"/>
      <c r="E63" s="374"/>
      <c r="F63" s="374"/>
      <c r="G63" s="374"/>
      <c r="H63" s="33"/>
      <c r="I63" s="33"/>
      <c r="J63" s="33"/>
      <c r="K63" s="33"/>
    </row>
    <row r="64" spans="1:11" outlineLevel="1" x14ac:dyDescent="0.2">
      <c r="A64" s="31"/>
      <c r="B64" s="32"/>
      <c r="C64" s="373" t="s">
        <v>5751</v>
      </c>
      <c r="D64" s="374"/>
      <c r="E64" s="374"/>
      <c r="F64" s="374"/>
      <c r="G64" s="374"/>
      <c r="H64" s="33"/>
      <c r="I64" s="33"/>
      <c r="J64" s="33"/>
      <c r="K64" s="33"/>
    </row>
    <row r="65" spans="1:11" outlineLevel="1" x14ac:dyDescent="0.2">
      <c r="A65" s="31"/>
      <c r="B65" s="32"/>
      <c r="C65" s="373" t="s">
        <v>5757</v>
      </c>
      <c r="D65" s="374"/>
      <c r="E65" s="374"/>
      <c r="F65" s="374"/>
      <c r="G65" s="374"/>
      <c r="H65" s="33"/>
      <c r="I65" s="33"/>
      <c r="J65" s="33"/>
      <c r="K65" s="33"/>
    </row>
    <row r="66" spans="1:11" outlineLevel="1" x14ac:dyDescent="0.2">
      <c r="A66" s="31"/>
      <c r="B66" s="32"/>
      <c r="C66" s="71" t="s">
        <v>5758</v>
      </c>
      <c r="D66" s="64"/>
      <c r="E66" s="65">
        <v>3.61</v>
      </c>
      <c r="F66" s="34"/>
      <c r="G66" s="34"/>
      <c r="H66" s="33"/>
      <c r="I66" s="33"/>
      <c r="J66" s="33"/>
      <c r="K66" s="33"/>
    </row>
    <row r="67" spans="1:11" ht="33.75" outlineLevel="1" x14ac:dyDescent="0.2">
      <c r="A67" s="31"/>
      <c r="B67" s="32"/>
      <c r="C67" s="71" t="s">
        <v>5759</v>
      </c>
      <c r="D67" s="64"/>
      <c r="E67" s="65">
        <v>14.23</v>
      </c>
      <c r="F67" s="34"/>
      <c r="G67" s="34"/>
      <c r="H67" s="33"/>
      <c r="I67" s="33"/>
      <c r="J67" s="33"/>
      <c r="K67" s="33"/>
    </row>
    <row r="68" spans="1:11" outlineLevel="1" x14ac:dyDescent="0.2">
      <c r="A68" s="31"/>
      <c r="B68" s="32"/>
      <c r="C68" s="71" t="s">
        <v>5760</v>
      </c>
      <c r="D68" s="64"/>
      <c r="E68" s="65">
        <v>11.18</v>
      </c>
      <c r="F68" s="34"/>
      <c r="G68" s="34"/>
      <c r="H68" s="33"/>
      <c r="I68" s="33"/>
      <c r="J68" s="33"/>
      <c r="K68" s="33"/>
    </row>
    <row r="69" spans="1:11" ht="33.75" outlineLevel="1" x14ac:dyDescent="0.2">
      <c r="A69" s="31"/>
      <c r="B69" s="32"/>
      <c r="C69" s="71" t="s">
        <v>5761</v>
      </c>
      <c r="D69" s="64"/>
      <c r="E69" s="65">
        <v>14.37</v>
      </c>
      <c r="F69" s="34"/>
      <c r="G69" s="34"/>
      <c r="H69" s="33"/>
      <c r="I69" s="33"/>
      <c r="J69" s="33"/>
      <c r="K69" s="33"/>
    </row>
    <row r="70" spans="1:11" outlineLevel="1" x14ac:dyDescent="0.2">
      <c r="A70" s="31"/>
      <c r="B70" s="32"/>
      <c r="C70" s="71" t="s">
        <v>5762</v>
      </c>
      <c r="D70" s="64"/>
      <c r="E70" s="65">
        <v>12.7</v>
      </c>
      <c r="F70" s="34"/>
      <c r="G70" s="34"/>
      <c r="H70" s="33"/>
      <c r="I70" s="33"/>
      <c r="J70" s="33"/>
      <c r="K70" s="33"/>
    </row>
    <row r="71" spans="1:11" outlineLevel="1" x14ac:dyDescent="0.2">
      <c r="A71" s="31"/>
      <c r="B71" s="32"/>
      <c r="C71" s="71" t="s">
        <v>5763</v>
      </c>
      <c r="D71" s="64"/>
      <c r="E71" s="65">
        <v>9.5500000000000007</v>
      </c>
      <c r="F71" s="34"/>
      <c r="G71" s="34"/>
      <c r="H71" s="33"/>
      <c r="I71" s="33"/>
      <c r="J71" s="33"/>
      <c r="K71" s="33"/>
    </row>
    <row r="72" spans="1:11" outlineLevel="1" x14ac:dyDescent="0.2">
      <c r="A72" s="31"/>
      <c r="B72" s="32"/>
      <c r="C72" s="71" t="s">
        <v>5764</v>
      </c>
      <c r="D72" s="64"/>
      <c r="E72" s="65">
        <v>5.39</v>
      </c>
      <c r="F72" s="34"/>
      <c r="G72" s="34"/>
      <c r="H72" s="33"/>
      <c r="I72" s="33"/>
      <c r="J72" s="33"/>
      <c r="K72" s="33"/>
    </row>
    <row r="73" spans="1:11" outlineLevel="1" x14ac:dyDescent="0.2">
      <c r="A73" s="31"/>
      <c r="B73" s="32"/>
      <c r="C73" s="71" t="s">
        <v>5765</v>
      </c>
      <c r="D73" s="64"/>
      <c r="E73" s="65">
        <v>7.68</v>
      </c>
      <c r="F73" s="34"/>
      <c r="G73" s="34"/>
      <c r="H73" s="33"/>
      <c r="I73" s="33"/>
      <c r="J73" s="33"/>
      <c r="K73" s="33"/>
    </row>
    <row r="74" spans="1:11" outlineLevel="1" x14ac:dyDescent="0.2">
      <c r="A74" s="31"/>
      <c r="B74" s="32"/>
      <c r="C74" s="71" t="s">
        <v>5766</v>
      </c>
      <c r="D74" s="64"/>
      <c r="E74" s="65">
        <v>2.82</v>
      </c>
      <c r="F74" s="34"/>
      <c r="G74" s="34"/>
      <c r="H74" s="33"/>
      <c r="I74" s="33"/>
      <c r="J74" s="33"/>
      <c r="K74" s="33"/>
    </row>
    <row r="75" spans="1:11" outlineLevel="1" x14ac:dyDescent="0.2">
      <c r="A75" s="31"/>
      <c r="B75" s="32"/>
      <c r="C75" s="71" t="s">
        <v>5767</v>
      </c>
      <c r="D75" s="64"/>
      <c r="E75" s="65">
        <v>3.04</v>
      </c>
      <c r="F75" s="34"/>
      <c r="G75" s="34"/>
      <c r="H75" s="33"/>
      <c r="I75" s="33"/>
      <c r="J75" s="33"/>
      <c r="K75" s="33"/>
    </row>
    <row r="76" spans="1:11" outlineLevel="1" x14ac:dyDescent="0.2">
      <c r="A76" s="31"/>
      <c r="B76" s="32"/>
      <c r="C76" s="71" t="s">
        <v>5768</v>
      </c>
      <c r="D76" s="64"/>
      <c r="E76" s="65">
        <v>5.99</v>
      </c>
      <c r="F76" s="34"/>
      <c r="G76" s="34"/>
      <c r="H76" s="33"/>
      <c r="I76" s="33"/>
      <c r="J76" s="33"/>
      <c r="K76" s="33"/>
    </row>
    <row r="77" spans="1:11" outlineLevel="1" x14ac:dyDescent="0.2">
      <c r="A77" s="31"/>
      <c r="B77" s="32"/>
      <c r="C77" s="71" t="s">
        <v>5769</v>
      </c>
      <c r="D77" s="64"/>
      <c r="E77" s="65">
        <v>15.07</v>
      </c>
      <c r="F77" s="34"/>
      <c r="G77" s="34"/>
      <c r="H77" s="33"/>
      <c r="I77" s="33"/>
      <c r="J77" s="33"/>
      <c r="K77" s="33"/>
    </row>
    <row r="78" spans="1:11" outlineLevel="1" x14ac:dyDescent="0.2">
      <c r="A78" s="31"/>
      <c r="B78" s="32"/>
      <c r="C78" s="71" t="s">
        <v>5770</v>
      </c>
      <c r="D78" s="64"/>
      <c r="E78" s="65">
        <v>2.35</v>
      </c>
      <c r="F78" s="34"/>
      <c r="G78" s="34"/>
      <c r="H78" s="33"/>
      <c r="I78" s="33"/>
      <c r="J78" s="33"/>
      <c r="K78" s="33"/>
    </row>
    <row r="79" spans="1:11" outlineLevel="1" x14ac:dyDescent="0.2">
      <c r="A79" s="31"/>
      <c r="B79" s="32"/>
      <c r="C79" s="71" t="s">
        <v>5771</v>
      </c>
      <c r="D79" s="64"/>
      <c r="E79" s="65">
        <v>4.21</v>
      </c>
      <c r="F79" s="34"/>
      <c r="G79" s="34"/>
      <c r="H79" s="33"/>
      <c r="I79" s="33"/>
      <c r="J79" s="33"/>
      <c r="K79" s="33"/>
    </row>
    <row r="80" spans="1:11" outlineLevel="1" x14ac:dyDescent="0.2">
      <c r="A80" s="31"/>
      <c r="B80" s="32"/>
      <c r="C80" s="71" t="s">
        <v>5772</v>
      </c>
      <c r="D80" s="64"/>
      <c r="E80" s="65">
        <v>18.14</v>
      </c>
      <c r="F80" s="34"/>
      <c r="G80" s="34"/>
      <c r="H80" s="33"/>
      <c r="I80" s="33"/>
      <c r="J80" s="33"/>
      <c r="K80" s="33"/>
    </row>
    <row r="81" spans="1:11" outlineLevel="1" x14ac:dyDescent="0.2">
      <c r="A81" s="31"/>
      <c r="B81" s="32"/>
      <c r="C81" s="71" t="s">
        <v>5773</v>
      </c>
      <c r="D81" s="64"/>
      <c r="E81" s="65">
        <v>28.41</v>
      </c>
      <c r="F81" s="34"/>
      <c r="G81" s="34"/>
      <c r="H81" s="33"/>
      <c r="I81" s="33"/>
      <c r="J81" s="33"/>
      <c r="K81" s="33"/>
    </row>
    <row r="82" spans="1:11" outlineLevel="1" x14ac:dyDescent="0.2">
      <c r="A82" s="31"/>
      <c r="B82" s="32"/>
      <c r="C82" s="71" t="s">
        <v>5774</v>
      </c>
      <c r="D82" s="64"/>
      <c r="E82" s="65">
        <v>11.06</v>
      </c>
      <c r="F82" s="34"/>
      <c r="G82" s="34"/>
      <c r="H82" s="33"/>
      <c r="I82" s="33"/>
      <c r="J82" s="33"/>
      <c r="K82" s="33"/>
    </row>
    <row r="83" spans="1:11" outlineLevel="1" x14ac:dyDescent="0.2">
      <c r="A83" s="43">
        <v>9</v>
      </c>
      <c r="B83" s="44" t="s">
        <v>5775</v>
      </c>
      <c r="C83" s="59" t="s">
        <v>5776</v>
      </c>
      <c r="D83" s="45" t="s">
        <v>5288</v>
      </c>
      <c r="E83" s="46">
        <v>237.99</v>
      </c>
      <c r="F83" s="47">
        <v>0</v>
      </c>
      <c r="G83" s="48">
        <f>ROUND(E83*F83,2)</f>
        <v>0</v>
      </c>
      <c r="H83" s="46">
        <v>2E-3</v>
      </c>
      <c r="I83" s="46">
        <f>ROUND(E83*H83,2)</f>
        <v>0.48</v>
      </c>
      <c r="J83" s="46">
        <v>0</v>
      </c>
      <c r="K83" s="46">
        <f>ROUND(E83*J83,2)</f>
        <v>0</v>
      </c>
    </row>
    <row r="84" spans="1:11" outlineLevel="1" x14ac:dyDescent="0.2">
      <c r="A84" s="31"/>
      <c r="B84" s="32"/>
      <c r="C84" s="365" t="s">
        <v>5777</v>
      </c>
      <c r="D84" s="366"/>
      <c r="E84" s="366"/>
      <c r="F84" s="366"/>
      <c r="G84" s="366"/>
      <c r="H84" s="33"/>
      <c r="I84" s="33"/>
      <c r="J84" s="33"/>
      <c r="K84" s="33"/>
    </row>
    <row r="85" spans="1:11" outlineLevel="1" x14ac:dyDescent="0.2">
      <c r="A85" s="31"/>
      <c r="B85" s="32"/>
      <c r="C85" s="71" t="s">
        <v>5778</v>
      </c>
      <c r="D85" s="64"/>
      <c r="E85" s="65">
        <v>21.49</v>
      </c>
      <c r="F85" s="34"/>
      <c r="G85" s="34"/>
      <c r="H85" s="33"/>
      <c r="I85" s="33"/>
      <c r="J85" s="33"/>
      <c r="K85" s="33"/>
    </row>
    <row r="86" spans="1:11" outlineLevel="1" x14ac:dyDescent="0.2">
      <c r="A86" s="31"/>
      <c r="B86" s="32"/>
      <c r="C86" s="71" t="s">
        <v>5779</v>
      </c>
      <c r="D86" s="64"/>
      <c r="E86" s="65">
        <v>13.4</v>
      </c>
      <c r="F86" s="34"/>
      <c r="G86" s="34"/>
      <c r="H86" s="33"/>
      <c r="I86" s="33"/>
      <c r="J86" s="33"/>
      <c r="K86" s="33"/>
    </row>
    <row r="87" spans="1:11" ht="33.75" outlineLevel="1" x14ac:dyDescent="0.2">
      <c r="A87" s="31"/>
      <c r="B87" s="32"/>
      <c r="C87" s="71" t="s">
        <v>5780</v>
      </c>
      <c r="D87" s="64"/>
      <c r="E87" s="65">
        <v>28.74</v>
      </c>
      <c r="F87" s="34"/>
      <c r="G87" s="34"/>
      <c r="H87" s="33"/>
      <c r="I87" s="33"/>
      <c r="J87" s="33"/>
      <c r="K87" s="33"/>
    </row>
    <row r="88" spans="1:11" outlineLevel="1" x14ac:dyDescent="0.2">
      <c r="A88" s="31"/>
      <c r="B88" s="32"/>
      <c r="C88" s="71" t="s">
        <v>5781</v>
      </c>
      <c r="D88" s="64"/>
      <c r="E88" s="65">
        <v>25.41</v>
      </c>
      <c r="F88" s="34"/>
      <c r="G88" s="34"/>
      <c r="H88" s="33"/>
      <c r="I88" s="33"/>
      <c r="J88" s="33"/>
      <c r="K88" s="33"/>
    </row>
    <row r="89" spans="1:11" outlineLevel="1" x14ac:dyDescent="0.2">
      <c r="A89" s="31"/>
      <c r="B89" s="32"/>
      <c r="C89" s="71" t="s">
        <v>5782</v>
      </c>
      <c r="D89" s="64"/>
      <c r="E89" s="65">
        <v>9.8699999999999992</v>
      </c>
      <c r="F89" s="34"/>
      <c r="G89" s="34"/>
      <c r="H89" s="33"/>
      <c r="I89" s="33"/>
      <c r="J89" s="33"/>
      <c r="K89" s="33"/>
    </row>
    <row r="90" spans="1:11" outlineLevel="1" x14ac:dyDescent="0.2">
      <c r="A90" s="31"/>
      <c r="B90" s="32"/>
      <c r="C90" s="71" t="s">
        <v>5783</v>
      </c>
      <c r="D90" s="64"/>
      <c r="E90" s="65">
        <v>6.66</v>
      </c>
      <c r="F90" s="34"/>
      <c r="G90" s="34"/>
      <c r="H90" s="33"/>
      <c r="I90" s="33"/>
      <c r="J90" s="33"/>
      <c r="K90" s="33"/>
    </row>
    <row r="91" spans="1:11" outlineLevel="1" x14ac:dyDescent="0.2">
      <c r="A91" s="31"/>
      <c r="B91" s="32"/>
      <c r="C91" s="71" t="s">
        <v>5784</v>
      </c>
      <c r="D91" s="64"/>
      <c r="E91" s="65">
        <v>10.039999999999999</v>
      </c>
      <c r="F91" s="34"/>
      <c r="G91" s="34"/>
      <c r="H91" s="33"/>
      <c r="I91" s="33"/>
      <c r="J91" s="33"/>
      <c r="K91" s="33"/>
    </row>
    <row r="92" spans="1:11" outlineLevel="1" x14ac:dyDescent="0.2">
      <c r="A92" s="31"/>
      <c r="B92" s="32"/>
      <c r="C92" s="71" t="s">
        <v>5785</v>
      </c>
      <c r="D92" s="64"/>
      <c r="E92" s="65">
        <v>2.97</v>
      </c>
      <c r="F92" s="34"/>
      <c r="G92" s="34"/>
      <c r="H92" s="33"/>
      <c r="I92" s="33"/>
      <c r="J92" s="33"/>
      <c r="K92" s="33"/>
    </row>
    <row r="93" spans="1:11" outlineLevel="1" x14ac:dyDescent="0.2">
      <c r="A93" s="31"/>
      <c r="B93" s="32"/>
      <c r="C93" s="71" t="s">
        <v>5786</v>
      </c>
      <c r="D93" s="64"/>
      <c r="E93" s="65">
        <v>6.07</v>
      </c>
      <c r="F93" s="34"/>
      <c r="G93" s="34"/>
      <c r="H93" s="33"/>
      <c r="I93" s="33"/>
      <c r="J93" s="33"/>
      <c r="K93" s="33"/>
    </row>
    <row r="94" spans="1:11" outlineLevel="1" x14ac:dyDescent="0.2">
      <c r="A94" s="31"/>
      <c r="B94" s="32"/>
      <c r="C94" s="71" t="s">
        <v>5787</v>
      </c>
      <c r="D94" s="64"/>
      <c r="E94" s="65">
        <v>11.98</v>
      </c>
      <c r="F94" s="34"/>
      <c r="G94" s="34"/>
      <c r="H94" s="33"/>
      <c r="I94" s="33"/>
      <c r="J94" s="33"/>
      <c r="K94" s="33"/>
    </row>
    <row r="95" spans="1:11" outlineLevel="1" x14ac:dyDescent="0.2">
      <c r="A95" s="31"/>
      <c r="B95" s="32"/>
      <c r="C95" s="71" t="s">
        <v>5788</v>
      </c>
      <c r="D95" s="64"/>
      <c r="E95" s="65">
        <v>22.16</v>
      </c>
      <c r="F95" s="34"/>
      <c r="G95" s="34"/>
      <c r="H95" s="33"/>
      <c r="I95" s="33"/>
      <c r="J95" s="33"/>
      <c r="K95" s="33"/>
    </row>
    <row r="96" spans="1:11" outlineLevel="1" x14ac:dyDescent="0.2">
      <c r="A96" s="31"/>
      <c r="B96" s="32"/>
      <c r="C96" s="71" t="s">
        <v>5789</v>
      </c>
      <c r="D96" s="64"/>
      <c r="E96" s="65">
        <v>4.6900000000000004</v>
      </c>
      <c r="F96" s="34"/>
      <c r="G96" s="34"/>
      <c r="H96" s="33"/>
      <c r="I96" s="33"/>
      <c r="J96" s="33"/>
      <c r="K96" s="33"/>
    </row>
    <row r="97" spans="1:11" outlineLevel="1" x14ac:dyDescent="0.2">
      <c r="A97" s="31"/>
      <c r="B97" s="32"/>
      <c r="C97" s="71" t="s">
        <v>5790</v>
      </c>
      <c r="D97" s="64"/>
      <c r="E97" s="65">
        <v>8.41</v>
      </c>
      <c r="F97" s="34"/>
      <c r="G97" s="34"/>
      <c r="H97" s="33"/>
      <c r="I97" s="33"/>
      <c r="J97" s="33"/>
      <c r="K97" s="33"/>
    </row>
    <row r="98" spans="1:11" outlineLevel="1" x14ac:dyDescent="0.2">
      <c r="A98" s="31"/>
      <c r="B98" s="32"/>
      <c r="C98" s="71" t="s">
        <v>5791</v>
      </c>
      <c r="D98" s="64"/>
      <c r="E98" s="65">
        <v>36.270000000000003</v>
      </c>
      <c r="F98" s="34"/>
      <c r="G98" s="34"/>
      <c r="H98" s="33"/>
      <c r="I98" s="33"/>
      <c r="J98" s="33"/>
      <c r="K98" s="33"/>
    </row>
    <row r="99" spans="1:11" outlineLevel="1" x14ac:dyDescent="0.2">
      <c r="A99" s="31"/>
      <c r="B99" s="32"/>
      <c r="C99" s="71" t="s">
        <v>5792</v>
      </c>
      <c r="D99" s="64"/>
      <c r="E99" s="65">
        <v>22.11</v>
      </c>
      <c r="F99" s="34"/>
      <c r="G99" s="34"/>
      <c r="H99" s="33"/>
      <c r="I99" s="33"/>
      <c r="J99" s="33"/>
      <c r="K99" s="33"/>
    </row>
    <row r="100" spans="1:11" outlineLevel="1" x14ac:dyDescent="0.2">
      <c r="A100" s="31"/>
      <c r="B100" s="32"/>
      <c r="C100" s="71" t="s">
        <v>5793</v>
      </c>
      <c r="D100" s="64"/>
      <c r="E100" s="65">
        <v>7.72</v>
      </c>
      <c r="F100" s="34"/>
      <c r="G100" s="34"/>
      <c r="H100" s="33"/>
      <c r="I100" s="33"/>
      <c r="J100" s="33"/>
      <c r="K100" s="33"/>
    </row>
    <row r="101" spans="1:11" outlineLevel="1" x14ac:dyDescent="0.2">
      <c r="A101" s="43">
        <v>10</v>
      </c>
      <c r="B101" s="44" t="s">
        <v>5794</v>
      </c>
      <c r="C101" s="59" t="s">
        <v>5795</v>
      </c>
      <c r="D101" s="45" t="s">
        <v>4411</v>
      </c>
      <c r="E101" s="46">
        <v>46.054000000000002</v>
      </c>
      <c r="F101" s="47">
        <v>0</v>
      </c>
      <c r="G101" s="48">
        <f>ROUND(E101*F101,2)</f>
        <v>0</v>
      </c>
      <c r="H101" s="46">
        <v>2.5000000000000001E-3</v>
      </c>
      <c r="I101" s="46">
        <f>ROUND(E101*H101,2)</f>
        <v>0.12</v>
      </c>
      <c r="J101" s="46">
        <v>0</v>
      </c>
      <c r="K101" s="46">
        <f>ROUND(E101*J101,2)</f>
        <v>0</v>
      </c>
    </row>
    <row r="102" spans="1:11" outlineLevel="1" x14ac:dyDescent="0.2">
      <c r="A102" s="31"/>
      <c r="B102" s="32"/>
      <c r="C102" s="365" t="s">
        <v>5796</v>
      </c>
      <c r="D102" s="366"/>
      <c r="E102" s="366"/>
      <c r="F102" s="366"/>
      <c r="G102" s="366"/>
      <c r="H102" s="33"/>
      <c r="I102" s="33"/>
      <c r="J102" s="33"/>
      <c r="K102" s="33"/>
    </row>
    <row r="103" spans="1:11" outlineLevel="1" x14ac:dyDescent="0.2">
      <c r="A103" s="31"/>
      <c r="B103" s="32"/>
      <c r="C103" s="71" t="s">
        <v>5797</v>
      </c>
      <c r="D103" s="64"/>
      <c r="E103" s="65">
        <v>4.3</v>
      </c>
      <c r="F103" s="34"/>
      <c r="G103" s="34"/>
      <c r="H103" s="33"/>
      <c r="I103" s="33"/>
      <c r="J103" s="33"/>
      <c r="K103" s="33"/>
    </row>
    <row r="104" spans="1:11" outlineLevel="1" x14ac:dyDescent="0.2">
      <c r="A104" s="31"/>
      <c r="B104" s="32"/>
      <c r="C104" s="71" t="s">
        <v>5798</v>
      </c>
      <c r="D104" s="64"/>
      <c r="E104" s="65">
        <v>2.68</v>
      </c>
      <c r="F104" s="34"/>
      <c r="G104" s="34"/>
      <c r="H104" s="33"/>
      <c r="I104" s="33"/>
      <c r="J104" s="33"/>
      <c r="K104" s="33"/>
    </row>
    <row r="105" spans="1:11" ht="33.75" outlineLevel="1" x14ac:dyDescent="0.2">
      <c r="A105" s="31"/>
      <c r="B105" s="32"/>
      <c r="C105" s="71" t="s">
        <v>5799</v>
      </c>
      <c r="D105" s="64"/>
      <c r="E105" s="65">
        <v>5.75</v>
      </c>
      <c r="F105" s="34"/>
      <c r="G105" s="34"/>
      <c r="H105" s="33"/>
      <c r="I105" s="33"/>
      <c r="J105" s="33"/>
      <c r="K105" s="33"/>
    </row>
    <row r="106" spans="1:11" outlineLevel="1" x14ac:dyDescent="0.2">
      <c r="A106" s="31"/>
      <c r="B106" s="32"/>
      <c r="C106" s="71" t="s">
        <v>5800</v>
      </c>
      <c r="D106" s="64"/>
      <c r="E106" s="65">
        <v>5.08</v>
      </c>
      <c r="F106" s="34"/>
      <c r="G106" s="34"/>
      <c r="H106" s="33"/>
      <c r="I106" s="33"/>
      <c r="J106" s="33"/>
      <c r="K106" s="33"/>
    </row>
    <row r="107" spans="1:11" outlineLevel="1" x14ac:dyDescent="0.2">
      <c r="A107" s="31"/>
      <c r="B107" s="32"/>
      <c r="C107" s="71" t="s">
        <v>5801</v>
      </c>
      <c r="D107" s="64"/>
      <c r="E107" s="65">
        <v>1.97</v>
      </c>
      <c r="F107" s="34"/>
      <c r="G107" s="34"/>
      <c r="H107" s="33"/>
      <c r="I107" s="33"/>
      <c r="J107" s="33"/>
      <c r="K107" s="33"/>
    </row>
    <row r="108" spans="1:11" outlineLevel="1" x14ac:dyDescent="0.2">
      <c r="A108" s="31"/>
      <c r="B108" s="32"/>
      <c r="C108" s="71" t="s">
        <v>5802</v>
      </c>
      <c r="D108" s="64"/>
      <c r="E108" s="65">
        <v>1.33</v>
      </c>
      <c r="F108" s="34"/>
      <c r="G108" s="34"/>
      <c r="H108" s="33"/>
      <c r="I108" s="33"/>
      <c r="J108" s="33"/>
      <c r="K108" s="33"/>
    </row>
    <row r="109" spans="1:11" outlineLevel="1" x14ac:dyDescent="0.2">
      <c r="A109" s="31"/>
      <c r="B109" s="32"/>
      <c r="C109" s="71" t="s">
        <v>5803</v>
      </c>
      <c r="D109" s="64"/>
      <c r="E109" s="65">
        <v>2.0099999999999998</v>
      </c>
      <c r="F109" s="34"/>
      <c r="G109" s="34"/>
      <c r="H109" s="33"/>
      <c r="I109" s="33"/>
      <c r="J109" s="33"/>
      <c r="K109" s="33"/>
    </row>
    <row r="110" spans="1:11" outlineLevel="1" x14ac:dyDescent="0.2">
      <c r="A110" s="31"/>
      <c r="B110" s="32"/>
      <c r="C110" s="71" t="s">
        <v>5804</v>
      </c>
      <c r="D110" s="64"/>
      <c r="E110" s="65">
        <v>0.59</v>
      </c>
      <c r="F110" s="34"/>
      <c r="G110" s="34"/>
      <c r="H110" s="33"/>
      <c r="I110" s="33"/>
      <c r="J110" s="33"/>
      <c r="K110" s="33"/>
    </row>
    <row r="111" spans="1:11" outlineLevel="1" x14ac:dyDescent="0.2">
      <c r="A111" s="31"/>
      <c r="B111" s="32"/>
      <c r="C111" s="71" t="s">
        <v>5805</v>
      </c>
      <c r="D111" s="64"/>
      <c r="E111" s="65">
        <v>1.21</v>
      </c>
      <c r="F111" s="34"/>
      <c r="G111" s="34"/>
      <c r="H111" s="33"/>
      <c r="I111" s="33"/>
      <c r="J111" s="33"/>
      <c r="K111" s="33"/>
    </row>
    <row r="112" spans="1:11" outlineLevel="1" x14ac:dyDescent="0.2">
      <c r="A112" s="31"/>
      <c r="B112" s="32"/>
      <c r="C112" s="71" t="s">
        <v>5806</v>
      </c>
      <c r="D112" s="64"/>
      <c r="E112" s="65">
        <v>2.4</v>
      </c>
      <c r="F112" s="34"/>
      <c r="G112" s="34"/>
      <c r="H112" s="33"/>
      <c r="I112" s="33"/>
      <c r="J112" s="33"/>
      <c r="K112" s="33"/>
    </row>
    <row r="113" spans="1:11" outlineLevel="1" x14ac:dyDescent="0.2">
      <c r="A113" s="31"/>
      <c r="B113" s="32"/>
      <c r="C113" s="71" t="s">
        <v>5807</v>
      </c>
      <c r="D113" s="64"/>
      <c r="E113" s="65">
        <v>4.43</v>
      </c>
      <c r="F113" s="34"/>
      <c r="G113" s="34"/>
      <c r="H113" s="33"/>
      <c r="I113" s="33"/>
      <c r="J113" s="33"/>
      <c r="K113" s="33"/>
    </row>
    <row r="114" spans="1:11" outlineLevel="1" x14ac:dyDescent="0.2">
      <c r="A114" s="31"/>
      <c r="B114" s="32"/>
      <c r="C114" s="71" t="s">
        <v>5808</v>
      </c>
      <c r="D114" s="64"/>
      <c r="E114" s="65">
        <v>0.94</v>
      </c>
      <c r="F114" s="34"/>
      <c r="G114" s="34"/>
      <c r="H114" s="33"/>
      <c r="I114" s="33"/>
      <c r="J114" s="33"/>
      <c r="K114" s="33"/>
    </row>
    <row r="115" spans="1:11" outlineLevel="1" x14ac:dyDescent="0.2">
      <c r="A115" s="31"/>
      <c r="B115" s="32"/>
      <c r="C115" s="71" t="s">
        <v>5809</v>
      </c>
      <c r="D115" s="64"/>
      <c r="E115" s="65">
        <v>1.68</v>
      </c>
      <c r="F115" s="34"/>
      <c r="G115" s="34"/>
      <c r="H115" s="33"/>
      <c r="I115" s="33"/>
      <c r="J115" s="33"/>
      <c r="K115" s="33"/>
    </row>
    <row r="116" spans="1:11" outlineLevel="1" x14ac:dyDescent="0.2">
      <c r="A116" s="31"/>
      <c r="B116" s="32"/>
      <c r="C116" s="71" t="s">
        <v>5810</v>
      </c>
      <c r="D116" s="64"/>
      <c r="E116" s="65">
        <v>7.25</v>
      </c>
      <c r="F116" s="34"/>
      <c r="G116" s="34"/>
      <c r="H116" s="33"/>
      <c r="I116" s="33"/>
      <c r="J116" s="33"/>
      <c r="K116" s="33"/>
    </row>
    <row r="117" spans="1:11" outlineLevel="1" x14ac:dyDescent="0.2">
      <c r="A117" s="31"/>
      <c r="B117" s="32"/>
      <c r="C117" s="71" t="s">
        <v>5811</v>
      </c>
      <c r="D117" s="64"/>
      <c r="E117" s="65">
        <v>4.42</v>
      </c>
      <c r="F117" s="34"/>
      <c r="G117" s="34"/>
      <c r="H117" s="33"/>
      <c r="I117" s="33"/>
      <c r="J117" s="33"/>
      <c r="K117" s="33"/>
    </row>
    <row r="118" spans="1:11" outlineLevel="1" x14ac:dyDescent="0.2">
      <c r="A118" s="51">
        <v>11</v>
      </c>
      <c r="B118" s="52" t="s">
        <v>5812</v>
      </c>
      <c r="C118" s="60" t="s">
        <v>5813</v>
      </c>
      <c r="D118" s="53" t="s">
        <v>297</v>
      </c>
      <c r="E118" s="54">
        <v>8.59</v>
      </c>
      <c r="F118" s="55">
        <v>0</v>
      </c>
      <c r="G118" s="56">
        <f>ROUND(E118*F118,2)</f>
        <v>0</v>
      </c>
      <c r="H118" s="54">
        <v>0</v>
      </c>
      <c r="I118" s="54">
        <f>ROUND(E118*H118,2)</f>
        <v>0</v>
      </c>
      <c r="J118" s="54">
        <v>0</v>
      </c>
      <c r="K118" s="54">
        <f>ROUND(E118*J118,2)</f>
        <v>0</v>
      </c>
    </row>
    <row r="119" spans="1:11" x14ac:dyDescent="0.2">
      <c r="A119" s="36" t="s">
        <v>148</v>
      </c>
      <c r="B119" s="37" t="s">
        <v>110</v>
      </c>
      <c r="C119" s="58" t="s">
        <v>111</v>
      </c>
      <c r="D119" s="38"/>
      <c r="E119" s="39"/>
      <c r="F119" s="40"/>
      <c r="G119" s="40">
        <f>SUM(G120:G122)</f>
        <v>0</v>
      </c>
      <c r="H119" s="39"/>
      <c r="I119" s="39">
        <f>SUM(I120:I122)</f>
        <v>0.1</v>
      </c>
      <c r="J119" s="39"/>
      <c r="K119" s="39">
        <f>SUM(K120:K122)</f>
        <v>0</v>
      </c>
    </row>
    <row r="120" spans="1:11" outlineLevel="1" x14ac:dyDescent="0.2">
      <c r="A120" s="43">
        <v>12</v>
      </c>
      <c r="B120" s="44" t="s">
        <v>5815</v>
      </c>
      <c r="C120" s="59" t="s">
        <v>5816</v>
      </c>
      <c r="D120" s="45" t="s">
        <v>4411</v>
      </c>
      <c r="E120" s="46">
        <v>234.3005</v>
      </c>
      <c r="F120" s="47">
        <v>0</v>
      </c>
      <c r="G120" s="48">
        <f>ROUND(E120*F120,2)</f>
        <v>0</v>
      </c>
      <c r="H120" s="46">
        <v>4.4000000000000002E-4</v>
      </c>
      <c r="I120" s="46">
        <f>ROUND(E120*H120,2)</f>
        <v>0.1</v>
      </c>
      <c r="J120" s="46">
        <v>0</v>
      </c>
      <c r="K120" s="46">
        <f>ROUND(E120*J120,2)</f>
        <v>0</v>
      </c>
    </row>
    <row r="121" spans="1:11" outlineLevel="1" x14ac:dyDescent="0.2">
      <c r="A121" s="31"/>
      <c r="B121" s="32"/>
      <c r="C121" s="365" t="s">
        <v>5817</v>
      </c>
      <c r="D121" s="366"/>
      <c r="E121" s="366"/>
      <c r="F121" s="366"/>
      <c r="G121" s="366"/>
      <c r="H121" s="33"/>
      <c r="I121" s="33"/>
      <c r="J121" s="33"/>
      <c r="K121" s="33"/>
    </row>
    <row r="122" spans="1:11" outlineLevel="1" x14ac:dyDescent="0.2">
      <c r="A122" s="31"/>
      <c r="B122" s="32"/>
      <c r="C122" s="71" t="s">
        <v>5818</v>
      </c>
      <c r="D122" s="64"/>
      <c r="E122" s="65">
        <v>234.3</v>
      </c>
      <c r="F122" s="34"/>
      <c r="G122" s="34"/>
      <c r="H122" s="33"/>
      <c r="I122" s="33"/>
      <c r="J122" s="33"/>
      <c r="K122" s="33"/>
    </row>
    <row r="123" spans="1:11" x14ac:dyDescent="0.2">
      <c r="D123" s="6"/>
    </row>
    <row r="124" spans="1:11" x14ac:dyDescent="0.2">
      <c r="D124" s="6"/>
    </row>
    <row r="125" spans="1:11" x14ac:dyDescent="0.2">
      <c r="D125" s="6"/>
    </row>
    <row r="126" spans="1:11" x14ac:dyDescent="0.2">
      <c r="D126" s="6"/>
    </row>
    <row r="127" spans="1:11" x14ac:dyDescent="0.2">
      <c r="D127" s="6"/>
    </row>
    <row r="128" spans="1:11"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sheetData>
  <mergeCells count="23">
    <mergeCell ref="C64:G64"/>
    <mergeCell ref="C65:G65"/>
    <mergeCell ref="C84:G84"/>
    <mergeCell ref="C102:G102"/>
    <mergeCell ref="C121:G121"/>
    <mergeCell ref="C63:G63"/>
    <mergeCell ref="C20:G20"/>
    <mergeCell ref="C26:G26"/>
    <mergeCell ref="C30:G30"/>
    <mergeCell ref="C31:G31"/>
    <mergeCell ref="C44:G44"/>
    <mergeCell ref="C45:G45"/>
    <mergeCell ref="C55:G55"/>
    <mergeCell ref="C56:G56"/>
    <mergeCell ref="C57:G57"/>
    <mergeCell ref="C58:G58"/>
    <mergeCell ref="C62:G62"/>
    <mergeCell ref="C15:G1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31F5-E832-4EDA-9D5C-F7E3F69070EF}">
  <sheetPr>
    <tabColor theme="2" tint="-0.249977111117893"/>
    <outlinePr summaryBelow="0"/>
  </sheetPr>
  <dimension ref="A1:U4999"/>
  <sheetViews>
    <sheetView workbookViewId="0">
      <pane ySplit="7" topLeftCell="A17" activePane="bottomLeft" state="frozen"/>
      <selection activeCell="AQ39" sqref="AQ39"/>
      <selection pane="bottomLeft" activeCell="F10" sqref="F10"/>
    </sheetView>
  </sheetViews>
  <sheetFormatPr defaultRowHeight="12.75" outlineLevelRow="1"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4" width="12.7109375" customWidth="1"/>
  </cols>
  <sheetData>
    <row r="1" spans="1:21" ht="15.75" customHeight="1" x14ac:dyDescent="0.25">
      <c r="A1" s="343" t="s">
        <v>1</v>
      </c>
      <c r="B1" s="343"/>
      <c r="C1" s="343"/>
      <c r="D1" s="343"/>
      <c r="E1" s="343"/>
      <c r="F1" s="343"/>
      <c r="G1" s="343"/>
    </row>
    <row r="2" spans="1:21" ht="24.95" customHeight="1" x14ac:dyDescent="0.2">
      <c r="A2" s="127" t="s">
        <v>2</v>
      </c>
      <c r="B2" s="311" t="s">
        <v>9787</v>
      </c>
      <c r="C2" s="344" t="s">
        <v>15</v>
      </c>
      <c r="D2" s="345"/>
      <c r="E2" s="345"/>
      <c r="F2" s="345"/>
      <c r="G2" s="346"/>
    </row>
    <row r="3" spans="1:21" ht="24.95" customHeight="1" x14ac:dyDescent="0.2">
      <c r="A3" s="127" t="s">
        <v>3</v>
      </c>
      <c r="B3" s="311" t="s">
        <v>12154</v>
      </c>
      <c r="C3" s="344" t="s">
        <v>12155</v>
      </c>
      <c r="D3" s="345"/>
      <c r="E3" s="345"/>
      <c r="F3" s="345"/>
      <c r="G3" s="346"/>
    </row>
    <row r="4" spans="1:21" ht="24.95" customHeight="1" x14ac:dyDescent="0.2">
      <c r="A4" s="128" t="s">
        <v>4</v>
      </c>
      <c r="B4" s="312" t="s">
        <v>12156</v>
      </c>
      <c r="C4" s="347" t="s">
        <v>12157</v>
      </c>
      <c r="D4" s="348"/>
      <c r="E4" s="348"/>
      <c r="F4" s="348"/>
      <c r="G4" s="349"/>
    </row>
    <row r="5" spans="1:21" x14ac:dyDescent="0.2">
      <c r="D5" s="6"/>
    </row>
    <row r="6" spans="1:2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21" hidden="1" x14ac:dyDescent="0.2">
      <c r="A7" s="1"/>
      <c r="B7" s="2"/>
      <c r="C7" s="2"/>
      <c r="D7" s="4"/>
      <c r="E7" s="25"/>
      <c r="F7" s="26"/>
      <c r="G7" s="26"/>
      <c r="H7" s="25"/>
      <c r="I7" s="25"/>
      <c r="J7" s="25"/>
      <c r="K7" s="25"/>
    </row>
    <row r="8" spans="1:21" x14ac:dyDescent="0.2">
      <c r="A8" s="36" t="s">
        <v>148</v>
      </c>
      <c r="B8" s="37" t="s">
        <v>32</v>
      </c>
      <c r="C8" s="58" t="s">
        <v>33</v>
      </c>
      <c r="D8" s="38"/>
      <c r="E8" s="39"/>
      <c r="F8" s="40"/>
      <c r="G8" s="41">
        <f>SUM(G9:G37)</f>
        <v>0</v>
      </c>
      <c r="H8" s="313"/>
      <c r="I8" s="313">
        <f>SUM(I9:I37)</f>
        <v>380.46000000000004</v>
      </c>
      <c r="J8" s="313"/>
      <c r="K8" s="313">
        <f>SUM(K9:K37)</f>
        <v>0</v>
      </c>
    </row>
    <row r="9" spans="1:21" x14ac:dyDescent="0.2">
      <c r="A9" s="43">
        <v>1</v>
      </c>
      <c r="B9" s="44" t="s">
        <v>12158</v>
      </c>
      <c r="C9" s="59" t="s">
        <v>12159</v>
      </c>
      <c r="D9" s="45" t="s">
        <v>179</v>
      </c>
      <c r="E9" s="46">
        <v>423.52</v>
      </c>
      <c r="F9" s="47">
        <v>0</v>
      </c>
      <c r="G9" s="49">
        <f>E9*F9</f>
        <v>0</v>
      </c>
      <c r="H9" s="140">
        <v>0</v>
      </c>
      <c r="I9" s="140">
        <v>0</v>
      </c>
      <c r="J9" s="140">
        <v>0</v>
      </c>
      <c r="K9" s="140">
        <v>0</v>
      </c>
      <c r="L9" s="24"/>
      <c r="M9" s="24"/>
      <c r="N9" s="24"/>
      <c r="O9" s="24"/>
      <c r="P9" s="24"/>
      <c r="Q9" s="24"/>
      <c r="R9" s="24"/>
      <c r="S9" s="24"/>
      <c r="T9" s="24"/>
      <c r="U9" s="24"/>
    </row>
    <row r="10" spans="1:21" x14ac:dyDescent="0.2">
      <c r="A10" s="135"/>
      <c r="B10" s="136"/>
      <c r="C10" s="137" t="s">
        <v>12160</v>
      </c>
      <c r="D10" s="138"/>
      <c r="E10" s="139">
        <v>2.2400000000000002</v>
      </c>
      <c r="F10" s="134"/>
      <c r="G10" s="134"/>
      <c r="H10" s="140"/>
      <c r="I10" s="140"/>
      <c r="J10" s="140"/>
      <c r="K10" s="140"/>
      <c r="L10" s="24"/>
      <c r="M10" s="24"/>
      <c r="N10" s="24"/>
      <c r="O10" s="24"/>
      <c r="P10" s="24"/>
      <c r="Q10" s="24"/>
      <c r="R10" s="24"/>
      <c r="S10" s="24"/>
      <c r="T10" s="24"/>
      <c r="U10" s="24"/>
    </row>
    <row r="11" spans="1:21" x14ac:dyDescent="0.2">
      <c r="A11" s="135"/>
      <c r="B11" s="136"/>
      <c r="C11" s="137" t="s">
        <v>12161</v>
      </c>
      <c r="D11" s="138"/>
      <c r="E11" s="139">
        <v>69.12</v>
      </c>
      <c r="F11" s="134"/>
      <c r="G11" s="134"/>
      <c r="H11" s="140"/>
      <c r="I11" s="140"/>
      <c r="J11" s="140"/>
      <c r="K11" s="140"/>
      <c r="L11" s="24"/>
      <c r="M11" s="24"/>
      <c r="N11" s="24"/>
      <c r="O11" s="24"/>
      <c r="P11" s="24"/>
      <c r="Q11" s="24"/>
      <c r="R11" s="24"/>
      <c r="S11" s="24"/>
      <c r="T11" s="24"/>
      <c r="U11" s="24"/>
    </row>
    <row r="12" spans="1:21" x14ac:dyDescent="0.2">
      <c r="A12" s="135"/>
      <c r="B12" s="136"/>
      <c r="C12" s="137" t="s">
        <v>12162</v>
      </c>
      <c r="D12" s="138"/>
      <c r="E12" s="139">
        <v>199.68</v>
      </c>
      <c r="F12" s="134"/>
      <c r="G12" s="134"/>
      <c r="H12" s="140"/>
      <c r="I12" s="140"/>
      <c r="J12" s="140"/>
      <c r="K12" s="140"/>
      <c r="L12" s="24"/>
      <c r="M12" s="24"/>
      <c r="N12" s="24"/>
      <c r="O12" s="24"/>
      <c r="P12" s="24"/>
      <c r="Q12" s="24"/>
      <c r="R12" s="24"/>
      <c r="S12" s="24"/>
      <c r="T12" s="24"/>
      <c r="U12" s="24"/>
    </row>
    <row r="13" spans="1:21" x14ac:dyDescent="0.2">
      <c r="A13" s="135"/>
      <c r="B13" s="136"/>
      <c r="C13" s="137" t="s">
        <v>12163</v>
      </c>
      <c r="D13" s="138"/>
      <c r="E13" s="139">
        <v>10.4</v>
      </c>
      <c r="F13" s="134"/>
      <c r="G13" s="134"/>
      <c r="H13" s="140"/>
      <c r="I13" s="140"/>
      <c r="J13" s="140"/>
      <c r="K13" s="140"/>
      <c r="L13" s="24"/>
      <c r="M13" s="24"/>
      <c r="N13" s="24"/>
      <c r="O13" s="24"/>
      <c r="P13" s="24"/>
      <c r="Q13" s="24"/>
      <c r="R13" s="24"/>
      <c r="S13" s="24"/>
      <c r="T13" s="24"/>
      <c r="U13" s="24"/>
    </row>
    <row r="14" spans="1:21" x14ac:dyDescent="0.2">
      <c r="A14" s="135"/>
      <c r="B14" s="136"/>
      <c r="C14" s="137" t="s">
        <v>12164</v>
      </c>
      <c r="D14" s="138"/>
      <c r="E14" s="139">
        <v>142.08000000000001</v>
      </c>
      <c r="F14" s="134"/>
      <c r="G14" s="134"/>
      <c r="H14" s="140"/>
      <c r="I14" s="140"/>
      <c r="J14" s="140"/>
      <c r="K14" s="140"/>
      <c r="L14" s="24"/>
      <c r="M14" s="24"/>
      <c r="N14" s="24"/>
      <c r="O14" s="24"/>
      <c r="P14" s="24"/>
      <c r="Q14" s="24"/>
      <c r="R14" s="24"/>
      <c r="S14" s="24"/>
      <c r="T14" s="24"/>
      <c r="U14" s="24"/>
    </row>
    <row r="15" spans="1:21" ht="22.5" x14ac:dyDescent="0.2">
      <c r="A15" s="43">
        <v>2</v>
      </c>
      <c r="B15" s="44" t="s">
        <v>216</v>
      </c>
      <c r="C15" s="59" t="s">
        <v>12165</v>
      </c>
      <c r="D15" s="45" t="s">
        <v>179</v>
      </c>
      <c r="E15" s="46">
        <v>273.72000000000003</v>
      </c>
      <c r="F15" s="47">
        <v>0</v>
      </c>
      <c r="G15" s="49">
        <f t="shared" ref="G15:G37" si="0">E15*F15</f>
        <v>0</v>
      </c>
      <c r="H15" s="140">
        <v>0</v>
      </c>
      <c r="I15" s="140">
        <v>0</v>
      </c>
      <c r="J15" s="140">
        <v>0</v>
      </c>
      <c r="K15" s="140">
        <v>0</v>
      </c>
      <c r="L15" s="24"/>
      <c r="M15" s="24"/>
      <c r="N15" s="24"/>
      <c r="O15" s="24"/>
      <c r="P15" s="24"/>
      <c r="Q15" s="24"/>
      <c r="R15" s="24"/>
      <c r="S15" s="24"/>
      <c r="T15" s="24"/>
      <c r="U15" s="24"/>
    </row>
    <row r="16" spans="1:21" x14ac:dyDescent="0.2">
      <c r="A16" s="135"/>
      <c r="B16" s="136"/>
      <c r="C16" s="137" t="s">
        <v>12166</v>
      </c>
      <c r="D16" s="138"/>
      <c r="E16" s="139">
        <v>423.52</v>
      </c>
      <c r="F16" s="134"/>
      <c r="G16" s="134"/>
      <c r="H16" s="140"/>
      <c r="I16" s="140"/>
      <c r="J16" s="140"/>
      <c r="K16" s="140"/>
      <c r="L16" s="24"/>
      <c r="M16" s="24"/>
      <c r="N16" s="24"/>
      <c r="O16" s="24"/>
      <c r="P16" s="24"/>
      <c r="Q16" s="24"/>
      <c r="R16" s="24"/>
      <c r="S16" s="24"/>
      <c r="T16" s="24"/>
      <c r="U16" s="24"/>
    </row>
    <row r="17" spans="1:21" x14ac:dyDescent="0.2">
      <c r="A17" s="135"/>
      <c r="B17" s="136"/>
      <c r="C17" s="137" t="s">
        <v>12167</v>
      </c>
      <c r="D17" s="138"/>
      <c r="E17" s="139">
        <v>-149.80000000000001</v>
      </c>
      <c r="F17" s="134"/>
      <c r="G17" s="134"/>
      <c r="H17" s="140"/>
      <c r="I17" s="140"/>
      <c r="J17" s="140"/>
      <c r="K17" s="140"/>
      <c r="L17" s="24"/>
      <c r="M17" s="24"/>
      <c r="N17" s="24"/>
      <c r="O17" s="24"/>
      <c r="P17" s="24"/>
      <c r="Q17" s="24"/>
      <c r="R17" s="24"/>
      <c r="S17" s="24"/>
      <c r="T17" s="24"/>
      <c r="U17" s="24"/>
    </row>
    <row r="18" spans="1:21" x14ac:dyDescent="0.2">
      <c r="A18" s="43">
        <v>3</v>
      </c>
      <c r="B18" s="44" t="s">
        <v>12168</v>
      </c>
      <c r="C18" s="59" t="s">
        <v>12169</v>
      </c>
      <c r="D18" s="45" t="s">
        <v>179</v>
      </c>
      <c r="E18" s="46">
        <v>1368.6</v>
      </c>
      <c r="F18" s="47">
        <v>0</v>
      </c>
      <c r="G18" s="49">
        <f t="shared" si="0"/>
        <v>0</v>
      </c>
      <c r="H18" s="140">
        <v>0</v>
      </c>
      <c r="I18" s="140">
        <v>0</v>
      </c>
      <c r="J18" s="140">
        <v>0</v>
      </c>
      <c r="K18" s="140">
        <v>0</v>
      </c>
      <c r="L18" s="24"/>
      <c r="M18" s="24"/>
      <c r="N18" s="24"/>
      <c r="O18" s="24"/>
      <c r="P18" s="24"/>
      <c r="Q18" s="24"/>
      <c r="R18" s="24"/>
      <c r="S18" s="24"/>
      <c r="T18" s="24"/>
      <c r="U18" s="24"/>
    </row>
    <row r="19" spans="1:21" x14ac:dyDescent="0.2">
      <c r="A19" s="135"/>
      <c r="B19" s="136"/>
      <c r="C19" s="137" t="s">
        <v>12170</v>
      </c>
      <c r="D19" s="138"/>
      <c r="E19" s="139"/>
      <c r="F19" s="134"/>
      <c r="G19" s="134"/>
      <c r="H19" s="140"/>
      <c r="I19" s="140"/>
      <c r="J19" s="140"/>
      <c r="K19" s="140"/>
      <c r="L19" s="24"/>
      <c r="M19" s="24"/>
      <c r="N19" s="24"/>
      <c r="O19" s="24"/>
      <c r="P19" s="24"/>
      <c r="Q19" s="24"/>
      <c r="R19" s="24"/>
      <c r="S19" s="24"/>
      <c r="T19" s="24"/>
      <c r="U19" s="24"/>
    </row>
    <row r="20" spans="1:21" x14ac:dyDescent="0.2">
      <c r="A20" s="135"/>
      <c r="B20" s="136"/>
      <c r="C20" s="137" t="s">
        <v>12171</v>
      </c>
      <c r="D20" s="138"/>
      <c r="E20" s="139">
        <v>1368.6</v>
      </c>
      <c r="F20" s="134"/>
      <c r="G20" s="134"/>
      <c r="H20" s="140"/>
      <c r="I20" s="140"/>
      <c r="J20" s="140"/>
      <c r="K20" s="140"/>
      <c r="L20" s="24"/>
      <c r="M20" s="24"/>
      <c r="N20" s="24"/>
      <c r="O20" s="24"/>
      <c r="P20" s="24"/>
      <c r="Q20" s="24"/>
      <c r="R20" s="24"/>
      <c r="S20" s="24"/>
      <c r="T20" s="24"/>
      <c r="U20" s="24"/>
    </row>
    <row r="21" spans="1:21" ht="22.5" x14ac:dyDescent="0.2">
      <c r="A21" s="51">
        <v>4</v>
      </c>
      <c r="B21" s="52" t="s">
        <v>220</v>
      </c>
      <c r="C21" s="60" t="s">
        <v>12172</v>
      </c>
      <c r="D21" s="53" t="s">
        <v>179</v>
      </c>
      <c r="E21" s="54">
        <v>423.52</v>
      </c>
      <c r="F21" s="47">
        <v>0</v>
      </c>
      <c r="G21" s="57">
        <f t="shared" si="0"/>
        <v>0</v>
      </c>
      <c r="H21" s="140">
        <v>0</v>
      </c>
      <c r="I21" s="140">
        <v>0</v>
      </c>
      <c r="J21" s="140">
        <v>0</v>
      </c>
      <c r="K21" s="140">
        <v>0</v>
      </c>
      <c r="L21" s="24"/>
      <c r="M21" s="24"/>
      <c r="N21" s="24"/>
      <c r="O21" s="24"/>
      <c r="P21" s="24"/>
      <c r="Q21" s="24"/>
      <c r="R21" s="24"/>
      <c r="S21" s="24"/>
      <c r="T21" s="24"/>
      <c r="U21" s="24"/>
    </row>
    <row r="22" spans="1:21" x14ac:dyDescent="0.2">
      <c r="A22" s="43">
        <v>5</v>
      </c>
      <c r="B22" s="44" t="s">
        <v>224</v>
      </c>
      <c r="C22" s="59" t="s">
        <v>12173</v>
      </c>
      <c r="D22" s="45" t="s">
        <v>179</v>
      </c>
      <c r="E22" s="46">
        <v>1694.08</v>
      </c>
      <c r="F22" s="47">
        <v>0</v>
      </c>
      <c r="G22" s="49">
        <f t="shared" si="0"/>
        <v>0</v>
      </c>
      <c r="H22" s="140">
        <v>0</v>
      </c>
      <c r="I22" s="140">
        <v>0</v>
      </c>
      <c r="J22" s="140">
        <v>0</v>
      </c>
      <c r="K22" s="140">
        <v>0</v>
      </c>
      <c r="L22" s="24"/>
      <c r="M22" s="24"/>
      <c r="N22" s="24"/>
      <c r="O22" s="24"/>
      <c r="P22" s="24"/>
      <c r="Q22" s="24"/>
      <c r="R22" s="24"/>
      <c r="S22" s="24"/>
      <c r="T22" s="24"/>
      <c r="U22" s="24"/>
    </row>
    <row r="23" spans="1:21" x14ac:dyDescent="0.2">
      <c r="A23" s="135"/>
      <c r="B23" s="136"/>
      <c r="C23" s="137" t="s">
        <v>12174</v>
      </c>
      <c r="D23" s="138"/>
      <c r="E23" s="139">
        <v>1694.08</v>
      </c>
      <c r="F23" s="134"/>
      <c r="G23" s="134"/>
      <c r="H23" s="140"/>
      <c r="I23" s="140"/>
      <c r="J23" s="140"/>
      <c r="K23" s="140"/>
      <c r="L23" s="24"/>
      <c r="M23" s="24"/>
      <c r="N23" s="24"/>
      <c r="O23" s="24"/>
      <c r="P23" s="24"/>
      <c r="Q23" s="24"/>
      <c r="R23" s="24"/>
      <c r="S23" s="24"/>
      <c r="T23" s="24"/>
      <c r="U23" s="24"/>
    </row>
    <row r="24" spans="1:21" x14ac:dyDescent="0.2">
      <c r="A24" s="51">
        <v>6</v>
      </c>
      <c r="B24" s="52" t="s">
        <v>227</v>
      </c>
      <c r="C24" s="60" t="s">
        <v>12175</v>
      </c>
      <c r="D24" s="53" t="s">
        <v>179</v>
      </c>
      <c r="E24" s="54">
        <v>273.72000000000003</v>
      </c>
      <c r="F24" s="47">
        <v>0</v>
      </c>
      <c r="G24" s="57">
        <f t="shared" si="0"/>
        <v>0</v>
      </c>
      <c r="H24" s="140">
        <v>0</v>
      </c>
      <c r="I24" s="140">
        <v>0</v>
      </c>
      <c r="J24" s="140">
        <v>0</v>
      </c>
      <c r="K24" s="140">
        <v>0</v>
      </c>
      <c r="L24" s="24"/>
      <c r="M24" s="24"/>
      <c r="N24" s="24"/>
      <c r="O24" s="24"/>
      <c r="P24" s="24"/>
      <c r="Q24" s="24"/>
      <c r="R24" s="24"/>
      <c r="S24" s="24"/>
      <c r="T24" s="24"/>
      <c r="U24" s="24"/>
    </row>
    <row r="25" spans="1:21" x14ac:dyDescent="0.2">
      <c r="A25" s="51">
        <v>7</v>
      </c>
      <c r="B25" s="52" t="s">
        <v>12176</v>
      </c>
      <c r="C25" s="60" t="s">
        <v>12177</v>
      </c>
      <c r="D25" s="53" t="s">
        <v>179</v>
      </c>
      <c r="E25" s="54">
        <v>273.72000000000003</v>
      </c>
      <c r="F25" s="47">
        <v>0</v>
      </c>
      <c r="G25" s="57">
        <f t="shared" si="0"/>
        <v>0</v>
      </c>
      <c r="H25" s="140">
        <v>0</v>
      </c>
      <c r="I25" s="140">
        <v>0</v>
      </c>
      <c r="J25" s="140">
        <v>0</v>
      </c>
      <c r="K25" s="140">
        <v>0</v>
      </c>
      <c r="L25" s="24"/>
      <c r="M25" s="24"/>
      <c r="N25" s="24"/>
      <c r="O25" s="24"/>
      <c r="P25" s="24"/>
      <c r="Q25" s="24"/>
      <c r="R25" s="24"/>
      <c r="S25" s="24"/>
      <c r="T25" s="24"/>
      <c r="U25" s="24"/>
    </row>
    <row r="26" spans="1:21" x14ac:dyDescent="0.2">
      <c r="A26" s="43">
        <v>8</v>
      </c>
      <c r="B26" s="44" t="s">
        <v>12178</v>
      </c>
      <c r="C26" s="59" t="s">
        <v>12179</v>
      </c>
      <c r="D26" s="45" t="s">
        <v>179</v>
      </c>
      <c r="E26" s="46">
        <v>149.80000000000001</v>
      </c>
      <c r="F26" s="47">
        <v>0</v>
      </c>
      <c r="G26" s="49">
        <f t="shared" si="0"/>
        <v>0</v>
      </c>
      <c r="H26" s="140">
        <v>0</v>
      </c>
      <c r="I26" s="140">
        <v>0</v>
      </c>
      <c r="J26" s="140">
        <v>0</v>
      </c>
      <c r="K26" s="140">
        <v>0</v>
      </c>
      <c r="L26" s="24"/>
      <c r="M26" s="24"/>
      <c r="N26" s="24"/>
      <c r="O26" s="24"/>
      <c r="P26" s="24"/>
      <c r="Q26" s="24"/>
      <c r="R26" s="24"/>
      <c r="S26" s="24"/>
      <c r="T26" s="24"/>
      <c r="U26" s="24"/>
    </row>
    <row r="27" spans="1:21" x14ac:dyDescent="0.2">
      <c r="A27" s="135"/>
      <c r="B27" s="136"/>
      <c r="C27" s="137" t="s">
        <v>12180</v>
      </c>
      <c r="D27" s="138"/>
      <c r="E27" s="139">
        <v>5.76</v>
      </c>
      <c r="F27" s="134"/>
      <c r="G27" s="134"/>
      <c r="H27" s="140"/>
      <c r="I27" s="140"/>
      <c r="J27" s="140"/>
      <c r="K27" s="140"/>
      <c r="L27" s="24"/>
      <c r="M27" s="24"/>
      <c r="N27" s="24"/>
      <c r="O27" s="24"/>
      <c r="P27" s="24"/>
      <c r="Q27" s="24"/>
      <c r="R27" s="24"/>
      <c r="S27" s="24"/>
      <c r="T27" s="24"/>
      <c r="U27" s="24"/>
    </row>
    <row r="28" spans="1:21" x14ac:dyDescent="0.2">
      <c r="A28" s="135"/>
      <c r="B28" s="136"/>
      <c r="C28" s="137" t="s">
        <v>12181</v>
      </c>
      <c r="D28" s="138"/>
      <c r="E28" s="139">
        <v>62.4</v>
      </c>
      <c r="F28" s="134"/>
      <c r="G28" s="134"/>
      <c r="H28" s="140"/>
      <c r="I28" s="140"/>
      <c r="J28" s="140"/>
      <c r="K28" s="140"/>
      <c r="L28" s="24"/>
      <c r="M28" s="24"/>
      <c r="N28" s="24"/>
      <c r="O28" s="24"/>
      <c r="P28" s="24"/>
      <c r="Q28" s="24"/>
      <c r="R28" s="24"/>
      <c r="S28" s="24"/>
      <c r="T28" s="24"/>
      <c r="U28" s="24"/>
    </row>
    <row r="29" spans="1:21" x14ac:dyDescent="0.2">
      <c r="A29" s="135"/>
      <c r="B29" s="136"/>
      <c r="C29" s="137" t="s">
        <v>12182</v>
      </c>
      <c r="D29" s="138"/>
      <c r="E29" s="139">
        <v>4.68</v>
      </c>
      <c r="F29" s="134"/>
      <c r="G29" s="134"/>
      <c r="H29" s="140"/>
      <c r="I29" s="140"/>
      <c r="J29" s="140"/>
      <c r="K29" s="140"/>
      <c r="L29" s="24"/>
      <c r="M29" s="24"/>
      <c r="N29" s="24"/>
      <c r="O29" s="24"/>
      <c r="P29" s="24"/>
      <c r="Q29" s="24"/>
      <c r="R29" s="24"/>
      <c r="S29" s="24"/>
      <c r="T29" s="24"/>
      <c r="U29" s="24"/>
    </row>
    <row r="30" spans="1:21" x14ac:dyDescent="0.2">
      <c r="A30" s="135"/>
      <c r="B30" s="136"/>
      <c r="C30" s="137" t="s">
        <v>12183</v>
      </c>
      <c r="D30" s="138"/>
      <c r="E30" s="139">
        <v>76.959999999999994</v>
      </c>
      <c r="F30" s="134"/>
      <c r="G30" s="134"/>
      <c r="H30" s="140"/>
      <c r="I30" s="140"/>
      <c r="J30" s="140"/>
      <c r="K30" s="140"/>
      <c r="L30" s="24"/>
      <c r="M30" s="24"/>
      <c r="N30" s="24"/>
      <c r="O30" s="24"/>
      <c r="P30" s="24"/>
      <c r="Q30" s="24"/>
      <c r="R30" s="24"/>
      <c r="S30" s="24"/>
      <c r="T30" s="24"/>
      <c r="U30" s="24"/>
    </row>
    <row r="31" spans="1:21" ht="22.5" x14ac:dyDescent="0.2">
      <c r="A31" s="43">
        <v>9</v>
      </c>
      <c r="B31" s="44" t="s">
        <v>12184</v>
      </c>
      <c r="C31" s="59" t="s">
        <v>12185</v>
      </c>
      <c r="D31" s="45" t="s">
        <v>179</v>
      </c>
      <c r="E31" s="46">
        <v>223.8</v>
      </c>
      <c r="F31" s="47">
        <v>0</v>
      </c>
      <c r="G31" s="49">
        <f t="shared" si="0"/>
        <v>0</v>
      </c>
      <c r="H31" s="140">
        <v>1.7</v>
      </c>
      <c r="I31" s="140">
        <v>380.46000000000004</v>
      </c>
      <c r="J31" s="140">
        <v>0</v>
      </c>
      <c r="K31" s="140">
        <v>0</v>
      </c>
      <c r="L31" s="24"/>
      <c r="M31" s="24"/>
      <c r="N31" s="24"/>
      <c r="O31" s="24"/>
      <c r="P31" s="24"/>
      <c r="Q31" s="24"/>
      <c r="R31" s="24"/>
      <c r="S31" s="24"/>
      <c r="T31" s="24"/>
      <c r="U31" s="24"/>
    </row>
    <row r="32" spans="1:21" x14ac:dyDescent="0.2">
      <c r="A32" s="135"/>
      <c r="B32" s="136"/>
      <c r="C32" s="137" t="s">
        <v>12186</v>
      </c>
      <c r="D32" s="138"/>
      <c r="E32" s="139">
        <v>1.68</v>
      </c>
      <c r="F32" s="134"/>
      <c r="G32" s="134"/>
      <c r="H32" s="140"/>
      <c r="I32" s="140"/>
      <c r="J32" s="140"/>
      <c r="K32" s="140"/>
      <c r="L32" s="24"/>
      <c r="M32" s="24"/>
      <c r="N32" s="24"/>
      <c r="O32" s="24"/>
      <c r="P32" s="24"/>
      <c r="Q32" s="24"/>
      <c r="R32" s="24"/>
      <c r="S32" s="24"/>
      <c r="T32" s="24"/>
      <c r="U32" s="24"/>
    </row>
    <row r="33" spans="1:21" x14ac:dyDescent="0.2">
      <c r="A33" s="135"/>
      <c r="B33" s="136"/>
      <c r="C33" s="137" t="s">
        <v>12187</v>
      </c>
      <c r="D33" s="138"/>
      <c r="E33" s="139">
        <v>51.84</v>
      </c>
      <c r="F33" s="134"/>
      <c r="G33" s="134"/>
      <c r="H33" s="140"/>
      <c r="I33" s="140"/>
      <c r="J33" s="140"/>
      <c r="K33" s="140"/>
      <c r="L33" s="24"/>
      <c r="M33" s="24"/>
      <c r="N33" s="24"/>
      <c r="O33" s="24"/>
      <c r="P33" s="24"/>
      <c r="Q33" s="24"/>
      <c r="R33" s="24"/>
      <c r="S33" s="24"/>
      <c r="T33" s="24"/>
      <c r="U33" s="24"/>
    </row>
    <row r="34" spans="1:21" x14ac:dyDescent="0.2">
      <c r="A34" s="135"/>
      <c r="B34" s="136"/>
      <c r="C34" s="137" t="s">
        <v>12188</v>
      </c>
      <c r="D34" s="138"/>
      <c r="E34" s="139">
        <v>112.32</v>
      </c>
      <c r="F34" s="134"/>
      <c r="G34" s="134"/>
      <c r="H34" s="140"/>
      <c r="I34" s="140"/>
      <c r="J34" s="140"/>
      <c r="K34" s="140"/>
      <c r="L34" s="24"/>
      <c r="M34" s="24"/>
      <c r="N34" s="24"/>
      <c r="O34" s="24"/>
      <c r="P34" s="24"/>
      <c r="Q34" s="24"/>
      <c r="R34" s="24"/>
      <c r="S34" s="24"/>
      <c r="T34" s="24"/>
      <c r="U34" s="24"/>
    </row>
    <row r="35" spans="1:21" x14ac:dyDescent="0.2">
      <c r="A35" s="135"/>
      <c r="B35" s="136"/>
      <c r="C35" s="137" t="s">
        <v>12189</v>
      </c>
      <c r="D35" s="138"/>
      <c r="E35" s="139">
        <v>4.68</v>
      </c>
      <c r="F35" s="134"/>
      <c r="G35" s="134"/>
      <c r="H35" s="140"/>
      <c r="I35" s="140"/>
      <c r="J35" s="140"/>
      <c r="K35" s="140"/>
      <c r="L35" s="24"/>
      <c r="M35" s="24"/>
      <c r="N35" s="24"/>
      <c r="O35" s="24"/>
      <c r="P35" s="24"/>
      <c r="Q35" s="24"/>
      <c r="R35" s="24"/>
      <c r="S35" s="24"/>
      <c r="T35" s="24"/>
      <c r="U35" s="24"/>
    </row>
    <row r="36" spans="1:21" x14ac:dyDescent="0.2">
      <c r="A36" s="135"/>
      <c r="B36" s="136"/>
      <c r="C36" s="137" t="s">
        <v>12190</v>
      </c>
      <c r="D36" s="138"/>
      <c r="E36" s="139">
        <v>53.28</v>
      </c>
      <c r="F36" s="134"/>
      <c r="G36" s="134"/>
      <c r="H36" s="140"/>
      <c r="I36" s="140"/>
      <c r="J36" s="140"/>
      <c r="K36" s="140"/>
      <c r="L36" s="24"/>
      <c r="M36" s="24"/>
      <c r="N36" s="24"/>
      <c r="O36" s="24"/>
      <c r="P36" s="24"/>
      <c r="Q36" s="24"/>
      <c r="R36" s="24"/>
      <c r="S36" s="24"/>
      <c r="T36" s="24"/>
      <c r="U36" s="24"/>
    </row>
    <row r="37" spans="1:21" ht="22.5" x14ac:dyDescent="0.2">
      <c r="A37" s="51">
        <v>10</v>
      </c>
      <c r="B37" s="52" t="s">
        <v>235</v>
      </c>
      <c r="C37" s="60" t="s">
        <v>12191</v>
      </c>
      <c r="D37" s="53" t="s">
        <v>179</v>
      </c>
      <c r="E37" s="54">
        <v>273.72000000000003</v>
      </c>
      <c r="F37" s="47">
        <v>0</v>
      </c>
      <c r="G37" s="57">
        <f t="shared" si="0"/>
        <v>0</v>
      </c>
      <c r="H37" s="140">
        <v>0</v>
      </c>
      <c r="I37" s="140">
        <v>0</v>
      </c>
      <c r="J37" s="140">
        <v>0</v>
      </c>
      <c r="K37" s="140">
        <v>0</v>
      </c>
      <c r="L37" s="24"/>
      <c r="M37" s="24"/>
      <c r="N37" s="24"/>
      <c r="O37" s="24"/>
      <c r="P37" s="24"/>
      <c r="Q37" s="24"/>
      <c r="R37" s="24"/>
      <c r="S37" s="24"/>
      <c r="T37" s="24"/>
      <c r="U37" s="24"/>
    </row>
    <row r="38" spans="1:21" x14ac:dyDescent="0.2">
      <c r="A38" s="36" t="s">
        <v>148</v>
      </c>
      <c r="B38" s="37" t="s">
        <v>38</v>
      </c>
      <c r="C38" s="58" t="s">
        <v>39</v>
      </c>
      <c r="D38" s="38"/>
      <c r="E38" s="39"/>
      <c r="F38" s="40"/>
      <c r="G38" s="41">
        <f>SUM(G39)</f>
        <v>0</v>
      </c>
      <c r="H38" s="313"/>
      <c r="I38" s="313">
        <f>SUM(I39)</f>
        <v>94.387238400000001</v>
      </c>
      <c r="J38" s="313"/>
      <c r="K38" s="313">
        <f>SUM(K39)</f>
        <v>0</v>
      </c>
    </row>
    <row r="39" spans="1:21" x14ac:dyDescent="0.2">
      <c r="A39" s="43">
        <v>11</v>
      </c>
      <c r="B39" s="44" t="s">
        <v>12192</v>
      </c>
      <c r="C39" s="59" t="s">
        <v>12193</v>
      </c>
      <c r="D39" s="45" t="s">
        <v>179</v>
      </c>
      <c r="E39" s="46">
        <v>49.92</v>
      </c>
      <c r="F39" s="47">
        <v>0</v>
      </c>
      <c r="G39" s="49">
        <f>E39*F39</f>
        <v>0</v>
      </c>
      <c r="H39" s="140">
        <v>1.8907700000000001</v>
      </c>
      <c r="I39" s="140">
        <v>94.387238400000001</v>
      </c>
      <c r="J39" s="140">
        <v>0</v>
      </c>
      <c r="K39" s="140">
        <v>0</v>
      </c>
      <c r="L39" s="24"/>
      <c r="M39" s="24"/>
      <c r="N39" s="24"/>
      <c r="O39" s="24"/>
      <c r="P39" s="24"/>
      <c r="Q39" s="24"/>
      <c r="R39" s="24"/>
      <c r="S39" s="24"/>
      <c r="T39" s="24"/>
      <c r="U39" s="24"/>
    </row>
    <row r="40" spans="1:21" x14ac:dyDescent="0.2">
      <c r="A40" s="135"/>
      <c r="B40" s="136"/>
      <c r="C40" s="137" t="s">
        <v>12194</v>
      </c>
      <c r="D40" s="138"/>
      <c r="E40" s="139">
        <v>0.56000000000000005</v>
      </c>
      <c r="F40" s="134"/>
      <c r="G40" s="134"/>
      <c r="H40" s="140"/>
      <c r="I40" s="140"/>
      <c r="J40" s="140"/>
      <c r="K40" s="140"/>
      <c r="L40" s="24"/>
      <c r="M40" s="24"/>
      <c r="N40" s="24"/>
      <c r="O40" s="24"/>
      <c r="P40" s="24"/>
      <c r="Q40" s="24"/>
      <c r="R40" s="24"/>
      <c r="S40" s="24"/>
      <c r="T40" s="24"/>
      <c r="U40" s="24"/>
    </row>
    <row r="41" spans="1:21" x14ac:dyDescent="0.2">
      <c r="A41" s="135"/>
      <c r="B41" s="136"/>
      <c r="C41" s="137" t="s">
        <v>12195</v>
      </c>
      <c r="D41" s="138"/>
      <c r="E41" s="139">
        <v>11.52</v>
      </c>
      <c r="F41" s="134"/>
      <c r="G41" s="134"/>
      <c r="H41" s="140"/>
      <c r="I41" s="140"/>
      <c r="J41" s="140"/>
      <c r="K41" s="140"/>
      <c r="L41" s="24"/>
      <c r="M41" s="24"/>
      <c r="N41" s="24"/>
      <c r="O41" s="24"/>
      <c r="P41" s="24"/>
      <c r="Q41" s="24"/>
      <c r="R41" s="24"/>
      <c r="S41" s="24"/>
      <c r="T41" s="24"/>
      <c r="U41" s="24"/>
    </row>
    <row r="42" spans="1:21" x14ac:dyDescent="0.2">
      <c r="A42" s="135"/>
      <c r="B42" s="136"/>
      <c r="C42" s="137" t="s">
        <v>12196</v>
      </c>
      <c r="D42" s="138"/>
      <c r="E42" s="139">
        <v>24.96</v>
      </c>
      <c r="F42" s="134"/>
      <c r="G42" s="134"/>
      <c r="H42" s="140"/>
      <c r="I42" s="140"/>
      <c r="J42" s="140"/>
      <c r="K42" s="140"/>
      <c r="L42" s="24"/>
      <c r="M42" s="24"/>
      <c r="N42" s="24"/>
      <c r="O42" s="24"/>
      <c r="P42" s="24"/>
      <c r="Q42" s="24"/>
      <c r="R42" s="24"/>
      <c r="S42" s="24"/>
      <c r="T42" s="24"/>
      <c r="U42" s="24"/>
    </row>
    <row r="43" spans="1:21" x14ac:dyDescent="0.2">
      <c r="A43" s="135"/>
      <c r="B43" s="136"/>
      <c r="C43" s="137" t="s">
        <v>12197</v>
      </c>
      <c r="D43" s="138"/>
      <c r="E43" s="139">
        <v>1.04</v>
      </c>
      <c r="F43" s="134"/>
      <c r="G43" s="134"/>
      <c r="H43" s="140"/>
      <c r="I43" s="140"/>
      <c r="J43" s="140"/>
      <c r="K43" s="140"/>
      <c r="L43" s="24"/>
      <c r="M43" s="24"/>
      <c r="N43" s="24"/>
      <c r="O43" s="24"/>
      <c r="P43" s="24"/>
      <c r="Q43" s="24"/>
      <c r="R43" s="24"/>
      <c r="S43" s="24"/>
      <c r="T43" s="24"/>
      <c r="U43" s="24"/>
    </row>
    <row r="44" spans="1:21" x14ac:dyDescent="0.2">
      <c r="A44" s="135"/>
      <c r="B44" s="136"/>
      <c r="C44" s="137" t="s">
        <v>12198</v>
      </c>
      <c r="D44" s="138"/>
      <c r="E44" s="139">
        <v>11.84</v>
      </c>
      <c r="F44" s="134"/>
      <c r="G44" s="134"/>
      <c r="H44" s="140"/>
      <c r="I44" s="140"/>
      <c r="J44" s="140"/>
      <c r="K44" s="140"/>
      <c r="L44" s="24"/>
      <c r="M44" s="24"/>
      <c r="N44" s="24"/>
      <c r="O44" s="24"/>
      <c r="P44" s="24"/>
      <c r="Q44" s="24"/>
      <c r="R44" s="24"/>
      <c r="S44" s="24"/>
      <c r="T44" s="24"/>
      <c r="U44" s="24"/>
    </row>
    <row r="45" spans="1:21" x14ac:dyDescent="0.2">
      <c r="A45" s="36" t="s">
        <v>148</v>
      </c>
      <c r="B45" s="37" t="s">
        <v>42</v>
      </c>
      <c r="C45" s="58" t="s">
        <v>43</v>
      </c>
      <c r="D45" s="38"/>
      <c r="E45" s="39"/>
      <c r="F45" s="40"/>
      <c r="G45" s="41">
        <f>SUM(G46:G48)</f>
        <v>0</v>
      </c>
      <c r="H45" s="313"/>
      <c r="I45" s="313">
        <f>SUM(I46:I48)</f>
        <v>55.325599999999994</v>
      </c>
      <c r="J45" s="313"/>
      <c r="K45" s="313">
        <f>SUM(K46:K48)</f>
        <v>0</v>
      </c>
    </row>
    <row r="46" spans="1:21" ht="22.5" x14ac:dyDescent="0.2">
      <c r="A46" s="51">
        <v>12</v>
      </c>
      <c r="B46" s="52" t="s">
        <v>9911</v>
      </c>
      <c r="C46" s="60" t="s">
        <v>12199</v>
      </c>
      <c r="D46" s="53" t="s">
        <v>373</v>
      </c>
      <c r="E46" s="54">
        <v>216</v>
      </c>
      <c r="F46" s="47">
        <v>0</v>
      </c>
      <c r="G46" s="57">
        <f t="shared" ref="G46:G48" si="1">E46*F46</f>
        <v>0</v>
      </c>
      <c r="H46" s="140">
        <v>4.3299999999999996E-3</v>
      </c>
      <c r="I46" s="140">
        <v>0.93527999999999989</v>
      </c>
      <c r="J46" s="140">
        <v>0</v>
      </c>
      <c r="K46" s="140">
        <v>0</v>
      </c>
      <c r="L46" s="24"/>
      <c r="M46" s="24"/>
      <c r="N46" s="24"/>
      <c r="O46" s="24"/>
      <c r="P46" s="24"/>
      <c r="Q46" s="24"/>
      <c r="R46" s="24"/>
      <c r="S46" s="24"/>
      <c r="T46" s="24"/>
      <c r="U46" s="24"/>
    </row>
    <row r="47" spans="1:21" ht="22.5" x14ac:dyDescent="0.2">
      <c r="A47" s="51">
        <v>13</v>
      </c>
      <c r="B47" s="52" t="s">
        <v>11343</v>
      </c>
      <c r="C47" s="60" t="s">
        <v>11554</v>
      </c>
      <c r="D47" s="53" t="s">
        <v>373</v>
      </c>
      <c r="E47" s="54">
        <v>1847</v>
      </c>
      <c r="F47" s="47">
        <v>0</v>
      </c>
      <c r="G47" s="57">
        <f t="shared" si="1"/>
        <v>0</v>
      </c>
      <c r="H47" s="140">
        <v>8.6599999999999993E-3</v>
      </c>
      <c r="I47" s="140">
        <v>15.995019999999998</v>
      </c>
      <c r="J47" s="140">
        <v>0</v>
      </c>
      <c r="K47" s="140">
        <v>0</v>
      </c>
      <c r="L47" s="24"/>
      <c r="M47" s="24"/>
      <c r="N47" s="24"/>
      <c r="O47" s="24"/>
      <c r="P47" s="24"/>
      <c r="Q47" s="24"/>
      <c r="R47" s="24"/>
      <c r="S47" s="24"/>
      <c r="T47" s="24"/>
      <c r="U47" s="24"/>
    </row>
    <row r="48" spans="1:21" ht="22.5" x14ac:dyDescent="0.2">
      <c r="A48" s="51">
        <v>14</v>
      </c>
      <c r="B48" s="52" t="s">
        <v>12200</v>
      </c>
      <c r="C48" s="60" t="s">
        <v>12201</v>
      </c>
      <c r="D48" s="53" t="s">
        <v>373</v>
      </c>
      <c r="E48" s="54">
        <v>985</v>
      </c>
      <c r="F48" s="47">
        <v>0</v>
      </c>
      <c r="G48" s="57">
        <f t="shared" si="1"/>
        <v>0</v>
      </c>
      <c r="H48" s="140">
        <v>3.8980000000000001E-2</v>
      </c>
      <c r="I48" s="140">
        <v>38.395299999999999</v>
      </c>
      <c r="J48" s="140">
        <v>0</v>
      </c>
      <c r="K48" s="140">
        <v>0</v>
      </c>
      <c r="L48" s="24"/>
      <c r="M48" s="24"/>
      <c r="N48" s="24"/>
      <c r="O48" s="24"/>
      <c r="P48" s="24"/>
      <c r="Q48" s="24"/>
      <c r="R48" s="24"/>
      <c r="S48" s="24"/>
      <c r="T48" s="24"/>
      <c r="U48" s="24"/>
    </row>
    <row r="49" spans="1:21" x14ac:dyDescent="0.2">
      <c r="A49" s="36" t="s">
        <v>148</v>
      </c>
      <c r="B49" s="37" t="s">
        <v>11214</v>
      </c>
      <c r="C49" s="58" t="s">
        <v>11215</v>
      </c>
      <c r="D49" s="38"/>
      <c r="E49" s="39"/>
      <c r="F49" s="40"/>
      <c r="G49" s="41">
        <f>SUM(G50:G72)</f>
        <v>0</v>
      </c>
      <c r="H49" s="313"/>
      <c r="I49" s="313">
        <f>SUM(I50:I72)</f>
        <v>1.61494</v>
      </c>
      <c r="J49" s="313"/>
      <c r="K49" s="313">
        <f>SUM(K50:K72)</f>
        <v>83.119045</v>
      </c>
    </row>
    <row r="50" spans="1:21" x14ac:dyDescent="0.2">
      <c r="A50" s="43">
        <v>15</v>
      </c>
      <c r="B50" s="44" t="s">
        <v>12202</v>
      </c>
      <c r="C50" s="59" t="s">
        <v>12203</v>
      </c>
      <c r="D50" s="45" t="s">
        <v>373</v>
      </c>
      <c r="E50" s="46">
        <v>98.5</v>
      </c>
      <c r="F50" s="47">
        <v>0</v>
      </c>
      <c r="G50" s="49">
        <f t="shared" ref="G50:G74" si="2">E50*F50</f>
        <v>0</v>
      </c>
      <c r="H50" s="140">
        <v>0</v>
      </c>
      <c r="I50" s="140">
        <v>0</v>
      </c>
      <c r="J50" s="140">
        <v>3.3169999999999998E-2</v>
      </c>
      <c r="K50" s="140">
        <v>3.267245</v>
      </c>
      <c r="L50" s="24"/>
      <c r="M50" s="24"/>
      <c r="N50" s="24"/>
      <c r="O50" s="24"/>
      <c r="P50" s="24"/>
      <c r="Q50" s="24"/>
      <c r="R50" s="24"/>
      <c r="S50" s="24"/>
      <c r="T50" s="24"/>
      <c r="U50" s="24"/>
    </row>
    <row r="51" spans="1:21" x14ac:dyDescent="0.2">
      <c r="A51" s="135"/>
      <c r="B51" s="136"/>
      <c r="C51" s="137" t="s">
        <v>12204</v>
      </c>
      <c r="D51" s="138"/>
      <c r="E51" s="139">
        <v>98.5</v>
      </c>
      <c r="F51" s="134"/>
      <c r="G51" s="134">
        <f t="shared" si="2"/>
        <v>0</v>
      </c>
      <c r="H51" s="140"/>
      <c r="I51" s="140"/>
      <c r="J51" s="140"/>
      <c r="K51" s="140"/>
      <c r="L51" s="24"/>
      <c r="M51" s="24"/>
      <c r="N51" s="24"/>
      <c r="O51" s="24"/>
      <c r="P51" s="24"/>
      <c r="Q51" s="24"/>
      <c r="R51" s="24"/>
      <c r="S51" s="24"/>
      <c r="T51" s="24"/>
      <c r="U51" s="24"/>
    </row>
    <row r="52" spans="1:21" x14ac:dyDescent="0.2">
      <c r="A52" s="51">
        <v>16</v>
      </c>
      <c r="B52" s="52" t="s">
        <v>12205</v>
      </c>
      <c r="C52" s="60" t="s">
        <v>12206</v>
      </c>
      <c r="D52" s="53" t="s">
        <v>373</v>
      </c>
      <c r="E52" s="54">
        <v>7.5</v>
      </c>
      <c r="F52" s="47">
        <v>0</v>
      </c>
      <c r="G52" s="57">
        <f t="shared" si="2"/>
        <v>0</v>
      </c>
      <c r="H52" s="140">
        <v>0</v>
      </c>
      <c r="I52" s="140">
        <v>0</v>
      </c>
      <c r="J52" s="140">
        <v>5.024E-2</v>
      </c>
      <c r="K52" s="140">
        <v>0.37680000000000002</v>
      </c>
      <c r="L52" s="24"/>
      <c r="M52" s="24"/>
      <c r="N52" s="24"/>
      <c r="O52" s="24"/>
      <c r="P52" s="24"/>
      <c r="Q52" s="24"/>
      <c r="R52" s="24"/>
      <c r="S52" s="24"/>
      <c r="T52" s="24"/>
      <c r="U52" s="24"/>
    </row>
    <row r="53" spans="1:21" x14ac:dyDescent="0.2">
      <c r="A53" s="51">
        <v>17</v>
      </c>
      <c r="B53" s="52" t="s">
        <v>12207</v>
      </c>
      <c r="C53" s="60" t="s">
        <v>12208</v>
      </c>
      <c r="D53" s="53" t="s">
        <v>373</v>
      </c>
      <c r="E53" s="54">
        <v>98.5</v>
      </c>
      <c r="F53" s="47">
        <v>0</v>
      </c>
      <c r="G53" s="57">
        <f t="shared" si="2"/>
        <v>0</v>
      </c>
      <c r="H53" s="140">
        <v>1.0000000000000001E-5</v>
      </c>
      <c r="I53" s="140">
        <v>9.8499999999999998E-4</v>
      </c>
      <c r="J53" s="140">
        <v>0</v>
      </c>
      <c r="K53" s="140">
        <v>0</v>
      </c>
      <c r="L53" s="24"/>
      <c r="M53" s="24"/>
      <c r="N53" s="24"/>
      <c r="O53" s="24"/>
      <c r="P53" s="24"/>
      <c r="Q53" s="24"/>
      <c r="R53" s="24"/>
      <c r="S53" s="24"/>
      <c r="T53" s="24"/>
      <c r="U53" s="24"/>
    </row>
    <row r="54" spans="1:21" x14ac:dyDescent="0.2">
      <c r="A54" s="51">
        <v>18</v>
      </c>
      <c r="B54" s="52" t="s">
        <v>12209</v>
      </c>
      <c r="C54" s="60" t="s">
        <v>12210</v>
      </c>
      <c r="D54" s="53" t="s">
        <v>373</v>
      </c>
      <c r="E54" s="54">
        <v>7.5</v>
      </c>
      <c r="F54" s="47">
        <v>0</v>
      </c>
      <c r="G54" s="57">
        <f t="shared" si="2"/>
        <v>0</v>
      </c>
      <c r="H54" s="140">
        <v>1.0000000000000001E-5</v>
      </c>
      <c r="I54" s="140">
        <v>7.5000000000000007E-5</v>
      </c>
      <c r="J54" s="140">
        <v>0</v>
      </c>
      <c r="K54" s="140">
        <v>0</v>
      </c>
      <c r="L54" s="24"/>
      <c r="M54" s="24"/>
      <c r="N54" s="24"/>
      <c r="O54" s="24"/>
      <c r="P54" s="24"/>
      <c r="Q54" s="24"/>
      <c r="R54" s="24"/>
      <c r="S54" s="24"/>
      <c r="T54" s="24"/>
      <c r="U54" s="24"/>
    </row>
    <row r="55" spans="1:21" x14ac:dyDescent="0.2">
      <c r="A55" s="51">
        <v>19</v>
      </c>
      <c r="B55" s="52" t="s">
        <v>12211</v>
      </c>
      <c r="C55" s="60" t="s">
        <v>12212</v>
      </c>
      <c r="D55" s="53" t="s">
        <v>373</v>
      </c>
      <c r="E55" s="54">
        <v>98.5</v>
      </c>
      <c r="F55" s="47">
        <v>0</v>
      </c>
      <c r="G55" s="57">
        <f t="shared" si="2"/>
        <v>0</v>
      </c>
      <c r="H55" s="140">
        <v>0</v>
      </c>
      <c r="I55" s="140">
        <v>0</v>
      </c>
      <c r="J55" s="140">
        <v>0</v>
      </c>
      <c r="K55" s="140">
        <v>0</v>
      </c>
      <c r="L55" s="24"/>
      <c r="M55" s="24"/>
      <c r="N55" s="24"/>
      <c r="O55" s="24"/>
      <c r="P55" s="24"/>
      <c r="Q55" s="24"/>
      <c r="R55" s="24"/>
      <c r="S55" s="24"/>
      <c r="T55" s="24"/>
      <c r="U55" s="24"/>
    </row>
    <row r="56" spans="1:21" x14ac:dyDescent="0.2">
      <c r="A56" s="51">
        <v>20</v>
      </c>
      <c r="B56" s="52" t="s">
        <v>12213</v>
      </c>
      <c r="C56" s="60" t="s">
        <v>12214</v>
      </c>
      <c r="D56" s="53" t="s">
        <v>373</v>
      </c>
      <c r="E56" s="54">
        <v>7.5</v>
      </c>
      <c r="F56" s="47">
        <v>0</v>
      </c>
      <c r="G56" s="57">
        <f t="shared" si="2"/>
        <v>0</v>
      </c>
      <c r="H56" s="140">
        <v>0</v>
      </c>
      <c r="I56" s="140">
        <v>0</v>
      </c>
      <c r="J56" s="140">
        <v>0</v>
      </c>
      <c r="K56" s="140">
        <v>0</v>
      </c>
      <c r="L56" s="24"/>
      <c r="M56" s="24"/>
      <c r="N56" s="24"/>
      <c r="O56" s="24"/>
      <c r="P56" s="24"/>
      <c r="Q56" s="24"/>
      <c r="R56" s="24"/>
      <c r="S56" s="24"/>
      <c r="T56" s="24"/>
      <c r="U56" s="24"/>
    </row>
    <row r="57" spans="1:21" x14ac:dyDescent="0.2">
      <c r="A57" s="51">
        <v>21</v>
      </c>
      <c r="B57" s="52" t="s">
        <v>12215</v>
      </c>
      <c r="C57" s="60" t="s">
        <v>12216</v>
      </c>
      <c r="D57" s="53" t="s">
        <v>373</v>
      </c>
      <c r="E57" s="54">
        <v>98.5</v>
      </c>
      <c r="F57" s="47">
        <v>0</v>
      </c>
      <c r="G57" s="57">
        <f t="shared" si="2"/>
        <v>0</v>
      </c>
      <c r="H57" s="140">
        <v>0</v>
      </c>
      <c r="I57" s="140">
        <v>0</v>
      </c>
      <c r="J57" s="140">
        <v>0</v>
      </c>
      <c r="K57" s="140">
        <v>0</v>
      </c>
      <c r="L57" s="24"/>
      <c r="M57" s="24"/>
      <c r="N57" s="24"/>
      <c r="O57" s="24"/>
      <c r="P57" s="24"/>
      <c r="Q57" s="24"/>
      <c r="R57" s="24"/>
      <c r="S57" s="24"/>
      <c r="T57" s="24"/>
      <c r="U57" s="24"/>
    </row>
    <row r="58" spans="1:21" x14ac:dyDescent="0.2">
      <c r="A58" s="51">
        <v>22</v>
      </c>
      <c r="B58" s="52" t="s">
        <v>12217</v>
      </c>
      <c r="C58" s="60" t="s">
        <v>12218</v>
      </c>
      <c r="D58" s="53" t="s">
        <v>373</v>
      </c>
      <c r="E58" s="54">
        <v>7.5</v>
      </c>
      <c r="F58" s="47">
        <v>0</v>
      </c>
      <c r="G58" s="57">
        <f t="shared" si="2"/>
        <v>0</v>
      </c>
      <c r="H58" s="140">
        <v>0</v>
      </c>
      <c r="I58" s="140">
        <v>0</v>
      </c>
      <c r="J58" s="140">
        <v>0</v>
      </c>
      <c r="K58" s="140">
        <v>0</v>
      </c>
      <c r="L58" s="24"/>
      <c r="M58" s="24"/>
      <c r="N58" s="24"/>
      <c r="O58" s="24"/>
      <c r="P58" s="24"/>
      <c r="Q58" s="24"/>
      <c r="R58" s="24"/>
      <c r="S58" s="24"/>
      <c r="T58" s="24"/>
      <c r="U58" s="24"/>
    </row>
    <row r="59" spans="1:21" x14ac:dyDescent="0.2">
      <c r="A59" s="43">
        <v>23</v>
      </c>
      <c r="B59" s="44" t="s">
        <v>11645</v>
      </c>
      <c r="C59" s="59" t="s">
        <v>11646</v>
      </c>
      <c r="D59" s="45" t="s">
        <v>505</v>
      </c>
      <c r="E59" s="46">
        <v>354</v>
      </c>
      <c r="F59" s="47">
        <v>0</v>
      </c>
      <c r="G59" s="49">
        <f t="shared" si="2"/>
        <v>0</v>
      </c>
      <c r="H59" s="140">
        <v>3.4000000000000002E-4</v>
      </c>
      <c r="I59" s="140">
        <v>0.12036000000000001</v>
      </c>
      <c r="J59" s="140">
        <v>5.3999999999999999E-2</v>
      </c>
      <c r="K59" s="140">
        <v>19.116</v>
      </c>
      <c r="L59" s="24"/>
      <c r="M59" s="24"/>
      <c r="N59" s="24"/>
      <c r="O59" s="24"/>
      <c r="P59" s="24"/>
      <c r="Q59" s="24"/>
      <c r="R59" s="24"/>
      <c r="S59" s="24"/>
      <c r="T59" s="24"/>
      <c r="U59" s="24"/>
    </row>
    <row r="60" spans="1:21" x14ac:dyDescent="0.2">
      <c r="A60" s="135"/>
      <c r="B60" s="136"/>
      <c r="C60" s="137" t="s">
        <v>12219</v>
      </c>
      <c r="D60" s="138"/>
      <c r="E60" s="139">
        <v>354</v>
      </c>
      <c r="F60" s="134"/>
      <c r="G60" s="134">
        <f t="shared" si="2"/>
        <v>0</v>
      </c>
      <c r="H60" s="140"/>
      <c r="I60" s="140"/>
      <c r="J60" s="140"/>
      <c r="K60" s="140"/>
      <c r="L60" s="24"/>
      <c r="M60" s="24"/>
      <c r="N60" s="24"/>
      <c r="O60" s="24"/>
      <c r="P60" s="24"/>
      <c r="Q60" s="24"/>
      <c r="R60" s="24"/>
      <c r="S60" s="24"/>
      <c r="T60" s="24"/>
      <c r="U60" s="24"/>
    </row>
    <row r="61" spans="1:21" x14ac:dyDescent="0.2">
      <c r="A61" s="43">
        <v>24</v>
      </c>
      <c r="B61" s="44" t="s">
        <v>12220</v>
      </c>
      <c r="C61" s="59" t="s">
        <v>12221</v>
      </c>
      <c r="D61" s="45" t="s">
        <v>505</v>
      </c>
      <c r="E61" s="46">
        <v>92</v>
      </c>
      <c r="F61" s="47">
        <v>0</v>
      </c>
      <c r="G61" s="49">
        <f t="shared" si="2"/>
        <v>0</v>
      </c>
      <c r="H61" s="140">
        <v>0</v>
      </c>
      <c r="I61" s="140">
        <v>0</v>
      </c>
      <c r="J61" s="140">
        <v>2.5999999999999999E-2</v>
      </c>
      <c r="K61" s="140">
        <v>2.3919999999999999</v>
      </c>
      <c r="L61" s="24"/>
      <c r="M61" s="24"/>
      <c r="N61" s="24"/>
      <c r="O61" s="24"/>
      <c r="P61" s="24"/>
      <c r="Q61" s="24"/>
      <c r="R61" s="24"/>
      <c r="S61" s="24"/>
      <c r="T61" s="24"/>
      <c r="U61" s="24"/>
    </row>
    <row r="62" spans="1:21" x14ac:dyDescent="0.2">
      <c r="A62" s="135"/>
      <c r="B62" s="136"/>
      <c r="C62" s="137" t="s">
        <v>12222</v>
      </c>
      <c r="D62" s="138"/>
      <c r="E62" s="139">
        <v>92</v>
      </c>
      <c r="F62" s="134"/>
      <c r="G62" s="134">
        <f t="shared" si="2"/>
        <v>0</v>
      </c>
      <c r="H62" s="140"/>
      <c r="I62" s="140"/>
      <c r="J62" s="140"/>
      <c r="K62" s="140"/>
      <c r="L62" s="24"/>
      <c r="M62" s="24"/>
      <c r="N62" s="24"/>
      <c r="O62" s="24"/>
      <c r="P62" s="24"/>
      <c r="Q62" s="24"/>
      <c r="R62" s="24"/>
      <c r="S62" s="24"/>
      <c r="T62" s="24"/>
      <c r="U62" s="24"/>
    </row>
    <row r="63" spans="1:21" x14ac:dyDescent="0.2">
      <c r="A63" s="51">
        <v>25</v>
      </c>
      <c r="B63" s="52" t="s">
        <v>12223</v>
      </c>
      <c r="C63" s="60" t="s">
        <v>12224</v>
      </c>
      <c r="D63" s="53" t="s">
        <v>373</v>
      </c>
      <c r="E63" s="54">
        <v>1847</v>
      </c>
      <c r="F63" s="47">
        <v>0</v>
      </c>
      <c r="G63" s="57">
        <f t="shared" si="2"/>
        <v>0</v>
      </c>
      <c r="H63" s="140">
        <v>4.8999999999999998E-4</v>
      </c>
      <c r="I63" s="140">
        <v>0.90503</v>
      </c>
      <c r="J63" s="140">
        <v>8.9999999999999993E-3</v>
      </c>
      <c r="K63" s="140">
        <v>16.622999999999998</v>
      </c>
      <c r="L63" s="24"/>
      <c r="M63" s="24"/>
      <c r="N63" s="24"/>
      <c r="O63" s="24"/>
      <c r="P63" s="24"/>
      <c r="Q63" s="24"/>
      <c r="R63" s="24"/>
      <c r="S63" s="24"/>
      <c r="T63" s="24"/>
      <c r="U63" s="24"/>
    </row>
    <row r="64" spans="1:21" x14ac:dyDescent="0.2">
      <c r="A64" s="51">
        <v>26</v>
      </c>
      <c r="B64" s="52" t="s">
        <v>3288</v>
      </c>
      <c r="C64" s="60" t="s">
        <v>12225</v>
      </c>
      <c r="D64" s="53" t="s">
        <v>373</v>
      </c>
      <c r="E64" s="54">
        <v>216</v>
      </c>
      <c r="F64" s="47">
        <v>0</v>
      </c>
      <c r="G64" s="57">
        <f t="shared" si="2"/>
        <v>0</v>
      </c>
      <c r="H64" s="140">
        <v>4.8999999999999998E-4</v>
      </c>
      <c r="I64" s="140">
        <v>0.10583999999999999</v>
      </c>
      <c r="J64" s="140">
        <v>8.9999999999999993E-3</v>
      </c>
      <c r="K64" s="140">
        <v>1.944</v>
      </c>
      <c r="L64" s="24"/>
      <c r="M64" s="24"/>
      <c r="N64" s="24"/>
      <c r="O64" s="24"/>
      <c r="P64" s="24"/>
      <c r="Q64" s="24"/>
      <c r="R64" s="24"/>
      <c r="S64" s="24"/>
      <c r="T64" s="24"/>
      <c r="U64" s="24"/>
    </row>
    <row r="65" spans="1:21" x14ac:dyDescent="0.2">
      <c r="A65" s="51">
        <v>27</v>
      </c>
      <c r="B65" s="52" t="s">
        <v>3332</v>
      </c>
      <c r="C65" s="60" t="s">
        <v>12226</v>
      </c>
      <c r="D65" s="53" t="s">
        <v>373</v>
      </c>
      <c r="E65" s="54">
        <v>985</v>
      </c>
      <c r="F65" s="47">
        <v>0</v>
      </c>
      <c r="G65" s="57">
        <f t="shared" si="2"/>
        <v>0</v>
      </c>
      <c r="H65" s="140">
        <v>4.8999999999999998E-4</v>
      </c>
      <c r="I65" s="140">
        <v>0.48264999999999997</v>
      </c>
      <c r="J65" s="140">
        <v>0.04</v>
      </c>
      <c r="K65" s="140">
        <v>39.4</v>
      </c>
      <c r="L65" s="24"/>
      <c r="M65" s="24"/>
      <c r="N65" s="24"/>
      <c r="O65" s="24"/>
      <c r="P65" s="24"/>
      <c r="Q65" s="24"/>
      <c r="R65" s="24"/>
      <c r="S65" s="24"/>
      <c r="T65" s="24"/>
      <c r="U65" s="24"/>
    </row>
    <row r="66" spans="1:21" x14ac:dyDescent="0.2">
      <c r="A66" s="51">
        <v>28</v>
      </c>
      <c r="B66" s="52" t="s">
        <v>12227</v>
      </c>
      <c r="C66" s="60" t="s">
        <v>12228</v>
      </c>
      <c r="D66" s="53" t="s">
        <v>297</v>
      </c>
      <c r="E66" s="54">
        <v>83.119050000000001</v>
      </c>
      <c r="F66" s="47">
        <v>0</v>
      </c>
      <c r="G66" s="57">
        <f t="shared" si="2"/>
        <v>0</v>
      </c>
      <c r="H66" s="140">
        <v>0</v>
      </c>
      <c r="I66" s="140">
        <v>0</v>
      </c>
      <c r="J66" s="140">
        <v>0</v>
      </c>
      <c r="K66" s="140">
        <v>0</v>
      </c>
      <c r="L66" s="24"/>
      <c r="M66" s="24"/>
      <c r="N66" s="24"/>
      <c r="O66" s="24"/>
      <c r="P66" s="24"/>
      <c r="Q66" s="24"/>
      <c r="R66" s="24"/>
      <c r="S66" s="24"/>
      <c r="T66" s="24"/>
      <c r="U66" s="24"/>
    </row>
    <row r="67" spans="1:21" x14ac:dyDescent="0.2">
      <c r="A67" s="51">
        <v>29</v>
      </c>
      <c r="B67" s="52" t="s">
        <v>12229</v>
      </c>
      <c r="C67" s="60" t="s">
        <v>12230</v>
      </c>
      <c r="D67" s="53" t="s">
        <v>297</v>
      </c>
      <c r="E67" s="54">
        <v>41.559519999999999</v>
      </c>
      <c r="F67" s="47">
        <v>0</v>
      </c>
      <c r="G67" s="57">
        <f t="shared" si="2"/>
        <v>0</v>
      </c>
      <c r="H67" s="140">
        <v>0</v>
      </c>
      <c r="I67" s="140">
        <v>0</v>
      </c>
      <c r="J67" s="140">
        <v>0</v>
      </c>
      <c r="K67" s="140">
        <v>0</v>
      </c>
      <c r="L67" s="24"/>
      <c r="M67" s="24"/>
      <c r="N67" s="24"/>
      <c r="O67" s="24"/>
      <c r="P67" s="24"/>
      <c r="Q67" s="24"/>
      <c r="R67" s="24"/>
      <c r="S67" s="24"/>
      <c r="T67" s="24"/>
      <c r="U67" s="24"/>
    </row>
    <row r="68" spans="1:21" x14ac:dyDescent="0.2">
      <c r="A68" s="51">
        <v>30</v>
      </c>
      <c r="B68" s="52" t="s">
        <v>5673</v>
      </c>
      <c r="C68" s="60" t="s">
        <v>12231</v>
      </c>
      <c r="D68" s="53" t="s">
        <v>297</v>
      </c>
      <c r="E68" s="54">
        <v>83.119050000000001</v>
      </c>
      <c r="F68" s="47">
        <v>0</v>
      </c>
      <c r="G68" s="57">
        <f t="shared" si="2"/>
        <v>0</v>
      </c>
      <c r="H68" s="140">
        <v>0</v>
      </c>
      <c r="I68" s="140">
        <v>0</v>
      </c>
      <c r="J68" s="140">
        <v>0</v>
      </c>
      <c r="K68" s="140">
        <v>0</v>
      </c>
      <c r="L68" s="24"/>
      <c r="M68" s="24"/>
      <c r="N68" s="24"/>
      <c r="O68" s="24"/>
      <c r="P68" s="24"/>
      <c r="Q68" s="24"/>
      <c r="R68" s="24"/>
      <c r="S68" s="24"/>
      <c r="T68" s="24"/>
      <c r="U68" s="24"/>
    </row>
    <row r="69" spans="1:21" x14ac:dyDescent="0.2">
      <c r="A69" s="51">
        <v>31</v>
      </c>
      <c r="B69" s="52" t="s">
        <v>5676</v>
      </c>
      <c r="C69" s="60" t="s">
        <v>12232</v>
      </c>
      <c r="D69" s="53" t="s">
        <v>297</v>
      </c>
      <c r="E69" s="54">
        <v>83.119050000000001</v>
      </c>
      <c r="F69" s="47">
        <v>0</v>
      </c>
      <c r="G69" s="57">
        <f t="shared" si="2"/>
        <v>0</v>
      </c>
      <c r="H69" s="140">
        <v>0</v>
      </c>
      <c r="I69" s="140">
        <v>0</v>
      </c>
      <c r="J69" s="140">
        <v>0</v>
      </c>
      <c r="K69" s="140">
        <v>0</v>
      </c>
      <c r="L69" s="24"/>
      <c r="M69" s="24"/>
      <c r="N69" s="24"/>
      <c r="O69" s="24"/>
      <c r="P69" s="24"/>
      <c r="Q69" s="24"/>
      <c r="R69" s="24"/>
      <c r="S69" s="24"/>
      <c r="T69" s="24"/>
      <c r="U69" s="24"/>
    </row>
    <row r="70" spans="1:21" x14ac:dyDescent="0.2">
      <c r="A70" s="51">
        <v>32</v>
      </c>
      <c r="B70" s="52" t="s">
        <v>5679</v>
      </c>
      <c r="C70" s="60" t="s">
        <v>12233</v>
      </c>
      <c r="D70" s="53" t="s">
        <v>297</v>
      </c>
      <c r="E70" s="54">
        <v>83.119050000000001</v>
      </c>
      <c r="F70" s="47">
        <v>0</v>
      </c>
      <c r="G70" s="57">
        <f t="shared" si="2"/>
        <v>0</v>
      </c>
      <c r="H70" s="140">
        <v>0</v>
      </c>
      <c r="I70" s="140">
        <v>0</v>
      </c>
      <c r="J70" s="140">
        <v>0</v>
      </c>
      <c r="K70" s="140">
        <v>0</v>
      </c>
      <c r="L70" s="24"/>
      <c r="M70" s="24"/>
      <c r="N70" s="24"/>
      <c r="O70" s="24"/>
      <c r="P70" s="24"/>
      <c r="Q70" s="24"/>
      <c r="R70" s="24"/>
      <c r="S70" s="24"/>
      <c r="T70" s="24"/>
      <c r="U70" s="24"/>
    </row>
    <row r="71" spans="1:21" x14ac:dyDescent="0.2">
      <c r="A71" s="51">
        <v>33</v>
      </c>
      <c r="B71" s="52" t="s">
        <v>5681</v>
      </c>
      <c r="C71" s="60" t="s">
        <v>12234</v>
      </c>
      <c r="D71" s="53" t="s">
        <v>297</v>
      </c>
      <c r="E71" s="54">
        <v>83.119050000000001</v>
      </c>
      <c r="F71" s="47">
        <v>0</v>
      </c>
      <c r="G71" s="57">
        <f t="shared" si="2"/>
        <v>0</v>
      </c>
      <c r="H71" s="140">
        <v>0</v>
      </c>
      <c r="I71" s="140">
        <v>0</v>
      </c>
      <c r="J71" s="140">
        <v>0</v>
      </c>
      <c r="K71" s="140">
        <v>0</v>
      </c>
      <c r="L71" s="24"/>
      <c r="M71" s="24"/>
      <c r="N71" s="24"/>
      <c r="O71" s="24"/>
      <c r="P71" s="24"/>
      <c r="Q71" s="24"/>
      <c r="R71" s="24"/>
      <c r="S71" s="24"/>
      <c r="T71" s="24"/>
      <c r="U71" s="24"/>
    </row>
    <row r="72" spans="1:21" x14ac:dyDescent="0.2">
      <c r="A72" s="51">
        <v>34</v>
      </c>
      <c r="B72" s="52" t="s">
        <v>5560</v>
      </c>
      <c r="C72" s="60" t="s">
        <v>9425</v>
      </c>
      <c r="D72" s="53" t="s">
        <v>297</v>
      </c>
      <c r="E72" s="54">
        <v>83.119050000000001</v>
      </c>
      <c r="F72" s="47">
        <v>0</v>
      </c>
      <c r="G72" s="321">
        <f t="shared" si="2"/>
        <v>0</v>
      </c>
      <c r="H72" s="33">
        <v>0</v>
      </c>
      <c r="I72" s="33">
        <v>0</v>
      </c>
      <c r="J72" s="33">
        <v>0</v>
      </c>
      <c r="K72" s="33">
        <v>0</v>
      </c>
      <c r="L72" s="24"/>
      <c r="M72" s="24"/>
      <c r="N72" s="24"/>
      <c r="O72" s="24"/>
      <c r="P72" s="24"/>
      <c r="Q72" s="24"/>
      <c r="R72" s="24"/>
      <c r="S72" s="24"/>
      <c r="T72" s="24"/>
      <c r="U72" s="24"/>
    </row>
    <row r="73" spans="1:21" x14ac:dyDescent="0.2">
      <c r="A73" s="36" t="s">
        <v>148</v>
      </c>
      <c r="B73" s="37" t="s">
        <v>64</v>
      </c>
      <c r="C73" s="58" t="s">
        <v>65</v>
      </c>
      <c r="D73" s="38"/>
      <c r="E73" s="39"/>
      <c r="F73" s="40"/>
      <c r="G73" s="40">
        <f>SUM(G74)</f>
        <v>0</v>
      </c>
      <c r="H73" s="323"/>
      <c r="I73" s="323">
        <f>SUM(I74:I86)</f>
        <v>0</v>
      </c>
      <c r="J73" s="323"/>
      <c r="K73" s="323">
        <f>SUM(K74:K86)</f>
        <v>59.78707</v>
      </c>
    </row>
    <row r="74" spans="1:21" ht="45" outlineLevel="1" x14ac:dyDescent="0.2">
      <c r="A74" s="43" t="s">
        <v>12879</v>
      </c>
      <c r="B74" s="44" t="s">
        <v>3543</v>
      </c>
      <c r="C74" s="59" t="s">
        <v>3544</v>
      </c>
      <c r="D74" s="45" t="s">
        <v>297</v>
      </c>
      <c r="E74" s="46">
        <f>I49+I45+I38+I8</f>
        <v>531.78777839999998</v>
      </c>
      <c r="F74" s="47">
        <v>0</v>
      </c>
      <c r="G74" s="322">
        <f t="shared" si="2"/>
        <v>0</v>
      </c>
      <c r="H74" s="33">
        <v>0</v>
      </c>
      <c r="I74" s="33">
        <f>ROUND(E74*H74,2)</f>
        <v>0</v>
      </c>
      <c r="J74" s="33">
        <v>0</v>
      </c>
      <c r="K74" s="33">
        <f>ROUND(E74*J74,2)</f>
        <v>0</v>
      </c>
    </row>
    <row r="75" spans="1:21" x14ac:dyDescent="0.2">
      <c r="A75" s="36" t="s">
        <v>148</v>
      </c>
      <c r="B75" s="37" t="s">
        <v>11393</v>
      </c>
      <c r="C75" s="58" t="s">
        <v>11394</v>
      </c>
      <c r="D75" s="38"/>
      <c r="E75" s="39"/>
      <c r="F75" s="40"/>
      <c r="G75" s="40">
        <f>SUM(G76:G93)</f>
        <v>0</v>
      </c>
      <c r="H75" s="323"/>
      <c r="I75" s="323">
        <f>SUM(I76:I93)</f>
        <v>0</v>
      </c>
      <c r="J75" s="323"/>
      <c r="K75" s="323">
        <f>SUM(K76:K93)</f>
        <v>54.813090000000003</v>
      </c>
    </row>
    <row r="76" spans="1:21" x14ac:dyDescent="0.2">
      <c r="A76" s="51">
        <v>35</v>
      </c>
      <c r="B76" s="52" t="s">
        <v>12235</v>
      </c>
      <c r="C76" s="60" t="s">
        <v>12236</v>
      </c>
      <c r="D76" s="53" t="s">
        <v>297</v>
      </c>
      <c r="E76" s="54">
        <v>19.88</v>
      </c>
      <c r="F76" s="47">
        <v>0</v>
      </c>
      <c r="G76" s="321">
        <f t="shared" ref="G76:G93" si="3">E76*F76</f>
        <v>0</v>
      </c>
      <c r="H76" s="33">
        <v>0</v>
      </c>
      <c r="I76" s="33">
        <v>0</v>
      </c>
      <c r="J76" s="33">
        <v>0</v>
      </c>
      <c r="K76" s="33">
        <v>0</v>
      </c>
      <c r="L76" s="24"/>
      <c r="M76" s="24"/>
      <c r="N76" s="24"/>
      <c r="O76" s="24"/>
      <c r="P76" s="24"/>
      <c r="Q76" s="24"/>
      <c r="R76" s="24"/>
      <c r="S76" s="24"/>
      <c r="T76" s="24"/>
      <c r="U76" s="24"/>
    </row>
    <row r="77" spans="1:21" x14ac:dyDescent="0.2">
      <c r="A77" s="51">
        <v>36</v>
      </c>
      <c r="B77" s="52" t="s">
        <v>12237</v>
      </c>
      <c r="C77" s="60" t="s">
        <v>12238</v>
      </c>
      <c r="D77" s="53" t="s">
        <v>297</v>
      </c>
      <c r="E77" s="54">
        <v>19.88</v>
      </c>
      <c r="F77" s="47">
        <v>0</v>
      </c>
      <c r="G77" s="57">
        <f t="shared" si="3"/>
        <v>0</v>
      </c>
      <c r="H77" s="140">
        <v>0</v>
      </c>
      <c r="I77" s="140">
        <v>0</v>
      </c>
      <c r="J77" s="140">
        <v>0</v>
      </c>
      <c r="K77" s="140">
        <v>0</v>
      </c>
      <c r="L77" s="24"/>
      <c r="M77" s="24"/>
      <c r="N77" s="24"/>
      <c r="O77" s="24"/>
      <c r="P77" s="24"/>
      <c r="Q77" s="24"/>
      <c r="R77" s="24"/>
      <c r="S77" s="24"/>
      <c r="T77" s="24"/>
      <c r="U77" s="24"/>
    </row>
    <row r="78" spans="1:21" x14ac:dyDescent="0.2">
      <c r="A78" s="51">
        <v>37</v>
      </c>
      <c r="B78" s="52" t="s">
        <v>12239</v>
      </c>
      <c r="C78" s="60" t="s">
        <v>12240</v>
      </c>
      <c r="D78" s="53" t="s">
        <v>4127</v>
      </c>
      <c r="E78" s="54">
        <v>43</v>
      </c>
      <c r="F78" s="47">
        <v>0</v>
      </c>
      <c r="G78" s="57">
        <f t="shared" si="3"/>
        <v>0</v>
      </c>
      <c r="H78" s="140">
        <v>0</v>
      </c>
      <c r="I78" s="140">
        <v>0</v>
      </c>
      <c r="J78" s="140">
        <v>3.4200000000000001E-2</v>
      </c>
      <c r="K78" s="140">
        <v>1.4706000000000001</v>
      </c>
      <c r="L78" s="24"/>
      <c r="M78" s="24"/>
      <c r="N78" s="24"/>
      <c r="O78" s="24"/>
      <c r="P78" s="24"/>
      <c r="Q78" s="24"/>
      <c r="R78" s="24"/>
      <c r="S78" s="24"/>
      <c r="T78" s="24"/>
      <c r="U78" s="24"/>
    </row>
    <row r="79" spans="1:21" x14ac:dyDescent="0.2">
      <c r="A79" s="51">
        <v>38</v>
      </c>
      <c r="B79" s="52" t="s">
        <v>12241</v>
      </c>
      <c r="C79" s="60" t="s">
        <v>12242</v>
      </c>
      <c r="D79" s="53" t="s">
        <v>4127</v>
      </c>
      <c r="E79" s="54">
        <v>16</v>
      </c>
      <c r="F79" s="47">
        <v>0</v>
      </c>
      <c r="G79" s="57">
        <f t="shared" si="3"/>
        <v>0</v>
      </c>
      <c r="H79" s="140">
        <v>0</v>
      </c>
      <c r="I79" s="140">
        <v>0</v>
      </c>
      <c r="J79" s="140">
        <v>1.72E-2</v>
      </c>
      <c r="K79" s="140">
        <v>0.2752</v>
      </c>
      <c r="L79" s="24"/>
      <c r="M79" s="24"/>
      <c r="N79" s="24"/>
      <c r="O79" s="24"/>
      <c r="P79" s="24"/>
      <c r="Q79" s="24"/>
      <c r="R79" s="24"/>
      <c r="S79" s="24"/>
      <c r="T79" s="24"/>
      <c r="U79" s="24"/>
    </row>
    <row r="80" spans="1:21" x14ac:dyDescent="0.2">
      <c r="A80" s="51">
        <v>39</v>
      </c>
      <c r="B80" s="52" t="s">
        <v>12243</v>
      </c>
      <c r="C80" s="60" t="s">
        <v>12244</v>
      </c>
      <c r="D80" s="53" t="s">
        <v>4127</v>
      </c>
      <c r="E80" s="54">
        <v>93</v>
      </c>
      <c r="F80" s="47">
        <v>0</v>
      </c>
      <c r="G80" s="57">
        <f t="shared" si="3"/>
        <v>0</v>
      </c>
      <c r="H80" s="140">
        <v>0</v>
      </c>
      <c r="I80" s="140">
        <v>0</v>
      </c>
      <c r="J80" s="140">
        <v>1.9460000000000002E-2</v>
      </c>
      <c r="K80" s="140">
        <v>1.8097800000000002</v>
      </c>
      <c r="L80" s="24"/>
      <c r="M80" s="24"/>
      <c r="N80" s="24"/>
      <c r="O80" s="24"/>
      <c r="P80" s="24"/>
      <c r="Q80" s="24"/>
      <c r="R80" s="24"/>
      <c r="S80" s="24"/>
      <c r="T80" s="24"/>
      <c r="U80" s="24"/>
    </row>
    <row r="81" spans="1:21" x14ac:dyDescent="0.2">
      <c r="A81" s="51">
        <v>40</v>
      </c>
      <c r="B81" s="52" t="s">
        <v>12245</v>
      </c>
      <c r="C81" s="60" t="s">
        <v>12246</v>
      </c>
      <c r="D81" s="53" t="s">
        <v>505</v>
      </c>
      <c r="E81" s="54">
        <v>188</v>
      </c>
      <c r="F81" s="47">
        <v>0</v>
      </c>
      <c r="G81" s="57">
        <f t="shared" si="3"/>
        <v>0</v>
      </c>
      <c r="H81" s="140">
        <v>0</v>
      </c>
      <c r="I81" s="140">
        <v>0</v>
      </c>
      <c r="J81" s="140">
        <v>0</v>
      </c>
      <c r="K81" s="140">
        <v>0</v>
      </c>
      <c r="L81" s="24"/>
      <c r="M81" s="24"/>
      <c r="N81" s="24"/>
      <c r="O81" s="24"/>
      <c r="P81" s="24"/>
      <c r="Q81" s="24"/>
      <c r="R81" s="24"/>
      <c r="S81" s="24"/>
      <c r="T81" s="24"/>
      <c r="U81" s="24"/>
    </row>
    <row r="82" spans="1:21" x14ac:dyDescent="0.2">
      <c r="A82" s="51">
        <v>41</v>
      </c>
      <c r="B82" s="52" t="s">
        <v>12247</v>
      </c>
      <c r="C82" s="60" t="s">
        <v>12248</v>
      </c>
      <c r="D82" s="53" t="s">
        <v>4127</v>
      </c>
      <c r="E82" s="54">
        <v>1</v>
      </c>
      <c r="F82" s="47">
        <v>0</v>
      </c>
      <c r="G82" s="57">
        <f t="shared" si="3"/>
        <v>0</v>
      </c>
      <c r="H82" s="140">
        <v>0</v>
      </c>
      <c r="I82" s="140">
        <v>0</v>
      </c>
      <c r="J82" s="140">
        <v>3.2899999999999999E-2</v>
      </c>
      <c r="K82" s="140">
        <v>3.2899999999999999E-2</v>
      </c>
      <c r="L82" s="24"/>
      <c r="M82" s="24"/>
      <c r="N82" s="24"/>
      <c r="O82" s="24"/>
      <c r="P82" s="24"/>
      <c r="Q82" s="24"/>
      <c r="R82" s="24"/>
      <c r="S82" s="24"/>
      <c r="T82" s="24"/>
      <c r="U82" s="24"/>
    </row>
    <row r="83" spans="1:21" ht="22.5" x14ac:dyDescent="0.2">
      <c r="A83" s="51">
        <v>42</v>
      </c>
      <c r="B83" s="52" t="s">
        <v>12249</v>
      </c>
      <c r="C83" s="60" t="s">
        <v>12250</v>
      </c>
      <c r="D83" s="53" t="s">
        <v>4127</v>
      </c>
      <c r="E83" s="54">
        <v>11</v>
      </c>
      <c r="F83" s="47">
        <v>0</v>
      </c>
      <c r="G83" s="57">
        <f t="shared" si="3"/>
        <v>0</v>
      </c>
      <c r="H83" s="140">
        <v>0</v>
      </c>
      <c r="I83" s="140">
        <v>0</v>
      </c>
      <c r="J83" s="140">
        <v>8.7999999999999995E-2</v>
      </c>
      <c r="K83" s="140">
        <v>0.96799999999999997</v>
      </c>
      <c r="L83" s="24"/>
      <c r="M83" s="24"/>
      <c r="N83" s="24"/>
      <c r="O83" s="24"/>
      <c r="P83" s="24"/>
      <c r="Q83" s="24"/>
      <c r="R83" s="24"/>
      <c r="S83" s="24"/>
      <c r="T83" s="24"/>
      <c r="U83" s="24"/>
    </row>
    <row r="84" spans="1:21" x14ac:dyDescent="0.2">
      <c r="A84" s="51">
        <v>43</v>
      </c>
      <c r="B84" s="52" t="s">
        <v>12251</v>
      </c>
      <c r="C84" s="60" t="s">
        <v>12252</v>
      </c>
      <c r="D84" s="53" t="s">
        <v>4127</v>
      </c>
      <c r="E84" s="54">
        <v>11</v>
      </c>
      <c r="F84" s="47">
        <v>0</v>
      </c>
      <c r="G84" s="57">
        <f t="shared" si="3"/>
        <v>0</v>
      </c>
      <c r="H84" s="140">
        <v>0</v>
      </c>
      <c r="I84" s="140">
        <v>0</v>
      </c>
      <c r="J84" s="140">
        <v>2.4500000000000001E-2</v>
      </c>
      <c r="K84" s="140">
        <v>0.26950000000000002</v>
      </c>
      <c r="L84" s="24"/>
      <c r="M84" s="24"/>
      <c r="N84" s="24"/>
      <c r="O84" s="24"/>
      <c r="P84" s="24"/>
      <c r="Q84" s="24"/>
      <c r="R84" s="24"/>
      <c r="S84" s="24"/>
      <c r="T84" s="24"/>
      <c r="U84" s="24"/>
    </row>
    <row r="85" spans="1:21" x14ac:dyDescent="0.2">
      <c r="A85" s="51">
        <v>44</v>
      </c>
      <c r="B85" s="52" t="s">
        <v>12253</v>
      </c>
      <c r="C85" s="60" t="s">
        <v>12254</v>
      </c>
      <c r="D85" s="53" t="s">
        <v>4127</v>
      </c>
      <c r="E85" s="54">
        <v>1</v>
      </c>
      <c r="F85" s="47">
        <v>0</v>
      </c>
      <c r="G85" s="57">
        <f t="shared" si="3"/>
        <v>0</v>
      </c>
      <c r="H85" s="140">
        <v>0</v>
      </c>
      <c r="I85" s="140">
        <v>0</v>
      </c>
      <c r="J85" s="140">
        <v>9.1999999999999998E-3</v>
      </c>
      <c r="K85" s="140">
        <v>9.1999999999999998E-3</v>
      </c>
      <c r="L85" s="24"/>
      <c r="M85" s="24"/>
      <c r="N85" s="24"/>
      <c r="O85" s="24"/>
      <c r="P85" s="24"/>
      <c r="Q85" s="24"/>
      <c r="R85" s="24"/>
      <c r="S85" s="24"/>
      <c r="T85" s="24"/>
      <c r="U85" s="24"/>
    </row>
    <row r="86" spans="1:21" x14ac:dyDescent="0.2">
      <c r="A86" s="51">
        <v>45</v>
      </c>
      <c r="B86" s="52" t="s">
        <v>12255</v>
      </c>
      <c r="C86" s="60" t="s">
        <v>12256</v>
      </c>
      <c r="D86" s="53" t="s">
        <v>4127</v>
      </c>
      <c r="E86" s="54">
        <v>4</v>
      </c>
      <c r="F86" s="47">
        <v>0</v>
      </c>
      <c r="G86" s="57">
        <f t="shared" si="3"/>
        <v>0</v>
      </c>
      <c r="H86" s="140">
        <v>0</v>
      </c>
      <c r="I86" s="140">
        <v>0</v>
      </c>
      <c r="J86" s="140">
        <v>3.4700000000000002E-2</v>
      </c>
      <c r="K86" s="140">
        <v>0.13880000000000001</v>
      </c>
      <c r="L86" s="24"/>
      <c r="M86" s="24"/>
      <c r="N86" s="24"/>
      <c r="O86" s="24"/>
      <c r="P86" s="24"/>
      <c r="Q86" s="24"/>
      <c r="R86" s="24"/>
      <c r="S86" s="24"/>
      <c r="T86" s="24"/>
      <c r="U86" s="24"/>
    </row>
    <row r="87" spans="1:21" x14ac:dyDescent="0.2">
      <c r="A87" s="51">
        <v>46</v>
      </c>
      <c r="B87" s="52" t="s">
        <v>12257</v>
      </c>
      <c r="C87" s="60" t="s">
        <v>12258</v>
      </c>
      <c r="D87" s="53" t="s">
        <v>297</v>
      </c>
      <c r="E87" s="54">
        <v>5.0930900000000001</v>
      </c>
      <c r="F87" s="47">
        <v>0</v>
      </c>
      <c r="G87" s="57">
        <f t="shared" si="3"/>
        <v>0</v>
      </c>
      <c r="H87" s="140">
        <v>0</v>
      </c>
      <c r="I87" s="140">
        <v>0</v>
      </c>
      <c r="J87" s="140">
        <v>0</v>
      </c>
      <c r="K87" s="140">
        <v>0</v>
      </c>
      <c r="L87" s="24"/>
      <c r="M87" s="24"/>
      <c r="N87" s="24"/>
      <c r="O87" s="24"/>
      <c r="P87" s="24"/>
      <c r="Q87" s="24"/>
      <c r="R87" s="24"/>
      <c r="S87" s="24"/>
      <c r="T87" s="24"/>
      <c r="U87" s="24"/>
    </row>
    <row r="88" spans="1:21" x14ac:dyDescent="0.2">
      <c r="A88" s="51">
        <v>47</v>
      </c>
      <c r="B88" s="52" t="s">
        <v>12259</v>
      </c>
      <c r="C88" s="60" t="s">
        <v>12260</v>
      </c>
      <c r="D88" s="53" t="s">
        <v>4127</v>
      </c>
      <c r="E88" s="54">
        <v>5</v>
      </c>
      <c r="F88" s="47">
        <v>0</v>
      </c>
      <c r="G88" s="57">
        <f t="shared" si="3"/>
        <v>0</v>
      </c>
      <c r="H88" s="140">
        <v>0</v>
      </c>
      <c r="I88" s="140">
        <v>0</v>
      </c>
      <c r="J88" s="140">
        <v>1.56E-3</v>
      </c>
      <c r="K88" s="140">
        <v>7.7999999999999996E-3</v>
      </c>
      <c r="L88" s="24"/>
      <c r="M88" s="24"/>
      <c r="N88" s="24"/>
      <c r="O88" s="24"/>
      <c r="P88" s="24"/>
      <c r="Q88" s="24"/>
      <c r="R88" s="24"/>
      <c r="S88" s="24"/>
      <c r="T88" s="24"/>
      <c r="U88" s="24"/>
    </row>
    <row r="89" spans="1:21" x14ac:dyDescent="0.2">
      <c r="A89" s="51">
        <v>48</v>
      </c>
      <c r="B89" s="52" t="s">
        <v>12261</v>
      </c>
      <c r="C89" s="60" t="s">
        <v>12262</v>
      </c>
      <c r="D89" s="53" t="s">
        <v>4127</v>
      </c>
      <c r="E89" s="54">
        <v>94</v>
      </c>
      <c r="F89" s="47">
        <v>0</v>
      </c>
      <c r="G89" s="57">
        <f t="shared" si="3"/>
        <v>0</v>
      </c>
      <c r="H89" s="140">
        <v>0</v>
      </c>
      <c r="I89" s="140">
        <v>0</v>
      </c>
      <c r="J89" s="140">
        <v>8.5999999999999998E-4</v>
      </c>
      <c r="K89" s="140">
        <v>8.0839999999999995E-2</v>
      </c>
      <c r="L89" s="24"/>
      <c r="M89" s="24"/>
      <c r="N89" s="24"/>
      <c r="O89" s="24"/>
      <c r="P89" s="24"/>
      <c r="Q89" s="24"/>
      <c r="R89" s="24"/>
      <c r="S89" s="24"/>
      <c r="T89" s="24"/>
      <c r="U89" s="24"/>
    </row>
    <row r="90" spans="1:21" x14ac:dyDescent="0.2">
      <c r="A90" s="51">
        <v>49</v>
      </c>
      <c r="B90" s="52" t="s">
        <v>12263</v>
      </c>
      <c r="C90" s="60" t="s">
        <v>12264</v>
      </c>
      <c r="D90" s="53" t="s">
        <v>505</v>
      </c>
      <c r="E90" s="54">
        <v>11</v>
      </c>
      <c r="F90" s="47">
        <v>0</v>
      </c>
      <c r="G90" s="57">
        <f t="shared" si="3"/>
        <v>0</v>
      </c>
      <c r="H90" s="140">
        <v>0</v>
      </c>
      <c r="I90" s="140">
        <v>0</v>
      </c>
      <c r="J90" s="140">
        <v>2.2499999999999998E-3</v>
      </c>
      <c r="K90" s="140">
        <v>2.4749999999999998E-2</v>
      </c>
      <c r="L90" s="24"/>
      <c r="M90" s="24"/>
      <c r="N90" s="24"/>
      <c r="O90" s="24"/>
      <c r="P90" s="24"/>
      <c r="Q90" s="24"/>
      <c r="R90" s="24"/>
      <c r="S90" s="24"/>
      <c r="T90" s="24"/>
      <c r="U90" s="24"/>
    </row>
    <row r="91" spans="1:21" x14ac:dyDescent="0.2">
      <c r="A91" s="51">
        <v>50</v>
      </c>
      <c r="B91" s="52" t="s">
        <v>12265</v>
      </c>
      <c r="C91" s="60" t="s">
        <v>12266</v>
      </c>
      <c r="D91" s="53" t="s">
        <v>505</v>
      </c>
      <c r="E91" s="54">
        <v>11</v>
      </c>
      <c r="F91" s="47">
        <v>0</v>
      </c>
      <c r="G91" s="57">
        <f t="shared" si="3"/>
        <v>0</v>
      </c>
      <c r="H91" s="140">
        <v>0</v>
      </c>
      <c r="I91" s="140">
        <v>0</v>
      </c>
      <c r="J91" s="140">
        <v>5.1999999999999995E-4</v>
      </c>
      <c r="K91" s="140">
        <v>5.7199999999999994E-3</v>
      </c>
      <c r="L91" s="24"/>
      <c r="M91" s="24"/>
      <c r="N91" s="24"/>
      <c r="O91" s="24"/>
      <c r="P91" s="24"/>
      <c r="Q91" s="24"/>
      <c r="R91" s="24"/>
      <c r="S91" s="24"/>
      <c r="T91" s="24"/>
      <c r="U91" s="24"/>
    </row>
    <row r="92" spans="1:21" x14ac:dyDescent="0.2">
      <c r="A92" s="51">
        <v>51</v>
      </c>
      <c r="B92" s="52" t="s">
        <v>12267</v>
      </c>
      <c r="C92" s="60" t="s">
        <v>12268</v>
      </c>
      <c r="D92" s="53" t="s">
        <v>373</v>
      </c>
      <c r="E92" s="54">
        <v>2000</v>
      </c>
      <c r="F92" s="47">
        <v>0</v>
      </c>
      <c r="G92" s="57">
        <f t="shared" si="3"/>
        <v>0</v>
      </c>
      <c r="H92" s="140">
        <v>0</v>
      </c>
      <c r="I92" s="140">
        <v>0</v>
      </c>
      <c r="J92" s="140">
        <v>1.4919999999999999E-2</v>
      </c>
      <c r="K92" s="140">
        <v>29.84</v>
      </c>
      <c r="L92" s="24"/>
      <c r="M92" s="24"/>
      <c r="N92" s="24"/>
      <c r="O92" s="24"/>
      <c r="P92" s="24"/>
      <c r="Q92" s="24"/>
      <c r="R92" s="24"/>
      <c r="S92" s="24"/>
      <c r="T92" s="24"/>
      <c r="U92" s="24"/>
    </row>
    <row r="93" spans="1:21" x14ac:dyDescent="0.2">
      <c r="A93" s="51">
        <v>52</v>
      </c>
      <c r="B93" s="52" t="s">
        <v>12269</v>
      </c>
      <c r="C93" s="60" t="s">
        <v>12270</v>
      </c>
      <c r="D93" s="53" t="s">
        <v>373</v>
      </c>
      <c r="E93" s="54">
        <v>4000</v>
      </c>
      <c r="F93" s="47">
        <v>0</v>
      </c>
      <c r="G93" s="57">
        <f t="shared" si="3"/>
        <v>0</v>
      </c>
      <c r="H93" s="140">
        <v>0</v>
      </c>
      <c r="I93" s="140">
        <v>0</v>
      </c>
      <c r="J93" s="140">
        <v>4.9699999999999996E-3</v>
      </c>
      <c r="K93" s="140">
        <v>19.88</v>
      </c>
      <c r="L93" s="24"/>
      <c r="M93" s="24"/>
      <c r="N93" s="24"/>
      <c r="O93" s="24"/>
      <c r="P93" s="24"/>
      <c r="Q93" s="24"/>
      <c r="R93" s="24"/>
      <c r="S93" s="24"/>
      <c r="T93" s="24"/>
      <c r="U93" s="24"/>
    </row>
    <row r="94" spans="1:21" x14ac:dyDescent="0.2">
      <c r="A94" s="36" t="s">
        <v>148</v>
      </c>
      <c r="B94" s="37" t="s">
        <v>72</v>
      </c>
      <c r="C94" s="58" t="s">
        <v>73</v>
      </c>
      <c r="D94" s="38"/>
      <c r="E94" s="39"/>
      <c r="F94" s="40"/>
      <c r="G94" s="41">
        <f>SUM(G95:G154)</f>
        <v>0</v>
      </c>
      <c r="H94" s="313"/>
      <c r="I94" s="313">
        <f>SUM(I95:I154)</f>
        <v>6.3979699999999999</v>
      </c>
      <c r="J94" s="313"/>
      <c r="K94" s="313">
        <f>SUM(K95:K154)</f>
        <v>0</v>
      </c>
    </row>
    <row r="95" spans="1:21" x14ac:dyDescent="0.2">
      <c r="A95" s="51">
        <v>53</v>
      </c>
      <c r="B95" s="52" t="s">
        <v>12271</v>
      </c>
      <c r="C95" s="60" t="s">
        <v>12272</v>
      </c>
      <c r="D95" s="53" t="s">
        <v>505</v>
      </c>
      <c r="E95" s="54">
        <v>1</v>
      </c>
      <c r="F95" s="47">
        <v>0</v>
      </c>
      <c r="G95" s="57">
        <f t="shared" ref="G95:G154" si="4">E95*F95</f>
        <v>0</v>
      </c>
      <c r="H95" s="140">
        <v>1E-3</v>
      </c>
      <c r="I95" s="140">
        <v>1E-3</v>
      </c>
      <c r="J95" s="140">
        <v>0</v>
      </c>
      <c r="K95" s="140">
        <v>0</v>
      </c>
      <c r="L95" s="24"/>
      <c r="M95" s="24"/>
      <c r="N95" s="24"/>
      <c r="O95" s="24"/>
      <c r="P95" s="24"/>
      <c r="Q95" s="24"/>
      <c r="R95" s="24"/>
      <c r="S95" s="24"/>
      <c r="T95" s="24"/>
      <c r="U95" s="24"/>
    </row>
    <row r="96" spans="1:21" x14ac:dyDescent="0.2">
      <c r="A96" s="51">
        <v>54</v>
      </c>
      <c r="B96" s="52" t="s">
        <v>12273</v>
      </c>
      <c r="C96" s="60" t="s">
        <v>12880</v>
      </c>
      <c r="D96" s="53" t="s">
        <v>373</v>
      </c>
      <c r="E96" s="54">
        <v>10</v>
      </c>
      <c r="F96" s="47">
        <v>0</v>
      </c>
      <c r="G96" s="57">
        <f t="shared" si="4"/>
        <v>0</v>
      </c>
      <c r="H96" s="140">
        <v>1.3500000000000001E-3</v>
      </c>
      <c r="I96" s="140">
        <v>1.3500000000000002E-2</v>
      </c>
      <c r="J96" s="140">
        <v>0</v>
      </c>
      <c r="K96" s="140">
        <v>0</v>
      </c>
      <c r="L96" s="24"/>
      <c r="M96" s="24"/>
      <c r="N96" s="24"/>
      <c r="O96" s="24"/>
      <c r="P96" s="24"/>
      <c r="Q96" s="24"/>
      <c r="R96" s="24"/>
      <c r="S96" s="24"/>
      <c r="T96" s="24"/>
      <c r="U96" s="24"/>
    </row>
    <row r="97" spans="1:21" x14ac:dyDescent="0.2">
      <c r="A97" s="51">
        <v>55</v>
      </c>
      <c r="B97" s="52" t="s">
        <v>12274</v>
      </c>
      <c r="C97" s="60" t="s">
        <v>12275</v>
      </c>
      <c r="D97" s="53" t="s">
        <v>373</v>
      </c>
      <c r="E97" s="54">
        <v>45</v>
      </c>
      <c r="F97" s="47">
        <v>0</v>
      </c>
      <c r="G97" s="57">
        <f t="shared" si="4"/>
        <v>0</v>
      </c>
      <c r="H97" s="140">
        <v>3.4000000000000002E-4</v>
      </c>
      <c r="I97" s="140">
        <v>1.5300000000000001E-2</v>
      </c>
      <c r="J97" s="140">
        <v>0</v>
      </c>
      <c r="K97" s="140">
        <v>0</v>
      </c>
      <c r="L97" s="24"/>
      <c r="M97" s="24"/>
      <c r="N97" s="24"/>
      <c r="O97" s="24"/>
      <c r="P97" s="24"/>
      <c r="Q97" s="24"/>
      <c r="R97" s="24"/>
      <c r="S97" s="24"/>
      <c r="T97" s="24"/>
      <c r="U97" s="24"/>
    </row>
    <row r="98" spans="1:21" x14ac:dyDescent="0.2">
      <c r="A98" s="51">
        <v>56</v>
      </c>
      <c r="B98" s="52" t="s">
        <v>12276</v>
      </c>
      <c r="C98" s="60" t="s">
        <v>12277</v>
      </c>
      <c r="D98" s="53" t="s">
        <v>373</v>
      </c>
      <c r="E98" s="54">
        <v>7</v>
      </c>
      <c r="F98" s="47">
        <v>0</v>
      </c>
      <c r="G98" s="57">
        <f t="shared" si="4"/>
        <v>0</v>
      </c>
      <c r="H98" s="140">
        <v>3.8000000000000002E-4</v>
      </c>
      <c r="I98" s="140">
        <v>2.66E-3</v>
      </c>
      <c r="J98" s="140">
        <v>0</v>
      </c>
      <c r="K98" s="140">
        <v>0</v>
      </c>
      <c r="L98" s="24"/>
      <c r="M98" s="24"/>
      <c r="N98" s="24"/>
      <c r="O98" s="24"/>
      <c r="P98" s="24"/>
      <c r="Q98" s="24"/>
      <c r="R98" s="24"/>
      <c r="S98" s="24"/>
      <c r="T98" s="24"/>
      <c r="U98" s="24"/>
    </row>
    <row r="99" spans="1:21" x14ac:dyDescent="0.2">
      <c r="A99" s="51">
        <v>57</v>
      </c>
      <c r="B99" s="52" t="s">
        <v>12278</v>
      </c>
      <c r="C99" s="60" t="s">
        <v>12279</v>
      </c>
      <c r="D99" s="53" t="s">
        <v>373</v>
      </c>
      <c r="E99" s="54">
        <v>157</v>
      </c>
      <c r="F99" s="47">
        <v>0</v>
      </c>
      <c r="G99" s="57">
        <f t="shared" si="4"/>
        <v>0</v>
      </c>
      <c r="H99" s="140">
        <v>4.6999999999999999E-4</v>
      </c>
      <c r="I99" s="140">
        <v>7.3789999999999994E-2</v>
      </c>
      <c r="J99" s="140">
        <v>0</v>
      </c>
      <c r="K99" s="140">
        <v>0</v>
      </c>
      <c r="L99" s="24"/>
      <c r="M99" s="24"/>
      <c r="N99" s="24"/>
      <c r="O99" s="24"/>
      <c r="P99" s="24"/>
      <c r="Q99" s="24"/>
      <c r="R99" s="24"/>
      <c r="S99" s="24"/>
      <c r="T99" s="24"/>
      <c r="U99" s="24"/>
    </row>
    <row r="100" spans="1:21" x14ac:dyDescent="0.2">
      <c r="A100" s="51">
        <v>58</v>
      </c>
      <c r="B100" s="52" t="s">
        <v>12280</v>
      </c>
      <c r="C100" s="60" t="s">
        <v>12281</v>
      </c>
      <c r="D100" s="53" t="s">
        <v>373</v>
      </c>
      <c r="E100" s="54">
        <v>40</v>
      </c>
      <c r="F100" s="47">
        <v>0</v>
      </c>
      <c r="G100" s="57">
        <f t="shared" si="4"/>
        <v>0</v>
      </c>
      <c r="H100" s="140">
        <v>1.5200000000000001E-3</v>
      </c>
      <c r="I100" s="140">
        <v>6.0800000000000007E-2</v>
      </c>
      <c r="J100" s="140">
        <v>0</v>
      </c>
      <c r="K100" s="140">
        <v>0</v>
      </c>
      <c r="L100" s="24"/>
      <c r="M100" s="24"/>
      <c r="N100" s="24"/>
      <c r="O100" s="24"/>
      <c r="P100" s="24"/>
      <c r="Q100" s="24"/>
      <c r="R100" s="24"/>
      <c r="S100" s="24"/>
      <c r="T100" s="24"/>
      <c r="U100" s="24"/>
    </row>
    <row r="101" spans="1:21" x14ac:dyDescent="0.2">
      <c r="A101" s="51">
        <v>59</v>
      </c>
      <c r="B101" s="52" t="s">
        <v>12282</v>
      </c>
      <c r="C101" s="60" t="s">
        <v>12283</v>
      </c>
      <c r="D101" s="53" t="s">
        <v>373</v>
      </c>
      <c r="E101" s="54">
        <v>7</v>
      </c>
      <c r="F101" s="47">
        <v>0</v>
      </c>
      <c r="G101" s="57">
        <f t="shared" si="4"/>
        <v>0</v>
      </c>
      <c r="H101" s="140">
        <v>5.1999999999999995E-4</v>
      </c>
      <c r="I101" s="140">
        <v>3.6399999999999996E-3</v>
      </c>
      <c r="J101" s="140">
        <v>0</v>
      </c>
      <c r="K101" s="140">
        <v>0</v>
      </c>
      <c r="L101" s="24"/>
      <c r="M101" s="24"/>
      <c r="N101" s="24"/>
      <c r="O101" s="24"/>
      <c r="P101" s="24"/>
      <c r="Q101" s="24"/>
      <c r="R101" s="24"/>
      <c r="S101" s="24"/>
      <c r="T101" s="24"/>
      <c r="U101" s="24"/>
    </row>
    <row r="102" spans="1:21" x14ac:dyDescent="0.2">
      <c r="A102" s="51">
        <v>60</v>
      </c>
      <c r="B102" s="52" t="s">
        <v>12284</v>
      </c>
      <c r="C102" s="60" t="s">
        <v>12285</v>
      </c>
      <c r="D102" s="53" t="s">
        <v>373</v>
      </c>
      <c r="E102" s="54">
        <v>303</v>
      </c>
      <c r="F102" s="47">
        <v>0</v>
      </c>
      <c r="G102" s="57">
        <f t="shared" si="4"/>
        <v>0</v>
      </c>
      <c r="H102" s="140">
        <v>7.7999999999999999E-4</v>
      </c>
      <c r="I102" s="140">
        <v>0.23633999999999999</v>
      </c>
      <c r="J102" s="140">
        <v>0</v>
      </c>
      <c r="K102" s="140">
        <v>0</v>
      </c>
      <c r="L102" s="24"/>
      <c r="M102" s="24"/>
      <c r="N102" s="24"/>
      <c r="O102" s="24"/>
      <c r="P102" s="24"/>
      <c r="Q102" s="24"/>
      <c r="R102" s="24"/>
      <c r="S102" s="24"/>
      <c r="T102" s="24"/>
      <c r="U102" s="24"/>
    </row>
    <row r="103" spans="1:21" x14ac:dyDescent="0.2">
      <c r="A103" s="51">
        <v>61</v>
      </c>
      <c r="B103" s="52" t="s">
        <v>12286</v>
      </c>
      <c r="C103" s="60" t="s">
        <v>12287</v>
      </c>
      <c r="D103" s="53" t="s">
        <v>373</v>
      </c>
      <c r="E103" s="54">
        <v>463</v>
      </c>
      <c r="F103" s="47">
        <v>0</v>
      </c>
      <c r="G103" s="57">
        <f t="shared" si="4"/>
        <v>0</v>
      </c>
      <c r="H103" s="140">
        <v>1.31E-3</v>
      </c>
      <c r="I103" s="140">
        <v>0.60653000000000001</v>
      </c>
      <c r="J103" s="140">
        <v>0</v>
      </c>
      <c r="K103" s="140">
        <v>0</v>
      </c>
      <c r="L103" s="24"/>
      <c r="M103" s="24"/>
      <c r="N103" s="24"/>
      <c r="O103" s="24"/>
      <c r="P103" s="24"/>
      <c r="Q103" s="24"/>
      <c r="R103" s="24"/>
      <c r="S103" s="24"/>
      <c r="T103" s="24"/>
      <c r="U103" s="24"/>
    </row>
    <row r="104" spans="1:21" x14ac:dyDescent="0.2">
      <c r="A104" s="51">
        <v>62</v>
      </c>
      <c r="B104" s="52" t="s">
        <v>12288</v>
      </c>
      <c r="C104" s="60" t="s">
        <v>12289</v>
      </c>
      <c r="D104" s="53" t="s">
        <v>373</v>
      </c>
      <c r="E104" s="54">
        <v>116</v>
      </c>
      <c r="F104" s="47">
        <v>0</v>
      </c>
      <c r="G104" s="57">
        <f t="shared" si="4"/>
        <v>0</v>
      </c>
      <c r="H104" s="140">
        <v>1.6100000000000001E-3</v>
      </c>
      <c r="I104" s="140">
        <v>0.18676000000000001</v>
      </c>
      <c r="J104" s="140">
        <v>0</v>
      </c>
      <c r="K104" s="140">
        <v>0</v>
      </c>
      <c r="L104" s="24"/>
      <c r="M104" s="24"/>
      <c r="N104" s="24"/>
      <c r="O104" s="24"/>
      <c r="P104" s="24"/>
      <c r="Q104" s="24"/>
      <c r="R104" s="24"/>
      <c r="S104" s="24"/>
      <c r="T104" s="24"/>
      <c r="U104" s="24"/>
    </row>
    <row r="105" spans="1:21" x14ac:dyDescent="0.2">
      <c r="A105" s="51">
        <v>63</v>
      </c>
      <c r="B105" s="52" t="s">
        <v>12290</v>
      </c>
      <c r="C105" s="60" t="s">
        <v>12291</v>
      </c>
      <c r="D105" s="53" t="s">
        <v>373</v>
      </c>
      <c r="E105" s="54">
        <v>3</v>
      </c>
      <c r="F105" s="47">
        <v>0</v>
      </c>
      <c r="G105" s="57">
        <f t="shared" si="4"/>
        <v>0</v>
      </c>
      <c r="H105" s="140">
        <v>2.48E-3</v>
      </c>
      <c r="I105" s="140">
        <v>7.4400000000000004E-3</v>
      </c>
      <c r="J105" s="140">
        <v>0</v>
      </c>
      <c r="K105" s="140">
        <v>0</v>
      </c>
      <c r="L105" s="24"/>
      <c r="M105" s="24"/>
      <c r="N105" s="24"/>
      <c r="O105" s="24"/>
      <c r="P105" s="24"/>
      <c r="Q105" s="24"/>
      <c r="R105" s="24"/>
      <c r="S105" s="24"/>
      <c r="T105" s="24"/>
      <c r="U105" s="24"/>
    </row>
    <row r="106" spans="1:21" x14ac:dyDescent="0.2">
      <c r="A106" s="51">
        <v>64</v>
      </c>
      <c r="B106" s="52" t="s">
        <v>12292</v>
      </c>
      <c r="C106" s="60" t="s">
        <v>12293</v>
      </c>
      <c r="D106" s="53" t="s">
        <v>373</v>
      </c>
      <c r="E106" s="54">
        <v>60</v>
      </c>
      <c r="F106" s="47">
        <v>0</v>
      </c>
      <c r="G106" s="57">
        <f t="shared" si="4"/>
        <v>0</v>
      </c>
      <c r="H106" s="140">
        <v>1.3600000000000001E-3</v>
      </c>
      <c r="I106" s="140">
        <v>8.1600000000000006E-2</v>
      </c>
      <c r="J106" s="140">
        <v>0</v>
      </c>
      <c r="K106" s="140">
        <v>0</v>
      </c>
      <c r="L106" s="24"/>
      <c r="M106" s="24"/>
      <c r="N106" s="24"/>
      <c r="O106" s="24"/>
      <c r="P106" s="24"/>
      <c r="Q106" s="24"/>
      <c r="R106" s="24"/>
      <c r="S106" s="24"/>
      <c r="T106" s="24"/>
      <c r="U106" s="24"/>
    </row>
    <row r="107" spans="1:21" x14ac:dyDescent="0.2">
      <c r="A107" s="51">
        <v>65</v>
      </c>
      <c r="B107" s="52" t="s">
        <v>12294</v>
      </c>
      <c r="C107" s="60" t="s">
        <v>12295</v>
      </c>
      <c r="D107" s="53" t="s">
        <v>373</v>
      </c>
      <c r="E107" s="54">
        <v>27</v>
      </c>
      <c r="F107" s="47">
        <v>0</v>
      </c>
      <c r="G107" s="57">
        <f t="shared" si="4"/>
        <v>0</v>
      </c>
      <c r="H107" s="140">
        <v>2.0999999999999999E-3</v>
      </c>
      <c r="I107" s="140">
        <v>5.6699999999999993E-2</v>
      </c>
      <c r="J107" s="140">
        <v>0</v>
      </c>
      <c r="K107" s="140">
        <v>0</v>
      </c>
      <c r="L107" s="24"/>
      <c r="M107" s="24"/>
      <c r="N107" s="24"/>
      <c r="O107" s="24"/>
      <c r="P107" s="24"/>
      <c r="Q107" s="24"/>
      <c r="R107" s="24"/>
      <c r="S107" s="24"/>
      <c r="T107" s="24"/>
      <c r="U107" s="24"/>
    </row>
    <row r="108" spans="1:21" x14ac:dyDescent="0.2">
      <c r="A108" s="51">
        <v>66</v>
      </c>
      <c r="B108" s="52" t="s">
        <v>12296</v>
      </c>
      <c r="C108" s="60" t="s">
        <v>12297</v>
      </c>
      <c r="D108" s="53" t="s">
        <v>373</v>
      </c>
      <c r="E108" s="54">
        <v>126</v>
      </c>
      <c r="F108" s="47">
        <v>0</v>
      </c>
      <c r="G108" s="57">
        <f t="shared" si="4"/>
        <v>0</v>
      </c>
      <c r="H108" s="140">
        <v>2.5200000000000001E-3</v>
      </c>
      <c r="I108" s="140">
        <v>0.31752000000000002</v>
      </c>
      <c r="J108" s="140">
        <v>0</v>
      </c>
      <c r="K108" s="140">
        <v>0</v>
      </c>
      <c r="L108" s="24"/>
      <c r="M108" s="24"/>
      <c r="N108" s="24"/>
      <c r="O108" s="24"/>
      <c r="P108" s="24"/>
      <c r="Q108" s="24"/>
      <c r="R108" s="24"/>
      <c r="S108" s="24"/>
      <c r="T108" s="24"/>
      <c r="U108" s="24"/>
    </row>
    <row r="109" spans="1:21" x14ac:dyDescent="0.2">
      <c r="A109" s="51">
        <v>67</v>
      </c>
      <c r="B109" s="52" t="s">
        <v>12298</v>
      </c>
      <c r="C109" s="60" t="s">
        <v>12299</v>
      </c>
      <c r="D109" s="53" t="s">
        <v>373</v>
      </c>
      <c r="E109" s="54">
        <v>93</v>
      </c>
      <c r="F109" s="47">
        <v>0</v>
      </c>
      <c r="G109" s="57">
        <f t="shared" si="4"/>
        <v>0</v>
      </c>
      <c r="H109" s="140">
        <v>3.5699999999999998E-3</v>
      </c>
      <c r="I109" s="140">
        <v>0.33200999999999997</v>
      </c>
      <c r="J109" s="140">
        <v>0</v>
      </c>
      <c r="K109" s="140">
        <v>0</v>
      </c>
      <c r="L109" s="24"/>
      <c r="M109" s="24"/>
      <c r="N109" s="24"/>
      <c r="O109" s="24"/>
      <c r="P109" s="24"/>
      <c r="Q109" s="24"/>
      <c r="R109" s="24"/>
      <c r="S109" s="24"/>
      <c r="T109" s="24"/>
      <c r="U109" s="24"/>
    </row>
    <row r="110" spans="1:21" x14ac:dyDescent="0.2">
      <c r="A110" s="51">
        <v>68</v>
      </c>
      <c r="B110" s="52" t="s">
        <v>12300</v>
      </c>
      <c r="C110" s="60" t="s">
        <v>12301</v>
      </c>
      <c r="D110" s="53" t="s">
        <v>373</v>
      </c>
      <c r="E110" s="54">
        <v>56</v>
      </c>
      <c r="F110" s="47">
        <v>0</v>
      </c>
      <c r="G110" s="57">
        <f t="shared" si="4"/>
        <v>0</v>
      </c>
      <c r="H110" s="140">
        <v>4.0299999999999997E-3</v>
      </c>
      <c r="I110" s="140">
        <v>0.22567999999999999</v>
      </c>
      <c r="J110" s="140">
        <v>0</v>
      </c>
      <c r="K110" s="140">
        <v>0</v>
      </c>
      <c r="L110" s="24"/>
      <c r="M110" s="24"/>
      <c r="N110" s="24"/>
      <c r="O110" s="24"/>
      <c r="P110" s="24"/>
      <c r="Q110" s="24"/>
      <c r="R110" s="24"/>
      <c r="S110" s="24"/>
      <c r="T110" s="24"/>
      <c r="U110" s="24"/>
    </row>
    <row r="111" spans="1:21" ht="22.5" x14ac:dyDescent="0.2">
      <c r="A111" s="51">
        <v>69</v>
      </c>
      <c r="B111" s="52" t="s">
        <v>12302</v>
      </c>
      <c r="C111" s="60" t="s">
        <v>12303</v>
      </c>
      <c r="D111" s="53" t="s">
        <v>373</v>
      </c>
      <c r="E111" s="54">
        <v>95</v>
      </c>
      <c r="F111" s="47">
        <v>0</v>
      </c>
      <c r="G111" s="57">
        <f t="shared" si="4"/>
        <v>0</v>
      </c>
      <c r="H111" s="140">
        <v>1.8500000000000001E-3</v>
      </c>
      <c r="I111" s="140">
        <v>0.17575000000000002</v>
      </c>
      <c r="J111" s="140">
        <v>0</v>
      </c>
      <c r="K111" s="140">
        <v>0</v>
      </c>
      <c r="L111" s="24"/>
      <c r="M111" s="24"/>
      <c r="N111" s="24"/>
      <c r="O111" s="24"/>
      <c r="P111" s="24"/>
      <c r="Q111" s="24"/>
      <c r="R111" s="24"/>
      <c r="S111" s="24"/>
      <c r="T111" s="24"/>
      <c r="U111" s="24"/>
    </row>
    <row r="112" spans="1:21" ht="22.5" x14ac:dyDescent="0.2">
      <c r="A112" s="51">
        <v>70</v>
      </c>
      <c r="B112" s="52" t="s">
        <v>12304</v>
      </c>
      <c r="C112" s="60" t="s">
        <v>12305</v>
      </c>
      <c r="D112" s="53" t="s">
        <v>373</v>
      </c>
      <c r="E112" s="54">
        <v>31</v>
      </c>
      <c r="F112" s="47">
        <v>0</v>
      </c>
      <c r="G112" s="57">
        <f t="shared" si="4"/>
        <v>0</v>
      </c>
      <c r="H112" s="140">
        <v>2.0600000000000002E-3</v>
      </c>
      <c r="I112" s="140">
        <v>6.386E-2</v>
      </c>
      <c r="J112" s="140">
        <v>0</v>
      </c>
      <c r="K112" s="140">
        <v>0</v>
      </c>
      <c r="L112" s="24"/>
      <c r="M112" s="24"/>
      <c r="N112" s="24"/>
      <c r="O112" s="24"/>
      <c r="P112" s="24"/>
      <c r="Q112" s="24"/>
      <c r="R112" s="24"/>
      <c r="S112" s="24"/>
      <c r="T112" s="24"/>
      <c r="U112" s="24"/>
    </row>
    <row r="113" spans="1:21" ht="22.5" x14ac:dyDescent="0.2">
      <c r="A113" s="51">
        <v>71</v>
      </c>
      <c r="B113" s="52" t="s">
        <v>12306</v>
      </c>
      <c r="C113" s="60" t="s">
        <v>12307</v>
      </c>
      <c r="D113" s="53" t="s">
        <v>373</v>
      </c>
      <c r="E113" s="54">
        <v>14</v>
      </c>
      <c r="F113" s="47">
        <v>0</v>
      </c>
      <c r="G113" s="57">
        <f t="shared" si="4"/>
        <v>0</v>
      </c>
      <c r="H113" s="140">
        <v>2.8800000000000002E-3</v>
      </c>
      <c r="I113" s="140">
        <v>4.0320000000000002E-2</v>
      </c>
      <c r="J113" s="140">
        <v>0</v>
      </c>
      <c r="K113" s="140">
        <v>0</v>
      </c>
      <c r="L113" s="24"/>
      <c r="M113" s="24"/>
      <c r="N113" s="24"/>
      <c r="O113" s="24"/>
      <c r="P113" s="24"/>
      <c r="Q113" s="24"/>
      <c r="R113" s="24"/>
      <c r="S113" s="24"/>
      <c r="T113" s="24"/>
      <c r="U113" s="24"/>
    </row>
    <row r="114" spans="1:21" x14ac:dyDescent="0.2">
      <c r="A114" s="51">
        <v>72</v>
      </c>
      <c r="B114" s="52" t="s">
        <v>12308</v>
      </c>
      <c r="C114" s="60" t="s">
        <v>12881</v>
      </c>
      <c r="D114" s="53" t="s">
        <v>373</v>
      </c>
      <c r="E114" s="54">
        <v>13</v>
      </c>
      <c r="F114" s="47">
        <v>0</v>
      </c>
      <c r="G114" s="57">
        <f t="shared" si="4"/>
        <v>0</v>
      </c>
      <c r="H114" s="140">
        <v>2.31E-3</v>
      </c>
      <c r="I114" s="140">
        <v>3.0030000000000001E-2</v>
      </c>
      <c r="J114" s="140">
        <v>0</v>
      </c>
      <c r="K114" s="140">
        <v>0</v>
      </c>
      <c r="L114" s="24"/>
      <c r="M114" s="24"/>
      <c r="N114" s="24"/>
      <c r="O114" s="24"/>
      <c r="P114" s="24"/>
      <c r="Q114" s="24"/>
      <c r="R114" s="24"/>
      <c r="S114" s="24"/>
      <c r="T114" s="24"/>
      <c r="U114" s="24"/>
    </row>
    <row r="115" spans="1:21" x14ac:dyDescent="0.2">
      <c r="A115" s="51">
        <v>73</v>
      </c>
      <c r="B115" s="52" t="s">
        <v>12309</v>
      </c>
      <c r="C115" s="60" t="s">
        <v>12310</v>
      </c>
      <c r="D115" s="53" t="s">
        <v>505</v>
      </c>
      <c r="E115" s="54">
        <v>24</v>
      </c>
      <c r="F115" s="47">
        <v>0</v>
      </c>
      <c r="G115" s="57">
        <f t="shared" si="4"/>
        <v>0</v>
      </c>
      <c r="H115" s="140">
        <v>0</v>
      </c>
      <c r="I115" s="140">
        <v>0</v>
      </c>
      <c r="J115" s="140">
        <v>0</v>
      </c>
      <c r="K115" s="140">
        <v>0</v>
      </c>
      <c r="L115" s="24"/>
      <c r="M115" s="24"/>
      <c r="N115" s="24"/>
      <c r="O115" s="24"/>
      <c r="P115" s="24"/>
      <c r="Q115" s="24"/>
      <c r="R115" s="24"/>
      <c r="S115" s="24"/>
      <c r="T115" s="24"/>
      <c r="U115" s="24"/>
    </row>
    <row r="116" spans="1:21" x14ac:dyDescent="0.2">
      <c r="A116" s="51">
        <v>74</v>
      </c>
      <c r="B116" s="52" t="s">
        <v>12311</v>
      </c>
      <c r="C116" s="60" t="s">
        <v>12312</v>
      </c>
      <c r="D116" s="53" t="s">
        <v>505</v>
      </c>
      <c r="E116" s="54">
        <v>198</v>
      </c>
      <c r="F116" s="47">
        <v>0</v>
      </c>
      <c r="G116" s="57">
        <f t="shared" si="4"/>
        <v>0</v>
      </c>
      <c r="H116" s="140">
        <v>0</v>
      </c>
      <c r="I116" s="140">
        <v>0</v>
      </c>
      <c r="J116" s="140">
        <v>0</v>
      </c>
      <c r="K116" s="140">
        <v>0</v>
      </c>
      <c r="L116" s="24"/>
      <c r="M116" s="24"/>
      <c r="N116" s="24"/>
      <c r="O116" s="24"/>
      <c r="P116" s="24"/>
      <c r="Q116" s="24"/>
      <c r="R116" s="24"/>
      <c r="S116" s="24"/>
      <c r="T116" s="24"/>
      <c r="U116" s="24"/>
    </row>
    <row r="117" spans="1:21" x14ac:dyDescent="0.2">
      <c r="A117" s="51">
        <v>75</v>
      </c>
      <c r="B117" s="52" t="s">
        <v>12313</v>
      </c>
      <c r="C117" s="60" t="s">
        <v>12314</v>
      </c>
      <c r="D117" s="53" t="s">
        <v>505</v>
      </c>
      <c r="E117" s="54">
        <v>63</v>
      </c>
      <c r="F117" s="47">
        <v>0</v>
      </c>
      <c r="G117" s="57">
        <f t="shared" si="4"/>
        <v>0</v>
      </c>
      <c r="H117" s="140">
        <v>0</v>
      </c>
      <c r="I117" s="140">
        <v>0</v>
      </c>
      <c r="J117" s="140">
        <v>0</v>
      </c>
      <c r="K117" s="140">
        <v>0</v>
      </c>
      <c r="L117" s="24"/>
      <c r="M117" s="24"/>
      <c r="N117" s="24"/>
      <c r="O117" s="24"/>
      <c r="P117" s="24"/>
      <c r="Q117" s="24"/>
      <c r="R117" s="24"/>
      <c r="S117" s="24"/>
      <c r="T117" s="24"/>
      <c r="U117" s="24"/>
    </row>
    <row r="118" spans="1:21" ht="22.5" x14ac:dyDescent="0.2">
      <c r="A118" s="51">
        <v>76</v>
      </c>
      <c r="B118" s="52" t="s">
        <v>12315</v>
      </c>
      <c r="C118" s="60" t="s">
        <v>12316</v>
      </c>
      <c r="D118" s="53" t="s">
        <v>505</v>
      </c>
      <c r="E118" s="54">
        <v>6</v>
      </c>
      <c r="F118" s="47">
        <v>0</v>
      </c>
      <c r="G118" s="57">
        <f t="shared" si="4"/>
        <v>0</v>
      </c>
      <c r="H118" s="140">
        <v>8.1979999999999997E-2</v>
      </c>
      <c r="I118" s="140">
        <v>0.49187999999999998</v>
      </c>
      <c r="J118" s="140">
        <v>0</v>
      </c>
      <c r="K118" s="140">
        <v>0</v>
      </c>
      <c r="L118" s="24"/>
      <c r="M118" s="24"/>
      <c r="N118" s="24"/>
      <c r="O118" s="24"/>
      <c r="P118" s="24"/>
      <c r="Q118" s="24"/>
      <c r="R118" s="24"/>
      <c r="S118" s="24"/>
      <c r="T118" s="24"/>
      <c r="U118" s="24"/>
    </row>
    <row r="119" spans="1:21" ht="33.75" x14ac:dyDescent="0.2">
      <c r="A119" s="51">
        <v>77</v>
      </c>
      <c r="B119" s="52" t="s">
        <v>12317</v>
      </c>
      <c r="C119" s="60" t="s">
        <v>12318</v>
      </c>
      <c r="D119" s="53" t="s">
        <v>505</v>
      </c>
      <c r="E119" s="54">
        <v>6</v>
      </c>
      <c r="F119" s="47">
        <v>0</v>
      </c>
      <c r="G119" s="57">
        <f t="shared" si="4"/>
        <v>0</v>
      </c>
      <c r="H119" s="140">
        <v>7.5000000000000002E-4</v>
      </c>
      <c r="I119" s="140">
        <v>4.5000000000000005E-3</v>
      </c>
      <c r="J119" s="140">
        <v>0</v>
      </c>
      <c r="K119" s="140">
        <v>0</v>
      </c>
      <c r="L119" s="24"/>
      <c r="M119" s="24"/>
      <c r="N119" s="24"/>
      <c r="O119" s="24"/>
      <c r="P119" s="24"/>
      <c r="Q119" s="24"/>
      <c r="R119" s="24"/>
      <c r="S119" s="24"/>
      <c r="T119" s="24"/>
      <c r="U119" s="24"/>
    </row>
    <row r="120" spans="1:21" ht="22.5" x14ac:dyDescent="0.2">
      <c r="A120" s="51">
        <v>78</v>
      </c>
      <c r="B120" s="52" t="s">
        <v>12319</v>
      </c>
      <c r="C120" s="60" t="s">
        <v>12320</v>
      </c>
      <c r="D120" s="53" t="s">
        <v>505</v>
      </c>
      <c r="E120" s="54">
        <v>2</v>
      </c>
      <c r="F120" s="47">
        <v>0</v>
      </c>
      <c r="G120" s="57">
        <f t="shared" si="4"/>
        <v>0</v>
      </c>
      <c r="H120" s="140">
        <v>7.2000000000000005E-4</v>
      </c>
      <c r="I120" s="140">
        <v>1.4400000000000001E-3</v>
      </c>
      <c r="J120" s="140">
        <v>0</v>
      </c>
      <c r="K120" s="140">
        <v>0</v>
      </c>
      <c r="L120" s="24"/>
      <c r="M120" s="24"/>
      <c r="N120" s="24"/>
      <c r="O120" s="24"/>
      <c r="P120" s="24"/>
      <c r="Q120" s="24"/>
      <c r="R120" s="24"/>
      <c r="S120" s="24"/>
      <c r="T120" s="24"/>
      <c r="U120" s="24"/>
    </row>
    <row r="121" spans="1:21" ht="22.5" x14ac:dyDescent="0.2">
      <c r="A121" s="51">
        <v>79</v>
      </c>
      <c r="B121" s="52" t="s">
        <v>12321</v>
      </c>
      <c r="C121" s="60" t="s">
        <v>12322</v>
      </c>
      <c r="D121" s="53" t="s">
        <v>505</v>
      </c>
      <c r="E121" s="54">
        <v>1</v>
      </c>
      <c r="F121" s="47">
        <v>0</v>
      </c>
      <c r="G121" s="57">
        <f t="shared" si="4"/>
        <v>0</v>
      </c>
      <c r="H121" s="140">
        <v>1.7799999999999999E-3</v>
      </c>
      <c r="I121" s="140">
        <v>1.7799999999999999E-3</v>
      </c>
      <c r="J121" s="140">
        <v>0</v>
      </c>
      <c r="K121" s="140">
        <v>0</v>
      </c>
      <c r="L121" s="24"/>
      <c r="M121" s="24"/>
      <c r="N121" s="24"/>
      <c r="O121" s="24"/>
      <c r="P121" s="24"/>
      <c r="Q121" s="24"/>
      <c r="R121" s="24"/>
      <c r="S121" s="24"/>
      <c r="T121" s="24"/>
      <c r="U121" s="24"/>
    </row>
    <row r="122" spans="1:21" ht="22.5" x14ac:dyDescent="0.2">
      <c r="A122" s="51">
        <v>80</v>
      </c>
      <c r="B122" s="52" t="s">
        <v>12323</v>
      </c>
      <c r="C122" s="60" t="s">
        <v>12324</v>
      </c>
      <c r="D122" s="53" t="s">
        <v>505</v>
      </c>
      <c r="E122" s="54">
        <v>3</v>
      </c>
      <c r="F122" s="47">
        <v>0</v>
      </c>
      <c r="G122" s="57">
        <f t="shared" si="4"/>
        <v>0</v>
      </c>
      <c r="H122" s="140">
        <v>1.6299999999999999E-3</v>
      </c>
      <c r="I122" s="140">
        <v>4.8900000000000002E-3</v>
      </c>
      <c r="J122" s="140">
        <v>0</v>
      </c>
      <c r="K122" s="140">
        <v>0</v>
      </c>
      <c r="L122" s="24"/>
      <c r="M122" s="24"/>
      <c r="N122" s="24"/>
      <c r="O122" s="24"/>
      <c r="P122" s="24"/>
      <c r="Q122" s="24"/>
      <c r="R122" s="24"/>
      <c r="S122" s="24"/>
      <c r="T122" s="24"/>
      <c r="U122" s="24"/>
    </row>
    <row r="123" spans="1:21" x14ac:dyDescent="0.2">
      <c r="A123" s="51">
        <v>81</v>
      </c>
      <c r="B123" s="52" t="s">
        <v>12325</v>
      </c>
      <c r="C123" s="60" t="s">
        <v>12326</v>
      </c>
      <c r="D123" s="53" t="s">
        <v>505</v>
      </c>
      <c r="E123" s="54">
        <v>18</v>
      </c>
      <c r="F123" s="47">
        <v>0</v>
      </c>
      <c r="G123" s="57">
        <f t="shared" si="4"/>
        <v>0</v>
      </c>
      <c r="H123" s="140">
        <v>7.6630000000000004E-2</v>
      </c>
      <c r="I123" s="140">
        <v>1.37934</v>
      </c>
      <c r="J123" s="140">
        <v>0</v>
      </c>
      <c r="K123" s="140">
        <v>0</v>
      </c>
      <c r="L123" s="24"/>
      <c r="M123" s="24"/>
      <c r="N123" s="24"/>
      <c r="O123" s="24"/>
      <c r="P123" s="24"/>
      <c r="Q123" s="24"/>
      <c r="R123" s="24"/>
      <c r="S123" s="24"/>
      <c r="T123" s="24"/>
      <c r="U123" s="24"/>
    </row>
    <row r="124" spans="1:21" ht="22.5" x14ac:dyDescent="0.2">
      <c r="A124" s="51">
        <v>82</v>
      </c>
      <c r="B124" s="52" t="s">
        <v>12327</v>
      </c>
      <c r="C124" s="60" t="s">
        <v>12328</v>
      </c>
      <c r="D124" s="53" t="s">
        <v>505</v>
      </c>
      <c r="E124" s="54">
        <v>8</v>
      </c>
      <c r="F124" s="47">
        <v>0</v>
      </c>
      <c r="G124" s="57">
        <f t="shared" si="4"/>
        <v>0</v>
      </c>
      <c r="H124" s="140">
        <v>1.2999999999999999E-4</v>
      </c>
      <c r="I124" s="140">
        <v>1.0399999999999999E-3</v>
      </c>
      <c r="J124" s="140">
        <v>0</v>
      </c>
      <c r="K124" s="140">
        <v>0</v>
      </c>
      <c r="L124" s="24"/>
      <c r="M124" s="24"/>
      <c r="N124" s="24"/>
      <c r="O124" s="24"/>
      <c r="P124" s="24"/>
      <c r="Q124" s="24"/>
      <c r="R124" s="24"/>
      <c r="S124" s="24"/>
      <c r="T124" s="24"/>
      <c r="U124" s="24"/>
    </row>
    <row r="125" spans="1:21" ht="22.5" x14ac:dyDescent="0.2">
      <c r="A125" s="51">
        <v>83</v>
      </c>
      <c r="B125" s="52" t="s">
        <v>12329</v>
      </c>
      <c r="C125" s="60" t="s">
        <v>12330</v>
      </c>
      <c r="D125" s="53" t="s">
        <v>505</v>
      </c>
      <c r="E125" s="54">
        <v>11</v>
      </c>
      <c r="F125" s="47">
        <v>0</v>
      </c>
      <c r="G125" s="57">
        <f t="shared" si="4"/>
        <v>0</v>
      </c>
      <c r="H125" s="140">
        <v>2.7E-4</v>
      </c>
      <c r="I125" s="140">
        <v>2.97E-3</v>
      </c>
      <c r="J125" s="140">
        <v>0</v>
      </c>
      <c r="K125" s="140">
        <v>0</v>
      </c>
      <c r="L125" s="24"/>
      <c r="M125" s="24"/>
      <c r="N125" s="24"/>
      <c r="O125" s="24"/>
      <c r="P125" s="24"/>
      <c r="Q125" s="24"/>
      <c r="R125" s="24"/>
      <c r="S125" s="24"/>
      <c r="T125" s="24"/>
      <c r="U125" s="24"/>
    </row>
    <row r="126" spans="1:21" x14ac:dyDescent="0.2">
      <c r="A126" s="43">
        <v>84</v>
      </c>
      <c r="B126" s="44" t="s">
        <v>12331</v>
      </c>
      <c r="C126" s="59" t="s">
        <v>12332</v>
      </c>
      <c r="D126" s="45" t="s">
        <v>373</v>
      </c>
      <c r="E126" s="46">
        <v>1757</v>
      </c>
      <c r="F126" s="47">
        <v>0</v>
      </c>
      <c r="G126" s="49">
        <f t="shared" si="4"/>
        <v>0</v>
      </c>
      <c r="H126" s="140">
        <v>0</v>
      </c>
      <c r="I126" s="140">
        <v>0</v>
      </c>
      <c r="J126" s="140">
        <v>0</v>
      </c>
      <c r="K126" s="140">
        <v>0</v>
      </c>
      <c r="L126" s="24"/>
      <c r="M126" s="24"/>
      <c r="N126" s="24"/>
      <c r="O126" s="24"/>
      <c r="P126" s="24"/>
      <c r="Q126" s="24"/>
      <c r="R126" s="24"/>
      <c r="S126" s="24"/>
      <c r="T126" s="24"/>
      <c r="U126" s="24"/>
    </row>
    <row r="127" spans="1:21" ht="22.5" x14ac:dyDescent="0.2">
      <c r="A127" s="135"/>
      <c r="B127" s="136"/>
      <c r="C127" s="137" t="s">
        <v>12333</v>
      </c>
      <c r="D127" s="138"/>
      <c r="E127" s="139">
        <v>1757</v>
      </c>
      <c r="F127" s="134"/>
      <c r="G127" s="134"/>
      <c r="H127" s="140"/>
      <c r="I127" s="140"/>
      <c r="J127" s="140"/>
      <c r="K127" s="140"/>
      <c r="L127" s="24"/>
      <c r="M127" s="24"/>
      <c r="N127" s="24"/>
      <c r="O127" s="24"/>
      <c r="P127" s="24"/>
      <c r="Q127" s="24"/>
      <c r="R127" s="24"/>
      <c r="S127" s="24"/>
      <c r="T127" s="24"/>
      <c r="U127" s="24"/>
    </row>
    <row r="128" spans="1:21" x14ac:dyDescent="0.2">
      <c r="A128" s="43">
        <v>85</v>
      </c>
      <c r="B128" s="44" t="s">
        <v>12334</v>
      </c>
      <c r="C128" s="59" t="s">
        <v>12335</v>
      </c>
      <c r="D128" s="45" t="s">
        <v>373</v>
      </c>
      <c r="E128" s="46">
        <v>268</v>
      </c>
      <c r="F128" s="47">
        <v>0</v>
      </c>
      <c r="G128" s="49">
        <f t="shared" si="4"/>
        <v>0</v>
      </c>
      <c r="H128" s="140">
        <v>0</v>
      </c>
      <c r="I128" s="140">
        <v>0</v>
      </c>
      <c r="J128" s="140">
        <v>0</v>
      </c>
      <c r="K128" s="140">
        <v>0</v>
      </c>
      <c r="L128" s="24"/>
      <c r="M128" s="24"/>
      <c r="N128" s="24"/>
      <c r="O128" s="24"/>
      <c r="P128" s="24"/>
      <c r="Q128" s="24"/>
      <c r="R128" s="24"/>
      <c r="S128" s="24"/>
      <c r="T128" s="24"/>
      <c r="U128" s="24"/>
    </row>
    <row r="129" spans="1:21" x14ac:dyDescent="0.2">
      <c r="A129" s="135"/>
      <c r="B129" s="136"/>
      <c r="C129" s="137" t="s">
        <v>12336</v>
      </c>
      <c r="D129" s="138"/>
      <c r="E129" s="139">
        <v>268</v>
      </c>
      <c r="F129" s="134"/>
      <c r="G129" s="134"/>
      <c r="H129" s="140"/>
      <c r="I129" s="140"/>
      <c r="J129" s="140"/>
      <c r="K129" s="140"/>
      <c r="L129" s="24"/>
      <c r="M129" s="24"/>
      <c r="N129" s="24"/>
      <c r="O129" s="24"/>
      <c r="P129" s="24"/>
      <c r="Q129" s="24"/>
      <c r="R129" s="24"/>
      <c r="S129" s="24"/>
      <c r="T129" s="24"/>
      <c r="U129" s="24"/>
    </row>
    <row r="130" spans="1:21" x14ac:dyDescent="0.2">
      <c r="A130" s="51">
        <v>86</v>
      </c>
      <c r="B130" s="52" t="s">
        <v>12337</v>
      </c>
      <c r="C130" s="60" t="s">
        <v>12338</v>
      </c>
      <c r="D130" s="53" t="s">
        <v>505</v>
      </c>
      <c r="E130" s="54">
        <v>2</v>
      </c>
      <c r="F130" s="47">
        <v>0</v>
      </c>
      <c r="G130" s="57">
        <f t="shared" si="4"/>
        <v>0</v>
      </c>
      <c r="H130" s="140">
        <v>9.0000000000000006E-5</v>
      </c>
      <c r="I130" s="140">
        <v>1.8000000000000001E-4</v>
      </c>
      <c r="J130" s="140">
        <v>0</v>
      </c>
      <c r="K130" s="140">
        <v>0</v>
      </c>
      <c r="L130" s="24"/>
      <c r="M130" s="24"/>
      <c r="N130" s="24"/>
      <c r="O130" s="24"/>
      <c r="P130" s="24"/>
      <c r="Q130" s="24"/>
      <c r="R130" s="24"/>
      <c r="S130" s="24"/>
      <c r="T130" s="24"/>
      <c r="U130" s="24"/>
    </row>
    <row r="131" spans="1:21" ht="22.5" x14ac:dyDescent="0.2">
      <c r="A131" s="51">
        <v>87</v>
      </c>
      <c r="B131" s="52" t="s">
        <v>12339</v>
      </c>
      <c r="C131" s="60" t="s">
        <v>12340</v>
      </c>
      <c r="D131" s="53" t="s">
        <v>505</v>
      </c>
      <c r="E131" s="54">
        <v>22</v>
      </c>
      <c r="F131" s="47">
        <v>0</v>
      </c>
      <c r="G131" s="57">
        <f t="shared" si="4"/>
        <v>0</v>
      </c>
      <c r="H131" s="140">
        <v>2.3000000000000001E-4</v>
      </c>
      <c r="I131" s="140">
        <v>5.0600000000000003E-3</v>
      </c>
      <c r="J131" s="140">
        <v>0</v>
      </c>
      <c r="K131" s="140">
        <v>0</v>
      </c>
      <c r="L131" s="24"/>
      <c r="M131" s="24"/>
      <c r="N131" s="24"/>
      <c r="O131" s="24"/>
      <c r="P131" s="24"/>
      <c r="Q131" s="24"/>
      <c r="R131" s="24"/>
      <c r="S131" s="24"/>
      <c r="T131" s="24"/>
      <c r="U131" s="24"/>
    </row>
    <row r="132" spans="1:21" ht="33.75" x14ac:dyDescent="0.2">
      <c r="A132" s="51">
        <v>88</v>
      </c>
      <c r="B132" s="52" t="s">
        <v>12341</v>
      </c>
      <c r="C132" s="60" t="s">
        <v>12342</v>
      </c>
      <c r="D132" s="53" t="s">
        <v>505</v>
      </c>
      <c r="E132" s="54">
        <v>3</v>
      </c>
      <c r="F132" s="47">
        <v>0</v>
      </c>
      <c r="G132" s="57">
        <f t="shared" si="4"/>
        <v>0</v>
      </c>
      <c r="H132" s="140">
        <v>2.7999999999999998E-4</v>
      </c>
      <c r="I132" s="140">
        <v>8.3999999999999993E-4</v>
      </c>
      <c r="J132" s="140">
        <v>0</v>
      </c>
      <c r="K132" s="140">
        <v>0</v>
      </c>
      <c r="L132" s="24"/>
      <c r="M132" s="24"/>
      <c r="N132" s="24"/>
      <c r="O132" s="24"/>
      <c r="P132" s="24"/>
      <c r="Q132" s="24"/>
      <c r="R132" s="24"/>
      <c r="S132" s="24"/>
      <c r="T132" s="24"/>
      <c r="U132" s="24"/>
    </row>
    <row r="133" spans="1:21" x14ac:dyDescent="0.2">
      <c r="A133" s="51">
        <v>89</v>
      </c>
      <c r="B133" s="52" t="s">
        <v>12343</v>
      </c>
      <c r="C133" s="60" t="s">
        <v>12344</v>
      </c>
      <c r="D133" s="53" t="s">
        <v>505</v>
      </c>
      <c r="E133" s="54">
        <v>1</v>
      </c>
      <c r="F133" s="47">
        <v>0</v>
      </c>
      <c r="G133" s="57">
        <f t="shared" si="4"/>
        <v>0</v>
      </c>
      <c r="H133" s="140">
        <v>0.10927000000000001</v>
      </c>
      <c r="I133" s="140">
        <v>0.10927000000000001</v>
      </c>
      <c r="J133" s="140">
        <v>0</v>
      </c>
      <c r="K133" s="140">
        <v>0</v>
      </c>
      <c r="L133" s="24"/>
      <c r="M133" s="24"/>
      <c r="N133" s="24"/>
      <c r="O133" s="24"/>
      <c r="P133" s="24"/>
      <c r="Q133" s="24"/>
      <c r="R133" s="24"/>
      <c r="S133" s="24"/>
      <c r="T133" s="24"/>
      <c r="U133" s="24"/>
    </row>
    <row r="134" spans="1:21" x14ac:dyDescent="0.2">
      <c r="A134" s="51">
        <v>90</v>
      </c>
      <c r="B134" s="52" t="s">
        <v>12345</v>
      </c>
      <c r="C134" s="60" t="s">
        <v>12346</v>
      </c>
      <c r="D134" s="53" t="s">
        <v>505</v>
      </c>
      <c r="E134" s="54">
        <v>4</v>
      </c>
      <c r="F134" s="47">
        <v>0</v>
      </c>
      <c r="G134" s="57">
        <f t="shared" si="4"/>
        <v>0</v>
      </c>
      <c r="H134" s="140">
        <v>2.0899999999999998E-3</v>
      </c>
      <c r="I134" s="140">
        <v>8.3599999999999994E-3</v>
      </c>
      <c r="J134" s="140">
        <v>0</v>
      </c>
      <c r="K134" s="140">
        <v>0</v>
      </c>
      <c r="L134" s="24"/>
      <c r="M134" s="24"/>
      <c r="N134" s="24"/>
      <c r="O134" s="24"/>
      <c r="P134" s="24"/>
      <c r="Q134" s="24"/>
      <c r="R134" s="24"/>
      <c r="S134" s="24"/>
      <c r="T134" s="24"/>
      <c r="U134" s="24"/>
    </row>
    <row r="135" spans="1:21" x14ac:dyDescent="0.2">
      <c r="A135" s="51">
        <v>91</v>
      </c>
      <c r="B135" s="52" t="s">
        <v>12347</v>
      </c>
      <c r="C135" s="60" t="s">
        <v>12348</v>
      </c>
      <c r="D135" s="53" t="s">
        <v>373</v>
      </c>
      <c r="E135" s="54">
        <v>147</v>
      </c>
      <c r="F135" s="47">
        <v>0</v>
      </c>
      <c r="G135" s="57">
        <f t="shared" si="4"/>
        <v>0</v>
      </c>
      <c r="H135" s="140">
        <v>2.0999999999999999E-3</v>
      </c>
      <c r="I135" s="140">
        <v>0.30869999999999997</v>
      </c>
      <c r="J135" s="140">
        <v>0</v>
      </c>
      <c r="K135" s="140">
        <v>0</v>
      </c>
      <c r="L135" s="24"/>
      <c r="M135" s="24"/>
      <c r="N135" s="24"/>
      <c r="O135" s="24"/>
      <c r="P135" s="24"/>
      <c r="Q135" s="24"/>
      <c r="R135" s="24"/>
      <c r="S135" s="24"/>
      <c r="T135" s="24"/>
      <c r="U135" s="24"/>
    </row>
    <row r="136" spans="1:21" x14ac:dyDescent="0.2">
      <c r="A136" s="51">
        <v>92</v>
      </c>
      <c r="B136" s="52" t="s">
        <v>12349</v>
      </c>
      <c r="C136" s="60" t="s">
        <v>12350</v>
      </c>
      <c r="D136" s="53" t="s">
        <v>373</v>
      </c>
      <c r="E136" s="54">
        <v>110</v>
      </c>
      <c r="F136" s="47">
        <v>0</v>
      </c>
      <c r="G136" s="57">
        <f t="shared" si="4"/>
        <v>0</v>
      </c>
      <c r="H136" s="140">
        <v>2.5200000000000001E-3</v>
      </c>
      <c r="I136" s="140">
        <v>0.2772</v>
      </c>
      <c r="J136" s="140">
        <v>0</v>
      </c>
      <c r="K136" s="140">
        <v>0</v>
      </c>
      <c r="L136" s="24"/>
      <c r="M136" s="24"/>
      <c r="N136" s="24"/>
      <c r="O136" s="24"/>
      <c r="P136" s="24"/>
      <c r="Q136" s="24"/>
      <c r="R136" s="24"/>
      <c r="S136" s="24"/>
      <c r="T136" s="24"/>
      <c r="U136" s="24"/>
    </row>
    <row r="137" spans="1:21" x14ac:dyDescent="0.2">
      <c r="A137" s="51">
        <v>93</v>
      </c>
      <c r="B137" s="52" t="s">
        <v>12351</v>
      </c>
      <c r="C137" s="60" t="s">
        <v>12352</v>
      </c>
      <c r="D137" s="53" t="s">
        <v>373</v>
      </c>
      <c r="E137" s="54">
        <v>80</v>
      </c>
      <c r="F137" s="47">
        <v>0</v>
      </c>
      <c r="G137" s="57">
        <f t="shared" si="4"/>
        <v>0</v>
      </c>
      <c r="H137" s="140">
        <v>3.5599999999999998E-3</v>
      </c>
      <c r="I137" s="140">
        <v>0.2848</v>
      </c>
      <c r="J137" s="140">
        <v>0</v>
      </c>
      <c r="K137" s="140">
        <v>0</v>
      </c>
      <c r="L137" s="24"/>
      <c r="M137" s="24"/>
      <c r="N137" s="24"/>
      <c r="O137" s="24"/>
      <c r="P137" s="24"/>
      <c r="Q137" s="24"/>
      <c r="R137" s="24"/>
      <c r="S137" s="24"/>
      <c r="T137" s="24"/>
      <c r="U137" s="24"/>
    </row>
    <row r="138" spans="1:21" x14ac:dyDescent="0.2">
      <c r="A138" s="51">
        <v>94</v>
      </c>
      <c r="B138" s="52" t="s">
        <v>12353</v>
      </c>
      <c r="C138" s="60" t="s">
        <v>12354</v>
      </c>
      <c r="D138" s="53" t="s">
        <v>373</v>
      </c>
      <c r="E138" s="54">
        <v>22</v>
      </c>
      <c r="F138" s="47">
        <v>0</v>
      </c>
      <c r="G138" s="57">
        <f t="shared" si="4"/>
        <v>0</v>
      </c>
      <c r="H138" s="140">
        <v>4.0400000000000002E-3</v>
      </c>
      <c r="I138" s="140">
        <v>8.8880000000000001E-2</v>
      </c>
      <c r="J138" s="140">
        <v>0</v>
      </c>
      <c r="K138" s="140">
        <v>0</v>
      </c>
      <c r="L138" s="24"/>
      <c r="M138" s="24"/>
      <c r="N138" s="24"/>
      <c r="O138" s="24"/>
      <c r="P138" s="24"/>
      <c r="Q138" s="24"/>
      <c r="R138" s="24"/>
      <c r="S138" s="24"/>
      <c r="T138" s="24"/>
      <c r="U138" s="24"/>
    </row>
    <row r="139" spans="1:21" x14ac:dyDescent="0.2">
      <c r="A139" s="51">
        <v>95</v>
      </c>
      <c r="B139" s="52" t="s">
        <v>12355</v>
      </c>
      <c r="C139" s="60" t="s">
        <v>12356</v>
      </c>
      <c r="D139" s="53" t="s">
        <v>373</v>
      </c>
      <c r="E139" s="54">
        <v>60</v>
      </c>
      <c r="F139" s="47">
        <v>0</v>
      </c>
      <c r="G139" s="57">
        <f t="shared" si="4"/>
        <v>0</v>
      </c>
      <c r="H139" s="140">
        <v>0</v>
      </c>
      <c r="I139" s="140">
        <v>0</v>
      </c>
      <c r="J139" s="140">
        <v>0</v>
      </c>
      <c r="K139" s="140">
        <v>0</v>
      </c>
      <c r="L139" s="24"/>
      <c r="M139" s="24"/>
      <c r="N139" s="24"/>
      <c r="O139" s="24"/>
      <c r="P139" s="24"/>
      <c r="Q139" s="24"/>
      <c r="R139" s="24"/>
      <c r="S139" s="24"/>
      <c r="T139" s="24"/>
      <c r="U139" s="24"/>
    </row>
    <row r="140" spans="1:21" x14ac:dyDescent="0.2">
      <c r="A140" s="51">
        <v>96</v>
      </c>
      <c r="B140" s="52" t="s">
        <v>12357</v>
      </c>
      <c r="C140" s="60" t="s">
        <v>12358</v>
      </c>
      <c r="D140" s="53" t="s">
        <v>505</v>
      </c>
      <c r="E140" s="54">
        <v>20</v>
      </c>
      <c r="F140" s="47">
        <v>0</v>
      </c>
      <c r="G140" s="57">
        <f t="shared" si="4"/>
        <v>0</v>
      </c>
      <c r="H140" s="140">
        <v>2.0000000000000001E-4</v>
      </c>
      <c r="I140" s="140">
        <v>4.0000000000000001E-3</v>
      </c>
      <c r="J140" s="140">
        <v>0</v>
      </c>
      <c r="K140" s="140">
        <v>0</v>
      </c>
      <c r="L140" s="24"/>
      <c r="M140" s="24"/>
      <c r="N140" s="24"/>
      <c r="O140" s="24"/>
      <c r="P140" s="24"/>
      <c r="Q140" s="24"/>
      <c r="R140" s="24"/>
      <c r="S140" s="24"/>
      <c r="T140" s="24"/>
      <c r="U140" s="24"/>
    </row>
    <row r="141" spans="1:21" x14ac:dyDescent="0.2">
      <c r="A141" s="51">
        <v>97</v>
      </c>
      <c r="B141" s="52" t="s">
        <v>12359</v>
      </c>
      <c r="C141" s="60" t="s">
        <v>12360</v>
      </c>
      <c r="D141" s="53" t="s">
        <v>505</v>
      </c>
      <c r="E141" s="54">
        <v>35</v>
      </c>
      <c r="F141" s="47">
        <v>0</v>
      </c>
      <c r="G141" s="57">
        <f t="shared" si="4"/>
        <v>0</v>
      </c>
      <c r="H141" s="140">
        <v>3.8000000000000002E-4</v>
      </c>
      <c r="I141" s="140">
        <v>1.3300000000000001E-2</v>
      </c>
      <c r="J141" s="140">
        <v>0</v>
      </c>
      <c r="K141" s="140">
        <v>0</v>
      </c>
      <c r="L141" s="24"/>
      <c r="M141" s="24"/>
      <c r="N141" s="24"/>
      <c r="O141" s="24"/>
      <c r="P141" s="24"/>
      <c r="Q141" s="24"/>
      <c r="R141" s="24"/>
      <c r="S141" s="24"/>
      <c r="T141" s="24"/>
      <c r="U141" s="24"/>
    </row>
    <row r="142" spans="1:21" x14ac:dyDescent="0.2">
      <c r="A142" s="51">
        <v>98</v>
      </c>
      <c r="B142" s="52" t="s">
        <v>12361</v>
      </c>
      <c r="C142" s="60" t="s">
        <v>12362</v>
      </c>
      <c r="D142" s="53" t="s">
        <v>505</v>
      </c>
      <c r="E142" s="54">
        <v>13</v>
      </c>
      <c r="F142" s="47">
        <v>0</v>
      </c>
      <c r="G142" s="57">
        <f t="shared" si="4"/>
        <v>0</v>
      </c>
      <c r="H142" s="140">
        <v>5.9000000000000003E-4</v>
      </c>
      <c r="I142" s="140">
        <v>7.6700000000000006E-3</v>
      </c>
      <c r="J142" s="140">
        <v>0</v>
      </c>
      <c r="K142" s="140">
        <v>0</v>
      </c>
      <c r="L142" s="24"/>
      <c r="M142" s="24"/>
      <c r="N142" s="24"/>
      <c r="O142" s="24"/>
      <c r="P142" s="24"/>
      <c r="Q142" s="24"/>
      <c r="R142" s="24"/>
      <c r="S142" s="24"/>
      <c r="T142" s="24"/>
      <c r="U142" s="24"/>
    </row>
    <row r="143" spans="1:21" x14ac:dyDescent="0.2">
      <c r="A143" s="51">
        <v>99</v>
      </c>
      <c r="B143" s="52" t="s">
        <v>12363</v>
      </c>
      <c r="C143" s="60" t="s">
        <v>12364</v>
      </c>
      <c r="D143" s="53" t="s">
        <v>505</v>
      </c>
      <c r="E143" s="54">
        <v>1</v>
      </c>
      <c r="F143" s="47">
        <v>0</v>
      </c>
      <c r="G143" s="57">
        <f t="shared" si="4"/>
        <v>0</v>
      </c>
      <c r="H143" s="140">
        <v>7.1000000000000002E-4</v>
      </c>
      <c r="I143" s="140">
        <v>7.1000000000000002E-4</v>
      </c>
      <c r="J143" s="140">
        <v>0</v>
      </c>
      <c r="K143" s="140">
        <v>0</v>
      </c>
      <c r="L143" s="24"/>
      <c r="M143" s="24"/>
      <c r="N143" s="24"/>
      <c r="O143" s="24"/>
      <c r="P143" s="24"/>
      <c r="Q143" s="24"/>
      <c r="R143" s="24"/>
      <c r="S143" s="24"/>
      <c r="T143" s="24"/>
      <c r="U143" s="24"/>
    </row>
    <row r="144" spans="1:21" x14ac:dyDescent="0.2">
      <c r="A144" s="51">
        <v>100</v>
      </c>
      <c r="B144" s="52" t="s">
        <v>12365</v>
      </c>
      <c r="C144" s="60" t="s">
        <v>12366</v>
      </c>
      <c r="D144" s="53" t="s">
        <v>505</v>
      </c>
      <c r="E144" s="54">
        <v>2</v>
      </c>
      <c r="F144" s="47">
        <v>0</v>
      </c>
      <c r="G144" s="57">
        <f t="shared" si="4"/>
        <v>0</v>
      </c>
      <c r="H144" s="140">
        <v>1.09E-3</v>
      </c>
      <c r="I144" s="140">
        <v>2.1800000000000001E-3</v>
      </c>
      <c r="J144" s="140">
        <v>0</v>
      </c>
      <c r="K144" s="140">
        <v>0</v>
      </c>
      <c r="L144" s="24"/>
      <c r="M144" s="24"/>
      <c r="N144" s="24"/>
      <c r="O144" s="24"/>
      <c r="P144" s="24"/>
      <c r="Q144" s="24"/>
      <c r="R144" s="24"/>
      <c r="S144" s="24"/>
      <c r="T144" s="24"/>
      <c r="U144" s="24"/>
    </row>
    <row r="145" spans="1:21" x14ac:dyDescent="0.2">
      <c r="A145" s="51">
        <v>101</v>
      </c>
      <c r="B145" s="52" t="s">
        <v>12367</v>
      </c>
      <c r="C145" s="60" t="s">
        <v>12368</v>
      </c>
      <c r="D145" s="53" t="s">
        <v>505</v>
      </c>
      <c r="E145" s="54">
        <v>4</v>
      </c>
      <c r="F145" s="47">
        <v>0</v>
      </c>
      <c r="G145" s="57">
        <f t="shared" si="4"/>
        <v>0</v>
      </c>
      <c r="H145" s="140">
        <v>2.0400000000000001E-3</v>
      </c>
      <c r="I145" s="140">
        <v>8.1600000000000006E-3</v>
      </c>
      <c r="J145" s="140">
        <v>0</v>
      </c>
      <c r="K145" s="140">
        <v>0</v>
      </c>
      <c r="L145" s="24"/>
      <c r="M145" s="24"/>
      <c r="N145" s="24"/>
      <c r="O145" s="24"/>
      <c r="P145" s="24"/>
      <c r="Q145" s="24"/>
      <c r="R145" s="24"/>
      <c r="S145" s="24"/>
      <c r="T145" s="24"/>
      <c r="U145" s="24"/>
    </row>
    <row r="146" spans="1:21" x14ac:dyDescent="0.2">
      <c r="A146" s="51">
        <v>102</v>
      </c>
      <c r="B146" s="52" t="s">
        <v>12369</v>
      </c>
      <c r="C146" s="60" t="s">
        <v>12370</v>
      </c>
      <c r="D146" s="53" t="s">
        <v>505</v>
      </c>
      <c r="E146" s="54">
        <v>1</v>
      </c>
      <c r="F146" s="47">
        <v>0</v>
      </c>
      <c r="G146" s="57">
        <f t="shared" si="4"/>
        <v>0</v>
      </c>
      <c r="H146" s="140">
        <v>1.2199999999999999E-3</v>
      </c>
      <c r="I146" s="140">
        <v>1.2199999999999999E-3</v>
      </c>
      <c r="J146" s="140">
        <v>0</v>
      </c>
      <c r="K146" s="140">
        <v>0</v>
      </c>
      <c r="L146" s="24"/>
      <c r="M146" s="24"/>
      <c r="N146" s="24"/>
      <c r="O146" s="24"/>
      <c r="P146" s="24"/>
      <c r="Q146" s="24"/>
      <c r="R146" s="24"/>
      <c r="S146" s="24"/>
      <c r="T146" s="24"/>
      <c r="U146" s="24"/>
    </row>
    <row r="147" spans="1:21" x14ac:dyDescent="0.2">
      <c r="A147" s="51">
        <v>103</v>
      </c>
      <c r="B147" s="52" t="s">
        <v>12371</v>
      </c>
      <c r="C147" s="60" t="s">
        <v>12372</v>
      </c>
      <c r="D147" s="53" t="s">
        <v>505</v>
      </c>
      <c r="E147" s="54">
        <v>3</v>
      </c>
      <c r="F147" s="47">
        <v>0</v>
      </c>
      <c r="G147" s="57">
        <f t="shared" si="4"/>
        <v>0</v>
      </c>
      <c r="H147" s="140">
        <v>2.6199999999999999E-3</v>
      </c>
      <c r="I147" s="140">
        <v>7.8599999999999989E-3</v>
      </c>
      <c r="J147" s="140">
        <v>0</v>
      </c>
      <c r="K147" s="140">
        <v>0</v>
      </c>
      <c r="L147" s="24"/>
      <c r="M147" s="24"/>
      <c r="N147" s="24"/>
      <c r="O147" s="24"/>
      <c r="P147" s="24"/>
      <c r="Q147" s="24"/>
      <c r="R147" s="24"/>
      <c r="S147" s="24"/>
      <c r="T147" s="24"/>
      <c r="U147" s="24"/>
    </row>
    <row r="148" spans="1:21" x14ac:dyDescent="0.2">
      <c r="A148" s="51">
        <v>104</v>
      </c>
      <c r="B148" s="52" t="s">
        <v>12373</v>
      </c>
      <c r="C148" s="60" t="s">
        <v>12374</v>
      </c>
      <c r="D148" s="53" t="s">
        <v>505</v>
      </c>
      <c r="E148" s="54">
        <v>2</v>
      </c>
      <c r="F148" s="47">
        <v>0</v>
      </c>
      <c r="G148" s="57">
        <f t="shared" si="4"/>
        <v>0</v>
      </c>
      <c r="H148" s="140">
        <v>3.0000000000000001E-3</v>
      </c>
      <c r="I148" s="140">
        <v>6.0000000000000001E-3</v>
      </c>
      <c r="J148" s="140">
        <v>0</v>
      </c>
      <c r="K148" s="140">
        <v>0</v>
      </c>
      <c r="L148" s="24"/>
      <c r="M148" s="24"/>
      <c r="N148" s="24"/>
      <c r="O148" s="24"/>
      <c r="P148" s="24"/>
      <c r="Q148" s="24"/>
      <c r="R148" s="24"/>
      <c r="S148" s="24"/>
      <c r="T148" s="24"/>
      <c r="U148" s="24"/>
    </row>
    <row r="149" spans="1:21" x14ac:dyDescent="0.2">
      <c r="A149" s="51">
        <v>105</v>
      </c>
      <c r="B149" s="52" t="s">
        <v>12375</v>
      </c>
      <c r="C149" s="60" t="s">
        <v>12376</v>
      </c>
      <c r="D149" s="53" t="s">
        <v>505</v>
      </c>
      <c r="E149" s="54">
        <v>1</v>
      </c>
      <c r="F149" s="47">
        <v>0</v>
      </c>
      <c r="G149" s="57">
        <f t="shared" si="4"/>
        <v>0</v>
      </c>
      <c r="H149" s="140">
        <v>4.4999999999999997E-3</v>
      </c>
      <c r="I149" s="140">
        <v>4.4999999999999997E-3</v>
      </c>
      <c r="J149" s="140">
        <v>0</v>
      </c>
      <c r="K149" s="140">
        <v>0</v>
      </c>
      <c r="L149" s="24"/>
      <c r="M149" s="24"/>
      <c r="N149" s="24"/>
      <c r="O149" s="24"/>
      <c r="P149" s="24"/>
      <c r="Q149" s="24"/>
      <c r="R149" s="24"/>
      <c r="S149" s="24"/>
      <c r="T149" s="24"/>
      <c r="U149" s="24"/>
    </row>
    <row r="150" spans="1:21" x14ac:dyDescent="0.2">
      <c r="A150" s="51">
        <v>106</v>
      </c>
      <c r="B150" s="52" t="s">
        <v>12377</v>
      </c>
      <c r="C150" s="60" t="s">
        <v>12378</v>
      </c>
      <c r="D150" s="53" t="s">
        <v>10126</v>
      </c>
      <c r="E150" s="54">
        <v>1</v>
      </c>
      <c r="F150" s="47">
        <v>0</v>
      </c>
      <c r="G150" s="57">
        <f t="shared" si="4"/>
        <v>0</v>
      </c>
      <c r="H150" s="140">
        <v>4.4999999999999997E-3</v>
      </c>
      <c r="I150" s="140">
        <v>4.4999999999999997E-3</v>
      </c>
      <c r="J150" s="140">
        <v>0</v>
      </c>
      <c r="K150" s="140">
        <v>0</v>
      </c>
      <c r="L150" s="24"/>
      <c r="M150" s="24"/>
      <c r="N150" s="24"/>
      <c r="O150" s="24"/>
      <c r="P150" s="24"/>
      <c r="Q150" s="24"/>
      <c r="R150" s="24"/>
      <c r="S150" s="24"/>
      <c r="T150" s="24"/>
      <c r="U150" s="24"/>
    </row>
    <row r="151" spans="1:21" ht="22.5" x14ac:dyDescent="0.2">
      <c r="A151" s="51">
        <v>107</v>
      </c>
      <c r="B151" s="52" t="s">
        <v>12379</v>
      </c>
      <c r="C151" s="60" t="s">
        <v>12380</v>
      </c>
      <c r="D151" s="53" t="s">
        <v>505</v>
      </c>
      <c r="E151" s="54">
        <v>4</v>
      </c>
      <c r="F151" s="47">
        <v>0</v>
      </c>
      <c r="G151" s="57">
        <f t="shared" si="4"/>
        <v>0</v>
      </c>
      <c r="H151" s="140">
        <v>1.34E-3</v>
      </c>
      <c r="I151" s="140">
        <v>5.3600000000000002E-3</v>
      </c>
      <c r="J151" s="140">
        <v>0</v>
      </c>
      <c r="K151" s="140">
        <v>0</v>
      </c>
      <c r="L151" s="24"/>
      <c r="M151" s="24"/>
      <c r="N151" s="24"/>
      <c r="O151" s="24"/>
      <c r="P151" s="24"/>
      <c r="Q151" s="24"/>
      <c r="R151" s="24"/>
      <c r="S151" s="24"/>
      <c r="T151" s="24"/>
      <c r="U151" s="24"/>
    </row>
    <row r="152" spans="1:21" x14ac:dyDescent="0.2">
      <c r="A152" s="51">
        <v>108</v>
      </c>
      <c r="B152" s="52" t="s">
        <v>12381</v>
      </c>
      <c r="C152" s="60" t="s">
        <v>12382</v>
      </c>
      <c r="D152" s="53" t="s">
        <v>505</v>
      </c>
      <c r="E152" s="54">
        <v>3</v>
      </c>
      <c r="F152" s="47">
        <v>0</v>
      </c>
      <c r="G152" s="57">
        <f t="shared" si="4"/>
        <v>0</v>
      </c>
      <c r="H152" s="140">
        <v>5.0000000000000002E-5</v>
      </c>
      <c r="I152" s="140">
        <v>1.5000000000000001E-4</v>
      </c>
      <c r="J152" s="140">
        <v>0</v>
      </c>
      <c r="K152" s="140">
        <v>0</v>
      </c>
      <c r="L152" s="24"/>
      <c r="M152" s="24"/>
      <c r="N152" s="24"/>
      <c r="O152" s="24"/>
      <c r="P152" s="24"/>
      <c r="Q152" s="24"/>
      <c r="R152" s="24"/>
      <c r="S152" s="24"/>
      <c r="T152" s="24"/>
      <c r="U152" s="24"/>
    </row>
    <row r="153" spans="1:21" x14ac:dyDescent="0.2">
      <c r="A153" s="51">
        <v>109</v>
      </c>
      <c r="B153" s="52" t="s">
        <v>12383</v>
      </c>
      <c r="C153" s="60" t="s">
        <v>12384</v>
      </c>
      <c r="D153" s="53" t="s">
        <v>505</v>
      </c>
      <c r="E153" s="54">
        <v>1</v>
      </c>
      <c r="F153" s="47">
        <v>0</v>
      </c>
      <c r="G153" s="57">
        <f t="shared" si="4"/>
        <v>0</v>
      </c>
      <c r="H153" s="140">
        <v>0.83</v>
      </c>
      <c r="I153" s="140">
        <v>0.83</v>
      </c>
      <c r="J153" s="140">
        <v>0</v>
      </c>
      <c r="K153" s="140">
        <v>0</v>
      </c>
      <c r="L153" s="24"/>
      <c r="M153" s="24"/>
      <c r="N153" s="24"/>
      <c r="O153" s="24"/>
      <c r="P153" s="24"/>
      <c r="Q153" s="24"/>
      <c r="R153" s="24"/>
      <c r="S153" s="24"/>
      <c r="T153" s="24"/>
      <c r="U153" s="24"/>
    </row>
    <row r="154" spans="1:21" x14ac:dyDescent="0.2">
      <c r="A154" s="51">
        <v>110</v>
      </c>
      <c r="B154" s="52" t="s">
        <v>4121</v>
      </c>
      <c r="C154" s="60" t="s">
        <v>12385</v>
      </c>
      <c r="D154" s="53" t="s">
        <v>297</v>
      </c>
      <c r="E154" s="54">
        <v>6.3979699999999999</v>
      </c>
      <c r="F154" s="47">
        <v>0</v>
      </c>
      <c r="G154" s="57">
        <f t="shared" si="4"/>
        <v>0</v>
      </c>
      <c r="H154" s="140">
        <v>0</v>
      </c>
      <c r="I154" s="140">
        <v>0</v>
      </c>
      <c r="J154" s="140">
        <v>0</v>
      </c>
      <c r="K154" s="140">
        <v>0</v>
      </c>
      <c r="L154" s="24"/>
      <c r="M154" s="24"/>
      <c r="N154" s="24"/>
      <c r="O154" s="24"/>
      <c r="P154" s="24"/>
      <c r="Q154" s="24"/>
      <c r="R154" s="24"/>
      <c r="S154" s="24"/>
      <c r="T154" s="24"/>
      <c r="U154" s="24"/>
    </row>
    <row r="155" spans="1:21" x14ac:dyDescent="0.2">
      <c r="A155" s="36" t="s">
        <v>148</v>
      </c>
      <c r="B155" s="37" t="s">
        <v>74</v>
      </c>
      <c r="C155" s="58" t="s">
        <v>75</v>
      </c>
      <c r="D155" s="38"/>
      <c r="E155" s="39"/>
      <c r="F155" s="40"/>
      <c r="G155" s="41">
        <f>SUM(G156:G248)</f>
        <v>0</v>
      </c>
      <c r="H155" s="313"/>
      <c r="I155" s="313">
        <f>SUM(I156:I248)</f>
        <v>14.83907</v>
      </c>
      <c r="J155" s="313"/>
      <c r="K155" s="313">
        <f>SUM(K156:K248)</f>
        <v>0</v>
      </c>
    </row>
    <row r="156" spans="1:21" x14ac:dyDescent="0.2">
      <c r="A156" s="51">
        <v>111</v>
      </c>
      <c r="B156" s="52" t="s">
        <v>12386</v>
      </c>
      <c r="C156" s="60" t="s">
        <v>12387</v>
      </c>
      <c r="D156" s="53" t="s">
        <v>373</v>
      </c>
      <c r="E156" s="54">
        <v>68</v>
      </c>
      <c r="F156" s="47">
        <v>0</v>
      </c>
      <c r="G156" s="57">
        <f t="shared" ref="G156:G219" si="5">E156*F156</f>
        <v>0</v>
      </c>
      <c r="H156" s="140">
        <v>1.387E-2</v>
      </c>
      <c r="I156" s="140">
        <v>0.94316</v>
      </c>
      <c r="J156" s="140">
        <v>0</v>
      </c>
      <c r="K156" s="140">
        <v>0</v>
      </c>
      <c r="L156" s="24"/>
      <c r="M156" s="24"/>
      <c r="N156" s="24"/>
      <c r="O156" s="24"/>
      <c r="P156" s="24"/>
      <c r="Q156" s="24"/>
      <c r="R156" s="24"/>
      <c r="S156" s="24"/>
      <c r="T156" s="24"/>
      <c r="U156" s="24"/>
    </row>
    <row r="157" spans="1:21" x14ac:dyDescent="0.2">
      <c r="A157" s="51">
        <v>112</v>
      </c>
      <c r="B157" s="52" t="s">
        <v>12388</v>
      </c>
      <c r="C157" s="60" t="s">
        <v>12389</v>
      </c>
      <c r="D157" s="53" t="s">
        <v>373</v>
      </c>
      <c r="E157" s="54">
        <v>20</v>
      </c>
      <c r="F157" s="47">
        <v>0</v>
      </c>
      <c r="G157" s="57">
        <f t="shared" si="5"/>
        <v>0</v>
      </c>
      <c r="H157" s="140">
        <v>1.6080000000000001E-2</v>
      </c>
      <c r="I157" s="140">
        <v>0.3216</v>
      </c>
      <c r="J157" s="140">
        <v>0</v>
      </c>
      <c r="K157" s="140">
        <v>0</v>
      </c>
      <c r="L157" s="24"/>
      <c r="M157" s="24"/>
      <c r="N157" s="24"/>
      <c r="O157" s="24"/>
      <c r="P157" s="24"/>
      <c r="Q157" s="24"/>
      <c r="R157" s="24"/>
      <c r="S157" s="24"/>
      <c r="T157" s="24"/>
      <c r="U157" s="24"/>
    </row>
    <row r="158" spans="1:21" x14ac:dyDescent="0.2">
      <c r="A158" s="51">
        <v>113</v>
      </c>
      <c r="B158" s="52" t="s">
        <v>12390</v>
      </c>
      <c r="C158" s="60" t="s">
        <v>12391</v>
      </c>
      <c r="D158" s="53" t="s">
        <v>373</v>
      </c>
      <c r="E158" s="54">
        <v>38</v>
      </c>
      <c r="F158" s="47">
        <v>0</v>
      </c>
      <c r="G158" s="57">
        <f t="shared" si="5"/>
        <v>0</v>
      </c>
      <c r="H158" s="140">
        <v>1.7930000000000001E-2</v>
      </c>
      <c r="I158" s="140">
        <v>0.68134000000000006</v>
      </c>
      <c r="J158" s="140">
        <v>0</v>
      </c>
      <c r="K158" s="140">
        <v>0</v>
      </c>
      <c r="L158" s="24"/>
      <c r="M158" s="24"/>
      <c r="N158" s="24"/>
      <c r="O158" s="24"/>
      <c r="P158" s="24"/>
      <c r="Q158" s="24"/>
      <c r="R158" s="24"/>
      <c r="S158" s="24"/>
      <c r="T158" s="24"/>
      <c r="U158" s="24"/>
    </row>
    <row r="159" spans="1:21" x14ac:dyDescent="0.2">
      <c r="A159" s="51">
        <v>114</v>
      </c>
      <c r="B159" s="52" t="s">
        <v>12392</v>
      </c>
      <c r="C159" s="60" t="s">
        <v>12393</v>
      </c>
      <c r="D159" s="53" t="s">
        <v>373</v>
      </c>
      <c r="E159" s="54">
        <v>117</v>
      </c>
      <c r="F159" s="47">
        <v>0</v>
      </c>
      <c r="G159" s="57">
        <f t="shared" si="5"/>
        <v>0</v>
      </c>
      <c r="H159" s="140">
        <v>0.02</v>
      </c>
      <c r="I159" s="140">
        <v>2.34</v>
      </c>
      <c r="J159" s="140">
        <v>0</v>
      </c>
      <c r="K159" s="140">
        <v>0</v>
      </c>
      <c r="L159" s="24"/>
      <c r="M159" s="24"/>
      <c r="N159" s="24"/>
      <c r="O159" s="24"/>
      <c r="P159" s="24"/>
      <c r="Q159" s="24"/>
      <c r="R159" s="24"/>
      <c r="S159" s="24"/>
      <c r="T159" s="24"/>
      <c r="U159" s="24"/>
    </row>
    <row r="160" spans="1:21" x14ac:dyDescent="0.2">
      <c r="A160" s="43">
        <v>115</v>
      </c>
      <c r="B160" s="44" t="s">
        <v>12394</v>
      </c>
      <c r="C160" s="59" t="s">
        <v>12395</v>
      </c>
      <c r="D160" s="45" t="s">
        <v>373</v>
      </c>
      <c r="E160" s="46">
        <v>346</v>
      </c>
      <c r="F160" s="47">
        <v>0</v>
      </c>
      <c r="G160" s="49">
        <f t="shared" si="5"/>
        <v>0</v>
      </c>
      <c r="H160" s="140">
        <v>4.4000000000000002E-4</v>
      </c>
      <c r="I160" s="140">
        <v>0.15224000000000001</v>
      </c>
      <c r="J160" s="140">
        <v>0</v>
      </c>
      <c r="K160" s="140">
        <v>0</v>
      </c>
      <c r="L160" s="24"/>
      <c r="M160" s="24"/>
      <c r="N160" s="24"/>
      <c r="O160" s="24"/>
      <c r="P160" s="24"/>
      <c r="Q160" s="24"/>
      <c r="R160" s="24"/>
      <c r="S160" s="24"/>
      <c r="T160" s="24"/>
      <c r="U160" s="24"/>
    </row>
    <row r="161" spans="1:21" x14ac:dyDescent="0.2">
      <c r="A161" s="135"/>
      <c r="B161" s="136"/>
      <c r="C161" s="137" t="s">
        <v>12396</v>
      </c>
      <c r="D161" s="138"/>
      <c r="E161" s="139">
        <v>141</v>
      </c>
      <c r="F161" s="134"/>
      <c r="G161" s="134"/>
      <c r="H161" s="140"/>
      <c r="I161" s="140"/>
      <c r="J161" s="140"/>
      <c r="K161" s="140"/>
      <c r="L161" s="24"/>
      <c r="M161" s="24"/>
      <c r="N161" s="24"/>
      <c r="O161" s="24"/>
      <c r="P161" s="24"/>
      <c r="Q161" s="24"/>
      <c r="R161" s="24"/>
      <c r="S161" s="24"/>
      <c r="T161" s="24"/>
      <c r="U161" s="24"/>
    </row>
    <row r="162" spans="1:21" x14ac:dyDescent="0.2">
      <c r="A162" s="135"/>
      <c r="B162" s="136"/>
      <c r="C162" s="137" t="s">
        <v>12397</v>
      </c>
      <c r="D162" s="138"/>
      <c r="E162" s="139">
        <v>205</v>
      </c>
      <c r="F162" s="134"/>
      <c r="G162" s="134"/>
      <c r="H162" s="140"/>
      <c r="I162" s="140"/>
      <c r="J162" s="140"/>
      <c r="K162" s="140"/>
      <c r="L162" s="24"/>
      <c r="M162" s="24"/>
      <c r="N162" s="24"/>
      <c r="O162" s="24"/>
      <c r="P162" s="24"/>
      <c r="Q162" s="24"/>
      <c r="R162" s="24"/>
      <c r="S162" s="24"/>
      <c r="T162" s="24"/>
      <c r="U162" s="24"/>
    </row>
    <row r="163" spans="1:21" x14ac:dyDescent="0.2">
      <c r="A163" s="43">
        <v>116</v>
      </c>
      <c r="B163" s="44" t="s">
        <v>12398</v>
      </c>
      <c r="C163" s="59" t="s">
        <v>12882</v>
      </c>
      <c r="D163" s="45" t="s">
        <v>373</v>
      </c>
      <c r="E163" s="46">
        <v>957</v>
      </c>
      <c r="F163" s="47">
        <v>0</v>
      </c>
      <c r="G163" s="49">
        <f t="shared" si="5"/>
        <v>0</v>
      </c>
      <c r="H163" s="140">
        <v>5.5999999999999995E-4</v>
      </c>
      <c r="I163" s="140">
        <v>0.53591999999999995</v>
      </c>
      <c r="J163" s="140">
        <v>0</v>
      </c>
      <c r="K163" s="140">
        <v>0</v>
      </c>
      <c r="L163" s="24"/>
      <c r="M163" s="24"/>
      <c r="N163" s="24"/>
      <c r="O163" s="24"/>
      <c r="P163" s="24"/>
      <c r="Q163" s="24"/>
      <c r="R163" s="24"/>
      <c r="S163" s="24"/>
      <c r="T163" s="24"/>
      <c r="U163" s="24"/>
    </row>
    <row r="164" spans="1:21" x14ac:dyDescent="0.2">
      <c r="A164" s="135"/>
      <c r="B164" s="136"/>
      <c r="C164" s="137" t="s">
        <v>12399</v>
      </c>
      <c r="D164" s="138"/>
      <c r="E164" s="139">
        <v>447</v>
      </c>
      <c r="F164" s="134"/>
      <c r="G164" s="134"/>
      <c r="H164" s="140"/>
      <c r="I164" s="140"/>
      <c r="J164" s="140"/>
      <c r="K164" s="140"/>
      <c r="L164" s="24"/>
      <c r="M164" s="24"/>
      <c r="N164" s="24"/>
      <c r="O164" s="24"/>
      <c r="P164" s="24"/>
      <c r="Q164" s="24"/>
      <c r="R164" s="24"/>
      <c r="S164" s="24"/>
      <c r="T164" s="24"/>
      <c r="U164" s="24"/>
    </row>
    <row r="165" spans="1:21" x14ac:dyDescent="0.2">
      <c r="A165" s="135"/>
      <c r="B165" s="136"/>
      <c r="C165" s="137" t="s">
        <v>12400</v>
      </c>
      <c r="D165" s="138"/>
      <c r="E165" s="139">
        <v>510</v>
      </c>
      <c r="F165" s="134"/>
      <c r="G165" s="134"/>
      <c r="H165" s="140"/>
      <c r="I165" s="140"/>
      <c r="J165" s="140"/>
      <c r="K165" s="140"/>
      <c r="L165" s="24"/>
      <c r="M165" s="24"/>
      <c r="N165" s="24"/>
      <c r="O165" s="24"/>
      <c r="P165" s="24"/>
      <c r="Q165" s="24"/>
      <c r="R165" s="24"/>
      <c r="S165" s="24"/>
      <c r="T165" s="24"/>
      <c r="U165" s="24"/>
    </row>
    <row r="166" spans="1:21" x14ac:dyDescent="0.2">
      <c r="A166" s="43">
        <v>117</v>
      </c>
      <c r="B166" s="44" t="s">
        <v>12401</v>
      </c>
      <c r="C166" s="59" t="s">
        <v>12883</v>
      </c>
      <c r="D166" s="45" t="s">
        <v>373</v>
      </c>
      <c r="E166" s="46">
        <v>927</v>
      </c>
      <c r="F166" s="47">
        <v>0</v>
      </c>
      <c r="G166" s="49">
        <f t="shared" si="5"/>
        <v>0</v>
      </c>
      <c r="H166" s="140">
        <v>7.5000000000000002E-4</v>
      </c>
      <c r="I166" s="140">
        <v>0.69525000000000003</v>
      </c>
      <c r="J166" s="140">
        <v>0</v>
      </c>
      <c r="K166" s="140">
        <v>0</v>
      </c>
      <c r="L166" s="24"/>
      <c r="M166" s="24"/>
      <c r="N166" s="24"/>
      <c r="O166" s="24"/>
      <c r="P166" s="24"/>
      <c r="Q166" s="24"/>
      <c r="R166" s="24"/>
      <c r="S166" s="24"/>
      <c r="T166" s="24"/>
      <c r="U166" s="24"/>
    </row>
    <row r="167" spans="1:21" x14ac:dyDescent="0.2">
      <c r="A167" s="135"/>
      <c r="B167" s="136"/>
      <c r="C167" s="137" t="s">
        <v>12402</v>
      </c>
      <c r="D167" s="138"/>
      <c r="E167" s="139">
        <v>208</v>
      </c>
      <c r="F167" s="134"/>
      <c r="G167" s="134"/>
      <c r="H167" s="140"/>
      <c r="I167" s="140"/>
      <c r="J167" s="140"/>
      <c r="K167" s="140"/>
      <c r="L167" s="24"/>
      <c r="M167" s="24"/>
      <c r="N167" s="24"/>
      <c r="O167" s="24"/>
      <c r="P167" s="24"/>
      <c r="Q167" s="24"/>
      <c r="R167" s="24"/>
      <c r="S167" s="24"/>
      <c r="T167" s="24"/>
      <c r="U167" s="24"/>
    </row>
    <row r="168" spans="1:21" x14ac:dyDescent="0.2">
      <c r="A168" s="135"/>
      <c r="B168" s="136"/>
      <c r="C168" s="137" t="s">
        <v>12403</v>
      </c>
      <c r="D168" s="138"/>
      <c r="E168" s="139">
        <v>719</v>
      </c>
      <c r="F168" s="134"/>
      <c r="G168" s="134"/>
      <c r="H168" s="140"/>
      <c r="I168" s="140"/>
      <c r="J168" s="140"/>
      <c r="K168" s="140"/>
      <c r="L168" s="24"/>
      <c r="M168" s="24"/>
      <c r="N168" s="24"/>
      <c r="O168" s="24"/>
      <c r="P168" s="24"/>
      <c r="Q168" s="24"/>
      <c r="R168" s="24"/>
      <c r="S168" s="24"/>
      <c r="T168" s="24"/>
      <c r="U168" s="24"/>
    </row>
    <row r="169" spans="1:21" x14ac:dyDescent="0.2">
      <c r="A169" s="43">
        <v>118</v>
      </c>
      <c r="B169" s="44" t="s">
        <v>12404</v>
      </c>
      <c r="C169" s="59" t="s">
        <v>12884</v>
      </c>
      <c r="D169" s="45" t="s">
        <v>373</v>
      </c>
      <c r="E169" s="46">
        <v>212</v>
      </c>
      <c r="F169" s="47">
        <v>0</v>
      </c>
      <c r="G169" s="49">
        <f t="shared" si="5"/>
        <v>0</v>
      </c>
      <c r="H169" s="140">
        <v>1.1100000000000001E-3</v>
      </c>
      <c r="I169" s="140">
        <v>0.23532000000000003</v>
      </c>
      <c r="J169" s="140">
        <v>0</v>
      </c>
      <c r="K169" s="140">
        <v>0</v>
      </c>
      <c r="L169" s="24"/>
      <c r="M169" s="24"/>
      <c r="N169" s="24"/>
      <c r="O169" s="24"/>
      <c r="P169" s="24"/>
      <c r="Q169" s="24"/>
      <c r="R169" s="24"/>
      <c r="S169" s="24"/>
      <c r="T169" s="24"/>
      <c r="U169" s="24"/>
    </row>
    <row r="170" spans="1:21" x14ac:dyDescent="0.2">
      <c r="A170" s="135"/>
      <c r="B170" s="136"/>
      <c r="C170" s="137" t="s">
        <v>12405</v>
      </c>
      <c r="D170" s="138"/>
      <c r="E170" s="139">
        <v>108</v>
      </c>
      <c r="F170" s="134"/>
      <c r="G170" s="134"/>
      <c r="H170" s="140"/>
      <c r="I170" s="140"/>
      <c r="J170" s="140"/>
      <c r="K170" s="140"/>
      <c r="L170" s="24"/>
      <c r="M170" s="24"/>
      <c r="N170" s="24"/>
      <c r="O170" s="24"/>
      <c r="P170" s="24"/>
      <c r="Q170" s="24"/>
      <c r="R170" s="24"/>
      <c r="S170" s="24"/>
      <c r="T170" s="24"/>
      <c r="U170" s="24"/>
    </row>
    <row r="171" spans="1:21" x14ac:dyDescent="0.2">
      <c r="A171" s="135"/>
      <c r="B171" s="136"/>
      <c r="C171" s="137" t="s">
        <v>12406</v>
      </c>
      <c r="D171" s="138"/>
      <c r="E171" s="139">
        <v>104</v>
      </c>
      <c r="F171" s="134"/>
      <c r="G171" s="134"/>
      <c r="H171" s="140"/>
      <c r="I171" s="140"/>
      <c r="J171" s="140"/>
      <c r="K171" s="140"/>
      <c r="L171" s="24"/>
      <c r="M171" s="24"/>
      <c r="N171" s="24"/>
      <c r="O171" s="24"/>
      <c r="P171" s="24"/>
      <c r="Q171" s="24"/>
      <c r="R171" s="24"/>
      <c r="S171" s="24"/>
      <c r="T171" s="24"/>
      <c r="U171" s="24"/>
    </row>
    <row r="172" spans="1:21" x14ac:dyDescent="0.2">
      <c r="A172" s="43">
        <v>119</v>
      </c>
      <c r="B172" s="44" t="s">
        <v>12407</v>
      </c>
      <c r="C172" s="59" t="s">
        <v>12885</v>
      </c>
      <c r="D172" s="45" t="s">
        <v>373</v>
      </c>
      <c r="E172" s="46">
        <v>143</v>
      </c>
      <c r="F172" s="47">
        <v>0</v>
      </c>
      <c r="G172" s="49">
        <f t="shared" si="5"/>
        <v>0</v>
      </c>
      <c r="H172" s="140">
        <v>1.58E-3</v>
      </c>
      <c r="I172" s="140">
        <v>0.22594</v>
      </c>
      <c r="J172" s="140">
        <v>0</v>
      </c>
      <c r="K172" s="140">
        <v>0</v>
      </c>
      <c r="L172" s="24"/>
      <c r="M172" s="24"/>
      <c r="N172" s="24"/>
      <c r="O172" s="24"/>
      <c r="P172" s="24"/>
      <c r="Q172" s="24"/>
      <c r="R172" s="24"/>
      <c r="S172" s="24"/>
      <c r="T172" s="24"/>
      <c r="U172" s="24"/>
    </row>
    <row r="173" spans="1:21" x14ac:dyDescent="0.2">
      <c r="A173" s="135"/>
      <c r="B173" s="136"/>
      <c r="C173" s="137" t="s">
        <v>12408</v>
      </c>
      <c r="D173" s="138"/>
      <c r="E173" s="139">
        <v>96</v>
      </c>
      <c r="F173" s="134"/>
      <c r="G173" s="134"/>
      <c r="H173" s="140"/>
      <c r="I173" s="140"/>
      <c r="J173" s="140"/>
      <c r="K173" s="140"/>
      <c r="L173" s="24"/>
      <c r="M173" s="24"/>
      <c r="N173" s="24"/>
      <c r="O173" s="24"/>
      <c r="P173" s="24"/>
      <c r="Q173" s="24"/>
      <c r="R173" s="24"/>
      <c r="S173" s="24"/>
      <c r="T173" s="24"/>
      <c r="U173" s="24"/>
    </row>
    <row r="174" spans="1:21" x14ac:dyDescent="0.2">
      <c r="A174" s="135"/>
      <c r="B174" s="136"/>
      <c r="C174" s="137" t="s">
        <v>12409</v>
      </c>
      <c r="D174" s="138"/>
      <c r="E174" s="139">
        <v>47</v>
      </c>
      <c r="F174" s="134"/>
      <c r="G174" s="134"/>
      <c r="H174" s="140"/>
      <c r="I174" s="140"/>
      <c r="J174" s="140"/>
      <c r="K174" s="140"/>
      <c r="L174" s="24"/>
      <c r="M174" s="24"/>
      <c r="N174" s="24"/>
      <c r="O174" s="24"/>
      <c r="P174" s="24"/>
      <c r="Q174" s="24"/>
      <c r="R174" s="24"/>
      <c r="S174" s="24"/>
      <c r="T174" s="24"/>
      <c r="U174" s="24"/>
    </row>
    <row r="175" spans="1:21" x14ac:dyDescent="0.2">
      <c r="A175" s="43">
        <v>120</v>
      </c>
      <c r="B175" s="44" t="s">
        <v>12410</v>
      </c>
      <c r="C175" s="59" t="s">
        <v>12886</v>
      </c>
      <c r="D175" s="45" t="s">
        <v>373</v>
      </c>
      <c r="E175" s="46">
        <v>401</v>
      </c>
      <c r="F175" s="47">
        <v>0</v>
      </c>
      <c r="G175" s="49">
        <f t="shared" si="5"/>
        <v>0</v>
      </c>
      <c r="H175" s="140">
        <v>2.4299999999999999E-3</v>
      </c>
      <c r="I175" s="140">
        <v>0.97442999999999991</v>
      </c>
      <c r="J175" s="140">
        <v>0</v>
      </c>
      <c r="K175" s="140">
        <v>0</v>
      </c>
      <c r="L175" s="24"/>
      <c r="M175" s="24"/>
      <c r="N175" s="24"/>
      <c r="O175" s="24"/>
      <c r="P175" s="24"/>
      <c r="Q175" s="24"/>
      <c r="R175" s="24"/>
      <c r="S175" s="24"/>
      <c r="T175" s="24"/>
      <c r="U175" s="24"/>
    </row>
    <row r="176" spans="1:21" x14ac:dyDescent="0.2">
      <c r="A176" s="135"/>
      <c r="B176" s="136"/>
      <c r="C176" s="137" t="s">
        <v>12411</v>
      </c>
      <c r="D176" s="138"/>
      <c r="E176" s="139">
        <v>106</v>
      </c>
      <c r="F176" s="134"/>
      <c r="G176" s="134"/>
      <c r="H176" s="140"/>
      <c r="I176" s="140"/>
      <c r="J176" s="140"/>
      <c r="K176" s="140"/>
      <c r="L176" s="24"/>
      <c r="M176" s="24"/>
      <c r="N176" s="24"/>
      <c r="O176" s="24"/>
      <c r="P176" s="24"/>
      <c r="Q176" s="24"/>
      <c r="R176" s="24"/>
      <c r="S176" s="24"/>
      <c r="T176" s="24"/>
      <c r="U176" s="24"/>
    </row>
    <row r="177" spans="1:21" x14ac:dyDescent="0.2">
      <c r="A177" s="135"/>
      <c r="B177" s="136"/>
      <c r="C177" s="137" t="s">
        <v>12412</v>
      </c>
      <c r="D177" s="138"/>
      <c r="E177" s="139">
        <v>295</v>
      </c>
      <c r="F177" s="134"/>
      <c r="G177" s="134"/>
      <c r="H177" s="140"/>
      <c r="I177" s="140"/>
      <c r="J177" s="140"/>
      <c r="K177" s="140"/>
      <c r="L177" s="24"/>
      <c r="M177" s="24"/>
      <c r="N177" s="24"/>
      <c r="O177" s="24"/>
      <c r="P177" s="24"/>
      <c r="Q177" s="24"/>
      <c r="R177" s="24"/>
      <c r="S177" s="24"/>
      <c r="T177" s="24"/>
      <c r="U177" s="24"/>
    </row>
    <row r="178" spans="1:21" x14ac:dyDescent="0.2">
      <c r="A178" s="43">
        <v>121</v>
      </c>
      <c r="B178" s="44" t="s">
        <v>12413</v>
      </c>
      <c r="C178" s="59" t="s">
        <v>12887</v>
      </c>
      <c r="D178" s="45" t="s">
        <v>373</v>
      </c>
      <c r="E178" s="46">
        <v>357</v>
      </c>
      <c r="F178" s="47">
        <v>0</v>
      </c>
      <c r="G178" s="49">
        <f t="shared" si="5"/>
        <v>0</v>
      </c>
      <c r="H178" s="140">
        <v>3.1700000000000001E-3</v>
      </c>
      <c r="I178" s="140">
        <v>1.1316900000000001</v>
      </c>
      <c r="J178" s="140">
        <v>0</v>
      </c>
      <c r="K178" s="140">
        <v>0</v>
      </c>
      <c r="L178" s="24"/>
      <c r="M178" s="24"/>
      <c r="N178" s="24"/>
      <c r="O178" s="24"/>
      <c r="P178" s="24"/>
      <c r="Q178" s="24"/>
      <c r="R178" s="24"/>
      <c r="S178" s="24"/>
      <c r="T178" s="24"/>
      <c r="U178" s="24"/>
    </row>
    <row r="179" spans="1:21" x14ac:dyDescent="0.2">
      <c r="A179" s="135"/>
      <c r="B179" s="136"/>
      <c r="C179" s="137" t="s">
        <v>12414</v>
      </c>
      <c r="D179" s="138"/>
      <c r="E179" s="139">
        <v>136</v>
      </c>
      <c r="F179" s="134"/>
      <c r="G179" s="134"/>
      <c r="H179" s="140"/>
      <c r="I179" s="140"/>
      <c r="J179" s="140"/>
      <c r="K179" s="140"/>
      <c r="L179" s="24"/>
      <c r="M179" s="24"/>
      <c r="N179" s="24"/>
      <c r="O179" s="24"/>
      <c r="P179" s="24"/>
      <c r="Q179" s="24"/>
      <c r="R179" s="24"/>
      <c r="S179" s="24"/>
      <c r="T179" s="24"/>
      <c r="U179" s="24"/>
    </row>
    <row r="180" spans="1:21" x14ac:dyDescent="0.2">
      <c r="A180" s="135"/>
      <c r="B180" s="136"/>
      <c r="C180" s="137" t="s">
        <v>12415</v>
      </c>
      <c r="D180" s="138"/>
      <c r="E180" s="139">
        <v>221</v>
      </c>
      <c r="F180" s="134"/>
      <c r="G180" s="134"/>
      <c r="H180" s="140"/>
      <c r="I180" s="140"/>
      <c r="J180" s="140"/>
      <c r="K180" s="140"/>
      <c r="L180" s="24"/>
      <c r="M180" s="24"/>
      <c r="N180" s="24"/>
      <c r="O180" s="24"/>
      <c r="P180" s="24"/>
      <c r="Q180" s="24"/>
      <c r="R180" s="24"/>
      <c r="S180" s="24"/>
      <c r="T180" s="24"/>
      <c r="U180" s="24"/>
    </row>
    <row r="181" spans="1:21" x14ac:dyDescent="0.2">
      <c r="A181" s="43">
        <v>122</v>
      </c>
      <c r="B181" s="44" t="s">
        <v>12416</v>
      </c>
      <c r="C181" s="59" t="s">
        <v>12888</v>
      </c>
      <c r="D181" s="45" t="s">
        <v>373</v>
      </c>
      <c r="E181" s="46">
        <v>327</v>
      </c>
      <c r="F181" s="47">
        <v>0</v>
      </c>
      <c r="G181" s="49">
        <f t="shared" si="5"/>
        <v>0</v>
      </c>
      <c r="H181" s="140">
        <v>3.48E-3</v>
      </c>
      <c r="I181" s="140">
        <v>1.1379600000000001</v>
      </c>
      <c r="J181" s="140">
        <v>0</v>
      </c>
      <c r="K181" s="140">
        <v>0</v>
      </c>
      <c r="L181" s="24"/>
      <c r="M181" s="24"/>
      <c r="N181" s="24"/>
      <c r="O181" s="24"/>
      <c r="P181" s="24"/>
      <c r="Q181" s="24"/>
      <c r="R181" s="24"/>
      <c r="S181" s="24"/>
      <c r="T181" s="24"/>
      <c r="U181" s="24"/>
    </row>
    <row r="182" spans="1:21" x14ac:dyDescent="0.2">
      <c r="A182" s="135"/>
      <c r="B182" s="136"/>
      <c r="C182" s="137" t="s">
        <v>12417</v>
      </c>
      <c r="D182" s="138"/>
      <c r="E182" s="139">
        <v>291</v>
      </c>
      <c r="F182" s="134"/>
      <c r="G182" s="134"/>
      <c r="H182" s="140"/>
      <c r="I182" s="140"/>
      <c r="J182" s="140"/>
      <c r="K182" s="140"/>
      <c r="L182" s="24"/>
      <c r="M182" s="24"/>
      <c r="N182" s="24"/>
      <c r="O182" s="24"/>
      <c r="P182" s="24"/>
      <c r="Q182" s="24"/>
      <c r="R182" s="24"/>
      <c r="S182" s="24"/>
      <c r="T182" s="24"/>
      <c r="U182" s="24"/>
    </row>
    <row r="183" spans="1:21" x14ac:dyDescent="0.2">
      <c r="A183" s="135"/>
      <c r="B183" s="136"/>
      <c r="C183" s="137" t="s">
        <v>12418</v>
      </c>
      <c r="D183" s="138"/>
      <c r="E183" s="139">
        <v>36</v>
      </c>
      <c r="F183" s="134"/>
      <c r="G183" s="134"/>
      <c r="H183" s="140"/>
      <c r="I183" s="140"/>
      <c r="J183" s="140"/>
      <c r="K183" s="140"/>
      <c r="L183" s="24"/>
      <c r="M183" s="24"/>
      <c r="N183" s="24"/>
      <c r="O183" s="24"/>
      <c r="P183" s="24"/>
      <c r="Q183" s="24"/>
      <c r="R183" s="24"/>
      <c r="S183" s="24"/>
      <c r="T183" s="24"/>
      <c r="U183" s="24"/>
    </row>
    <row r="184" spans="1:21" x14ac:dyDescent="0.2">
      <c r="A184" s="43">
        <v>123</v>
      </c>
      <c r="B184" s="44" t="s">
        <v>12419</v>
      </c>
      <c r="C184" s="59" t="s">
        <v>12889</v>
      </c>
      <c r="D184" s="45" t="s">
        <v>373</v>
      </c>
      <c r="E184" s="46">
        <v>100</v>
      </c>
      <c r="F184" s="47">
        <v>0</v>
      </c>
      <c r="G184" s="49">
        <f t="shared" si="5"/>
        <v>0</v>
      </c>
      <c r="H184" s="140">
        <v>4.5700000000000003E-3</v>
      </c>
      <c r="I184" s="140">
        <v>0.45700000000000002</v>
      </c>
      <c r="J184" s="140">
        <v>0</v>
      </c>
      <c r="K184" s="140">
        <v>0</v>
      </c>
      <c r="L184" s="24"/>
      <c r="M184" s="24"/>
      <c r="N184" s="24"/>
      <c r="O184" s="24"/>
      <c r="P184" s="24"/>
      <c r="Q184" s="24"/>
      <c r="R184" s="24"/>
      <c r="S184" s="24"/>
      <c r="T184" s="24"/>
      <c r="U184" s="24"/>
    </row>
    <row r="185" spans="1:21" x14ac:dyDescent="0.2">
      <c r="A185" s="135"/>
      <c r="B185" s="136"/>
      <c r="C185" s="137" t="s">
        <v>12420</v>
      </c>
      <c r="D185" s="138"/>
      <c r="E185" s="139">
        <v>100</v>
      </c>
      <c r="F185" s="134"/>
      <c r="G185" s="134"/>
      <c r="H185" s="140"/>
      <c r="I185" s="140"/>
      <c r="J185" s="140"/>
      <c r="K185" s="140"/>
      <c r="L185" s="24"/>
      <c r="M185" s="24"/>
      <c r="N185" s="24"/>
      <c r="O185" s="24"/>
      <c r="P185" s="24"/>
      <c r="Q185" s="24"/>
      <c r="R185" s="24"/>
      <c r="S185" s="24"/>
      <c r="T185" s="24"/>
      <c r="U185" s="24"/>
    </row>
    <row r="186" spans="1:21" ht="22.5" x14ac:dyDescent="0.2">
      <c r="A186" s="51">
        <v>124</v>
      </c>
      <c r="B186" s="52" t="s">
        <v>12421</v>
      </c>
      <c r="C186" s="60" t="s">
        <v>12890</v>
      </c>
      <c r="D186" s="53" t="s">
        <v>373</v>
      </c>
      <c r="E186" s="54">
        <v>141</v>
      </c>
      <c r="F186" s="47">
        <v>0</v>
      </c>
      <c r="G186" s="57">
        <f t="shared" si="5"/>
        <v>0</v>
      </c>
      <c r="H186" s="140">
        <v>4.0000000000000003E-5</v>
      </c>
      <c r="I186" s="140">
        <v>5.64E-3</v>
      </c>
      <c r="J186" s="140">
        <v>0</v>
      </c>
      <c r="K186" s="140">
        <v>0</v>
      </c>
      <c r="L186" s="24"/>
      <c r="M186" s="24"/>
      <c r="N186" s="24"/>
      <c r="O186" s="24"/>
      <c r="P186" s="24"/>
      <c r="Q186" s="24"/>
      <c r="R186" s="24"/>
      <c r="S186" s="24"/>
      <c r="T186" s="24"/>
      <c r="U186" s="24"/>
    </row>
    <row r="187" spans="1:21" ht="22.5" x14ac:dyDescent="0.2">
      <c r="A187" s="51">
        <v>125</v>
      </c>
      <c r="B187" s="52" t="s">
        <v>12422</v>
      </c>
      <c r="C187" s="60" t="s">
        <v>12891</v>
      </c>
      <c r="D187" s="53" t="s">
        <v>373</v>
      </c>
      <c r="E187" s="54">
        <v>447</v>
      </c>
      <c r="F187" s="47">
        <v>0</v>
      </c>
      <c r="G187" s="57">
        <f t="shared" si="5"/>
        <v>0</v>
      </c>
      <c r="H187" s="140">
        <v>8.0000000000000007E-5</v>
      </c>
      <c r="I187" s="140">
        <v>3.576E-2</v>
      </c>
      <c r="J187" s="140">
        <v>0</v>
      </c>
      <c r="K187" s="140">
        <v>0</v>
      </c>
      <c r="L187" s="24"/>
      <c r="M187" s="24"/>
      <c r="N187" s="24"/>
      <c r="O187" s="24"/>
      <c r="P187" s="24"/>
      <c r="Q187" s="24"/>
      <c r="R187" s="24"/>
      <c r="S187" s="24"/>
      <c r="T187" s="24"/>
      <c r="U187" s="24"/>
    </row>
    <row r="188" spans="1:21" ht="22.5" x14ac:dyDescent="0.2">
      <c r="A188" s="51">
        <v>126</v>
      </c>
      <c r="B188" s="52" t="s">
        <v>12423</v>
      </c>
      <c r="C188" s="60" t="s">
        <v>12892</v>
      </c>
      <c r="D188" s="53" t="s">
        <v>373</v>
      </c>
      <c r="E188" s="54">
        <v>208</v>
      </c>
      <c r="F188" s="47">
        <v>0</v>
      </c>
      <c r="G188" s="57">
        <f t="shared" si="5"/>
        <v>0</v>
      </c>
      <c r="H188" s="140">
        <v>6.0000000000000002E-5</v>
      </c>
      <c r="I188" s="140">
        <v>1.248E-2</v>
      </c>
      <c r="J188" s="140">
        <v>0</v>
      </c>
      <c r="K188" s="140">
        <v>0</v>
      </c>
      <c r="L188" s="24"/>
      <c r="M188" s="24"/>
      <c r="N188" s="24"/>
      <c r="O188" s="24"/>
      <c r="P188" s="24"/>
      <c r="Q188" s="24"/>
      <c r="R188" s="24"/>
      <c r="S188" s="24"/>
      <c r="T188" s="24"/>
      <c r="U188" s="24"/>
    </row>
    <row r="189" spans="1:21" ht="22.5" x14ac:dyDescent="0.2">
      <c r="A189" s="51">
        <v>127</v>
      </c>
      <c r="B189" s="52" t="s">
        <v>12424</v>
      </c>
      <c r="C189" s="60" t="s">
        <v>12893</v>
      </c>
      <c r="D189" s="53" t="s">
        <v>373</v>
      </c>
      <c r="E189" s="54">
        <v>108</v>
      </c>
      <c r="F189" s="47">
        <v>0</v>
      </c>
      <c r="G189" s="57">
        <f t="shared" si="5"/>
        <v>0</v>
      </c>
      <c r="H189" s="140">
        <v>1.2999999999999999E-4</v>
      </c>
      <c r="I189" s="140">
        <v>1.4039999999999999E-2</v>
      </c>
      <c r="J189" s="140">
        <v>0</v>
      </c>
      <c r="K189" s="140">
        <v>0</v>
      </c>
      <c r="L189" s="24"/>
      <c r="M189" s="24"/>
      <c r="N189" s="24"/>
      <c r="O189" s="24"/>
      <c r="P189" s="24"/>
      <c r="Q189" s="24"/>
      <c r="R189" s="24"/>
      <c r="S189" s="24"/>
      <c r="T189" s="24"/>
      <c r="U189" s="24"/>
    </row>
    <row r="190" spans="1:21" ht="22.5" x14ac:dyDescent="0.2">
      <c r="A190" s="51">
        <v>128</v>
      </c>
      <c r="B190" s="52" t="s">
        <v>12425</v>
      </c>
      <c r="C190" s="60" t="s">
        <v>12894</v>
      </c>
      <c r="D190" s="53" t="s">
        <v>373</v>
      </c>
      <c r="E190" s="54">
        <v>96</v>
      </c>
      <c r="F190" s="47">
        <v>0</v>
      </c>
      <c r="G190" s="57">
        <f t="shared" si="5"/>
        <v>0</v>
      </c>
      <c r="H190" s="140">
        <v>1.4999999999999999E-4</v>
      </c>
      <c r="I190" s="140">
        <v>1.44E-2</v>
      </c>
      <c r="J190" s="140">
        <v>0</v>
      </c>
      <c r="K190" s="140">
        <v>0</v>
      </c>
      <c r="L190" s="24"/>
      <c r="M190" s="24"/>
      <c r="N190" s="24"/>
      <c r="O190" s="24"/>
      <c r="P190" s="24"/>
      <c r="Q190" s="24"/>
      <c r="R190" s="24"/>
      <c r="S190" s="24"/>
      <c r="T190" s="24"/>
      <c r="U190" s="24"/>
    </row>
    <row r="191" spans="1:21" ht="22.5" x14ac:dyDescent="0.2">
      <c r="A191" s="51">
        <v>129</v>
      </c>
      <c r="B191" s="52" t="s">
        <v>12426</v>
      </c>
      <c r="C191" s="60" t="s">
        <v>12895</v>
      </c>
      <c r="D191" s="53" t="s">
        <v>373</v>
      </c>
      <c r="E191" s="54">
        <v>106</v>
      </c>
      <c r="F191" s="47">
        <v>0</v>
      </c>
      <c r="G191" s="57">
        <f t="shared" si="5"/>
        <v>0</v>
      </c>
      <c r="H191" s="140">
        <v>1.9000000000000001E-4</v>
      </c>
      <c r="I191" s="140">
        <v>2.0140000000000002E-2</v>
      </c>
      <c r="J191" s="140">
        <v>0</v>
      </c>
      <c r="K191" s="140">
        <v>0</v>
      </c>
      <c r="L191" s="24"/>
      <c r="M191" s="24"/>
      <c r="N191" s="24"/>
      <c r="O191" s="24"/>
      <c r="P191" s="24"/>
      <c r="Q191" s="24"/>
      <c r="R191" s="24"/>
      <c r="S191" s="24"/>
      <c r="T191" s="24"/>
      <c r="U191" s="24"/>
    </row>
    <row r="192" spans="1:21" ht="22.5" x14ac:dyDescent="0.2">
      <c r="A192" s="51">
        <v>130</v>
      </c>
      <c r="B192" s="52" t="s">
        <v>12427</v>
      </c>
      <c r="C192" s="60" t="s">
        <v>12896</v>
      </c>
      <c r="D192" s="53" t="s">
        <v>373</v>
      </c>
      <c r="E192" s="54">
        <v>136</v>
      </c>
      <c r="F192" s="47">
        <v>0</v>
      </c>
      <c r="G192" s="57">
        <f t="shared" si="5"/>
        <v>0</v>
      </c>
      <c r="H192" s="140">
        <v>2.0000000000000001E-4</v>
      </c>
      <c r="I192" s="140">
        <v>2.7200000000000002E-2</v>
      </c>
      <c r="J192" s="140">
        <v>0</v>
      </c>
      <c r="K192" s="140">
        <v>0</v>
      </c>
      <c r="L192" s="24"/>
      <c r="M192" s="24"/>
      <c r="N192" s="24"/>
      <c r="O192" s="24"/>
      <c r="P192" s="24"/>
      <c r="Q192" s="24"/>
      <c r="R192" s="24"/>
      <c r="S192" s="24"/>
      <c r="T192" s="24"/>
      <c r="U192" s="24"/>
    </row>
    <row r="193" spans="1:21" ht="22.5" x14ac:dyDescent="0.2">
      <c r="A193" s="51">
        <v>131</v>
      </c>
      <c r="B193" s="52" t="s">
        <v>12428</v>
      </c>
      <c r="C193" s="60" t="s">
        <v>12897</v>
      </c>
      <c r="D193" s="53" t="s">
        <v>373</v>
      </c>
      <c r="E193" s="54">
        <v>291</v>
      </c>
      <c r="F193" s="47">
        <v>0</v>
      </c>
      <c r="G193" s="57">
        <f t="shared" si="5"/>
        <v>0</v>
      </c>
      <c r="H193" s="140">
        <v>2.5000000000000001E-4</v>
      </c>
      <c r="I193" s="140">
        <v>7.2749999999999995E-2</v>
      </c>
      <c r="J193" s="140">
        <v>0</v>
      </c>
      <c r="K193" s="140">
        <v>0</v>
      </c>
      <c r="L193" s="24"/>
      <c r="M193" s="24"/>
      <c r="N193" s="24"/>
      <c r="O193" s="24"/>
      <c r="P193" s="24"/>
      <c r="Q193" s="24"/>
      <c r="R193" s="24"/>
      <c r="S193" s="24"/>
      <c r="T193" s="24"/>
      <c r="U193" s="24"/>
    </row>
    <row r="194" spans="1:21" ht="22.5" x14ac:dyDescent="0.2">
      <c r="A194" s="51">
        <v>132</v>
      </c>
      <c r="B194" s="52" t="s">
        <v>12429</v>
      </c>
      <c r="C194" s="60" t="s">
        <v>12898</v>
      </c>
      <c r="D194" s="53" t="s">
        <v>373</v>
      </c>
      <c r="E194" s="54">
        <v>100</v>
      </c>
      <c r="F194" s="47">
        <v>0</v>
      </c>
      <c r="G194" s="57">
        <f t="shared" si="5"/>
        <v>0</v>
      </c>
      <c r="H194" s="140">
        <v>4.0000000000000002E-4</v>
      </c>
      <c r="I194" s="140">
        <v>0.04</v>
      </c>
      <c r="J194" s="140">
        <v>0</v>
      </c>
      <c r="K194" s="140">
        <v>0</v>
      </c>
      <c r="L194" s="24"/>
      <c r="M194" s="24"/>
      <c r="N194" s="24"/>
      <c r="O194" s="24"/>
      <c r="P194" s="24"/>
      <c r="Q194" s="24"/>
      <c r="R194" s="24"/>
      <c r="S194" s="24"/>
      <c r="T194" s="24"/>
      <c r="U194" s="24"/>
    </row>
    <row r="195" spans="1:21" ht="22.5" x14ac:dyDescent="0.2">
      <c r="A195" s="43">
        <v>133</v>
      </c>
      <c r="B195" s="44" t="s">
        <v>11226</v>
      </c>
      <c r="C195" s="59" t="s">
        <v>11475</v>
      </c>
      <c r="D195" s="45" t="s">
        <v>373</v>
      </c>
      <c r="E195" s="46">
        <v>1538</v>
      </c>
      <c r="F195" s="47">
        <v>0</v>
      </c>
      <c r="G195" s="49">
        <f t="shared" si="5"/>
        <v>0</v>
      </c>
      <c r="H195" s="140">
        <v>0</v>
      </c>
      <c r="I195" s="140">
        <v>0</v>
      </c>
      <c r="J195" s="140">
        <v>0</v>
      </c>
      <c r="K195" s="140">
        <v>0</v>
      </c>
      <c r="L195" s="24"/>
      <c r="M195" s="24"/>
      <c r="N195" s="24"/>
      <c r="O195" s="24"/>
      <c r="P195" s="24"/>
      <c r="Q195" s="24"/>
      <c r="R195" s="24"/>
      <c r="S195" s="24"/>
      <c r="T195" s="24"/>
      <c r="U195" s="24"/>
    </row>
    <row r="196" spans="1:21" x14ac:dyDescent="0.2">
      <c r="A196" s="135"/>
      <c r="B196" s="136"/>
      <c r="C196" s="137" t="s">
        <v>12430</v>
      </c>
      <c r="D196" s="138"/>
      <c r="E196" s="139">
        <v>1538</v>
      </c>
      <c r="F196" s="134"/>
      <c r="G196" s="134"/>
      <c r="H196" s="140"/>
      <c r="I196" s="140"/>
      <c r="J196" s="140"/>
      <c r="K196" s="140"/>
      <c r="L196" s="24"/>
      <c r="M196" s="24"/>
      <c r="N196" s="24"/>
      <c r="O196" s="24"/>
      <c r="P196" s="24"/>
      <c r="Q196" s="24"/>
      <c r="R196" s="24"/>
      <c r="S196" s="24"/>
      <c r="T196" s="24"/>
      <c r="U196" s="24"/>
    </row>
    <row r="197" spans="1:21" ht="22.5" x14ac:dyDescent="0.2">
      <c r="A197" s="43">
        <v>134</v>
      </c>
      <c r="B197" s="44" t="s">
        <v>11736</v>
      </c>
      <c r="C197" s="59" t="s">
        <v>11737</v>
      </c>
      <c r="D197" s="45" t="s">
        <v>373</v>
      </c>
      <c r="E197" s="46">
        <v>599</v>
      </c>
      <c r="F197" s="47">
        <v>0</v>
      </c>
      <c r="G197" s="49">
        <f t="shared" si="5"/>
        <v>0</v>
      </c>
      <c r="H197" s="140">
        <v>0</v>
      </c>
      <c r="I197" s="140">
        <v>0</v>
      </c>
      <c r="J197" s="140">
        <v>0</v>
      </c>
      <c r="K197" s="140">
        <v>0</v>
      </c>
      <c r="L197" s="24"/>
      <c r="M197" s="24"/>
      <c r="N197" s="24"/>
      <c r="O197" s="24"/>
      <c r="P197" s="24"/>
      <c r="Q197" s="24"/>
      <c r="R197" s="24"/>
      <c r="S197" s="24"/>
      <c r="T197" s="24"/>
      <c r="U197" s="24"/>
    </row>
    <row r="198" spans="1:21" x14ac:dyDescent="0.2">
      <c r="A198" s="135"/>
      <c r="B198" s="136"/>
      <c r="C198" s="137" t="s">
        <v>12431</v>
      </c>
      <c r="D198" s="138"/>
      <c r="E198" s="139">
        <v>599</v>
      </c>
      <c r="F198" s="134"/>
      <c r="G198" s="134"/>
      <c r="H198" s="140"/>
      <c r="I198" s="140"/>
      <c r="J198" s="140"/>
      <c r="K198" s="140"/>
      <c r="L198" s="24"/>
      <c r="M198" s="24"/>
      <c r="N198" s="24"/>
      <c r="O198" s="24"/>
      <c r="P198" s="24"/>
      <c r="Q198" s="24"/>
      <c r="R198" s="24"/>
      <c r="S198" s="24"/>
      <c r="T198" s="24"/>
      <c r="U198" s="24"/>
    </row>
    <row r="199" spans="1:21" x14ac:dyDescent="0.2">
      <c r="A199" s="51">
        <v>135</v>
      </c>
      <c r="B199" s="52" t="s">
        <v>12432</v>
      </c>
      <c r="C199" s="60" t="s">
        <v>12433</v>
      </c>
      <c r="D199" s="53" t="s">
        <v>505</v>
      </c>
      <c r="E199" s="54">
        <v>506</v>
      </c>
      <c r="F199" s="47">
        <v>0</v>
      </c>
      <c r="G199" s="57">
        <f t="shared" si="5"/>
        <v>0</v>
      </c>
      <c r="H199" s="140">
        <v>0</v>
      </c>
      <c r="I199" s="140">
        <v>0</v>
      </c>
      <c r="J199" s="140">
        <v>0</v>
      </c>
      <c r="K199" s="140">
        <v>0</v>
      </c>
      <c r="L199" s="24"/>
      <c r="M199" s="24"/>
      <c r="N199" s="24"/>
      <c r="O199" s="24"/>
      <c r="P199" s="24"/>
      <c r="Q199" s="24"/>
      <c r="R199" s="24"/>
      <c r="S199" s="24"/>
      <c r="T199" s="24"/>
      <c r="U199" s="24"/>
    </row>
    <row r="200" spans="1:21" x14ac:dyDescent="0.2">
      <c r="A200" s="51">
        <v>136</v>
      </c>
      <c r="B200" s="52" t="s">
        <v>12434</v>
      </c>
      <c r="C200" s="60" t="s">
        <v>12435</v>
      </c>
      <c r="D200" s="53" t="s">
        <v>505</v>
      </c>
      <c r="E200" s="54">
        <v>1</v>
      </c>
      <c r="F200" s="47">
        <v>0</v>
      </c>
      <c r="G200" s="57">
        <f t="shared" si="5"/>
        <v>0</v>
      </c>
      <c r="H200" s="140">
        <v>0</v>
      </c>
      <c r="I200" s="140">
        <v>0</v>
      </c>
      <c r="J200" s="140">
        <v>0</v>
      </c>
      <c r="K200" s="140">
        <v>0</v>
      </c>
      <c r="L200" s="24"/>
      <c r="M200" s="24"/>
      <c r="N200" s="24"/>
      <c r="O200" s="24"/>
      <c r="P200" s="24"/>
      <c r="Q200" s="24"/>
      <c r="R200" s="24"/>
      <c r="S200" s="24"/>
      <c r="T200" s="24"/>
      <c r="U200" s="24"/>
    </row>
    <row r="201" spans="1:21" x14ac:dyDescent="0.2">
      <c r="A201" s="51">
        <v>137</v>
      </c>
      <c r="B201" s="52" t="s">
        <v>12436</v>
      </c>
      <c r="C201" s="60" t="s">
        <v>12899</v>
      </c>
      <c r="D201" s="53" t="s">
        <v>505</v>
      </c>
      <c r="E201" s="54">
        <v>1</v>
      </c>
      <c r="F201" s="47">
        <v>0</v>
      </c>
      <c r="G201" s="57">
        <f t="shared" si="5"/>
        <v>0</v>
      </c>
      <c r="H201" s="140">
        <v>1.5100000000000001E-3</v>
      </c>
      <c r="I201" s="140">
        <v>1.5100000000000001E-3</v>
      </c>
      <c r="J201" s="140">
        <v>0</v>
      </c>
      <c r="K201" s="140">
        <v>0</v>
      </c>
      <c r="L201" s="24"/>
      <c r="M201" s="24"/>
      <c r="N201" s="24"/>
      <c r="O201" s="24"/>
      <c r="P201" s="24"/>
      <c r="Q201" s="24"/>
      <c r="R201" s="24"/>
      <c r="S201" s="24"/>
      <c r="T201" s="24"/>
      <c r="U201" s="24"/>
    </row>
    <row r="202" spans="1:21" x14ac:dyDescent="0.2">
      <c r="A202" s="51">
        <v>138</v>
      </c>
      <c r="B202" s="52" t="s">
        <v>12437</v>
      </c>
      <c r="C202" s="60" t="s">
        <v>12900</v>
      </c>
      <c r="D202" s="53" t="s">
        <v>505</v>
      </c>
      <c r="E202" s="54">
        <v>10</v>
      </c>
      <c r="F202" s="47">
        <v>0</v>
      </c>
      <c r="G202" s="57">
        <f t="shared" si="5"/>
        <v>0</v>
      </c>
      <c r="H202" s="140">
        <v>1.8000000000000001E-4</v>
      </c>
      <c r="I202" s="140">
        <v>1.8000000000000002E-3</v>
      </c>
      <c r="J202" s="140">
        <v>0</v>
      </c>
      <c r="K202" s="140">
        <v>0</v>
      </c>
      <c r="L202" s="24"/>
      <c r="M202" s="24"/>
      <c r="N202" s="24"/>
      <c r="O202" s="24"/>
      <c r="P202" s="24"/>
      <c r="Q202" s="24"/>
      <c r="R202" s="24"/>
      <c r="S202" s="24"/>
      <c r="T202" s="24"/>
      <c r="U202" s="24"/>
    </row>
    <row r="203" spans="1:21" x14ac:dyDescent="0.2">
      <c r="A203" s="51">
        <v>139</v>
      </c>
      <c r="B203" s="52" t="s">
        <v>12438</v>
      </c>
      <c r="C203" s="60" t="s">
        <v>12901</v>
      </c>
      <c r="D203" s="53" t="s">
        <v>505</v>
      </c>
      <c r="E203" s="54">
        <v>3</v>
      </c>
      <c r="F203" s="47">
        <v>0</v>
      </c>
      <c r="G203" s="57">
        <f t="shared" si="5"/>
        <v>0</v>
      </c>
      <c r="H203" s="140">
        <v>3.1E-4</v>
      </c>
      <c r="I203" s="140">
        <v>9.3000000000000005E-4</v>
      </c>
      <c r="J203" s="140">
        <v>0</v>
      </c>
      <c r="K203" s="140">
        <v>0</v>
      </c>
      <c r="L203" s="24"/>
      <c r="M203" s="24"/>
      <c r="N203" s="24"/>
      <c r="O203" s="24"/>
      <c r="P203" s="24"/>
      <c r="Q203" s="24"/>
      <c r="R203" s="24"/>
      <c r="S203" s="24"/>
      <c r="T203" s="24"/>
      <c r="U203" s="24"/>
    </row>
    <row r="204" spans="1:21" x14ac:dyDescent="0.2">
      <c r="A204" s="51">
        <v>140</v>
      </c>
      <c r="B204" s="52" t="s">
        <v>12439</v>
      </c>
      <c r="C204" s="60" t="s">
        <v>12902</v>
      </c>
      <c r="D204" s="53" t="s">
        <v>505</v>
      </c>
      <c r="E204" s="54">
        <v>23</v>
      </c>
      <c r="F204" s="47">
        <v>0</v>
      </c>
      <c r="G204" s="57">
        <f t="shared" si="5"/>
        <v>0</v>
      </c>
      <c r="H204" s="140">
        <v>4.8000000000000001E-4</v>
      </c>
      <c r="I204" s="140">
        <v>1.1039999999999999E-2</v>
      </c>
      <c r="J204" s="140">
        <v>0</v>
      </c>
      <c r="K204" s="140">
        <v>0</v>
      </c>
      <c r="L204" s="24"/>
      <c r="M204" s="24"/>
      <c r="N204" s="24"/>
      <c r="O204" s="24"/>
      <c r="P204" s="24"/>
      <c r="Q204" s="24"/>
      <c r="R204" s="24"/>
      <c r="S204" s="24"/>
      <c r="T204" s="24"/>
      <c r="U204" s="24"/>
    </row>
    <row r="205" spans="1:21" x14ac:dyDescent="0.2">
      <c r="A205" s="51">
        <v>141</v>
      </c>
      <c r="B205" s="52" t="s">
        <v>12440</v>
      </c>
      <c r="C205" s="60" t="s">
        <v>12903</v>
      </c>
      <c r="D205" s="53" t="s">
        <v>505</v>
      </c>
      <c r="E205" s="54">
        <v>6</v>
      </c>
      <c r="F205" s="47">
        <v>0</v>
      </c>
      <c r="G205" s="57">
        <f t="shared" si="5"/>
        <v>0</v>
      </c>
      <c r="H205" s="140">
        <v>6.8000000000000005E-4</v>
      </c>
      <c r="I205" s="140">
        <v>4.0800000000000003E-3</v>
      </c>
      <c r="J205" s="140">
        <v>0</v>
      </c>
      <c r="K205" s="140">
        <v>0</v>
      </c>
      <c r="L205" s="24"/>
      <c r="M205" s="24"/>
      <c r="N205" s="24"/>
      <c r="O205" s="24"/>
      <c r="P205" s="24"/>
      <c r="Q205" s="24"/>
      <c r="R205" s="24"/>
      <c r="S205" s="24"/>
      <c r="T205" s="24"/>
      <c r="U205" s="24"/>
    </row>
    <row r="206" spans="1:21" x14ac:dyDescent="0.2">
      <c r="A206" s="51">
        <v>142</v>
      </c>
      <c r="B206" s="52" t="s">
        <v>12441</v>
      </c>
      <c r="C206" s="60" t="s">
        <v>12904</v>
      </c>
      <c r="D206" s="53" t="s">
        <v>505</v>
      </c>
      <c r="E206" s="54">
        <v>4</v>
      </c>
      <c r="F206" s="47">
        <v>0</v>
      </c>
      <c r="G206" s="57">
        <f t="shared" si="5"/>
        <v>0</v>
      </c>
      <c r="H206" s="140">
        <v>1.0399999999999999E-3</v>
      </c>
      <c r="I206" s="140">
        <v>4.1599999999999996E-3</v>
      </c>
      <c r="J206" s="140">
        <v>0</v>
      </c>
      <c r="K206" s="140">
        <v>0</v>
      </c>
      <c r="L206" s="24"/>
      <c r="M206" s="24"/>
      <c r="N206" s="24"/>
      <c r="O206" s="24"/>
      <c r="P206" s="24"/>
      <c r="Q206" s="24"/>
      <c r="R206" s="24"/>
      <c r="S206" s="24"/>
      <c r="T206" s="24"/>
      <c r="U206" s="24"/>
    </row>
    <row r="207" spans="1:21" x14ac:dyDescent="0.2">
      <c r="A207" s="51">
        <v>143</v>
      </c>
      <c r="B207" s="52" t="s">
        <v>12442</v>
      </c>
      <c r="C207" s="60" t="s">
        <v>12905</v>
      </c>
      <c r="D207" s="53" t="s">
        <v>505</v>
      </c>
      <c r="E207" s="54">
        <v>18</v>
      </c>
      <c r="F207" s="47">
        <v>0</v>
      </c>
      <c r="G207" s="57">
        <f t="shared" si="5"/>
        <v>0</v>
      </c>
      <c r="H207" s="140">
        <v>1.6299999999999999E-3</v>
      </c>
      <c r="I207" s="140">
        <v>2.9339999999999998E-2</v>
      </c>
      <c r="J207" s="140">
        <v>0</v>
      </c>
      <c r="K207" s="140">
        <v>0</v>
      </c>
      <c r="L207" s="24"/>
      <c r="M207" s="24"/>
      <c r="N207" s="24"/>
      <c r="O207" s="24"/>
      <c r="P207" s="24"/>
      <c r="Q207" s="24"/>
      <c r="R207" s="24"/>
      <c r="S207" s="24"/>
      <c r="T207" s="24"/>
      <c r="U207" s="24"/>
    </row>
    <row r="208" spans="1:21" x14ac:dyDescent="0.2">
      <c r="A208" s="51">
        <v>144</v>
      </c>
      <c r="B208" s="52" t="s">
        <v>12443</v>
      </c>
      <c r="C208" s="60" t="s">
        <v>12906</v>
      </c>
      <c r="D208" s="53" t="s">
        <v>505</v>
      </c>
      <c r="E208" s="54">
        <v>9</v>
      </c>
      <c r="F208" s="47">
        <v>0</v>
      </c>
      <c r="G208" s="57">
        <f t="shared" si="5"/>
        <v>0</v>
      </c>
      <c r="H208" s="140">
        <v>3.1099999999999999E-3</v>
      </c>
      <c r="I208" s="140">
        <v>2.7990000000000001E-2</v>
      </c>
      <c r="J208" s="140">
        <v>0</v>
      </c>
      <c r="K208" s="140">
        <v>0</v>
      </c>
      <c r="L208" s="24"/>
      <c r="M208" s="24"/>
      <c r="N208" s="24"/>
      <c r="O208" s="24"/>
      <c r="P208" s="24"/>
      <c r="Q208" s="24"/>
      <c r="R208" s="24"/>
      <c r="S208" s="24"/>
      <c r="T208" s="24"/>
      <c r="U208" s="24"/>
    </row>
    <row r="209" spans="1:21" x14ac:dyDescent="0.2">
      <c r="A209" s="51">
        <v>145</v>
      </c>
      <c r="B209" s="52" t="s">
        <v>12444</v>
      </c>
      <c r="C209" s="60" t="s">
        <v>12907</v>
      </c>
      <c r="D209" s="53" t="s">
        <v>505</v>
      </c>
      <c r="E209" s="54">
        <v>11</v>
      </c>
      <c r="F209" s="47">
        <v>0</v>
      </c>
      <c r="G209" s="57">
        <f t="shared" si="5"/>
        <v>0</v>
      </c>
      <c r="H209" s="140">
        <v>4.4299999999999999E-3</v>
      </c>
      <c r="I209" s="140">
        <v>4.8729999999999996E-2</v>
      </c>
      <c r="J209" s="140">
        <v>0</v>
      </c>
      <c r="K209" s="140">
        <v>0</v>
      </c>
      <c r="L209" s="24"/>
      <c r="M209" s="24"/>
      <c r="N209" s="24"/>
      <c r="O209" s="24"/>
      <c r="P209" s="24"/>
      <c r="Q209" s="24"/>
      <c r="R209" s="24"/>
      <c r="S209" s="24"/>
      <c r="T209" s="24"/>
      <c r="U209" s="24"/>
    </row>
    <row r="210" spans="1:21" x14ac:dyDescent="0.2">
      <c r="A210" s="51">
        <v>146</v>
      </c>
      <c r="B210" s="52" t="s">
        <v>12445</v>
      </c>
      <c r="C210" s="60" t="s">
        <v>12908</v>
      </c>
      <c r="D210" s="53" t="s">
        <v>505</v>
      </c>
      <c r="E210" s="54">
        <v>3</v>
      </c>
      <c r="F210" s="47">
        <v>0</v>
      </c>
      <c r="G210" s="57">
        <f t="shared" si="5"/>
        <v>0</v>
      </c>
      <c r="H210" s="140">
        <v>6.8500000000000002E-3</v>
      </c>
      <c r="I210" s="140">
        <v>2.0549999999999999E-2</v>
      </c>
      <c r="J210" s="140">
        <v>0</v>
      </c>
      <c r="K210" s="140">
        <v>0</v>
      </c>
      <c r="L210" s="24"/>
      <c r="M210" s="24"/>
      <c r="N210" s="24"/>
      <c r="O210" s="24"/>
      <c r="P210" s="24"/>
      <c r="Q210" s="24"/>
      <c r="R210" s="24"/>
      <c r="S210" s="24"/>
      <c r="T210" s="24"/>
      <c r="U210" s="24"/>
    </row>
    <row r="211" spans="1:21" x14ac:dyDescent="0.2">
      <c r="A211" s="51">
        <v>147</v>
      </c>
      <c r="B211" s="52" t="s">
        <v>12446</v>
      </c>
      <c r="C211" s="60" t="s">
        <v>12909</v>
      </c>
      <c r="D211" s="53" t="s">
        <v>505</v>
      </c>
      <c r="E211" s="54">
        <v>1</v>
      </c>
      <c r="F211" s="47">
        <v>0</v>
      </c>
      <c r="G211" s="57">
        <f t="shared" si="5"/>
        <v>0</v>
      </c>
      <c r="H211" s="140">
        <v>1.1800000000000001E-3</v>
      </c>
      <c r="I211" s="140">
        <v>1.1800000000000001E-3</v>
      </c>
      <c r="J211" s="140">
        <v>0</v>
      </c>
      <c r="K211" s="140">
        <v>0</v>
      </c>
      <c r="L211" s="24"/>
      <c r="M211" s="24"/>
      <c r="N211" s="24"/>
      <c r="O211" s="24"/>
      <c r="P211" s="24"/>
      <c r="Q211" s="24"/>
      <c r="R211" s="24"/>
      <c r="S211" s="24"/>
      <c r="T211" s="24"/>
      <c r="U211" s="24"/>
    </row>
    <row r="212" spans="1:21" x14ac:dyDescent="0.2">
      <c r="A212" s="51">
        <v>148</v>
      </c>
      <c r="B212" s="52" t="s">
        <v>12447</v>
      </c>
      <c r="C212" s="60" t="s">
        <v>12910</v>
      </c>
      <c r="D212" s="53" t="s">
        <v>505</v>
      </c>
      <c r="E212" s="54">
        <v>1</v>
      </c>
      <c r="F212" s="47">
        <v>0</v>
      </c>
      <c r="G212" s="57">
        <f t="shared" si="5"/>
        <v>0</v>
      </c>
      <c r="H212" s="140">
        <v>1.83E-3</v>
      </c>
      <c r="I212" s="140">
        <v>1.83E-3</v>
      </c>
      <c r="J212" s="140">
        <v>0</v>
      </c>
      <c r="K212" s="140">
        <v>0</v>
      </c>
      <c r="L212" s="24"/>
      <c r="M212" s="24"/>
      <c r="N212" s="24"/>
      <c r="O212" s="24"/>
      <c r="P212" s="24"/>
      <c r="Q212" s="24"/>
      <c r="R212" s="24"/>
      <c r="S212" s="24"/>
      <c r="T212" s="24"/>
      <c r="U212" s="24"/>
    </row>
    <row r="213" spans="1:21" x14ac:dyDescent="0.2">
      <c r="A213" s="51">
        <v>149</v>
      </c>
      <c r="B213" s="52" t="s">
        <v>12448</v>
      </c>
      <c r="C213" s="60" t="s">
        <v>12911</v>
      </c>
      <c r="D213" s="53" t="s">
        <v>505</v>
      </c>
      <c r="E213" s="54">
        <v>1</v>
      </c>
      <c r="F213" s="47">
        <v>0</v>
      </c>
      <c r="G213" s="57">
        <f t="shared" si="5"/>
        <v>0</v>
      </c>
      <c r="H213" s="140">
        <v>0</v>
      </c>
      <c r="I213" s="140">
        <v>0</v>
      </c>
      <c r="J213" s="140">
        <v>0</v>
      </c>
      <c r="K213" s="140">
        <v>0</v>
      </c>
      <c r="L213" s="24"/>
      <c r="M213" s="24"/>
      <c r="N213" s="24"/>
      <c r="O213" s="24"/>
      <c r="P213" s="24"/>
      <c r="Q213" s="24"/>
      <c r="R213" s="24"/>
      <c r="S213" s="24"/>
      <c r="T213" s="24"/>
      <c r="U213" s="24"/>
    </row>
    <row r="214" spans="1:21" x14ac:dyDescent="0.2">
      <c r="A214" s="51">
        <v>150</v>
      </c>
      <c r="B214" s="52" t="s">
        <v>12449</v>
      </c>
      <c r="C214" s="60" t="s">
        <v>12912</v>
      </c>
      <c r="D214" s="53" t="s">
        <v>505</v>
      </c>
      <c r="E214" s="54">
        <v>1</v>
      </c>
      <c r="F214" s="47">
        <v>0</v>
      </c>
      <c r="G214" s="57">
        <f t="shared" si="5"/>
        <v>0</v>
      </c>
      <c r="H214" s="140">
        <v>3.4000000000000002E-4</v>
      </c>
      <c r="I214" s="140">
        <v>3.4000000000000002E-4</v>
      </c>
      <c r="J214" s="140">
        <v>0</v>
      </c>
      <c r="K214" s="140">
        <v>0</v>
      </c>
      <c r="L214" s="24"/>
      <c r="M214" s="24"/>
      <c r="N214" s="24"/>
      <c r="O214" s="24"/>
      <c r="P214" s="24"/>
      <c r="Q214" s="24"/>
      <c r="R214" s="24"/>
      <c r="S214" s="24"/>
      <c r="T214" s="24"/>
      <c r="U214" s="24"/>
    </row>
    <row r="215" spans="1:21" x14ac:dyDescent="0.2">
      <c r="A215" s="51">
        <v>151</v>
      </c>
      <c r="B215" s="52" t="s">
        <v>12450</v>
      </c>
      <c r="C215" s="60" t="s">
        <v>12913</v>
      </c>
      <c r="D215" s="53" t="s">
        <v>505</v>
      </c>
      <c r="E215" s="54">
        <v>1</v>
      </c>
      <c r="F215" s="47">
        <v>0</v>
      </c>
      <c r="G215" s="57">
        <f t="shared" si="5"/>
        <v>0</v>
      </c>
      <c r="H215" s="140">
        <v>1.8E-3</v>
      </c>
      <c r="I215" s="140">
        <v>1.8E-3</v>
      </c>
      <c r="J215" s="140">
        <v>0</v>
      </c>
      <c r="K215" s="140">
        <v>0</v>
      </c>
      <c r="L215" s="24"/>
      <c r="M215" s="24"/>
      <c r="N215" s="24"/>
      <c r="O215" s="24"/>
      <c r="P215" s="24"/>
      <c r="Q215" s="24"/>
      <c r="R215" s="24"/>
      <c r="S215" s="24"/>
      <c r="T215" s="24"/>
      <c r="U215" s="24"/>
    </row>
    <row r="216" spans="1:21" x14ac:dyDescent="0.2">
      <c r="A216" s="51">
        <v>152</v>
      </c>
      <c r="B216" s="52" t="s">
        <v>11752</v>
      </c>
      <c r="C216" s="60" t="s">
        <v>11753</v>
      </c>
      <c r="D216" s="53" t="s">
        <v>505</v>
      </c>
      <c r="E216" s="54">
        <v>10</v>
      </c>
      <c r="F216" s="47">
        <v>0</v>
      </c>
      <c r="G216" s="57">
        <f t="shared" si="5"/>
        <v>0</v>
      </c>
      <c r="H216" s="140">
        <v>0</v>
      </c>
      <c r="I216" s="140">
        <v>0</v>
      </c>
      <c r="J216" s="140">
        <v>0</v>
      </c>
      <c r="K216" s="140">
        <v>0</v>
      </c>
      <c r="L216" s="24"/>
      <c r="M216" s="24"/>
      <c r="N216" s="24"/>
      <c r="O216" s="24"/>
      <c r="P216" s="24"/>
      <c r="Q216" s="24"/>
      <c r="R216" s="24"/>
      <c r="S216" s="24"/>
      <c r="T216" s="24"/>
      <c r="U216" s="24"/>
    </row>
    <row r="217" spans="1:21" x14ac:dyDescent="0.2">
      <c r="A217" s="51">
        <v>153</v>
      </c>
      <c r="B217" s="52" t="s">
        <v>12451</v>
      </c>
      <c r="C217" s="60" t="s">
        <v>12452</v>
      </c>
      <c r="D217" s="53" t="s">
        <v>505</v>
      </c>
      <c r="E217" s="54">
        <v>2</v>
      </c>
      <c r="F217" s="47">
        <v>0</v>
      </c>
      <c r="G217" s="57">
        <f t="shared" si="5"/>
        <v>0</v>
      </c>
      <c r="H217" s="140">
        <v>0</v>
      </c>
      <c r="I217" s="140">
        <v>0</v>
      </c>
      <c r="J217" s="140">
        <v>0</v>
      </c>
      <c r="K217" s="140">
        <v>0</v>
      </c>
      <c r="L217" s="24"/>
      <c r="M217" s="24"/>
      <c r="N217" s="24"/>
      <c r="O217" s="24"/>
      <c r="P217" s="24"/>
      <c r="Q217" s="24"/>
      <c r="R217" s="24"/>
      <c r="S217" s="24"/>
      <c r="T217" s="24"/>
      <c r="U217" s="24"/>
    </row>
    <row r="218" spans="1:21" ht="22.5" x14ac:dyDescent="0.2">
      <c r="A218" s="51">
        <v>154</v>
      </c>
      <c r="B218" s="52" t="s">
        <v>12453</v>
      </c>
      <c r="C218" s="60" t="s">
        <v>12454</v>
      </c>
      <c r="D218" s="53" t="s">
        <v>505</v>
      </c>
      <c r="E218" s="54">
        <v>18</v>
      </c>
      <c r="F218" s="47">
        <v>0</v>
      </c>
      <c r="G218" s="57">
        <f t="shared" si="5"/>
        <v>0</v>
      </c>
      <c r="H218" s="140">
        <v>0.03</v>
      </c>
      <c r="I218" s="140">
        <v>0.54</v>
      </c>
      <c r="J218" s="140">
        <v>0</v>
      </c>
      <c r="K218" s="140">
        <v>0</v>
      </c>
      <c r="L218" s="24"/>
      <c r="M218" s="24"/>
      <c r="N218" s="24"/>
      <c r="O218" s="24"/>
      <c r="P218" s="24"/>
      <c r="Q218" s="24"/>
      <c r="R218" s="24"/>
      <c r="S218" s="24"/>
      <c r="T218" s="24"/>
      <c r="U218" s="24"/>
    </row>
    <row r="219" spans="1:21" x14ac:dyDescent="0.2">
      <c r="A219" s="51">
        <v>155</v>
      </c>
      <c r="B219" s="52" t="s">
        <v>12455</v>
      </c>
      <c r="C219" s="60" t="s">
        <v>12456</v>
      </c>
      <c r="D219" s="53" t="s">
        <v>505</v>
      </c>
      <c r="E219" s="54">
        <v>18</v>
      </c>
      <c r="F219" s="47">
        <v>0</v>
      </c>
      <c r="G219" s="57">
        <f t="shared" si="5"/>
        <v>0</v>
      </c>
      <c r="H219" s="140">
        <v>0</v>
      </c>
      <c r="I219" s="140">
        <v>0</v>
      </c>
      <c r="J219" s="140">
        <v>0</v>
      </c>
      <c r="K219" s="140">
        <v>0</v>
      </c>
      <c r="L219" s="24"/>
      <c r="M219" s="24"/>
      <c r="N219" s="24"/>
      <c r="O219" s="24"/>
      <c r="P219" s="24"/>
      <c r="Q219" s="24"/>
      <c r="R219" s="24"/>
      <c r="S219" s="24"/>
      <c r="T219" s="24"/>
      <c r="U219" s="24"/>
    </row>
    <row r="220" spans="1:21" x14ac:dyDescent="0.2">
      <c r="A220" s="51">
        <v>156</v>
      </c>
      <c r="B220" s="52" t="s">
        <v>12457</v>
      </c>
      <c r="C220" s="60" t="s">
        <v>12458</v>
      </c>
      <c r="D220" s="53" t="s">
        <v>505</v>
      </c>
      <c r="E220" s="54">
        <v>18</v>
      </c>
      <c r="F220" s="47">
        <v>0</v>
      </c>
      <c r="G220" s="57">
        <f t="shared" ref="G220:G248" si="6">E220*F220</f>
        <v>0</v>
      </c>
      <c r="H220" s="140">
        <v>0</v>
      </c>
      <c r="I220" s="140">
        <v>0</v>
      </c>
      <c r="J220" s="140">
        <v>0</v>
      </c>
      <c r="K220" s="140">
        <v>0</v>
      </c>
      <c r="L220" s="24"/>
      <c r="M220" s="24"/>
      <c r="N220" s="24"/>
      <c r="O220" s="24"/>
      <c r="P220" s="24"/>
      <c r="Q220" s="24"/>
      <c r="R220" s="24"/>
      <c r="S220" s="24"/>
      <c r="T220" s="24"/>
      <c r="U220" s="24"/>
    </row>
    <row r="221" spans="1:21" x14ac:dyDescent="0.2">
      <c r="A221" s="51">
        <v>157</v>
      </c>
      <c r="B221" s="52" t="s">
        <v>12459</v>
      </c>
      <c r="C221" s="60" t="s">
        <v>12460</v>
      </c>
      <c r="D221" s="53" t="s">
        <v>505</v>
      </c>
      <c r="E221" s="54">
        <v>18</v>
      </c>
      <c r="F221" s="47">
        <v>0</v>
      </c>
      <c r="G221" s="57">
        <f t="shared" si="6"/>
        <v>0</v>
      </c>
      <c r="H221" s="140">
        <v>0</v>
      </c>
      <c r="I221" s="140">
        <v>0</v>
      </c>
      <c r="J221" s="140">
        <v>0</v>
      </c>
      <c r="K221" s="140">
        <v>0</v>
      </c>
      <c r="L221" s="24"/>
      <c r="M221" s="24"/>
      <c r="N221" s="24"/>
      <c r="O221" s="24"/>
      <c r="P221" s="24"/>
      <c r="Q221" s="24"/>
      <c r="R221" s="24"/>
      <c r="S221" s="24"/>
      <c r="T221" s="24"/>
      <c r="U221" s="24"/>
    </row>
    <row r="222" spans="1:21" x14ac:dyDescent="0.2">
      <c r="A222" s="51">
        <v>158</v>
      </c>
      <c r="B222" s="52" t="s">
        <v>11754</v>
      </c>
      <c r="C222" s="60" t="s">
        <v>11755</v>
      </c>
      <c r="D222" s="53" t="s">
        <v>505</v>
      </c>
      <c r="E222" s="54">
        <v>5</v>
      </c>
      <c r="F222" s="47">
        <v>0</v>
      </c>
      <c r="G222" s="57">
        <f t="shared" si="6"/>
        <v>0</v>
      </c>
      <c r="H222" s="140">
        <v>1.64E-3</v>
      </c>
      <c r="I222" s="140">
        <v>8.199999999999999E-3</v>
      </c>
      <c r="J222" s="140">
        <v>0</v>
      </c>
      <c r="K222" s="140">
        <v>0</v>
      </c>
      <c r="L222" s="24"/>
      <c r="M222" s="24"/>
      <c r="N222" s="24"/>
      <c r="O222" s="24"/>
      <c r="P222" s="24"/>
      <c r="Q222" s="24"/>
      <c r="R222" s="24"/>
      <c r="S222" s="24"/>
      <c r="T222" s="24"/>
      <c r="U222" s="24"/>
    </row>
    <row r="223" spans="1:21" x14ac:dyDescent="0.2">
      <c r="A223" s="43">
        <v>159</v>
      </c>
      <c r="B223" s="44" t="s">
        <v>12461</v>
      </c>
      <c r="C223" s="59" t="s">
        <v>12462</v>
      </c>
      <c r="D223" s="45" t="s">
        <v>373</v>
      </c>
      <c r="E223" s="46">
        <v>2230</v>
      </c>
      <c r="F223" s="47">
        <v>0</v>
      </c>
      <c r="G223" s="49">
        <f t="shared" si="6"/>
        <v>0</v>
      </c>
      <c r="H223" s="140">
        <v>0</v>
      </c>
      <c r="I223" s="140">
        <v>0</v>
      </c>
      <c r="J223" s="140">
        <v>0</v>
      </c>
      <c r="K223" s="140">
        <v>0</v>
      </c>
      <c r="L223" s="24"/>
      <c r="M223" s="24"/>
      <c r="N223" s="24"/>
      <c r="O223" s="24"/>
      <c r="P223" s="24"/>
      <c r="Q223" s="24"/>
      <c r="R223" s="24"/>
      <c r="S223" s="24"/>
      <c r="T223" s="24"/>
      <c r="U223" s="24"/>
    </row>
    <row r="224" spans="1:21" x14ac:dyDescent="0.2">
      <c r="A224" s="135"/>
      <c r="B224" s="136"/>
      <c r="C224" s="137" t="s">
        <v>12463</v>
      </c>
      <c r="D224" s="138"/>
      <c r="E224" s="139">
        <v>2230</v>
      </c>
      <c r="F224" s="134"/>
      <c r="G224" s="134"/>
      <c r="H224" s="140"/>
      <c r="I224" s="140"/>
      <c r="J224" s="140"/>
      <c r="K224" s="140"/>
      <c r="L224" s="24"/>
      <c r="M224" s="24"/>
      <c r="N224" s="24"/>
      <c r="O224" s="24"/>
      <c r="P224" s="24"/>
      <c r="Q224" s="24"/>
      <c r="R224" s="24"/>
      <c r="S224" s="24"/>
      <c r="T224" s="24"/>
      <c r="U224" s="24"/>
    </row>
    <row r="225" spans="1:21" x14ac:dyDescent="0.2">
      <c r="A225" s="51">
        <v>160</v>
      </c>
      <c r="B225" s="52" t="s">
        <v>12464</v>
      </c>
      <c r="C225" s="60" t="s">
        <v>12465</v>
      </c>
      <c r="D225" s="53" t="s">
        <v>373</v>
      </c>
      <c r="E225" s="54">
        <v>212</v>
      </c>
      <c r="F225" s="47">
        <v>0</v>
      </c>
      <c r="G225" s="57">
        <f t="shared" si="6"/>
        <v>0</v>
      </c>
      <c r="H225" s="140">
        <v>0</v>
      </c>
      <c r="I225" s="140">
        <v>0</v>
      </c>
      <c r="J225" s="140">
        <v>0</v>
      </c>
      <c r="K225" s="140">
        <v>0</v>
      </c>
      <c r="L225" s="24"/>
      <c r="M225" s="24"/>
      <c r="N225" s="24"/>
      <c r="O225" s="24"/>
      <c r="P225" s="24"/>
      <c r="Q225" s="24"/>
      <c r="R225" s="24"/>
      <c r="S225" s="24"/>
      <c r="T225" s="24"/>
      <c r="U225" s="24"/>
    </row>
    <row r="226" spans="1:21" x14ac:dyDescent="0.2">
      <c r="A226" s="51">
        <v>161</v>
      </c>
      <c r="B226" s="52" t="s">
        <v>12466</v>
      </c>
      <c r="C226" s="60" t="s">
        <v>12467</v>
      </c>
      <c r="D226" s="53" t="s">
        <v>373</v>
      </c>
      <c r="E226" s="54">
        <v>143</v>
      </c>
      <c r="F226" s="47">
        <v>0</v>
      </c>
      <c r="G226" s="57">
        <f t="shared" si="6"/>
        <v>0</v>
      </c>
      <c r="H226" s="140">
        <v>0</v>
      </c>
      <c r="I226" s="140">
        <v>0</v>
      </c>
      <c r="J226" s="140">
        <v>0</v>
      </c>
      <c r="K226" s="140">
        <v>0</v>
      </c>
      <c r="L226" s="24"/>
      <c r="M226" s="24"/>
      <c r="N226" s="24"/>
      <c r="O226" s="24"/>
      <c r="P226" s="24"/>
      <c r="Q226" s="24"/>
      <c r="R226" s="24"/>
      <c r="S226" s="24"/>
      <c r="T226" s="24"/>
      <c r="U226" s="24"/>
    </row>
    <row r="227" spans="1:21" x14ac:dyDescent="0.2">
      <c r="A227" s="51">
        <v>162</v>
      </c>
      <c r="B227" s="52" t="s">
        <v>12468</v>
      </c>
      <c r="C227" s="60" t="s">
        <v>12469</v>
      </c>
      <c r="D227" s="53" t="s">
        <v>373</v>
      </c>
      <c r="E227" s="54">
        <v>401</v>
      </c>
      <c r="F227" s="47">
        <v>0</v>
      </c>
      <c r="G227" s="57">
        <f t="shared" si="6"/>
        <v>0</v>
      </c>
      <c r="H227" s="140">
        <v>0</v>
      </c>
      <c r="I227" s="140">
        <v>0</v>
      </c>
      <c r="J227" s="140">
        <v>0</v>
      </c>
      <c r="K227" s="140">
        <v>0</v>
      </c>
      <c r="L227" s="24"/>
      <c r="M227" s="24"/>
      <c r="N227" s="24"/>
      <c r="O227" s="24"/>
      <c r="P227" s="24"/>
      <c r="Q227" s="24"/>
      <c r="R227" s="24"/>
      <c r="S227" s="24"/>
      <c r="T227" s="24"/>
      <c r="U227" s="24"/>
    </row>
    <row r="228" spans="1:21" x14ac:dyDescent="0.2">
      <c r="A228" s="43">
        <v>163</v>
      </c>
      <c r="B228" s="44" t="s">
        <v>12470</v>
      </c>
      <c r="C228" s="59" t="s">
        <v>12471</v>
      </c>
      <c r="D228" s="45" t="s">
        <v>373</v>
      </c>
      <c r="E228" s="46">
        <v>126</v>
      </c>
      <c r="F228" s="47">
        <v>0</v>
      </c>
      <c r="G228" s="49">
        <f t="shared" si="6"/>
        <v>0</v>
      </c>
      <c r="H228" s="140">
        <v>1.8000000000000001E-4</v>
      </c>
      <c r="I228" s="140">
        <v>2.2680000000000002E-2</v>
      </c>
      <c r="J228" s="140">
        <v>0</v>
      </c>
      <c r="K228" s="140">
        <v>0</v>
      </c>
      <c r="L228" s="24"/>
      <c r="M228" s="24"/>
      <c r="N228" s="24"/>
      <c r="O228" s="24"/>
      <c r="P228" s="24"/>
      <c r="Q228" s="24"/>
      <c r="R228" s="24"/>
      <c r="S228" s="24"/>
      <c r="T228" s="24"/>
      <c r="U228" s="24"/>
    </row>
    <row r="229" spans="1:21" x14ac:dyDescent="0.2">
      <c r="A229" s="135"/>
      <c r="B229" s="136"/>
      <c r="C229" s="137" t="s">
        <v>12472</v>
      </c>
      <c r="D229" s="138"/>
      <c r="E229" s="139">
        <v>126</v>
      </c>
      <c r="F229" s="134"/>
      <c r="G229" s="134"/>
      <c r="H229" s="140"/>
      <c r="I229" s="140"/>
      <c r="J229" s="140"/>
      <c r="K229" s="140"/>
      <c r="L229" s="24"/>
      <c r="M229" s="24"/>
      <c r="N229" s="24"/>
      <c r="O229" s="24"/>
      <c r="P229" s="24"/>
      <c r="Q229" s="24"/>
      <c r="R229" s="24"/>
      <c r="S229" s="24"/>
      <c r="T229" s="24"/>
      <c r="U229" s="24"/>
    </row>
    <row r="230" spans="1:21" x14ac:dyDescent="0.2">
      <c r="A230" s="43">
        <v>164</v>
      </c>
      <c r="B230" s="44" t="s">
        <v>12473</v>
      </c>
      <c r="C230" s="59" t="s">
        <v>12474</v>
      </c>
      <c r="D230" s="45" t="s">
        <v>373</v>
      </c>
      <c r="E230" s="46">
        <v>901</v>
      </c>
      <c r="F230" s="47">
        <v>0</v>
      </c>
      <c r="G230" s="49">
        <f t="shared" si="6"/>
        <v>0</v>
      </c>
      <c r="H230" s="140">
        <v>3.4000000000000002E-4</v>
      </c>
      <c r="I230" s="140">
        <v>0.30634</v>
      </c>
      <c r="J230" s="140">
        <v>0</v>
      </c>
      <c r="K230" s="140">
        <v>0</v>
      </c>
      <c r="L230" s="24"/>
      <c r="M230" s="24"/>
      <c r="N230" s="24"/>
      <c r="O230" s="24"/>
      <c r="P230" s="24"/>
      <c r="Q230" s="24"/>
      <c r="R230" s="24"/>
      <c r="S230" s="24"/>
      <c r="T230" s="24"/>
      <c r="U230" s="24"/>
    </row>
    <row r="231" spans="1:21" x14ac:dyDescent="0.2">
      <c r="A231" s="135"/>
      <c r="B231" s="136"/>
      <c r="C231" s="137" t="s">
        <v>12475</v>
      </c>
      <c r="D231" s="138"/>
      <c r="E231" s="139">
        <v>901</v>
      </c>
      <c r="F231" s="134"/>
      <c r="G231" s="134"/>
      <c r="H231" s="140"/>
      <c r="I231" s="140"/>
      <c r="J231" s="140"/>
      <c r="K231" s="140"/>
      <c r="L231" s="24"/>
      <c r="M231" s="24"/>
      <c r="N231" s="24"/>
      <c r="O231" s="24"/>
      <c r="P231" s="24"/>
      <c r="Q231" s="24"/>
      <c r="R231" s="24"/>
      <c r="S231" s="24"/>
      <c r="T231" s="24"/>
      <c r="U231" s="24"/>
    </row>
    <row r="232" spans="1:21" x14ac:dyDescent="0.2">
      <c r="A232" s="51">
        <v>165</v>
      </c>
      <c r="B232" s="52" t="s">
        <v>12476</v>
      </c>
      <c r="C232" s="60" t="s">
        <v>12477</v>
      </c>
      <c r="D232" s="53" t="s">
        <v>10126</v>
      </c>
      <c r="E232" s="54">
        <v>1</v>
      </c>
      <c r="F232" s="47">
        <v>0</v>
      </c>
      <c r="G232" s="57">
        <f t="shared" si="6"/>
        <v>0</v>
      </c>
      <c r="H232" s="140">
        <v>1.3500000000000001E-3</v>
      </c>
      <c r="I232" s="140">
        <v>1.3500000000000001E-3</v>
      </c>
      <c r="J232" s="140">
        <v>0</v>
      </c>
      <c r="K232" s="140">
        <v>0</v>
      </c>
      <c r="L232" s="24"/>
      <c r="M232" s="24"/>
      <c r="N232" s="24"/>
      <c r="O232" s="24"/>
      <c r="P232" s="24"/>
      <c r="Q232" s="24"/>
      <c r="R232" s="24"/>
      <c r="S232" s="24"/>
      <c r="T232" s="24"/>
      <c r="U232" s="24"/>
    </row>
    <row r="233" spans="1:21" x14ac:dyDescent="0.2">
      <c r="A233" s="51">
        <v>166</v>
      </c>
      <c r="B233" s="52" t="s">
        <v>12478</v>
      </c>
      <c r="C233" s="60" t="s">
        <v>12479</v>
      </c>
      <c r="D233" s="53" t="s">
        <v>505</v>
      </c>
      <c r="E233" s="54">
        <v>23</v>
      </c>
      <c r="F233" s="47">
        <v>0</v>
      </c>
      <c r="G233" s="57">
        <f t="shared" si="6"/>
        <v>0</v>
      </c>
      <c r="H233" s="140">
        <v>2.1000000000000001E-4</v>
      </c>
      <c r="I233" s="140">
        <v>4.8300000000000001E-3</v>
      </c>
      <c r="J233" s="140">
        <v>0</v>
      </c>
      <c r="K233" s="140">
        <v>0</v>
      </c>
      <c r="L233" s="24"/>
      <c r="M233" s="24"/>
      <c r="N233" s="24"/>
      <c r="O233" s="24"/>
      <c r="P233" s="24"/>
      <c r="Q233" s="24"/>
      <c r="R233" s="24"/>
      <c r="S233" s="24"/>
      <c r="T233" s="24"/>
      <c r="U233" s="24"/>
    </row>
    <row r="234" spans="1:21" x14ac:dyDescent="0.2">
      <c r="A234" s="51">
        <v>167</v>
      </c>
      <c r="B234" s="52" t="s">
        <v>12480</v>
      </c>
      <c r="C234" s="60" t="s">
        <v>12481</v>
      </c>
      <c r="D234" s="53" t="s">
        <v>505</v>
      </c>
      <c r="E234" s="54">
        <v>1</v>
      </c>
      <c r="F234" s="47">
        <v>0</v>
      </c>
      <c r="G234" s="57">
        <f t="shared" si="6"/>
        <v>0</v>
      </c>
      <c r="H234" s="140">
        <v>2.3000000000000001E-4</v>
      </c>
      <c r="I234" s="140">
        <v>2.3000000000000001E-4</v>
      </c>
      <c r="J234" s="140">
        <v>0</v>
      </c>
      <c r="K234" s="140">
        <v>0</v>
      </c>
      <c r="L234" s="24"/>
      <c r="M234" s="24"/>
      <c r="N234" s="24"/>
      <c r="O234" s="24"/>
      <c r="P234" s="24"/>
      <c r="Q234" s="24"/>
      <c r="R234" s="24"/>
      <c r="S234" s="24"/>
      <c r="T234" s="24"/>
      <c r="U234" s="24"/>
    </row>
    <row r="235" spans="1:21" x14ac:dyDescent="0.2">
      <c r="A235" s="51">
        <v>168</v>
      </c>
      <c r="B235" s="52" t="s">
        <v>12482</v>
      </c>
      <c r="C235" s="60" t="s">
        <v>12483</v>
      </c>
      <c r="D235" s="53" t="s">
        <v>505</v>
      </c>
      <c r="E235" s="54">
        <v>1</v>
      </c>
      <c r="F235" s="47">
        <v>0</v>
      </c>
      <c r="G235" s="57">
        <f t="shared" si="6"/>
        <v>0</v>
      </c>
      <c r="H235" s="140">
        <v>2.3000000000000001E-4</v>
      </c>
      <c r="I235" s="140">
        <v>2.3000000000000001E-4</v>
      </c>
      <c r="J235" s="140">
        <v>0</v>
      </c>
      <c r="K235" s="140">
        <v>0</v>
      </c>
      <c r="L235" s="24"/>
      <c r="M235" s="24"/>
      <c r="N235" s="24"/>
      <c r="O235" s="24"/>
      <c r="P235" s="24"/>
      <c r="Q235" s="24"/>
      <c r="R235" s="24"/>
      <c r="S235" s="24"/>
      <c r="T235" s="24"/>
      <c r="U235" s="24"/>
    </row>
    <row r="236" spans="1:21" ht="33.75" x14ac:dyDescent="0.2">
      <c r="A236" s="51">
        <v>169</v>
      </c>
      <c r="B236" s="52" t="s">
        <v>12484</v>
      </c>
      <c r="C236" s="60" t="s">
        <v>12485</v>
      </c>
      <c r="D236" s="53" t="s">
        <v>373</v>
      </c>
      <c r="E236" s="54">
        <v>7</v>
      </c>
      <c r="F236" s="47">
        <v>0</v>
      </c>
      <c r="G236" s="57">
        <f t="shared" si="6"/>
        <v>0</v>
      </c>
      <c r="H236" s="140">
        <v>0.27062000000000003</v>
      </c>
      <c r="I236" s="140">
        <v>1.8943400000000001</v>
      </c>
      <c r="J236" s="140">
        <v>0</v>
      </c>
      <c r="K236" s="140">
        <v>0</v>
      </c>
      <c r="L236" s="24"/>
      <c r="M236" s="24"/>
      <c r="N236" s="24"/>
      <c r="O236" s="24"/>
      <c r="P236" s="24"/>
      <c r="Q236" s="24"/>
      <c r="R236" s="24"/>
      <c r="S236" s="24"/>
      <c r="T236" s="24"/>
      <c r="U236" s="24"/>
    </row>
    <row r="237" spans="1:21" x14ac:dyDescent="0.2">
      <c r="A237" s="51">
        <v>170</v>
      </c>
      <c r="B237" s="52" t="s">
        <v>12486</v>
      </c>
      <c r="C237" s="60" t="s">
        <v>12487</v>
      </c>
      <c r="D237" s="53" t="s">
        <v>505</v>
      </c>
      <c r="E237" s="54">
        <v>2</v>
      </c>
      <c r="F237" s="47">
        <v>0</v>
      </c>
      <c r="G237" s="57">
        <f t="shared" si="6"/>
        <v>0</v>
      </c>
      <c r="H237" s="140">
        <v>1.6100000000000001E-3</v>
      </c>
      <c r="I237" s="140">
        <v>3.2200000000000002E-3</v>
      </c>
      <c r="J237" s="140">
        <v>0</v>
      </c>
      <c r="K237" s="140">
        <v>0</v>
      </c>
      <c r="L237" s="24"/>
      <c r="M237" s="24"/>
      <c r="N237" s="24"/>
      <c r="O237" s="24"/>
      <c r="P237" s="24"/>
      <c r="Q237" s="24"/>
      <c r="R237" s="24"/>
      <c r="S237" s="24"/>
      <c r="T237" s="24"/>
      <c r="U237" s="24"/>
    </row>
    <row r="238" spans="1:21" x14ac:dyDescent="0.2">
      <c r="A238" s="51">
        <v>171</v>
      </c>
      <c r="B238" s="52" t="s">
        <v>12488</v>
      </c>
      <c r="C238" s="60" t="s">
        <v>12489</v>
      </c>
      <c r="D238" s="53" t="s">
        <v>505</v>
      </c>
      <c r="E238" s="54">
        <v>5</v>
      </c>
      <c r="F238" s="47">
        <v>0</v>
      </c>
      <c r="G238" s="57">
        <f t="shared" si="6"/>
        <v>0</v>
      </c>
      <c r="H238" s="140">
        <v>1E-3</v>
      </c>
      <c r="I238" s="140">
        <v>5.0000000000000001E-3</v>
      </c>
      <c r="J238" s="140">
        <v>0</v>
      </c>
      <c r="K238" s="140">
        <v>0</v>
      </c>
      <c r="L238" s="24"/>
      <c r="M238" s="24"/>
      <c r="N238" s="24"/>
      <c r="O238" s="24"/>
      <c r="P238" s="24"/>
      <c r="Q238" s="24"/>
      <c r="R238" s="24"/>
      <c r="S238" s="24"/>
      <c r="T238" s="24"/>
      <c r="U238" s="24"/>
    </row>
    <row r="239" spans="1:21" x14ac:dyDescent="0.2">
      <c r="A239" s="51">
        <v>172</v>
      </c>
      <c r="B239" s="52" t="s">
        <v>12490</v>
      </c>
      <c r="C239" s="60" t="s">
        <v>12491</v>
      </c>
      <c r="D239" s="53" t="s">
        <v>505</v>
      </c>
      <c r="E239" s="54">
        <v>10</v>
      </c>
      <c r="F239" s="47">
        <v>0</v>
      </c>
      <c r="G239" s="57">
        <f t="shared" si="6"/>
        <v>0</v>
      </c>
      <c r="H239" s="140">
        <v>5.0000000000000001E-4</v>
      </c>
      <c r="I239" s="140">
        <v>5.0000000000000001E-3</v>
      </c>
      <c r="J239" s="140">
        <v>0</v>
      </c>
      <c r="K239" s="140">
        <v>0</v>
      </c>
      <c r="L239" s="24"/>
      <c r="M239" s="24"/>
      <c r="N239" s="24"/>
      <c r="O239" s="24"/>
      <c r="P239" s="24"/>
      <c r="Q239" s="24"/>
      <c r="R239" s="24"/>
      <c r="S239" s="24"/>
      <c r="T239" s="24"/>
      <c r="U239" s="24"/>
    </row>
    <row r="240" spans="1:21" ht="22.5" x14ac:dyDescent="0.2">
      <c r="A240" s="51">
        <v>173</v>
      </c>
      <c r="B240" s="52" t="s">
        <v>12492</v>
      </c>
      <c r="C240" s="60" t="s">
        <v>12914</v>
      </c>
      <c r="D240" s="53" t="s">
        <v>373</v>
      </c>
      <c r="E240" s="54">
        <v>205</v>
      </c>
      <c r="F240" s="47">
        <v>0</v>
      </c>
      <c r="G240" s="57">
        <f t="shared" si="6"/>
        <v>0</v>
      </c>
      <c r="H240" s="140">
        <v>3.4000000000000002E-4</v>
      </c>
      <c r="I240" s="140">
        <v>6.9700000000000012E-2</v>
      </c>
      <c r="J240" s="140">
        <v>0</v>
      </c>
      <c r="K240" s="140">
        <v>0</v>
      </c>
      <c r="L240" s="24"/>
      <c r="M240" s="24"/>
      <c r="N240" s="24"/>
      <c r="O240" s="24"/>
      <c r="P240" s="24"/>
      <c r="Q240" s="24"/>
      <c r="R240" s="24"/>
      <c r="S240" s="24"/>
      <c r="T240" s="24"/>
      <c r="U240" s="24"/>
    </row>
    <row r="241" spans="1:21" ht="22.5" x14ac:dyDescent="0.2">
      <c r="A241" s="51">
        <v>174</v>
      </c>
      <c r="B241" s="52" t="s">
        <v>12493</v>
      </c>
      <c r="C241" s="60" t="s">
        <v>12915</v>
      </c>
      <c r="D241" s="53" t="s">
        <v>373</v>
      </c>
      <c r="E241" s="54">
        <v>510</v>
      </c>
      <c r="F241" s="47">
        <v>0</v>
      </c>
      <c r="G241" s="57">
        <f t="shared" si="6"/>
        <v>0</v>
      </c>
      <c r="H241" s="140">
        <v>3.6999999999999999E-4</v>
      </c>
      <c r="I241" s="140">
        <v>0.18870000000000001</v>
      </c>
      <c r="J241" s="140">
        <v>0</v>
      </c>
      <c r="K241" s="140">
        <v>0</v>
      </c>
      <c r="L241" s="24"/>
      <c r="M241" s="24"/>
      <c r="N241" s="24"/>
      <c r="O241" s="24"/>
      <c r="P241" s="24"/>
      <c r="Q241" s="24"/>
      <c r="R241" s="24"/>
      <c r="S241" s="24"/>
      <c r="T241" s="24"/>
      <c r="U241" s="24"/>
    </row>
    <row r="242" spans="1:21" ht="22.5" x14ac:dyDescent="0.2">
      <c r="A242" s="51">
        <v>175</v>
      </c>
      <c r="B242" s="52" t="s">
        <v>12494</v>
      </c>
      <c r="C242" s="60" t="s">
        <v>12916</v>
      </c>
      <c r="D242" s="53" t="s">
        <v>373</v>
      </c>
      <c r="E242" s="54">
        <v>719</v>
      </c>
      <c r="F242" s="47">
        <v>0</v>
      </c>
      <c r="G242" s="57">
        <f t="shared" si="6"/>
        <v>0</v>
      </c>
      <c r="H242" s="140">
        <v>4.2000000000000002E-4</v>
      </c>
      <c r="I242" s="140">
        <v>0.30198000000000003</v>
      </c>
      <c r="J242" s="140">
        <v>0</v>
      </c>
      <c r="K242" s="140">
        <v>0</v>
      </c>
      <c r="L242" s="24"/>
      <c r="M242" s="24"/>
      <c r="N242" s="24"/>
      <c r="O242" s="24"/>
      <c r="P242" s="24"/>
      <c r="Q242" s="24"/>
      <c r="R242" s="24"/>
      <c r="S242" s="24"/>
      <c r="T242" s="24"/>
      <c r="U242" s="24"/>
    </row>
    <row r="243" spans="1:21" ht="22.5" x14ac:dyDescent="0.2">
      <c r="A243" s="51">
        <v>176</v>
      </c>
      <c r="B243" s="52" t="s">
        <v>12495</v>
      </c>
      <c r="C243" s="60" t="s">
        <v>12917</v>
      </c>
      <c r="D243" s="53" t="s">
        <v>373</v>
      </c>
      <c r="E243" s="54">
        <v>104</v>
      </c>
      <c r="F243" s="47">
        <v>0</v>
      </c>
      <c r="G243" s="57">
        <f t="shared" si="6"/>
        <v>0</v>
      </c>
      <c r="H243" s="140">
        <v>7.2000000000000005E-4</v>
      </c>
      <c r="I243" s="140">
        <v>7.4880000000000002E-2</v>
      </c>
      <c r="J243" s="140">
        <v>0</v>
      </c>
      <c r="K243" s="140">
        <v>0</v>
      </c>
      <c r="L243" s="24"/>
      <c r="M243" s="24"/>
      <c r="N243" s="24"/>
      <c r="O243" s="24"/>
      <c r="P243" s="24"/>
      <c r="Q243" s="24"/>
      <c r="R243" s="24"/>
      <c r="S243" s="24"/>
      <c r="T243" s="24"/>
      <c r="U243" s="24"/>
    </row>
    <row r="244" spans="1:21" ht="22.5" x14ac:dyDescent="0.2">
      <c r="A244" s="51">
        <v>177</v>
      </c>
      <c r="B244" s="52" t="s">
        <v>12496</v>
      </c>
      <c r="C244" s="60" t="s">
        <v>12918</v>
      </c>
      <c r="D244" s="53" t="s">
        <v>373</v>
      </c>
      <c r="E244" s="54">
        <v>47</v>
      </c>
      <c r="F244" s="47">
        <v>0</v>
      </c>
      <c r="G244" s="57">
        <f t="shared" si="6"/>
        <v>0</v>
      </c>
      <c r="H244" s="140">
        <v>1.15E-3</v>
      </c>
      <c r="I244" s="140">
        <v>5.4050000000000001E-2</v>
      </c>
      <c r="J244" s="140">
        <v>0</v>
      </c>
      <c r="K244" s="140">
        <v>0</v>
      </c>
      <c r="L244" s="24"/>
      <c r="M244" s="24"/>
      <c r="N244" s="24"/>
      <c r="O244" s="24"/>
      <c r="P244" s="24"/>
      <c r="Q244" s="24"/>
      <c r="R244" s="24"/>
      <c r="S244" s="24"/>
      <c r="T244" s="24"/>
      <c r="U244" s="24"/>
    </row>
    <row r="245" spans="1:21" ht="22.5" x14ac:dyDescent="0.2">
      <c r="A245" s="51">
        <v>178</v>
      </c>
      <c r="B245" s="52" t="s">
        <v>12497</v>
      </c>
      <c r="C245" s="60" t="s">
        <v>12919</v>
      </c>
      <c r="D245" s="53" t="s">
        <v>373</v>
      </c>
      <c r="E245" s="54">
        <v>295</v>
      </c>
      <c r="F245" s="47">
        <v>0</v>
      </c>
      <c r="G245" s="57">
        <f t="shared" si="6"/>
        <v>0</v>
      </c>
      <c r="H245" s="140">
        <v>1.8E-3</v>
      </c>
      <c r="I245" s="140">
        <v>0.53100000000000003</v>
      </c>
      <c r="J245" s="140">
        <v>0</v>
      </c>
      <c r="K245" s="140">
        <v>0</v>
      </c>
      <c r="L245" s="24"/>
      <c r="M245" s="24"/>
      <c r="N245" s="24"/>
      <c r="O245" s="24"/>
      <c r="P245" s="24"/>
      <c r="Q245" s="24"/>
      <c r="R245" s="24"/>
      <c r="S245" s="24"/>
      <c r="T245" s="24"/>
      <c r="U245" s="24"/>
    </row>
    <row r="246" spans="1:21" ht="22.5" x14ac:dyDescent="0.2">
      <c r="A246" s="51">
        <v>179</v>
      </c>
      <c r="B246" s="52" t="s">
        <v>12498</v>
      </c>
      <c r="C246" s="60" t="s">
        <v>12920</v>
      </c>
      <c r="D246" s="53" t="s">
        <v>373</v>
      </c>
      <c r="E246" s="54">
        <v>221</v>
      </c>
      <c r="F246" s="47">
        <v>0</v>
      </c>
      <c r="G246" s="57">
        <f t="shared" si="6"/>
        <v>0</v>
      </c>
      <c r="H246" s="140">
        <v>2.2000000000000001E-3</v>
      </c>
      <c r="I246" s="140">
        <v>0.48620000000000002</v>
      </c>
      <c r="J246" s="140">
        <v>0</v>
      </c>
      <c r="K246" s="140">
        <v>0</v>
      </c>
      <c r="L246" s="24"/>
      <c r="M246" s="24"/>
      <c r="N246" s="24"/>
      <c r="O246" s="24"/>
      <c r="P246" s="24"/>
      <c r="Q246" s="24"/>
      <c r="R246" s="24"/>
      <c r="S246" s="24"/>
      <c r="T246" s="24"/>
      <c r="U246" s="24"/>
    </row>
    <row r="247" spans="1:21" ht="22.5" x14ac:dyDescent="0.2">
      <c r="A247" s="51">
        <v>180</v>
      </c>
      <c r="B247" s="52" t="s">
        <v>12499</v>
      </c>
      <c r="C247" s="60" t="s">
        <v>12921</v>
      </c>
      <c r="D247" s="53" t="s">
        <v>373</v>
      </c>
      <c r="E247" s="54">
        <v>36</v>
      </c>
      <c r="F247" s="47">
        <v>0</v>
      </c>
      <c r="G247" s="57">
        <f t="shared" si="6"/>
        <v>0</v>
      </c>
      <c r="H247" s="140">
        <v>3.0999999999999999E-3</v>
      </c>
      <c r="I247" s="140">
        <v>0.11159999999999999</v>
      </c>
      <c r="J247" s="140">
        <v>0</v>
      </c>
      <c r="K247" s="140">
        <v>0</v>
      </c>
      <c r="L247" s="24"/>
      <c r="M247" s="24"/>
      <c r="N247" s="24"/>
      <c r="O247" s="24"/>
      <c r="P247" s="24"/>
      <c r="Q247" s="24"/>
      <c r="R247" s="24"/>
      <c r="S247" s="24"/>
      <c r="T247" s="24"/>
      <c r="U247" s="24"/>
    </row>
    <row r="248" spans="1:21" x14ac:dyDescent="0.2">
      <c r="A248" s="51">
        <v>181</v>
      </c>
      <c r="B248" s="52" t="s">
        <v>12500</v>
      </c>
      <c r="C248" s="60" t="s">
        <v>12501</v>
      </c>
      <c r="D248" s="53" t="s">
        <v>297</v>
      </c>
      <c r="E248" s="54">
        <v>12.94473</v>
      </c>
      <c r="F248" s="47">
        <v>0</v>
      </c>
      <c r="G248" s="57">
        <f t="shared" si="6"/>
        <v>0</v>
      </c>
      <c r="H248" s="140">
        <v>0</v>
      </c>
      <c r="I248" s="140">
        <v>0</v>
      </c>
      <c r="J248" s="140">
        <v>0</v>
      </c>
      <c r="K248" s="140">
        <v>0</v>
      </c>
      <c r="L248" s="24"/>
      <c r="M248" s="24"/>
      <c r="N248" s="24"/>
      <c r="O248" s="24"/>
      <c r="P248" s="24"/>
      <c r="Q248" s="24"/>
      <c r="R248" s="24"/>
      <c r="S248" s="24"/>
      <c r="T248" s="24"/>
      <c r="U248" s="24"/>
    </row>
    <row r="249" spans="1:21" x14ac:dyDescent="0.2">
      <c r="A249" s="36" t="s">
        <v>148</v>
      </c>
      <c r="B249" s="37" t="s">
        <v>12502</v>
      </c>
      <c r="C249" s="58" t="s">
        <v>12503</v>
      </c>
      <c r="D249" s="38"/>
      <c r="E249" s="39"/>
      <c r="F249" s="40"/>
      <c r="G249" s="41">
        <f>SUM(G250:G258)</f>
        <v>0</v>
      </c>
      <c r="H249" s="313"/>
      <c r="I249" s="313">
        <f>SUM(I250:I258)</f>
        <v>7.0879999999999999E-2</v>
      </c>
      <c r="J249" s="313"/>
      <c r="K249" s="313">
        <f>SUM(K250:K258)</f>
        <v>0</v>
      </c>
    </row>
    <row r="250" spans="1:21" x14ac:dyDescent="0.2">
      <c r="A250" s="51">
        <v>182</v>
      </c>
      <c r="B250" s="52" t="s">
        <v>12504</v>
      </c>
      <c r="C250" s="60" t="s">
        <v>12505</v>
      </c>
      <c r="D250" s="53" t="s">
        <v>505</v>
      </c>
      <c r="E250" s="54">
        <v>1</v>
      </c>
      <c r="F250" s="47">
        <v>0</v>
      </c>
      <c r="G250" s="57">
        <f t="shared" ref="G250:G258" si="7">E250*F250</f>
        <v>0</v>
      </c>
      <c r="H250" s="140">
        <v>3.0000000000000001E-5</v>
      </c>
      <c r="I250" s="140">
        <v>3.0000000000000001E-5</v>
      </c>
      <c r="J250" s="140">
        <v>0</v>
      </c>
      <c r="K250" s="140">
        <v>0</v>
      </c>
      <c r="L250" s="24"/>
      <c r="M250" s="24"/>
      <c r="N250" s="24"/>
      <c r="O250" s="24"/>
      <c r="P250" s="24"/>
      <c r="Q250" s="24"/>
      <c r="R250" s="24"/>
      <c r="S250" s="24"/>
      <c r="T250" s="24"/>
      <c r="U250" s="24"/>
    </row>
    <row r="251" spans="1:21" x14ac:dyDescent="0.2">
      <c r="A251" s="51">
        <v>183</v>
      </c>
      <c r="B251" s="52" t="s">
        <v>12506</v>
      </c>
      <c r="C251" s="60" t="s">
        <v>12507</v>
      </c>
      <c r="D251" s="53" t="s">
        <v>4127</v>
      </c>
      <c r="E251" s="54">
        <v>1</v>
      </c>
      <c r="F251" s="47">
        <v>0</v>
      </c>
      <c r="G251" s="57">
        <f t="shared" si="7"/>
        <v>0</v>
      </c>
      <c r="H251" s="140">
        <v>4.7600000000000003E-3</v>
      </c>
      <c r="I251" s="140">
        <v>4.7600000000000003E-3</v>
      </c>
      <c r="J251" s="140">
        <v>0</v>
      </c>
      <c r="K251" s="140">
        <v>0</v>
      </c>
      <c r="L251" s="24"/>
      <c r="M251" s="24"/>
      <c r="N251" s="24"/>
      <c r="O251" s="24"/>
      <c r="P251" s="24"/>
      <c r="Q251" s="24"/>
      <c r="R251" s="24"/>
      <c r="S251" s="24"/>
      <c r="T251" s="24"/>
      <c r="U251" s="24"/>
    </row>
    <row r="252" spans="1:21" x14ac:dyDescent="0.2">
      <c r="A252" s="51">
        <v>184</v>
      </c>
      <c r="B252" s="52" t="s">
        <v>11966</v>
      </c>
      <c r="C252" s="60" t="s">
        <v>11967</v>
      </c>
      <c r="D252" s="53" t="s">
        <v>4127</v>
      </c>
      <c r="E252" s="54">
        <v>1</v>
      </c>
      <c r="F252" s="47">
        <v>0</v>
      </c>
      <c r="G252" s="57">
        <f t="shared" si="7"/>
        <v>0</v>
      </c>
      <c r="H252" s="140">
        <v>0</v>
      </c>
      <c r="I252" s="140">
        <v>0</v>
      </c>
      <c r="J252" s="140">
        <v>0</v>
      </c>
      <c r="K252" s="140">
        <v>0</v>
      </c>
      <c r="L252" s="24"/>
      <c r="M252" s="24"/>
      <c r="N252" s="24"/>
      <c r="O252" s="24"/>
      <c r="P252" s="24"/>
      <c r="Q252" s="24"/>
      <c r="R252" s="24"/>
      <c r="S252" s="24"/>
      <c r="T252" s="24"/>
      <c r="U252" s="24"/>
    </row>
    <row r="253" spans="1:21" x14ac:dyDescent="0.2">
      <c r="A253" s="51">
        <v>185</v>
      </c>
      <c r="B253" s="52" t="s">
        <v>12508</v>
      </c>
      <c r="C253" s="60" t="s">
        <v>12509</v>
      </c>
      <c r="D253" s="53" t="s">
        <v>4127</v>
      </c>
      <c r="E253" s="54">
        <v>1</v>
      </c>
      <c r="F253" s="47">
        <v>0</v>
      </c>
      <c r="G253" s="57">
        <f t="shared" si="7"/>
        <v>0</v>
      </c>
      <c r="H253" s="140">
        <v>2.8289999999999999E-2</v>
      </c>
      <c r="I253" s="140">
        <v>2.8289999999999999E-2</v>
      </c>
      <c r="J253" s="140">
        <v>0</v>
      </c>
      <c r="K253" s="140">
        <v>0</v>
      </c>
      <c r="L253" s="24"/>
      <c r="M253" s="24"/>
      <c r="N253" s="24"/>
      <c r="O253" s="24"/>
      <c r="P253" s="24"/>
      <c r="Q253" s="24"/>
      <c r="R253" s="24"/>
      <c r="S253" s="24"/>
      <c r="T253" s="24"/>
      <c r="U253" s="24"/>
    </row>
    <row r="254" spans="1:21" x14ac:dyDescent="0.2">
      <c r="A254" s="51">
        <v>186</v>
      </c>
      <c r="B254" s="52" t="s">
        <v>12510</v>
      </c>
      <c r="C254" s="60" t="s">
        <v>12511</v>
      </c>
      <c r="D254" s="53" t="s">
        <v>505</v>
      </c>
      <c r="E254" s="54">
        <v>1</v>
      </c>
      <c r="F254" s="47">
        <v>0</v>
      </c>
      <c r="G254" s="57">
        <f t="shared" si="7"/>
        <v>0</v>
      </c>
      <c r="H254" s="140">
        <v>1.0500000000000001E-2</v>
      </c>
      <c r="I254" s="140">
        <v>1.0500000000000001E-2</v>
      </c>
      <c r="J254" s="140">
        <v>0</v>
      </c>
      <c r="K254" s="140">
        <v>0</v>
      </c>
      <c r="L254" s="24"/>
      <c r="M254" s="24"/>
      <c r="N254" s="24"/>
      <c r="O254" s="24"/>
      <c r="P254" s="24"/>
      <c r="Q254" s="24"/>
      <c r="R254" s="24"/>
      <c r="S254" s="24"/>
      <c r="T254" s="24"/>
      <c r="U254" s="24"/>
    </row>
    <row r="255" spans="1:21" ht="22.5" x14ac:dyDescent="0.2">
      <c r="A255" s="51">
        <v>187</v>
      </c>
      <c r="B255" s="52" t="s">
        <v>12512</v>
      </c>
      <c r="C255" s="60" t="s">
        <v>12513</v>
      </c>
      <c r="D255" s="53" t="s">
        <v>505</v>
      </c>
      <c r="E255" s="54">
        <v>1</v>
      </c>
      <c r="F255" s="47">
        <v>0</v>
      </c>
      <c r="G255" s="57">
        <f t="shared" si="7"/>
        <v>0</v>
      </c>
      <c r="H255" s="140">
        <v>5.1000000000000004E-3</v>
      </c>
      <c r="I255" s="140">
        <v>5.1000000000000004E-3</v>
      </c>
      <c r="J255" s="140">
        <v>0</v>
      </c>
      <c r="K255" s="140">
        <v>0</v>
      </c>
      <c r="L255" s="24"/>
      <c r="M255" s="24"/>
      <c r="N255" s="24"/>
      <c r="O255" s="24"/>
      <c r="P255" s="24"/>
      <c r="Q255" s="24"/>
      <c r="R255" s="24"/>
      <c r="S255" s="24"/>
      <c r="T255" s="24"/>
      <c r="U255" s="24"/>
    </row>
    <row r="256" spans="1:21" x14ac:dyDescent="0.2">
      <c r="A256" s="51">
        <v>188</v>
      </c>
      <c r="B256" s="52" t="s">
        <v>12514</v>
      </c>
      <c r="C256" s="60" t="s">
        <v>12515</v>
      </c>
      <c r="D256" s="53" t="s">
        <v>505</v>
      </c>
      <c r="E256" s="54">
        <v>1</v>
      </c>
      <c r="F256" s="47">
        <v>0</v>
      </c>
      <c r="G256" s="57">
        <f t="shared" si="7"/>
        <v>0</v>
      </c>
      <c r="H256" s="140">
        <v>2.2200000000000001E-2</v>
      </c>
      <c r="I256" s="140">
        <v>2.2200000000000001E-2</v>
      </c>
      <c r="J256" s="140">
        <v>0</v>
      </c>
      <c r="K256" s="140">
        <v>0</v>
      </c>
      <c r="L256" s="24"/>
      <c r="M256" s="24"/>
      <c r="N256" s="24"/>
      <c r="O256" s="24"/>
      <c r="P256" s="24"/>
      <c r="Q256" s="24"/>
      <c r="R256" s="24"/>
      <c r="S256" s="24"/>
      <c r="T256" s="24"/>
      <c r="U256" s="24"/>
    </row>
    <row r="257" spans="1:21" x14ac:dyDescent="0.2">
      <c r="A257" s="51">
        <v>189</v>
      </c>
      <c r="B257" s="52" t="s">
        <v>12516</v>
      </c>
      <c r="C257" s="60" t="s">
        <v>12517</v>
      </c>
      <c r="D257" s="53" t="s">
        <v>165</v>
      </c>
      <c r="E257" s="54">
        <v>1</v>
      </c>
      <c r="F257" s="47">
        <v>0</v>
      </c>
      <c r="G257" s="57">
        <f t="shared" si="7"/>
        <v>0</v>
      </c>
      <c r="H257" s="140">
        <v>0</v>
      </c>
      <c r="I257" s="140">
        <v>0</v>
      </c>
      <c r="J257" s="140">
        <v>0</v>
      </c>
      <c r="K257" s="140">
        <v>0</v>
      </c>
      <c r="L257" s="24"/>
      <c r="M257" s="24"/>
      <c r="N257" s="24"/>
      <c r="O257" s="24"/>
      <c r="P257" s="24"/>
      <c r="Q257" s="24"/>
      <c r="R257" s="24"/>
      <c r="S257" s="24"/>
      <c r="T257" s="24"/>
      <c r="U257" s="24"/>
    </row>
    <row r="258" spans="1:21" x14ac:dyDescent="0.2">
      <c r="A258" s="51">
        <v>190</v>
      </c>
      <c r="B258" s="52" t="s">
        <v>12518</v>
      </c>
      <c r="C258" s="60" t="s">
        <v>12519</v>
      </c>
      <c r="D258" s="53" t="s">
        <v>297</v>
      </c>
      <c r="E258" s="54">
        <v>7.0879999999999999E-2</v>
      </c>
      <c r="F258" s="47">
        <v>0</v>
      </c>
      <c r="G258" s="57">
        <f t="shared" si="7"/>
        <v>0</v>
      </c>
      <c r="H258" s="140">
        <v>0</v>
      </c>
      <c r="I258" s="140">
        <v>0</v>
      </c>
      <c r="J258" s="140">
        <v>0</v>
      </c>
      <c r="K258" s="140">
        <v>0</v>
      </c>
      <c r="L258" s="24"/>
      <c r="M258" s="24"/>
      <c r="N258" s="24"/>
      <c r="O258" s="24"/>
      <c r="P258" s="24"/>
      <c r="Q258" s="24"/>
      <c r="R258" s="24"/>
      <c r="S258" s="24"/>
      <c r="T258" s="24"/>
      <c r="U258" s="24"/>
    </row>
    <row r="259" spans="1:21" x14ac:dyDescent="0.2">
      <c r="A259" s="36" t="s">
        <v>148</v>
      </c>
      <c r="B259" s="37" t="s">
        <v>76</v>
      </c>
      <c r="C259" s="58" t="s">
        <v>77</v>
      </c>
      <c r="D259" s="38"/>
      <c r="E259" s="39"/>
      <c r="F259" s="40"/>
      <c r="G259" s="41">
        <f>SUM(G260:G299)</f>
        <v>0</v>
      </c>
      <c r="H259" s="313"/>
      <c r="I259" s="313">
        <f>SUM(I260:I299)</f>
        <v>4.7938500000000008</v>
      </c>
      <c r="J259" s="313"/>
      <c r="K259" s="313">
        <f>SUM(K260:K299)</f>
        <v>0</v>
      </c>
    </row>
    <row r="260" spans="1:21" x14ac:dyDescent="0.2">
      <c r="A260" s="51">
        <v>191</v>
      </c>
      <c r="B260" s="52" t="s">
        <v>12520</v>
      </c>
      <c r="C260" s="60" t="s">
        <v>12521</v>
      </c>
      <c r="D260" s="53" t="s">
        <v>505</v>
      </c>
      <c r="E260" s="54">
        <v>6</v>
      </c>
      <c r="F260" s="47">
        <v>0</v>
      </c>
      <c r="G260" s="57">
        <f t="shared" ref="G260:G299" si="8">E260*F260</f>
        <v>0</v>
      </c>
      <c r="H260" s="140">
        <v>7.9930000000000001E-2</v>
      </c>
      <c r="I260" s="140">
        <v>0.47958000000000001</v>
      </c>
      <c r="J260" s="140">
        <v>0</v>
      </c>
      <c r="K260" s="140">
        <v>0</v>
      </c>
      <c r="L260" s="24"/>
      <c r="M260" s="24"/>
      <c r="N260" s="24"/>
      <c r="O260" s="24"/>
      <c r="P260" s="24"/>
      <c r="Q260" s="24"/>
      <c r="R260" s="24"/>
      <c r="S260" s="24"/>
      <c r="T260" s="24"/>
      <c r="U260" s="24"/>
    </row>
    <row r="261" spans="1:21" x14ac:dyDescent="0.2">
      <c r="A261" s="51">
        <v>192</v>
      </c>
      <c r="B261" s="52" t="s">
        <v>12522</v>
      </c>
      <c r="C261" s="60" t="s">
        <v>12523</v>
      </c>
      <c r="D261" s="53" t="s">
        <v>4127</v>
      </c>
      <c r="E261" s="54">
        <v>55</v>
      </c>
      <c r="F261" s="47">
        <v>0</v>
      </c>
      <c r="G261" s="57">
        <f t="shared" si="8"/>
        <v>0</v>
      </c>
      <c r="H261" s="140">
        <v>8.8999999999999995E-4</v>
      </c>
      <c r="I261" s="140">
        <v>4.895E-2</v>
      </c>
      <c r="J261" s="140">
        <v>0</v>
      </c>
      <c r="K261" s="140">
        <v>0</v>
      </c>
      <c r="L261" s="24"/>
      <c r="M261" s="24"/>
      <c r="N261" s="24"/>
      <c r="O261" s="24"/>
      <c r="P261" s="24"/>
      <c r="Q261" s="24"/>
      <c r="R261" s="24"/>
      <c r="S261" s="24"/>
      <c r="T261" s="24"/>
      <c r="U261" s="24"/>
    </row>
    <row r="262" spans="1:21" x14ac:dyDescent="0.2">
      <c r="A262" s="51">
        <v>193</v>
      </c>
      <c r="B262" s="52" t="s">
        <v>12524</v>
      </c>
      <c r="C262" s="60" t="s">
        <v>12525</v>
      </c>
      <c r="D262" s="53" t="s">
        <v>4127</v>
      </c>
      <c r="E262" s="54">
        <v>24</v>
      </c>
      <c r="F262" s="47">
        <v>0</v>
      </c>
      <c r="G262" s="57">
        <f t="shared" si="8"/>
        <v>0</v>
      </c>
      <c r="H262" s="140">
        <v>3.9199999999999999E-3</v>
      </c>
      <c r="I262" s="140">
        <v>9.4079999999999997E-2</v>
      </c>
      <c r="J262" s="140">
        <v>0</v>
      </c>
      <c r="K262" s="140">
        <v>0</v>
      </c>
      <c r="L262" s="24"/>
      <c r="M262" s="24"/>
      <c r="N262" s="24"/>
      <c r="O262" s="24"/>
      <c r="P262" s="24"/>
      <c r="Q262" s="24"/>
      <c r="R262" s="24"/>
      <c r="S262" s="24"/>
      <c r="T262" s="24"/>
      <c r="U262" s="24"/>
    </row>
    <row r="263" spans="1:21" x14ac:dyDescent="0.2">
      <c r="A263" s="51">
        <v>194</v>
      </c>
      <c r="B263" s="52" t="s">
        <v>12526</v>
      </c>
      <c r="C263" s="60" t="s">
        <v>12527</v>
      </c>
      <c r="D263" s="53" t="s">
        <v>4127</v>
      </c>
      <c r="E263" s="54">
        <v>134</v>
      </c>
      <c r="F263" s="47">
        <v>0</v>
      </c>
      <c r="G263" s="57">
        <f t="shared" si="8"/>
        <v>0</v>
      </c>
      <c r="H263" s="140">
        <v>1.41E-3</v>
      </c>
      <c r="I263" s="140">
        <v>0.18894</v>
      </c>
      <c r="J263" s="140">
        <v>0</v>
      </c>
      <c r="K263" s="140">
        <v>0</v>
      </c>
      <c r="L263" s="24"/>
      <c r="M263" s="24"/>
      <c r="N263" s="24"/>
      <c r="O263" s="24"/>
      <c r="P263" s="24"/>
      <c r="Q263" s="24"/>
      <c r="R263" s="24"/>
      <c r="S263" s="24"/>
      <c r="T263" s="24"/>
      <c r="U263" s="24"/>
    </row>
    <row r="264" spans="1:21" ht="22.5" x14ac:dyDescent="0.2">
      <c r="A264" s="51">
        <v>195</v>
      </c>
      <c r="B264" s="52" t="s">
        <v>12528</v>
      </c>
      <c r="C264" s="60" t="s">
        <v>12529</v>
      </c>
      <c r="D264" s="53" t="s">
        <v>4127</v>
      </c>
      <c r="E264" s="54">
        <v>1</v>
      </c>
      <c r="F264" s="47">
        <v>0</v>
      </c>
      <c r="G264" s="57">
        <f t="shared" si="8"/>
        <v>0</v>
      </c>
      <c r="H264" s="140">
        <v>4.8999999999999998E-4</v>
      </c>
      <c r="I264" s="140">
        <v>4.8999999999999998E-4</v>
      </c>
      <c r="J264" s="140">
        <v>0</v>
      </c>
      <c r="K264" s="140">
        <v>0</v>
      </c>
      <c r="L264" s="24"/>
      <c r="M264" s="24"/>
      <c r="N264" s="24"/>
      <c r="O264" s="24"/>
      <c r="P264" s="24"/>
      <c r="Q264" s="24"/>
      <c r="R264" s="24"/>
      <c r="S264" s="24"/>
      <c r="T264" s="24"/>
      <c r="U264" s="24"/>
    </row>
    <row r="265" spans="1:21" x14ac:dyDescent="0.2">
      <c r="A265" s="51">
        <v>196</v>
      </c>
      <c r="B265" s="52" t="s">
        <v>12530</v>
      </c>
      <c r="C265" s="60" t="s">
        <v>12531</v>
      </c>
      <c r="D265" s="53" t="s">
        <v>4127</v>
      </c>
      <c r="E265" s="54">
        <v>6</v>
      </c>
      <c r="F265" s="47">
        <v>0</v>
      </c>
      <c r="G265" s="57">
        <f t="shared" si="8"/>
        <v>0</v>
      </c>
      <c r="H265" s="140">
        <v>1.7000000000000001E-4</v>
      </c>
      <c r="I265" s="140">
        <v>1.0200000000000001E-3</v>
      </c>
      <c r="J265" s="140">
        <v>0</v>
      </c>
      <c r="K265" s="140">
        <v>0</v>
      </c>
      <c r="L265" s="24"/>
      <c r="M265" s="24"/>
      <c r="N265" s="24"/>
      <c r="O265" s="24"/>
      <c r="P265" s="24"/>
      <c r="Q265" s="24"/>
      <c r="R265" s="24"/>
      <c r="S265" s="24"/>
      <c r="T265" s="24"/>
      <c r="U265" s="24"/>
    </row>
    <row r="266" spans="1:21" x14ac:dyDescent="0.2">
      <c r="A266" s="51">
        <v>197</v>
      </c>
      <c r="B266" s="52" t="s">
        <v>12532</v>
      </c>
      <c r="C266" s="60" t="s">
        <v>12922</v>
      </c>
      <c r="D266" s="53" t="s">
        <v>4127</v>
      </c>
      <c r="E266" s="54">
        <v>6</v>
      </c>
      <c r="F266" s="47">
        <v>0</v>
      </c>
      <c r="G266" s="57">
        <f t="shared" si="8"/>
        <v>0</v>
      </c>
      <c r="H266" s="140">
        <v>2.3E-3</v>
      </c>
      <c r="I266" s="140">
        <v>1.38E-2</v>
      </c>
      <c r="J266" s="140">
        <v>0</v>
      </c>
      <c r="K266" s="140">
        <v>0</v>
      </c>
      <c r="L266" s="24"/>
      <c r="M266" s="24"/>
      <c r="N266" s="24"/>
      <c r="O266" s="24"/>
      <c r="P266" s="24"/>
      <c r="Q266" s="24"/>
      <c r="R266" s="24"/>
      <c r="S266" s="24"/>
      <c r="T266" s="24"/>
      <c r="U266" s="24"/>
    </row>
    <row r="267" spans="1:21" x14ac:dyDescent="0.2">
      <c r="A267" s="51">
        <v>198</v>
      </c>
      <c r="B267" s="52" t="s">
        <v>12533</v>
      </c>
      <c r="C267" s="60" t="s">
        <v>12923</v>
      </c>
      <c r="D267" s="53" t="s">
        <v>4127</v>
      </c>
      <c r="E267" s="54">
        <v>6</v>
      </c>
      <c r="F267" s="47">
        <v>0</v>
      </c>
      <c r="G267" s="57">
        <f t="shared" si="8"/>
        <v>0</v>
      </c>
      <c r="H267" s="140">
        <v>2.3E-3</v>
      </c>
      <c r="I267" s="140">
        <v>1.38E-2</v>
      </c>
      <c r="J267" s="140">
        <v>0</v>
      </c>
      <c r="K267" s="140">
        <v>0</v>
      </c>
      <c r="L267" s="24"/>
      <c r="M267" s="24"/>
      <c r="N267" s="24"/>
      <c r="O267" s="24"/>
      <c r="P267" s="24"/>
      <c r="Q267" s="24"/>
      <c r="R267" s="24"/>
      <c r="S267" s="24"/>
      <c r="T267" s="24"/>
      <c r="U267" s="24"/>
    </row>
    <row r="268" spans="1:21" x14ac:dyDescent="0.2">
      <c r="A268" s="51">
        <v>199</v>
      </c>
      <c r="B268" s="52" t="s">
        <v>12534</v>
      </c>
      <c r="C268" s="60" t="s">
        <v>12535</v>
      </c>
      <c r="D268" s="53" t="s">
        <v>4127</v>
      </c>
      <c r="E268" s="54">
        <v>2</v>
      </c>
      <c r="F268" s="47">
        <v>0</v>
      </c>
      <c r="G268" s="57">
        <f t="shared" si="8"/>
        <v>0</v>
      </c>
      <c r="H268" s="140">
        <v>7.2000000000000005E-4</v>
      </c>
      <c r="I268" s="140">
        <v>1.4400000000000001E-3</v>
      </c>
      <c r="J268" s="140">
        <v>0</v>
      </c>
      <c r="K268" s="140">
        <v>0</v>
      </c>
      <c r="L268" s="24"/>
      <c r="M268" s="24"/>
      <c r="N268" s="24"/>
      <c r="O268" s="24"/>
      <c r="P268" s="24"/>
      <c r="Q268" s="24"/>
      <c r="R268" s="24"/>
      <c r="S268" s="24"/>
      <c r="T268" s="24"/>
      <c r="U268" s="24"/>
    </row>
    <row r="269" spans="1:21" x14ac:dyDescent="0.2">
      <c r="A269" s="51">
        <v>200</v>
      </c>
      <c r="B269" s="52" t="s">
        <v>12536</v>
      </c>
      <c r="C269" s="60" t="s">
        <v>12537</v>
      </c>
      <c r="D269" s="53" t="s">
        <v>4127</v>
      </c>
      <c r="E269" s="54">
        <v>1</v>
      </c>
      <c r="F269" s="47">
        <v>0</v>
      </c>
      <c r="G269" s="57">
        <f t="shared" si="8"/>
        <v>0</v>
      </c>
      <c r="H269" s="140">
        <v>1.09E-3</v>
      </c>
      <c r="I269" s="140">
        <v>1.09E-3</v>
      </c>
      <c r="J269" s="140">
        <v>0</v>
      </c>
      <c r="K269" s="140">
        <v>0</v>
      </c>
      <c r="L269" s="24"/>
      <c r="M269" s="24"/>
      <c r="N269" s="24"/>
      <c r="O269" s="24"/>
      <c r="P269" s="24"/>
      <c r="Q269" s="24"/>
      <c r="R269" s="24"/>
      <c r="S269" s="24"/>
      <c r="T269" s="24"/>
      <c r="U269" s="24"/>
    </row>
    <row r="270" spans="1:21" x14ac:dyDescent="0.2">
      <c r="A270" s="51">
        <v>201</v>
      </c>
      <c r="B270" s="52" t="s">
        <v>12538</v>
      </c>
      <c r="C270" s="60" t="s">
        <v>12539</v>
      </c>
      <c r="D270" s="53" t="s">
        <v>505</v>
      </c>
      <c r="E270" s="54">
        <v>8</v>
      </c>
      <c r="F270" s="47">
        <v>0</v>
      </c>
      <c r="G270" s="57">
        <f t="shared" si="8"/>
        <v>0</v>
      </c>
      <c r="H270" s="140">
        <v>3.0899999999999999E-3</v>
      </c>
      <c r="I270" s="140">
        <v>2.4719999999999999E-2</v>
      </c>
      <c r="J270" s="140">
        <v>0</v>
      </c>
      <c r="K270" s="140">
        <v>0</v>
      </c>
      <c r="L270" s="24"/>
      <c r="M270" s="24"/>
      <c r="N270" s="24"/>
      <c r="O270" s="24"/>
      <c r="P270" s="24"/>
      <c r="Q270" s="24"/>
      <c r="R270" s="24"/>
      <c r="S270" s="24"/>
      <c r="T270" s="24"/>
      <c r="U270" s="24"/>
    </row>
    <row r="271" spans="1:21" x14ac:dyDescent="0.2">
      <c r="A271" s="51">
        <v>202</v>
      </c>
      <c r="B271" s="52" t="s">
        <v>12540</v>
      </c>
      <c r="C271" s="60" t="s">
        <v>12924</v>
      </c>
      <c r="D271" s="53" t="s">
        <v>4127</v>
      </c>
      <c r="E271" s="54">
        <v>360</v>
      </c>
      <c r="F271" s="47">
        <v>0</v>
      </c>
      <c r="G271" s="57">
        <f t="shared" si="8"/>
        <v>0</v>
      </c>
      <c r="H271" s="140">
        <v>2.4000000000000001E-4</v>
      </c>
      <c r="I271" s="140">
        <v>8.6400000000000005E-2</v>
      </c>
      <c r="J271" s="140">
        <v>0</v>
      </c>
      <c r="K271" s="140">
        <v>0</v>
      </c>
      <c r="L271" s="24"/>
      <c r="M271" s="24"/>
      <c r="N271" s="24"/>
      <c r="O271" s="24"/>
      <c r="P271" s="24"/>
      <c r="Q271" s="24"/>
      <c r="R271" s="24"/>
      <c r="S271" s="24"/>
      <c r="T271" s="24"/>
      <c r="U271" s="24"/>
    </row>
    <row r="272" spans="1:21" x14ac:dyDescent="0.2">
      <c r="A272" s="51">
        <v>203</v>
      </c>
      <c r="B272" s="52" t="s">
        <v>12541</v>
      </c>
      <c r="C272" s="60" t="s">
        <v>12925</v>
      </c>
      <c r="D272" s="53" t="s">
        <v>4127</v>
      </c>
      <c r="E272" s="54">
        <v>7</v>
      </c>
      <c r="F272" s="47">
        <v>0</v>
      </c>
      <c r="G272" s="57">
        <f t="shared" si="8"/>
        <v>0</v>
      </c>
      <c r="H272" s="140">
        <v>2.4000000000000001E-4</v>
      </c>
      <c r="I272" s="140">
        <v>1.6800000000000001E-3</v>
      </c>
      <c r="J272" s="140">
        <v>0</v>
      </c>
      <c r="K272" s="140">
        <v>0</v>
      </c>
      <c r="L272" s="24"/>
      <c r="M272" s="24"/>
      <c r="N272" s="24"/>
      <c r="O272" s="24"/>
      <c r="P272" s="24"/>
      <c r="Q272" s="24"/>
      <c r="R272" s="24"/>
      <c r="S272" s="24"/>
      <c r="T272" s="24"/>
      <c r="U272" s="24"/>
    </row>
    <row r="273" spans="1:21" x14ac:dyDescent="0.2">
      <c r="A273" s="43">
        <v>204</v>
      </c>
      <c r="B273" s="44" t="s">
        <v>12542</v>
      </c>
      <c r="C273" s="59" t="s">
        <v>12543</v>
      </c>
      <c r="D273" s="45" t="s">
        <v>505</v>
      </c>
      <c r="E273" s="46">
        <v>8</v>
      </c>
      <c r="F273" s="47">
        <v>0</v>
      </c>
      <c r="G273" s="49">
        <f t="shared" si="8"/>
        <v>0</v>
      </c>
      <c r="H273" s="140">
        <v>1.8000000000000001E-4</v>
      </c>
      <c r="I273" s="140">
        <v>1.4400000000000001E-3</v>
      </c>
      <c r="J273" s="140">
        <v>0</v>
      </c>
      <c r="K273" s="140">
        <v>0</v>
      </c>
      <c r="L273" s="24"/>
      <c r="M273" s="24"/>
      <c r="N273" s="24"/>
      <c r="O273" s="24"/>
      <c r="P273" s="24"/>
      <c r="Q273" s="24"/>
      <c r="R273" s="24"/>
      <c r="S273" s="24"/>
      <c r="T273" s="24"/>
      <c r="U273" s="24"/>
    </row>
    <row r="274" spans="1:21" x14ac:dyDescent="0.2">
      <c r="A274" s="135"/>
      <c r="B274" s="136"/>
      <c r="C274" s="137" t="s">
        <v>12544</v>
      </c>
      <c r="D274" s="138"/>
      <c r="E274" s="139">
        <v>8</v>
      </c>
      <c r="F274" s="134"/>
      <c r="G274" s="134"/>
      <c r="H274" s="140"/>
      <c r="I274" s="140"/>
      <c r="J274" s="140"/>
      <c r="K274" s="140"/>
      <c r="L274" s="24"/>
      <c r="M274" s="24"/>
      <c r="N274" s="24"/>
      <c r="O274" s="24"/>
      <c r="P274" s="24"/>
      <c r="Q274" s="24"/>
      <c r="R274" s="24"/>
      <c r="S274" s="24"/>
      <c r="T274" s="24"/>
      <c r="U274" s="24"/>
    </row>
    <row r="275" spans="1:21" x14ac:dyDescent="0.2">
      <c r="A275" s="51">
        <v>205</v>
      </c>
      <c r="B275" s="52" t="s">
        <v>12545</v>
      </c>
      <c r="C275" s="60" t="s">
        <v>12546</v>
      </c>
      <c r="D275" s="53" t="s">
        <v>505</v>
      </c>
      <c r="E275" s="54">
        <v>134</v>
      </c>
      <c r="F275" s="47">
        <v>0</v>
      </c>
      <c r="G275" s="57">
        <f t="shared" si="8"/>
        <v>0</v>
      </c>
      <c r="H275" s="140">
        <v>4.0000000000000003E-5</v>
      </c>
      <c r="I275" s="140">
        <v>5.3600000000000002E-3</v>
      </c>
      <c r="J275" s="140">
        <v>0</v>
      </c>
      <c r="K275" s="140">
        <v>0</v>
      </c>
      <c r="L275" s="24"/>
      <c r="M275" s="24"/>
      <c r="N275" s="24"/>
      <c r="O275" s="24"/>
      <c r="P275" s="24"/>
      <c r="Q275" s="24"/>
      <c r="R275" s="24"/>
      <c r="S275" s="24"/>
      <c r="T275" s="24"/>
      <c r="U275" s="24"/>
    </row>
    <row r="276" spans="1:21" x14ac:dyDescent="0.2">
      <c r="A276" s="51">
        <v>206</v>
      </c>
      <c r="B276" s="52" t="s">
        <v>12547</v>
      </c>
      <c r="C276" s="60" t="s">
        <v>12548</v>
      </c>
      <c r="D276" s="53" t="s">
        <v>4127</v>
      </c>
      <c r="E276" s="54">
        <v>1</v>
      </c>
      <c r="F276" s="47">
        <v>0</v>
      </c>
      <c r="G276" s="57">
        <f t="shared" si="8"/>
        <v>0</v>
      </c>
      <c r="H276" s="140">
        <v>1.2E-4</v>
      </c>
      <c r="I276" s="140">
        <v>1.2E-4</v>
      </c>
      <c r="J276" s="140">
        <v>0</v>
      </c>
      <c r="K276" s="140">
        <v>0</v>
      </c>
      <c r="L276" s="24"/>
      <c r="M276" s="24"/>
      <c r="N276" s="24"/>
      <c r="O276" s="24"/>
      <c r="P276" s="24"/>
      <c r="Q276" s="24"/>
      <c r="R276" s="24"/>
      <c r="S276" s="24"/>
      <c r="T276" s="24"/>
      <c r="U276" s="24"/>
    </row>
    <row r="277" spans="1:21" x14ac:dyDescent="0.2">
      <c r="A277" s="51">
        <v>207</v>
      </c>
      <c r="B277" s="52" t="s">
        <v>12549</v>
      </c>
      <c r="C277" s="60" t="s">
        <v>12550</v>
      </c>
      <c r="D277" s="53" t="s">
        <v>505</v>
      </c>
      <c r="E277" s="54">
        <v>6</v>
      </c>
      <c r="F277" s="47">
        <v>0</v>
      </c>
      <c r="G277" s="57">
        <f t="shared" si="8"/>
        <v>0</v>
      </c>
      <c r="H277" s="140">
        <v>1.2999999999999999E-4</v>
      </c>
      <c r="I277" s="140">
        <v>7.7999999999999988E-4</v>
      </c>
      <c r="J277" s="140">
        <v>0</v>
      </c>
      <c r="K277" s="140">
        <v>0</v>
      </c>
      <c r="L277" s="24"/>
      <c r="M277" s="24"/>
      <c r="N277" s="24"/>
      <c r="O277" s="24"/>
      <c r="P277" s="24"/>
      <c r="Q277" s="24"/>
      <c r="R277" s="24"/>
      <c r="S277" s="24"/>
      <c r="T277" s="24"/>
      <c r="U277" s="24"/>
    </row>
    <row r="278" spans="1:21" x14ac:dyDescent="0.2">
      <c r="A278" s="51">
        <v>208</v>
      </c>
      <c r="B278" s="52" t="s">
        <v>12551</v>
      </c>
      <c r="C278" s="60" t="s">
        <v>12552</v>
      </c>
      <c r="D278" s="53" t="s">
        <v>505</v>
      </c>
      <c r="E278" s="54">
        <v>6</v>
      </c>
      <c r="F278" s="47">
        <v>0</v>
      </c>
      <c r="G278" s="57">
        <f t="shared" si="8"/>
        <v>0</v>
      </c>
      <c r="H278" s="140">
        <v>2.0000000000000002E-5</v>
      </c>
      <c r="I278" s="140">
        <v>1.2000000000000002E-4</v>
      </c>
      <c r="J278" s="140">
        <v>0</v>
      </c>
      <c r="K278" s="140">
        <v>0</v>
      </c>
      <c r="L278" s="24"/>
      <c r="M278" s="24"/>
      <c r="N278" s="24"/>
      <c r="O278" s="24"/>
      <c r="P278" s="24"/>
      <c r="Q278" s="24"/>
      <c r="R278" s="24"/>
      <c r="S278" s="24"/>
      <c r="T278" s="24"/>
      <c r="U278" s="24"/>
    </row>
    <row r="279" spans="1:21" x14ac:dyDescent="0.2">
      <c r="A279" s="51">
        <v>209</v>
      </c>
      <c r="B279" s="52" t="s">
        <v>12553</v>
      </c>
      <c r="C279" s="60" t="s">
        <v>12554</v>
      </c>
      <c r="D279" s="53" t="s">
        <v>4127</v>
      </c>
      <c r="E279" s="54">
        <v>2</v>
      </c>
      <c r="F279" s="47">
        <v>0</v>
      </c>
      <c r="G279" s="57">
        <f t="shared" si="8"/>
        <v>0</v>
      </c>
      <c r="H279" s="140">
        <v>1.7000000000000001E-4</v>
      </c>
      <c r="I279" s="140">
        <v>3.4000000000000002E-4</v>
      </c>
      <c r="J279" s="140">
        <v>0</v>
      </c>
      <c r="K279" s="140">
        <v>0</v>
      </c>
      <c r="L279" s="24"/>
      <c r="M279" s="24"/>
      <c r="N279" s="24"/>
      <c r="O279" s="24"/>
      <c r="P279" s="24"/>
      <c r="Q279" s="24"/>
      <c r="R279" s="24"/>
      <c r="S279" s="24"/>
      <c r="T279" s="24"/>
      <c r="U279" s="24"/>
    </row>
    <row r="280" spans="1:21" x14ac:dyDescent="0.2">
      <c r="A280" s="51">
        <v>210</v>
      </c>
      <c r="B280" s="52" t="s">
        <v>12555</v>
      </c>
      <c r="C280" s="60" t="s">
        <v>12926</v>
      </c>
      <c r="D280" s="53" t="s">
        <v>505</v>
      </c>
      <c r="E280" s="54">
        <v>8</v>
      </c>
      <c r="F280" s="47">
        <v>0</v>
      </c>
      <c r="G280" s="57">
        <f t="shared" si="8"/>
        <v>0</v>
      </c>
      <c r="H280" s="140">
        <v>1.2999999999999999E-3</v>
      </c>
      <c r="I280" s="140">
        <v>1.04E-2</v>
      </c>
      <c r="J280" s="140">
        <v>0</v>
      </c>
      <c r="K280" s="140">
        <v>0</v>
      </c>
      <c r="L280" s="24"/>
      <c r="M280" s="24"/>
      <c r="N280" s="24"/>
      <c r="O280" s="24"/>
      <c r="P280" s="24"/>
      <c r="Q280" s="24"/>
      <c r="R280" s="24"/>
      <c r="S280" s="24"/>
      <c r="T280" s="24"/>
      <c r="U280" s="24"/>
    </row>
    <row r="281" spans="1:21" ht="22.5" x14ac:dyDescent="0.2">
      <c r="A281" s="51">
        <v>211</v>
      </c>
      <c r="B281" s="52" t="s">
        <v>12556</v>
      </c>
      <c r="C281" s="60" t="s">
        <v>12557</v>
      </c>
      <c r="D281" s="53" t="s">
        <v>505</v>
      </c>
      <c r="E281" s="54">
        <v>134</v>
      </c>
      <c r="F281" s="47">
        <v>0</v>
      </c>
      <c r="G281" s="57">
        <f t="shared" si="8"/>
        <v>0</v>
      </c>
      <c r="H281" s="140">
        <v>1E-3</v>
      </c>
      <c r="I281" s="140">
        <v>0.13400000000000001</v>
      </c>
      <c r="J281" s="140">
        <v>0</v>
      </c>
      <c r="K281" s="140">
        <v>0</v>
      </c>
      <c r="L281" s="24"/>
      <c r="M281" s="24"/>
      <c r="N281" s="24"/>
      <c r="O281" s="24"/>
      <c r="P281" s="24"/>
      <c r="Q281" s="24"/>
      <c r="R281" s="24"/>
      <c r="S281" s="24"/>
      <c r="T281" s="24"/>
      <c r="U281" s="24"/>
    </row>
    <row r="282" spans="1:21" x14ac:dyDescent="0.2">
      <c r="A282" s="51">
        <v>212</v>
      </c>
      <c r="B282" s="52" t="s">
        <v>12558</v>
      </c>
      <c r="C282" s="60" t="s">
        <v>12927</v>
      </c>
      <c r="D282" s="53" t="s">
        <v>505</v>
      </c>
      <c r="E282" s="54">
        <v>1</v>
      </c>
      <c r="F282" s="47">
        <v>0</v>
      </c>
      <c r="G282" s="57">
        <f t="shared" si="8"/>
        <v>0</v>
      </c>
      <c r="H282" s="140">
        <v>1.4E-3</v>
      </c>
      <c r="I282" s="140">
        <v>1.4E-3</v>
      </c>
      <c r="J282" s="140">
        <v>0</v>
      </c>
      <c r="K282" s="140">
        <v>0</v>
      </c>
      <c r="L282" s="24"/>
      <c r="M282" s="24"/>
      <c r="N282" s="24"/>
      <c r="O282" s="24"/>
      <c r="P282" s="24"/>
      <c r="Q282" s="24"/>
      <c r="R282" s="24"/>
      <c r="S282" s="24"/>
      <c r="T282" s="24"/>
      <c r="U282" s="24"/>
    </row>
    <row r="283" spans="1:21" x14ac:dyDescent="0.2">
      <c r="A283" s="51">
        <v>213</v>
      </c>
      <c r="B283" s="52" t="s">
        <v>12559</v>
      </c>
      <c r="C283" s="60" t="s">
        <v>12928</v>
      </c>
      <c r="D283" s="53" t="s">
        <v>505</v>
      </c>
      <c r="E283" s="54">
        <v>6</v>
      </c>
      <c r="F283" s="47">
        <v>0</v>
      </c>
      <c r="G283" s="57">
        <f t="shared" si="8"/>
        <v>0</v>
      </c>
      <c r="H283" s="140">
        <v>1.2999999999999999E-3</v>
      </c>
      <c r="I283" s="140">
        <v>7.7999999999999996E-3</v>
      </c>
      <c r="J283" s="140">
        <v>0</v>
      </c>
      <c r="K283" s="140">
        <v>0</v>
      </c>
      <c r="L283" s="24"/>
      <c r="M283" s="24"/>
      <c r="N283" s="24"/>
      <c r="O283" s="24"/>
      <c r="P283" s="24"/>
      <c r="Q283" s="24"/>
      <c r="R283" s="24"/>
      <c r="S283" s="24"/>
      <c r="T283" s="24"/>
      <c r="U283" s="24"/>
    </row>
    <row r="284" spans="1:21" x14ac:dyDescent="0.2">
      <c r="A284" s="51">
        <v>214</v>
      </c>
      <c r="B284" s="52" t="s">
        <v>12560</v>
      </c>
      <c r="C284" s="60" t="s">
        <v>12561</v>
      </c>
      <c r="D284" s="53" t="s">
        <v>505</v>
      </c>
      <c r="E284" s="54">
        <v>3</v>
      </c>
      <c r="F284" s="47">
        <v>0</v>
      </c>
      <c r="G284" s="57">
        <f t="shared" si="8"/>
        <v>0</v>
      </c>
      <c r="H284" s="140">
        <v>8.9999999999999998E-4</v>
      </c>
      <c r="I284" s="140">
        <v>2.7000000000000001E-3</v>
      </c>
      <c r="J284" s="140">
        <v>0</v>
      </c>
      <c r="K284" s="140">
        <v>0</v>
      </c>
      <c r="L284" s="24"/>
      <c r="M284" s="24"/>
      <c r="N284" s="24"/>
      <c r="O284" s="24"/>
      <c r="P284" s="24"/>
      <c r="Q284" s="24"/>
      <c r="R284" s="24"/>
      <c r="S284" s="24"/>
      <c r="T284" s="24"/>
      <c r="U284" s="24"/>
    </row>
    <row r="285" spans="1:21" x14ac:dyDescent="0.2">
      <c r="A285" s="51">
        <v>215</v>
      </c>
      <c r="B285" s="52" t="s">
        <v>12562</v>
      </c>
      <c r="C285" s="60" t="s">
        <v>12563</v>
      </c>
      <c r="D285" s="53" t="s">
        <v>505</v>
      </c>
      <c r="E285" s="54">
        <v>6</v>
      </c>
      <c r="F285" s="47">
        <v>0</v>
      </c>
      <c r="G285" s="57">
        <f t="shared" si="8"/>
        <v>0</v>
      </c>
      <c r="H285" s="140">
        <v>0</v>
      </c>
      <c r="I285" s="140">
        <v>0</v>
      </c>
      <c r="J285" s="140">
        <v>0</v>
      </c>
      <c r="K285" s="140">
        <v>0</v>
      </c>
      <c r="L285" s="24"/>
      <c r="M285" s="24"/>
      <c r="N285" s="24"/>
      <c r="O285" s="24"/>
      <c r="P285" s="24"/>
      <c r="Q285" s="24"/>
      <c r="R285" s="24"/>
      <c r="S285" s="24"/>
      <c r="T285" s="24"/>
      <c r="U285" s="24"/>
    </row>
    <row r="286" spans="1:21" ht="22.5" x14ac:dyDescent="0.2">
      <c r="A286" s="51">
        <v>216</v>
      </c>
      <c r="B286" s="52" t="s">
        <v>12564</v>
      </c>
      <c r="C286" s="60" t="s">
        <v>12929</v>
      </c>
      <c r="D286" s="53" t="s">
        <v>505</v>
      </c>
      <c r="E286" s="54">
        <v>55</v>
      </c>
      <c r="F286" s="47">
        <v>0</v>
      </c>
      <c r="G286" s="57">
        <f t="shared" si="8"/>
        <v>0</v>
      </c>
      <c r="H286" s="140">
        <v>2.5000000000000001E-3</v>
      </c>
      <c r="I286" s="140">
        <v>0.13750000000000001</v>
      </c>
      <c r="J286" s="140">
        <v>0</v>
      </c>
      <c r="K286" s="140">
        <v>0</v>
      </c>
      <c r="L286" s="24"/>
      <c r="M286" s="24"/>
      <c r="N286" s="24"/>
      <c r="O286" s="24"/>
      <c r="P286" s="24"/>
      <c r="Q286" s="24"/>
      <c r="R286" s="24"/>
      <c r="S286" s="24"/>
      <c r="T286" s="24"/>
      <c r="U286" s="24"/>
    </row>
    <row r="287" spans="1:21" x14ac:dyDescent="0.2">
      <c r="A287" s="51">
        <v>217</v>
      </c>
      <c r="B287" s="52" t="s">
        <v>12565</v>
      </c>
      <c r="C287" s="60" t="s">
        <v>12930</v>
      </c>
      <c r="D287" s="53" t="s">
        <v>505</v>
      </c>
      <c r="E287" s="54">
        <v>1</v>
      </c>
      <c r="F287" s="47">
        <v>0</v>
      </c>
      <c r="G287" s="57">
        <f t="shared" si="8"/>
        <v>0</v>
      </c>
      <c r="H287" s="140">
        <v>4.8000000000000001E-2</v>
      </c>
      <c r="I287" s="140">
        <v>4.8000000000000001E-2</v>
      </c>
      <c r="J287" s="140">
        <v>0</v>
      </c>
      <c r="K287" s="140">
        <v>0</v>
      </c>
      <c r="L287" s="24"/>
      <c r="M287" s="24"/>
      <c r="N287" s="24"/>
      <c r="O287" s="24"/>
      <c r="P287" s="24"/>
      <c r="Q287" s="24"/>
      <c r="R287" s="24"/>
      <c r="S287" s="24"/>
      <c r="T287" s="24"/>
      <c r="U287" s="24"/>
    </row>
    <row r="288" spans="1:21" x14ac:dyDescent="0.2">
      <c r="A288" s="51">
        <v>218</v>
      </c>
      <c r="B288" s="52" t="s">
        <v>12566</v>
      </c>
      <c r="C288" s="60" t="s">
        <v>12931</v>
      </c>
      <c r="D288" s="53" t="s">
        <v>12567</v>
      </c>
      <c r="E288" s="54">
        <v>1</v>
      </c>
      <c r="F288" s="47">
        <v>0</v>
      </c>
      <c r="G288" s="57">
        <f t="shared" si="8"/>
        <v>0</v>
      </c>
      <c r="H288" s="140">
        <v>4.1999999999999997E-3</v>
      </c>
      <c r="I288" s="140">
        <v>4.1999999999999997E-3</v>
      </c>
      <c r="J288" s="140">
        <v>0</v>
      </c>
      <c r="K288" s="140">
        <v>0</v>
      </c>
      <c r="L288" s="24"/>
      <c r="M288" s="24"/>
      <c r="N288" s="24"/>
      <c r="O288" s="24"/>
      <c r="P288" s="24"/>
      <c r="Q288" s="24"/>
      <c r="R288" s="24"/>
      <c r="S288" s="24"/>
      <c r="T288" s="24"/>
      <c r="U288" s="24"/>
    </row>
    <row r="289" spans="1:21" ht="22.5" x14ac:dyDescent="0.2">
      <c r="A289" s="51">
        <v>219</v>
      </c>
      <c r="B289" s="52" t="s">
        <v>12568</v>
      </c>
      <c r="C289" s="60" t="s">
        <v>12569</v>
      </c>
      <c r="D289" s="53" t="s">
        <v>505</v>
      </c>
      <c r="E289" s="54">
        <v>2</v>
      </c>
      <c r="F289" s="47">
        <v>0</v>
      </c>
      <c r="G289" s="57">
        <f t="shared" si="8"/>
        <v>0</v>
      </c>
      <c r="H289" s="140">
        <v>6.0000000000000001E-3</v>
      </c>
      <c r="I289" s="140">
        <v>1.2E-2</v>
      </c>
      <c r="J289" s="140">
        <v>0</v>
      </c>
      <c r="K289" s="140">
        <v>0</v>
      </c>
      <c r="L289" s="24"/>
      <c r="M289" s="24"/>
      <c r="N289" s="24"/>
      <c r="O289" s="24"/>
      <c r="P289" s="24"/>
      <c r="Q289" s="24"/>
      <c r="R289" s="24"/>
      <c r="S289" s="24"/>
      <c r="T289" s="24"/>
      <c r="U289" s="24"/>
    </row>
    <row r="290" spans="1:21" x14ac:dyDescent="0.2">
      <c r="A290" s="51">
        <v>220</v>
      </c>
      <c r="B290" s="52" t="s">
        <v>12570</v>
      </c>
      <c r="C290" s="60" t="s">
        <v>12571</v>
      </c>
      <c r="D290" s="53" t="s">
        <v>505</v>
      </c>
      <c r="E290" s="54">
        <v>1</v>
      </c>
      <c r="F290" s="47">
        <v>0</v>
      </c>
      <c r="G290" s="57">
        <f t="shared" si="8"/>
        <v>0</v>
      </c>
      <c r="H290" s="140">
        <v>8.6999999999999994E-3</v>
      </c>
      <c r="I290" s="140">
        <v>8.6999999999999994E-3</v>
      </c>
      <c r="J290" s="140">
        <v>0</v>
      </c>
      <c r="K290" s="140">
        <v>0</v>
      </c>
      <c r="L290" s="24"/>
      <c r="M290" s="24"/>
      <c r="N290" s="24"/>
      <c r="O290" s="24"/>
      <c r="P290" s="24"/>
      <c r="Q290" s="24"/>
      <c r="R290" s="24"/>
      <c r="S290" s="24"/>
      <c r="T290" s="24"/>
      <c r="U290" s="24"/>
    </row>
    <row r="291" spans="1:21" ht="22.5" x14ac:dyDescent="0.2">
      <c r="A291" s="51">
        <v>221</v>
      </c>
      <c r="B291" s="52" t="s">
        <v>12572</v>
      </c>
      <c r="C291" s="60" t="s">
        <v>12573</v>
      </c>
      <c r="D291" s="53" t="s">
        <v>505</v>
      </c>
      <c r="E291" s="54">
        <v>6</v>
      </c>
      <c r="F291" s="47">
        <v>0</v>
      </c>
      <c r="G291" s="57">
        <f t="shared" si="8"/>
        <v>0</v>
      </c>
      <c r="H291" s="140">
        <v>1.0999999999999999E-2</v>
      </c>
      <c r="I291" s="140">
        <v>6.6000000000000003E-2</v>
      </c>
      <c r="J291" s="140">
        <v>0</v>
      </c>
      <c r="K291" s="140">
        <v>0</v>
      </c>
      <c r="L291" s="24"/>
      <c r="M291" s="24"/>
      <c r="N291" s="24"/>
      <c r="O291" s="24"/>
      <c r="P291" s="24"/>
      <c r="Q291" s="24"/>
      <c r="R291" s="24"/>
      <c r="S291" s="24"/>
      <c r="T291" s="24"/>
      <c r="U291" s="24"/>
    </row>
    <row r="292" spans="1:21" x14ac:dyDescent="0.2">
      <c r="A292" s="51">
        <v>222</v>
      </c>
      <c r="B292" s="52" t="s">
        <v>12574</v>
      </c>
      <c r="C292" s="60" t="s">
        <v>12932</v>
      </c>
      <c r="D292" s="53" t="s">
        <v>505</v>
      </c>
      <c r="E292" s="54">
        <v>127</v>
      </c>
      <c r="F292" s="47">
        <v>0</v>
      </c>
      <c r="G292" s="57">
        <f t="shared" si="8"/>
        <v>0</v>
      </c>
      <c r="H292" s="140">
        <v>1.55E-2</v>
      </c>
      <c r="I292" s="140">
        <v>1.9684999999999999</v>
      </c>
      <c r="J292" s="140">
        <v>0</v>
      </c>
      <c r="K292" s="140">
        <v>0</v>
      </c>
      <c r="L292" s="24"/>
      <c r="M292" s="24"/>
      <c r="N292" s="24"/>
      <c r="O292" s="24"/>
      <c r="P292" s="24"/>
      <c r="Q292" s="24"/>
      <c r="R292" s="24"/>
      <c r="S292" s="24"/>
      <c r="T292" s="24"/>
      <c r="U292" s="24"/>
    </row>
    <row r="293" spans="1:21" ht="22.5" x14ac:dyDescent="0.2">
      <c r="A293" s="51">
        <v>223</v>
      </c>
      <c r="B293" s="52" t="s">
        <v>12575</v>
      </c>
      <c r="C293" s="60" t="s">
        <v>12576</v>
      </c>
      <c r="D293" s="53" t="s">
        <v>505</v>
      </c>
      <c r="E293" s="54">
        <v>6</v>
      </c>
      <c r="F293" s="47">
        <v>0</v>
      </c>
      <c r="G293" s="57">
        <f t="shared" si="8"/>
        <v>0</v>
      </c>
      <c r="H293" s="140">
        <v>1.6E-2</v>
      </c>
      <c r="I293" s="140">
        <v>9.6000000000000002E-2</v>
      </c>
      <c r="J293" s="140">
        <v>0</v>
      </c>
      <c r="K293" s="140">
        <v>0</v>
      </c>
      <c r="L293" s="24"/>
      <c r="M293" s="24"/>
      <c r="N293" s="24"/>
      <c r="O293" s="24"/>
      <c r="P293" s="24"/>
      <c r="Q293" s="24"/>
      <c r="R293" s="24"/>
      <c r="S293" s="24"/>
      <c r="T293" s="24"/>
      <c r="U293" s="24"/>
    </row>
    <row r="294" spans="1:21" x14ac:dyDescent="0.2">
      <c r="A294" s="51">
        <v>224</v>
      </c>
      <c r="B294" s="52" t="s">
        <v>12577</v>
      </c>
      <c r="C294" s="60" t="s">
        <v>12933</v>
      </c>
      <c r="D294" s="53" t="s">
        <v>505</v>
      </c>
      <c r="E294" s="54">
        <v>1</v>
      </c>
      <c r="F294" s="47">
        <v>0</v>
      </c>
      <c r="G294" s="57">
        <f t="shared" si="8"/>
        <v>0</v>
      </c>
      <c r="H294" s="140">
        <v>7.0000000000000001E-3</v>
      </c>
      <c r="I294" s="140">
        <v>7.0000000000000001E-3</v>
      </c>
      <c r="J294" s="140">
        <v>0</v>
      </c>
      <c r="K294" s="140">
        <v>0</v>
      </c>
      <c r="L294" s="24"/>
      <c r="M294" s="24"/>
      <c r="N294" s="24"/>
      <c r="O294" s="24"/>
      <c r="P294" s="24"/>
      <c r="Q294" s="24"/>
      <c r="R294" s="24"/>
      <c r="S294" s="24"/>
      <c r="T294" s="24"/>
      <c r="U294" s="24"/>
    </row>
    <row r="295" spans="1:21" ht="22.5" x14ac:dyDescent="0.2">
      <c r="A295" s="51">
        <v>225</v>
      </c>
      <c r="B295" s="52" t="s">
        <v>12578</v>
      </c>
      <c r="C295" s="60" t="s">
        <v>12934</v>
      </c>
      <c r="D295" s="53" t="s">
        <v>505</v>
      </c>
      <c r="E295" s="54">
        <v>6</v>
      </c>
      <c r="F295" s="47">
        <v>0</v>
      </c>
      <c r="G295" s="57">
        <f t="shared" si="8"/>
        <v>0</v>
      </c>
      <c r="H295" s="140">
        <v>1.7000000000000001E-2</v>
      </c>
      <c r="I295" s="140">
        <v>0.10200000000000001</v>
      </c>
      <c r="J295" s="140">
        <v>0</v>
      </c>
      <c r="K295" s="140">
        <v>0</v>
      </c>
      <c r="L295" s="24"/>
      <c r="M295" s="24"/>
      <c r="N295" s="24"/>
      <c r="O295" s="24"/>
      <c r="P295" s="24"/>
      <c r="Q295" s="24"/>
      <c r="R295" s="24"/>
      <c r="S295" s="24"/>
      <c r="T295" s="24"/>
      <c r="U295" s="24"/>
    </row>
    <row r="296" spans="1:21" x14ac:dyDescent="0.2">
      <c r="A296" s="51">
        <v>226</v>
      </c>
      <c r="B296" s="52" t="s">
        <v>12579</v>
      </c>
      <c r="C296" s="60" t="s">
        <v>12580</v>
      </c>
      <c r="D296" s="53" t="s">
        <v>505</v>
      </c>
      <c r="E296" s="54">
        <v>49</v>
      </c>
      <c r="F296" s="47">
        <v>0</v>
      </c>
      <c r="G296" s="57">
        <f t="shared" si="8"/>
        <v>0</v>
      </c>
      <c r="H296" s="140">
        <v>1.55E-2</v>
      </c>
      <c r="I296" s="140">
        <v>0.75949999999999995</v>
      </c>
      <c r="J296" s="140">
        <v>0</v>
      </c>
      <c r="K296" s="140">
        <v>0</v>
      </c>
      <c r="L296" s="24"/>
      <c r="M296" s="24"/>
      <c r="N296" s="24"/>
      <c r="O296" s="24"/>
      <c r="P296" s="24"/>
      <c r="Q296" s="24"/>
      <c r="R296" s="24"/>
      <c r="S296" s="24"/>
      <c r="T296" s="24"/>
      <c r="U296" s="24"/>
    </row>
    <row r="297" spans="1:21" x14ac:dyDescent="0.2">
      <c r="A297" s="51">
        <v>227</v>
      </c>
      <c r="B297" s="52" t="s">
        <v>12581</v>
      </c>
      <c r="C297" s="60" t="s">
        <v>12935</v>
      </c>
      <c r="D297" s="53" t="s">
        <v>505</v>
      </c>
      <c r="E297" s="54">
        <v>24</v>
      </c>
      <c r="F297" s="47">
        <v>0</v>
      </c>
      <c r="G297" s="57">
        <f t="shared" si="8"/>
        <v>0</v>
      </c>
      <c r="H297" s="140">
        <v>1.6E-2</v>
      </c>
      <c r="I297" s="140">
        <v>0.38400000000000001</v>
      </c>
      <c r="J297" s="140">
        <v>0</v>
      </c>
      <c r="K297" s="140">
        <v>0</v>
      </c>
      <c r="L297" s="24"/>
      <c r="M297" s="24"/>
      <c r="N297" s="24"/>
      <c r="O297" s="24"/>
      <c r="P297" s="24"/>
      <c r="Q297" s="24"/>
      <c r="R297" s="24"/>
      <c r="S297" s="24"/>
      <c r="T297" s="24"/>
      <c r="U297" s="24"/>
    </row>
    <row r="298" spans="1:21" x14ac:dyDescent="0.2">
      <c r="A298" s="51">
        <v>228</v>
      </c>
      <c r="B298" s="52" t="s">
        <v>12582</v>
      </c>
      <c r="C298" s="60" t="s">
        <v>12936</v>
      </c>
      <c r="D298" s="53" t="s">
        <v>505</v>
      </c>
      <c r="E298" s="54">
        <v>8</v>
      </c>
      <c r="F298" s="47">
        <v>0</v>
      </c>
      <c r="G298" s="57">
        <f t="shared" si="8"/>
        <v>0</v>
      </c>
      <c r="H298" s="140">
        <v>0.01</v>
      </c>
      <c r="I298" s="140">
        <v>0.08</v>
      </c>
      <c r="J298" s="140">
        <v>0</v>
      </c>
      <c r="K298" s="140">
        <v>0</v>
      </c>
      <c r="L298" s="24"/>
      <c r="M298" s="24"/>
      <c r="N298" s="24"/>
      <c r="O298" s="24"/>
      <c r="P298" s="24"/>
      <c r="Q298" s="24"/>
      <c r="R298" s="24"/>
      <c r="S298" s="24"/>
      <c r="T298" s="24"/>
      <c r="U298" s="24"/>
    </row>
    <row r="299" spans="1:21" ht="22.5" x14ac:dyDescent="0.2">
      <c r="A299" s="51">
        <v>229</v>
      </c>
      <c r="B299" s="52" t="s">
        <v>4163</v>
      </c>
      <c r="C299" s="60" t="s">
        <v>12583</v>
      </c>
      <c r="D299" s="53" t="s">
        <v>297</v>
      </c>
      <c r="E299" s="54">
        <v>4.7938499999999999</v>
      </c>
      <c r="F299" s="47">
        <v>0</v>
      </c>
      <c r="G299" s="57">
        <f t="shared" si="8"/>
        <v>0</v>
      </c>
      <c r="H299" s="140">
        <v>0</v>
      </c>
      <c r="I299" s="140">
        <v>0</v>
      </c>
      <c r="J299" s="140">
        <v>0</v>
      </c>
      <c r="K299" s="140">
        <v>0</v>
      </c>
      <c r="L299" s="24"/>
      <c r="M299" s="24"/>
      <c r="N299" s="24"/>
      <c r="O299" s="24"/>
      <c r="P299" s="24"/>
      <c r="Q299" s="24"/>
      <c r="R299" s="24"/>
      <c r="S299" s="24"/>
      <c r="T299" s="24"/>
      <c r="U299" s="24"/>
    </row>
    <row r="300" spans="1:21" x14ac:dyDescent="0.2">
      <c r="A300" s="36" t="s">
        <v>148</v>
      </c>
      <c r="B300" s="37" t="s">
        <v>12584</v>
      </c>
      <c r="C300" s="58" t="s">
        <v>12585</v>
      </c>
      <c r="D300" s="38"/>
      <c r="E300" s="39"/>
      <c r="F300" s="40"/>
      <c r="G300" s="41">
        <f>SUM(G301:G305)</f>
        <v>0</v>
      </c>
      <c r="H300" s="313"/>
      <c r="I300" s="313">
        <f>SUM(I301:I305)</f>
        <v>0.52705999999999997</v>
      </c>
      <c r="J300" s="313"/>
      <c r="K300" s="313">
        <f>SUM(K301:K305)</f>
        <v>0</v>
      </c>
    </row>
    <row r="301" spans="1:21" x14ac:dyDescent="0.2">
      <c r="A301" s="51">
        <v>230</v>
      </c>
      <c r="B301" s="52" t="s">
        <v>12586</v>
      </c>
      <c r="C301" s="60" t="s">
        <v>12937</v>
      </c>
      <c r="D301" s="53" t="s">
        <v>4127</v>
      </c>
      <c r="E301" s="54">
        <v>49</v>
      </c>
      <c r="F301" s="47">
        <v>0</v>
      </c>
      <c r="G301" s="57">
        <f t="shared" ref="G301:G305" si="9">E301*F301</f>
        <v>0</v>
      </c>
      <c r="H301" s="140">
        <v>7.0099999999999997E-3</v>
      </c>
      <c r="I301" s="140">
        <v>0.34348999999999996</v>
      </c>
      <c r="J301" s="140">
        <v>0</v>
      </c>
      <c r="K301" s="140">
        <v>0</v>
      </c>
      <c r="L301" s="24"/>
      <c r="M301" s="24"/>
      <c r="N301" s="24"/>
      <c r="O301" s="24"/>
      <c r="P301" s="24"/>
      <c r="Q301" s="24"/>
      <c r="R301" s="24"/>
      <c r="S301" s="24"/>
      <c r="T301" s="24"/>
      <c r="U301" s="24"/>
    </row>
    <row r="302" spans="1:21" x14ac:dyDescent="0.2">
      <c r="A302" s="51">
        <v>231</v>
      </c>
      <c r="B302" s="52" t="s">
        <v>12587</v>
      </c>
      <c r="C302" s="60" t="s">
        <v>12938</v>
      </c>
      <c r="D302" s="53" t="s">
        <v>4127</v>
      </c>
      <c r="E302" s="54">
        <v>6</v>
      </c>
      <c r="F302" s="47">
        <v>0</v>
      </c>
      <c r="G302" s="57">
        <f t="shared" si="9"/>
        <v>0</v>
      </c>
      <c r="H302" s="140">
        <v>1.4500000000000001E-2</v>
      </c>
      <c r="I302" s="140">
        <v>8.7000000000000008E-2</v>
      </c>
      <c r="J302" s="140">
        <v>0</v>
      </c>
      <c r="K302" s="140">
        <v>0</v>
      </c>
      <c r="L302" s="24"/>
      <c r="M302" s="24"/>
      <c r="N302" s="24"/>
      <c r="O302" s="24"/>
      <c r="P302" s="24"/>
      <c r="Q302" s="24"/>
      <c r="R302" s="24"/>
      <c r="S302" s="24"/>
      <c r="T302" s="24"/>
      <c r="U302" s="24"/>
    </row>
    <row r="303" spans="1:21" x14ac:dyDescent="0.2">
      <c r="A303" s="51">
        <v>232</v>
      </c>
      <c r="B303" s="52" t="s">
        <v>12588</v>
      </c>
      <c r="C303" s="60" t="s">
        <v>12939</v>
      </c>
      <c r="D303" s="53" t="s">
        <v>4127</v>
      </c>
      <c r="E303" s="54">
        <v>8</v>
      </c>
      <c r="F303" s="47">
        <v>0</v>
      </c>
      <c r="G303" s="57">
        <f t="shared" si="9"/>
        <v>0</v>
      </c>
      <c r="H303" s="140">
        <v>8.9999999999999993E-3</v>
      </c>
      <c r="I303" s="140">
        <v>7.1999999999999995E-2</v>
      </c>
      <c r="J303" s="140">
        <v>0</v>
      </c>
      <c r="K303" s="140">
        <v>0</v>
      </c>
      <c r="L303" s="24"/>
      <c r="M303" s="24"/>
      <c r="N303" s="24"/>
      <c r="O303" s="24"/>
      <c r="P303" s="24"/>
      <c r="Q303" s="24"/>
      <c r="R303" s="24"/>
      <c r="S303" s="24"/>
      <c r="T303" s="24"/>
      <c r="U303" s="24"/>
    </row>
    <row r="304" spans="1:21" ht="22.5" x14ac:dyDescent="0.2">
      <c r="A304" s="51">
        <v>233</v>
      </c>
      <c r="B304" s="52" t="s">
        <v>12589</v>
      </c>
      <c r="C304" s="60" t="s">
        <v>12940</v>
      </c>
      <c r="D304" s="53" t="s">
        <v>505</v>
      </c>
      <c r="E304" s="54">
        <v>63</v>
      </c>
      <c r="F304" s="47">
        <v>0</v>
      </c>
      <c r="G304" s="57">
        <f t="shared" si="9"/>
        <v>0</v>
      </c>
      <c r="H304" s="140">
        <v>3.8999999999999999E-4</v>
      </c>
      <c r="I304" s="140">
        <v>2.4569999999999998E-2</v>
      </c>
      <c r="J304" s="140">
        <v>0</v>
      </c>
      <c r="K304" s="140">
        <v>0</v>
      </c>
      <c r="L304" s="24"/>
      <c r="M304" s="24"/>
      <c r="N304" s="24"/>
      <c r="O304" s="24"/>
      <c r="P304" s="24"/>
      <c r="Q304" s="24"/>
      <c r="R304" s="24"/>
      <c r="S304" s="24"/>
      <c r="T304" s="24"/>
      <c r="U304" s="24"/>
    </row>
    <row r="305" spans="1:21" ht="22.5" x14ac:dyDescent="0.2">
      <c r="A305" s="51">
        <v>234</v>
      </c>
      <c r="B305" s="52" t="s">
        <v>12590</v>
      </c>
      <c r="C305" s="60" t="s">
        <v>12591</v>
      </c>
      <c r="D305" s="53" t="s">
        <v>297</v>
      </c>
      <c r="E305" s="54">
        <v>0.52705999999999997</v>
      </c>
      <c r="F305" s="47">
        <v>0</v>
      </c>
      <c r="G305" s="57">
        <f t="shared" si="9"/>
        <v>0</v>
      </c>
      <c r="H305" s="140">
        <v>0</v>
      </c>
      <c r="I305" s="140">
        <v>0</v>
      </c>
      <c r="J305" s="140">
        <v>0</v>
      </c>
      <c r="K305" s="140">
        <v>0</v>
      </c>
      <c r="L305" s="24"/>
      <c r="M305" s="24"/>
      <c r="N305" s="24"/>
      <c r="O305" s="24"/>
      <c r="P305" s="24"/>
      <c r="Q305" s="24"/>
      <c r="R305" s="24"/>
      <c r="S305" s="24"/>
      <c r="T305" s="24"/>
      <c r="U305" s="24"/>
    </row>
    <row r="306" spans="1:21" x14ac:dyDescent="0.2">
      <c r="A306" s="36" t="s">
        <v>148</v>
      </c>
      <c r="B306" s="37" t="s">
        <v>90</v>
      </c>
      <c r="C306" s="58" t="s">
        <v>91</v>
      </c>
      <c r="D306" s="38"/>
      <c r="E306" s="39"/>
      <c r="F306" s="40"/>
      <c r="G306" s="41">
        <f>SUM(G307:G312)</f>
        <v>0</v>
      </c>
      <c r="H306" s="313"/>
      <c r="I306" s="313">
        <f>SUM(I307:I312)</f>
        <v>0.58379499999999995</v>
      </c>
      <c r="J306" s="313"/>
      <c r="K306" s="313">
        <f>SUM(K307:K312)</f>
        <v>0</v>
      </c>
    </row>
    <row r="307" spans="1:21" x14ac:dyDescent="0.2">
      <c r="A307" s="43">
        <v>235</v>
      </c>
      <c r="B307" s="44" t="s">
        <v>11308</v>
      </c>
      <c r="C307" s="59" t="s">
        <v>11533</v>
      </c>
      <c r="D307" s="45" t="s">
        <v>2323</v>
      </c>
      <c r="E307" s="46">
        <v>550.75</v>
      </c>
      <c r="F307" s="47">
        <v>0</v>
      </c>
      <c r="G307" s="49">
        <f t="shared" ref="G307:G312" si="10">E307*F307</f>
        <v>0</v>
      </c>
      <c r="H307" s="140">
        <v>6.0000000000000002E-5</v>
      </c>
      <c r="I307" s="140">
        <v>3.3044999999999998E-2</v>
      </c>
      <c r="J307" s="140">
        <v>0</v>
      </c>
      <c r="K307" s="140">
        <v>0</v>
      </c>
      <c r="L307" s="24"/>
      <c r="M307" s="24"/>
      <c r="N307" s="24"/>
      <c r="O307" s="24"/>
      <c r="P307" s="24"/>
      <c r="Q307" s="24"/>
      <c r="R307" s="24"/>
      <c r="S307" s="24"/>
      <c r="T307" s="24"/>
      <c r="U307" s="24"/>
    </row>
    <row r="308" spans="1:21" x14ac:dyDescent="0.2">
      <c r="A308" s="135"/>
      <c r="B308" s="136"/>
      <c r="C308" s="137" t="s">
        <v>12592</v>
      </c>
      <c r="D308" s="138"/>
      <c r="E308" s="139">
        <v>550.75</v>
      </c>
      <c r="F308" s="134"/>
      <c r="G308" s="134"/>
      <c r="H308" s="140"/>
      <c r="I308" s="140"/>
      <c r="J308" s="140"/>
      <c r="K308" s="140"/>
      <c r="L308" s="24"/>
      <c r="M308" s="24"/>
      <c r="N308" s="24"/>
      <c r="O308" s="24"/>
      <c r="P308" s="24"/>
      <c r="Q308" s="24"/>
      <c r="R308" s="24"/>
      <c r="S308" s="24"/>
      <c r="T308" s="24"/>
      <c r="U308" s="24"/>
    </row>
    <row r="309" spans="1:21" x14ac:dyDescent="0.2">
      <c r="A309" s="51">
        <v>236</v>
      </c>
      <c r="B309" s="52" t="s">
        <v>12593</v>
      </c>
      <c r="C309" s="60" t="s">
        <v>12594</v>
      </c>
      <c r="D309" s="53" t="s">
        <v>373</v>
      </c>
      <c r="E309" s="54">
        <v>2153</v>
      </c>
      <c r="F309" s="47">
        <v>0</v>
      </c>
      <c r="G309" s="57">
        <f t="shared" si="10"/>
        <v>0</v>
      </c>
      <c r="H309" s="140">
        <v>0</v>
      </c>
      <c r="I309" s="140">
        <v>0</v>
      </c>
      <c r="J309" s="140">
        <v>0</v>
      </c>
      <c r="K309" s="140">
        <v>0</v>
      </c>
      <c r="L309" s="24"/>
      <c r="M309" s="24"/>
      <c r="N309" s="24"/>
      <c r="O309" s="24"/>
      <c r="P309" s="24"/>
      <c r="Q309" s="24"/>
      <c r="R309" s="24"/>
      <c r="S309" s="24"/>
      <c r="T309" s="24"/>
      <c r="U309" s="24"/>
    </row>
    <row r="310" spans="1:21" x14ac:dyDescent="0.2">
      <c r="A310" s="43">
        <v>237</v>
      </c>
      <c r="B310" s="44" t="s">
        <v>11310</v>
      </c>
      <c r="C310" s="59" t="s">
        <v>11534</v>
      </c>
      <c r="D310" s="45" t="s">
        <v>2323</v>
      </c>
      <c r="E310" s="46">
        <v>550.75</v>
      </c>
      <c r="F310" s="47">
        <v>0</v>
      </c>
      <c r="G310" s="49">
        <f t="shared" si="10"/>
        <v>0</v>
      </c>
      <c r="H310" s="140">
        <v>1E-3</v>
      </c>
      <c r="I310" s="140">
        <v>0.55074999999999996</v>
      </c>
      <c r="J310" s="140">
        <v>0</v>
      </c>
      <c r="K310" s="140">
        <v>0</v>
      </c>
      <c r="L310" s="24"/>
      <c r="M310" s="24"/>
      <c r="N310" s="24"/>
      <c r="O310" s="24"/>
      <c r="P310" s="24"/>
      <c r="Q310" s="24"/>
      <c r="R310" s="24"/>
      <c r="S310" s="24"/>
      <c r="T310" s="24"/>
      <c r="U310" s="24"/>
    </row>
    <row r="311" spans="1:21" ht="22.5" x14ac:dyDescent="0.2">
      <c r="A311" s="135"/>
      <c r="B311" s="136"/>
      <c r="C311" s="137" t="s">
        <v>12595</v>
      </c>
      <c r="D311" s="138"/>
      <c r="E311" s="139">
        <v>550.75</v>
      </c>
      <c r="F311" s="134"/>
      <c r="G311" s="134"/>
      <c r="H311" s="140"/>
      <c r="I311" s="140"/>
      <c r="J311" s="140"/>
      <c r="K311" s="140"/>
      <c r="L311" s="24"/>
      <c r="M311" s="24"/>
      <c r="N311" s="24"/>
      <c r="O311" s="24"/>
      <c r="P311" s="24"/>
      <c r="Q311" s="24"/>
      <c r="R311" s="24"/>
      <c r="S311" s="24"/>
      <c r="T311" s="24"/>
      <c r="U311" s="24"/>
    </row>
    <row r="312" spans="1:21" x14ac:dyDescent="0.2">
      <c r="A312" s="51">
        <v>238</v>
      </c>
      <c r="B312" s="52" t="s">
        <v>4800</v>
      </c>
      <c r="C312" s="60" t="s">
        <v>11553</v>
      </c>
      <c r="D312" s="53" t="s">
        <v>297</v>
      </c>
      <c r="E312" s="54">
        <v>0.58379999999999999</v>
      </c>
      <c r="F312" s="47">
        <v>0</v>
      </c>
      <c r="G312" s="57">
        <f t="shared" si="10"/>
        <v>0</v>
      </c>
      <c r="H312" s="140">
        <v>0</v>
      </c>
      <c r="I312" s="140">
        <v>0</v>
      </c>
      <c r="J312" s="140">
        <v>0</v>
      </c>
      <c r="K312" s="140">
        <v>0</v>
      </c>
      <c r="L312" s="24"/>
      <c r="M312" s="24"/>
      <c r="N312" s="24"/>
      <c r="O312" s="24"/>
      <c r="P312" s="24"/>
      <c r="Q312" s="24"/>
      <c r="R312" s="24"/>
      <c r="S312" s="24"/>
      <c r="T312" s="24"/>
      <c r="U312" s="24"/>
    </row>
    <row r="313" spans="1:21" x14ac:dyDescent="0.2">
      <c r="A313" s="1"/>
      <c r="B313" s="2"/>
      <c r="C313" s="61"/>
      <c r="D313" s="4"/>
      <c r="E313" s="1"/>
      <c r="F313" s="1"/>
      <c r="G313" s="1"/>
      <c r="H313" s="1"/>
      <c r="I313" s="1"/>
      <c r="J313" s="1"/>
      <c r="K313" s="1"/>
    </row>
    <row r="314" spans="1:21" x14ac:dyDescent="0.2">
      <c r="C314" s="58" t="s">
        <v>11</v>
      </c>
      <c r="D314" s="38"/>
      <c r="E314" s="39"/>
      <c r="F314" s="40"/>
      <c r="G314" s="41">
        <f>G306+G300+G259+G249+G155+G94+G75+G73+G49+G45+G38+G8</f>
        <v>0</v>
      </c>
    </row>
    <row r="315" spans="1:21" x14ac:dyDescent="0.2">
      <c r="D315" s="6"/>
    </row>
    <row r="316" spans="1:21" x14ac:dyDescent="0.2">
      <c r="D316" s="6"/>
    </row>
    <row r="317" spans="1:21" x14ac:dyDescent="0.2">
      <c r="D317" s="6"/>
    </row>
    <row r="318" spans="1:21" x14ac:dyDescent="0.2">
      <c r="D318" s="6"/>
    </row>
    <row r="319" spans="1:21" x14ac:dyDescent="0.2">
      <c r="D319" s="6"/>
    </row>
    <row r="320" spans="1:21"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9369-6161-423D-A2D5-E93E8B0E5C19}">
  <sheetPr>
    <tabColor theme="2" tint="-0.249977111117893"/>
    <outlinePr summaryBelow="0"/>
  </sheetPr>
  <dimension ref="A1:K4996"/>
  <sheetViews>
    <sheetView workbookViewId="0">
      <pane ySplit="7" topLeftCell="A95" activePane="bottomLeft" state="frozen"/>
      <selection activeCell="AQ39" sqref="AQ39"/>
      <selection pane="bottomLeft" activeCell="N109" sqref="N109"/>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v>
      </c>
      <c r="B1" s="343"/>
      <c r="C1" s="343"/>
      <c r="D1" s="343"/>
      <c r="E1" s="343"/>
      <c r="F1" s="343"/>
      <c r="G1" s="343"/>
    </row>
    <row r="2" spans="1:11" ht="24.95" customHeight="1" x14ac:dyDescent="0.2">
      <c r="A2" s="127" t="s">
        <v>2</v>
      </c>
      <c r="B2" s="311" t="s">
        <v>9787</v>
      </c>
      <c r="C2" s="344" t="s">
        <v>15</v>
      </c>
      <c r="D2" s="345"/>
      <c r="E2" s="345"/>
      <c r="F2" s="345"/>
      <c r="G2" s="346"/>
    </row>
    <row r="3" spans="1:11" ht="24.95" customHeight="1" x14ac:dyDescent="0.2">
      <c r="A3" s="127" t="s">
        <v>3</v>
      </c>
      <c r="B3" s="311" t="s">
        <v>12154</v>
      </c>
      <c r="C3" s="344" t="s">
        <v>12155</v>
      </c>
      <c r="D3" s="345"/>
      <c r="E3" s="345"/>
      <c r="F3" s="345"/>
      <c r="G3" s="346"/>
    </row>
    <row r="4" spans="1:11" ht="24.95" customHeight="1" x14ac:dyDescent="0.2">
      <c r="A4" s="128" t="s">
        <v>4</v>
      </c>
      <c r="B4" s="312" t="s">
        <v>12596</v>
      </c>
      <c r="C4" s="347" t="s">
        <v>12597</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32</v>
      </c>
      <c r="C8" s="58" t="s">
        <v>33</v>
      </c>
      <c r="D8" s="38"/>
      <c r="E8" s="39"/>
      <c r="F8" s="40"/>
      <c r="G8" s="41">
        <f>SUM(G9:G55)</f>
        <v>0</v>
      </c>
      <c r="H8" s="313"/>
      <c r="I8" s="313">
        <f>SUM(I9:I55)</f>
        <v>241.73999999999998</v>
      </c>
      <c r="J8" s="313"/>
      <c r="K8" s="313">
        <f>SUM(K9:K55)</f>
        <v>0</v>
      </c>
    </row>
    <row r="9" spans="1:11" x14ac:dyDescent="0.2">
      <c r="A9" s="43">
        <v>1</v>
      </c>
      <c r="B9" s="44" t="s">
        <v>12598</v>
      </c>
      <c r="C9" s="59" t="s">
        <v>12599</v>
      </c>
      <c r="D9" s="45" t="s">
        <v>179</v>
      </c>
      <c r="E9" s="46">
        <v>28.943999999999999</v>
      </c>
      <c r="F9" s="47">
        <v>0</v>
      </c>
      <c r="G9" s="49">
        <f>E9*F9</f>
        <v>0</v>
      </c>
      <c r="H9" s="140">
        <v>0</v>
      </c>
      <c r="I9" s="140">
        <v>0</v>
      </c>
      <c r="J9" s="140">
        <v>0</v>
      </c>
      <c r="K9" s="140">
        <v>0</v>
      </c>
    </row>
    <row r="10" spans="1:11" x14ac:dyDescent="0.2">
      <c r="A10" s="135"/>
      <c r="B10" s="136"/>
      <c r="C10" s="137" t="s">
        <v>12600</v>
      </c>
      <c r="D10" s="138"/>
      <c r="E10" s="139"/>
      <c r="F10" s="134"/>
      <c r="G10" s="134"/>
      <c r="H10" s="140"/>
      <c r="I10" s="140"/>
      <c r="J10" s="140"/>
      <c r="K10" s="140"/>
    </row>
    <row r="11" spans="1:11" x14ac:dyDescent="0.2">
      <c r="A11" s="135"/>
      <c r="B11" s="136"/>
      <c r="C11" s="137" t="s">
        <v>12601</v>
      </c>
      <c r="D11" s="138"/>
      <c r="E11" s="139">
        <v>28.943999999999999</v>
      </c>
      <c r="F11" s="134"/>
      <c r="G11" s="134"/>
      <c r="H11" s="140"/>
      <c r="I11" s="140"/>
      <c r="J11" s="140"/>
      <c r="K11" s="140"/>
    </row>
    <row r="12" spans="1:11" x14ac:dyDescent="0.2">
      <c r="A12" s="43">
        <v>2</v>
      </c>
      <c r="B12" s="44" t="s">
        <v>12602</v>
      </c>
      <c r="C12" s="59" t="s">
        <v>12603</v>
      </c>
      <c r="D12" s="45" t="s">
        <v>179</v>
      </c>
      <c r="E12" s="46">
        <v>243.57</v>
      </c>
      <c r="F12" s="47">
        <v>0</v>
      </c>
      <c r="G12" s="49">
        <f t="shared" ref="G12:G55" si="0">E12*F12</f>
        <v>0</v>
      </c>
      <c r="H12" s="140">
        <v>0</v>
      </c>
      <c r="I12" s="140">
        <v>0</v>
      </c>
      <c r="J12" s="140">
        <v>0</v>
      </c>
      <c r="K12" s="140">
        <v>0</v>
      </c>
    </row>
    <row r="13" spans="1:11" x14ac:dyDescent="0.2">
      <c r="A13" s="135"/>
      <c r="B13" s="136"/>
      <c r="C13" s="137" t="s">
        <v>12604</v>
      </c>
      <c r="D13" s="138"/>
      <c r="E13" s="139">
        <v>243.57</v>
      </c>
      <c r="F13" s="134"/>
      <c r="G13" s="134"/>
      <c r="H13" s="140"/>
      <c r="I13" s="140"/>
      <c r="J13" s="140"/>
      <c r="K13" s="140"/>
    </row>
    <row r="14" spans="1:11" x14ac:dyDescent="0.2">
      <c r="A14" s="43">
        <v>3</v>
      </c>
      <c r="B14" s="44" t="s">
        <v>12605</v>
      </c>
      <c r="C14" s="59" t="s">
        <v>12606</v>
      </c>
      <c r="D14" s="45" t="s">
        <v>179</v>
      </c>
      <c r="E14" s="46">
        <v>121.785</v>
      </c>
      <c r="F14" s="47">
        <v>0</v>
      </c>
      <c r="G14" s="49">
        <f t="shared" si="0"/>
        <v>0</v>
      </c>
      <c r="H14" s="140">
        <v>0</v>
      </c>
      <c r="I14" s="140">
        <v>0</v>
      </c>
      <c r="J14" s="140">
        <v>0</v>
      </c>
      <c r="K14" s="140">
        <v>0</v>
      </c>
    </row>
    <row r="15" spans="1:11" x14ac:dyDescent="0.2">
      <c r="A15" s="135"/>
      <c r="B15" s="136"/>
      <c r="C15" s="137" t="s">
        <v>12607</v>
      </c>
      <c r="D15" s="138"/>
      <c r="E15" s="139"/>
      <c r="F15" s="134"/>
      <c r="G15" s="134"/>
      <c r="H15" s="140"/>
      <c r="I15" s="140"/>
      <c r="J15" s="140"/>
      <c r="K15" s="140"/>
    </row>
    <row r="16" spans="1:11" x14ac:dyDescent="0.2">
      <c r="A16" s="135"/>
      <c r="B16" s="136"/>
      <c r="C16" s="137" t="s">
        <v>12608</v>
      </c>
      <c r="D16" s="138"/>
      <c r="E16" s="139">
        <v>121.785</v>
      </c>
      <c r="F16" s="134"/>
      <c r="G16" s="134"/>
      <c r="H16" s="140"/>
      <c r="I16" s="140"/>
      <c r="J16" s="140"/>
      <c r="K16" s="140"/>
    </row>
    <row r="17" spans="1:11" ht="22.5" x14ac:dyDescent="0.2">
      <c r="A17" s="43">
        <v>4</v>
      </c>
      <c r="B17" s="44" t="s">
        <v>12609</v>
      </c>
      <c r="C17" s="59" t="s">
        <v>12610</v>
      </c>
      <c r="D17" s="45" t="s">
        <v>179</v>
      </c>
      <c r="E17" s="46">
        <v>578.88</v>
      </c>
      <c r="F17" s="47">
        <v>0</v>
      </c>
      <c r="G17" s="49">
        <f t="shared" si="0"/>
        <v>0</v>
      </c>
      <c r="H17" s="140">
        <v>0</v>
      </c>
      <c r="I17" s="140">
        <v>0</v>
      </c>
      <c r="J17" s="140">
        <v>0</v>
      </c>
      <c r="K17" s="140">
        <v>0</v>
      </c>
    </row>
    <row r="18" spans="1:11" x14ac:dyDescent="0.2">
      <c r="A18" s="135"/>
      <c r="B18" s="136"/>
      <c r="C18" s="137" t="s">
        <v>12611</v>
      </c>
      <c r="D18" s="138"/>
      <c r="E18" s="139">
        <v>77.760000000000005</v>
      </c>
      <c r="F18" s="134"/>
      <c r="G18" s="134"/>
      <c r="H18" s="140"/>
      <c r="I18" s="140"/>
      <c r="J18" s="140"/>
      <c r="K18" s="140"/>
    </row>
    <row r="19" spans="1:11" x14ac:dyDescent="0.2">
      <c r="A19" s="135"/>
      <c r="B19" s="136"/>
      <c r="C19" s="137" t="s">
        <v>12612</v>
      </c>
      <c r="D19" s="138"/>
      <c r="E19" s="139">
        <v>34.72</v>
      </c>
      <c r="F19" s="134"/>
      <c r="G19" s="134"/>
      <c r="H19" s="140"/>
      <c r="I19" s="140"/>
      <c r="J19" s="140"/>
      <c r="K19" s="140"/>
    </row>
    <row r="20" spans="1:11" x14ac:dyDescent="0.2">
      <c r="A20" s="135"/>
      <c r="B20" s="136"/>
      <c r="C20" s="137" t="s">
        <v>12613</v>
      </c>
      <c r="D20" s="138"/>
      <c r="E20" s="139">
        <v>46.08</v>
      </c>
      <c r="F20" s="134"/>
      <c r="G20" s="134"/>
      <c r="H20" s="140"/>
      <c r="I20" s="140"/>
      <c r="J20" s="140"/>
      <c r="K20" s="140"/>
    </row>
    <row r="21" spans="1:11" x14ac:dyDescent="0.2">
      <c r="A21" s="135"/>
      <c r="B21" s="136"/>
      <c r="C21" s="137" t="s">
        <v>12614</v>
      </c>
      <c r="D21" s="138"/>
      <c r="E21" s="139">
        <v>142.56</v>
      </c>
      <c r="F21" s="134"/>
      <c r="G21" s="134"/>
      <c r="H21" s="140"/>
      <c r="I21" s="140"/>
      <c r="J21" s="140"/>
      <c r="K21" s="140"/>
    </row>
    <row r="22" spans="1:11" x14ac:dyDescent="0.2">
      <c r="A22" s="135"/>
      <c r="B22" s="136"/>
      <c r="C22" s="137" t="s">
        <v>12615</v>
      </c>
      <c r="D22" s="138"/>
      <c r="E22" s="139">
        <v>134.4</v>
      </c>
      <c r="F22" s="134"/>
      <c r="G22" s="134"/>
      <c r="H22" s="140"/>
      <c r="I22" s="140"/>
      <c r="J22" s="140"/>
      <c r="K22" s="140"/>
    </row>
    <row r="23" spans="1:11" x14ac:dyDescent="0.2">
      <c r="A23" s="135"/>
      <c r="B23" s="136"/>
      <c r="C23" s="137" t="s">
        <v>12616</v>
      </c>
      <c r="D23" s="138"/>
      <c r="E23" s="139">
        <v>143.36000000000001</v>
      </c>
      <c r="F23" s="134"/>
      <c r="G23" s="134"/>
      <c r="H23" s="140"/>
      <c r="I23" s="140"/>
      <c r="J23" s="140"/>
      <c r="K23" s="140"/>
    </row>
    <row r="24" spans="1:11" x14ac:dyDescent="0.2">
      <c r="A24" s="43">
        <v>5</v>
      </c>
      <c r="B24" s="44" t="s">
        <v>12617</v>
      </c>
      <c r="C24" s="59" t="s">
        <v>12618</v>
      </c>
      <c r="D24" s="45" t="s">
        <v>179</v>
      </c>
      <c r="E24" s="46">
        <v>289.44</v>
      </c>
      <c r="F24" s="47">
        <v>0</v>
      </c>
      <c r="G24" s="49">
        <f t="shared" si="0"/>
        <v>0</v>
      </c>
      <c r="H24" s="140">
        <v>0</v>
      </c>
      <c r="I24" s="140">
        <v>0</v>
      </c>
      <c r="J24" s="140">
        <v>0</v>
      </c>
      <c r="K24" s="140">
        <v>0</v>
      </c>
    </row>
    <row r="25" spans="1:11" x14ac:dyDescent="0.2">
      <c r="A25" s="135"/>
      <c r="B25" s="136"/>
      <c r="C25" s="137" t="s">
        <v>12607</v>
      </c>
      <c r="D25" s="138"/>
      <c r="E25" s="139"/>
      <c r="F25" s="134"/>
      <c r="G25" s="134"/>
      <c r="H25" s="140"/>
      <c r="I25" s="140"/>
      <c r="J25" s="140"/>
      <c r="K25" s="140"/>
    </row>
    <row r="26" spans="1:11" x14ac:dyDescent="0.2">
      <c r="A26" s="135"/>
      <c r="B26" s="136"/>
      <c r="C26" s="137" t="s">
        <v>12619</v>
      </c>
      <c r="D26" s="138"/>
      <c r="E26" s="139">
        <v>289.44</v>
      </c>
      <c r="F26" s="134"/>
      <c r="G26" s="134"/>
      <c r="H26" s="140"/>
      <c r="I26" s="140"/>
      <c r="J26" s="140"/>
      <c r="K26" s="140"/>
    </row>
    <row r="27" spans="1:11" x14ac:dyDescent="0.2">
      <c r="A27" s="43">
        <v>6</v>
      </c>
      <c r="B27" s="44" t="s">
        <v>12620</v>
      </c>
      <c r="C27" s="59" t="s">
        <v>12621</v>
      </c>
      <c r="D27" s="45" t="s">
        <v>179</v>
      </c>
      <c r="E27" s="46">
        <v>237.2456</v>
      </c>
      <c r="F27" s="47">
        <v>0</v>
      </c>
      <c r="G27" s="49">
        <f t="shared" si="0"/>
        <v>0</v>
      </c>
      <c r="H27" s="140">
        <v>0</v>
      </c>
      <c r="I27" s="140">
        <v>0</v>
      </c>
      <c r="J27" s="140">
        <v>0</v>
      </c>
      <c r="K27" s="140">
        <v>0</v>
      </c>
    </row>
    <row r="28" spans="1:11" x14ac:dyDescent="0.2">
      <c r="A28" s="135"/>
      <c r="B28" s="136"/>
      <c r="C28" s="137" t="s">
        <v>12622</v>
      </c>
      <c r="D28" s="138"/>
      <c r="E28" s="139">
        <v>19.485600000000002</v>
      </c>
      <c r="F28" s="134"/>
      <c r="G28" s="134"/>
      <c r="H28" s="140"/>
      <c r="I28" s="140"/>
      <c r="J28" s="140"/>
      <c r="K28" s="140"/>
    </row>
    <row r="29" spans="1:11" x14ac:dyDescent="0.2">
      <c r="A29" s="135"/>
      <c r="B29" s="136"/>
      <c r="C29" s="137" t="s">
        <v>12623</v>
      </c>
      <c r="D29" s="138"/>
      <c r="E29" s="139">
        <v>217.76</v>
      </c>
      <c r="F29" s="134"/>
      <c r="G29" s="134"/>
      <c r="H29" s="140"/>
      <c r="I29" s="140"/>
      <c r="J29" s="140"/>
      <c r="K29" s="140"/>
    </row>
    <row r="30" spans="1:11" x14ac:dyDescent="0.2">
      <c r="A30" s="43">
        <v>7</v>
      </c>
      <c r="B30" s="44" t="s">
        <v>12624</v>
      </c>
      <c r="C30" s="59" t="s">
        <v>12625</v>
      </c>
      <c r="D30" s="45" t="s">
        <v>179</v>
      </c>
      <c r="E30" s="46">
        <v>71.680000000000007</v>
      </c>
      <c r="F30" s="47">
        <v>0</v>
      </c>
      <c r="G30" s="49">
        <f t="shared" si="0"/>
        <v>0</v>
      </c>
      <c r="H30" s="140">
        <v>0</v>
      </c>
      <c r="I30" s="140">
        <v>0</v>
      </c>
      <c r="J30" s="140">
        <v>0</v>
      </c>
      <c r="K30" s="140">
        <v>0</v>
      </c>
    </row>
    <row r="31" spans="1:11" x14ac:dyDescent="0.2">
      <c r="A31" s="135"/>
      <c r="B31" s="136"/>
      <c r="C31" s="137" t="s">
        <v>12626</v>
      </c>
      <c r="D31" s="138"/>
      <c r="E31" s="139">
        <v>71.680000000000007</v>
      </c>
      <c r="F31" s="134"/>
      <c r="G31" s="134"/>
      <c r="H31" s="140"/>
      <c r="I31" s="140"/>
      <c r="J31" s="140"/>
      <c r="K31" s="140"/>
    </row>
    <row r="32" spans="1:11" ht="22.5" x14ac:dyDescent="0.2">
      <c r="A32" s="43">
        <v>8</v>
      </c>
      <c r="B32" s="44" t="s">
        <v>216</v>
      </c>
      <c r="C32" s="59" t="s">
        <v>12165</v>
      </c>
      <c r="D32" s="45" t="s">
        <v>179</v>
      </c>
      <c r="E32" s="46">
        <v>277.77300000000002</v>
      </c>
      <c r="F32" s="47">
        <v>0</v>
      </c>
      <c r="G32" s="49">
        <f t="shared" si="0"/>
        <v>0</v>
      </c>
      <c r="H32" s="140">
        <v>0</v>
      </c>
      <c r="I32" s="140">
        <v>0</v>
      </c>
      <c r="J32" s="140">
        <v>0</v>
      </c>
      <c r="K32" s="140">
        <v>0</v>
      </c>
    </row>
    <row r="33" spans="1:11" x14ac:dyDescent="0.2">
      <c r="A33" s="135"/>
      <c r="B33" s="136"/>
      <c r="C33" s="137" t="s">
        <v>12627</v>
      </c>
      <c r="D33" s="138"/>
      <c r="E33" s="139">
        <v>822.45</v>
      </c>
      <c r="F33" s="134"/>
      <c r="G33" s="134"/>
      <c r="H33" s="140"/>
      <c r="I33" s="140"/>
      <c r="J33" s="140"/>
      <c r="K33" s="140"/>
    </row>
    <row r="34" spans="1:11" x14ac:dyDescent="0.2">
      <c r="A34" s="135"/>
      <c r="B34" s="136"/>
      <c r="C34" s="137" t="s">
        <v>12628</v>
      </c>
      <c r="D34" s="138"/>
      <c r="E34" s="139">
        <v>-544.67700000000002</v>
      </c>
      <c r="F34" s="134"/>
      <c r="G34" s="134"/>
      <c r="H34" s="140"/>
      <c r="I34" s="140"/>
      <c r="J34" s="140"/>
      <c r="K34" s="140"/>
    </row>
    <row r="35" spans="1:11" x14ac:dyDescent="0.2">
      <c r="A35" s="43">
        <v>9</v>
      </c>
      <c r="B35" s="44" t="s">
        <v>12168</v>
      </c>
      <c r="C35" s="59" t="s">
        <v>12169</v>
      </c>
      <c r="D35" s="45" t="s">
        <v>179</v>
      </c>
      <c r="E35" s="46">
        <v>1388.865</v>
      </c>
      <c r="F35" s="47">
        <v>0</v>
      </c>
      <c r="G35" s="49">
        <f t="shared" si="0"/>
        <v>0</v>
      </c>
      <c r="H35" s="140">
        <v>0</v>
      </c>
      <c r="I35" s="140">
        <v>0</v>
      </c>
      <c r="J35" s="140">
        <v>0</v>
      </c>
      <c r="K35" s="140">
        <v>0</v>
      </c>
    </row>
    <row r="36" spans="1:11" x14ac:dyDescent="0.2">
      <c r="A36" s="135"/>
      <c r="B36" s="136"/>
      <c r="C36" s="137" t="s">
        <v>12170</v>
      </c>
      <c r="D36" s="138"/>
      <c r="E36" s="139"/>
      <c r="F36" s="134"/>
      <c r="G36" s="134"/>
      <c r="H36" s="140"/>
      <c r="I36" s="140"/>
      <c r="J36" s="140"/>
      <c r="K36" s="140"/>
    </row>
    <row r="37" spans="1:11" x14ac:dyDescent="0.2">
      <c r="A37" s="135"/>
      <c r="B37" s="136"/>
      <c r="C37" s="137" t="s">
        <v>12629</v>
      </c>
      <c r="D37" s="138"/>
      <c r="E37" s="139">
        <v>1388.865</v>
      </c>
      <c r="F37" s="134"/>
      <c r="G37" s="134"/>
      <c r="H37" s="140"/>
      <c r="I37" s="140"/>
      <c r="J37" s="140"/>
      <c r="K37" s="140"/>
    </row>
    <row r="38" spans="1:11" x14ac:dyDescent="0.2">
      <c r="A38" s="51">
        <v>10</v>
      </c>
      <c r="B38" s="52" t="s">
        <v>227</v>
      </c>
      <c r="C38" s="60" t="s">
        <v>12175</v>
      </c>
      <c r="D38" s="53" t="s">
        <v>179</v>
      </c>
      <c r="E38" s="54">
        <v>277.77300000000002</v>
      </c>
      <c r="F38" s="47">
        <v>0</v>
      </c>
      <c r="G38" s="57">
        <f t="shared" si="0"/>
        <v>0</v>
      </c>
      <c r="H38" s="140">
        <v>0</v>
      </c>
      <c r="I38" s="140">
        <v>0</v>
      </c>
      <c r="J38" s="140">
        <v>0</v>
      </c>
      <c r="K38" s="140">
        <v>0</v>
      </c>
    </row>
    <row r="39" spans="1:11" x14ac:dyDescent="0.2">
      <c r="A39" s="51">
        <v>11</v>
      </c>
      <c r="B39" s="52" t="s">
        <v>12176</v>
      </c>
      <c r="C39" s="60" t="s">
        <v>12177</v>
      </c>
      <c r="D39" s="53" t="s">
        <v>179</v>
      </c>
      <c r="E39" s="54">
        <v>277.77300000000002</v>
      </c>
      <c r="F39" s="47">
        <v>0</v>
      </c>
      <c r="G39" s="57">
        <f t="shared" si="0"/>
        <v>0</v>
      </c>
      <c r="H39" s="140">
        <v>0</v>
      </c>
      <c r="I39" s="140">
        <v>0</v>
      </c>
      <c r="J39" s="140">
        <v>0</v>
      </c>
      <c r="K39" s="140">
        <v>0</v>
      </c>
    </row>
    <row r="40" spans="1:11" x14ac:dyDescent="0.2">
      <c r="A40" s="43">
        <v>12</v>
      </c>
      <c r="B40" s="44" t="s">
        <v>12178</v>
      </c>
      <c r="C40" s="59" t="s">
        <v>12179</v>
      </c>
      <c r="D40" s="45" t="s">
        <v>179</v>
      </c>
      <c r="E40" s="46">
        <v>544.67700000000002</v>
      </c>
      <c r="F40" s="47">
        <v>0</v>
      </c>
      <c r="G40" s="49">
        <f t="shared" si="0"/>
        <v>0</v>
      </c>
      <c r="H40" s="140">
        <v>0</v>
      </c>
      <c r="I40" s="140">
        <v>0</v>
      </c>
      <c r="J40" s="140">
        <v>0</v>
      </c>
      <c r="K40" s="140">
        <v>0</v>
      </c>
    </row>
    <row r="41" spans="1:11" x14ac:dyDescent="0.2">
      <c r="A41" s="135"/>
      <c r="B41" s="136"/>
      <c r="C41" s="137" t="s">
        <v>12630</v>
      </c>
      <c r="D41" s="138"/>
      <c r="E41" s="139">
        <v>42.12</v>
      </c>
      <c r="F41" s="134"/>
      <c r="G41" s="134"/>
      <c r="H41" s="140"/>
      <c r="I41" s="140"/>
      <c r="J41" s="140"/>
      <c r="K41" s="140"/>
    </row>
    <row r="42" spans="1:11" x14ac:dyDescent="0.2">
      <c r="A42" s="135"/>
      <c r="B42" s="136"/>
      <c r="C42" s="137" t="s">
        <v>12631</v>
      </c>
      <c r="D42" s="138"/>
      <c r="E42" s="139">
        <v>21.08</v>
      </c>
      <c r="F42" s="134"/>
      <c r="G42" s="134"/>
      <c r="H42" s="140"/>
      <c r="I42" s="140"/>
      <c r="J42" s="140"/>
      <c r="K42" s="140"/>
    </row>
    <row r="43" spans="1:11" x14ac:dyDescent="0.2">
      <c r="A43" s="135"/>
      <c r="B43" s="136"/>
      <c r="C43" s="137" t="s">
        <v>12632</v>
      </c>
      <c r="D43" s="138"/>
      <c r="E43" s="139">
        <v>30.24</v>
      </c>
      <c r="F43" s="134"/>
      <c r="G43" s="134"/>
      <c r="H43" s="140"/>
      <c r="I43" s="140"/>
      <c r="J43" s="140"/>
      <c r="K43" s="140"/>
    </row>
    <row r="44" spans="1:11" x14ac:dyDescent="0.2">
      <c r="A44" s="135"/>
      <c r="B44" s="136"/>
      <c r="C44" s="137" t="s">
        <v>12633</v>
      </c>
      <c r="D44" s="138"/>
      <c r="E44" s="139">
        <v>99</v>
      </c>
      <c r="F44" s="134"/>
      <c r="G44" s="134"/>
      <c r="H44" s="140"/>
      <c r="I44" s="140"/>
      <c r="J44" s="140"/>
      <c r="K44" s="140"/>
    </row>
    <row r="45" spans="1:11" x14ac:dyDescent="0.2">
      <c r="A45" s="135"/>
      <c r="B45" s="136"/>
      <c r="C45" s="137" t="s">
        <v>12634</v>
      </c>
      <c r="D45" s="138"/>
      <c r="E45" s="139">
        <v>97.44</v>
      </c>
      <c r="F45" s="134"/>
      <c r="G45" s="134"/>
      <c r="H45" s="140"/>
      <c r="I45" s="140"/>
      <c r="J45" s="140"/>
      <c r="K45" s="140"/>
    </row>
    <row r="46" spans="1:11" x14ac:dyDescent="0.2">
      <c r="A46" s="135"/>
      <c r="B46" s="136"/>
      <c r="C46" s="137" t="s">
        <v>12635</v>
      </c>
      <c r="D46" s="138"/>
      <c r="E46" s="139">
        <v>115.2</v>
      </c>
      <c r="F46" s="134"/>
      <c r="G46" s="134"/>
      <c r="H46" s="140"/>
      <c r="I46" s="140"/>
      <c r="J46" s="140"/>
      <c r="K46" s="140"/>
    </row>
    <row r="47" spans="1:11" x14ac:dyDescent="0.2">
      <c r="A47" s="135"/>
      <c r="B47" s="136"/>
      <c r="C47" s="137" t="s">
        <v>12636</v>
      </c>
      <c r="D47" s="138"/>
      <c r="E47" s="139">
        <v>139.59700000000001</v>
      </c>
      <c r="F47" s="134"/>
      <c r="G47" s="134"/>
      <c r="H47" s="140"/>
      <c r="I47" s="140"/>
      <c r="J47" s="140"/>
      <c r="K47" s="140"/>
    </row>
    <row r="48" spans="1:11" ht="22.5" x14ac:dyDescent="0.2">
      <c r="A48" s="43">
        <v>13</v>
      </c>
      <c r="B48" s="44" t="s">
        <v>12184</v>
      </c>
      <c r="C48" s="59" t="s">
        <v>12185</v>
      </c>
      <c r="D48" s="45" t="s">
        <v>179</v>
      </c>
      <c r="E48" s="46">
        <v>142.19999999999999</v>
      </c>
      <c r="F48" s="47">
        <v>0</v>
      </c>
      <c r="G48" s="49">
        <f t="shared" si="0"/>
        <v>0</v>
      </c>
      <c r="H48" s="140">
        <v>1.7</v>
      </c>
      <c r="I48" s="140">
        <v>241.73999999999998</v>
      </c>
      <c r="J48" s="140">
        <v>0</v>
      </c>
      <c r="K48" s="140">
        <v>0</v>
      </c>
    </row>
    <row r="49" spans="1:11" x14ac:dyDescent="0.2">
      <c r="A49" s="135"/>
      <c r="B49" s="136"/>
      <c r="C49" s="137" t="s">
        <v>12637</v>
      </c>
      <c r="D49" s="138"/>
      <c r="E49" s="139">
        <v>29.16</v>
      </c>
      <c r="F49" s="134"/>
      <c r="G49" s="134"/>
      <c r="H49" s="140"/>
      <c r="I49" s="140"/>
      <c r="J49" s="140"/>
      <c r="K49" s="140"/>
    </row>
    <row r="50" spans="1:11" x14ac:dyDescent="0.2">
      <c r="A50" s="135"/>
      <c r="B50" s="136"/>
      <c r="C50" s="137" t="s">
        <v>12638</v>
      </c>
      <c r="D50" s="138"/>
      <c r="E50" s="139">
        <v>11.16</v>
      </c>
      <c r="F50" s="134"/>
      <c r="G50" s="134"/>
      <c r="H50" s="140"/>
      <c r="I50" s="140"/>
      <c r="J50" s="140"/>
      <c r="K50" s="140"/>
    </row>
    <row r="51" spans="1:11" x14ac:dyDescent="0.2">
      <c r="A51" s="135"/>
      <c r="B51" s="136"/>
      <c r="C51" s="137" t="s">
        <v>12639</v>
      </c>
      <c r="D51" s="138"/>
      <c r="E51" s="139">
        <v>12.96</v>
      </c>
      <c r="F51" s="134"/>
      <c r="G51" s="134"/>
      <c r="H51" s="140"/>
      <c r="I51" s="140"/>
      <c r="J51" s="140"/>
      <c r="K51" s="140"/>
    </row>
    <row r="52" spans="1:11" x14ac:dyDescent="0.2">
      <c r="A52" s="135"/>
      <c r="B52" s="136"/>
      <c r="C52" s="137" t="s">
        <v>12640</v>
      </c>
      <c r="D52" s="138"/>
      <c r="E52" s="139">
        <v>35.64</v>
      </c>
      <c r="F52" s="134"/>
      <c r="G52" s="134"/>
      <c r="H52" s="140"/>
      <c r="I52" s="140"/>
      <c r="J52" s="140"/>
      <c r="K52" s="140"/>
    </row>
    <row r="53" spans="1:11" x14ac:dyDescent="0.2">
      <c r="A53" s="135"/>
      <c r="B53" s="136"/>
      <c r="C53" s="137" t="s">
        <v>12641</v>
      </c>
      <c r="D53" s="138"/>
      <c r="E53" s="139">
        <v>30.24</v>
      </c>
      <c r="F53" s="134"/>
      <c r="G53" s="134"/>
      <c r="H53" s="140"/>
      <c r="I53" s="140"/>
      <c r="J53" s="140"/>
      <c r="K53" s="140"/>
    </row>
    <row r="54" spans="1:11" x14ac:dyDescent="0.2">
      <c r="A54" s="135"/>
      <c r="B54" s="136"/>
      <c r="C54" s="137" t="s">
        <v>12642</v>
      </c>
      <c r="D54" s="138"/>
      <c r="E54" s="139">
        <v>23.04</v>
      </c>
      <c r="F54" s="134"/>
      <c r="G54" s="134"/>
      <c r="H54" s="140"/>
      <c r="I54" s="140"/>
      <c r="J54" s="140"/>
      <c r="K54" s="140"/>
    </row>
    <row r="55" spans="1:11" x14ac:dyDescent="0.2">
      <c r="A55" s="51">
        <v>14</v>
      </c>
      <c r="B55" s="52" t="s">
        <v>235</v>
      </c>
      <c r="C55" s="60" t="s">
        <v>12643</v>
      </c>
      <c r="D55" s="53" t="s">
        <v>179</v>
      </c>
      <c r="E55" s="54">
        <v>277.77300000000002</v>
      </c>
      <c r="F55" s="47">
        <v>0</v>
      </c>
      <c r="G55" s="57">
        <f t="shared" si="0"/>
        <v>0</v>
      </c>
      <c r="H55" s="140">
        <v>0</v>
      </c>
      <c r="I55" s="140">
        <v>0</v>
      </c>
      <c r="J55" s="140">
        <v>0</v>
      </c>
      <c r="K55" s="140">
        <v>0</v>
      </c>
    </row>
    <row r="56" spans="1:11" x14ac:dyDescent="0.2">
      <c r="A56" s="36" t="s">
        <v>148</v>
      </c>
      <c r="B56" s="37" t="s">
        <v>34</v>
      </c>
      <c r="C56" s="58" t="s">
        <v>35</v>
      </c>
      <c r="D56" s="38"/>
      <c r="E56" s="39"/>
      <c r="F56" s="40"/>
      <c r="G56" s="41">
        <f>SUM(G57)</f>
        <v>0</v>
      </c>
      <c r="H56" s="313"/>
      <c r="I56" s="313">
        <f>SUM(I57)</f>
        <v>47.201836799999995</v>
      </c>
      <c r="J56" s="313"/>
      <c r="K56" s="313">
        <f>SUM(K57)</f>
        <v>0</v>
      </c>
    </row>
    <row r="57" spans="1:11" ht="22.5" x14ac:dyDescent="0.2">
      <c r="A57" s="43">
        <v>15</v>
      </c>
      <c r="B57" s="44" t="s">
        <v>12644</v>
      </c>
      <c r="C57" s="59" t="s">
        <v>12645</v>
      </c>
      <c r="D57" s="45" t="s">
        <v>179</v>
      </c>
      <c r="E57" s="46">
        <v>15.04</v>
      </c>
      <c r="F57" s="47">
        <v>0</v>
      </c>
      <c r="G57" s="49">
        <f>E57*F57</f>
        <v>0</v>
      </c>
      <c r="H57" s="140">
        <v>3.13842</v>
      </c>
      <c r="I57" s="140">
        <v>47.201836799999995</v>
      </c>
      <c r="J57" s="140">
        <v>0</v>
      </c>
      <c r="K57" s="140">
        <v>0</v>
      </c>
    </row>
    <row r="58" spans="1:11" x14ac:dyDescent="0.2">
      <c r="A58" s="135"/>
      <c r="B58" s="136"/>
      <c r="C58" s="137" t="s">
        <v>12646</v>
      </c>
      <c r="D58" s="138"/>
      <c r="E58" s="139">
        <v>15.04</v>
      </c>
      <c r="F58" s="134"/>
      <c r="G58" s="134"/>
      <c r="H58" s="140"/>
      <c r="I58" s="140"/>
      <c r="J58" s="140"/>
      <c r="K58" s="140"/>
    </row>
    <row r="59" spans="1:11" x14ac:dyDescent="0.2">
      <c r="A59" s="36" t="s">
        <v>148</v>
      </c>
      <c r="B59" s="37" t="s">
        <v>12647</v>
      </c>
      <c r="C59" s="58" t="s">
        <v>12648</v>
      </c>
      <c r="D59" s="38"/>
      <c r="E59" s="39"/>
      <c r="F59" s="40"/>
      <c r="G59" s="41">
        <f>SUM(G60)</f>
        <v>0</v>
      </c>
      <c r="H59" s="313"/>
      <c r="I59" s="313">
        <f>SUM(I60)</f>
        <v>59.748332000000005</v>
      </c>
      <c r="J59" s="313"/>
      <c r="K59" s="313">
        <f>SUM(K60)</f>
        <v>0</v>
      </c>
    </row>
    <row r="60" spans="1:11" x14ac:dyDescent="0.2">
      <c r="A60" s="43">
        <v>16</v>
      </c>
      <c r="B60" s="44" t="s">
        <v>12192</v>
      </c>
      <c r="C60" s="59" t="s">
        <v>12193</v>
      </c>
      <c r="D60" s="45" t="s">
        <v>179</v>
      </c>
      <c r="E60" s="46">
        <v>31.6</v>
      </c>
      <c r="F60" s="47">
        <v>0</v>
      </c>
      <c r="G60" s="49">
        <f>E60*F60</f>
        <v>0</v>
      </c>
      <c r="H60" s="140">
        <v>1.8907700000000001</v>
      </c>
      <c r="I60" s="140">
        <v>59.748332000000005</v>
      </c>
      <c r="J60" s="140">
        <v>0</v>
      </c>
      <c r="K60" s="140">
        <v>0</v>
      </c>
    </row>
    <row r="61" spans="1:11" x14ac:dyDescent="0.2">
      <c r="A61" s="135"/>
      <c r="B61" s="136"/>
      <c r="C61" s="137" t="s">
        <v>12649</v>
      </c>
      <c r="D61" s="138"/>
      <c r="E61" s="139">
        <v>6.48</v>
      </c>
      <c r="F61" s="134"/>
      <c r="G61" s="134"/>
      <c r="H61" s="140"/>
      <c r="I61" s="140"/>
      <c r="J61" s="140"/>
      <c r="K61" s="140"/>
    </row>
    <row r="62" spans="1:11" x14ac:dyDescent="0.2">
      <c r="A62" s="135"/>
      <c r="B62" s="136"/>
      <c r="C62" s="137" t="s">
        <v>12650</v>
      </c>
      <c r="D62" s="138"/>
      <c r="E62" s="139">
        <v>2.48</v>
      </c>
      <c r="F62" s="134"/>
      <c r="G62" s="134"/>
      <c r="H62" s="140"/>
      <c r="I62" s="140"/>
      <c r="J62" s="140"/>
      <c r="K62" s="140"/>
    </row>
    <row r="63" spans="1:11" x14ac:dyDescent="0.2">
      <c r="A63" s="135"/>
      <c r="B63" s="136"/>
      <c r="C63" s="137" t="s">
        <v>12651</v>
      </c>
      <c r="D63" s="138"/>
      <c r="E63" s="139">
        <v>2.88</v>
      </c>
      <c r="F63" s="134"/>
      <c r="G63" s="134"/>
      <c r="H63" s="140"/>
      <c r="I63" s="140"/>
      <c r="J63" s="140"/>
      <c r="K63" s="140"/>
    </row>
    <row r="64" spans="1:11" x14ac:dyDescent="0.2">
      <c r="A64" s="135"/>
      <c r="B64" s="136"/>
      <c r="C64" s="137" t="s">
        <v>12652</v>
      </c>
      <c r="D64" s="138"/>
      <c r="E64" s="139">
        <v>7.92</v>
      </c>
      <c r="F64" s="134"/>
      <c r="G64" s="134"/>
      <c r="H64" s="140"/>
      <c r="I64" s="140"/>
      <c r="J64" s="140"/>
      <c r="K64" s="140"/>
    </row>
    <row r="65" spans="1:11" x14ac:dyDescent="0.2">
      <c r="A65" s="135"/>
      <c r="B65" s="136"/>
      <c r="C65" s="137" t="s">
        <v>12653</v>
      </c>
      <c r="D65" s="138"/>
      <c r="E65" s="139">
        <v>6.72</v>
      </c>
      <c r="F65" s="134"/>
      <c r="G65" s="134"/>
      <c r="H65" s="140"/>
      <c r="I65" s="140"/>
      <c r="J65" s="140"/>
      <c r="K65" s="140"/>
    </row>
    <row r="66" spans="1:11" x14ac:dyDescent="0.2">
      <c r="A66" s="135"/>
      <c r="B66" s="136"/>
      <c r="C66" s="137" t="s">
        <v>12654</v>
      </c>
      <c r="D66" s="138"/>
      <c r="E66" s="139">
        <v>5.12</v>
      </c>
      <c r="F66" s="134"/>
      <c r="G66" s="134"/>
      <c r="H66" s="140"/>
      <c r="I66" s="140"/>
      <c r="J66" s="140"/>
      <c r="K66" s="140"/>
    </row>
    <row r="67" spans="1:11" x14ac:dyDescent="0.2">
      <c r="A67" s="36" t="s">
        <v>148</v>
      </c>
      <c r="B67" s="37" t="s">
        <v>52</v>
      </c>
      <c r="C67" s="58" t="s">
        <v>53</v>
      </c>
      <c r="D67" s="38"/>
      <c r="E67" s="39"/>
      <c r="F67" s="40"/>
      <c r="G67" s="41">
        <f>SUM(G68:G93)</f>
        <v>0</v>
      </c>
      <c r="H67" s="313"/>
      <c r="I67" s="313">
        <f>SUM(I68:I93)</f>
        <v>1.6954367999999997</v>
      </c>
      <c r="J67" s="313"/>
      <c r="K67" s="313">
        <f>SUM(K68:K93)</f>
        <v>17.504000000000001</v>
      </c>
    </row>
    <row r="68" spans="1:11" x14ac:dyDescent="0.2">
      <c r="A68" s="51">
        <v>17</v>
      </c>
      <c r="B68" s="52" t="s">
        <v>12655</v>
      </c>
      <c r="C68" s="60" t="s">
        <v>12656</v>
      </c>
      <c r="D68" s="53" t="s">
        <v>373</v>
      </c>
      <c r="E68" s="54">
        <v>296</v>
      </c>
      <c r="F68" s="47">
        <v>0</v>
      </c>
      <c r="G68" s="57">
        <f t="shared" ref="G68:G93" si="1">E68*F68</f>
        <v>0</v>
      </c>
      <c r="H68" s="140">
        <v>0</v>
      </c>
      <c r="I68" s="140">
        <v>0</v>
      </c>
      <c r="J68" s="140">
        <v>2.4E-2</v>
      </c>
      <c r="K68" s="140">
        <v>7.1040000000000001</v>
      </c>
    </row>
    <row r="69" spans="1:11" x14ac:dyDescent="0.2">
      <c r="A69" s="51">
        <v>18</v>
      </c>
      <c r="B69" s="52" t="s">
        <v>12657</v>
      </c>
      <c r="C69" s="60" t="s">
        <v>12658</v>
      </c>
      <c r="D69" s="53" t="s">
        <v>373</v>
      </c>
      <c r="E69" s="54">
        <v>104</v>
      </c>
      <c r="F69" s="47">
        <v>0</v>
      </c>
      <c r="G69" s="57">
        <f t="shared" si="1"/>
        <v>0</v>
      </c>
      <c r="H69" s="140">
        <v>0</v>
      </c>
      <c r="I69" s="140">
        <v>0</v>
      </c>
      <c r="J69" s="140">
        <v>0.1</v>
      </c>
      <c r="K69" s="140">
        <v>10.4</v>
      </c>
    </row>
    <row r="70" spans="1:11" x14ac:dyDescent="0.2">
      <c r="A70" s="51">
        <v>19</v>
      </c>
      <c r="B70" s="52" t="s">
        <v>12659</v>
      </c>
      <c r="C70" s="60" t="s">
        <v>12660</v>
      </c>
      <c r="D70" s="53" t="s">
        <v>373</v>
      </c>
      <c r="E70" s="54">
        <v>296</v>
      </c>
      <c r="F70" s="47">
        <v>0</v>
      </c>
      <c r="G70" s="57">
        <f t="shared" si="1"/>
        <v>0</v>
      </c>
      <c r="H70" s="140">
        <v>0</v>
      </c>
      <c r="I70" s="140">
        <v>0</v>
      </c>
      <c r="J70" s="140">
        <v>0</v>
      </c>
      <c r="K70" s="140">
        <v>0</v>
      </c>
    </row>
    <row r="71" spans="1:11" x14ac:dyDescent="0.2">
      <c r="A71" s="51">
        <v>20</v>
      </c>
      <c r="B71" s="52" t="s">
        <v>12661</v>
      </c>
      <c r="C71" s="60" t="s">
        <v>12662</v>
      </c>
      <c r="D71" s="53" t="s">
        <v>373</v>
      </c>
      <c r="E71" s="54">
        <v>88</v>
      </c>
      <c r="F71" s="47">
        <v>0</v>
      </c>
      <c r="G71" s="57">
        <f t="shared" si="1"/>
        <v>0</v>
      </c>
      <c r="H71" s="140">
        <v>1.0000000000000001E-5</v>
      </c>
      <c r="I71" s="140">
        <v>8.8000000000000003E-4</v>
      </c>
      <c r="J71" s="140">
        <v>0</v>
      </c>
      <c r="K71" s="140">
        <v>0</v>
      </c>
    </row>
    <row r="72" spans="1:11" x14ac:dyDescent="0.2">
      <c r="A72" s="51">
        <v>21</v>
      </c>
      <c r="B72" s="52" t="s">
        <v>12663</v>
      </c>
      <c r="C72" s="60" t="s">
        <v>12664</v>
      </c>
      <c r="D72" s="53" t="s">
        <v>373</v>
      </c>
      <c r="E72" s="54">
        <v>16</v>
      </c>
      <c r="F72" s="47">
        <v>0</v>
      </c>
      <c r="G72" s="57">
        <f t="shared" si="1"/>
        <v>0</v>
      </c>
      <c r="H72" s="140">
        <v>1.0000000000000001E-5</v>
      </c>
      <c r="I72" s="140">
        <v>1.6000000000000001E-4</v>
      </c>
      <c r="J72" s="140">
        <v>0</v>
      </c>
      <c r="K72" s="140">
        <v>0</v>
      </c>
    </row>
    <row r="73" spans="1:11" x14ac:dyDescent="0.2">
      <c r="A73" s="51">
        <v>22</v>
      </c>
      <c r="B73" s="52" t="s">
        <v>12665</v>
      </c>
      <c r="C73" s="60" t="s">
        <v>12666</v>
      </c>
      <c r="D73" s="53" t="s">
        <v>505</v>
      </c>
      <c r="E73" s="54">
        <v>7</v>
      </c>
      <c r="F73" s="47">
        <v>0</v>
      </c>
      <c r="G73" s="57">
        <f t="shared" si="1"/>
        <v>0</v>
      </c>
      <c r="H73" s="140">
        <v>3.0000000000000001E-5</v>
      </c>
      <c r="I73" s="140">
        <v>2.1000000000000001E-4</v>
      </c>
      <c r="J73" s="140">
        <v>0</v>
      </c>
      <c r="K73" s="140">
        <v>0</v>
      </c>
    </row>
    <row r="74" spans="1:11" ht="22.5" x14ac:dyDescent="0.2">
      <c r="A74" s="51">
        <v>23</v>
      </c>
      <c r="B74" s="52" t="s">
        <v>12667</v>
      </c>
      <c r="C74" s="60" t="s">
        <v>12668</v>
      </c>
      <c r="D74" s="53" t="s">
        <v>505</v>
      </c>
      <c r="E74" s="54">
        <v>56</v>
      </c>
      <c r="F74" s="47">
        <v>0</v>
      </c>
      <c r="G74" s="57">
        <f t="shared" si="1"/>
        <v>0</v>
      </c>
      <c r="H74" s="140">
        <v>1.0000000000000001E-5</v>
      </c>
      <c r="I74" s="140">
        <v>5.6000000000000006E-4</v>
      </c>
      <c r="J74" s="140">
        <v>0</v>
      </c>
      <c r="K74" s="140">
        <v>0</v>
      </c>
    </row>
    <row r="75" spans="1:11" x14ac:dyDescent="0.2">
      <c r="A75" s="51">
        <v>24</v>
      </c>
      <c r="B75" s="52" t="s">
        <v>12669</v>
      </c>
      <c r="C75" s="60" t="s">
        <v>12670</v>
      </c>
      <c r="D75" s="53" t="s">
        <v>297</v>
      </c>
      <c r="E75" s="54">
        <v>17.504000000000001</v>
      </c>
      <c r="F75" s="47">
        <v>0</v>
      </c>
      <c r="G75" s="57">
        <f t="shared" si="1"/>
        <v>0</v>
      </c>
      <c r="H75" s="140">
        <v>0</v>
      </c>
      <c r="I75" s="140">
        <v>0</v>
      </c>
      <c r="J75" s="140">
        <v>0</v>
      </c>
      <c r="K75" s="140">
        <v>0</v>
      </c>
    </row>
    <row r="76" spans="1:11" x14ac:dyDescent="0.2">
      <c r="A76" s="51">
        <v>25</v>
      </c>
      <c r="B76" s="52" t="s">
        <v>12671</v>
      </c>
      <c r="C76" s="60" t="s">
        <v>12672</v>
      </c>
      <c r="D76" s="53" t="s">
        <v>297</v>
      </c>
      <c r="E76" s="54">
        <v>245.05600000000001</v>
      </c>
      <c r="F76" s="47">
        <v>0</v>
      </c>
      <c r="G76" s="57">
        <f t="shared" si="1"/>
        <v>0</v>
      </c>
      <c r="H76" s="140">
        <v>0</v>
      </c>
      <c r="I76" s="140">
        <v>0</v>
      </c>
      <c r="J76" s="140">
        <v>0</v>
      </c>
      <c r="K76" s="140">
        <v>0</v>
      </c>
    </row>
    <row r="77" spans="1:11" x14ac:dyDescent="0.2">
      <c r="A77" s="51">
        <v>26</v>
      </c>
      <c r="B77" s="52" t="s">
        <v>5560</v>
      </c>
      <c r="C77" s="60" t="s">
        <v>9425</v>
      </c>
      <c r="D77" s="53" t="s">
        <v>297</v>
      </c>
      <c r="E77" s="54">
        <v>17.504000000000001</v>
      </c>
      <c r="F77" s="47">
        <v>0</v>
      </c>
      <c r="G77" s="57">
        <f t="shared" si="1"/>
        <v>0</v>
      </c>
      <c r="H77" s="140">
        <v>0</v>
      </c>
      <c r="I77" s="140">
        <v>0</v>
      </c>
      <c r="J77" s="140">
        <v>0</v>
      </c>
      <c r="K77" s="140">
        <v>0</v>
      </c>
    </row>
    <row r="78" spans="1:11" ht="22.5" x14ac:dyDescent="0.2">
      <c r="A78" s="43">
        <v>27</v>
      </c>
      <c r="B78" s="44" t="s">
        <v>12673</v>
      </c>
      <c r="C78" s="59" t="s">
        <v>12674</v>
      </c>
      <c r="D78" s="45" t="s">
        <v>505</v>
      </c>
      <c r="E78" s="46">
        <v>122.57</v>
      </c>
      <c r="F78" s="47">
        <v>0</v>
      </c>
      <c r="G78" s="49">
        <f t="shared" si="1"/>
        <v>0</v>
      </c>
      <c r="H78" s="140">
        <v>2.15E-3</v>
      </c>
      <c r="I78" s="140">
        <v>0.26352549999999997</v>
      </c>
      <c r="J78" s="140">
        <v>0</v>
      </c>
      <c r="K78" s="140">
        <v>0</v>
      </c>
    </row>
    <row r="79" spans="1:11" x14ac:dyDescent="0.2">
      <c r="A79" s="135"/>
      <c r="B79" s="136"/>
      <c r="C79" s="137" t="s">
        <v>12675</v>
      </c>
      <c r="D79" s="138"/>
      <c r="E79" s="139">
        <v>122.57</v>
      </c>
      <c r="F79" s="134"/>
      <c r="G79" s="134"/>
      <c r="H79" s="140"/>
      <c r="I79" s="140"/>
      <c r="J79" s="140"/>
      <c r="K79" s="140"/>
    </row>
    <row r="80" spans="1:11" ht="22.5" x14ac:dyDescent="0.2">
      <c r="A80" s="43">
        <v>28</v>
      </c>
      <c r="B80" s="44" t="s">
        <v>12676</v>
      </c>
      <c r="C80" s="59" t="s">
        <v>12677</v>
      </c>
      <c r="D80" s="45" t="s">
        <v>505</v>
      </c>
      <c r="E80" s="46">
        <v>182.31</v>
      </c>
      <c r="F80" s="47">
        <v>0</v>
      </c>
      <c r="G80" s="49">
        <f t="shared" si="1"/>
        <v>0</v>
      </c>
      <c r="H80" s="140">
        <v>3.5500000000000002E-3</v>
      </c>
      <c r="I80" s="140">
        <v>0.64720050000000007</v>
      </c>
      <c r="J80" s="140">
        <v>0</v>
      </c>
      <c r="K80" s="140">
        <v>0</v>
      </c>
    </row>
    <row r="81" spans="1:11" x14ac:dyDescent="0.2">
      <c r="A81" s="135"/>
      <c r="B81" s="136"/>
      <c r="C81" s="137" t="s">
        <v>12678</v>
      </c>
      <c r="D81" s="138"/>
      <c r="E81" s="139">
        <v>182.31</v>
      </c>
      <c r="F81" s="134"/>
      <c r="G81" s="134"/>
      <c r="H81" s="140"/>
      <c r="I81" s="140"/>
      <c r="J81" s="140"/>
      <c r="K81" s="140"/>
    </row>
    <row r="82" spans="1:11" ht="22.5" x14ac:dyDescent="0.2">
      <c r="A82" s="43">
        <v>29</v>
      </c>
      <c r="B82" s="44" t="s">
        <v>12679</v>
      </c>
      <c r="C82" s="59" t="s">
        <v>12680</v>
      </c>
      <c r="D82" s="45" t="s">
        <v>505</v>
      </c>
      <c r="E82" s="46">
        <v>90.64</v>
      </c>
      <c r="F82" s="47">
        <v>0</v>
      </c>
      <c r="G82" s="49">
        <f t="shared" si="1"/>
        <v>0</v>
      </c>
      <c r="H82" s="140">
        <v>5.7200000000000003E-3</v>
      </c>
      <c r="I82" s="140">
        <v>0.51846080000000005</v>
      </c>
      <c r="J82" s="140">
        <v>0</v>
      </c>
      <c r="K82" s="140">
        <v>0</v>
      </c>
    </row>
    <row r="83" spans="1:11" x14ac:dyDescent="0.2">
      <c r="A83" s="135"/>
      <c r="B83" s="136"/>
      <c r="C83" s="137" t="s">
        <v>12681</v>
      </c>
      <c r="D83" s="138"/>
      <c r="E83" s="139">
        <v>90.64</v>
      </c>
      <c r="F83" s="134"/>
      <c r="G83" s="134"/>
      <c r="H83" s="140"/>
      <c r="I83" s="140"/>
      <c r="J83" s="140"/>
      <c r="K83" s="140"/>
    </row>
    <row r="84" spans="1:11" ht="22.5" x14ac:dyDescent="0.2">
      <c r="A84" s="43">
        <v>30</v>
      </c>
      <c r="B84" s="44" t="s">
        <v>12682</v>
      </c>
      <c r="C84" s="59" t="s">
        <v>12683</v>
      </c>
      <c r="D84" s="45" t="s">
        <v>505</v>
      </c>
      <c r="E84" s="46">
        <v>12.36</v>
      </c>
      <c r="F84" s="47">
        <v>0</v>
      </c>
      <c r="G84" s="49">
        <f t="shared" si="1"/>
        <v>0</v>
      </c>
      <c r="H84" s="140">
        <v>1.112E-2</v>
      </c>
      <c r="I84" s="140">
        <v>0.13744319999999999</v>
      </c>
      <c r="J84" s="140">
        <v>0</v>
      </c>
      <c r="K84" s="140">
        <v>0</v>
      </c>
    </row>
    <row r="85" spans="1:11" x14ac:dyDescent="0.2">
      <c r="A85" s="135"/>
      <c r="B85" s="136"/>
      <c r="C85" s="137" t="s">
        <v>12684</v>
      </c>
      <c r="D85" s="138"/>
      <c r="E85" s="139">
        <v>12.36</v>
      </c>
      <c r="F85" s="134"/>
      <c r="G85" s="134"/>
      <c r="H85" s="140"/>
      <c r="I85" s="140"/>
      <c r="J85" s="140"/>
      <c r="K85" s="140"/>
    </row>
    <row r="86" spans="1:11" ht="22.5" x14ac:dyDescent="0.2">
      <c r="A86" s="43">
        <v>31</v>
      </c>
      <c r="B86" s="44" t="s">
        <v>12685</v>
      </c>
      <c r="C86" s="59" t="s">
        <v>12686</v>
      </c>
      <c r="D86" s="45" t="s">
        <v>505</v>
      </c>
      <c r="E86" s="46">
        <v>4.12</v>
      </c>
      <c r="F86" s="47">
        <v>0</v>
      </c>
      <c r="G86" s="49">
        <f t="shared" si="1"/>
        <v>0</v>
      </c>
      <c r="H86" s="140">
        <v>1.7639999999999999E-2</v>
      </c>
      <c r="I86" s="140">
        <v>7.26768E-2</v>
      </c>
      <c r="J86" s="140">
        <v>0</v>
      </c>
      <c r="K86" s="140">
        <v>0</v>
      </c>
    </row>
    <row r="87" spans="1:11" x14ac:dyDescent="0.2">
      <c r="A87" s="135"/>
      <c r="B87" s="136"/>
      <c r="C87" s="137" t="s">
        <v>12687</v>
      </c>
      <c r="D87" s="138"/>
      <c r="E87" s="139">
        <v>4.12</v>
      </c>
      <c r="F87" s="134"/>
      <c r="G87" s="134"/>
      <c r="H87" s="140"/>
      <c r="I87" s="140"/>
      <c r="J87" s="140"/>
      <c r="K87" s="140"/>
    </row>
    <row r="88" spans="1:11" x14ac:dyDescent="0.2">
      <c r="A88" s="51">
        <v>32</v>
      </c>
      <c r="B88" s="52" t="s">
        <v>12688</v>
      </c>
      <c r="C88" s="60" t="s">
        <v>12689</v>
      </c>
      <c r="D88" s="53" t="s">
        <v>505</v>
      </c>
      <c r="E88" s="54">
        <v>39</v>
      </c>
      <c r="F88" s="47">
        <v>0</v>
      </c>
      <c r="G88" s="57">
        <f t="shared" si="1"/>
        <v>0</v>
      </c>
      <c r="H88" s="140">
        <v>5.6999999999999998E-4</v>
      </c>
      <c r="I88" s="140">
        <v>2.223E-2</v>
      </c>
      <c r="J88" s="140">
        <v>0</v>
      </c>
      <c r="K88" s="140">
        <v>0</v>
      </c>
    </row>
    <row r="89" spans="1:11" x14ac:dyDescent="0.2">
      <c r="A89" s="51">
        <v>33</v>
      </c>
      <c r="B89" s="52" t="s">
        <v>12690</v>
      </c>
      <c r="C89" s="60" t="s">
        <v>12691</v>
      </c>
      <c r="D89" s="53" t="s">
        <v>505</v>
      </c>
      <c r="E89" s="54">
        <v>15</v>
      </c>
      <c r="F89" s="47">
        <v>0</v>
      </c>
      <c r="G89" s="57">
        <f t="shared" si="1"/>
        <v>0</v>
      </c>
      <c r="H89" s="140">
        <v>1.07E-3</v>
      </c>
      <c r="I89" s="140">
        <v>1.6049999999999998E-2</v>
      </c>
      <c r="J89" s="140">
        <v>0</v>
      </c>
      <c r="K89" s="140">
        <v>0</v>
      </c>
    </row>
    <row r="90" spans="1:11" ht="22.5" x14ac:dyDescent="0.2">
      <c r="A90" s="51">
        <v>34</v>
      </c>
      <c r="B90" s="52" t="s">
        <v>12692</v>
      </c>
      <c r="C90" s="60" t="s">
        <v>12693</v>
      </c>
      <c r="D90" s="53" t="s">
        <v>505</v>
      </c>
      <c r="E90" s="54">
        <v>2</v>
      </c>
      <c r="F90" s="47">
        <v>0</v>
      </c>
      <c r="G90" s="57">
        <f t="shared" si="1"/>
        <v>0</v>
      </c>
      <c r="H90" s="140">
        <v>6.9999999999999999E-4</v>
      </c>
      <c r="I90" s="140">
        <v>1.4E-3</v>
      </c>
      <c r="J90" s="140">
        <v>0</v>
      </c>
      <c r="K90" s="140">
        <v>0</v>
      </c>
    </row>
    <row r="91" spans="1:11" ht="22.5" x14ac:dyDescent="0.2">
      <c r="A91" s="51">
        <v>35</v>
      </c>
      <c r="B91" s="52" t="s">
        <v>12694</v>
      </c>
      <c r="C91" s="60" t="s">
        <v>12695</v>
      </c>
      <c r="D91" s="53" t="s">
        <v>505</v>
      </c>
      <c r="E91" s="54">
        <v>4</v>
      </c>
      <c r="F91" s="47">
        <v>0</v>
      </c>
      <c r="G91" s="57">
        <f t="shared" si="1"/>
        <v>0</v>
      </c>
      <c r="H91" s="140">
        <v>1.7099999999999999E-3</v>
      </c>
      <c r="I91" s="140">
        <v>6.8399999999999997E-3</v>
      </c>
      <c r="J91" s="140">
        <v>0</v>
      </c>
      <c r="K91" s="140">
        <v>0</v>
      </c>
    </row>
    <row r="92" spans="1:11" ht="22.5" x14ac:dyDescent="0.2">
      <c r="A92" s="51">
        <v>36</v>
      </c>
      <c r="B92" s="52" t="s">
        <v>12696</v>
      </c>
      <c r="C92" s="60" t="s">
        <v>12697</v>
      </c>
      <c r="D92" s="53" t="s">
        <v>505</v>
      </c>
      <c r="E92" s="54">
        <v>2</v>
      </c>
      <c r="F92" s="47">
        <v>0</v>
      </c>
      <c r="G92" s="57">
        <f t="shared" si="1"/>
        <v>0</v>
      </c>
      <c r="H92" s="140">
        <v>2.2000000000000001E-3</v>
      </c>
      <c r="I92" s="140">
        <v>4.4000000000000003E-3</v>
      </c>
      <c r="J92" s="140">
        <v>0</v>
      </c>
      <c r="K92" s="140">
        <v>0</v>
      </c>
    </row>
    <row r="93" spans="1:11" ht="22.5" x14ac:dyDescent="0.2">
      <c r="A93" s="51">
        <v>37</v>
      </c>
      <c r="B93" s="52" t="s">
        <v>12698</v>
      </c>
      <c r="C93" s="60" t="s">
        <v>12699</v>
      </c>
      <c r="D93" s="53" t="s">
        <v>505</v>
      </c>
      <c r="E93" s="54">
        <v>1</v>
      </c>
      <c r="F93" s="47">
        <v>0</v>
      </c>
      <c r="G93" s="57">
        <f t="shared" si="1"/>
        <v>0</v>
      </c>
      <c r="H93" s="140">
        <v>3.3999999999999998E-3</v>
      </c>
      <c r="I93" s="140">
        <v>3.3999999999999998E-3</v>
      </c>
      <c r="J93" s="140">
        <v>0</v>
      </c>
      <c r="K93" s="140">
        <v>0</v>
      </c>
    </row>
    <row r="94" spans="1:11" x14ac:dyDescent="0.2">
      <c r="A94" s="36" t="s">
        <v>148</v>
      </c>
      <c r="B94" s="37" t="s">
        <v>12700</v>
      </c>
      <c r="C94" s="58" t="s">
        <v>12701</v>
      </c>
      <c r="D94" s="38"/>
      <c r="E94" s="39"/>
      <c r="F94" s="40"/>
      <c r="G94" s="41">
        <f>SUM(G95:G115)</f>
        <v>0</v>
      </c>
      <c r="H94" s="313"/>
      <c r="I94" s="313">
        <f>SUM(I95:I115)</f>
        <v>20.616929999999996</v>
      </c>
      <c r="J94" s="313"/>
      <c r="K94" s="313">
        <f>SUM(K95:K115)</f>
        <v>0</v>
      </c>
    </row>
    <row r="95" spans="1:11" x14ac:dyDescent="0.2">
      <c r="A95" s="43">
        <v>38</v>
      </c>
      <c r="B95" s="44" t="s">
        <v>12702</v>
      </c>
      <c r="C95" s="59" t="s">
        <v>12703</v>
      </c>
      <c r="D95" s="45" t="s">
        <v>373</v>
      </c>
      <c r="E95" s="46">
        <v>384</v>
      </c>
      <c r="F95" s="47">
        <v>0</v>
      </c>
      <c r="G95" s="49">
        <f t="shared" ref="G95:G115" si="2">E95*F95</f>
        <v>0</v>
      </c>
      <c r="H95" s="140">
        <v>0</v>
      </c>
      <c r="I95" s="140">
        <v>0</v>
      </c>
      <c r="J95" s="140">
        <v>0</v>
      </c>
      <c r="K95" s="140">
        <v>0</v>
      </c>
    </row>
    <row r="96" spans="1:11" x14ac:dyDescent="0.2">
      <c r="A96" s="135"/>
      <c r="B96" s="136"/>
      <c r="C96" s="137" t="s">
        <v>12704</v>
      </c>
      <c r="D96" s="138"/>
      <c r="E96" s="139">
        <v>384</v>
      </c>
      <c r="F96" s="134"/>
      <c r="G96" s="134"/>
      <c r="H96" s="140"/>
      <c r="I96" s="140"/>
      <c r="J96" s="140"/>
      <c r="K96" s="140"/>
    </row>
    <row r="97" spans="1:11" x14ac:dyDescent="0.2">
      <c r="A97" s="51">
        <v>39</v>
      </c>
      <c r="B97" s="52" t="s">
        <v>12705</v>
      </c>
      <c r="C97" s="60" t="s">
        <v>12706</v>
      </c>
      <c r="D97" s="53" t="s">
        <v>373</v>
      </c>
      <c r="E97" s="54">
        <v>88</v>
      </c>
      <c r="F97" s="47">
        <v>0</v>
      </c>
      <c r="G97" s="57">
        <f t="shared" si="2"/>
        <v>0</v>
      </c>
      <c r="H97" s="140">
        <v>0</v>
      </c>
      <c r="I97" s="140">
        <v>0</v>
      </c>
      <c r="J97" s="140">
        <v>0</v>
      </c>
      <c r="K97" s="140">
        <v>0</v>
      </c>
    </row>
    <row r="98" spans="1:11" x14ac:dyDescent="0.2">
      <c r="A98" s="51">
        <v>40</v>
      </c>
      <c r="B98" s="52" t="s">
        <v>12707</v>
      </c>
      <c r="C98" s="60" t="s">
        <v>12708</v>
      </c>
      <c r="D98" s="53" t="s">
        <v>12709</v>
      </c>
      <c r="E98" s="54">
        <v>1</v>
      </c>
      <c r="F98" s="47">
        <v>0</v>
      </c>
      <c r="G98" s="57">
        <f t="shared" si="2"/>
        <v>0</v>
      </c>
      <c r="H98" s="140">
        <v>1.2999999999999999E-4</v>
      </c>
      <c r="I98" s="140">
        <v>1.2999999999999999E-4</v>
      </c>
      <c r="J98" s="140">
        <v>0</v>
      </c>
      <c r="K98" s="140">
        <v>0</v>
      </c>
    </row>
    <row r="99" spans="1:11" x14ac:dyDescent="0.2">
      <c r="A99" s="51">
        <v>41</v>
      </c>
      <c r="B99" s="52" t="s">
        <v>12710</v>
      </c>
      <c r="C99" s="60" t="s">
        <v>12711</v>
      </c>
      <c r="D99" s="53" t="s">
        <v>12709</v>
      </c>
      <c r="E99" s="54">
        <v>1</v>
      </c>
      <c r="F99" s="47">
        <v>0</v>
      </c>
      <c r="G99" s="57">
        <f t="shared" si="2"/>
        <v>0</v>
      </c>
      <c r="H99" s="140">
        <v>1.7000000000000001E-4</v>
      </c>
      <c r="I99" s="140">
        <v>1.7000000000000001E-4</v>
      </c>
      <c r="J99" s="140">
        <v>0</v>
      </c>
      <c r="K99" s="140">
        <v>0</v>
      </c>
    </row>
    <row r="100" spans="1:11" x14ac:dyDescent="0.2">
      <c r="A100" s="51">
        <v>42</v>
      </c>
      <c r="B100" s="52" t="s">
        <v>12712</v>
      </c>
      <c r="C100" s="60" t="s">
        <v>12713</v>
      </c>
      <c r="D100" s="53" t="s">
        <v>7393</v>
      </c>
      <c r="E100" s="54">
        <v>1</v>
      </c>
      <c r="F100" s="47">
        <v>0</v>
      </c>
      <c r="G100" s="57">
        <f t="shared" si="2"/>
        <v>0</v>
      </c>
      <c r="H100" s="140">
        <v>2.0000000000000002E-5</v>
      </c>
      <c r="I100" s="140">
        <v>2.0000000000000002E-5</v>
      </c>
      <c r="J100" s="140">
        <v>0</v>
      </c>
      <c r="K100" s="140">
        <v>0</v>
      </c>
    </row>
    <row r="101" spans="1:11" x14ac:dyDescent="0.2">
      <c r="A101" s="51">
        <v>43</v>
      </c>
      <c r="B101" s="52" t="s">
        <v>12714</v>
      </c>
      <c r="C101" s="60" t="s">
        <v>12715</v>
      </c>
      <c r="D101" s="53" t="s">
        <v>505</v>
      </c>
      <c r="E101" s="54">
        <v>4</v>
      </c>
      <c r="F101" s="47">
        <v>0</v>
      </c>
      <c r="G101" s="57">
        <f t="shared" si="2"/>
        <v>0</v>
      </c>
      <c r="H101" s="140">
        <v>0</v>
      </c>
      <c r="I101" s="140">
        <v>0</v>
      </c>
      <c r="J101" s="140">
        <v>0</v>
      </c>
      <c r="K101" s="140">
        <v>0</v>
      </c>
    </row>
    <row r="102" spans="1:11" ht="22.5" x14ac:dyDescent="0.2">
      <c r="A102" s="51">
        <v>44</v>
      </c>
      <c r="B102" s="52" t="s">
        <v>12716</v>
      </c>
      <c r="C102" s="60" t="s">
        <v>12717</v>
      </c>
      <c r="D102" s="53" t="s">
        <v>505</v>
      </c>
      <c r="E102" s="54">
        <v>8</v>
      </c>
      <c r="F102" s="47">
        <v>0</v>
      </c>
      <c r="G102" s="57">
        <f t="shared" si="2"/>
        <v>0</v>
      </c>
      <c r="H102" s="140">
        <v>0</v>
      </c>
      <c r="I102" s="140">
        <v>0</v>
      </c>
      <c r="J102" s="140">
        <v>0</v>
      </c>
      <c r="K102" s="140">
        <v>0</v>
      </c>
    </row>
    <row r="103" spans="1:11" x14ac:dyDescent="0.2">
      <c r="A103" s="51">
        <v>45</v>
      </c>
      <c r="B103" s="52" t="s">
        <v>12718</v>
      </c>
      <c r="C103" s="60" t="s">
        <v>12719</v>
      </c>
      <c r="D103" s="53" t="s">
        <v>505</v>
      </c>
      <c r="E103" s="54">
        <v>1</v>
      </c>
      <c r="F103" s="47">
        <v>0</v>
      </c>
      <c r="G103" s="57">
        <f t="shared" si="2"/>
        <v>0</v>
      </c>
      <c r="H103" s="140">
        <v>0</v>
      </c>
      <c r="I103" s="140">
        <v>0</v>
      </c>
      <c r="J103" s="140">
        <v>0</v>
      </c>
      <c r="K103" s="140">
        <v>0</v>
      </c>
    </row>
    <row r="104" spans="1:11" x14ac:dyDescent="0.2">
      <c r="A104" s="51">
        <v>46</v>
      </c>
      <c r="B104" s="52" t="s">
        <v>12720</v>
      </c>
      <c r="C104" s="60" t="s">
        <v>12721</v>
      </c>
      <c r="D104" s="53" t="s">
        <v>505</v>
      </c>
      <c r="E104" s="54">
        <v>4</v>
      </c>
      <c r="F104" s="47">
        <v>0</v>
      </c>
      <c r="G104" s="57">
        <f t="shared" si="2"/>
        <v>0</v>
      </c>
      <c r="H104" s="140">
        <v>0</v>
      </c>
      <c r="I104" s="140">
        <v>0</v>
      </c>
      <c r="J104" s="140">
        <v>0</v>
      </c>
      <c r="K104" s="140">
        <v>0</v>
      </c>
    </row>
    <row r="105" spans="1:11" x14ac:dyDescent="0.2">
      <c r="A105" s="51">
        <v>47</v>
      </c>
      <c r="B105" s="52" t="s">
        <v>12722</v>
      </c>
      <c r="C105" s="60" t="s">
        <v>12723</v>
      </c>
      <c r="D105" s="53" t="s">
        <v>505</v>
      </c>
      <c r="E105" s="54">
        <v>44</v>
      </c>
      <c r="F105" s="47">
        <v>0</v>
      </c>
      <c r="G105" s="57">
        <f t="shared" si="2"/>
        <v>0</v>
      </c>
      <c r="H105" s="140">
        <v>8.8880000000000001E-2</v>
      </c>
      <c r="I105" s="140">
        <v>3.91072</v>
      </c>
      <c r="J105" s="140">
        <v>0</v>
      </c>
      <c r="K105" s="140">
        <v>0</v>
      </c>
    </row>
    <row r="106" spans="1:11" ht="22.5" x14ac:dyDescent="0.2">
      <c r="A106" s="51">
        <v>48</v>
      </c>
      <c r="B106" s="52" t="s">
        <v>12724</v>
      </c>
      <c r="C106" s="60" t="s">
        <v>12725</v>
      </c>
      <c r="D106" s="53" t="s">
        <v>505</v>
      </c>
      <c r="E106" s="54">
        <v>4</v>
      </c>
      <c r="F106" s="47">
        <v>0</v>
      </c>
      <c r="G106" s="57">
        <f t="shared" si="2"/>
        <v>0</v>
      </c>
      <c r="H106" s="140">
        <v>3.0426099999999998</v>
      </c>
      <c r="I106" s="140">
        <v>12.170439999999999</v>
      </c>
      <c r="J106" s="140">
        <v>0</v>
      </c>
      <c r="K106" s="140">
        <v>0</v>
      </c>
    </row>
    <row r="107" spans="1:11" x14ac:dyDescent="0.2">
      <c r="A107" s="51">
        <v>49</v>
      </c>
      <c r="B107" s="52" t="s">
        <v>12726</v>
      </c>
      <c r="C107" s="60" t="s">
        <v>12727</v>
      </c>
      <c r="D107" s="53" t="s">
        <v>505</v>
      </c>
      <c r="E107" s="54">
        <v>8</v>
      </c>
      <c r="F107" s="47">
        <v>0</v>
      </c>
      <c r="G107" s="57">
        <f t="shared" si="2"/>
        <v>0</v>
      </c>
      <c r="H107" s="140">
        <v>6.4320000000000002E-2</v>
      </c>
      <c r="I107" s="140">
        <v>0.51456000000000002</v>
      </c>
      <c r="J107" s="140">
        <v>0</v>
      </c>
      <c r="K107" s="140">
        <v>0</v>
      </c>
    </row>
    <row r="108" spans="1:11" x14ac:dyDescent="0.2">
      <c r="A108" s="51">
        <v>50</v>
      </c>
      <c r="B108" s="52" t="s">
        <v>12728</v>
      </c>
      <c r="C108" s="60" t="s">
        <v>12729</v>
      </c>
      <c r="D108" s="53" t="s">
        <v>505</v>
      </c>
      <c r="E108" s="54">
        <v>4</v>
      </c>
      <c r="F108" s="47">
        <v>0</v>
      </c>
      <c r="G108" s="57">
        <f t="shared" si="2"/>
        <v>0</v>
      </c>
      <c r="H108" s="140">
        <v>0.15422</v>
      </c>
      <c r="I108" s="140">
        <v>0.61687999999999998</v>
      </c>
      <c r="J108" s="140">
        <v>0</v>
      </c>
      <c r="K108" s="140">
        <v>0</v>
      </c>
    </row>
    <row r="109" spans="1:11" x14ac:dyDescent="0.2">
      <c r="A109" s="51">
        <v>51</v>
      </c>
      <c r="B109" s="52" t="s">
        <v>12730</v>
      </c>
      <c r="C109" s="60" t="s">
        <v>12731</v>
      </c>
      <c r="D109" s="53" t="s">
        <v>505</v>
      </c>
      <c r="E109" s="54">
        <v>1</v>
      </c>
      <c r="F109" s="47">
        <v>0</v>
      </c>
      <c r="G109" s="57">
        <f t="shared" si="2"/>
        <v>0</v>
      </c>
      <c r="H109" s="140">
        <v>3.3860100000000002</v>
      </c>
      <c r="I109" s="140">
        <v>3.3860100000000002</v>
      </c>
      <c r="J109" s="140">
        <v>0</v>
      </c>
      <c r="K109" s="140">
        <v>0</v>
      </c>
    </row>
    <row r="110" spans="1:11" x14ac:dyDescent="0.2">
      <c r="A110" s="51">
        <v>52</v>
      </c>
      <c r="B110" s="52" t="s">
        <v>12732</v>
      </c>
      <c r="C110" s="60" t="s">
        <v>12733</v>
      </c>
      <c r="D110" s="53" t="s">
        <v>505</v>
      </c>
      <c r="E110" s="54">
        <v>9</v>
      </c>
      <c r="F110" s="47">
        <v>0</v>
      </c>
      <c r="G110" s="57">
        <f t="shared" si="2"/>
        <v>0</v>
      </c>
      <c r="H110" s="140">
        <v>2E-3</v>
      </c>
      <c r="I110" s="140">
        <v>1.8000000000000002E-2</v>
      </c>
      <c r="J110" s="140">
        <v>0</v>
      </c>
      <c r="K110" s="140">
        <v>0</v>
      </c>
    </row>
    <row r="111" spans="1:11" x14ac:dyDescent="0.2">
      <c r="A111" s="51">
        <v>53</v>
      </c>
      <c r="B111" s="52" t="s">
        <v>12734</v>
      </c>
      <c r="C111" s="60" t="s">
        <v>12735</v>
      </c>
      <c r="D111" s="53" t="s">
        <v>165</v>
      </c>
      <c r="E111" s="54">
        <v>44</v>
      </c>
      <c r="F111" s="47">
        <v>0</v>
      </c>
      <c r="G111" s="57">
        <f t="shared" si="2"/>
        <v>0</v>
      </c>
      <c r="H111" s="140">
        <v>0</v>
      </c>
      <c r="I111" s="140">
        <v>0</v>
      </c>
      <c r="J111" s="140">
        <v>0</v>
      </c>
      <c r="K111" s="140">
        <v>0</v>
      </c>
    </row>
    <row r="112" spans="1:11" x14ac:dyDescent="0.2">
      <c r="A112" s="51">
        <v>54</v>
      </c>
      <c r="B112" s="52" t="s">
        <v>12736</v>
      </c>
      <c r="C112" s="60" t="s">
        <v>12737</v>
      </c>
      <c r="D112" s="53" t="s">
        <v>165</v>
      </c>
      <c r="E112" s="54">
        <v>4</v>
      </c>
      <c r="F112" s="47">
        <v>0</v>
      </c>
      <c r="G112" s="57">
        <f t="shared" si="2"/>
        <v>0</v>
      </c>
      <c r="H112" s="140">
        <v>0</v>
      </c>
      <c r="I112" s="140">
        <v>0</v>
      </c>
      <c r="J112" s="140">
        <v>0</v>
      </c>
      <c r="K112" s="140">
        <v>0</v>
      </c>
    </row>
    <row r="113" spans="1:11" x14ac:dyDescent="0.2">
      <c r="A113" s="51">
        <v>55</v>
      </c>
      <c r="B113" s="52" t="s">
        <v>12738</v>
      </c>
      <c r="C113" s="60" t="s">
        <v>12739</v>
      </c>
      <c r="D113" s="53" t="s">
        <v>165</v>
      </c>
      <c r="E113" s="54">
        <v>4</v>
      </c>
      <c r="F113" s="47">
        <v>0</v>
      </c>
      <c r="G113" s="57">
        <f t="shared" si="2"/>
        <v>0</v>
      </c>
      <c r="H113" s="140">
        <v>0</v>
      </c>
      <c r="I113" s="140">
        <v>0</v>
      </c>
      <c r="J113" s="140">
        <v>0</v>
      </c>
      <c r="K113" s="140">
        <v>0</v>
      </c>
    </row>
    <row r="114" spans="1:11" x14ac:dyDescent="0.2">
      <c r="A114" s="51">
        <v>56</v>
      </c>
      <c r="B114" s="52" t="s">
        <v>12740</v>
      </c>
      <c r="C114" s="60" t="s">
        <v>12741</v>
      </c>
      <c r="D114" s="53" t="s">
        <v>165</v>
      </c>
      <c r="E114" s="54">
        <v>3</v>
      </c>
      <c r="F114" s="47">
        <v>0</v>
      </c>
      <c r="G114" s="57">
        <f t="shared" si="2"/>
        <v>0</v>
      </c>
      <c r="H114" s="140">
        <v>0</v>
      </c>
      <c r="I114" s="140">
        <v>0</v>
      </c>
      <c r="J114" s="140">
        <v>0</v>
      </c>
      <c r="K114" s="140">
        <v>0</v>
      </c>
    </row>
    <row r="115" spans="1:11" x14ac:dyDescent="0.2">
      <c r="A115" s="51">
        <v>57</v>
      </c>
      <c r="B115" s="52" t="s">
        <v>12742</v>
      </c>
      <c r="C115" s="60" t="s">
        <v>12743</v>
      </c>
      <c r="D115" s="53" t="s">
        <v>12744</v>
      </c>
      <c r="E115" s="54">
        <v>8</v>
      </c>
      <c r="F115" s="47">
        <v>0</v>
      </c>
      <c r="G115" s="57">
        <f t="shared" si="2"/>
        <v>0</v>
      </c>
      <c r="H115" s="140">
        <v>0</v>
      </c>
      <c r="I115" s="140">
        <v>0</v>
      </c>
      <c r="J115" s="140">
        <v>0</v>
      </c>
      <c r="K115" s="140">
        <v>0</v>
      </c>
    </row>
    <row r="116" spans="1:11" x14ac:dyDescent="0.2">
      <c r="A116" s="36" t="s">
        <v>148</v>
      </c>
      <c r="B116" s="37" t="s">
        <v>64</v>
      </c>
      <c r="C116" s="58" t="s">
        <v>65</v>
      </c>
      <c r="D116" s="38"/>
      <c r="E116" s="39"/>
      <c r="F116" s="40"/>
      <c r="G116" s="41">
        <f>SUM(G117)</f>
        <v>0</v>
      </c>
      <c r="H116" s="313"/>
      <c r="I116" s="313">
        <f>SUM(I117)</f>
        <v>0</v>
      </c>
      <c r="J116" s="313"/>
      <c r="K116" s="313">
        <f>SUM(K117)</f>
        <v>0</v>
      </c>
    </row>
    <row r="117" spans="1:11" x14ac:dyDescent="0.2">
      <c r="A117" s="51">
        <v>58</v>
      </c>
      <c r="B117" s="52" t="s">
        <v>12745</v>
      </c>
      <c r="C117" s="60" t="s">
        <v>12746</v>
      </c>
      <c r="D117" s="53" t="s">
        <v>297</v>
      </c>
      <c r="E117" s="54">
        <f>I94+I67+I59+I56+I8</f>
        <v>371.00253559999999</v>
      </c>
      <c r="F117" s="47">
        <v>0</v>
      </c>
      <c r="G117" s="57">
        <f>E117*F117</f>
        <v>0</v>
      </c>
      <c r="H117" s="140">
        <v>0</v>
      </c>
      <c r="I117" s="140">
        <v>0</v>
      </c>
      <c r="J117" s="140">
        <v>0</v>
      </c>
      <c r="K117" s="140">
        <v>0</v>
      </c>
    </row>
    <row r="118" spans="1:11" x14ac:dyDescent="0.2">
      <c r="A118" s="1"/>
      <c r="B118" s="2"/>
      <c r="C118" s="61"/>
      <c r="D118" s="4"/>
      <c r="E118" s="1"/>
      <c r="F118" s="1"/>
      <c r="G118" s="1"/>
      <c r="H118" s="1"/>
      <c r="I118" s="1"/>
      <c r="J118" s="1"/>
      <c r="K118" s="1"/>
    </row>
    <row r="119" spans="1:11" x14ac:dyDescent="0.2">
      <c r="C119" s="58" t="s">
        <v>11</v>
      </c>
      <c r="D119" s="38"/>
      <c r="E119" s="39"/>
      <c r="F119" s="40"/>
      <c r="G119" s="41">
        <f>G116+G94+G67+G59+G56+G8</f>
        <v>0</v>
      </c>
    </row>
    <row r="120" spans="1:11" x14ac:dyDescent="0.2">
      <c r="D120" s="6"/>
    </row>
    <row r="121" spans="1:11" x14ac:dyDescent="0.2">
      <c r="D121" s="6"/>
    </row>
    <row r="122" spans="1:11" x14ac:dyDescent="0.2">
      <c r="D122" s="6"/>
    </row>
    <row r="123" spans="1:11" x14ac:dyDescent="0.2">
      <c r="D123" s="6"/>
    </row>
    <row r="124" spans="1:11" x14ac:dyDescent="0.2">
      <c r="D124" s="6"/>
    </row>
    <row r="125" spans="1:11" x14ac:dyDescent="0.2">
      <c r="D125" s="6"/>
    </row>
    <row r="126" spans="1:11" x14ac:dyDescent="0.2">
      <c r="D126" s="6"/>
    </row>
    <row r="127" spans="1:11" x14ac:dyDescent="0.2">
      <c r="D127" s="6"/>
    </row>
    <row r="128" spans="1:11"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35A9-30F9-4BBB-9D2B-EA0B1EB7F05E}">
  <sheetPr>
    <tabColor theme="2" tint="-0.249977111117893"/>
    <outlinePr summaryBelow="0"/>
  </sheetPr>
  <dimension ref="A1:K5002"/>
  <sheetViews>
    <sheetView workbookViewId="0">
      <pane ySplit="7" topLeftCell="A65" activePane="bottomLeft" state="frozen"/>
      <selection activeCell="AD38" sqref="AD38"/>
      <selection pane="bottomLeft" activeCell="N75" sqref="N75"/>
    </sheetView>
  </sheetViews>
  <sheetFormatPr defaultRowHeight="12.75" outlineLevelRow="1"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v>
      </c>
      <c r="B1" s="343"/>
      <c r="C1" s="343"/>
      <c r="D1" s="343"/>
      <c r="E1" s="343"/>
      <c r="F1" s="343"/>
      <c r="G1" s="343"/>
    </row>
    <row r="2" spans="1:11" ht="24.95" customHeight="1" x14ac:dyDescent="0.2">
      <c r="A2" s="127" t="s">
        <v>2</v>
      </c>
      <c r="B2" s="311" t="s">
        <v>9787</v>
      </c>
      <c r="C2" s="344" t="s">
        <v>15</v>
      </c>
      <c r="D2" s="345"/>
      <c r="E2" s="345"/>
      <c r="F2" s="345"/>
      <c r="G2" s="346"/>
    </row>
    <row r="3" spans="1:11" ht="24.95" customHeight="1" x14ac:dyDescent="0.2">
      <c r="A3" s="127" t="s">
        <v>3</v>
      </c>
      <c r="B3" s="311" t="s">
        <v>12747</v>
      </c>
      <c r="C3" s="344" t="s">
        <v>12748</v>
      </c>
      <c r="D3" s="345"/>
      <c r="E3" s="345"/>
      <c r="F3" s="345"/>
      <c r="G3" s="346"/>
    </row>
    <row r="4" spans="1:11" ht="24.95" customHeight="1" x14ac:dyDescent="0.2">
      <c r="A4" s="128" t="s">
        <v>4</v>
      </c>
      <c r="B4" s="312" t="s">
        <v>12749</v>
      </c>
      <c r="C4" s="347" t="s">
        <v>12750</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11214</v>
      </c>
      <c r="C8" s="58" t="s">
        <v>11215</v>
      </c>
      <c r="D8" s="38"/>
      <c r="E8" s="39"/>
      <c r="F8" s="40"/>
      <c r="G8" s="41">
        <f>SUM(G9:G22)</f>
        <v>0</v>
      </c>
      <c r="H8" s="313"/>
      <c r="I8" s="313">
        <f>SUM(I9:I22)</f>
        <v>0.47526999999999991</v>
      </c>
      <c r="J8" s="313"/>
      <c r="K8" s="313">
        <f>SUM(K9:K22)</f>
        <v>2.0031099999999999</v>
      </c>
    </row>
    <row r="9" spans="1:11" x14ac:dyDescent="0.2">
      <c r="A9" s="43">
        <v>1</v>
      </c>
      <c r="B9" s="44" t="s">
        <v>12751</v>
      </c>
      <c r="C9" s="59" t="s">
        <v>12752</v>
      </c>
      <c r="D9" s="45" t="s">
        <v>179</v>
      </c>
      <c r="E9" s="46">
        <v>0.18</v>
      </c>
      <c r="F9" s="47">
        <v>0</v>
      </c>
      <c r="G9" s="49">
        <f>E9*F9</f>
        <v>0</v>
      </c>
      <c r="H9" s="140">
        <v>2.5</v>
      </c>
      <c r="I9" s="140">
        <v>0.44999999999999996</v>
      </c>
      <c r="J9" s="140">
        <v>0</v>
      </c>
      <c r="K9" s="140">
        <v>0</v>
      </c>
    </row>
    <row r="10" spans="1:11" x14ac:dyDescent="0.2">
      <c r="A10" s="135"/>
      <c r="B10" s="136"/>
      <c r="C10" s="137" t="s">
        <v>12753</v>
      </c>
      <c r="D10" s="138"/>
      <c r="E10" s="139">
        <v>0.18</v>
      </c>
      <c r="F10" s="134"/>
      <c r="G10" s="134">
        <f t="shared" ref="G10:G22" si="0">E10*F10</f>
        <v>0</v>
      </c>
      <c r="H10" s="140"/>
      <c r="I10" s="140"/>
      <c r="J10" s="140"/>
      <c r="K10" s="140"/>
    </row>
    <row r="11" spans="1:11" ht="22.5" x14ac:dyDescent="0.2">
      <c r="A11" s="51">
        <v>2</v>
      </c>
      <c r="B11" s="52" t="s">
        <v>12754</v>
      </c>
      <c r="C11" s="60" t="s">
        <v>12755</v>
      </c>
      <c r="D11" s="53" t="s">
        <v>373</v>
      </c>
      <c r="E11" s="54">
        <v>42</v>
      </c>
      <c r="F11" s="47">
        <v>0</v>
      </c>
      <c r="G11" s="57">
        <f t="shared" si="0"/>
        <v>0</v>
      </c>
      <c r="H11" s="140">
        <v>3.8000000000000002E-4</v>
      </c>
      <c r="I11" s="140">
        <v>1.5960000000000002E-2</v>
      </c>
      <c r="J11" s="140">
        <v>1.2999999999999999E-2</v>
      </c>
      <c r="K11" s="140">
        <v>0.54599999999999993</v>
      </c>
    </row>
    <row r="12" spans="1:11" x14ac:dyDescent="0.2">
      <c r="A12" s="51">
        <v>3</v>
      </c>
      <c r="B12" s="52" t="s">
        <v>12756</v>
      </c>
      <c r="C12" s="60" t="s">
        <v>12757</v>
      </c>
      <c r="D12" s="53" t="s">
        <v>373</v>
      </c>
      <c r="E12" s="54">
        <v>1</v>
      </c>
      <c r="F12" s="47">
        <v>0</v>
      </c>
      <c r="G12" s="57">
        <f t="shared" si="0"/>
        <v>0</v>
      </c>
      <c r="H12" s="140">
        <v>0</v>
      </c>
      <c r="I12" s="140">
        <v>0</v>
      </c>
      <c r="J12" s="140">
        <v>7.0699999999999999E-3</v>
      </c>
      <c r="K12" s="140">
        <v>7.0699999999999999E-3</v>
      </c>
    </row>
    <row r="13" spans="1:11" x14ac:dyDescent="0.2">
      <c r="A13" s="43">
        <v>4</v>
      </c>
      <c r="B13" s="44" t="s">
        <v>3187</v>
      </c>
      <c r="C13" s="59" t="s">
        <v>12758</v>
      </c>
      <c r="D13" s="45" t="s">
        <v>373</v>
      </c>
      <c r="E13" s="46">
        <v>24</v>
      </c>
      <c r="F13" s="47">
        <v>0</v>
      </c>
      <c r="G13" s="49">
        <f t="shared" si="0"/>
        <v>0</v>
      </c>
      <c r="H13" s="140">
        <v>0</v>
      </c>
      <c r="I13" s="140">
        <v>0</v>
      </c>
      <c r="J13" s="140">
        <v>4.6000000000000001E-4</v>
      </c>
      <c r="K13" s="140">
        <v>1.1040000000000001E-2</v>
      </c>
    </row>
    <row r="14" spans="1:11" x14ac:dyDescent="0.2">
      <c r="A14" s="135"/>
      <c r="B14" s="136"/>
      <c r="C14" s="137" t="s">
        <v>12759</v>
      </c>
      <c r="D14" s="138"/>
      <c r="E14" s="139">
        <v>24</v>
      </c>
      <c r="F14" s="134"/>
      <c r="G14" s="134">
        <f t="shared" si="0"/>
        <v>0</v>
      </c>
      <c r="H14" s="140"/>
      <c r="I14" s="140"/>
      <c r="J14" s="140"/>
      <c r="K14" s="140"/>
    </row>
    <row r="15" spans="1:11" x14ac:dyDescent="0.2">
      <c r="A15" s="43">
        <v>5</v>
      </c>
      <c r="B15" s="44" t="s">
        <v>12760</v>
      </c>
      <c r="C15" s="59" t="s">
        <v>12761</v>
      </c>
      <c r="D15" s="45" t="s">
        <v>505</v>
      </c>
      <c r="E15" s="46">
        <v>7</v>
      </c>
      <c r="F15" s="47">
        <v>0</v>
      </c>
      <c r="G15" s="49">
        <f t="shared" si="0"/>
        <v>0</v>
      </c>
      <c r="H15" s="140">
        <v>1.33E-3</v>
      </c>
      <c r="I15" s="140">
        <v>9.3100000000000006E-3</v>
      </c>
      <c r="J15" s="140">
        <v>0.14899999999999999</v>
      </c>
      <c r="K15" s="140">
        <v>1.0429999999999999</v>
      </c>
    </row>
    <row r="16" spans="1:11" x14ac:dyDescent="0.2">
      <c r="A16" s="135"/>
      <c r="B16" s="136"/>
      <c r="C16" s="137" t="s">
        <v>12762</v>
      </c>
      <c r="D16" s="138"/>
      <c r="E16" s="139">
        <v>1</v>
      </c>
      <c r="F16" s="134"/>
      <c r="G16" s="134">
        <f t="shared" si="0"/>
        <v>0</v>
      </c>
      <c r="H16" s="140"/>
      <c r="I16" s="140"/>
      <c r="J16" s="140"/>
      <c r="K16" s="140"/>
    </row>
    <row r="17" spans="1:11" x14ac:dyDescent="0.2">
      <c r="A17" s="135"/>
      <c r="B17" s="136"/>
      <c r="C17" s="137" t="s">
        <v>12763</v>
      </c>
      <c r="D17" s="138"/>
      <c r="E17" s="139">
        <v>1</v>
      </c>
      <c r="F17" s="134"/>
      <c r="G17" s="134">
        <f t="shared" si="0"/>
        <v>0</v>
      </c>
      <c r="H17" s="140"/>
      <c r="I17" s="140"/>
      <c r="J17" s="140"/>
      <c r="K17" s="140"/>
    </row>
    <row r="18" spans="1:11" x14ac:dyDescent="0.2">
      <c r="A18" s="135"/>
      <c r="B18" s="136"/>
      <c r="C18" s="137" t="s">
        <v>12764</v>
      </c>
      <c r="D18" s="138"/>
      <c r="E18" s="139">
        <v>4</v>
      </c>
      <c r="F18" s="134"/>
      <c r="G18" s="134">
        <f t="shared" si="0"/>
        <v>0</v>
      </c>
      <c r="H18" s="140"/>
      <c r="I18" s="140"/>
      <c r="J18" s="140"/>
      <c r="K18" s="140"/>
    </row>
    <row r="19" spans="1:11" x14ac:dyDescent="0.2">
      <c r="A19" s="135"/>
      <c r="B19" s="136"/>
      <c r="C19" s="137" t="s">
        <v>12765</v>
      </c>
      <c r="D19" s="138"/>
      <c r="E19" s="139">
        <v>1</v>
      </c>
      <c r="F19" s="134"/>
      <c r="G19" s="134">
        <f t="shared" si="0"/>
        <v>0</v>
      </c>
      <c r="H19" s="140"/>
      <c r="I19" s="140"/>
      <c r="J19" s="140"/>
      <c r="K19" s="140"/>
    </row>
    <row r="20" spans="1:11" x14ac:dyDescent="0.2">
      <c r="A20" s="51">
        <v>6</v>
      </c>
      <c r="B20" s="52" t="s">
        <v>12766</v>
      </c>
      <c r="C20" s="60" t="s">
        <v>12767</v>
      </c>
      <c r="D20" s="53" t="s">
        <v>373</v>
      </c>
      <c r="E20" s="54">
        <v>12</v>
      </c>
      <c r="F20" s="47">
        <v>0</v>
      </c>
      <c r="G20" s="57">
        <f t="shared" si="0"/>
        <v>0</v>
      </c>
      <c r="H20" s="140">
        <v>0</v>
      </c>
      <c r="I20" s="140">
        <v>0</v>
      </c>
      <c r="J20" s="140">
        <v>3.3000000000000002E-2</v>
      </c>
      <c r="K20" s="140">
        <v>0.39600000000000002</v>
      </c>
    </row>
    <row r="21" spans="1:11" x14ac:dyDescent="0.2">
      <c r="A21" s="51">
        <v>7</v>
      </c>
      <c r="B21" s="52" t="s">
        <v>11649</v>
      </c>
      <c r="C21" s="60" t="s">
        <v>11650</v>
      </c>
      <c r="D21" s="53" t="s">
        <v>297</v>
      </c>
      <c r="E21" s="54">
        <v>2.0031099999999999</v>
      </c>
      <c r="F21" s="47">
        <v>0</v>
      </c>
      <c r="G21" s="57">
        <f t="shared" si="0"/>
        <v>0</v>
      </c>
      <c r="H21" s="140">
        <v>0</v>
      </c>
      <c r="I21" s="140">
        <v>0</v>
      </c>
      <c r="J21" s="140">
        <v>0</v>
      </c>
      <c r="K21" s="140">
        <v>0</v>
      </c>
    </row>
    <row r="22" spans="1:11" ht="22.5" x14ac:dyDescent="0.2">
      <c r="A22" s="51">
        <v>8</v>
      </c>
      <c r="B22" s="52" t="s">
        <v>12768</v>
      </c>
      <c r="C22" s="60" t="s">
        <v>12769</v>
      </c>
      <c r="D22" s="53" t="s">
        <v>297</v>
      </c>
      <c r="E22" s="54">
        <v>2.0031099999999999</v>
      </c>
      <c r="F22" s="47">
        <v>0</v>
      </c>
      <c r="G22" s="57">
        <f t="shared" si="0"/>
        <v>0</v>
      </c>
      <c r="H22" s="140">
        <v>0</v>
      </c>
      <c r="I22" s="140">
        <v>0</v>
      </c>
      <c r="J22" s="140">
        <v>0</v>
      </c>
      <c r="K22" s="140">
        <v>0</v>
      </c>
    </row>
    <row r="23" spans="1:11" x14ac:dyDescent="0.2">
      <c r="A23" s="36" t="s">
        <v>148</v>
      </c>
      <c r="B23" s="37" t="s">
        <v>64</v>
      </c>
      <c r="C23" s="58" t="s">
        <v>65</v>
      </c>
      <c r="D23" s="38"/>
      <c r="E23" s="39"/>
      <c r="F23" s="40"/>
      <c r="G23" s="40">
        <f>SUM(G24)</f>
        <v>0</v>
      </c>
      <c r="H23" s="323"/>
      <c r="I23" s="323">
        <f>SUM(I24)</f>
        <v>0</v>
      </c>
      <c r="J23" s="323"/>
      <c r="K23" s="323">
        <f>SUM(K24)</f>
        <v>0</v>
      </c>
    </row>
    <row r="24" spans="1:11" ht="45" outlineLevel="1" x14ac:dyDescent="0.2">
      <c r="A24" s="324" t="s">
        <v>12152</v>
      </c>
      <c r="B24" s="44" t="s">
        <v>3543</v>
      </c>
      <c r="C24" s="59" t="s">
        <v>3544</v>
      </c>
      <c r="D24" s="45" t="s">
        <v>297</v>
      </c>
      <c r="E24" s="46">
        <f>$I$8</f>
        <v>0.47526999999999991</v>
      </c>
      <c r="F24" s="47">
        <v>0</v>
      </c>
      <c r="G24" s="322">
        <f t="shared" ref="G24" si="1">E24*F24</f>
        <v>0</v>
      </c>
      <c r="H24" s="33">
        <v>0</v>
      </c>
      <c r="I24" s="33">
        <v>0</v>
      </c>
      <c r="J24" s="33">
        <v>0</v>
      </c>
      <c r="K24" s="33">
        <v>0</v>
      </c>
    </row>
    <row r="25" spans="1:11" x14ac:dyDescent="0.2">
      <c r="A25" s="36" t="s">
        <v>148</v>
      </c>
      <c r="B25" s="37" t="s">
        <v>12770</v>
      </c>
      <c r="C25" s="58" t="s">
        <v>12771</v>
      </c>
      <c r="D25" s="38"/>
      <c r="E25" s="39"/>
      <c r="F25" s="40"/>
      <c r="G25" s="41">
        <f>SUM(G26:G71)</f>
        <v>0</v>
      </c>
      <c r="H25" s="313"/>
      <c r="I25" s="313">
        <f>SUM(I26:I71)</f>
        <v>2.3577999999999992</v>
      </c>
      <c r="J25" s="313"/>
      <c r="K25" s="313">
        <f>SUM(K26:K71)</f>
        <v>8.7400000000000005E-2</v>
      </c>
    </row>
    <row r="26" spans="1:11" x14ac:dyDescent="0.2">
      <c r="A26" s="51">
        <v>9</v>
      </c>
      <c r="B26" s="52" t="s">
        <v>12772</v>
      </c>
      <c r="C26" s="60" t="s">
        <v>12773</v>
      </c>
      <c r="D26" s="53" t="s">
        <v>373</v>
      </c>
      <c r="E26" s="54">
        <v>2</v>
      </c>
      <c r="F26" s="47">
        <v>0</v>
      </c>
      <c r="G26" s="57">
        <f t="shared" ref="G26:G71" si="2">E26*F26</f>
        <v>0</v>
      </c>
      <c r="H26" s="140">
        <v>5.0800000000000003E-3</v>
      </c>
      <c r="I26" s="140">
        <v>1.0160000000000001E-2</v>
      </c>
      <c r="J26" s="140">
        <v>0</v>
      </c>
      <c r="K26" s="140">
        <v>0</v>
      </c>
    </row>
    <row r="27" spans="1:11" x14ac:dyDescent="0.2">
      <c r="A27" s="51">
        <v>10</v>
      </c>
      <c r="B27" s="52" t="s">
        <v>12774</v>
      </c>
      <c r="C27" s="60" t="s">
        <v>12775</v>
      </c>
      <c r="D27" s="53" t="s">
        <v>373</v>
      </c>
      <c r="E27" s="54">
        <v>84</v>
      </c>
      <c r="F27" s="47">
        <v>0</v>
      </c>
      <c r="G27" s="57">
        <f t="shared" si="2"/>
        <v>0</v>
      </c>
      <c r="H27" s="140">
        <v>5.0899999999999999E-3</v>
      </c>
      <c r="I27" s="140">
        <v>0.42756</v>
      </c>
      <c r="J27" s="140">
        <v>0</v>
      </c>
      <c r="K27" s="140">
        <v>0</v>
      </c>
    </row>
    <row r="28" spans="1:11" x14ac:dyDescent="0.2">
      <c r="A28" s="51">
        <v>11</v>
      </c>
      <c r="B28" s="52" t="s">
        <v>12776</v>
      </c>
      <c r="C28" s="60" t="s">
        <v>12777</v>
      </c>
      <c r="D28" s="53" t="s">
        <v>373</v>
      </c>
      <c r="E28" s="54">
        <v>60</v>
      </c>
      <c r="F28" s="47">
        <v>0</v>
      </c>
      <c r="G28" s="57">
        <f t="shared" si="2"/>
        <v>0</v>
      </c>
      <c r="H28" s="140">
        <v>1.455E-2</v>
      </c>
      <c r="I28" s="140">
        <v>0.873</v>
      </c>
      <c r="J28" s="140">
        <v>0</v>
      </c>
      <c r="K28" s="140">
        <v>0</v>
      </c>
    </row>
    <row r="29" spans="1:11" x14ac:dyDescent="0.2">
      <c r="A29" s="51">
        <v>12</v>
      </c>
      <c r="B29" s="52" t="s">
        <v>12778</v>
      </c>
      <c r="C29" s="60" t="s">
        <v>12779</v>
      </c>
      <c r="D29" s="53" t="s">
        <v>373</v>
      </c>
      <c r="E29" s="54">
        <v>55</v>
      </c>
      <c r="F29" s="47">
        <v>0</v>
      </c>
      <c r="G29" s="57">
        <f t="shared" si="2"/>
        <v>0</v>
      </c>
      <c r="H29" s="140">
        <v>1.2489999999999999E-2</v>
      </c>
      <c r="I29" s="140">
        <v>0.68694999999999995</v>
      </c>
      <c r="J29" s="140">
        <v>0</v>
      </c>
      <c r="K29" s="140">
        <v>0</v>
      </c>
    </row>
    <row r="30" spans="1:11" x14ac:dyDescent="0.2">
      <c r="A30" s="51">
        <v>13</v>
      </c>
      <c r="B30" s="52" t="s">
        <v>12780</v>
      </c>
      <c r="C30" s="60" t="s">
        <v>12781</v>
      </c>
      <c r="D30" s="53" t="s">
        <v>373</v>
      </c>
      <c r="E30" s="54">
        <v>13</v>
      </c>
      <c r="F30" s="47">
        <v>0</v>
      </c>
      <c r="G30" s="57">
        <f t="shared" si="2"/>
        <v>0</v>
      </c>
      <c r="H30" s="140">
        <v>1.4800000000000001E-2</v>
      </c>
      <c r="I30" s="140">
        <v>0.19240000000000002</v>
      </c>
      <c r="J30" s="140">
        <v>0</v>
      </c>
      <c r="K30" s="140">
        <v>0</v>
      </c>
    </row>
    <row r="31" spans="1:11" x14ac:dyDescent="0.2">
      <c r="A31" s="51">
        <v>14</v>
      </c>
      <c r="B31" s="52" t="s">
        <v>12782</v>
      </c>
      <c r="C31" s="60" t="s">
        <v>12783</v>
      </c>
      <c r="D31" s="53" t="s">
        <v>505</v>
      </c>
      <c r="E31" s="54">
        <v>2</v>
      </c>
      <c r="F31" s="47">
        <v>0</v>
      </c>
      <c r="G31" s="57">
        <f t="shared" si="2"/>
        <v>0</v>
      </c>
      <c r="H31" s="140">
        <v>1.0300000000000001E-3</v>
      </c>
      <c r="I31" s="140">
        <v>2.0600000000000002E-3</v>
      </c>
      <c r="J31" s="140">
        <v>0</v>
      </c>
      <c r="K31" s="140">
        <v>0</v>
      </c>
    </row>
    <row r="32" spans="1:11" x14ac:dyDescent="0.2">
      <c r="A32" s="51">
        <v>15</v>
      </c>
      <c r="B32" s="52" t="s">
        <v>12784</v>
      </c>
      <c r="C32" s="60" t="s">
        <v>12785</v>
      </c>
      <c r="D32" s="53" t="s">
        <v>373</v>
      </c>
      <c r="E32" s="54">
        <v>1</v>
      </c>
      <c r="F32" s="47">
        <v>0</v>
      </c>
      <c r="G32" s="57">
        <f t="shared" si="2"/>
        <v>0</v>
      </c>
      <c r="H32" s="140">
        <v>2.5699999999999998E-3</v>
      </c>
      <c r="I32" s="140">
        <v>2.5699999999999998E-3</v>
      </c>
      <c r="J32" s="140">
        <v>0</v>
      </c>
      <c r="K32" s="140">
        <v>0</v>
      </c>
    </row>
    <row r="33" spans="1:11" x14ac:dyDescent="0.2">
      <c r="A33" s="51">
        <v>16</v>
      </c>
      <c r="B33" s="52" t="s">
        <v>12786</v>
      </c>
      <c r="C33" s="60" t="s">
        <v>12787</v>
      </c>
      <c r="D33" s="53" t="s">
        <v>373</v>
      </c>
      <c r="E33" s="54">
        <v>4</v>
      </c>
      <c r="F33" s="47">
        <v>0</v>
      </c>
      <c r="G33" s="57">
        <f t="shared" si="2"/>
        <v>0</v>
      </c>
      <c r="H33" s="140">
        <v>3.0100000000000001E-3</v>
      </c>
      <c r="I33" s="140">
        <v>1.204E-2</v>
      </c>
      <c r="J33" s="140">
        <v>0</v>
      </c>
      <c r="K33" s="140">
        <v>0</v>
      </c>
    </row>
    <row r="34" spans="1:11" x14ac:dyDescent="0.2">
      <c r="A34" s="51">
        <v>17</v>
      </c>
      <c r="B34" s="52" t="s">
        <v>12788</v>
      </c>
      <c r="C34" s="60" t="s">
        <v>12789</v>
      </c>
      <c r="D34" s="53" t="s">
        <v>373</v>
      </c>
      <c r="E34" s="54">
        <v>2</v>
      </c>
      <c r="F34" s="47">
        <v>0</v>
      </c>
      <c r="G34" s="57">
        <f t="shared" si="2"/>
        <v>0</v>
      </c>
      <c r="H34" s="140">
        <v>4.2900000000000004E-3</v>
      </c>
      <c r="I34" s="140">
        <v>8.5800000000000008E-3</v>
      </c>
      <c r="J34" s="140">
        <v>0</v>
      </c>
      <c r="K34" s="140">
        <v>0</v>
      </c>
    </row>
    <row r="35" spans="1:11" x14ac:dyDescent="0.2">
      <c r="A35" s="51">
        <v>18</v>
      </c>
      <c r="B35" s="52" t="s">
        <v>12790</v>
      </c>
      <c r="C35" s="60" t="s">
        <v>12791</v>
      </c>
      <c r="D35" s="53" t="s">
        <v>373</v>
      </c>
      <c r="E35" s="54">
        <v>1</v>
      </c>
      <c r="F35" s="47">
        <v>0</v>
      </c>
      <c r="G35" s="57">
        <f t="shared" si="2"/>
        <v>0</v>
      </c>
      <c r="H35" s="140">
        <v>6.3299999999999997E-3</v>
      </c>
      <c r="I35" s="140">
        <v>6.3299999999999997E-3</v>
      </c>
      <c r="J35" s="140">
        <v>0</v>
      </c>
      <c r="K35" s="140">
        <v>0</v>
      </c>
    </row>
    <row r="36" spans="1:11" x14ac:dyDescent="0.2">
      <c r="A36" s="51">
        <v>19</v>
      </c>
      <c r="B36" s="52" t="s">
        <v>12792</v>
      </c>
      <c r="C36" s="60" t="s">
        <v>12793</v>
      </c>
      <c r="D36" s="53" t="s">
        <v>4127</v>
      </c>
      <c r="E36" s="54">
        <v>1</v>
      </c>
      <c r="F36" s="47">
        <v>0</v>
      </c>
      <c r="G36" s="57">
        <f t="shared" si="2"/>
        <v>0</v>
      </c>
      <c r="H36" s="140">
        <v>3.2499999999999999E-3</v>
      </c>
      <c r="I36" s="140">
        <v>3.2499999999999999E-3</v>
      </c>
      <c r="J36" s="140">
        <v>0</v>
      </c>
      <c r="K36" s="140">
        <v>0</v>
      </c>
    </row>
    <row r="37" spans="1:11" x14ac:dyDescent="0.2">
      <c r="A37" s="51">
        <v>20</v>
      </c>
      <c r="B37" s="52" t="s">
        <v>12794</v>
      </c>
      <c r="C37" s="60" t="s">
        <v>12795</v>
      </c>
      <c r="D37" s="53" t="s">
        <v>4127</v>
      </c>
      <c r="E37" s="54">
        <v>1</v>
      </c>
      <c r="F37" s="47">
        <v>0</v>
      </c>
      <c r="G37" s="57">
        <f t="shared" si="2"/>
        <v>0</v>
      </c>
      <c r="H37" s="140">
        <v>4.4999999999999997E-3</v>
      </c>
      <c r="I37" s="140">
        <v>4.4999999999999997E-3</v>
      </c>
      <c r="J37" s="140">
        <v>0</v>
      </c>
      <c r="K37" s="140">
        <v>0</v>
      </c>
    </row>
    <row r="38" spans="1:11" x14ac:dyDescent="0.2">
      <c r="A38" s="51">
        <v>21</v>
      </c>
      <c r="B38" s="52" t="s">
        <v>12796</v>
      </c>
      <c r="C38" s="60" t="s">
        <v>12797</v>
      </c>
      <c r="D38" s="53" t="s">
        <v>12567</v>
      </c>
      <c r="E38" s="54">
        <v>1</v>
      </c>
      <c r="F38" s="47">
        <v>0</v>
      </c>
      <c r="G38" s="57">
        <f t="shared" si="2"/>
        <v>0</v>
      </c>
      <c r="H38" s="140">
        <v>0</v>
      </c>
      <c r="I38" s="140">
        <v>0</v>
      </c>
      <c r="J38" s="140">
        <v>5.13E-3</v>
      </c>
      <c r="K38" s="140">
        <v>5.13E-3</v>
      </c>
    </row>
    <row r="39" spans="1:11" x14ac:dyDescent="0.2">
      <c r="A39" s="51">
        <v>22</v>
      </c>
      <c r="B39" s="52" t="s">
        <v>12798</v>
      </c>
      <c r="C39" s="60" t="s">
        <v>12799</v>
      </c>
      <c r="D39" s="53" t="s">
        <v>12567</v>
      </c>
      <c r="E39" s="54">
        <v>1</v>
      </c>
      <c r="F39" s="47">
        <v>0</v>
      </c>
      <c r="G39" s="57">
        <f t="shared" si="2"/>
        <v>0</v>
      </c>
      <c r="H39" s="140">
        <v>0</v>
      </c>
      <c r="I39" s="140">
        <v>0</v>
      </c>
      <c r="J39" s="140">
        <v>7.2199999999999999E-3</v>
      </c>
      <c r="K39" s="140">
        <v>7.2199999999999999E-3</v>
      </c>
    </row>
    <row r="40" spans="1:11" x14ac:dyDescent="0.2">
      <c r="A40" s="51">
        <v>23</v>
      </c>
      <c r="B40" s="52" t="s">
        <v>12800</v>
      </c>
      <c r="C40" s="60" t="s">
        <v>12801</v>
      </c>
      <c r="D40" s="53" t="s">
        <v>505</v>
      </c>
      <c r="E40" s="54">
        <v>1</v>
      </c>
      <c r="F40" s="47">
        <v>0</v>
      </c>
      <c r="G40" s="57">
        <f t="shared" si="2"/>
        <v>0</v>
      </c>
      <c r="H40" s="140">
        <v>0</v>
      </c>
      <c r="I40" s="140">
        <v>0</v>
      </c>
      <c r="J40" s="140">
        <v>8.8999999999999995E-4</v>
      </c>
      <c r="K40" s="140">
        <v>8.8999999999999995E-4</v>
      </c>
    </row>
    <row r="41" spans="1:11" x14ac:dyDescent="0.2">
      <c r="A41" s="51">
        <v>24</v>
      </c>
      <c r="B41" s="52" t="s">
        <v>12802</v>
      </c>
      <c r="C41" s="60" t="s">
        <v>12803</v>
      </c>
      <c r="D41" s="53" t="s">
        <v>505</v>
      </c>
      <c r="E41" s="54">
        <v>1</v>
      </c>
      <c r="F41" s="47">
        <v>0</v>
      </c>
      <c r="G41" s="57">
        <f t="shared" si="2"/>
        <v>0</v>
      </c>
      <c r="H41" s="140">
        <v>0</v>
      </c>
      <c r="I41" s="140">
        <v>0</v>
      </c>
      <c r="J41" s="140">
        <v>9.1E-4</v>
      </c>
      <c r="K41" s="140">
        <v>9.1E-4</v>
      </c>
    </row>
    <row r="42" spans="1:11" x14ac:dyDescent="0.2">
      <c r="A42" s="51">
        <v>25</v>
      </c>
      <c r="B42" s="52" t="s">
        <v>12804</v>
      </c>
      <c r="C42" s="60" t="s">
        <v>12805</v>
      </c>
      <c r="D42" s="53" t="s">
        <v>4127</v>
      </c>
      <c r="E42" s="54">
        <v>1</v>
      </c>
      <c r="F42" s="47">
        <v>0</v>
      </c>
      <c r="G42" s="57">
        <f t="shared" si="2"/>
        <v>0</v>
      </c>
      <c r="H42" s="140">
        <v>1.8000000000000001E-4</v>
      </c>
      <c r="I42" s="140">
        <v>1.8000000000000001E-4</v>
      </c>
      <c r="J42" s="140">
        <v>0</v>
      </c>
      <c r="K42" s="140">
        <v>0</v>
      </c>
    </row>
    <row r="43" spans="1:11" x14ac:dyDescent="0.2">
      <c r="A43" s="51">
        <v>26</v>
      </c>
      <c r="B43" s="52" t="s">
        <v>12806</v>
      </c>
      <c r="C43" s="60" t="s">
        <v>12807</v>
      </c>
      <c r="D43" s="53" t="s">
        <v>4127</v>
      </c>
      <c r="E43" s="54">
        <v>1</v>
      </c>
      <c r="F43" s="47">
        <v>0</v>
      </c>
      <c r="G43" s="57">
        <f t="shared" si="2"/>
        <v>0</v>
      </c>
      <c r="H43" s="140">
        <v>1.8000000000000001E-4</v>
      </c>
      <c r="I43" s="140">
        <v>1.8000000000000001E-4</v>
      </c>
      <c r="J43" s="140">
        <v>0</v>
      </c>
      <c r="K43" s="140">
        <v>0</v>
      </c>
    </row>
    <row r="44" spans="1:11" x14ac:dyDescent="0.2">
      <c r="A44" s="51">
        <v>27</v>
      </c>
      <c r="B44" s="52" t="s">
        <v>12808</v>
      </c>
      <c r="C44" s="60" t="s">
        <v>12809</v>
      </c>
      <c r="D44" s="53" t="s">
        <v>373</v>
      </c>
      <c r="E44" s="54">
        <v>0.5</v>
      </c>
      <c r="F44" s="47">
        <v>0</v>
      </c>
      <c r="G44" s="57">
        <f t="shared" si="2"/>
        <v>0</v>
      </c>
      <c r="H44" s="140">
        <v>2.7999999999999998E-4</v>
      </c>
      <c r="I44" s="140">
        <v>1.3999999999999999E-4</v>
      </c>
      <c r="J44" s="140">
        <v>0</v>
      </c>
      <c r="K44" s="140">
        <v>0</v>
      </c>
    </row>
    <row r="45" spans="1:11" x14ac:dyDescent="0.2">
      <c r="A45" s="43">
        <v>28</v>
      </c>
      <c r="B45" s="44" t="s">
        <v>12810</v>
      </c>
      <c r="C45" s="59" t="s">
        <v>12811</v>
      </c>
      <c r="D45" s="45" t="s">
        <v>4127</v>
      </c>
      <c r="E45" s="46">
        <v>1</v>
      </c>
      <c r="F45" s="47">
        <v>0</v>
      </c>
      <c r="G45" s="49">
        <f t="shared" si="2"/>
        <v>0</v>
      </c>
      <c r="H45" s="140">
        <v>4.0400000000000002E-3</v>
      </c>
      <c r="I45" s="140">
        <v>4.0400000000000002E-3</v>
      </c>
      <c r="J45" s="140">
        <v>0</v>
      </c>
      <c r="K45" s="140">
        <v>0</v>
      </c>
    </row>
    <row r="46" spans="1:11" x14ac:dyDescent="0.2">
      <c r="A46" s="135"/>
      <c r="B46" s="136"/>
      <c r="C46" s="137" t="s">
        <v>12812</v>
      </c>
      <c r="D46" s="138"/>
      <c r="E46" s="139">
        <v>1</v>
      </c>
      <c r="F46" s="134"/>
      <c r="G46" s="134"/>
      <c r="H46" s="140"/>
      <c r="I46" s="140"/>
      <c r="J46" s="140"/>
      <c r="K46" s="140"/>
    </row>
    <row r="47" spans="1:11" x14ac:dyDescent="0.2">
      <c r="A47" s="51">
        <v>29</v>
      </c>
      <c r="B47" s="52" t="s">
        <v>12813</v>
      </c>
      <c r="C47" s="60" t="s">
        <v>12814</v>
      </c>
      <c r="D47" s="53" t="s">
        <v>505</v>
      </c>
      <c r="E47" s="54">
        <v>34</v>
      </c>
      <c r="F47" s="47">
        <v>0</v>
      </c>
      <c r="G47" s="57">
        <f t="shared" si="2"/>
        <v>0</v>
      </c>
      <c r="H47" s="140">
        <v>9.3000000000000005E-4</v>
      </c>
      <c r="I47" s="140">
        <v>3.1620000000000002E-2</v>
      </c>
      <c r="J47" s="140">
        <v>0</v>
      </c>
      <c r="K47" s="140">
        <v>0</v>
      </c>
    </row>
    <row r="48" spans="1:11" x14ac:dyDescent="0.2">
      <c r="A48" s="51">
        <v>30</v>
      </c>
      <c r="B48" s="52" t="s">
        <v>12815</v>
      </c>
      <c r="C48" s="60" t="s">
        <v>12816</v>
      </c>
      <c r="D48" s="53" t="s">
        <v>505</v>
      </c>
      <c r="E48" s="54">
        <v>2</v>
      </c>
      <c r="F48" s="47">
        <v>0</v>
      </c>
      <c r="G48" s="57">
        <f t="shared" si="2"/>
        <v>0</v>
      </c>
      <c r="H48" s="140">
        <v>0</v>
      </c>
      <c r="I48" s="140">
        <v>0</v>
      </c>
      <c r="J48" s="140">
        <v>0</v>
      </c>
      <c r="K48" s="140">
        <v>0</v>
      </c>
    </row>
    <row r="49" spans="1:11" x14ac:dyDescent="0.2">
      <c r="A49" s="51">
        <v>31</v>
      </c>
      <c r="B49" s="52" t="s">
        <v>12817</v>
      </c>
      <c r="C49" s="60" t="s">
        <v>12818</v>
      </c>
      <c r="D49" s="53" t="s">
        <v>373</v>
      </c>
      <c r="E49" s="54">
        <v>250</v>
      </c>
      <c r="F49" s="47">
        <v>0</v>
      </c>
      <c r="G49" s="57">
        <f t="shared" si="2"/>
        <v>0</v>
      </c>
      <c r="H49" s="140">
        <v>0</v>
      </c>
      <c r="I49" s="140">
        <v>0</v>
      </c>
      <c r="J49" s="140">
        <v>0</v>
      </c>
      <c r="K49" s="140">
        <v>0</v>
      </c>
    </row>
    <row r="50" spans="1:11" x14ac:dyDescent="0.2">
      <c r="A50" s="51">
        <v>32</v>
      </c>
      <c r="B50" s="52" t="s">
        <v>12819</v>
      </c>
      <c r="C50" s="60" t="s">
        <v>12820</v>
      </c>
      <c r="D50" s="53" t="s">
        <v>505</v>
      </c>
      <c r="E50" s="54">
        <v>2</v>
      </c>
      <c r="F50" s="47">
        <v>0</v>
      </c>
      <c r="G50" s="57">
        <f t="shared" si="2"/>
        <v>0</v>
      </c>
      <c r="H50" s="140">
        <v>0</v>
      </c>
      <c r="I50" s="140">
        <v>0</v>
      </c>
      <c r="J50" s="140">
        <v>0</v>
      </c>
      <c r="K50" s="140">
        <v>0</v>
      </c>
    </row>
    <row r="51" spans="1:11" x14ac:dyDescent="0.2">
      <c r="A51" s="51">
        <v>33</v>
      </c>
      <c r="B51" s="52" t="s">
        <v>12821</v>
      </c>
      <c r="C51" s="60" t="s">
        <v>12822</v>
      </c>
      <c r="D51" s="53" t="s">
        <v>505</v>
      </c>
      <c r="E51" s="54">
        <v>1</v>
      </c>
      <c r="F51" s="47">
        <v>0</v>
      </c>
      <c r="G51" s="57">
        <f t="shared" si="2"/>
        <v>0</v>
      </c>
      <c r="H51" s="140">
        <v>2.5000000000000001E-4</v>
      </c>
      <c r="I51" s="140">
        <v>2.5000000000000001E-4</v>
      </c>
      <c r="J51" s="140">
        <v>0</v>
      </c>
      <c r="K51" s="140">
        <v>0</v>
      </c>
    </row>
    <row r="52" spans="1:11" x14ac:dyDescent="0.2">
      <c r="A52" s="51">
        <v>34</v>
      </c>
      <c r="B52" s="52" t="s">
        <v>12823</v>
      </c>
      <c r="C52" s="60" t="s">
        <v>12824</v>
      </c>
      <c r="D52" s="53" t="s">
        <v>4127</v>
      </c>
      <c r="E52" s="54">
        <v>34</v>
      </c>
      <c r="F52" s="47">
        <v>0</v>
      </c>
      <c r="G52" s="57">
        <f t="shared" si="2"/>
        <v>0</v>
      </c>
      <c r="H52" s="140">
        <v>4.0000000000000003E-5</v>
      </c>
      <c r="I52" s="140">
        <v>1.3600000000000001E-3</v>
      </c>
      <c r="J52" s="140">
        <v>0</v>
      </c>
      <c r="K52" s="140">
        <v>0</v>
      </c>
    </row>
    <row r="53" spans="1:11" x14ac:dyDescent="0.2">
      <c r="A53" s="43">
        <v>35</v>
      </c>
      <c r="B53" s="44" t="s">
        <v>12825</v>
      </c>
      <c r="C53" s="59" t="s">
        <v>12826</v>
      </c>
      <c r="D53" s="45" t="s">
        <v>505</v>
      </c>
      <c r="E53" s="46">
        <v>13</v>
      </c>
      <c r="F53" s="47">
        <v>0</v>
      </c>
      <c r="G53" s="49">
        <f t="shared" si="2"/>
        <v>0</v>
      </c>
      <c r="H53" s="140">
        <v>3.0000000000000001E-5</v>
      </c>
      <c r="I53" s="140">
        <v>3.8999999999999999E-4</v>
      </c>
      <c r="J53" s="140">
        <v>0</v>
      </c>
      <c r="K53" s="140">
        <v>0</v>
      </c>
    </row>
    <row r="54" spans="1:11" x14ac:dyDescent="0.2">
      <c r="A54" s="135"/>
      <c r="B54" s="136"/>
      <c r="C54" s="137" t="s">
        <v>12827</v>
      </c>
      <c r="D54" s="138"/>
      <c r="E54" s="139">
        <v>13</v>
      </c>
      <c r="F54" s="134"/>
      <c r="G54" s="134"/>
      <c r="H54" s="140"/>
      <c r="I54" s="140"/>
      <c r="J54" s="140"/>
      <c r="K54" s="140"/>
    </row>
    <row r="55" spans="1:11" x14ac:dyDescent="0.2">
      <c r="A55" s="43">
        <v>36</v>
      </c>
      <c r="B55" s="44" t="s">
        <v>12828</v>
      </c>
      <c r="C55" s="59" t="s">
        <v>12829</v>
      </c>
      <c r="D55" s="45" t="s">
        <v>505</v>
      </c>
      <c r="E55" s="46">
        <v>8</v>
      </c>
      <c r="F55" s="47">
        <v>0</v>
      </c>
      <c r="G55" s="49">
        <f t="shared" si="2"/>
        <v>0</v>
      </c>
      <c r="H55" s="140">
        <v>3.0000000000000001E-5</v>
      </c>
      <c r="I55" s="140">
        <v>2.4000000000000001E-4</v>
      </c>
      <c r="J55" s="140">
        <v>0</v>
      </c>
      <c r="K55" s="140">
        <v>0</v>
      </c>
    </row>
    <row r="56" spans="1:11" x14ac:dyDescent="0.2">
      <c r="A56" s="135"/>
      <c r="B56" s="136"/>
      <c r="C56" s="137" t="s">
        <v>12830</v>
      </c>
      <c r="D56" s="138"/>
      <c r="E56" s="139">
        <v>8</v>
      </c>
      <c r="F56" s="134"/>
      <c r="G56" s="134"/>
      <c r="H56" s="140"/>
      <c r="I56" s="140"/>
      <c r="J56" s="140"/>
      <c r="K56" s="140"/>
    </row>
    <row r="57" spans="1:11" x14ac:dyDescent="0.2">
      <c r="A57" s="51">
        <v>37</v>
      </c>
      <c r="B57" s="52" t="s">
        <v>12831</v>
      </c>
      <c r="C57" s="60" t="s">
        <v>12832</v>
      </c>
      <c r="D57" s="53" t="s">
        <v>505</v>
      </c>
      <c r="E57" s="54">
        <v>2</v>
      </c>
      <c r="F57" s="47">
        <v>0</v>
      </c>
      <c r="G57" s="57">
        <f t="shared" si="2"/>
        <v>0</v>
      </c>
      <c r="H57" s="140">
        <v>3.0000000000000001E-5</v>
      </c>
      <c r="I57" s="140">
        <v>6.0000000000000002E-5</v>
      </c>
      <c r="J57" s="140">
        <v>0</v>
      </c>
      <c r="K57" s="140">
        <v>0</v>
      </c>
    </row>
    <row r="58" spans="1:11" x14ac:dyDescent="0.2">
      <c r="A58" s="51">
        <v>38</v>
      </c>
      <c r="B58" s="52" t="s">
        <v>12833</v>
      </c>
      <c r="C58" s="60" t="s">
        <v>12834</v>
      </c>
      <c r="D58" s="53" t="s">
        <v>505</v>
      </c>
      <c r="E58" s="54">
        <v>2</v>
      </c>
      <c r="F58" s="47">
        <v>0</v>
      </c>
      <c r="G58" s="57">
        <f t="shared" si="2"/>
        <v>0</v>
      </c>
      <c r="H58" s="140">
        <v>3.0000000000000001E-5</v>
      </c>
      <c r="I58" s="140">
        <v>6.0000000000000002E-5</v>
      </c>
      <c r="J58" s="140">
        <v>0</v>
      </c>
      <c r="K58" s="140">
        <v>0</v>
      </c>
    </row>
    <row r="59" spans="1:11" x14ac:dyDescent="0.2">
      <c r="A59" s="51">
        <v>39</v>
      </c>
      <c r="B59" s="52" t="s">
        <v>12835</v>
      </c>
      <c r="C59" s="60" t="s">
        <v>12836</v>
      </c>
      <c r="D59" s="53" t="s">
        <v>505</v>
      </c>
      <c r="E59" s="54">
        <v>2</v>
      </c>
      <c r="F59" s="47">
        <v>0</v>
      </c>
      <c r="G59" s="57">
        <f t="shared" si="2"/>
        <v>0</v>
      </c>
      <c r="H59" s="140">
        <v>2.7999999999999998E-4</v>
      </c>
      <c r="I59" s="140">
        <v>5.5999999999999995E-4</v>
      </c>
      <c r="J59" s="140">
        <v>4.1000000000000003E-3</v>
      </c>
      <c r="K59" s="140">
        <v>8.2000000000000007E-3</v>
      </c>
    </row>
    <row r="60" spans="1:11" x14ac:dyDescent="0.2">
      <c r="A60" s="51">
        <v>40</v>
      </c>
      <c r="B60" s="52" t="s">
        <v>12837</v>
      </c>
      <c r="C60" s="60" t="s">
        <v>12838</v>
      </c>
      <c r="D60" s="53" t="s">
        <v>505</v>
      </c>
      <c r="E60" s="54">
        <v>1</v>
      </c>
      <c r="F60" s="47">
        <v>0</v>
      </c>
      <c r="G60" s="57">
        <f t="shared" si="2"/>
        <v>0</v>
      </c>
      <c r="H60" s="140">
        <v>6.0000000000000002E-5</v>
      </c>
      <c r="I60" s="140">
        <v>6.0000000000000002E-5</v>
      </c>
      <c r="J60" s="140">
        <v>6.5049999999999997E-2</v>
      </c>
      <c r="K60" s="140">
        <v>6.5049999999999997E-2</v>
      </c>
    </row>
    <row r="61" spans="1:11" x14ac:dyDescent="0.2">
      <c r="A61" s="51">
        <v>41</v>
      </c>
      <c r="B61" s="52" t="s">
        <v>12839</v>
      </c>
      <c r="C61" s="60" t="s">
        <v>12840</v>
      </c>
      <c r="D61" s="53" t="s">
        <v>373</v>
      </c>
      <c r="E61" s="54">
        <v>12</v>
      </c>
      <c r="F61" s="47">
        <v>0</v>
      </c>
      <c r="G61" s="57">
        <f t="shared" si="2"/>
        <v>0</v>
      </c>
      <c r="H61" s="140">
        <v>6.1500000000000001E-3</v>
      </c>
      <c r="I61" s="140">
        <v>7.3800000000000004E-2</v>
      </c>
      <c r="J61" s="140">
        <v>0</v>
      </c>
      <c r="K61" s="140">
        <v>0</v>
      </c>
    </row>
    <row r="62" spans="1:11" x14ac:dyDescent="0.2">
      <c r="A62" s="51">
        <v>42</v>
      </c>
      <c r="B62" s="52" t="s">
        <v>12841</v>
      </c>
      <c r="C62" s="60" t="s">
        <v>12842</v>
      </c>
      <c r="D62" s="53" t="s">
        <v>505</v>
      </c>
      <c r="E62" s="54">
        <v>2</v>
      </c>
      <c r="F62" s="47">
        <v>0</v>
      </c>
      <c r="G62" s="57">
        <f t="shared" si="2"/>
        <v>0</v>
      </c>
      <c r="H62" s="140">
        <v>1.7000000000000001E-4</v>
      </c>
      <c r="I62" s="140">
        <v>3.4000000000000002E-4</v>
      </c>
      <c r="J62" s="140">
        <v>0</v>
      </c>
      <c r="K62" s="140">
        <v>0</v>
      </c>
    </row>
    <row r="63" spans="1:11" x14ac:dyDescent="0.2">
      <c r="A63" s="51">
        <v>43</v>
      </c>
      <c r="B63" s="52" t="s">
        <v>12843</v>
      </c>
      <c r="C63" s="60" t="s">
        <v>12844</v>
      </c>
      <c r="D63" s="53" t="s">
        <v>505</v>
      </c>
      <c r="E63" s="54">
        <v>1</v>
      </c>
      <c r="F63" s="47">
        <v>0</v>
      </c>
      <c r="G63" s="57">
        <f t="shared" si="2"/>
        <v>0</v>
      </c>
      <c r="H63" s="140">
        <v>7.5000000000000002E-4</v>
      </c>
      <c r="I63" s="140">
        <v>7.5000000000000002E-4</v>
      </c>
      <c r="J63" s="140">
        <v>0</v>
      </c>
      <c r="K63" s="140">
        <v>0</v>
      </c>
    </row>
    <row r="64" spans="1:11" x14ac:dyDescent="0.2">
      <c r="A64" s="51">
        <v>44</v>
      </c>
      <c r="B64" s="52" t="s">
        <v>12845</v>
      </c>
      <c r="C64" s="60" t="s">
        <v>12846</v>
      </c>
      <c r="D64" s="53" t="s">
        <v>505</v>
      </c>
      <c r="E64" s="54">
        <v>3</v>
      </c>
      <c r="F64" s="47">
        <v>0</v>
      </c>
      <c r="G64" s="57">
        <f t="shared" si="2"/>
        <v>0</v>
      </c>
      <c r="H64" s="140">
        <v>8.4999999999999995E-4</v>
      </c>
      <c r="I64" s="140">
        <v>2.5499999999999997E-3</v>
      </c>
      <c r="J64" s="140">
        <v>0</v>
      </c>
      <c r="K64" s="140">
        <v>0</v>
      </c>
    </row>
    <row r="65" spans="1:11" x14ac:dyDescent="0.2">
      <c r="A65" s="51">
        <v>45</v>
      </c>
      <c r="B65" s="52" t="s">
        <v>12847</v>
      </c>
      <c r="C65" s="60" t="s">
        <v>12848</v>
      </c>
      <c r="D65" s="53" t="s">
        <v>505</v>
      </c>
      <c r="E65" s="54">
        <v>4</v>
      </c>
      <c r="F65" s="47">
        <v>0</v>
      </c>
      <c r="G65" s="57">
        <f t="shared" si="2"/>
        <v>0</v>
      </c>
      <c r="H65" s="140">
        <v>0</v>
      </c>
      <c r="I65" s="140">
        <v>0</v>
      </c>
      <c r="J65" s="140">
        <v>0</v>
      </c>
      <c r="K65" s="140">
        <v>0</v>
      </c>
    </row>
    <row r="66" spans="1:11" x14ac:dyDescent="0.2">
      <c r="A66" s="51">
        <v>46</v>
      </c>
      <c r="B66" s="52" t="s">
        <v>12849</v>
      </c>
      <c r="C66" s="60" t="s">
        <v>12850</v>
      </c>
      <c r="D66" s="53" t="s">
        <v>505</v>
      </c>
      <c r="E66" s="54">
        <v>12</v>
      </c>
      <c r="F66" s="47">
        <v>0</v>
      </c>
      <c r="G66" s="57">
        <f t="shared" si="2"/>
        <v>0</v>
      </c>
      <c r="H66" s="140">
        <v>1.6000000000000001E-4</v>
      </c>
      <c r="I66" s="140">
        <v>1.9200000000000003E-3</v>
      </c>
      <c r="J66" s="140">
        <v>0</v>
      </c>
      <c r="K66" s="140">
        <v>0</v>
      </c>
    </row>
    <row r="67" spans="1:11" x14ac:dyDescent="0.2">
      <c r="A67" s="51">
        <v>47</v>
      </c>
      <c r="B67" s="52" t="s">
        <v>12851</v>
      </c>
      <c r="C67" s="60" t="s">
        <v>12852</v>
      </c>
      <c r="D67" s="53" t="s">
        <v>505</v>
      </c>
      <c r="E67" s="54">
        <v>4</v>
      </c>
      <c r="F67" s="47">
        <v>0</v>
      </c>
      <c r="G67" s="57">
        <f t="shared" si="2"/>
        <v>0</v>
      </c>
      <c r="H67" s="140">
        <v>2.5000000000000001E-4</v>
      </c>
      <c r="I67" s="140">
        <v>1E-3</v>
      </c>
      <c r="J67" s="140">
        <v>0</v>
      </c>
      <c r="K67" s="140">
        <v>0</v>
      </c>
    </row>
    <row r="68" spans="1:11" x14ac:dyDescent="0.2">
      <c r="A68" s="51">
        <v>48</v>
      </c>
      <c r="B68" s="52" t="s">
        <v>12853</v>
      </c>
      <c r="C68" s="60" t="s">
        <v>12854</v>
      </c>
      <c r="D68" s="53" t="s">
        <v>505</v>
      </c>
      <c r="E68" s="54">
        <v>2</v>
      </c>
      <c r="F68" s="47">
        <v>0</v>
      </c>
      <c r="G68" s="57">
        <f t="shared" si="2"/>
        <v>0</v>
      </c>
      <c r="H68" s="140">
        <v>3.6000000000000002E-4</v>
      </c>
      <c r="I68" s="140">
        <v>7.2000000000000005E-4</v>
      </c>
      <c r="J68" s="140">
        <v>0</v>
      </c>
      <c r="K68" s="140">
        <v>0</v>
      </c>
    </row>
    <row r="69" spans="1:11" x14ac:dyDescent="0.2">
      <c r="A69" s="51">
        <v>49</v>
      </c>
      <c r="B69" s="52" t="s">
        <v>12855</v>
      </c>
      <c r="C69" s="60" t="s">
        <v>12856</v>
      </c>
      <c r="D69" s="53" t="s">
        <v>505</v>
      </c>
      <c r="E69" s="54">
        <v>2</v>
      </c>
      <c r="F69" s="47">
        <v>0</v>
      </c>
      <c r="G69" s="57">
        <f t="shared" si="2"/>
        <v>0</v>
      </c>
      <c r="H69" s="140">
        <v>6.8999999999999997E-4</v>
      </c>
      <c r="I69" s="140">
        <v>1.3799999999999999E-3</v>
      </c>
      <c r="J69" s="140">
        <v>0</v>
      </c>
      <c r="K69" s="140">
        <v>0</v>
      </c>
    </row>
    <row r="70" spans="1:11" x14ac:dyDescent="0.2">
      <c r="A70" s="51">
        <v>50</v>
      </c>
      <c r="B70" s="52" t="s">
        <v>12857</v>
      </c>
      <c r="C70" s="60" t="s">
        <v>12858</v>
      </c>
      <c r="D70" s="53" t="s">
        <v>505</v>
      </c>
      <c r="E70" s="54">
        <v>34</v>
      </c>
      <c r="F70" s="47">
        <v>0</v>
      </c>
      <c r="G70" s="57">
        <f t="shared" si="2"/>
        <v>0</v>
      </c>
      <c r="H70" s="140">
        <v>2.0000000000000001E-4</v>
      </c>
      <c r="I70" s="140">
        <v>6.8000000000000005E-3</v>
      </c>
      <c r="J70" s="140">
        <v>0</v>
      </c>
      <c r="K70" s="140">
        <v>0</v>
      </c>
    </row>
    <row r="71" spans="1:11" x14ac:dyDescent="0.2">
      <c r="A71" s="51">
        <v>51</v>
      </c>
      <c r="B71" s="52" t="s">
        <v>12859</v>
      </c>
      <c r="C71" s="60" t="s">
        <v>12860</v>
      </c>
      <c r="D71" s="53" t="s">
        <v>505</v>
      </c>
      <c r="E71" s="54">
        <v>1</v>
      </c>
      <c r="F71" s="47">
        <v>0</v>
      </c>
      <c r="G71" s="57">
        <f t="shared" si="2"/>
        <v>0</v>
      </c>
      <c r="H71" s="140">
        <v>0</v>
      </c>
      <c r="I71" s="140">
        <v>0</v>
      </c>
      <c r="J71" s="140">
        <v>0</v>
      </c>
      <c r="K71" s="140">
        <v>0</v>
      </c>
    </row>
    <row r="72" spans="1:11" x14ac:dyDescent="0.2">
      <c r="A72" s="36" t="s">
        <v>148</v>
      </c>
      <c r="B72" s="37" t="s">
        <v>90</v>
      </c>
      <c r="C72" s="58" t="s">
        <v>91</v>
      </c>
      <c r="D72" s="38"/>
      <c r="E72" s="39"/>
      <c r="F72" s="40"/>
      <c r="G72" s="41">
        <f>SUM(G73:G77)</f>
        <v>0</v>
      </c>
      <c r="H72" s="313"/>
      <c r="I72" s="313">
        <f>SUM(I73:I77)</f>
        <v>2.2525000000000003E-2</v>
      </c>
      <c r="J72" s="313"/>
      <c r="K72" s="313">
        <f>SUM(K73:K77)</f>
        <v>0</v>
      </c>
    </row>
    <row r="73" spans="1:11" x14ac:dyDescent="0.2">
      <c r="A73" s="43">
        <v>52</v>
      </c>
      <c r="B73" s="44" t="s">
        <v>11308</v>
      </c>
      <c r="C73" s="59" t="s">
        <v>11533</v>
      </c>
      <c r="D73" s="45" t="s">
        <v>2323</v>
      </c>
      <c r="E73" s="46">
        <v>21.25</v>
      </c>
      <c r="F73" s="47">
        <v>0</v>
      </c>
      <c r="G73" s="49">
        <f t="shared" ref="G73:G77" si="3">E73*F73</f>
        <v>0</v>
      </c>
      <c r="H73" s="140">
        <v>6.0000000000000002E-5</v>
      </c>
      <c r="I73" s="140">
        <v>1.2750000000000001E-3</v>
      </c>
      <c r="J73" s="140">
        <v>0</v>
      </c>
      <c r="K73" s="140">
        <v>0</v>
      </c>
    </row>
    <row r="74" spans="1:11" x14ac:dyDescent="0.2">
      <c r="A74" s="135"/>
      <c r="B74" s="136"/>
      <c r="C74" s="137" t="s">
        <v>12861</v>
      </c>
      <c r="D74" s="138"/>
      <c r="E74" s="139">
        <v>21.25</v>
      </c>
      <c r="F74" s="134"/>
      <c r="G74" s="134"/>
      <c r="H74" s="140"/>
      <c r="I74" s="140"/>
      <c r="J74" s="140"/>
      <c r="K74" s="140"/>
    </row>
    <row r="75" spans="1:11" x14ac:dyDescent="0.2">
      <c r="A75" s="43">
        <v>53</v>
      </c>
      <c r="B75" s="44" t="s">
        <v>11310</v>
      </c>
      <c r="C75" s="59" t="s">
        <v>11534</v>
      </c>
      <c r="D75" s="45" t="s">
        <v>2323</v>
      </c>
      <c r="E75" s="46">
        <v>21.25</v>
      </c>
      <c r="F75" s="47">
        <v>0</v>
      </c>
      <c r="G75" s="49">
        <f t="shared" si="3"/>
        <v>0</v>
      </c>
      <c r="H75" s="140">
        <v>1E-3</v>
      </c>
      <c r="I75" s="140">
        <v>2.1250000000000002E-2</v>
      </c>
      <c r="J75" s="140">
        <v>0</v>
      </c>
      <c r="K75" s="140">
        <v>0</v>
      </c>
    </row>
    <row r="76" spans="1:11" ht="22.5" x14ac:dyDescent="0.2">
      <c r="A76" s="135"/>
      <c r="B76" s="136"/>
      <c r="C76" s="137" t="s">
        <v>12862</v>
      </c>
      <c r="D76" s="138"/>
      <c r="E76" s="139">
        <v>21.25</v>
      </c>
      <c r="F76" s="134"/>
      <c r="G76" s="134"/>
      <c r="H76" s="140"/>
      <c r="I76" s="140"/>
      <c r="J76" s="140"/>
      <c r="K76" s="140"/>
    </row>
    <row r="77" spans="1:11" x14ac:dyDescent="0.2">
      <c r="A77" s="51">
        <v>54</v>
      </c>
      <c r="B77" s="52" t="s">
        <v>11312</v>
      </c>
      <c r="C77" s="60" t="s">
        <v>11535</v>
      </c>
      <c r="D77" s="53" t="s">
        <v>297</v>
      </c>
      <c r="E77" s="54">
        <v>2.2530000000000001E-2</v>
      </c>
      <c r="F77" s="47">
        <v>0</v>
      </c>
      <c r="G77" s="57">
        <f t="shared" si="3"/>
        <v>0</v>
      </c>
      <c r="H77" s="140">
        <v>0</v>
      </c>
      <c r="I77" s="140">
        <v>0</v>
      </c>
      <c r="J77" s="140">
        <v>0</v>
      </c>
      <c r="K77" s="140">
        <v>0</v>
      </c>
    </row>
    <row r="78" spans="1:11" x14ac:dyDescent="0.2">
      <c r="A78" s="36" t="s">
        <v>148</v>
      </c>
      <c r="B78" s="37" t="s">
        <v>108</v>
      </c>
      <c r="C78" s="58" t="s">
        <v>109</v>
      </c>
      <c r="D78" s="38"/>
      <c r="E78" s="39"/>
      <c r="F78" s="40"/>
      <c r="G78" s="41">
        <f>SUM(G79:G83)</f>
        <v>0</v>
      </c>
      <c r="H78" s="313"/>
      <c r="I78" s="313">
        <f>SUM(I79:I83)</f>
        <v>1.967E-2</v>
      </c>
      <c r="J78" s="313"/>
      <c r="K78" s="313">
        <f>SUM(K79:K83)</f>
        <v>0</v>
      </c>
    </row>
    <row r="79" spans="1:11" x14ac:dyDescent="0.2">
      <c r="A79" s="43">
        <v>55</v>
      </c>
      <c r="B79" s="44" t="s">
        <v>11460</v>
      </c>
      <c r="C79" s="59" t="s">
        <v>11620</v>
      </c>
      <c r="D79" s="45" t="s">
        <v>373</v>
      </c>
      <c r="E79" s="46">
        <v>7</v>
      </c>
      <c r="F79" s="47">
        <v>0</v>
      </c>
      <c r="G79" s="49">
        <f t="shared" ref="G79:G83" si="4">E79*F79</f>
        <v>0</v>
      </c>
      <c r="H79" s="140">
        <v>6.9999999999999994E-5</v>
      </c>
      <c r="I79" s="140">
        <v>4.8999999999999998E-4</v>
      </c>
      <c r="J79" s="140">
        <v>0</v>
      </c>
      <c r="K79" s="140">
        <v>0</v>
      </c>
    </row>
    <row r="80" spans="1:11" x14ac:dyDescent="0.2">
      <c r="A80" s="135"/>
      <c r="B80" s="136"/>
      <c r="C80" s="137" t="s">
        <v>12863</v>
      </c>
      <c r="D80" s="138"/>
      <c r="E80" s="139">
        <v>7</v>
      </c>
      <c r="F80" s="134"/>
      <c r="G80" s="134"/>
      <c r="H80" s="140"/>
      <c r="I80" s="140"/>
      <c r="J80" s="140"/>
      <c r="K80" s="140"/>
    </row>
    <row r="81" spans="1:11" x14ac:dyDescent="0.2">
      <c r="A81" s="43">
        <v>56</v>
      </c>
      <c r="B81" s="44" t="s">
        <v>12864</v>
      </c>
      <c r="C81" s="59" t="s">
        <v>12865</v>
      </c>
      <c r="D81" s="45" t="s">
        <v>373</v>
      </c>
      <c r="E81" s="46">
        <v>212</v>
      </c>
      <c r="F81" s="47">
        <v>0</v>
      </c>
      <c r="G81" s="49">
        <f t="shared" si="4"/>
        <v>0</v>
      </c>
      <c r="H81" s="140">
        <v>9.0000000000000006E-5</v>
      </c>
      <c r="I81" s="140">
        <v>1.908E-2</v>
      </c>
      <c r="J81" s="140">
        <v>0</v>
      </c>
      <c r="K81" s="140">
        <v>0</v>
      </c>
    </row>
    <row r="82" spans="1:11" x14ac:dyDescent="0.2">
      <c r="A82" s="135"/>
      <c r="B82" s="136"/>
      <c r="C82" s="137" t="s">
        <v>12866</v>
      </c>
      <c r="D82" s="138"/>
      <c r="E82" s="139">
        <v>212</v>
      </c>
      <c r="F82" s="134"/>
      <c r="G82" s="134"/>
      <c r="H82" s="140"/>
      <c r="I82" s="140"/>
      <c r="J82" s="140"/>
      <c r="K82" s="140"/>
    </row>
    <row r="83" spans="1:11" x14ac:dyDescent="0.2">
      <c r="A83" s="43">
        <v>57</v>
      </c>
      <c r="B83" s="44" t="s">
        <v>12867</v>
      </c>
      <c r="C83" s="59" t="s">
        <v>12868</v>
      </c>
      <c r="D83" s="45" t="s">
        <v>373</v>
      </c>
      <c r="E83" s="46">
        <v>1</v>
      </c>
      <c r="F83" s="47">
        <v>0</v>
      </c>
      <c r="G83" s="49">
        <f t="shared" si="4"/>
        <v>0</v>
      </c>
      <c r="H83" s="140">
        <v>1E-4</v>
      </c>
      <c r="I83" s="140">
        <v>1E-4</v>
      </c>
      <c r="J83" s="140">
        <v>0</v>
      </c>
      <c r="K83" s="140">
        <v>0</v>
      </c>
    </row>
    <row r="84" spans="1:11" x14ac:dyDescent="0.2">
      <c r="A84" s="135"/>
      <c r="B84" s="136"/>
      <c r="C84" s="137" t="s">
        <v>12869</v>
      </c>
      <c r="D84" s="138"/>
      <c r="E84" s="139">
        <v>1</v>
      </c>
      <c r="F84" s="134"/>
      <c r="G84" s="134"/>
      <c r="H84" s="140"/>
      <c r="I84" s="140"/>
      <c r="J84" s="140"/>
      <c r="K84" s="140"/>
    </row>
    <row r="85" spans="1:11" x14ac:dyDescent="0.2">
      <c r="A85" s="36" t="s">
        <v>148</v>
      </c>
      <c r="B85" s="37" t="s">
        <v>9748</v>
      </c>
      <c r="C85" s="58" t="s">
        <v>9749</v>
      </c>
      <c r="D85" s="38"/>
      <c r="E85" s="39"/>
      <c r="F85" s="40"/>
      <c r="G85" s="41">
        <f>SUM(G86)</f>
        <v>0</v>
      </c>
      <c r="H85" s="313"/>
      <c r="I85" s="313">
        <f>SUM(I86)</f>
        <v>2.7E-4</v>
      </c>
      <c r="J85" s="313"/>
      <c r="K85" s="313">
        <f>SUM(K86)</f>
        <v>0</v>
      </c>
    </row>
    <row r="86" spans="1:11" ht="22.5" x14ac:dyDescent="0.2">
      <c r="A86" s="51">
        <v>58</v>
      </c>
      <c r="B86" s="52" t="s">
        <v>12870</v>
      </c>
      <c r="C86" s="60" t="s">
        <v>12871</v>
      </c>
      <c r="D86" s="53" t="s">
        <v>11224</v>
      </c>
      <c r="E86" s="54">
        <v>1</v>
      </c>
      <c r="F86" s="47">
        <v>0</v>
      </c>
      <c r="G86" s="57">
        <f>E86*F86</f>
        <v>0</v>
      </c>
      <c r="H86" s="140">
        <v>2.7E-4</v>
      </c>
      <c r="I86" s="140">
        <v>2.7E-4</v>
      </c>
      <c r="J86" s="140">
        <v>0</v>
      </c>
      <c r="K86" s="140">
        <v>0</v>
      </c>
    </row>
    <row r="87" spans="1:11" x14ac:dyDescent="0.2">
      <c r="A87" s="36" t="s">
        <v>148</v>
      </c>
      <c r="B87" s="37" t="s">
        <v>120</v>
      </c>
      <c r="C87" s="58" t="s">
        <v>10</v>
      </c>
      <c r="D87" s="38"/>
      <c r="E87" s="39"/>
      <c r="F87" s="40"/>
      <c r="G87" s="41">
        <f>SUM(G88)</f>
        <v>0</v>
      </c>
      <c r="H87" s="313"/>
      <c r="I87" s="313">
        <f>SUM(I88)</f>
        <v>0</v>
      </c>
      <c r="J87" s="313"/>
      <c r="K87" s="313">
        <f>SUM(K88)</f>
        <v>0</v>
      </c>
    </row>
    <row r="88" spans="1:11" x14ac:dyDescent="0.2">
      <c r="A88" s="43">
        <v>59</v>
      </c>
      <c r="B88" s="44" t="s">
        <v>12872</v>
      </c>
      <c r="C88" s="59" t="s">
        <v>12873</v>
      </c>
      <c r="D88" s="45" t="s">
        <v>150</v>
      </c>
      <c r="E88" s="46">
        <v>1</v>
      </c>
      <c r="F88" s="47">
        <v>0</v>
      </c>
      <c r="G88" s="49">
        <f>E88*F88</f>
        <v>0</v>
      </c>
      <c r="H88" s="140">
        <v>0</v>
      </c>
      <c r="I88" s="140">
        <v>0</v>
      </c>
      <c r="J88" s="140">
        <v>0</v>
      </c>
      <c r="K88" s="140">
        <v>0</v>
      </c>
    </row>
    <row r="89" spans="1:11" x14ac:dyDescent="0.2">
      <c r="A89" s="1"/>
      <c r="B89" s="2"/>
      <c r="C89" s="61"/>
      <c r="D89" s="4"/>
      <c r="E89" s="1"/>
      <c r="F89" s="1"/>
      <c r="G89" s="1"/>
      <c r="H89" s="1"/>
      <c r="I89" s="1"/>
      <c r="J89" s="1"/>
      <c r="K89" s="1"/>
    </row>
    <row r="90" spans="1:11" x14ac:dyDescent="0.2">
      <c r="C90" s="58" t="s">
        <v>11</v>
      </c>
      <c r="D90" s="38"/>
      <c r="E90" s="39"/>
      <c r="F90" s="40"/>
      <c r="G90" s="41">
        <f>G87+G85+G78+G72+G25+G23+G8</f>
        <v>0</v>
      </c>
    </row>
    <row r="91" spans="1:11" x14ac:dyDescent="0.2">
      <c r="D91" s="6"/>
    </row>
    <row r="92" spans="1:11" x14ac:dyDescent="0.2">
      <c r="D92" s="6"/>
    </row>
    <row r="93" spans="1:11" x14ac:dyDescent="0.2">
      <c r="D93" s="6"/>
    </row>
    <row r="94" spans="1:11" x14ac:dyDescent="0.2">
      <c r="D94" s="6"/>
    </row>
    <row r="95" spans="1:11" x14ac:dyDescent="0.2">
      <c r="D95" s="6"/>
    </row>
    <row r="96" spans="1:11"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row r="5002" spans="4:4" x14ac:dyDescent="0.2">
      <c r="D5002"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F0D3-03A2-4FE2-A780-F0D11C8AE83F}">
  <sheetPr>
    <tabColor rgb="FFFFFF00"/>
    <outlinePr summaryBelow="0"/>
  </sheetPr>
  <dimension ref="A1:M5001"/>
  <sheetViews>
    <sheetView workbookViewId="0">
      <pane ySplit="7" topLeftCell="A8" activePane="bottomLeft" state="frozen"/>
      <selection activeCell="M30" sqref="M30"/>
      <selection pane="bottomLeft" activeCell="F10" sqref="F10"/>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3" ht="15.75" customHeight="1" x14ac:dyDescent="0.25">
      <c r="A1" s="343" t="s">
        <v>1</v>
      </c>
      <c r="B1" s="343"/>
      <c r="C1" s="343"/>
      <c r="D1" s="343"/>
      <c r="E1" s="343"/>
      <c r="F1" s="343"/>
      <c r="G1" s="343"/>
    </row>
    <row r="2" spans="1:13" ht="24.95" customHeight="1" x14ac:dyDescent="0.2">
      <c r="A2" s="127" t="s">
        <v>2</v>
      </c>
      <c r="B2" s="308" t="s">
        <v>9787</v>
      </c>
      <c r="C2" s="344" t="s">
        <v>15</v>
      </c>
      <c r="D2" s="345"/>
      <c r="E2" s="345"/>
      <c r="F2" s="345"/>
      <c r="G2" s="346"/>
    </row>
    <row r="3" spans="1:13" ht="24.95" customHeight="1" x14ac:dyDescent="0.2">
      <c r="A3" s="127" t="s">
        <v>3</v>
      </c>
      <c r="B3" s="308" t="s">
        <v>11210</v>
      </c>
      <c r="C3" s="344" t="s">
        <v>11211</v>
      </c>
      <c r="D3" s="345"/>
      <c r="E3" s="345"/>
      <c r="F3" s="345"/>
      <c r="G3" s="346"/>
    </row>
    <row r="4" spans="1:13" ht="24.95" customHeight="1" x14ac:dyDescent="0.2">
      <c r="A4" s="128" t="s">
        <v>4</v>
      </c>
      <c r="B4" s="309" t="s">
        <v>11212</v>
      </c>
      <c r="C4" s="347" t="s">
        <v>11213</v>
      </c>
      <c r="D4" s="348"/>
      <c r="E4" s="348"/>
      <c r="F4" s="348"/>
      <c r="G4" s="349"/>
    </row>
    <row r="5" spans="1:13" x14ac:dyDescent="0.2">
      <c r="D5" s="6"/>
    </row>
    <row r="6" spans="1:13"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3" hidden="1" x14ac:dyDescent="0.2">
      <c r="A7" s="1"/>
      <c r="B7" s="2"/>
      <c r="C7" s="2"/>
      <c r="D7" s="4"/>
      <c r="E7" s="25"/>
      <c r="F7" s="26"/>
      <c r="G7" s="26"/>
      <c r="H7" s="25"/>
      <c r="I7" s="25"/>
      <c r="J7" s="25"/>
      <c r="K7" s="25"/>
    </row>
    <row r="8" spans="1:13" x14ac:dyDescent="0.2">
      <c r="A8" s="36" t="s">
        <v>148</v>
      </c>
      <c r="B8" s="37" t="s">
        <v>11214</v>
      </c>
      <c r="C8" s="58" t="s">
        <v>11215</v>
      </c>
      <c r="D8" s="38"/>
      <c r="E8" s="39"/>
      <c r="F8" s="40"/>
      <c r="G8" s="41">
        <f>SUM(G9:G17)</f>
        <v>0</v>
      </c>
      <c r="H8" s="313"/>
      <c r="I8" s="313">
        <f>SUM(I9:I17)</f>
        <v>0.11405549999999998</v>
      </c>
      <c r="J8" s="313"/>
      <c r="K8" s="313">
        <f>SUM(K9:K17)</f>
        <v>0.26900000000000002</v>
      </c>
    </row>
    <row r="9" spans="1:13" ht="22.5" x14ac:dyDescent="0.2">
      <c r="A9" s="43">
        <v>1</v>
      </c>
      <c r="B9" s="44" t="s">
        <v>11216</v>
      </c>
      <c r="C9" s="59" t="s">
        <v>11471</v>
      </c>
      <c r="D9" s="45" t="s">
        <v>373</v>
      </c>
      <c r="E9" s="46">
        <v>8.4499999999999993</v>
      </c>
      <c r="F9" s="47">
        <v>0</v>
      </c>
      <c r="G9" s="49">
        <f>E9*F9</f>
        <v>0</v>
      </c>
      <c r="H9" s="140">
        <v>1.299E-2</v>
      </c>
      <c r="I9" s="140">
        <v>0.10976549999999999</v>
      </c>
      <c r="J9" s="140">
        <v>0</v>
      </c>
      <c r="K9" s="140">
        <v>0</v>
      </c>
      <c r="L9" s="24"/>
      <c r="M9" s="24"/>
    </row>
    <row r="10" spans="1:13" x14ac:dyDescent="0.2">
      <c r="A10" s="135"/>
      <c r="B10" s="136"/>
      <c r="C10" s="137" t="s">
        <v>11217</v>
      </c>
      <c r="D10" s="138"/>
      <c r="E10" s="139">
        <v>8.4499999999999993</v>
      </c>
      <c r="F10" s="134"/>
      <c r="G10" s="134"/>
      <c r="H10" s="140"/>
      <c r="I10" s="140"/>
      <c r="J10" s="140"/>
      <c r="K10" s="140"/>
      <c r="L10" s="24"/>
      <c r="M10" s="24"/>
    </row>
    <row r="11" spans="1:13" ht="22.5" x14ac:dyDescent="0.2">
      <c r="A11" s="43">
        <v>2</v>
      </c>
      <c r="B11" s="44" t="s">
        <v>9960</v>
      </c>
      <c r="C11" s="59" t="s">
        <v>11472</v>
      </c>
      <c r="D11" s="45" t="s">
        <v>505</v>
      </c>
      <c r="E11" s="46">
        <v>23</v>
      </c>
      <c r="F11" s="47">
        <v>0</v>
      </c>
      <c r="G11" s="49">
        <f>E11*F11</f>
        <v>0</v>
      </c>
      <c r="H11" s="140">
        <v>8.0000000000000007E-5</v>
      </c>
      <c r="I11" s="140">
        <v>1.8400000000000001E-3</v>
      </c>
      <c r="J11" s="140">
        <v>3.0000000000000001E-3</v>
      </c>
      <c r="K11" s="140">
        <v>6.9000000000000006E-2</v>
      </c>
      <c r="L11" s="24"/>
      <c r="M11" s="24"/>
    </row>
    <row r="12" spans="1:13" x14ac:dyDescent="0.2">
      <c r="A12" s="135"/>
      <c r="B12" s="136"/>
      <c r="C12" s="137" t="s">
        <v>11218</v>
      </c>
      <c r="D12" s="138"/>
      <c r="E12" s="139">
        <v>23</v>
      </c>
      <c r="F12" s="134"/>
      <c r="G12" s="134"/>
      <c r="H12" s="140"/>
      <c r="I12" s="140"/>
      <c r="J12" s="140"/>
      <c r="K12" s="140"/>
      <c r="L12" s="24"/>
      <c r="M12" s="24"/>
    </row>
    <row r="13" spans="1:13" x14ac:dyDescent="0.2">
      <c r="A13" s="51">
        <v>3</v>
      </c>
      <c r="B13" s="52" t="s">
        <v>11219</v>
      </c>
      <c r="C13" s="60" t="s">
        <v>11473</v>
      </c>
      <c r="D13" s="53" t="s">
        <v>373</v>
      </c>
      <c r="E13" s="54">
        <v>5</v>
      </c>
      <c r="F13" s="47">
        <v>0</v>
      </c>
      <c r="G13" s="57">
        <f t="shared" ref="G13:G77" si="0">E13*F13</f>
        <v>0</v>
      </c>
      <c r="H13" s="140">
        <v>4.8999999999999998E-4</v>
      </c>
      <c r="I13" s="140">
        <v>2.4499999999999999E-3</v>
      </c>
      <c r="J13" s="140">
        <v>0.04</v>
      </c>
      <c r="K13" s="140">
        <v>0.2</v>
      </c>
      <c r="L13" s="24"/>
      <c r="M13" s="24"/>
    </row>
    <row r="14" spans="1:13" ht="22.5" x14ac:dyDescent="0.2">
      <c r="A14" s="320" t="s">
        <v>12145</v>
      </c>
      <c r="B14" s="52" t="s">
        <v>11319</v>
      </c>
      <c r="C14" s="60" t="s">
        <v>11540</v>
      </c>
      <c r="D14" s="53" t="s">
        <v>297</v>
      </c>
      <c r="E14" s="54">
        <f>$K$8</f>
        <v>0.26900000000000002</v>
      </c>
      <c r="F14" s="47">
        <v>0</v>
      </c>
      <c r="G14" s="57">
        <f t="shared" si="0"/>
        <v>0</v>
      </c>
      <c r="H14" s="140">
        <v>0</v>
      </c>
      <c r="I14" s="140">
        <v>0</v>
      </c>
      <c r="J14" s="140">
        <v>0</v>
      </c>
      <c r="K14" s="140">
        <v>0</v>
      </c>
    </row>
    <row r="15" spans="1:13" ht="22.5" x14ac:dyDescent="0.2">
      <c r="A15" s="51">
        <v>4</v>
      </c>
      <c r="B15" s="52" t="s">
        <v>11220</v>
      </c>
      <c r="C15" s="60" t="s">
        <v>11221</v>
      </c>
      <c r="D15" s="53" t="s">
        <v>297</v>
      </c>
      <c r="E15" s="54">
        <v>0.26900000000000002</v>
      </c>
      <c r="F15" s="47">
        <v>0</v>
      </c>
      <c r="G15" s="57">
        <f t="shared" si="0"/>
        <v>0</v>
      </c>
      <c r="H15" s="140">
        <v>0</v>
      </c>
      <c r="I15" s="140">
        <v>0</v>
      </c>
      <c r="J15" s="140">
        <v>0</v>
      </c>
      <c r="K15" s="140">
        <v>0</v>
      </c>
      <c r="L15" s="24"/>
      <c r="M15" s="24"/>
    </row>
    <row r="16" spans="1:13" x14ac:dyDescent="0.2">
      <c r="A16" s="51">
        <v>5</v>
      </c>
      <c r="B16" s="52" t="s">
        <v>11222</v>
      </c>
      <c r="C16" s="60" t="s">
        <v>11223</v>
      </c>
      <c r="D16" s="53" t="s">
        <v>9693</v>
      </c>
      <c r="E16" s="54">
        <v>10</v>
      </c>
      <c r="F16" s="47">
        <v>0</v>
      </c>
      <c r="G16" s="57">
        <f t="shared" si="0"/>
        <v>0</v>
      </c>
      <c r="H16" s="140">
        <v>0</v>
      </c>
      <c r="I16" s="140">
        <v>0</v>
      </c>
      <c r="J16" s="140">
        <v>0</v>
      </c>
      <c r="K16" s="140">
        <v>0</v>
      </c>
      <c r="L16" s="24"/>
      <c r="M16" s="24"/>
    </row>
    <row r="17" spans="1:13" ht="22.5" x14ac:dyDescent="0.2">
      <c r="A17" s="51">
        <v>6</v>
      </c>
      <c r="B17" s="52" t="s">
        <v>11225</v>
      </c>
      <c r="C17" s="60" t="s">
        <v>11474</v>
      </c>
      <c r="D17" s="53" t="s">
        <v>297</v>
      </c>
      <c r="E17" s="54">
        <v>0.11161</v>
      </c>
      <c r="F17" s="47">
        <v>0</v>
      </c>
      <c r="G17" s="57">
        <f t="shared" si="0"/>
        <v>0</v>
      </c>
      <c r="H17" s="140">
        <v>0</v>
      </c>
      <c r="I17" s="140">
        <v>0</v>
      </c>
      <c r="J17" s="140">
        <v>0</v>
      </c>
      <c r="K17" s="140">
        <v>0</v>
      </c>
      <c r="L17" s="24"/>
      <c r="M17" s="24"/>
    </row>
    <row r="18" spans="1:13" x14ac:dyDescent="0.2">
      <c r="A18" s="36" t="s">
        <v>148</v>
      </c>
      <c r="B18" s="37" t="s">
        <v>70</v>
      </c>
      <c r="C18" s="58" t="s">
        <v>71</v>
      </c>
      <c r="D18" s="38"/>
      <c r="E18" s="39"/>
      <c r="F18" s="40"/>
      <c r="G18" s="41">
        <f>SUM(G19:G36)</f>
        <v>0</v>
      </c>
      <c r="H18" s="313"/>
      <c r="I18" s="313">
        <f>SUM(I19:I36)</f>
        <v>4.4660000000000005E-2</v>
      </c>
      <c r="J18" s="313"/>
      <c r="K18" s="313">
        <f>SUM(K19:K36)</f>
        <v>0</v>
      </c>
    </row>
    <row r="19" spans="1:13" ht="22.5" x14ac:dyDescent="0.2">
      <c r="A19" s="43">
        <v>7</v>
      </c>
      <c r="B19" s="44" t="s">
        <v>11226</v>
      </c>
      <c r="C19" s="59" t="s">
        <v>11475</v>
      </c>
      <c r="D19" s="45" t="s">
        <v>373</v>
      </c>
      <c r="E19" s="46">
        <v>50</v>
      </c>
      <c r="F19" s="47">
        <v>0</v>
      </c>
      <c r="G19" s="49">
        <f t="shared" si="0"/>
        <v>0</v>
      </c>
      <c r="H19" s="140">
        <v>0</v>
      </c>
      <c r="I19" s="140">
        <v>0</v>
      </c>
      <c r="J19" s="140">
        <v>0</v>
      </c>
      <c r="K19" s="140">
        <v>0</v>
      </c>
      <c r="L19" s="24"/>
      <c r="M19" s="24"/>
    </row>
    <row r="20" spans="1:13" x14ac:dyDescent="0.2">
      <c r="A20" s="135"/>
      <c r="B20" s="136"/>
      <c r="C20" s="137" t="s">
        <v>11227</v>
      </c>
      <c r="D20" s="138"/>
      <c r="E20" s="139">
        <v>50</v>
      </c>
      <c r="F20" s="134"/>
      <c r="G20" s="134"/>
      <c r="H20" s="140"/>
      <c r="I20" s="140"/>
      <c r="J20" s="140"/>
      <c r="K20" s="140"/>
      <c r="L20" s="24"/>
      <c r="M20" s="24"/>
    </row>
    <row r="21" spans="1:13" ht="22.5" x14ac:dyDescent="0.2">
      <c r="A21" s="43">
        <v>8</v>
      </c>
      <c r="B21" s="44" t="s">
        <v>11228</v>
      </c>
      <c r="C21" s="59" t="s">
        <v>11476</v>
      </c>
      <c r="D21" s="45" t="s">
        <v>373</v>
      </c>
      <c r="E21" s="46">
        <v>243</v>
      </c>
      <c r="F21" s="47">
        <v>0</v>
      </c>
      <c r="G21" s="49">
        <f t="shared" si="0"/>
        <v>0</v>
      </c>
      <c r="H21" s="140">
        <v>0</v>
      </c>
      <c r="I21" s="140">
        <v>0</v>
      </c>
      <c r="J21" s="140">
        <v>0</v>
      </c>
      <c r="K21" s="140">
        <v>0</v>
      </c>
      <c r="L21" s="24"/>
      <c r="M21" s="24"/>
    </row>
    <row r="22" spans="1:13" x14ac:dyDescent="0.2">
      <c r="A22" s="135"/>
      <c r="B22" s="136"/>
      <c r="C22" s="137" t="s">
        <v>11229</v>
      </c>
      <c r="D22" s="138"/>
      <c r="E22" s="139">
        <v>243</v>
      </c>
      <c r="F22" s="134"/>
      <c r="G22" s="134"/>
      <c r="H22" s="140"/>
      <c r="I22" s="140"/>
      <c r="J22" s="140"/>
      <c r="K22" s="140"/>
      <c r="L22" s="24"/>
      <c r="M22" s="24"/>
    </row>
    <row r="23" spans="1:13" ht="22.5" x14ac:dyDescent="0.2">
      <c r="A23" s="43">
        <v>9</v>
      </c>
      <c r="B23" s="44" t="s">
        <v>11230</v>
      </c>
      <c r="C23" s="59" t="s">
        <v>11477</v>
      </c>
      <c r="D23" s="45" t="s">
        <v>373</v>
      </c>
      <c r="E23" s="46">
        <v>108</v>
      </c>
      <c r="F23" s="47">
        <v>0</v>
      </c>
      <c r="G23" s="49">
        <f t="shared" si="0"/>
        <v>0</v>
      </c>
      <c r="H23" s="140">
        <v>0</v>
      </c>
      <c r="I23" s="140">
        <v>0</v>
      </c>
      <c r="J23" s="140">
        <v>0</v>
      </c>
      <c r="K23" s="140">
        <v>0</v>
      </c>
      <c r="L23" s="24"/>
      <c r="M23" s="24"/>
    </row>
    <row r="24" spans="1:13" x14ac:dyDescent="0.2">
      <c r="A24" s="135"/>
      <c r="B24" s="136"/>
      <c r="C24" s="137" t="s">
        <v>11231</v>
      </c>
      <c r="D24" s="138"/>
      <c r="E24" s="139">
        <v>108</v>
      </c>
      <c r="F24" s="134"/>
      <c r="G24" s="134"/>
      <c r="H24" s="140"/>
      <c r="I24" s="140"/>
      <c r="J24" s="140"/>
      <c r="K24" s="140"/>
      <c r="L24" s="24"/>
      <c r="M24" s="24"/>
    </row>
    <row r="25" spans="1:13" x14ac:dyDescent="0.2">
      <c r="A25" s="51">
        <v>10</v>
      </c>
      <c r="B25" s="52" t="s">
        <v>11232</v>
      </c>
      <c r="C25" s="60" t="s">
        <v>11233</v>
      </c>
      <c r="D25" s="53" t="s">
        <v>505</v>
      </c>
      <c r="E25" s="54">
        <v>1</v>
      </c>
      <c r="F25" s="47">
        <v>0</v>
      </c>
      <c r="G25" s="57">
        <f t="shared" si="0"/>
        <v>0</v>
      </c>
      <c r="H25" s="140">
        <v>0</v>
      </c>
      <c r="I25" s="140">
        <v>0</v>
      </c>
      <c r="J25" s="140">
        <v>0</v>
      </c>
      <c r="K25" s="140">
        <v>0</v>
      </c>
      <c r="L25" s="24"/>
      <c r="M25" s="24"/>
    </row>
    <row r="26" spans="1:13" x14ac:dyDescent="0.2">
      <c r="A26" s="51">
        <v>11</v>
      </c>
      <c r="B26" s="52" t="s">
        <v>11234</v>
      </c>
      <c r="C26" s="60" t="s">
        <v>11478</v>
      </c>
      <c r="D26" s="53" t="s">
        <v>505</v>
      </c>
      <c r="E26" s="54">
        <v>1</v>
      </c>
      <c r="F26" s="47">
        <v>0</v>
      </c>
      <c r="G26" s="57">
        <f t="shared" si="0"/>
        <v>0</v>
      </c>
      <c r="H26" s="140">
        <v>0</v>
      </c>
      <c r="I26" s="140">
        <v>0</v>
      </c>
      <c r="J26" s="140">
        <v>0</v>
      </c>
      <c r="K26" s="140">
        <v>0</v>
      </c>
      <c r="L26" s="24"/>
      <c r="M26" s="24"/>
    </row>
    <row r="27" spans="1:13" x14ac:dyDescent="0.2">
      <c r="A27" s="51">
        <v>12</v>
      </c>
      <c r="B27" s="52" t="s">
        <v>11235</v>
      </c>
      <c r="C27" s="60" t="s">
        <v>11479</v>
      </c>
      <c r="D27" s="53" t="s">
        <v>373</v>
      </c>
      <c r="E27" s="54">
        <v>166</v>
      </c>
      <c r="F27" s="47">
        <v>0</v>
      </c>
      <c r="G27" s="57">
        <f t="shared" si="0"/>
        <v>0</v>
      </c>
      <c r="H27" s="140">
        <v>2.0000000000000002E-5</v>
      </c>
      <c r="I27" s="140">
        <v>3.3200000000000005E-3</v>
      </c>
      <c r="J27" s="140">
        <v>0</v>
      </c>
      <c r="K27" s="140">
        <v>0</v>
      </c>
      <c r="L27" s="24"/>
      <c r="M27" s="24"/>
    </row>
    <row r="28" spans="1:13" x14ac:dyDescent="0.2">
      <c r="A28" s="51">
        <v>13</v>
      </c>
      <c r="B28" s="52" t="s">
        <v>11236</v>
      </c>
      <c r="C28" s="60" t="s">
        <v>11480</v>
      </c>
      <c r="D28" s="53" t="s">
        <v>373</v>
      </c>
      <c r="E28" s="54">
        <v>42</v>
      </c>
      <c r="F28" s="47">
        <v>0</v>
      </c>
      <c r="G28" s="57">
        <f t="shared" si="0"/>
        <v>0</v>
      </c>
      <c r="H28" s="140">
        <v>3.0000000000000001E-5</v>
      </c>
      <c r="I28" s="140">
        <v>1.2600000000000001E-3</v>
      </c>
      <c r="J28" s="140">
        <v>0</v>
      </c>
      <c r="K28" s="140">
        <v>0</v>
      </c>
      <c r="L28" s="24"/>
      <c r="M28" s="24"/>
    </row>
    <row r="29" spans="1:13" x14ac:dyDescent="0.2">
      <c r="A29" s="51">
        <v>14</v>
      </c>
      <c r="B29" s="52" t="s">
        <v>11237</v>
      </c>
      <c r="C29" s="60" t="s">
        <v>11481</v>
      </c>
      <c r="D29" s="53" t="s">
        <v>373</v>
      </c>
      <c r="E29" s="54">
        <v>35</v>
      </c>
      <c r="F29" s="47">
        <v>0</v>
      </c>
      <c r="G29" s="57">
        <f t="shared" si="0"/>
        <v>0</v>
      </c>
      <c r="H29" s="140">
        <v>4.0000000000000003E-5</v>
      </c>
      <c r="I29" s="140">
        <v>1.4000000000000002E-3</v>
      </c>
      <c r="J29" s="140">
        <v>0</v>
      </c>
      <c r="K29" s="140">
        <v>0</v>
      </c>
      <c r="L29" s="24"/>
      <c r="M29" s="24"/>
    </row>
    <row r="30" spans="1:13" x14ac:dyDescent="0.2">
      <c r="A30" s="51">
        <v>15</v>
      </c>
      <c r="B30" s="52" t="s">
        <v>11238</v>
      </c>
      <c r="C30" s="60" t="s">
        <v>11482</v>
      </c>
      <c r="D30" s="53" t="s">
        <v>373</v>
      </c>
      <c r="E30" s="54">
        <v>28</v>
      </c>
      <c r="F30" s="47">
        <v>0</v>
      </c>
      <c r="G30" s="57">
        <f t="shared" si="0"/>
        <v>0</v>
      </c>
      <c r="H30" s="140">
        <v>6.0000000000000002E-5</v>
      </c>
      <c r="I30" s="140">
        <v>1.6800000000000001E-3</v>
      </c>
      <c r="J30" s="140">
        <v>0</v>
      </c>
      <c r="K30" s="140">
        <v>0</v>
      </c>
      <c r="L30" s="24"/>
      <c r="M30" s="24"/>
    </row>
    <row r="31" spans="1:13" x14ac:dyDescent="0.2">
      <c r="A31" s="51">
        <v>16</v>
      </c>
      <c r="B31" s="52" t="s">
        <v>11239</v>
      </c>
      <c r="C31" s="60" t="s">
        <v>11483</v>
      </c>
      <c r="D31" s="53" t="s">
        <v>505</v>
      </c>
      <c r="E31" s="54">
        <v>1400</v>
      </c>
      <c r="F31" s="47">
        <v>0</v>
      </c>
      <c r="G31" s="57">
        <f t="shared" si="0"/>
        <v>0</v>
      </c>
      <c r="H31" s="140">
        <v>0</v>
      </c>
      <c r="I31" s="140">
        <v>0</v>
      </c>
      <c r="J31" s="140">
        <v>0</v>
      </c>
      <c r="K31" s="140">
        <v>0</v>
      </c>
      <c r="L31" s="24"/>
      <c r="M31" s="24"/>
    </row>
    <row r="32" spans="1:13" ht="22.5" x14ac:dyDescent="0.2">
      <c r="A32" s="51">
        <v>17</v>
      </c>
      <c r="B32" s="52" t="s">
        <v>11240</v>
      </c>
      <c r="C32" s="60" t="s">
        <v>11484</v>
      </c>
      <c r="D32" s="53" t="s">
        <v>505</v>
      </c>
      <c r="E32" s="54">
        <v>3</v>
      </c>
      <c r="F32" s="47">
        <v>0</v>
      </c>
      <c r="G32" s="57">
        <f t="shared" si="0"/>
        <v>0</v>
      </c>
      <c r="H32" s="140">
        <v>0</v>
      </c>
      <c r="I32" s="140">
        <v>0</v>
      </c>
      <c r="J32" s="140">
        <v>0</v>
      </c>
      <c r="K32" s="140">
        <v>0</v>
      </c>
      <c r="L32" s="24"/>
      <c r="M32" s="24"/>
    </row>
    <row r="33" spans="1:13" x14ac:dyDescent="0.2">
      <c r="A33" s="51">
        <v>18</v>
      </c>
      <c r="B33" s="52" t="s">
        <v>11241</v>
      </c>
      <c r="C33" s="60" t="s">
        <v>11485</v>
      </c>
      <c r="D33" s="53" t="s">
        <v>373</v>
      </c>
      <c r="E33" s="54">
        <v>80</v>
      </c>
      <c r="F33" s="47">
        <v>0</v>
      </c>
      <c r="G33" s="57">
        <f t="shared" si="0"/>
        <v>0</v>
      </c>
      <c r="H33" s="140">
        <v>8.0000000000000007E-5</v>
      </c>
      <c r="I33" s="140">
        <v>6.4000000000000003E-3</v>
      </c>
      <c r="J33" s="140">
        <v>0</v>
      </c>
      <c r="K33" s="140">
        <v>0</v>
      </c>
      <c r="L33" s="24"/>
      <c r="M33" s="24"/>
    </row>
    <row r="34" spans="1:13" ht="33.75" x14ac:dyDescent="0.2">
      <c r="A34" s="51">
        <v>19</v>
      </c>
      <c r="B34" s="52" t="s">
        <v>11242</v>
      </c>
      <c r="C34" s="60" t="s">
        <v>11486</v>
      </c>
      <c r="D34" s="53" t="s">
        <v>373</v>
      </c>
      <c r="E34" s="54">
        <v>16</v>
      </c>
      <c r="F34" s="47">
        <v>0</v>
      </c>
      <c r="G34" s="57">
        <f t="shared" si="0"/>
        <v>0</v>
      </c>
      <c r="H34" s="140">
        <v>3.4000000000000002E-4</v>
      </c>
      <c r="I34" s="140">
        <v>5.4400000000000004E-3</v>
      </c>
      <c r="J34" s="140">
        <v>0</v>
      </c>
      <c r="K34" s="140">
        <v>0</v>
      </c>
      <c r="L34" s="24"/>
      <c r="M34" s="24"/>
    </row>
    <row r="35" spans="1:13" ht="33.75" x14ac:dyDescent="0.2">
      <c r="A35" s="51">
        <v>20</v>
      </c>
      <c r="B35" s="52" t="s">
        <v>11243</v>
      </c>
      <c r="C35" s="60" t="s">
        <v>11487</v>
      </c>
      <c r="D35" s="53" t="s">
        <v>373</v>
      </c>
      <c r="E35" s="54">
        <v>34</v>
      </c>
      <c r="F35" s="47">
        <v>0</v>
      </c>
      <c r="G35" s="57">
        <f t="shared" si="0"/>
        <v>0</v>
      </c>
      <c r="H35" s="140">
        <v>7.3999999999999999E-4</v>
      </c>
      <c r="I35" s="140">
        <v>2.5159999999999998E-2</v>
      </c>
      <c r="J35" s="140">
        <v>0</v>
      </c>
      <c r="K35" s="140">
        <v>0</v>
      </c>
      <c r="L35" s="24"/>
      <c r="M35" s="24"/>
    </row>
    <row r="36" spans="1:13" x14ac:dyDescent="0.2">
      <c r="A36" s="51">
        <v>21</v>
      </c>
      <c r="B36" s="52" t="s">
        <v>11244</v>
      </c>
      <c r="C36" s="60" t="s">
        <v>11488</v>
      </c>
      <c r="D36" s="53" t="s">
        <v>297</v>
      </c>
      <c r="E36" s="54">
        <v>4.4659999999999998E-2</v>
      </c>
      <c r="F36" s="47">
        <v>0</v>
      </c>
      <c r="G36" s="57">
        <f t="shared" si="0"/>
        <v>0</v>
      </c>
      <c r="H36" s="140">
        <v>0</v>
      </c>
      <c r="I36" s="140">
        <v>0</v>
      </c>
      <c r="J36" s="140">
        <v>0</v>
      </c>
      <c r="K36" s="140">
        <v>0</v>
      </c>
      <c r="L36" s="24"/>
      <c r="M36" s="24"/>
    </row>
    <row r="37" spans="1:13" x14ac:dyDescent="0.2">
      <c r="A37" s="36" t="s">
        <v>148</v>
      </c>
      <c r="B37" s="37" t="s">
        <v>11245</v>
      </c>
      <c r="C37" s="58" t="s">
        <v>11246</v>
      </c>
      <c r="D37" s="38"/>
      <c r="E37" s="39"/>
      <c r="F37" s="40"/>
      <c r="G37" s="41">
        <f>SUM(G38:G41)</f>
        <v>0</v>
      </c>
      <c r="H37" s="313"/>
      <c r="I37" s="313">
        <f>SUM(I38:I41)</f>
        <v>3.79E-3</v>
      </c>
      <c r="J37" s="313"/>
      <c r="K37" s="313">
        <f>SUM(K38:K41)</f>
        <v>0</v>
      </c>
    </row>
    <row r="38" spans="1:13" x14ac:dyDescent="0.2">
      <c r="A38" s="51">
        <v>22</v>
      </c>
      <c r="B38" s="52" t="s">
        <v>11247</v>
      </c>
      <c r="C38" s="60" t="s">
        <v>11489</v>
      </c>
      <c r="D38" s="53" t="s">
        <v>4127</v>
      </c>
      <c r="E38" s="54">
        <v>1</v>
      </c>
      <c r="F38" s="47">
        <v>0</v>
      </c>
      <c r="G38" s="57">
        <f t="shared" si="0"/>
        <v>0</v>
      </c>
      <c r="H38" s="140">
        <v>5.9000000000000003E-4</v>
      </c>
      <c r="I38" s="140">
        <v>5.9000000000000003E-4</v>
      </c>
      <c r="J38" s="140">
        <v>0</v>
      </c>
      <c r="K38" s="140">
        <v>0</v>
      </c>
      <c r="L38" s="24"/>
      <c r="M38" s="24"/>
    </row>
    <row r="39" spans="1:13" ht="22.5" x14ac:dyDescent="0.2">
      <c r="A39" s="43">
        <v>23</v>
      </c>
      <c r="B39" s="44" t="s">
        <v>11248</v>
      </c>
      <c r="C39" s="59" t="s">
        <v>11490</v>
      </c>
      <c r="D39" s="45" t="s">
        <v>505</v>
      </c>
      <c r="E39" s="46">
        <v>1</v>
      </c>
      <c r="F39" s="47">
        <v>0</v>
      </c>
      <c r="G39" s="49">
        <f t="shared" si="0"/>
        <v>0</v>
      </c>
      <c r="H39" s="140">
        <v>3.2000000000000002E-3</v>
      </c>
      <c r="I39" s="140">
        <v>3.2000000000000002E-3</v>
      </c>
      <c r="J39" s="140">
        <v>0</v>
      </c>
      <c r="K39" s="140">
        <v>0</v>
      </c>
      <c r="L39" s="24"/>
      <c r="M39" s="24"/>
    </row>
    <row r="40" spans="1:13" x14ac:dyDescent="0.2">
      <c r="A40" s="135"/>
      <c r="B40" s="136"/>
      <c r="C40" s="137" t="s">
        <v>11249</v>
      </c>
      <c r="D40" s="138"/>
      <c r="E40" s="139">
        <v>1</v>
      </c>
      <c r="F40" s="134"/>
      <c r="G40" s="134"/>
      <c r="H40" s="140"/>
      <c r="I40" s="140"/>
      <c r="J40" s="140"/>
      <c r="K40" s="140"/>
      <c r="L40" s="24"/>
      <c r="M40" s="24"/>
    </row>
    <row r="41" spans="1:13" x14ac:dyDescent="0.2">
      <c r="A41" s="51">
        <v>24</v>
      </c>
      <c r="B41" s="52" t="s">
        <v>11250</v>
      </c>
      <c r="C41" s="60" t="s">
        <v>11491</v>
      </c>
      <c r="D41" s="53" t="s">
        <v>297</v>
      </c>
      <c r="E41" s="54">
        <v>3.79E-3</v>
      </c>
      <c r="F41" s="47">
        <v>0</v>
      </c>
      <c r="G41" s="57">
        <f t="shared" si="0"/>
        <v>0</v>
      </c>
      <c r="H41" s="140">
        <v>0</v>
      </c>
      <c r="I41" s="140">
        <v>0</v>
      </c>
      <c r="J41" s="140">
        <v>0</v>
      </c>
      <c r="K41" s="140">
        <v>0</v>
      </c>
      <c r="L41" s="24"/>
      <c r="M41" s="24"/>
    </row>
    <row r="42" spans="1:13" x14ac:dyDescent="0.2">
      <c r="A42" s="36" t="s">
        <v>148</v>
      </c>
      <c r="B42" s="37" t="s">
        <v>11251</v>
      </c>
      <c r="C42" s="58" t="s">
        <v>11252</v>
      </c>
      <c r="D42" s="38"/>
      <c r="E42" s="39"/>
      <c r="F42" s="40"/>
      <c r="G42" s="41">
        <f>SUM(G43:G58)</f>
        <v>0</v>
      </c>
      <c r="H42" s="313"/>
      <c r="I42" s="313">
        <f>SUM(I43:I58)</f>
        <v>0.49178999999999995</v>
      </c>
      <c r="J42" s="313"/>
      <c r="K42" s="313">
        <f>SUM(K43:K58)</f>
        <v>0</v>
      </c>
    </row>
    <row r="43" spans="1:13" x14ac:dyDescent="0.2">
      <c r="A43" s="51">
        <v>25</v>
      </c>
      <c r="B43" s="52" t="s">
        <v>11253</v>
      </c>
      <c r="C43" s="60" t="s">
        <v>11492</v>
      </c>
      <c r="D43" s="53" t="s">
        <v>505</v>
      </c>
      <c r="E43" s="54">
        <v>2</v>
      </c>
      <c r="F43" s="47">
        <v>0</v>
      </c>
      <c r="G43" s="57">
        <f t="shared" si="0"/>
        <v>0</v>
      </c>
      <c r="H43" s="140">
        <v>0</v>
      </c>
      <c r="I43" s="140">
        <v>0</v>
      </c>
      <c r="J43" s="140">
        <v>0</v>
      </c>
      <c r="K43" s="140">
        <v>0</v>
      </c>
      <c r="L43" s="24"/>
      <c r="M43" s="24"/>
    </row>
    <row r="44" spans="1:13" x14ac:dyDescent="0.2">
      <c r="A44" s="51">
        <v>26</v>
      </c>
      <c r="B44" s="52" t="s">
        <v>11254</v>
      </c>
      <c r="C44" s="60" t="s">
        <v>11493</v>
      </c>
      <c r="D44" s="53" t="s">
        <v>373</v>
      </c>
      <c r="E44" s="54">
        <v>166</v>
      </c>
      <c r="F44" s="47">
        <v>0</v>
      </c>
      <c r="G44" s="57">
        <f t="shared" si="0"/>
        <v>0</v>
      </c>
      <c r="H44" s="140">
        <v>7.6000000000000004E-4</v>
      </c>
      <c r="I44" s="140">
        <v>0.12615999999999999</v>
      </c>
      <c r="J44" s="140">
        <v>0</v>
      </c>
      <c r="K44" s="140">
        <v>0</v>
      </c>
      <c r="L44" s="24"/>
      <c r="M44" s="24"/>
    </row>
    <row r="45" spans="1:13" x14ac:dyDescent="0.2">
      <c r="A45" s="51">
        <v>27</v>
      </c>
      <c r="B45" s="52" t="s">
        <v>11255</v>
      </c>
      <c r="C45" s="60" t="s">
        <v>11494</v>
      </c>
      <c r="D45" s="53" t="s">
        <v>373</v>
      </c>
      <c r="E45" s="54">
        <v>42</v>
      </c>
      <c r="F45" s="47">
        <v>0</v>
      </c>
      <c r="G45" s="57">
        <f t="shared" si="0"/>
        <v>0</v>
      </c>
      <c r="H45" s="140">
        <v>8.8000000000000003E-4</v>
      </c>
      <c r="I45" s="140">
        <v>3.696E-2</v>
      </c>
      <c r="J45" s="140">
        <v>0</v>
      </c>
      <c r="K45" s="140">
        <v>0</v>
      </c>
      <c r="L45" s="24"/>
      <c r="M45" s="24"/>
    </row>
    <row r="46" spans="1:13" x14ac:dyDescent="0.2">
      <c r="A46" s="51">
        <v>28</v>
      </c>
      <c r="B46" s="52" t="s">
        <v>11256</v>
      </c>
      <c r="C46" s="60" t="s">
        <v>11495</v>
      </c>
      <c r="D46" s="53" t="s">
        <v>373</v>
      </c>
      <c r="E46" s="54">
        <v>35</v>
      </c>
      <c r="F46" s="47">
        <v>0</v>
      </c>
      <c r="G46" s="57">
        <f t="shared" si="0"/>
        <v>0</v>
      </c>
      <c r="H46" s="140">
        <v>1.01E-3</v>
      </c>
      <c r="I46" s="140">
        <v>3.5349999999999999E-2</v>
      </c>
      <c r="J46" s="140">
        <v>0</v>
      </c>
      <c r="K46" s="140">
        <v>0</v>
      </c>
      <c r="L46" s="24"/>
      <c r="M46" s="24"/>
    </row>
    <row r="47" spans="1:13" x14ac:dyDescent="0.2">
      <c r="A47" s="51">
        <v>29</v>
      </c>
      <c r="B47" s="52" t="s">
        <v>11257</v>
      </c>
      <c r="C47" s="60" t="s">
        <v>11496</v>
      </c>
      <c r="D47" s="53" t="s">
        <v>373</v>
      </c>
      <c r="E47" s="54">
        <v>80</v>
      </c>
      <c r="F47" s="47">
        <v>0</v>
      </c>
      <c r="G47" s="57">
        <f t="shared" si="0"/>
        <v>0</v>
      </c>
      <c r="H47" s="140">
        <v>1.6000000000000001E-3</v>
      </c>
      <c r="I47" s="140">
        <v>0.128</v>
      </c>
      <c r="J47" s="140">
        <v>0</v>
      </c>
      <c r="K47" s="140">
        <v>0</v>
      </c>
      <c r="L47" s="24"/>
      <c r="M47" s="24"/>
    </row>
    <row r="48" spans="1:13" x14ac:dyDescent="0.2">
      <c r="A48" s="51">
        <v>30</v>
      </c>
      <c r="B48" s="52" t="s">
        <v>11258</v>
      </c>
      <c r="C48" s="60" t="s">
        <v>11497</v>
      </c>
      <c r="D48" s="53" t="s">
        <v>373</v>
      </c>
      <c r="E48" s="54">
        <v>44</v>
      </c>
      <c r="F48" s="47">
        <v>0</v>
      </c>
      <c r="G48" s="57">
        <f t="shared" si="0"/>
        <v>0</v>
      </c>
      <c r="H48" s="140">
        <v>1.9599999999999999E-3</v>
      </c>
      <c r="I48" s="140">
        <v>8.6239999999999997E-2</v>
      </c>
      <c r="J48" s="140">
        <v>0</v>
      </c>
      <c r="K48" s="140">
        <v>0</v>
      </c>
      <c r="L48" s="24"/>
      <c r="M48" s="24"/>
    </row>
    <row r="49" spans="1:13" x14ac:dyDescent="0.2">
      <c r="A49" s="51">
        <v>31</v>
      </c>
      <c r="B49" s="52" t="s">
        <v>11259</v>
      </c>
      <c r="C49" s="60" t="s">
        <v>11498</v>
      </c>
      <c r="D49" s="53" t="s">
        <v>373</v>
      </c>
      <c r="E49" s="54">
        <v>34</v>
      </c>
      <c r="F49" s="47">
        <v>0</v>
      </c>
      <c r="G49" s="57">
        <f t="shared" si="0"/>
        <v>0</v>
      </c>
      <c r="H49" s="140">
        <v>2.31E-3</v>
      </c>
      <c r="I49" s="140">
        <v>7.8539999999999999E-2</v>
      </c>
      <c r="J49" s="140">
        <v>0</v>
      </c>
      <c r="K49" s="140">
        <v>0</v>
      </c>
      <c r="L49" s="24"/>
      <c r="M49" s="24"/>
    </row>
    <row r="50" spans="1:13" x14ac:dyDescent="0.2">
      <c r="A50" s="43">
        <v>32</v>
      </c>
      <c r="B50" s="44" t="s">
        <v>11260</v>
      </c>
      <c r="C50" s="59" t="s">
        <v>11499</v>
      </c>
      <c r="D50" s="45" t="s">
        <v>505</v>
      </c>
      <c r="E50" s="46">
        <v>48</v>
      </c>
      <c r="F50" s="47">
        <v>0</v>
      </c>
      <c r="G50" s="49">
        <f t="shared" si="0"/>
        <v>0</v>
      </c>
      <c r="H50" s="140">
        <v>0</v>
      </c>
      <c r="I50" s="140">
        <v>0</v>
      </c>
      <c r="J50" s="140">
        <v>0</v>
      </c>
      <c r="K50" s="140">
        <v>0</v>
      </c>
      <c r="L50" s="24"/>
      <c r="M50" s="24"/>
    </row>
    <row r="51" spans="1:13" x14ac:dyDescent="0.2">
      <c r="A51" s="135"/>
      <c r="B51" s="136"/>
      <c r="C51" s="137" t="s">
        <v>11261</v>
      </c>
      <c r="D51" s="138"/>
      <c r="E51" s="139">
        <v>48</v>
      </c>
      <c r="F51" s="134"/>
      <c r="G51" s="134"/>
      <c r="H51" s="140"/>
      <c r="I51" s="140"/>
      <c r="J51" s="140"/>
      <c r="K51" s="140"/>
      <c r="L51" s="24"/>
      <c r="M51" s="24"/>
    </row>
    <row r="52" spans="1:13" x14ac:dyDescent="0.2">
      <c r="A52" s="43">
        <v>33</v>
      </c>
      <c r="B52" s="44" t="s">
        <v>11262</v>
      </c>
      <c r="C52" s="59" t="s">
        <v>11500</v>
      </c>
      <c r="D52" s="45" t="s">
        <v>373</v>
      </c>
      <c r="E52" s="46">
        <v>367</v>
      </c>
      <c r="F52" s="47">
        <v>0</v>
      </c>
      <c r="G52" s="49">
        <f t="shared" si="0"/>
        <v>0</v>
      </c>
      <c r="H52" s="140">
        <v>0</v>
      </c>
      <c r="I52" s="140">
        <v>0</v>
      </c>
      <c r="J52" s="140">
        <v>0</v>
      </c>
      <c r="K52" s="140">
        <v>0</v>
      </c>
      <c r="L52" s="24"/>
      <c r="M52" s="24"/>
    </row>
    <row r="53" spans="1:13" x14ac:dyDescent="0.2">
      <c r="A53" s="135"/>
      <c r="B53" s="136"/>
      <c r="C53" s="137" t="s">
        <v>11263</v>
      </c>
      <c r="D53" s="138"/>
      <c r="E53" s="139">
        <v>367</v>
      </c>
      <c r="F53" s="134"/>
      <c r="G53" s="134"/>
      <c r="H53" s="140"/>
      <c r="I53" s="140"/>
      <c r="J53" s="140"/>
      <c r="K53" s="140"/>
      <c r="L53" s="24"/>
      <c r="M53" s="24"/>
    </row>
    <row r="54" spans="1:13" x14ac:dyDescent="0.2">
      <c r="A54" s="51">
        <v>34</v>
      </c>
      <c r="B54" s="52" t="s">
        <v>11264</v>
      </c>
      <c r="C54" s="60" t="s">
        <v>11501</v>
      </c>
      <c r="D54" s="53" t="s">
        <v>373</v>
      </c>
      <c r="E54" s="54">
        <v>34</v>
      </c>
      <c r="F54" s="47">
        <v>0</v>
      </c>
      <c r="G54" s="57">
        <f t="shared" si="0"/>
        <v>0</v>
      </c>
      <c r="H54" s="140">
        <v>0</v>
      </c>
      <c r="I54" s="140">
        <v>0</v>
      </c>
      <c r="J54" s="140">
        <v>0</v>
      </c>
      <c r="K54" s="140">
        <v>0</v>
      </c>
      <c r="L54" s="24"/>
      <c r="M54" s="24"/>
    </row>
    <row r="55" spans="1:13" x14ac:dyDescent="0.2">
      <c r="A55" s="43">
        <v>35</v>
      </c>
      <c r="B55" s="44" t="s">
        <v>11265</v>
      </c>
      <c r="C55" s="59" t="s">
        <v>11266</v>
      </c>
      <c r="D55" s="45" t="s">
        <v>505</v>
      </c>
      <c r="E55" s="46">
        <v>2</v>
      </c>
      <c r="F55" s="47">
        <v>0</v>
      </c>
      <c r="G55" s="49">
        <f t="shared" si="0"/>
        <v>0</v>
      </c>
      <c r="H55" s="140">
        <v>1E-4</v>
      </c>
      <c r="I55" s="140">
        <v>2.0000000000000001E-4</v>
      </c>
      <c r="J55" s="140">
        <v>0</v>
      </c>
      <c r="K55" s="140">
        <v>0</v>
      </c>
      <c r="L55" s="24"/>
      <c r="M55" s="24"/>
    </row>
    <row r="56" spans="1:13" x14ac:dyDescent="0.2">
      <c r="A56" s="135"/>
      <c r="B56" s="136"/>
      <c r="C56" s="137" t="s">
        <v>11267</v>
      </c>
      <c r="D56" s="138"/>
      <c r="E56" s="139">
        <v>2</v>
      </c>
      <c r="F56" s="134"/>
      <c r="G56" s="134"/>
      <c r="H56" s="140"/>
      <c r="I56" s="140"/>
      <c r="J56" s="140"/>
      <c r="K56" s="140"/>
      <c r="L56" s="24"/>
      <c r="M56" s="24"/>
    </row>
    <row r="57" spans="1:13" x14ac:dyDescent="0.2">
      <c r="A57" s="51">
        <v>36</v>
      </c>
      <c r="B57" s="52" t="s">
        <v>11268</v>
      </c>
      <c r="C57" s="60" t="s">
        <v>11502</v>
      </c>
      <c r="D57" s="53" t="s">
        <v>505</v>
      </c>
      <c r="E57" s="54">
        <v>2</v>
      </c>
      <c r="F57" s="47">
        <v>0</v>
      </c>
      <c r="G57" s="57">
        <f t="shared" si="0"/>
        <v>0</v>
      </c>
      <c r="H57" s="140">
        <v>1.7000000000000001E-4</v>
      </c>
      <c r="I57" s="140">
        <v>3.4000000000000002E-4</v>
      </c>
      <c r="J57" s="140">
        <v>0</v>
      </c>
      <c r="K57" s="140">
        <v>0</v>
      </c>
      <c r="L57" s="24"/>
      <c r="M57" s="24"/>
    </row>
    <row r="58" spans="1:13" x14ac:dyDescent="0.2">
      <c r="A58" s="51">
        <v>37</v>
      </c>
      <c r="B58" s="52" t="s">
        <v>11269</v>
      </c>
      <c r="C58" s="60" t="s">
        <v>11503</v>
      </c>
      <c r="D58" s="53" t="s">
        <v>297</v>
      </c>
      <c r="E58" s="54">
        <v>0.49179</v>
      </c>
      <c r="F58" s="47">
        <v>0</v>
      </c>
      <c r="G58" s="57">
        <f t="shared" si="0"/>
        <v>0</v>
      </c>
      <c r="H58" s="140">
        <v>0</v>
      </c>
      <c r="I58" s="140">
        <v>0</v>
      </c>
      <c r="J58" s="140">
        <v>0</v>
      </c>
      <c r="K58" s="140">
        <v>0</v>
      </c>
      <c r="L58" s="24"/>
      <c r="M58" s="24"/>
    </row>
    <row r="59" spans="1:13" x14ac:dyDescent="0.2">
      <c r="A59" s="36" t="s">
        <v>148</v>
      </c>
      <c r="B59" s="37" t="s">
        <v>11270</v>
      </c>
      <c r="C59" s="58" t="s">
        <v>11271</v>
      </c>
      <c r="D59" s="38"/>
      <c r="E59" s="39"/>
      <c r="F59" s="40"/>
      <c r="G59" s="41">
        <f>SUM(G60:G80)</f>
        <v>0</v>
      </c>
      <c r="H59" s="313"/>
      <c r="I59" s="313">
        <f>SUM(I60:I80)</f>
        <v>3.9549999999999995E-2</v>
      </c>
      <c r="J59" s="313"/>
      <c r="K59" s="313">
        <f>SUM(K60:K80)</f>
        <v>0</v>
      </c>
    </row>
    <row r="60" spans="1:13" x14ac:dyDescent="0.2">
      <c r="A60" s="43">
        <v>38</v>
      </c>
      <c r="B60" s="44" t="s">
        <v>11272</v>
      </c>
      <c r="C60" s="59" t="s">
        <v>11504</v>
      </c>
      <c r="D60" s="45" t="s">
        <v>505</v>
      </c>
      <c r="E60" s="46">
        <v>1</v>
      </c>
      <c r="F60" s="47">
        <v>0</v>
      </c>
      <c r="G60" s="49">
        <f t="shared" si="0"/>
        <v>0</v>
      </c>
      <c r="H60" s="140">
        <v>0</v>
      </c>
      <c r="I60" s="140">
        <v>0</v>
      </c>
      <c r="J60" s="140">
        <v>0</v>
      </c>
      <c r="K60" s="140">
        <v>0</v>
      </c>
      <c r="L60" s="24"/>
      <c r="M60" s="24"/>
    </row>
    <row r="61" spans="1:13" x14ac:dyDescent="0.2">
      <c r="A61" s="135"/>
      <c r="B61" s="136"/>
      <c r="C61" s="137" t="s">
        <v>11273</v>
      </c>
      <c r="D61" s="138"/>
      <c r="E61" s="139">
        <v>1</v>
      </c>
      <c r="F61" s="134"/>
      <c r="G61" s="134"/>
      <c r="H61" s="140"/>
      <c r="I61" s="140"/>
      <c r="J61" s="140"/>
      <c r="K61" s="140"/>
      <c r="L61" s="24"/>
      <c r="M61" s="24"/>
    </row>
    <row r="62" spans="1:13" ht="22.5" x14ac:dyDescent="0.2">
      <c r="A62" s="51">
        <v>39</v>
      </c>
      <c r="B62" s="52" t="s">
        <v>11274</v>
      </c>
      <c r="C62" s="60" t="s">
        <v>11505</v>
      </c>
      <c r="D62" s="53" t="s">
        <v>505</v>
      </c>
      <c r="E62" s="54">
        <v>2</v>
      </c>
      <c r="F62" s="47">
        <v>0</v>
      </c>
      <c r="G62" s="57">
        <f t="shared" si="0"/>
        <v>0</v>
      </c>
      <c r="H62" s="140">
        <v>1E-4</v>
      </c>
      <c r="I62" s="140">
        <v>2.0000000000000001E-4</v>
      </c>
      <c r="J62" s="140">
        <v>0</v>
      </c>
      <c r="K62" s="140">
        <v>0</v>
      </c>
      <c r="L62" s="24"/>
      <c r="M62" s="24"/>
    </row>
    <row r="63" spans="1:13" x14ac:dyDescent="0.2">
      <c r="A63" s="51">
        <v>40</v>
      </c>
      <c r="B63" s="52" t="s">
        <v>11275</v>
      </c>
      <c r="C63" s="60" t="s">
        <v>11506</v>
      </c>
      <c r="D63" s="53" t="s">
        <v>505</v>
      </c>
      <c r="E63" s="54">
        <v>1</v>
      </c>
      <c r="F63" s="47">
        <v>0</v>
      </c>
      <c r="G63" s="57">
        <f t="shared" si="0"/>
        <v>0</v>
      </c>
      <c r="H63" s="140">
        <v>2.0000000000000001E-4</v>
      </c>
      <c r="I63" s="140">
        <v>2.0000000000000001E-4</v>
      </c>
      <c r="J63" s="140">
        <v>0</v>
      </c>
      <c r="K63" s="140">
        <v>0</v>
      </c>
      <c r="L63" s="24"/>
      <c r="M63" s="24"/>
    </row>
    <row r="64" spans="1:13" ht="22.5" x14ac:dyDescent="0.2">
      <c r="A64" s="51">
        <v>41</v>
      </c>
      <c r="B64" s="52" t="s">
        <v>11276</v>
      </c>
      <c r="C64" s="60" t="s">
        <v>11507</v>
      </c>
      <c r="D64" s="53" t="s">
        <v>505</v>
      </c>
      <c r="E64" s="54">
        <v>2</v>
      </c>
      <c r="F64" s="47">
        <v>0</v>
      </c>
      <c r="G64" s="57">
        <f t="shared" si="0"/>
        <v>0</v>
      </c>
      <c r="H64" s="140">
        <v>1.8000000000000001E-4</v>
      </c>
      <c r="I64" s="140">
        <v>3.6000000000000002E-4</v>
      </c>
      <c r="J64" s="140">
        <v>0</v>
      </c>
      <c r="K64" s="140">
        <v>0</v>
      </c>
      <c r="L64" s="24"/>
      <c r="M64" s="24"/>
    </row>
    <row r="65" spans="1:13" ht="22.5" x14ac:dyDescent="0.2">
      <c r="A65" s="51">
        <v>42</v>
      </c>
      <c r="B65" s="52" t="s">
        <v>11277</v>
      </c>
      <c r="C65" s="60" t="s">
        <v>11508</v>
      </c>
      <c r="D65" s="53" t="s">
        <v>505</v>
      </c>
      <c r="E65" s="54">
        <v>4</v>
      </c>
      <c r="F65" s="47">
        <v>0</v>
      </c>
      <c r="G65" s="57">
        <f t="shared" si="0"/>
        <v>0</v>
      </c>
      <c r="H65" s="140">
        <v>6.8000000000000005E-4</v>
      </c>
      <c r="I65" s="140">
        <v>2.7200000000000002E-3</v>
      </c>
      <c r="J65" s="140">
        <v>0</v>
      </c>
      <c r="K65" s="140">
        <v>0</v>
      </c>
      <c r="L65" s="24"/>
      <c r="M65" s="24"/>
    </row>
    <row r="66" spans="1:13" ht="22.5" x14ac:dyDescent="0.2">
      <c r="A66" s="51">
        <v>43</v>
      </c>
      <c r="B66" s="52" t="s">
        <v>11278</v>
      </c>
      <c r="C66" s="60" t="s">
        <v>11509</v>
      </c>
      <c r="D66" s="53" t="s">
        <v>505</v>
      </c>
      <c r="E66" s="54">
        <v>4</v>
      </c>
      <c r="F66" s="47">
        <v>0</v>
      </c>
      <c r="G66" s="57">
        <f t="shared" si="0"/>
        <v>0</v>
      </c>
      <c r="H66" s="140">
        <v>1.0399999999999999E-3</v>
      </c>
      <c r="I66" s="140">
        <v>4.1599999999999996E-3</v>
      </c>
      <c r="J66" s="140">
        <v>0</v>
      </c>
      <c r="K66" s="140">
        <v>0</v>
      </c>
      <c r="L66" s="24"/>
      <c r="M66" s="24"/>
    </row>
    <row r="67" spans="1:13" x14ac:dyDescent="0.2">
      <c r="A67" s="51">
        <v>44</v>
      </c>
      <c r="B67" s="52" t="s">
        <v>11279</v>
      </c>
      <c r="C67" s="60" t="s">
        <v>11510</v>
      </c>
      <c r="D67" s="53" t="s">
        <v>505</v>
      </c>
      <c r="E67" s="54">
        <v>1</v>
      </c>
      <c r="F67" s="47">
        <v>0</v>
      </c>
      <c r="G67" s="57">
        <f t="shared" si="0"/>
        <v>0</v>
      </c>
      <c r="H67" s="140">
        <v>6.8000000000000005E-4</v>
      </c>
      <c r="I67" s="140">
        <v>6.8000000000000005E-4</v>
      </c>
      <c r="J67" s="140">
        <v>0</v>
      </c>
      <c r="K67" s="140">
        <v>0</v>
      </c>
      <c r="L67" s="24"/>
      <c r="M67" s="24"/>
    </row>
    <row r="68" spans="1:13" x14ac:dyDescent="0.2">
      <c r="A68" s="51">
        <v>45</v>
      </c>
      <c r="B68" s="52" t="s">
        <v>11280</v>
      </c>
      <c r="C68" s="60" t="s">
        <v>11511</v>
      </c>
      <c r="D68" s="53" t="s">
        <v>505</v>
      </c>
      <c r="E68" s="54">
        <v>4</v>
      </c>
      <c r="F68" s="47">
        <v>0</v>
      </c>
      <c r="G68" s="57">
        <f t="shared" si="0"/>
        <v>0</v>
      </c>
      <c r="H68" s="140">
        <v>5.0000000000000001E-4</v>
      </c>
      <c r="I68" s="140">
        <v>2E-3</v>
      </c>
      <c r="J68" s="140">
        <v>0</v>
      </c>
      <c r="K68" s="140">
        <v>0</v>
      </c>
      <c r="L68" s="24"/>
      <c r="M68" s="24"/>
    </row>
    <row r="69" spans="1:13" x14ac:dyDescent="0.2">
      <c r="A69" s="51">
        <v>46</v>
      </c>
      <c r="B69" s="52" t="s">
        <v>11281</v>
      </c>
      <c r="C69" s="60" t="s">
        <v>11512</v>
      </c>
      <c r="D69" s="53" t="s">
        <v>505</v>
      </c>
      <c r="E69" s="54">
        <v>2</v>
      </c>
      <c r="F69" s="47">
        <v>0</v>
      </c>
      <c r="G69" s="57">
        <f t="shared" si="0"/>
        <v>0</v>
      </c>
      <c r="H69" s="140">
        <v>1.5E-3</v>
      </c>
      <c r="I69" s="140">
        <v>3.0000000000000001E-3</v>
      </c>
      <c r="J69" s="140">
        <v>0</v>
      </c>
      <c r="K69" s="140">
        <v>0</v>
      </c>
      <c r="L69" s="24"/>
      <c r="M69" s="24"/>
    </row>
    <row r="70" spans="1:13" x14ac:dyDescent="0.2">
      <c r="A70" s="51">
        <v>47</v>
      </c>
      <c r="B70" s="52" t="s">
        <v>11282</v>
      </c>
      <c r="C70" s="60" t="s">
        <v>11513</v>
      </c>
      <c r="D70" s="53" t="s">
        <v>505</v>
      </c>
      <c r="E70" s="54">
        <v>1</v>
      </c>
      <c r="F70" s="47">
        <v>0</v>
      </c>
      <c r="G70" s="57">
        <f t="shared" si="0"/>
        <v>0</v>
      </c>
      <c r="H70" s="140">
        <v>2.5999999999999998E-4</v>
      </c>
      <c r="I70" s="140">
        <v>2.5999999999999998E-4</v>
      </c>
      <c r="J70" s="140">
        <v>0</v>
      </c>
      <c r="K70" s="140">
        <v>0</v>
      </c>
      <c r="L70" s="24"/>
      <c r="M70" s="24"/>
    </row>
    <row r="71" spans="1:13" ht="22.5" x14ac:dyDescent="0.2">
      <c r="A71" s="51">
        <v>48</v>
      </c>
      <c r="B71" s="52" t="s">
        <v>11283</v>
      </c>
      <c r="C71" s="60" t="s">
        <v>11514</v>
      </c>
      <c r="D71" s="53" t="s">
        <v>505</v>
      </c>
      <c r="E71" s="54">
        <v>23</v>
      </c>
      <c r="F71" s="47">
        <v>0</v>
      </c>
      <c r="G71" s="57">
        <f t="shared" si="0"/>
        <v>0</v>
      </c>
      <c r="H71" s="140">
        <v>4.4999999999999999E-4</v>
      </c>
      <c r="I71" s="140">
        <v>1.035E-2</v>
      </c>
      <c r="J71" s="140">
        <v>0</v>
      </c>
      <c r="K71" s="140">
        <v>0</v>
      </c>
      <c r="L71" s="24"/>
      <c r="M71" s="24"/>
    </row>
    <row r="72" spans="1:13" x14ac:dyDescent="0.2">
      <c r="A72" s="43">
        <v>49</v>
      </c>
      <c r="B72" s="44" t="s">
        <v>11284</v>
      </c>
      <c r="C72" s="59" t="s">
        <v>11515</v>
      </c>
      <c r="D72" s="45" t="s">
        <v>505</v>
      </c>
      <c r="E72" s="46">
        <v>46</v>
      </c>
      <c r="F72" s="47">
        <v>0</v>
      </c>
      <c r="G72" s="49">
        <f t="shared" si="0"/>
        <v>0</v>
      </c>
      <c r="H72" s="140">
        <v>1.4999999999999999E-4</v>
      </c>
      <c r="I72" s="140">
        <v>6.899999999999999E-3</v>
      </c>
      <c r="J72" s="140">
        <v>0</v>
      </c>
      <c r="K72" s="140">
        <v>0</v>
      </c>
      <c r="L72" s="24"/>
      <c r="M72" s="24"/>
    </row>
    <row r="73" spans="1:13" x14ac:dyDescent="0.2">
      <c r="A73" s="135"/>
      <c r="B73" s="136"/>
      <c r="C73" s="137" t="s">
        <v>11285</v>
      </c>
      <c r="D73" s="138"/>
      <c r="E73" s="139">
        <v>46</v>
      </c>
      <c r="F73" s="134"/>
      <c r="G73" s="134"/>
      <c r="H73" s="140"/>
      <c r="I73" s="140"/>
      <c r="J73" s="140"/>
      <c r="K73" s="140"/>
      <c r="L73" s="24"/>
      <c r="M73" s="24"/>
    </row>
    <row r="74" spans="1:13" x14ac:dyDescent="0.2">
      <c r="A74" s="51">
        <v>50</v>
      </c>
      <c r="B74" s="52" t="s">
        <v>11286</v>
      </c>
      <c r="C74" s="60" t="s">
        <v>11516</v>
      </c>
      <c r="D74" s="53" t="s">
        <v>505</v>
      </c>
      <c r="E74" s="54">
        <v>7</v>
      </c>
      <c r="F74" s="47">
        <v>0</v>
      </c>
      <c r="G74" s="57">
        <f t="shared" si="0"/>
        <v>0</v>
      </c>
      <c r="H74" s="140">
        <v>1.3999999999999999E-4</v>
      </c>
      <c r="I74" s="140">
        <v>9.7999999999999997E-4</v>
      </c>
      <c r="J74" s="140">
        <v>0</v>
      </c>
      <c r="K74" s="140">
        <v>0</v>
      </c>
      <c r="L74" s="24"/>
      <c r="M74" s="24"/>
    </row>
    <row r="75" spans="1:13" x14ac:dyDescent="0.2">
      <c r="A75" s="51">
        <v>51</v>
      </c>
      <c r="B75" s="52" t="s">
        <v>11287</v>
      </c>
      <c r="C75" s="60" t="s">
        <v>11517</v>
      </c>
      <c r="D75" s="53" t="s">
        <v>505</v>
      </c>
      <c r="E75" s="54">
        <v>1</v>
      </c>
      <c r="F75" s="47">
        <v>0</v>
      </c>
      <c r="G75" s="57">
        <f t="shared" si="0"/>
        <v>0</v>
      </c>
      <c r="H75" s="140">
        <v>8.4000000000000003E-4</v>
      </c>
      <c r="I75" s="140">
        <v>8.4000000000000003E-4</v>
      </c>
      <c r="J75" s="140">
        <v>0</v>
      </c>
      <c r="K75" s="140">
        <v>0</v>
      </c>
      <c r="L75" s="24"/>
      <c r="M75" s="24"/>
    </row>
    <row r="76" spans="1:13" x14ac:dyDescent="0.2">
      <c r="A76" s="51">
        <v>52</v>
      </c>
      <c r="B76" s="52" t="s">
        <v>11288</v>
      </c>
      <c r="C76" s="60" t="s">
        <v>11518</v>
      </c>
      <c r="D76" s="53" t="s">
        <v>505</v>
      </c>
      <c r="E76" s="54">
        <v>2</v>
      </c>
      <c r="F76" s="47">
        <v>0</v>
      </c>
      <c r="G76" s="57">
        <f t="shared" si="0"/>
        <v>0</v>
      </c>
      <c r="H76" s="140">
        <v>5.2999999999999998E-4</v>
      </c>
      <c r="I76" s="140">
        <v>1.06E-3</v>
      </c>
      <c r="J76" s="140">
        <v>0</v>
      </c>
      <c r="K76" s="140">
        <v>0</v>
      </c>
      <c r="L76" s="24"/>
      <c r="M76" s="24"/>
    </row>
    <row r="77" spans="1:13" x14ac:dyDescent="0.2">
      <c r="A77" s="51">
        <v>53</v>
      </c>
      <c r="B77" s="52" t="s">
        <v>11289</v>
      </c>
      <c r="C77" s="60" t="s">
        <v>11519</v>
      </c>
      <c r="D77" s="53" t="s">
        <v>505</v>
      </c>
      <c r="E77" s="54">
        <v>2</v>
      </c>
      <c r="F77" s="47">
        <v>0</v>
      </c>
      <c r="G77" s="57">
        <f t="shared" si="0"/>
        <v>0</v>
      </c>
      <c r="H77" s="140">
        <v>2.5699999999999998E-3</v>
      </c>
      <c r="I77" s="140">
        <v>5.1399999999999996E-3</v>
      </c>
      <c r="J77" s="140">
        <v>0</v>
      </c>
      <c r="K77" s="140">
        <v>0</v>
      </c>
      <c r="L77" s="24"/>
      <c r="M77" s="24"/>
    </row>
    <row r="78" spans="1:13" x14ac:dyDescent="0.2">
      <c r="A78" s="43">
        <v>54</v>
      </c>
      <c r="B78" s="44" t="s">
        <v>11290</v>
      </c>
      <c r="C78" s="59" t="s">
        <v>11291</v>
      </c>
      <c r="D78" s="45" t="s">
        <v>505</v>
      </c>
      <c r="E78" s="46">
        <v>1</v>
      </c>
      <c r="F78" s="47">
        <v>0</v>
      </c>
      <c r="G78" s="49">
        <f t="shared" ref="G78" si="1">E78*F78</f>
        <v>0</v>
      </c>
      <c r="H78" s="140">
        <v>6.9999999999999999E-4</v>
      </c>
      <c r="I78" s="140">
        <v>6.9999999999999999E-4</v>
      </c>
      <c r="J78" s="140">
        <v>0</v>
      </c>
      <c r="K78" s="140">
        <v>0</v>
      </c>
      <c r="L78" s="24"/>
      <c r="M78" s="24"/>
    </row>
    <row r="79" spans="1:13" x14ac:dyDescent="0.2">
      <c r="A79" s="135"/>
      <c r="B79" s="136"/>
      <c r="C79" s="137" t="s">
        <v>11292</v>
      </c>
      <c r="D79" s="138"/>
      <c r="E79" s="139">
        <v>1</v>
      </c>
      <c r="F79" s="134"/>
      <c r="G79" s="134"/>
      <c r="H79" s="140"/>
      <c r="I79" s="140"/>
      <c r="J79" s="140"/>
      <c r="K79" s="140"/>
      <c r="L79" s="24"/>
      <c r="M79" s="24"/>
    </row>
    <row r="80" spans="1:13" x14ac:dyDescent="0.2">
      <c r="A80" s="51">
        <v>55</v>
      </c>
      <c r="B80" s="52" t="s">
        <v>11293</v>
      </c>
      <c r="C80" s="60" t="s">
        <v>11520</v>
      </c>
      <c r="D80" s="53" t="s">
        <v>297</v>
      </c>
      <c r="E80" s="54">
        <v>3.9550000000000002E-2</v>
      </c>
      <c r="F80" s="47">
        <v>0</v>
      </c>
      <c r="G80" s="57">
        <f t="shared" ref="G80:G99" si="2">E80*F80</f>
        <v>0</v>
      </c>
      <c r="H80" s="140">
        <v>0</v>
      </c>
      <c r="I80" s="140">
        <v>0</v>
      </c>
      <c r="J80" s="140">
        <v>0</v>
      </c>
      <c r="K80" s="140">
        <v>0</v>
      </c>
      <c r="L80" s="24"/>
      <c r="M80" s="24"/>
    </row>
    <row r="81" spans="1:13" x14ac:dyDescent="0.2">
      <c r="A81" s="36" t="s">
        <v>148</v>
      </c>
      <c r="B81" s="37" t="s">
        <v>11294</v>
      </c>
      <c r="C81" s="58" t="s">
        <v>11295</v>
      </c>
      <c r="D81" s="38"/>
      <c r="E81" s="39"/>
      <c r="F81" s="40"/>
      <c r="G81" s="41">
        <f>SUM(G82:G93)</f>
        <v>0</v>
      </c>
      <c r="H81" s="313"/>
      <c r="I81" s="313">
        <f>SUM(I82:I93)</f>
        <v>0.38579999999999992</v>
      </c>
      <c r="J81" s="313"/>
      <c r="K81" s="313">
        <f>SUM(K82:K93)</f>
        <v>0</v>
      </c>
    </row>
    <row r="82" spans="1:13" x14ac:dyDescent="0.2">
      <c r="A82" s="51">
        <v>56</v>
      </c>
      <c r="B82" s="52" t="s">
        <v>11296</v>
      </c>
      <c r="C82" s="60" t="s">
        <v>11521</v>
      </c>
      <c r="D82" s="53" t="s">
        <v>505</v>
      </c>
      <c r="E82" s="54">
        <v>22</v>
      </c>
      <c r="F82" s="47">
        <v>0</v>
      </c>
      <c r="G82" s="57">
        <f t="shared" si="2"/>
        <v>0</v>
      </c>
      <c r="H82" s="140">
        <v>0</v>
      </c>
      <c r="I82" s="140">
        <v>0</v>
      </c>
      <c r="J82" s="140">
        <v>0</v>
      </c>
      <c r="K82" s="140">
        <v>0</v>
      </c>
      <c r="L82" s="24"/>
      <c r="M82" s="24"/>
    </row>
    <row r="83" spans="1:13" x14ac:dyDescent="0.2">
      <c r="A83" s="51">
        <v>57</v>
      </c>
      <c r="B83" s="52" t="s">
        <v>11297</v>
      </c>
      <c r="C83" s="60" t="s">
        <v>11522</v>
      </c>
      <c r="D83" s="53" t="s">
        <v>505</v>
      </c>
      <c r="E83" s="54">
        <v>2</v>
      </c>
      <c r="F83" s="47">
        <v>0</v>
      </c>
      <c r="G83" s="57">
        <f t="shared" si="2"/>
        <v>0</v>
      </c>
      <c r="H83" s="140">
        <v>0</v>
      </c>
      <c r="I83" s="140">
        <v>0</v>
      </c>
      <c r="J83" s="140">
        <v>0</v>
      </c>
      <c r="K83" s="140">
        <v>0</v>
      </c>
      <c r="L83" s="24"/>
      <c r="M83" s="24"/>
    </row>
    <row r="84" spans="1:13" x14ac:dyDescent="0.2">
      <c r="A84" s="51">
        <v>58</v>
      </c>
      <c r="B84" s="52" t="s">
        <v>11298</v>
      </c>
      <c r="C84" s="60" t="s">
        <v>11523</v>
      </c>
      <c r="D84" s="53" t="s">
        <v>505</v>
      </c>
      <c r="E84" s="54">
        <v>24</v>
      </c>
      <c r="F84" s="47">
        <v>0</v>
      </c>
      <c r="G84" s="57">
        <f t="shared" si="2"/>
        <v>0</v>
      </c>
      <c r="H84" s="140">
        <v>0</v>
      </c>
      <c r="I84" s="140">
        <v>0</v>
      </c>
      <c r="J84" s="140">
        <v>0</v>
      </c>
      <c r="K84" s="140">
        <v>0</v>
      </c>
      <c r="L84" s="24"/>
      <c r="M84" s="24"/>
    </row>
    <row r="85" spans="1:13" x14ac:dyDescent="0.2">
      <c r="A85" s="51">
        <v>59</v>
      </c>
      <c r="B85" s="52" t="s">
        <v>11299</v>
      </c>
      <c r="C85" s="60" t="s">
        <v>11524</v>
      </c>
      <c r="D85" s="53" t="s">
        <v>505</v>
      </c>
      <c r="E85" s="54">
        <v>1</v>
      </c>
      <c r="F85" s="47">
        <v>0</v>
      </c>
      <c r="G85" s="57">
        <f t="shared" si="2"/>
        <v>0</v>
      </c>
      <c r="H85" s="140">
        <v>6.5799999999999997E-2</v>
      </c>
      <c r="I85" s="140">
        <v>6.5799999999999997E-2</v>
      </c>
      <c r="J85" s="140">
        <v>0</v>
      </c>
      <c r="K85" s="140">
        <v>0</v>
      </c>
      <c r="L85" s="24"/>
      <c r="M85" s="24"/>
    </row>
    <row r="86" spans="1:13" x14ac:dyDescent="0.2">
      <c r="A86" s="51">
        <v>60</v>
      </c>
      <c r="B86" s="52" t="s">
        <v>11300</v>
      </c>
      <c r="C86" s="60" t="s">
        <v>11525</v>
      </c>
      <c r="D86" s="53" t="s">
        <v>505</v>
      </c>
      <c r="E86" s="54">
        <v>1</v>
      </c>
      <c r="F86" s="47">
        <v>0</v>
      </c>
      <c r="G86" s="57">
        <f t="shared" si="2"/>
        <v>0</v>
      </c>
      <c r="H86" s="140">
        <v>7.1399999999999996E-3</v>
      </c>
      <c r="I86" s="140">
        <v>7.1399999999999996E-3</v>
      </c>
      <c r="J86" s="140">
        <v>0</v>
      </c>
      <c r="K86" s="140">
        <v>0</v>
      </c>
      <c r="L86" s="24"/>
      <c r="M86" s="24"/>
    </row>
    <row r="87" spans="1:13" x14ac:dyDescent="0.2">
      <c r="A87" s="51">
        <v>61</v>
      </c>
      <c r="B87" s="52" t="s">
        <v>11301</v>
      </c>
      <c r="C87" s="60" t="s">
        <v>11526</v>
      </c>
      <c r="D87" s="53" t="s">
        <v>505</v>
      </c>
      <c r="E87" s="54">
        <v>5</v>
      </c>
      <c r="F87" s="47">
        <v>0</v>
      </c>
      <c r="G87" s="57">
        <f t="shared" si="2"/>
        <v>0</v>
      </c>
      <c r="H87" s="140">
        <v>1.0800000000000001E-2</v>
      </c>
      <c r="I87" s="140">
        <v>5.4000000000000006E-2</v>
      </c>
      <c r="J87" s="140">
        <v>0</v>
      </c>
      <c r="K87" s="140">
        <v>0</v>
      </c>
      <c r="L87" s="24"/>
      <c r="M87" s="24"/>
    </row>
    <row r="88" spans="1:13" x14ac:dyDescent="0.2">
      <c r="A88" s="51">
        <v>62</v>
      </c>
      <c r="B88" s="52" t="s">
        <v>11302</v>
      </c>
      <c r="C88" s="60" t="s">
        <v>11527</v>
      </c>
      <c r="D88" s="53" t="s">
        <v>505</v>
      </c>
      <c r="E88" s="54">
        <v>5</v>
      </c>
      <c r="F88" s="47">
        <v>0</v>
      </c>
      <c r="G88" s="57">
        <f t="shared" si="2"/>
        <v>0</v>
      </c>
      <c r="H88" s="140">
        <v>1.2959999999999999E-2</v>
      </c>
      <c r="I88" s="140">
        <v>6.4799999999999996E-2</v>
      </c>
      <c r="J88" s="140">
        <v>0</v>
      </c>
      <c r="K88" s="140">
        <v>0</v>
      </c>
      <c r="L88" s="24"/>
      <c r="M88" s="24"/>
    </row>
    <row r="89" spans="1:13" x14ac:dyDescent="0.2">
      <c r="A89" s="51">
        <v>63</v>
      </c>
      <c r="B89" s="52" t="s">
        <v>11303</v>
      </c>
      <c r="C89" s="60" t="s">
        <v>11528</v>
      </c>
      <c r="D89" s="53" t="s">
        <v>505</v>
      </c>
      <c r="E89" s="54">
        <v>3</v>
      </c>
      <c r="F89" s="47">
        <v>0</v>
      </c>
      <c r="G89" s="57">
        <f t="shared" si="2"/>
        <v>0</v>
      </c>
      <c r="H89" s="140">
        <v>1.512E-2</v>
      </c>
      <c r="I89" s="140">
        <v>4.5359999999999998E-2</v>
      </c>
      <c r="J89" s="140">
        <v>0</v>
      </c>
      <c r="K89" s="140">
        <v>0</v>
      </c>
      <c r="L89" s="24"/>
      <c r="M89" s="24"/>
    </row>
    <row r="90" spans="1:13" x14ac:dyDescent="0.2">
      <c r="A90" s="51">
        <v>64</v>
      </c>
      <c r="B90" s="52" t="s">
        <v>11304</v>
      </c>
      <c r="C90" s="60" t="s">
        <v>11529</v>
      </c>
      <c r="D90" s="53" t="s">
        <v>505</v>
      </c>
      <c r="E90" s="54">
        <v>3</v>
      </c>
      <c r="F90" s="47">
        <v>0</v>
      </c>
      <c r="G90" s="57">
        <f t="shared" si="2"/>
        <v>0</v>
      </c>
      <c r="H90" s="140">
        <v>2.1600000000000001E-2</v>
      </c>
      <c r="I90" s="140">
        <v>6.4799999999999996E-2</v>
      </c>
      <c r="J90" s="140">
        <v>0</v>
      </c>
      <c r="K90" s="140">
        <v>0</v>
      </c>
      <c r="L90" s="24"/>
      <c r="M90" s="24"/>
    </row>
    <row r="91" spans="1:13" x14ac:dyDescent="0.2">
      <c r="A91" s="51">
        <v>65</v>
      </c>
      <c r="B91" s="52" t="s">
        <v>11305</v>
      </c>
      <c r="C91" s="60" t="s">
        <v>11530</v>
      </c>
      <c r="D91" s="53" t="s">
        <v>505</v>
      </c>
      <c r="E91" s="54">
        <v>5</v>
      </c>
      <c r="F91" s="47">
        <v>0</v>
      </c>
      <c r="G91" s="57">
        <f t="shared" si="2"/>
        <v>0</v>
      </c>
      <c r="H91" s="140">
        <v>1.312E-2</v>
      </c>
      <c r="I91" s="140">
        <v>6.5599999999999992E-2</v>
      </c>
      <c r="J91" s="140">
        <v>0</v>
      </c>
      <c r="K91" s="140">
        <v>0</v>
      </c>
      <c r="L91" s="24"/>
      <c r="M91" s="24"/>
    </row>
    <row r="92" spans="1:13" x14ac:dyDescent="0.2">
      <c r="A92" s="51">
        <v>66</v>
      </c>
      <c r="B92" s="52" t="s">
        <v>11306</v>
      </c>
      <c r="C92" s="60" t="s">
        <v>11531</v>
      </c>
      <c r="D92" s="53" t="s">
        <v>505</v>
      </c>
      <c r="E92" s="54">
        <v>1</v>
      </c>
      <c r="F92" s="47">
        <v>0</v>
      </c>
      <c r="G92" s="57">
        <f t="shared" si="2"/>
        <v>0</v>
      </c>
      <c r="H92" s="140">
        <v>1.83E-2</v>
      </c>
      <c r="I92" s="140">
        <v>1.83E-2</v>
      </c>
      <c r="J92" s="140">
        <v>0</v>
      </c>
      <c r="K92" s="140">
        <v>0</v>
      </c>
      <c r="L92" s="24"/>
      <c r="M92" s="24"/>
    </row>
    <row r="93" spans="1:13" x14ac:dyDescent="0.2">
      <c r="A93" s="51">
        <v>67</v>
      </c>
      <c r="B93" s="52" t="s">
        <v>11307</v>
      </c>
      <c r="C93" s="60" t="s">
        <v>11532</v>
      </c>
      <c r="D93" s="53" t="s">
        <v>297</v>
      </c>
      <c r="E93" s="54">
        <v>0.38579999999999998</v>
      </c>
      <c r="F93" s="47">
        <v>0</v>
      </c>
      <c r="G93" s="57">
        <f t="shared" si="2"/>
        <v>0</v>
      </c>
      <c r="H93" s="140">
        <v>0</v>
      </c>
      <c r="I93" s="140">
        <v>0</v>
      </c>
      <c r="J93" s="140">
        <v>0</v>
      </c>
      <c r="K93" s="140">
        <v>0</v>
      </c>
      <c r="L93" s="24"/>
      <c r="M93" s="24"/>
    </row>
    <row r="94" spans="1:13" x14ac:dyDescent="0.2">
      <c r="A94" s="36" t="s">
        <v>148</v>
      </c>
      <c r="B94" s="37" t="s">
        <v>90</v>
      </c>
      <c r="C94" s="58" t="s">
        <v>91</v>
      </c>
      <c r="D94" s="38"/>
      <c r="E94" s="39"/>
      <c r="F94" s="40"/>
      <c r="G94" s="41">
        <f>SUM(G95:G99)</f>
        <v>0</v>
      </c>
      <c r="H94" s="313"/>
      <c r="I94" s="313">
        <f>SUM(I95:I99)</f>
        <v>1.2189999999999999E-2</v>
      </c>
      <c r="J94" s="313"/>
      <c r="K94" s="313">
        <f>SUM(K95:K99)</f>
        <v>0</v>
      </c>
    </row>
    <row r="95" spans="1:13" x14ac:dyDescent="0.2">
      <c r="A95" s="43">
        <v>68</v>
      </c>
      <c r="B95" s="44" t="s">
        <v>11308</v>
      </c>
      <c r="C95" s="59" t="s">
        <v>11533</v>
      </c>
      <c r="D95" s="45" t="s">
        <v>2323</v>
      </c>
      <c r="E95" s="46">
        <v>11.5</v>
      </c>
      <c r="F95" s="47">
        <v>0</v>
      </c>
      <c r="G95" s="49">
        <f t="shared" si="2"/>
        <v>0</v>
      </c>
      <c r="H95" s="140">
        <v>6.0000000000000002E-5</v>
      </c>
      <c r="I95" s="140">
        <v>6.8999999999999997E-4</v>
      </c>
      <c r="J95" s="140">
        <v>0</v>
      </c>
      <c r="K95" s="140">
        <v>0</v>
      </c>
      <c r="L95" s="24"/>
      <c r="M95" s="24"/>
    </row>
    <row r="96" spans="1:13" x14ac:dyDescent="0.2">
      <c r="A96" s="135"/>
      <c r="B96" s="136"/>
      <c r="C96" s="137" t="s">
        <v>11309</v>
      </c>
      <c r="D96" s="138"/>
      <c r="E96" s="139">
        <v>11.5</v>
      </c>
      <c r="F96" s="134"/>
      <c r="G96" s="134"/>
      <c r="H96" s="140"/>
      <c r="I96" s="140"/>
      <c r="J96" s="140"/>
      <c r="K96" s="140"/>
      <c r="L96" s="24"/>
      <c r="M96" s="24"/>
    </row>
    <row r="97" spans="1:13" x14ac:dyDescent="0.2">
      <c r="A97" s="43">
        <v>69</v>
      </c>
      <c r="B97" s="44" t="s">
        <v>11310</v>
      </c>
      <c r="C97" s="59" t="s">
        <v>11534</v>
      </c>
      <c r="D97" s="45" t="s">
        <v>2323</v>
      </c>
      <c r="E97" s="46">
        <v>11.5</v>
      </c>
      <c r="F97" s="47">
        <v>0</v>
      </c>
      <c r="G97" s="49">
        <f t="shared" si="2"/>
        <v>0</v>
      </c>
      <c r="H97" s="140">
        <v>1E-3</v>
      </c>
      <c r="I97" s="140">
        <v>1.15E-2</v>
      </c>
      <c r="J97" s="140">
        <v>0</v>
      </c>
      <c r="K97" s="140">
        <v>0</v>
      </c>
      <c r="L97" s="24"/>
      <c r="M97" s="24"/>
    </row>
    <row r="98" spans="1:13" ht="22.5" x14ac:dyDescent="0.2">
      <c r="A98" s="135"/>
      <c r="B98" s="136"/>
      <c r="C98" s="137" t="s">
        <v>11311</v>
      </c>
      <c r="D98" s="138"/>
      <c r="E98" s="139">
        <v>11.5</v>
      </c>
      <c r="F98" s="134"/>
      <c r="G98" s="134"/>
      <c r="H98" s="140"/>
      <c r="I98" s="140"/>
      <c r="J98" s="140"/>
      <c r="K98" s="140"/>
      <c r="L98" s="24"/>
      <c r="M98" s="24"/>
    </row>
    <row r="99" spans="1:13" x14ac:dyDescent="0.2">
      <c r="A99" s="43">
        <v>70</v>
      </c>
      <c r="B99" s="44" t="s">
        <v>11312</v>
      </c>
      <c r="C99" s="59" t="s">
        <v>11535</v>
      </c>
      <c r="D99" s="45" t="s">
        <v>297</v>
      </c>
      <c r="E99" s="46">
        <v>1.2189999999999999E-2</v>
      </c>
      <c r="F99" s="47">
        <v>0</v>
      </c>
      <c r="G99" s="49">
        <f t="shared" si="2"/>
        <v>0</v>
      </c>
      <c r="H99" s="140">
        <v>0</v>
      </c>
      <c r="I99" s="140">
        <v>0</v>
      </c>
      <c r="J99" s="140">
        <v>0</v>
      </c>
      <c r="K99" s="140">
        <v>0</v>
      </c>
      <c r="L99" s="24"/>
      <c r="M99" s="24"/>
    </row>
    <row r="100" spans="1:13" x14ac:dyDescent="0.2">
      <c r="A100" s="1"/>
      <c r="B100" s="2"/>
      <c r="C100" s="61"/>
      <c r="D100" s="4"/>
      <c r="E100" s="1"/>
      <c r="F100" s="1"/>
      <c r="G100" s="1"/>
      <c r="H100" s="1"/>
      <c r="I100" s="1"/>
      <c r="J100" s="1"/>
      <c r="K100" s="1"/>
    </row>
    <row r="101" spans="1:13" x14ac:dyDescent="0.2">
      <c r="C101" s="58" t="s">
        <v>11</v>
      </c>
      <c r="D101" s="6"/>
      <c r="G101" s="41">
        <f>G94+G81+G59+G42+G37+G18+G8</f>
        <v>0</v>
      </c>
    </row>
    <row r="102" spans="1:13" x14ac:dyDescent="0.2">
      <c r="D102" s="6"/>
    </row>
    <row r="103" spans="1:13" x14ac:dyDescent="0.2">
      <c r="D103" s="6"/>
    </row>
    <row r="104" spans="1:13" x14ac:dyDescent="0.2">
      <c r="D104" s="6"/>
    </row>
    <row r="105" spans="1:13" x14ac:dyDescent="0.2">
      <c r="D105" s="6"/>
    </row>
    <row r="106" spans="1:13" x14ac:dyDescent="0.2">
      <c r="D106" s="6"/>
    </row>
    <row r="107" spans="1:13" x14ac:dyDescent="0.2">
      <c r="D107" s="6"/>
    </row>
    <row r="108" spans="1:13" x14ac:dyDescent="0.2">
      <c r="D108" s="6"/>
    </row>
    <row r="109" spans="1:13" x14ac:dyDescent="0.2">
      <c r="D109" s="6"/>
    </row>
    <row r="110" spans="1:13" x14ac:dyDescent="0.2">
      <c r="D110" s="6"/>
    </row>
    <row r="111" spans="1:13" x14ac:dyDescent="0.2">
      <c r="D111" s="6"/>
    </row>
    <row r="112" spans="1:13"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3B94-1712-409F-91EA-42EA404E80FE}">
  <sheetPr>
    <tabColor rgb="FFFFFF00"/>
    <outlinePr summaryBelow="0"/>
  </sheetPr>
  <dimension ref="A1:K5000"/>
  <sheetViews>
    <sheetView workbookViewId="0">
      <pane ySplit="7" topLeftCell="A68" activePane="bottomLeft" state="frozen"/>
      <selection activeCell="M30" sqref="M30"/>
      <selection pane="bottomLeft" activeCell="M90" sqref="M90"/>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v>
      </c>
      <c r="B1" s="343"/>
      <c r="C1" s="343"/>
      <c r="D1" s="343"/>
      <c r="E1" s="343"/>
      <c r="F1" s="343"/>
      <c r="G1" s="343"/>
    </row>
    <row r="2" spans="1:11" ht="24.95" customHeight="1" x14ac:dyDescent="0.2">
      <c r="A2" s="127" t="s">
        <v>2</v>
      </c>
      <c r="B2" s="308" t="s">
        <v>9787</v>
      </c>
      <c r="C2" s="344" t="s">
        <v>15</v>
      </c>
      <c r="D2" s="345"/>
      <c r="E2" s="345"/>
      <c r="F2" s="345"/>
      <c r="G2" s="346"/>
    </row>
    <row r="3" spans="1:11" ht="24.95" customHeight="1" x14ac:dyDescent="0.2">
      <c r="A3" s="127" t="s">
        <v>3</v>
      </c>
      <c r="B3" s="308" t="s">
        <v>11210</v>
      </c>
      <c r="C3" s="344" t="s">
        <v>11211</v>
      </c>
      <c r="D3" s="345"/>
      <c r="E3" s="345"/>
      <c r="F3" s="345"/>
      <c r="G3" s="346"/>
    </row>
    <row r="4" spans="1:11" ht="24.95" customHeight="1" x14ac:dyDescent="0.2">
      <c r="A4" s="128" t="s">
        <v>4</v>
      </c>
      <c r="B4" s="309" t="s">
        <v>11313</v>
      </c>
      <c r="C4" s="347" t="s">
        <v>11314</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11214</v>
      </c>
      <c r="C8" s="58" t="s">
        <v>11215</v>
      </c>
      <c r="D8" s="38"/>
      <c r="E8" s="39"/>
      <c r="F8" s="40"/>
      <c r="G8" s="41">
        <f>SUM(G9:G21)</f>
        <v>0</v>
      </c>
      <c r="H8" s="313"/>
      <c r="I8" s="313">
        <f>SUM(I9:I21)</f>
        <v>0.37375550000000002</v>
      </c>
      <c r="J8" s="313"/>
      <c r="K8" s="313">
        <f>SUM(K9:K21)</f>
        <v>1.4889999999999999</v>
      </c>
    </row>
    <row r="9" spans="1:11" ht="22.5" x14ac:dyDescent="0.2">
      <c r="A9" s="43">
        <v>1</v>
      </c>
      <c r="B9" s="44" t="s">
        <v>11216</v>
      </c>
      <c r="C9" s="59" t="s">
        <v>11471</v>
      </c>
      <c r="D9" s="45" t="s">
        <v>373</v>
      </c>
      <c r="E9" s="46">
        <v>3.45</v>
      </c>
      <c r="F9" s="47">
        <v>0</v>
      </c>
      <c r="G9" s="49">
        <f>E9*F9</f>
        <v>0</v>
      </c>
      <c r="H9" s="140">
        <v>1.299E-2</v>
      </c>
      <c r="I9" s="140">
        <v>4.4815500000000001E-2</v>
      </c>
      <c r="J9" s="140">
        <v>0</v>
      </c>
      <c r="K9" s="140">
        <v>0</v>
      </c>
    </row>
    <row r="10" spans="1:11" x14ac:dyDescent="0.2">
      <c r="A10" s="135"/>
      <c r="B10" s="136"/>
      <c r="C10" s="137" t="s">
        <v>11315</v>
      </c>
      <c r="D10" s="138"/>
      <c r="E10" s="139">
        <v>3.45</v>
      </c>
      <c r="F10" s="134"/>
      <c r="G10" s="134"/>
      <c r="H10" s="140"/>
      <c r="I10" s="140"/>
      <c r="J10" s="140"/>
      <c r="K10" s="140"/>
    </row>
    <row r="11" spans="1:11" x14ac:dyDescent="0.2">
      <c r="A11" s="43">
        <v>2</v>
      </c>
      <c r="B11" s="44" t="s">
        <v>11316</v>
      </c>
      <c r="C11" s="59" t="s">
        <v>11537</v>
      </c>
      <c r="D11" s="45" t="s">
        <v>172</v>
      </c>
      <c r="E11" s="46">
        <v>6</v>
      </c>
      <c r="F11" s="47">
        <v>0</v>
      </c>
      <c r="G11" s="49">
        <f>E11*F11</f>
        <v>0</v>
      </c>
      <c r="H11" s="140">
        <v>5.2749999999999998E-2</v>
      </c>
      <c r="I11" s="140">
        <v>0.3165</v>
      </c>
      <c r="J11" s="140">
        <v>0</v>
      </c>
      <c r="K11" s="140">
        <v>0</v>
      </c>
    </row>
    <row r="12" spans="1:11" x14ac:dyDescent="0.2">
      <c r="A12" s="135"/>
      <c r="B12" s="136"/>
      <c r="C12" s="137" t="s">
        <v>11317</v>
      </c>
      <c r="D12" s="138"/>
      <c r="E12" s="139">
        <v>6</v>
      </c>
      <c r="F12" s="134"/>
      <c r="G12" s="134"/>
      <c r="H12" s="140"/>
      <c r="I12" s="140"/>
      <c r="J12" s="140"/>
      <c r="K12" s="140"/>
    </row>
    <row r="13" spans="1:11" ht="22.5" x14ac:dyDescent="0.2">
      <c r="A13" s="43">
        <v>3</v>
      </c>
      <c r="B13" s="44" t="s">
        <v>9960</v>
      </c>
      <c r="C13" s="59" t="s">
        <v>11472</v>
      </c>
      <c r="D13" s="45" t="s">
        <v>505</v>
      </c>
      <c r="E13" s="46">
        <v>23</v>
      </c>
      <c r="F13" s="47">
        <v>0</v>
      </c>
      <c r="G13" s="49">
        <f t="shared" ref="G13:G21" si="0">E13*F13</f>
        <v>0</v>
      </c>
      <c r="H13" s="140">
        <v>8.0000000000000007E-5</v>
      </c>
      <c r="I13" s="140">
        <v>1.8400000000000001E-3</v>
      </c>
      <c r="J13" s="140">
        <v>3.0000000000000001E-3</v>
      </c>
      <c r="K13" s="140">
        <v>6.9000000000000006E-2</v>
      </c>
    </row>
    <row r="14" spans="1:11" x14ac:dyDescent="0.2">
      <c r="A14" s="135"/>
      <c r="B14" s="136"/>
      <c r="C14" s="137" t="s">
        <v>11218</v>
      </c>
      <c r="D14" s="138"/>
      <c r="E14" s="139">
        <v>23</v>
      </c>
      <c r="F14" s="134"/>
      <c r="G14" s="134"/>
      <c r="H14" s="140"/>
      <c r="I14" s="140"/>
      <c r="J14" s="140"/>
      <c r="K14" s="140"/>
    </row>
    <row r="15" spans="1:11" x14ac:dyDescent="0.2">
      <c r="A15" s="51">
        <v>4</v>
      </c>
      <c r="B15" s="52" t="s">
        <v>11318</v>
      </c>
      <c r="C15" s="60" t="s">
        <v>11538</v>
      </c>
      <c r="D15" s="53" t="s">
        <v>373</v>
      </c>
      <c r="E15" s="54">
        <v>20</v>
      </c>
      <c r="F15" s="47">
        <v>0</v>
      </c>
      <c r="G15" s="57">
        <f t="shared" si="0"/>
        <v>0</v>
      </c>
      <c r="H15" s="140">
        <v>4.8999999999999998E-4</v>
      </c>
      <c r="I15" s="140">
        <v>9.7999999999999997E-3</v>
      </c>
      <c r="J15" s="140">
        <v>7.0999999999999994E-2</v>
      </c>
      <c r="K15" s="140">
        <v>1.42</v>
      </c>
    </row>
    <row r="16" spans="1:11" x14ac:dyDescent="0.2">
      <c r="A16" s="51">
        <v>5</v>
      </c>
      <c r="B16" s="52" t="s">
        <v>4137</v>
      </c>
      <c r="C16" s="60" t="s">
        <v>11539</v>
      </c>
      <c r="D16" s="53" t="s">
        <v>505</v>
      </c>
      <c r="E16" s="54">
        <v>1</v>
      </c>
      <c r="F16" s="47">
        <v>0</v>
      </c>
      <c r="G16" s="57">
        <f t="shared" si="0"/>
        <v>0</v>
      </c>
      <c r="H16" s="140">
        <v>0</v>
      </c>
      <c r="I16" s="140">
        <v>0</v>
      </c>
      <c r="J16" s="140">
        <v>0</v>
      </c>
      <c r="K16" s="140">
        <v>0</v>
      </c>
    </row>
    <row r="17" spans="1:11" ht="22.5" x14ac:dyDescent="0.2">
      <c r="A17" s="51">
        <v>6</v>
      </c>
      <c r="B17" s="52" t="s">
        <v>11319</v>
      </c>
      <c r="C17" s="60" t="s">
        <v>11540</v>
      </c>
      <c r="D17" s="53" t="s">
        <v>297</v>
      </c>
      <c r="E17" s="54">
        <v>1.42</v>
      </c>
      <c r="F17" s="47">
        <v>0</v>
      </c>
      <c r="G17" s="57">
        <f t="shared" si="0"/>
        <v>0</v>
      </c>
      <c r="H17" s="140">
        <v>0</v>
      </c>
      <c r="I17" s="140">
        <v>0</v>
      </c>
      <c r="J17" s="140">
        <v>0</v>
      </c>
      <c r="K17" s="140">
        <v>0</v>
      </c>
    </row>
    <row r="18" spans="1:11" x14ac:dyDescent="0.2">
      <c r="A18" s="51">
        <v>7</v>
      </c>
      <c r="B18" s="52" t="s">
        <v>11222</v>
      </c>
      <c r="C18" s="60" t="s">
        <v>11223</v>
      </c>
      <c r="D18" s="53" t="s">
        <v>9693</v>
      </c>
      <c r="E18" s="54">
        <v>10</v>
      </c>
      <c r="F18" s="47">
        <v>0</v>
      </c>
      <c r="G18" s="57">
        <f t="shared" si="0"/>
        <v>0</v>
      </c>
      <c r="H18" s="140">
        <v>0</v>
      </c>
      <c r="I18" s="140">
        <v>0</v>
      </c>
      <c r="J18" s="140">
        <v>0</v>
      </c>
      <c r="K18" s="140">
        <v>0</v>
      </c>
    </row>
    <row r="19" spans="1:11" x14ac:dyDescent="0.2">
      <c r="A19" s="51">
        <v>8</v>
      </c>
      <c r="B19" s="52" t="s">
        <v>11320</v>
      </c>
      <c r="C19" s="60" t="s">
        <v>11541</v>
      </c>
      <c r="D19" s="53" t="s">
        <v>505</v>
      </c>
      <c r="E19" s="54">
        <v>1</v>
      </c>
      <c r="F19" s="47">
        <v>0</v>
      </c>
      <c r="G19" s="57">
        <f t="shared" si="0"/>
        <v>0</v>
      </c>
      <c r="H19" s="140">
        <v>8.0000000000000004E-4</v>
      </c>
      <c r="I19" s="140">
        <v>8.0000000000000004E-4</v>
      </c>
      <c r="J19" s="140">
        <v>0</v>
      </c>
      <c r="K19" s="140">
        <v>0</v>
      </c>
    </row>
    <row r="20" spans="1:11" ht="22.5" x14ac:dyDescent="0.2">
      <c r="A20" s="51">
        <v>9</v>
      </c>
      <c r="B20" s="52" t="s">
        <v>11225</v>
      </c>
      <c r="C20" s="60" t="s">
        <v>11474</v>
      </c>
      <c r="D20" s="53" t="s">
        <v>297</v>
      </c>
      <c r="E20" s="54">
        <v>0.37375999999999998</v>
      </c>
      <c r="F20" s="47">
        <v>0</v>
      </c>
      <c r="G20" s="57">
        <f t="shared" si="0"/>
        <v>0</v>
      </c>
      <c r="H20" s="140">
        <v>0</v>
      </c>
      <c r="I20" s="140">
        <v>0</v>
      </c>
      <c r="J20" s="140">
        <v>0</v>
      </c>
      <c r="K20" s="140">
        <v>0</v>
      </c>
    </row>
    <row r="21" spans="1:11" ht="22.5" x14ac:dyDescent="0.2">
      <c r="A21" s="51">
        <v>10</v>
      </c>
      <c r="B21" s="52" t="s">
        <v>11220</v>
      </c>
      <c r="C21" s="60" t="s">
        <v>11221</v>
      </c>
      <c r="D21" s="53" t="s">
        <v>297</v>
      </c>
      <c r="E21" s="54">
        <v>1.4890000000000001</v>
      </c>
      <c r="F21" s="47">
        <v>0</v>
      </c>
      <c r="G21" s="57">
        <f t="shared" si="0"/>
        <v>0</v>
      </c>
      <c r="H21" s="140">
        <v>0</v>
      </c>
      <c r="I21" s="140">
        <v>0</v>
      </c>
      <c r="J21" s="140">
        <v>0</v>
      </c>
      <c r="K21" s="140">
        <v>0</v>
      </c>
    </row>
    <row r="22" spans="1:11" x14ac:dyDescent="0.2">
      <c r="A22" s="36" t="s">
        <v>148</v>
      </c>
      <c r="B22" s="37" t="s">
        <v>70</v>
      </c>
      <c r="C22" s="58" t="s">
        <v>71</v>
      </c>
      <c r="D22" s="38"/>
      <c r="E22" s="39"/>
      <c r="F22" s="40"/>
      <c r="G22" s="41">
        <f>SUM(G23:G40)</f>
        <v>0</v>
      </c>
      <c r="H22" s="313"/>
      <c r="I22" s="313">
        <f>SUM(I23:I40)</f>
        <v>3.4619999999999998E-2</v>
      </c>
      <c r="J22" s="313"/>
      <c r="K22" s="313">
        <f>SUM(K23:K40)</f>
        <v>0</v>
      </c>
    </row>
    <row r="23" spans="1:11" ht="22.5" x14ac:dyDescent="0.2">
      <c r="A23" s="43">
        <v>11</v>
      </c>
      <c r="B23" s="44" t="s">
        <v>11226</v>
      </c>
      <c r="C23" s="59" t="s">
        <v>11475</v>
      </c>
      <c r="D23" s="45" t="s">
        <v>373</v>
      </c>
      <c r="E23" s="46">
        <v>16</v>
      </c>
      <c r="F23" s="47">
        <v>0</v>
      </c>
      <c r="G23" s="49">
        <f t="shared" ref="G23:G40" si="1">E23*F23</f>
        <v>0</v>
      </c>
      <c r="H23" s="140">
        <v>0</v>
      </c>
      <c r="I23" s="140">
        <v>0</v>
      </c>
      <c r="J23" s="140">
        <v>0</v>
      </c>
      <c r="K23" s="140">
        <v>0</v>
      </c>
    </row>
    <row r="24" spans="1:11" x14ac:dyDescent="0.2">
      <c r="A24" s="135"/>
      <c r="B24" s="136"/>
      <c r="C24" s="137" t="s">
        <v>11321</v>
      </c>
      <c r="D24" s="138"/>
      <c r="E24" s="139">
        <v>16</v>
      </c>
      <c r="F24" s="134"/>
      <c r="G24" s="134"/>
      <c r="H24" s="140"/>
      <c r="I24" s="140"/>
      <c r="J24" s="140"/>
      <c r="K24" s="140"/>
    </row>
    <row r="25" spans="1:11" ht="22.5" x14ac:dyDescent="0.2">
      <c r="A25" s="43">
        <v>12</v>
      </c>
      <c r="B25" s="44" t="s">
        <v>11228</v>
      </c>
      <c r="C25" s="59" t="s">
        <v>11476</v>
      </c>
      <c r="D25" s="45" t="s">
        <v>373</v>
      </c>
      <c r="E25" s="46">
        <v>311</v>
      </c>
      <c r="F25" s="47">
        <v>0</v>
      </c>
      <c r="G25" s="49">
        <f t="shared" si="1"/>
        <v>0</v>
      </c>
      <c r="H25" s="140">
        <v>0</v>
      </c>
      <c r="I25" s="140">
        <v>0</v>
      </c>
      <c r="J25" s="140">
        <v>0</v>
      </c>
      <c r="K25" s="140">
        <v>0</v>
      </c>
    </row>
    <row r="26" spans="1:11" x14ac:dyDescent="0.2">
      <c r="A26" s="135"/>
      <c r="B26" s="136"/>
      <c r="C26" s="137" t="s">
        <v>11322</v>
      </c>
      <c r="D26" s="138"/>
      <c r="E26" s="139">
        <v>311</v>
      </c>
      <c r="F26" s="134"/>
      <c r="G26" s="134"/>
      <c r="H26" s="140"/>
      <c r="I26" s="140"/>
      <c r="J26" s="140"/>
      <c r="K26" s="140"/>
    </row>
    <row r="27" spans="1:11" ht="22.5" x14ac:dyDescent="0.2">
      <c r="A27" s="43">
        <v>13</v>
      </c>
      <c r="B27" s="44" t="s">
        <v>11230</v>
      </c>
      <c r="C27" s="59" t="s">
        <v>11477</v>
      </c>
      <c r="D27" s="45" t="s">
        <v>373</v>
      </c>
      <c r="E27" s="46">
        <v>167</v>
      </c>
      <c r="F27" s="47">
        <v>0</v>
      </c>
      <c r="G27" s="49">
        <f t="shared" si="1"/>
        <v>0</v>
      </c>
      <c r="H27" s="140">
        <v>0</v>
      </c>
      <c r="I27" s="140">
        <v>0</v>
      </c>
      <c r="J27" s="140">
        <v>0</v>
      </c>
      <c r="K27" s="140">
        <v>0</v>
      </c>
    </row>
    <row r="28" spans="1:11" x14ac:dyDescent="0.2">
      <c r="A28" s="135"/>
      <c r="B28" s="136"/>
      <c r="C28" s="137" t="s">
        <v>11323</v>
      </c>
      <c r="D28" s="138"/>
      <c r="E28" s="139">
        <v>167</v>
      </c>
      <c r="F28" s="134"/>
      <c r="G28" s="134"/>
      <c r="H28" s="140"/>
      <c r="I28" s="140"/>
      <c r="J28" s="140"/>
      <c r="K28" s="140"/>
    </row>
    <row r="29" spans="1:11" x14ac:dyDescent="0.2">
      <c r="A29" s="51">
        <v>14</v>
      </c>
      <c r="B29" s="52" t="s">
        <v>11232</v>
      </c>
      <c r="C29" s="60" t="s">
        <v>11233</v>
      </c>
      <c r="D29" s="53" t="s">
        <v>505</v>
      </c>
      <c r="E29" s="54">
        <v>1</v>
      </c>
      <c r="F29" s="47">
        <v>0</v>
      </c>
      <c r="G29" s="57">
        <f t="shared" si="1"/>
        <v>0</v>
      </c>
      <c r="H29" s="140">
        <v>0</v>
      </c>
      <c r="I29" s="140">
        <v>0</v>
      </c>
      <c r="J29" s="140">
        <v>0</v>
      </c>
      <c r="K29" s="140">
        <v>0</v>
      </c>
    </row>
    <row r="30" spans="1:11" x14ac:dyDescent="0.2">
      <c r="A30" s="51">
        <v>15</v>
      </c>
      <c r="B30" s="52" t="s">
        <v>11234</v>
      </c>
      <c r="C30" s="60" t="s">
        <v>11478</v>
      </c>
      <c r="D30" s="53" t="s">
        <v>505</v>
      </c>
      <c r="E30" s="54">
        <v>1</v>
      </c>
      <c r="F30" s="47">
        <v>0</v>
      </c>
      <c r="G30" s="57">
        <f t="shared" si="1"/>
        <v>0</v>
      </c>
      <c r="H30" s="140">
        <v>0</v>
      </c>
      <c r="I30" s="140">
        <v>0</v>
      </c>
      <c r="J30" s="140">
        <v>0</v>
      </c>
      <c r="K30" s="140">
        <v>0</v>
      </c>
    </row>
    <row r="31" spans="1:11" x14ac:dyDescent="0.2">
      <c r="A31" s="51">
        <v>16</v>
      </c>
      <c r="B31" s="52" t="s">
        <v>11235</v>
      </c>
      <c r="C31" s="60" t="s">
        <v>11479</v>
      </c>
      <c r="D31" s="53" t="s">
        <v>373</v>
      </c>
      <c r="E31" s="54">
        <v>190</v>
      </c>
      <c r="F31" s="47">
        <v>0</v>
      </c>
      <c r="G31" s="57">
        <f t="shared" si="1"/>
        <v>0</v>
      </c>
      <c r="H31" s="140">
        <v>2.0000000000000002E-5</v>
      </c>
      <c r="I31" s="140">
        <v>3.8000000000000004E-3</v>
      </c>
      <c r="J31" s="140">
        <v>0</v>
      </c>
      <c r="K31" s="140">
        <v>0</v>
      </c>
    </row>
    <row r="32" spans="1:11" x14ac:dyDescent="0.2">
      <c r="A32" s="51">
        <v>17</v>
      </c>
      <c r="B32" s="52" t="s">
        <v>11236</v>
      </c>
      <c r="C32" s="60" t="s">
        <v>11480</v>
      </c>
      <c r="D32" s="53" t="s">
        <v>373</v>
      </c>
      <c r="E32" s="54">
        <v>100</v>
      </c>
      <c r="F32" s="47">
        <v>0</v>
      </c>
      <c r="G32" s="57">
        <f t="shared" si="1"/>
        <v>0</v>
      </c>
      <c r="H32" s="140">
        <v>3.0000000000000001E-5</v>
      </c>
      <c r="I32" s="140">
        <v>3.0000000000000001E-3</v>
      </c>
      <c r="J32" s="140">
        <v>0</v>
      </c>
      <c r="K32" s="140">
        <v>0</v>
      </c>
    </row>
    <row r="33" spans="1:11" x14ac:dyDescent="0.2">
      <c r="A33" s="51">
        <v>18</v>
      </c>
      <c r="B33" s="52" t="s">
        <v>11237</v>
      </c>
      <c r="C33" s="60" t="s">
        <v>11481</v>
      </c>
      <c r="D33" s="53" t="s">
        <v>373</v>
      </c>
      <c r="E33" s="54">
        <v>21</v>
      </c>
      <c r="F33" s="47">
        <v>0</v>
      </c>
      <c r="G33" s="57">
        <f t="shared" si="1"/>
        <v>0</v>
      </c>
      <c r="H33" s="140">
        <v>4.0000000000000003E-5</v>
      </c>
      <c r="I33" s="140">
        <v>8.4000000000000003E-4</v>
      </c>
      <c r="J33" s="140">
        <v>0</v>
      </c>
      <c r="K33" s="140">
        <v>0</v>
      </c>
    </row>
    <row r="34" spans="1:11" x14ac:dyDescent="0.2">
      <c r="A34" s="51">
        <v>19</v>
      </c>
      <c r="B34" s="52" t="s">
        <v>11238</v>
      </c>
      <c r="C34" s="60" t="s">
        <v>11482</v>
      </c>
      <c r="D34" s="53" t="s">
        <v>373</v>
      </c>
      <c r="E34" s="54">
        <v>26</v>
      </c>
      <c r="F34" s="47">
        <v>0</v>
      </c>
      <c r="G34" s="57">
        <f t="shared" si="1"/>
        <v>0</v>
      </c>
      <c r="H34" s="140">
        <v>6.0000000000000002E-5</v>
      </c>
      <c r="I34" s="140">
        <v>1.56E-3</v>
      </c>
      <c r="J34" s="140">
        <v>0</v>
      </c>
      <c r="K34" s="140">
        <v>0</v>
      </c>
    </row>
    <row r="35" spans="1:11" x14ac:dyDescent="0.2">
      <c r="A35" s="51">
        <v>20</v>
      </c>
      <c r="B35" s="52" t="s">
        <v>11324</v>
      </c>
      <c r="C35" s="60" t="s">
        <v>11542</v>
      </c>
      <c r="D35" s="53" t="s">
        <v>373</v>
      </c>
      <c r="E35" s="54">
        <v>46</v>
      </c>
      <c r="F35" s="47">
        <v>0</v>
      </c>
      <c r="G35" s="57">
        <f t="shared" si="1"/>
        <v>0</v>
      </c>
      <c r="H35" s="140">
        <v>1.2999999999999999E-4</v>
      </c>
      <c r="I35" s="140">
        <v>5.9799999999999992E-3</v>
      </c>
      <c r="J35" s="140">
        <v>0</v>
      </c>
      <c r="K35" s="140">
        <v>0</v>
      </c>
    </row>
    <row r="36" spans="1:11" x14ac:dyDescent="0.2">
      <c r="A36" s="51">
        <v>21</v>
      </c>
      <c r="B36" s="52" t="s">
        <v>11239</v>
      </c>
      <c r="C36" s="60" t="s">
        <v>11483</v>
      </c>
      <c r="D36" s="53" t="s">
        <v>505</v>
      </c>
      <c r="E36" s="54">
        <v>2000</v>
      </c>
      <c r="F36" s="47">
        <v>0</v>
      </c>
      <c r="G36" s="57">
        <f t="shared" si="1"/>
        <v>0</v>
      </c>
      <c r="H36" s="140">
        <v>0</v>
      </c>
      <c r="I36" s="140">
        <v>0</v>
      </c>
      <c r="J36" s="140">
        <v>0</v>
      </c>
      <c r="K36" s="140">
        <v>0</v>
      </c>
    </row>
    <row r="37" spans="1:11" ht="22.5" x14ac:dyDescent="0.2">
      <c r="A37" s="51">
        <v>22</v>
      </c>
      <c r="B37" s="52" t="s">
        <v>11240</v>
      </c>
      <c r="C37" s="60" t="s">
        <v>11484</v>
      </c>
      <c r="D37" s="53" t="s">
        <v>505</v>
      </c>
      <c r="E37" s="54">
        <v>5</v>
      </c>
      <c r="F37" s="47">
        <v>0</v>
      </c>
      <c r="G37" s="57">
        <f t="shared" si="1"/>
        <v>0</v>
      </c>
      <c r="H37" s="140">
        <v>0</v>
      </c>
      <c r="I37" s="140">
        <v>0</v>
      </c>
      <c r="J37" s="140">
        <v>0</v>
      </c>
      <c r="K37" s="140">
        <v>0</v>
      </c>
    </row>
    <row r="38" spans="1:11" x14ac:dyDescent="0.2">
      <c r="A38" s="51">
        <v>23</v>
      </c>
      <c r="B38" s="52" t="s">
        <v>11241</v>
      </c>
      <c r="C38" s="60" t="s">
        <v>11485</v>
      </c>
      <c r="D38" s="53" t="s">
        <v>373</v>
      </c>
      <c r="E38" s="54">
        <v>95</v>
      </c>
      <c r="F38" s="47">
        <v>0</v>
      </c>
      <c r="G38" s="57">
        <f t="shared" si="1"/>
        <v>0</v>
      </c>
      <c r="H38" s="140">
        <v>8.0000000000000007E-5</v>
      </c>
      <c r="I38" s="140">
        <v>7.6000000000000009E-3</v>
      </c>
      <c r="J38" s="140">
        <v>0</v>
      </c>
      <c r="K38" s="140">
        <v>0</v>
      </c>
    </row>
    <row r="39" spans="1:11" ht="33.75" x14ac:dyDescent="0.2">
      <c r="A39" s="51">
        <v>24</v>
      </c>
      <c r="B39" s="52" t="s">
        <v>11243</v>
      </c>
      <c r="C39" s="60" t="s">
        <v>11487</v>
      </c>
      <c r="D39" s="53" t="s">
        <v>373</v>
      </c>
      <c r="E39" s="54">
        <v>16</v>
      </c>
      <c r="F39" s="47">
        <v>0</v>
      </c>
      <c r="G39" s="57">
        <f t="shared" si="1"/>
        <v>0</v>
      </c>
      <c r="H39" s="140">
        <v>7.3999999999999999E-4</v>
      </c>
      <c r="I39" s="140">
        <v>1.184E-2</v>
      </c>
      <c r="J39" s="140">
        <v>0</v>
      </c>
      <c r="K39" s="140">
        <v>0</v>
      </c>
    </row>
    <row r="40" spans="1:11" x14ac:dyDescent="0.2">
      <c r="A40" s="51">
        <v>25</v>
      </c>
      <c r="B40" s="52" t="s">
        <v>4103</v>
      </c>
      <c r="C40" s="60" t="s">
        <v>11543</v>
      </c>
      <c r="D40" s="53" t="s">
        <v>297</v>
      </c>
      <c r="E40" s="54">
        <v>3.4619999999999998E-2</v>
      </c>
      <c r="F40" s="47">
        <v>0</v>
      </c>
      <c r="G40" s="57">
        <f t="shared" si="1"/>
        <v>0</v>
      </c>
      <c r="H40" s="140">
        <v>0</v>
      </c>
      <c r="I40" s="140">
        <v>0</v>
      </c>
      <c r="J40" s="140">
        <v>0</v>
      </c>
      <c r="K40" s="140">
        <v>0</v>
      </c>
    </row>
    <row r="41" spans="1:11" x14ac:dyDescent="0.2">
      <c r="A41" s="36" t="s">
        <v>148</v>
      </c>
      <c r="B41" s="37" t="s">
        <v>11245</v>
      </c>
      <c r="C41" s="58" t="s">
        <v>11246</v>
      </c>
      <c r="D41" s="38"/>
      <c r="E41" s="39"/>
      <c r="F41" s="40"/>
      <c r="G41" s="41">
        <f>SUM(G42:G45)</f>
        <v>0</v>
      </c>
      <c r="H41" s="313"/>
      <c r="I41" s="313">
        <f>SUM(I42:I45)</f>
        <v>3.79E-3</v>
      </c>
      <c r="J41" s="313"/>
      <c r="K41" s="313">
        <f>SUM(K42:K45)</f>
        <v>0</v>
      </c>
    </row>
    <row r="42" spans="1:11" x14ac:dyDescent="0.2">
      <c r="A42" s="51">
        <v>26</v>
      </c>
      <c r="B42" s="52" t="s">
        <v>11247</v>
      </c>
      <c r="C42" s="60" t="s">
        <v>11489</v>
      </c>
      <c r="D42" s="53" t="s">
        <v>4127</v>
      </c>
      <c r="E42" s="54">
        <v>1</v>
      </c>
      <c r="F42" s="47">
        <v>0</v>
      </c>
      <c r="G42" s="57">
        <f t="shared" ref="G42:G45" si="2">E42*F42</f>
        <v>0</v>
      </c>
      <c r="H42" s="140">
        <v>5.9000000000000003E-4</v>
      </c>
      <c r="I42" s="140">
        <v>5.9000000000000003E-4</v>
      </c>
      <c r="J42" s="140">
        <v>0</v>
      </c>
      <c r="K42" s="140">
        <v>0</v>
      </c>
    </row>
    <row r="43" spans="1:11" ht="22.5" x14ac:dyDescent="0.2">
      <c r="A43" s="43">
        <v>27</v>
      </c>
      <c r="B43" s="44" t="s">
        <v>11248</v>
      </c>
      <c r="C43" s="59" t="s">
        <v>11490</v>
      </c>
      <c r="D43" s="45" t="s">
        <v>505</v>
      </c>
      <c r="E43" s="46">
        <v>1</v>
      </c>
      <c r="F43" s="47">
        <v>0</v>
      </c>
      <c r="G43" s="49">
        <f t="shared" si="2"/>
        <v>0</v>
      </c>
      <c r="H43" s="140">
        <v>3.2000000000000002E-3</v>
      </c>
      <c r="I43" s="140">
        <v>3.2000000000000002E-3</v>
      </c>
      <c r="J43" s="140">
        <v>0</v>
      </c>
      <c r="K43" s="140">
        <v>0</v>
      </c>
    </row>
    <row r="44" spans="1:11" x14ac:dyDescent="0.2">
      <c r="A44" s="135"/>
      <c r="B44" s="136"/>
      <c r="C44" s="137" t="s">
        <v>11325</v>
      </c>
      <c r="D44" s="138"/>
      <c r="E44" s="139">
        <v>1</v>
      </c>
      <c r="F44" s="134"/>
      <c r="G44" s="134"/>
      <c r="H44" s="140"/>
      <c r="I44" s="140"/>
      <c r="J44" s="140"/>
      <c r="K44" s="140"/>
    </row>
    <row r="45" spans="1:11" x14ac:dyDescent="0.2">
      <c r="A45" s="51">
        <v>28</v>
      </c>
      <c r="B45" s="52" t="s">
        <v>11326</v>
      </c>
      <c r="C45" s="60" t="s">
        <v>11544</v>
      </c>
      <c r="D45" s="53" t="s">
        <v>297</v>
      </c>
      <c r="E45" s="54">
        <v>3.79E-3</v>
      </c>
      <c r="F45" s="47">
        <v>0</v>
      </c>
      <c r="G45" s="57">
        <f t="shared" si="2"/>
        <v>0</v>
      </c>
      <c r="H45" s="140">
        <v>0</v>
      </c>
      <c r="I45" s="140">
        <v>0</v>
      </c>
      <c r="J45" s="140">
        <v>0</v>
      </c>
      <c r="K45" s="140">
        <v>0</v>
      </c>
    </row>
    <row r="46" spans="1:11" x14ac:dyDescent="0.2">
      <c r="A46" s="36" t="s">
        <v>148</v>
      </c>
      <c r="B46" s="37" t="s">
        <v>11251</v>
      </c>
      <c r="C46" s="58" t="s">
        <v>11252</v>
      </c>
      <c r="D46" s="38"/>
      <c r="E46" s="39"/>
      <c r="F46" s="40"/>
      <c r="G46" s="41">
        <f>SUM(G47:G60)</f>
        <v>0</v>
      </c>
      <c r="H46" s="313"/>
      <c r="I46" s="313">
        <f>SUM(I47:I60)</f>
        <v>0.60003000000000006</v>
      </c>
      <c r="J46" s="313"/>
      <c r="K46" s="313">
        <f>SUM(K47:K60)</f>
        <v>0</v>
      </c>
    </row>
    <row r="47" spans="1:11" x14ac:dyDescent="0.2">
      <c r="A47" s="51">
        <v>29</v>
      </c>
      <c r="B47" s="52" t="s">
        <v>11253</v>
      </c>
      <c r="C47" s="60" t="s">
        <v>11492</v>
      </c>
      <c r="D47" s="53" t="s">
        <v>505</v>
      </c>
      <c r="E47" s="54">
        <v>2</v>
      </c>
      <c r="F47" s="47">
        <v>0</v>
      </c>
      <c r="G47" s="57">
        <f t="shared" ref="G47:G60" si="3">E47*F47</f>
        <v>0</v>
      </c>
      <c r="H47" s="140">
        <v>0</v>
      </c>
      <c r="I47" s="140">
        <v>0</v>
      </c>
      <c r="J47" s="140">
        <v>0</v>
      </c>
      <c r="K47" s="140">
        <v>0</v>
      </c>
    </row>
    <row r="48" spans="1:11" x14ac:dyDescent="0.2">
      <c r="A48" s="51">
        <v>30</v>
      </c>
      <c r="B48" s="52" t="s">
        <v>11327</v>
      </c>
      <c r="C48" s="60" t="s">
        <v>11545</v>
      </c>
      <c r="D48" s="53" t="s">
        <v>505</v>
      </c>
      <c r="E48" s="54">
        <v>4</v>
      </c>
      <c r="F48" s="47">
        <v>0</v>
      </c>
      <c r="G48" s="57">
        <f t="shared" si="3"/>
        <v>0</v>
      </c>
      <c r="H48" s="140">
        <v>6.0000000000000002E-5</v>
      </c>
      <c r="I48" s="140">
        <v>2.4000000000000001E-4</v>
      </c>
      <c r="J48" s="140">
        <v>0</v>
      </c>
      <c r="K48" s="140">
        <v>0</v>
      </c>
    </row>
    <row r="49" spans="1:11" x14ac:dyDescent="0.2">
      <c r="A49" s="51">
        <v>31</v>
      </c>
      <c r="B49" s="52" t="s">
        <v>11254</v>
      </c>
      <c r="C49" s="60" t="s">
        <v>11493</v>
      </c>
      <c r="D49" s="53" t="s">
        <v>373</v>
      </c>
      <c r="E49" s="54">
        <v>190</v>
      </c>
      <c r="F49" s="47">
        <v>0</v>
      </c>
      <c r="G49" s="57">
        <f t="shared" si="3"/>
        <v>0</v>
      </c>
      <c r="H49" s="140">
        <v>7.6000000000000004E-4</v>
      </c>
      <c r="I49" s="140">
        <v>0.1444</v>
      </c>
      <c r="J49" s="140">
        <v>0</v>
      </c>
      <c r="K49" s="140">
        <v>0</v>
      </c>
    </row>
    <row r="50" spans="1:11" x14ac:dyDescent="0.2">
      <c r="A50" s="51">
        <v>32</v>
      </c>
      <c r="B50" s="52" t="s">
        <v>11255</v>
      </c>
      <c r="C50" s="60" t="s">
        <v>11494</v>
      </c>
      <c r="D50" s="53" t="s">
        <v>373</v>
      </c>
      <c r="E50" s="54">
        <v>100</v>
      </c>
      <c r="F50" s="47">
        <v>0</v>
      </c>
      <c r="G50" s="57">
        <f t="shared" si="3"/>
        <v>0</v>
      </c>
      <c r="H50" s="140">
        <v>8.8000000000000003E-4</v>
      </c>
      <c r="I50" s="140">
        <v>8.8000000000000009E-2</v>
      </c>
      <c r="J50" s="140">
        <v>0</v>
      </c>
      <c r="K50" s="140">
        <v>0</v>
      </c>
    </row>
    <row r="51" spans="1:11" x14ac:dyDescent="0.2">
      <c r="A51" s="51">
        <v>33</v>
      </c>
      <c r="B51" s="52" t="s">
        <v>11256</v>
      </c>
      <c r="C51" s="60" t="s">
        <v>11495</v>
      </c>
      <c r="D51" s="53" t="s">
        <v>373</v>
      </c>
      <c r="E51" s="54">
        <v>21</v>
      </c>
      <c r="F51" s="47">
        <v>0</v>
      </c>
      <c r="G51" s="57">
        <f t="shared" si="3"/>
        <v>0</v>
      </c>
      <c r="H51" s="140">
        <v>1.01E-3</v>
      </c>
      <c r="I51" s="140">
        <v>2.121E-2</v>
      </c>
      <c r="J51" s="140">
        <v>0</v>
      </c>
      <c r="K51" s="140">
        <v>0</v>
      </c>
    </row>
    <row r="52" spans="1:11" x14ac:dyDescent="0.2">
      <c r="A52" s="51">
        <v>34</v>
      </c>
      <c r="B52" s="52" t="s">
        <v>11257</v>
      </c>
      <c r="C52" s="60" t="s">
        <v>11496</v>
      </c>
      <c r="D52" s="53" t="s">
        <v>373</v>
      </c>
      <c r="E52" s="54">
        <v>95</v>
      </c>
      <c r="F52" s="47">
        <v>0</v>
      </c>
      <c r="G52" s="57">
        <f t="shared" si="3"/>
        <v>0</v>
      </c>
      <c r="H52" s="140">
        <v>1.6000000000000001E-3</v>
      </c>
      <c r="I52" s="140">
        <v>0.152</v>
      </c>
      <c r="J52" s="140">
        <v>0</v>
      </c>
      <c r="K52" s="140">
        <v>0</v>
      </c>
    </row>
    <row r="53" spans="1:11" x14ac:dyDescent="0.2">
      <c r="A53" s="51">
        <v>35</v>
      </c>
      <c r="B53" s="52" t="s">
        <v>11258</v>
      </c>
      <c r="C53" s="60" t="s">
        <v>11497</v>
      </c>
      <c r="D53" s="53" t="s">
        <v>373</v>
      </c>
      <c r="E53" s="54">
        <v>26</v>
      </c>
      <c r="F53" s="47">
        <v>0</v>
      </c>
      <c r="G53" s="57">
        <f t="shared" si="3"/>
        <v>0</v>
      </c>
      <c r="H53" s="140">
        <v>1.9599999999999999E-3</v>
      </c>
      <c r="I53" s="140">
        <v>5.0959999999999998E-2</v>
      </c>
      <c r="J53" s="140">
        <v>0</v>
      </c>
      <c r="K53" s="140">
        <v>0</v>
      </c>
    </row>
    <row r="54" spans="1:11" x14ac:dyDescent="0.2">
      <c r="A54" s="51">
        <v>36</v>
      </c>
      <c r="B54" s="52" t="s">
        <v>11259</v>
      </c>
      <c r="C54" s="60" t="s">
        <v>11498</v>
      </c>
      <c r="D54" s="53" t="s">
        <v>373</v>
      </c>
      <c r="E54" s="54">
        <v>62</v>
      </c>
      <c r="F54" s="47">
        <v>0</v>
      </c>
      <c r="G54" s="57">
        <f t="shared" si="3"/>
        <v>0</v>
      </c>
      <c r="H54" s="140">
        <v>2.31E-3</v>
      </c>
      <c r="I54" s="140">
        <v>0.14321999999999999</v>
      </c>
      <c r="J54" s="140">
        <v>0</v>
      </c>
      <c r="K54" s="140">
        <v>0</v>
      </c>
    </row>
    <row r="55" spans="1:11" x14ac:dyDescent="0.2">
      <c r="A55" s="43">
        <v>37</v>
      </c>
      <c r="B55" s="44" t="s">
        <v>11260</v>
      </c>
      <c r="C55" s="59" t="s">
        <v>11499</v>
      </c>
      <c r="D55" s="45" t="s">
        <v>505</v>
      </c>
      <c r="E55" s="46">
        <v>46</v>
      </c>
      <c r="F55" s="47">
        <v>0</v>
      </c>
      <c r="G55" s="49">
        <f t="shared" si="3"/>
        <v>0</v>
      </c>
      <c r="H55" s="140">
        <v>0</v>
      </c>
      <c r="I55" s="140">
        <v>0</v>
      </c>
      <c r="J55" s="140">
        <v>0</v>
      </c>
      <c r="K55" s="140">
        <v>0</v>
      </c>
    </row>
    <row r="56" spans="1:11" x14ac:dyDescent="0.2">
      <c r="A56" s="135"/>
      <c r="B56" s="136"/>
      <c r="C56" s="137" t="s">
        <v>11285</v>
      </c>
      <c r="D56" s="138"/>
      <c r="E56" s="139">
        <v>46</v>
      </c>
      <c r="F56" s="134"/>
      <c r="G56" s="134"/>
      <c r="H56" s="140"/>
      <c r="I56" s="140"/>
      <c r="J56" s="140"/>
      <c r="K56" s="140"/>
    </row>
    <row r="57" spans="1:11" x14ac:dyDescent="0.2">
      <c r="A57" s="43">
        <v>38</v>
      </c>
      <c r="B57" s="44" t="s">
        <v>11262</v>
      </c>
      <c r="C57" s="59" t="s">
        <v>11500</v>
      </c>
      <c r="D57" s="45" t="s">
        <v>373</v>
      </c>
      <c r="E57" s="46">
        <v>432</v>
      </c>
      <c r="F57" s="47">
        <v>0</v>
      </c>
      <c r="G57" s="49">
        <f t="shared" si="3"/>
        <v>0</v>
      </c>
      <c r="H57" s="140">
        <v>0</v>
      </c>
      <c r="I57" s="140">
        <v>0</v>
      </c>
      <c r="J57" s="140">
        <v>0</v>
      </c>
      <c r="K57" s="140">
        <v>0</v>
      </c>
    </row>
    <row r="58" spans="1:11" x14ac:dyDescent="0.2">
      <c r="A58" s="135"/>
      <c r="B58" s="136"/>
      <c r="C58" s="137" t="s">
        <v>11328</v>
      </c>
      <c r="D58" s="138"/>
      <c r="E58" s="139">
        <v>432</v>
      </c>
      <c r="F58" s="134"/>
      <c r="G58" s="134"/>
      <c r="H58" s="140"/>
      <c r="I58" s="140"/>
      <c r="J58" s="140"/>
      <c r="K58" s="140"/>
    </row>
    <row r="59" spans="1:11" x14ac:dyDescent="0.2">
      <c r="A59" s="51">
        <v>39</v>
      </c>
      <c r="B59" s="52" t="s">
        <v>11264</v>
      </c>
      <c r="C59" s="60" t="s">
        <v>11501</v>
      </c>
      <c r="D59" s="53" t="s">
        <v>373</v>
      </c>
      <c r="E59" s="54">
        <v>62</v>
      </c>
      <c r="F59" s="47">
        <v>0</v>
      </c>
      <c r="G59" s="57">
        <f t="shared" si="3"/>
        <v>0</v>
      </c>
      <c r="H59" s="140">
        <v>0</v>
      </c>
      <c r="I59" s="140">
        <v>0</v>
      </c>
      <c r="J59" s="140">
        <v>0</v>
      </c>
      <c r="K59" s="140">
        <v>0</v>
      </c>
    </row>
    <row r="60" spans="1:11" x14ac:dyDescent="0.2">
      <c r="A60" s="51">
        <v>40</v>
      </c>
      <c r="B60" s="52" t="s">
        <v>11329</v>
      </c>
      <c r="C60" s="60" t="s">
        <v>11546</v>
      </c>
      <c r="D60" s="53" t="s">
        <v>297</v>
      </c>
      <c r="E60" s="54">
        <v>0.60002999999999995</v>
      </c>
      <c r="F60" s="47">
        <v>0</v>
      </c>
      <c r="G60" s="57">
        <f t="shared" si="3"/>
        <v>0</v>
      </c>
      <c r="H60" s="140">
        <v>0</v>
      </c>
      <c r="I60" s="140">
        <v>0</v>
      </c>
      <c r="J60" s="140">
        <v>0</v>
      </c>
      <c r="K60" s="140">
        <v>0</v>
      </c>
    </row>
    <row r="61" spans="1:11" x14ac:dyDescent="0.2">
      <c r="A61" s="36" t="s">
        <v>148</v>
      </c>
      <c r="B61" s="37" t="s">
        <v>11270</v>
      </c>
      <c r="C61" s="58" t="s">
        <v>11271</v>
      </c>
      <c r="D61" s="38"/>
      <c r="E61" s="39"/>
      <c r="F61" s="40"/>
      <c r="G61" s="41">
        <f>SUM(G62:G78)</f>
        <v>0</v>
      </c>
      <c r="H61" s="313"/>
      <c r="I61" s="313">
        <f>SUM(I62:I78)</f>
        <v>3.4029999999999998E-2</v>
      </c>
      <c r="J61" s="313"/>
      <c r="K61" s="313">
        <f>SUM(K62:K78)</f>
        <v>0</v>
      </c>
    </row>
    <row r="62" spans="1:11" x14ac:dyDescent="0.2">
      <c r="A62" s="43">
        <v>41</v>
      </c>
      <c r="B62" s="44" t="s">
        <v>11330</v>
      </c>
      <c r="C62" s="59" t="s">
        <v>11547</v>
      </c>
      <c r="D62" s="45" t="s">
        <v>505</v>
      </c>
      <c r="E62" s="46">
        <v>1</v>
      </c>
      <c r="F62" s="47">
        <v>0</v>
      </c>
      <c r="G62" s="49">
        <f t="shared" ref="G62:G78" si="4">E62*F62</f>
        <v>0</v>
      </c>
      <c r="H62" s="140">
        <v>0</v>
      </c>
      <c r="I62" s="140">
        <v>0</v>
      </c>
      <c r="J62" s="140">
        <v>0</v>
      </c>
      <c r="K62" s="140">
        <v>0</v>
      </c>
    </row>
    <row r="63" spans="1:11" x14ac:dyDescent="0.2">
      <c r="A63" s="135"/>
      <c r="B63" s="136"/>
      <c r="C63" s="137" t="s">
        <v>11331</v>
      </c>
      <c r="D63" s="138"/>
      <c r="E63" s="139">
        <v>1</v>
      </c>
      <c r="F63" s="134"/>
      <c r="G63" s="134"/>
      <c r="H63" s="140"/>
      <c r="I63" s="140"/>
      <c r="J63" s="140"/>
      <c r="K63" s="140"/>
    </row>
    <row r="64" spans="1:11" ht="22.5" x14ac:dyDescent="0.2">
      <c r="A64" s="51">
        <v>42</v>
      </c>
      <c r="B64" s="52" t="s">
        <v>11274</v>
      </c>
      <c r="C64" s="60" t="s">
        <v>11505</v>
      </c>
      <c r="D64" s="53" t="s">
        <v>505</v>
      </c>
      <c r="E64" s="54">
        <v>4</v>
      </c>
      <c r="F64" s="47">
        <v>0</v>
      </c>
      <c r="G64" s="57">
        <f t="shared" si="4"/>
        <v>0</v>
      </c>
      <c r="H64" s="140">
        <v>1E-4</v>
      </c>
      <c r="I64" s="140">
        <v>4.0000000000000002E-4</v>
      </c>
      <c r="J64" s="140">
        <v>0</v>
      </c>
      <c r="K64" s="140">
        <v>0</v>
      </c>
    </row>
    <row r="65" spans="1:11" ht="22.5" x14ac:dyDescent="0.2">
      <c r="A65" s="51">
        <v>43</v>
      </c>
      <c r="B65" s="52" t="s">
        <v>11276</v>
      </c>
      <c r="C65" s="60" t="s">
        <v>11507</v>
      </c>
      <c r="D65" s="53" t="s">
        <v>505</v>
      </c>
      <c r="E65" s="54">
        <v>4</v>
      </c>
      <c r="F65" s="47">
        <v>0</v>
      </c>
      <c r="G65" s="57">
        <f t="shared" si="4"/>
        <v>0</v>
      </c>
      <c r="H65" s="140">
        <v>1.8000000000000001E-4</v>
      </c>
      <c r="I65" s="140">
        <v>7.2000000000000005E-4</v>
      </c>
      <c r="J65" s="140">
        <v>0</v>
      </c>
      <c r="K65" s="140">
        <v>0</v>
      </c>
    </row>
    <row r="66" spans="1:11" ht="22.5" x14ac:dyDescent="0.2">
      <c r="A66" s="51">
        <v>44</v>
      </c>
      <c r="B66" s="52" t="s">
        <v>11278</v>
      </c>
      <c r="C66" s="60" t="s">
        <v>11509</v>
      </c>
      <c r="D66" s="53" t="s">
        <v>505</v>
      </c>
      <c r="E66" s="54">
        <v>4</v>
      </c>
      <c r="F66" s="47">
        <v>0</v>
      </c>
      <c r="G66" s="57">
        <f t="shared" si="4"/>
        <v>0</v>
      </c>
      <c r="H66" s="140">
        <v>1.0399999999999999E-3</v>
      </c>
      <c r="I66" s="140">
        <v>4.1599999999999996E-3</v>
      </c>
      <c r="J66" s="140">
        <v>0</v>
      </c>
      <c r="K66" s="140">
        <v>0</v>
      </c>
    </row>
    <row r="67" spans="1:11" x14ac:dyDescent="0.2">
      <c r="A67" s="51">
        <v>45</v>
      </c>
      <c r="B67" s="52" t="s">
        <v>11279</v>
      </c>
      <c r="C67" s="60" t="s">
        <v>11510</v>
      </c>
      <c r="D67" s="53" t="s">
        <v>505</v>
      </c>
      <c r="E67" s="54">
        <v>1</v>
      </c>
      <c r="F67" s="47">
        <v>0</v>
      </c>
      <c r="G67" s="57">
        <f t="shared" si="4"/>
        <v>0</v>
      </c>
      <c r="H67" s="140">
        <v>6.8000000000000005E-4</v>
      </c>
      <c r="I67" s="140">
        <v>6.8000000000000005E-4</v>
      </c>
      <c r="J67" s="140">
        <v>0</v>
      </c>
      <c r="K67" s="140">
        <v>0</v>
      </c>
    </row>
    <row r="68" spans="1:11" x14ac:dyDescent="0.2">
      <c r="A68" s="51">
        <v>46</v>
      </c>
      <c r="B68" s="52" t="s">
        <v>11281</v>
      </c>
      <c r="C68" s="60" t="s">
        <v>11512</v>
      </c>
      <c r="D68" s="53" t="s">
        <v>505</v>
      </c>
      <c r="E68" s="54">
        <v>2</v>
      </c>
      <c r="F68" s="47">
        <v>0</v>
      </c>
      <c r="G68" s="57">
        <f t="shared" si="4"/>
        <v>0</v>
      </c>
      <c r="H68" s="140">
        <v>1.5E-3</v>
      </c>
      <c r="I68" s="140">
        <v>3.0000000000000001E-3</v>
      </c>
      <c r="J68" s="140">
        <v>0</v>
      </c>
      <c r="K68" s="140">
        <v>0</v>
      </c>
    </row>
    <row r="69" spans="1:11" ht="22.5" x14ac:dyDescent="0.2">
      <c r="A69" s="51">
        <v>47</v>
      </c>
      <c r="B69" s="52" t="s">
        <v>11283</v>
      </c>
      <c r="C69" s="60" t="s">
        <v>11514</v>
      </c>
      <c r="D69" s="53" t="s">
        <v>505</v>
      </c>
      <c r="E69" s="54">
        <v>23</v>
      </c>
      <c r="F69" s="47">
        <v>0</v>
      </c>
      <c r="G69" s="57">
        <f t="shared" si="4"/>
        <v>0</v>
      </c>
      <c r="H69" s="140">
        <v>4.4999999999999999E-4</v>
      </c>
      <c r="I69" s="140">
        <v>1.035E-2</v>
      </c>
      <c r="J69" s="140">
        <v>0</v>
      </c>
      <c r="K69" s="140">
        <v>0</v>
      </c>
    </row>
    <row r="70" spans="1:11" x14ac:dyDescent="0.2">
      <c r="A70" s="43">
        <v>48</v>
      </c>
      <c r="B70" s="44" t="s">
        <v>11284</v>
      </c>
      <c r="C70" s="59" t="s">
        <v>11515</v>
      </c>
      <c r="D70" s="45" t="s">
        <v>505</v>
      </c>
      <c r="E70" s="46">
        <v>46</v>
      </c>
      <c r="F70" s="47">
        <v>0</v>
      </c>
      <c r="G70" s="49">
        <f t="shared" si="4"/>
        <v>0</v>
      </c>
      <c r="H70" s="140">
        <v>1.4999999999999999E-4</v>
      </c>
      <c r="I70" s="140">
        <v>6.899999999999999E-3</v>
      </c>
      <c r="J70" s="140">
        <v>0</v>
      </c>
      <c r="K70" s="140">
        <v>0</v>
      </c>
    </row>
    <row r="71" spans="1:11" x14ac:dyDescent="0.2">
      <c r="A71" s="135"/>
      <c r="B71" s="136"/>
      <c r="C71" s="137" t="s">
        <v>11285</v>
      </c>
      <c r="D71" s="138"/>
      <c r="E71" s="139">
        <v>46</v>
      </c>
      <c r="F71" s="134"/>
      <c r="G71" s="134"/>
      <c r="H71" s="140"/>
      <c r="I71" s="140"/>
      <c r="J71" s="140"/>
      <c r="K71" s="140"/>
    </row>
    <row r="72" spans="1:11" x14ac:dyDescent="0.2">
      <c r="A72" s="51">
        <v>49</v>
      </c>
      <c r="B72" s="52" t="s">
        <v>11286</v>
      </c>
      <c r="C72" s="60" t="s">
        <v>11516</v>
      </c>
      <c r="D72" s="53" t="s">
        <v>505</v>
      </c>
      <c r="E72" s="54">
        <v>2</v>
      </c>
      <c r="F72" s="47">
        <v>0</v>
      </c>
      <c r="G72" s="57">
        <f t="shared" si="4"/>
        <v>0</v>
      </c>
      <c r="H72" s="140">
        <v>1.3999999999999999E-4</v>
      </c>
      <c r="I72" s="140">
        <v>2.7999999999999998E-4</v>
      </c>
      <c r="J72" s="140">
        <v>0</v>
      </c>
      <c r="K72" s="140">
        <v>0</v>
      </c>
    </row>
    <row r="73" spans="1:11" x14ac:dyDescent="0.2">
      <c r="A73" s="51">
        <v>50</v>
      </c>
      <c r="B73" s="52" t="s">
        <v>11287</v>
      </c>
      <c r="C73" s="60" t="s">
        <v>11517</v>
      </c>
      <c r="D73" s="53" t="s">
        <v>505</v>
      </c>
      <c r="E73" s="54">
        <v>1</v>
      </c>
      <c r="F73" s="47">
        <v>0</v>
      </c>
      <c r="G73" s="57">
        <f t="shared" si="4"/>
        <v>0</v>
      </c>
      <c r="H73" s="140">
        <v>8.4000000000000003E-4</v>
      </c>
      <c r="I73" s="140">
        <v>8.4000000000000003E-4</v>
      </c>
      <c r="J73" s="140">
        <v>0</v>
      </c>
      <c r="K73" s="140">
        <v>0</v>
      </c>
    </row>
    <row r="74" spans="1:11" x14ac:dyDescent="0.2">
      <c r="A74" s="51">
        <v>51</v>
      </c>
      <c r="B74" s="52" t="s">
        <v>11288</v>
      </c>
      <c r="C74" s="60" t="s">
        <v>11518</v>
      </c>
      <c r="D74" s="53" t="s">
        <v>505</v>
      </c>
      <c r="E74" s="54">
        <v>2</v>
      </c>
      <c r="F74" s="47">
        <v>0</v>
      </c>
      <c r="G74" s="57">
        <f t="shared" si="4"/>
        <v>0</v>
      </c>
      <c r="H74" s="140">
        <v>5.2999999999999998E-4</v>
      </c>
      <c r="I74" s="140">
        <v>1.06E-3</v>
      </c>
      <c r="J74" s="140">
        <v>0</v>
      </c>
      <c r="K74" s="140">
        <v>0</v>
      </c>
    </row>
    <row r="75" spans="1:11" x14ac:dyDescent="0.2">
      <c r="A75" s="51">
        <v>52</v>
      </c>
      <c r="B75" s="52" t="s">
        <v>11289</v>
      </c>
      <c r="C75" s="60" t="s">
        <v>11519</v>
      </c>
      <c r="D75" s="53" t="s">
        <v>505</v>
      </c>
      <c r="E75" s="54">
        <v>2</v>
      </c>
      <c r="F75" s="47">
        <v>0</v>
      </c>
      <c r="G75" s="57">
        <f t="shared" si="4"/>
        <v>0</v>
      </c>
      <c r="H75" s="140">
        <v>2.5699999999999998E-3</v>
      </c>
      <c r="I75" s="140">
        <v>5.1399999999999996E-3</v>
      </c>
      <c r="J75" s="140">
        <v>0</v>
      </c>
      <c r="K75" s="140">
        <v>0</v>
      </c>
    </row>
    <row r="76" spans="1:11" x14ac:dyDescent="0.2">
      <c r="A76" s="43">
        <v>53</v>
      </c>
      <c r="B76" s="44" t="s">
        <v>11332</v>
      </c>
      <c r="C76" s="59" t="s">
        <v>11333</v>
      </c>
      <c r="D76" s="45" t="s">
        <v>505</v>
      </c>
      <c r="E76" s="46">
        <v>1</v>
      </c>
      <c r="F76" s="47">
        <v>0</v>
      </c>
      <c r="G76" s="49">
        <f t="shared" si="4"/>
        <v>0</v>
      </c>
      <c r="H76" s="140">
        <v>5.0000000000000001E-4</v>
      </c>
      <c r="I76" s="140">
        <v>5.0000000000000001E-4</v>
      </c>
      <c r="J76" s="140">
        <v>0</v>
      </c>
      <c r="K76" s="140">
        <v>0</v>
      </c>
    </row>
    <row r="77" spans="1:11" x14ac:dyDescent="0.2">
      <c r="A77" s="135"/>
      <c r="B77" s="136"/>
      <c r="C77" s="137" t="s">
        <v>11292</v>
      </c>
      <c r="D77" s="138"/>
      <c r="E77" s="139">
        <v>1</v>
      </c>
      <c r="F77" s="134"/>
      <c r="G77" s="134"/>
      <c r="H77" s="140"/>
      <c r="I77" s="140"/>
      <c r="J77" s="140"/>
      <c r="K77" s="140"/>
    </row>
    <row r="78" spans="1:11" x14ac:dyDescent="0.2">
      <c r="A78" s="51">
        <v>54</v>
      </c>
      <c r="B78" s="52" t="s">
        <v>11334</v>
      </c>
      <c r="C78" s="60" t="s">
        <v>11548</v>
      </c>
      <c r="D78" s="53" t="s">
        <v>297</v>
      </c>
      <c r="E78" s="54">
        <v>3.4029999999999998E-2</v>
      </c>
      <c r="F78" s="47">
        <v>0</v>
      </c>
      <c r="G78" s="57">
        <f t="shared" si="4"/>
        <v>0</v>
      </c>
      <c r="H78" s="140">
        <v>0</v>
      </c>
      <c r="I78" s="140">
        <v>0</v>
      </c>
      <c r="J78" s="140">
        <v>0</v>
      </c>
      <c r="K78" s="140">
        <v>0</v>
      </c>
    </row>
    <row r="79" spans="1:11" x14ac:dyDescent="0.2">
      <c r="A79" s="36" t="s">
        <v>148</v>
      </c>
      <c r="B79" s="37" t="s">
        <v>11294</v>
      </c>
      <c r="C79" s="58" t="s">
        <v>11295</v>
      </c>
      <c r="D79" s="38"/>
      <c r="E79" s="39"/>
      <c r="F79" s="40"/>
      <c r="G79" s="41">
        <f>SUM(G80:G87)</f>
        <v>0</v>
      </c>
      <c r="H79" s="313"/>
      <c r="I79" s="313">
        <f>SUM(I80:I87)</f>
        <v>0.56021999999999994</v>
      </c>
      <c r="J79" s="313"/>
      <c r="K79" s="313">
        <f>SUM(K80:K87)</f>
        <v>0</v>
      </c>
    </row>
    <row r="80" spans="1:11" x14ac:dyDescent="0.2">
      <c r="A80" s="51">
        <v>55</v>
      </c>
      <c r="B80" s="52" t="s">
        <v>11296</v>
      </c>
      <c r="C80" s="60" t="s">
        <v>11521</v>
      </c>
      <c r="D80" s="53" t="s">
        <v>505</v>
      </c>
      <c r="E80" s="54">
        <v>23</v>
      </c>
      <c r="F80" s="47">
        <v>0</v>
      </c>
      <c r="G80" s="57">
        <f t="shared" ref="G80:G87" si="5">E80*F80</f>
        <v>0</v>
      </c>
      <c r="H80" s="140">
        <v>0</v>
      </c>
      <c r="I80" s="140">
        <v>0</v>
      </c>
      <c r="J80" s="140">
        <v>0</v>
      </c>
      <c r="K80" s="140">
        <v>0</v>
      </c>
    </row>
    <row r="81" spans="1:11" x14ac:dyDescent="0.2">
      <c r="A81" s="51">
        <v>56</v>
      </c>
      <c r="B81" s="52" t="s">
        <v>11298</v>
      </c>
      <c r="C81" s="60" t="s">
        <v>11523</v>
      </c>
      <c r="D81" s="53" t="s">
        <v>505</v>
      </c>
      <c r="E81" s="54">
        <v>23</v>
      </c>
      <c r="F81" s="47">
        <v>0</v>
      </c>
      <c r="G81" s="57">
        <f t="shared" si="5"/>
        <v>0</v>
      </c>
      <c r="H81" s="140">
        <v>0</v>
      </c>
      <c r="I81" s="140">
        <v>0</v>
      </c>
      <c r="J81" s="140">
        <v>0</v>
      </c>
      <c r="K81" s="140">
        <v>0</v>
      </c>
    </row>
    <row r="82" spans="1:11" x14ac:dyDescent="0.2">
      <c r="A82" s="51">
        <v>57</v>
      </c>
      <c r="B82" s="52" t="s">
        <v>11335</v>
      </c>
      <c r="C82" s="60" t="s">
        <v>11549</v>
      </c>
      <c r="D82" s="53" t="s">
        <v>505</v>
      </c>
      <c r="E82" s="54">
        <v>1</v>
      </c>
      <c r="F82" s="47">
        <v>0</v>
      </c>
      <c r="G82" s="57">
        <f t="shared" si="5"/>
        <v>0</v>
      </c>
      <c r="H82" s="140">
        <v>0.28589999999999999</v>
      </c>
      <c r="I82" s="140">
        <v>0.28589999999999999</v>
      </c>
      <c r="J82" s="140">
        <v>0</v>
      </c>
      <c r="K82" s="140">
        <v>0</v>
      </c>
    </row>
    <row r="83" spans="1:11" x14ac:dyDescent="0.2">
      <c r="A83" s="51">
        <v>58</v>
      </c>
      <c r="B83" s="52" t="s">
        <v>11336</v>
      </c>
      <c r="C83" s="60" t="s">
        <v>11550</v>
      </c>
      <c r="D83" s="53" t="s">
        <v>505</v>
      </c>
      <c r="E83" s="54">
        <v>1</v>
      </c>
      <c r="F83" s="47">
        <v>0</v>
      </c>
      <c r="G83" s="57">
        <f t="shared" si="5"/>
        <v>0</v>
      </c>
      <c r="H83" s="140">
        <v>8.6400000000000001E-3</v>
      </c>
      <c r="I83" s="140">
        <v>8.6400000000000001E-3</v>
      </c>
      <c r="J83" s="140">
        <v>0</v>
      </c>
      <c r="K83" s="140">
        <v>0</v>
      </c>
    </row>
    <row r="84" spans="1:11" x14ac:dyDescent="0.2">
      <c r="A84" s="51">
        <v>59</v>
      </c>
      <c r="B84" s="52" t="s">
        <v>11301</v>
      </c>
      <c r="C84" s="60" t="s">
        <v>11526</v>
      </c>
      <c r="D84" s="53" t="s">
        <v>505</v>
      </c>
      <c r="E84" s="54">
        <v>14</v>
      </c>
      <c r="F84" s="47">
        <v>0</v>
      </c>
      <c r="G84" s="57">
        <f t="shared" si="5"/>
        <v>0</v>
      </c>
      <c r="H84" s="140">
        <v>1.0800000000000001E-2</v>
      </c>
      <c r="I84" s="140">
        <v>0.1512</v>
      </c>
      <c r="J84" s="140">
        <v>0</v>
      </c>
      <c r="K84" s="140">
        <v>0</v>
      </c>
    </row>
    <row r="85" spans="1:11" x14ac:dyDescent="0.2">
      <c r="A85" s="51">
        <v>60</v>
      </c>
      <c r="B85" s="52" t="s">
        <v>11303</v>
      </c>
      <c r="C85" s="60" t="s">
        <v>11528</v>
      </c>
      <c r="D85" s="53" t="s">
        <v>505</v>
      </c>
      <c r="E85" s="54">
        <v>5</v>
      </c>
      <c r="F85" s="47">
        <v>0</v>
      </c>
      <c r="G85" s="57">
        <f t="shared" si="5"/>
        <v>0</v>
      </c>
      <c r="H85" s="140">
        <v>1.512E-2</v>
      </c>
      <c r="I85" s="140">
        <v>7.5600000000000001E-2</v>
      </c>
      <c r="J85" s="140">
        <v>0</v>
      </c>
      <c r="K85" s="140">
        <v>0</v>
      </c>
    </row>
    <row r="86" spans="1:11" x14ac:dyDescent="0.2">
      <c r="A86" s="51">
        <v>61</v>
      </c>
      <c r="B86" s="52" t="s">
        <v>11337</v>
      </c>
      <c r="C86" s="60" t="s">
        <v>11551</v>
      </c>
      <c r="D86" s="53" t="s">
        <v>505</v>
      </c>
      <c r="E86" s="54">
        <v>2</v>
      </c>
      <c r="F86" s="47">
        <v>0</v>
      </c>
      <c r="G86" s="57">
        <f t="shared" si="5"/>
        <v>0</v>
      </c>
      <c r="H86" s="140">
        <v>1.9439999999999999E-2</v>
      </c>
      <c r="I86" s="140">
        <v>3.8879999999999998E-2</v>
      </c>
      <c r="J86" s="140">
        <v>0</v>
      </c>
      <c r="K86" s="140">
        <v>0</v>
      </c>
    </row>
    <row r="87" spans="1:11" x14ac:dyDescent="0.2">
      <c r="A87" s="51">
        <v>62</v>
      </c>
      <c r="B87" s="52" t="s">
        <v>11338</v>
      </c>
      <c r="C87" s="60" t="s">
        <v>11552</v>
      </c>
      <c r="D87" s="53" t="s">
        <v>297</v>
      </c>
      <c r="E87" s="54">
        <v>0.56022000000000005</v>
      </c>
      <c r="F87" s="47">
        <v>0</v>
      </c>
      <c r="G87" s="57">
        <f t="shared" si="5"/>
        <v>0</v>
      </c>
      <c r="H87" s="140">
        <v>0</v>
      </c>
      <c r="I87" s="140">
        <v>0</v>
      </c>
      <c r="J87" s="140">
        <v>0</v>
      </c>
      <c r="K87" s="140">
        <v>0</v>
      </c>
    </row>
    <row r="88" spans="1:11" x14ac:dyDescent="0.2">
      <c r="A88" s="36" t="s">
        <v>148</v>
      </c>
      <c r="B88" s="37" t="s">
        <v>90</v>
      </c>
      <c r="C88" s="58" t="s">
        <v>91</v>
      </c>
      <c r="D88" s="38"/>
      <c r="E88" s="39"/>
      <c r="F88" s="40"/>
      <c r="G88" s="41">
        <f>SUM(G89:G93)</f>
        <v>0</v>
      </c>
      <c r="H88" s="313"/>
      <c r="I88" s="313">
        <f>SUM(I89:I93)</f>
        <v>3.7100000000000002E-3</v>
      </c>
      <c r="J88" s="313"/>
      <c r="K88" s="313">
        <f>SUM(K89:K93)</f>
        <v>0</v>
      </c>
    </row>
    <row r="89" spans="1:11" x14ac:dyDescent="0.2">
      <c r="A89" s="43">
        <v>63</v>
      </c>
      <c r="B89" s="44" t="s">
        <v>11308</v>
      </c>
      <c r="C89" s="59" t="s">
        <v>11533</v>
      </c>
      <c r="D89" s="45" t="s">
        <v>2323</v>
      </c>
      <c r="E89" s="46">
        <v>3.5</v>
      </c>
      <c r="F89" s="47">
        <v>0</v>
      </c>
      <c r="G89" s="49">
        <f t="shared" ref="G89:G93" si="6">E89*F89</f>
        <v>0</v>
      </c>
      <c r="H89" s="140">
        <v>6.0000000000000002E-5</v>
      </c>
      <c r="I89" s="140">
        <v>2.1000000000000001E-4</v>
      </c>
      <c r="J89" s="140">
        <v>0</v>
      </c>
      <c r="K89" s="140">
        <v>0</v>
      </c>
    </row>
    <row r="90" spans="1:11" x14ac:dyDescent="0.2">
      <c r="A90" s="135"/>
      <c r="B90" s="136"/>
      <c r="C90" s="137" t="s">
        <v>11339</v>
      </c>
      <c r="D90" s="138"/>
      <c r="E90" s="139">
        <v>3.5</v>
      </c>
      <c r="F90" s="134"/>
      <c r="G90" s="134"/>
      <c r="H90" s="140"/>
      <c r="I90" s="140"/>
      <c r="J90" s="140"/>
      <c r="K90" s="140"/>
    </row>
    <row r="91" spans="1:11" x14ac:dyDescent="0.2">
      <c r="A91" s="43">
        <v>64</v>
      </c>
      <c r="B91" s="44" t="s">
        <v>11310</v>
      </c>
      <c r="C91" s="59" t="s">
        <v>11534</v>
      </c>
      <c r="D91" s="45" t="s">
        <v>2323</v>
      </c>
      <c r="E91" s="46">
        <v>3.5</v>
      </c>
      <c r="F91" s="47">
        <v>0</v>
      </c>
      <c r="G91" s="49">
        <f t="shared" si="6"/>
        <v>0</v>
      </c>
      <c r="H91" s="140">
        <v>1E-3</v>
      </c>
      <c r="I91" s="140">
        <v>3.5000000000000001E-3</v>
      </c>
      <c r="J91" s="140">
        <v>0</v>
      </c>
      <c r="K91" s="140">
        <v>0</v>
      </c>
    </row>
    <row r="92" spans="1:11" ht="22.5" x14ac:dyDescent="0.2">
      <c r="A92" s="135"/>
      <c r="B92" s="136"/>
      <c r="C92" s="137" t="s">
        <v>11340</v>
      </c>
      <c r="D92" s="138"/>
      <c r="E92" s="139">
        <v>3.5</v>
      </c>
      <c r="F92" s="134"/>
      <c r="G92" s="134"/>
      <c r="H92" s="140"/>
      <c r="I92" s="140"/>
      <c r="J92" s="140"/>
      <c r="K92" s="140"/>
    </row>
    <row r="93" spans="1:11" x14ac:dyDescent="0.2">
      <c r="A93" s="43">
        <v>65</v>
      </c>
      <c r="B93" s="44" t="s">
        <v>4800</v>
      </c>
      <c r="C93" s="59" t="s">
        <v>11553</v>
      </c>
      <c r="D93" s="45" t="s">
        <v>297</v>
      </c>
      <c r="E93" s="46">
        <v>3.7100000000000002E-3</v>
      </c>
      <c r="F93" s="47">
        <v>0</v>
      </c>
      <c r="G93" s="49">
        <f t="shared" si="6"/>
        <v>0</v>
      </c>
      <c r="H93" s="140">
        <v>0</v>
      </c>
      <c r="I93" s="140">
        <v>0</v>
      </c>
      <c r="J93" s="140">
        <v>0</v>
      </c>
      <c r="K93" s="140">
        <v>0</v>
      </c>
    </row>
    <row r="94" spans="1:11" x14ac:dyDescent="0.2">
      <c r="A94" s="1"/>
      <c r="B94" s="2"/>
      <c r="C94" s="61"/>
      <c r="D94" s="4"/>
      <c r="E94" s="1"/>
      <c r="F94" s="1"/>
      <c r="G94" s="1"/>
      <c r="H94" s="1"/>
      <c r="I94" s="1"/>
      <c r="J94" s="1"/>
      <c r="K94" s="1"/>
    </row>
    <row r="95" spans="1:11" x14ac:dyDescent="0.2">
      <c r="C95" s="58" t="s">
        <v>11</v>
      </c>
      <c r="D95" s="6"/>
      <c r="G95" s="41">
        <f>G88+G79+G61+G46+G41+G22+G8</f>
        <v>0</v>
      </c>
    </row>
    <row r="96" spans="1:11"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8A55-EA26-44DF-84C0-D4B5404E448D}">
  <sheetPr>
    <tabColor rgb="FFFFFF00"/>
    <outlinePr summaryBelow="0"/>
  </sheetPr>
  <dimension ref="A1:K5001"/>
  <sheetViews>
    <sheetView workbookViewId="0">
      <pane ySplit="7" topLeftCell="A62" activePane="bottomLeft" state="frozen"/>
      <selection activeCell="M30" sqref="M30"/>
      <selection pane="bottomLeft" activeCell="F69" sqref="F69:F79"/>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v>
      </c>
      <c r="B1" s="343"/>
      <c r="C1" s="343"/>
      <c r="D1" s="343"/>
      <c r="E1" s="343"/>
      <c r="F1" s="343"/>
      <c r="G1" s="343"/>
    </row>
    <row r="2" spans="1:11" ht="24.95" customHeight="1" x14ac:dyDescent="0.2">
      <c r="A2" s="127" t="s">
        <v>2</v>
      </c>
      <c r="B2" s="308" t="s">
        <v>9787</v>
      </c>
      <c r="C2" s="344" t="s">
        <v>15</v>
      </c>
      <c r="D2" s="345"/>
      <c r="E2" s="345"/>
      <c r="F2" s="345"/>
      <c r="G2" s="346"/>
    </row>
    <row r="3" spans="1:11" ht="24.95" customHeight="1" x14ac:dyDescent="0.2">
      <c r="A3" s="127" t="s">
        <v>3</v>
      </c>
      <c r="B3" s="308" t="s">
        <v>11210</v>
      </c>
      <c r="C3" s="344" t="s">
        <v>11211</v>
      </c>
      <c r="D3" s="345"/>
      <c r="E3" s="345"/>
      <c r="F3" s="345"/>
      <c r="G3" s="346"/>
    </row>
    <row r="4" spans="1:11" ht="24.95" customHeight="1" x14ac:dyDescent="0.2">
      <c r="A4" s="128" t="s">
        <v>4</v>
      </c>
      <c r="B4" s="309" t="s">
        <v>11341</v>
      </c>
      <c r="C4" s="347" t="s">
        <v>11342</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11214</v>
      </c>
      <c r="C8" s="58" t="s">
        <v>11215</v>
      </c>
      <c r="D8" s="38"/>
      <c r="E8" s="39"/>
      <c r="F8" s="40"/>
      <c r="G8" s="41">
        <f>SUM(G9:G21)</f>
        <v>0</v>
      </c>
      <c r="H8" s="313"/>
      <c r="I8" s="313">
        <f>SUM(I9:I21)</f>
        <v>5.1656300000000002E-2</v>
      </c>
      <c r="J8" s="313"/>
      <c r="K8" s="313">
        <f>SUM(K9:K21)</f>
        <v>0.12860759999999999</v>
      </c>
    </row>
    <row r="9" spans="1:11" ht="22.5" x14ac:dyDescent="0.2">
      <c r="A9" s="51">
        <v>1</v>
      </c>
      <c r="B9" s="52" t="s">
        <v>11343</v>
      </c>
      <c r="C9" s="60" t="s">
        <v>11554</v>
      </c>
      <c r="D9" s="53" t="s">
        <v>373</v>
      </c>
      <c r="E9" s="54">
        <v>4</v>
      </c>
      <c r="F9" s="47">
        <v>0</v>
      </c>
      <c r="G9" s="57">
        <f>E9*F9</f>
        <v>0</v>
      </c>
      <c r="H9" s="140">
        <v>8.6599999999999993E-3</v>
      </c>
      <c r="I9" s="140">
        <v>3.4639999999999997E-2</v>
      </c>
      <c r="J9" s="140">
        <v>0</v>
      </c>
      <c r="K9" s="140">
        <v>0</v>
      </c>
    </row>
    <row r="10" spans="1:11" ht="22.5" x14ac:dyDescent="0.2">
      <c r="A10" s="43">
        <v>2</v>
      </c>
      <c r="B10" s="44" t="s">
        <v>11216</v>
      </c>
      <c r="C10" s="59" t="s">
        <v>11471</v>
      </c>
      <c r="D10" s="45" t="s">
        <v>373</v>
      </c>
      <c r="E10" s="46">
        <v>1.05</v>
      </c>
      <c r="F10" s="47">
        <v>0</v>
      </c>
      <c r="G10" s="49">
        <f t="shared" ref="G10:G21" si="0">E10*F10</f>
        <v>0</v>
      </c>
      <c r="H10" s="140">
        <v>1.299E-2</v>
      </c>
      <c r="I10" s="140">
        <v>1.3639500000000001E-2</v>
      </c>
      <c r="J10" s="140">
        <v>0</v>
      </c>
      <c r="K10" s="140">
        <v>0</v>
      </c>
    </row>
    <row r="11" spans="1:11" x14ac:dyDescent="0.2">
      <c r="A11" s="135"/>
      <c r="B11" s="136"/>
      <c r="C11" s="137" t="s">
        <v>11344</v>
      </c>
      <c r="D11" s="138"/>
      <c r="E11" s="139">
        <v>1.05</v>
      </c>
      <c r="F11" s="134"/>
      <c r="G11" s="134"/>
      <c r="H11" s="140"/>
      <c r="I11" s="140"/>
      <c r="J11" s="140"/>
      <c r="K11" s="140"/>
    </row>
    <row r="12" spans="1:11" x14ac:dyDescent="0.2">
      <c r="A12" s="51">
        <v>3</v>
      </c>
      <c r="B12" s="52" t="s">
        <v>3142</v>
      </c>
      <c r="C12" s="60" t="s">
        <v>11555</v>
      </c>
      <c r="D12" s="53" t="s">
        <v>373</v>
      </c>
      <c r="E12" s="54">
        <v>0.63</v>
      </c>
      <c r="F12" s="47">
        <v>0</v>
      </c>
      <c r="G12" s="57">
        <f t="shared" si="0"/>
        <v>0</v>
      </c>
      <c r="H12" s="140">
        <v>0</v>
      </c>
      <c r="I12" s="140">
        <v>0</v>
      </c>
      <c r="J12" s="140">
        <v>5.6520000000000001E-2</v>
      </c>
      <c r="K12" s="140">
        <v>3.5607600000000003E-2</v>
      </c>
    </row>
    <row r="13" spans="1:11" x14ac:dyDescent="0.2">
      <c r="A13" s="51">
        <v>4</v>
      </c>
      <c r="B13" s="52" t="s">
        <v>11345</v>
      </c>
      <c r="C13" s="60" t="s">
        <v>11556</v>
      </c>
      <c r="D13" s="53" t="s">
        <v>373</v>
      </c>
      <c r="E13" s="54">
        <v>0.63</v>
      </c>
      <c r="F13" s="47">
        <v>0</v>
      </c>
      <c r="G13" s="57">
        <f t="shared" si="0"/>
        <v>0</v>
      </c>
      <c r="H13" s="140">
        <v>1.34E-3</v>
      </c>
      <c r="I13" s="140">
        <v>8.4420000000000003E-4</v>
      </c>
      <c r="J13" s="140">
        <v>0</v>
      </c>
      <c r="K13" s="140">
        <v>0</v>
      </c>
    </row>
    <row r="14" spans="1:11" x14ac:dyDescent="0.2">
      <c r="A14" s="51">
        <v>5</v>
      </c>
      <c r="B14" s="52" t="s">
        <v>11346</v>
      </c>
      <c r="C14" s="60" t="s">
        <v>11557</v>
      </c>
      <c r="D14" s="53" t="s">
        <v>373</v>
      </c>
      <c r="E14" s="54">
        <v>0.63</v>
      </c>
      <c r="F14" s="47">
        <v>0</v>
      </c>
      <c r="G14" s="57">
        <f t="shared" si="0"/>
        <v>0</v>
      </c>
      <c r="H14" s="140">
        <v>2.0000000000000002E-5</v>
      </c>
      <c r="I14" s="140">
        <v>1.2600000000000001E-5</v>
      </c>
      <c r="J14" s="140">
        <v>0</v>
      </c>
      <c r="K14" s="140">
        <v>0</v>
      </c>
    </row>
    <row r="15" spans="1:11" ht="22.5" x14ac:dyDescent="0.2">
      <c r="A15" s="43">
        <v>6</v>
      </c>
      <c r="B15" s="44" t="s">
        <v>9960</v>
      </c>
      <c r="C15" s="59" t="s">
        <v>11472</v>
      </c>
      <c r="D15" s="45" t="s">
        <v>505</v>
      </c>
      <c r="E15" s="46">
        <v>7</v>
      </c>
      <c r="F15" s="47">
        <v>0</v>
      </c>
      <c r="G15" s="49">
        <f t="shared" si="0"/>
        <v>0</v>
      </c>
      <c r="H15" s="140">
        <v>8.0000000000000007E-5</v>
      </c>
      <c r="I15" s="140">
        <v>5.6000000000000006E-4</v>
      </c>
      <c r="J15" s="140">
        <v>3.0000000000000001E-3</v>
      </c>
      <c r="K15" s="140">
        <v>2.1000000000000001E-2</v>
      </c>
    </row>
    <row r="16" spans="1:11" x14ac:dyDescent="0.2">
      <c r="A16" s="135"/>
      <c r="B16" s="136"/>
      <c r="C16" s="137" t="s">
        <v>11347</v>
      </c>
      <c r="D16" s="138"/>
      <c r="E16" s="139">
        <v>7</v>
      </c>
      <c r="F16" s="134"/>
      <c r="G16" s="134"/>
      <c r="H16" s="140"/>
      <c r="I16" s="140"/>
      <c r="J16" s="140"/>
      <c r="K16" s="140"/>
    </row>
    <row r="17" spans="1:11" x14ac:dyDescent="0.2">
      <c r="A17" s="51">
        <v>7</v>
      </c>
      <c r="B17" s="52" t="s">
        <v>11348</v>
      </c>
      <c r="C17" s="60" t="s">
        <v>11558</v>
      </c>
      <c r="D17" s="53" t="s">
        <v>373</v>
      </c>
      <c r="E17" s="54">
        <v>4</v>
      </c>
      <c r="F17" s="47">
        <v>0</v>
      </c>
      <c r="G17" s="57">
        <f t="shared" si="0"/>
        <v>0</v>
      </c>
      <c r="H17" s="140">
        <v>4.8999999999999998E-4</v>
      </c>
      <c r="I17" s="140">
        <v>1.9599999999999999E-3</v>
      </c>
      <c r="J17" s="140">
        <v>1.7999999999999999E-2</v>
      </c>
      <c r="K17" s="140">
        <v>7.1999999999999995E-2</v>
      </c>
    </row>
    <row r="18" spans="1:11" ht="22.5" x14ac:dyDescent="0.2">
      <c r="A18" s="320" t="s">
        <v>12152</v>
      </c>
      <c r="B18" s="52" t="s">
        <v>11319</v>
      </c>
      <c r="C18" s="60" t="s">
        <v>11540</v>
      </c>
      <c r="D18" s="53" t="s">
        <v>297</v>
      </c>
      <c r="E18" s="54">
        <f>$K$8</f>
        <v>0.12860759999999999</v>
      </c>
      <c r="F18" s="47">
        <v>0</v>
      </c>
      <c r="G18" s="57">
        <f t="shared" si="0"/>
        <v>0</v>
      </c>
      <c r="H18" s="140">
        <v>0</v>
      </c>
      <c r="I18" s="140">
        <v>0</v>
      </c>
      <c r="J18" s="140">
        <v>0</v>
      </c>
      <c r="K18" s="140">
        <v>0</v>
      </c>
    </row>
    <row r="19" spans="1:11" ht="22.5" x14ac:dyDescent="0.2">
      <c r="A19" s="51">
        <v>8</v>
      </c>
      <c r="B19" s="52" t="s">
        <v>11220</v>
      </c>
      <c r="C19" s="60" t="s">
        <v>11221</v>
      </c>
      <c r="D19" s="53" t="s">
        <v>297</v>
      </c>
      <c r="E19" s="54">
        <v>0.12861</v>
      </c>
      <c r="F19" s="47">
        <v>0</v>
      </c>
      <c r="G19" s="57">
        <f t="shared" si="0"/>
        <v>0</v>
      </c>
      <c r="H19" s="140">
        <v>0</v>
      </c>
      <c r="I19" s="140">
        <v>0</v>
      </c>
      <c r="J19" s="140">
        <v>0</v>
      </c>
      <c r="K19" s="140">
        <v>0</v>
      </c>
    </row>
    <row r="20" spans="1:11" x14ac:dyDescent="0.2">
      <c r="A20" s="51">
        <v>9</v>
      </c>
      <c r="B20" s="52" t="s">
        <v>11222</v>
      </c>
      <c r="C20" s="60" t="s">
        <v>11223</v>
      </c>
      <c r="D20" s="53" t="s">
        <v>9693</v>
      </c>
      <c r="E20" s="54">
        <v>10</v>
      </c>
      <c r="F20" s="47">
        <v>0</v>
      </c>
      <c r="G20" s="57">
        <f t="shared" si="0"/>
        <v>0</v>
      </c>
      <c r="H20" s="140">
        <v>0</v>
      </c>
      <c r="I20" s="140">
        <v>0</v>
      </c>
      <c r="J20" s="140">
        <v>0</v>
      </c>
      <c r="K20" s="140">
        <v>0</v>
      </c>
    </row>
    <row r="21" spans="1:11" ht="22.5" x14ac:dyDescent="0.2">
      <c r="A21" s="51">
        <v>10</v>
      </c>
      <c r="B21" s="52" t="s">
        <v>11225</v>
      </c>
      <c r="C21" s="60" t="s">
        <v>11474</v>
      </c>
      <c r="D21" s="53" t="s">
        <v>297</v>
      </c>
      <c r="E21" s="54">
        <f>I8+K8</f>
        <v>0.18026389999999998</v>
      </c>
      <c r="F21" s="47">
        <v>0</v>
      </c>
      <c r="G21" s="57">
        <f t="shared" si="0"/>
        <v>0</v>
      </c>
      <c r="H21" s="140">
        <v>0</v>
      </c>
      <c r="I21" s="140">
        <v>0</v>
      </c>
      <c r="J21" s="140">
        <v>0</v>
      </c>
      <c r="K21" s="140">
        <v>0</v>
      </c>
    </row>
    <row r="22" spans="1:11" ht="25.5" x14ac:dyDescent="0.2">
      <c r="A22" s="36" t="s">
        <v>148</v>
      </c>
      <c r="B22" s="37" t="s">
        <v>11349</v>
      </c>
      <c r="C22" s="58" t="s">
        <v>11350</v>
      </c>
      <c r="D22" s="38"/>
      <c r="E22" s="39"/>
      <c r="F22" s="40"/>
      <c r="G22" s="41">
        <f>SUM(G23:G25)</f>
        <v>0</v>
      </c>
      <c r="H22" s="313"/>
      <c r="I22" s="313">
        <f>SUM(I23:I25)</f>
        <v>0</v>
      </c>
      <c r="J22" s="313"/>
      <c r="K22" s="313">
        <f>SUM(K23:K25)</f>
        <v>0</v>
      </c>
    </row>
    <row r="23" spans="1:11" ht="22.5" x14ac:dyDescent="0.2">
      <c r="A23" s="51">
        <v>11</v>
      </c>
      <c r="B23" s="52" t="s">
        <v>11351</v>
      </c>
      <c r="C23" s="60" t="s">
        <v>11352</v>
      </c>
      <c r="D23" s="53" t="s">
        <v>9693</v>
      </c>
      <c r="E23" s="54">
        <v>16</v>
      </c>
      <c r="F23" s="47">
        <v>0</v>
      </c>
      <c r="G23" s="57">
        <f t="shared" ref="G23:G25" si="1">E23*F23</f>
        <v>0</v>
      </c>
      <c r="H23" s="140">
        <v>0</v>
      </c>
      <c r="I23" s="140">
        <v>0</v>
      </c>
      <c r="J23" s="140">
        <v>0</v>
      </c>
      <c r="K23" s="140">
        <v>0</v>
      </c>
    </row>
    <row r="24" spans="1:11" x14ac:dyDescent="0.2">
      <c r="A24" s="51">
        <v>12</v>
      </c>
      <c r="B24" s="52" t="s">
        <v>11353</v>
      </c>
      <c r="C24" s="60" t="s">
        <v>11354</v>
      </c>
      <c r="D24" s="53" t="s">
        <v>11224</v>
      </c>
      <c r="E24" s="54">
        <v>1</v>
      </c>
      <c r="F24" s="47">
        <v>0</v>
      </c>
      <c r="G24" s="57">
        <f t="shared" si="1"/>
        <v>0</v>
      </c>
      <c r="H24" s="140">
        <v>0</v>
      </c>
      <c r="I24" s="140">
        <v>0</v>
      </c>
      <c r="J24" s="140">
        <v>0</v>
      </c>
      <c r="K24" s="140">
        <v>0</v>
      </c>
    </row>
    <row r="25" spans="1:11" x14ac:dyDescent="0.2">
      <c r="A25" s="51">
        <v>13</v>
      </c>
      <c r="B25" s="52" t="s">
        <v>11355</v>
      </c>
      <c r="C25" s="60" t="s">
        <v>11356</v>
      </c>
      <c r="D25" s="53" t="s">
        <v>11224</v>
      </c>
      <c r="E25" s="54">
        <v>1</v>
      </c>
      <c r="F25" s="47">
        <v>0</v>
      </c>
      <c r="G25" s="57">
        <f t="shared" si="1"/>
        <v>0</v>
      </c>
      <c r="H25" s="140">
        <v>0</v>
      </c>
      <c r="I25" s="140">
        <v>0</v>
      </c>
      <c r="J25" s="140">
        <v>0</v>
      </c>
      <c r="K25" s="140">
        <v>0</v>
      </c>
    </row>
    <row r="26" spans="1:11" x14ac:dyDescent="0.2">
      <c r="A26" s="36" t="s">
        <v>148</v>
      </c>
      <c r="B26" s="37" t="s">
        <v>70</v>
      </c>
      <c r="C26" s="58" t="s">
        <v>71</v>
      </c>
      <c r="D26" s="38"/>
      <c r="E26" s="39"/>
      <c r="F26" s="40"/>
      <c r="G26" s="41">
        <f>SUM(G27:G37)</f>
        <v>0</v>
      </c>
      <c r="H26" s="313"/>
      <c r="I26" s="313">
        <f>SUM(I27:I37)</f>
        <v>2.1800000000000005E-3</v>
      </c>
      <c r="J26" s="313"/>
      <c r="K26" s="313">
        <f>SUM(K27:K37)</f>
        <v>0</v>
      </c>
    </row>
    <row r="27" spans="1:11" ht="22.5" x14ac:dyDescent="0.2">
      <c r="A27" s="43">
        <v>14</v>
      </c>
      <c r="B27" s="44" t="s">
        <v>11228</v>
      </c>
      <c r="C27" s="59" t="s">
        <v>11476</v>
      </c>
      <c r="D27" s="45" t="s">
        <v>373</v>
      </c>
      <c r="E27" s="46">
        <v>99</v>
      </c>
      <c r="F27" s="47">
        <v>0</v>
      </c>
      <c r="G27" s="49">
        <f t="shared" ref="G27:G37" si="2">E27*F27</f>
        <v>0</v>
      </c>
      <c r="H27" s="140">
        <v>0</v>
      </c>
      <c r="I27" s="140">
        <v>0</v>
      </c>
      <c r="J27" s="140">
        <v>0</v>
      </c>
      <c r="K27" s="140">
        <v>0</v>
      </c>
    </row>
    <row r="28" spans="1:11" x14ac:dyDescent="0.2">
      <c r="A28" s="135"/>
      <c r="B28" s="136"/>
      <c r="C28" s="137" t="s">
        <v>11357</v>
      </c>
      <c r="D28" s="138"/>
      <c r="E28" s="139">
        <v>99</v>
      </c>
      <c r="F28" s="134"/>
      <c r="G28" s="134"/>
      <c r="H28" s="140"/>
      <c r="I28" s="140"/>
      <c r="J28" s="140"/>
      <c r="K28" s="140"/>
    </row>
    <row r="29" spans="1:11" ht="22.5" x14ac:dyDescent="0.2">
      <c r="A29" s="51">
        <v>15</v>
      </c>
      <c r="B29" s="52" t="s">
        <v>11358</v>
      </c>
      <c r="C29" s="60" t="s">
        <v>11559</v>
      </c>
      <c r="D29" s="53" t="s">
        <v>373</v>
      </c>
      <c r="E29" s="54">
        <v>0.63</v>
      </c>
      <c r="F29" s="47">
        <v>0</v>
      </c>
      <c r="G29" s="57">
        <f t="shared" si="2"/>
        <v>0</v>
      </c>
      <c r="H29" s="140">
        <v>0</v>
      </c>
      <c r="I29" s="140">
        <v>0</v>
      </c>
      <c r="J29" s="140">
        <v>0</v>
      </c>
      <c r="K29" s="140">
        <v>0</v>
      </c>
    </row>
    <row r="30" spans="1:11" x14ac:dyDescent="0.2">
      <c r="A30" s="51">
        <v>16</v>
      </c>
      <c r="B30" s="52" t="s">
        <v>11235</v>
      </c>
      <c r="C30" s="60" t="s">
        <v>11479</v>
      </c>
      <c r="D30" s="53" t="s">
        <v>373</v>
      </c>
      <c r="E30" s="54">
        <v>87</v>
      </c>
      <c r="F30" s="47">
        <v>0</v>
      </c>
      <c r="G30" s="57">
        <f t="shared" si="2"/>
        <v>0</v>
      </c>
      <c r="H30" s="140">
        <v>2.0000000000000002E-5</v>
      </c>
      <c r="I30" s="140">
        <v>1.7400000000000002E-3</v>
      </c>
      <c r="J30" s="140">
        <v>0</v>
      </c>
      <c r="K30" s="140">
        <v>0</v>
      </c>
    </row>
    <row r="31" spans="1:11" x14ac:dyDescent="0.2">
      <c r="A31" s="51">
        <v>17</v>
      </c>
      <c r="B31" s="52" t="s">
        <v>11236</v>
      </c>
      <c r="C31" s="60" t="s">
        <v>11480</v>
      </c>
      <c r="D31" s="53" t="s">
        <v>373</v>
      </c>
      <c r="E31" s="54">
        <v>4</v>
      </c>
      <c r="F31" s="47">
        <v>0</v>
      </c>
      <c r="G31" s="57">
        <f t="shared" si="2"/>
        <v>0</v>
      </c>
      <c r="H31" s="140">
        <v>3.0000000000000001E-5</v>
      </c>
      <c r="I31" s="140">
        <v>1.2E-4</v>
      </c>
      <c r="J31" s="140">
        <v>0</v>
      </c>
      <c r="K31" s="140">
        <v>0</v>
      </c>
    </row>
    <row r="32" spans="1:11" x14ac:dyDescent="0.2">
      <c r="A32" s="51">
        <v>18</v>
      </c>
      <c r="B32" s="52" t="s">
        <v>11237</v>
      </c>
      <c r="C32" s="60" t="s">
        <v>11481</v>
      </c>
      <c r="D32" s="53" t="s">
        <v>373</v>
      </c>
      <c r="E32" s="54">
        <v>8</v>
      </c>
      <c r="F32" s="47">
        <v>0</v>
      </c>
      <c r="G32" s="57">
        <f t="shared" si="2"/>
        <v>0</v>
      </c>
      <c r="H32" s="140">
        <v>4.0000000000000003E-5</v>
      </c>
      <c r="I32" s="140">
        <v>3.2000000000000003E-4</v>
      </c>
      <c r="J32" s="140">
        <v>0</v>
      </c>
      <c r="K32" s="140">
        <v>0</v>
      </c>
    </row>
    <row r="33" spans="1:11" x14ac:dyDescent="0.2">
      <c r="A33" s="51">
        <v>19</v>
      </c>
      <c r="B33" s="52" t="s">
        <v>11239</v>
      </c>
      <c r="C33" s="60" t="s">
        <v>11483</v>
      </c>
      <c r="D33" s="53" t="s">
        <v>505</v>
      </c>
      <c r="E33" s="54">
        <v>400</v>
      </c>
      <c r="F33" s="47">
        <v>0</v>
      </c>
      <c r="G33" s="57">
        <f t="shared" si="2"/>
        <v>0</v>
      </c>
      <c r="H33" s="140">
        <v>0</v>
      </c>
      <c r="I33" s="140">
        <v>0</v>
      </c>
      <c r="J33" s="140">
        <v>0</v>
      </c>
      <c r="K33" s="140">
        <v>0</v>
      </c>
    </row>
    <row r="34" spans="1:11" ht="22.5" x14ac:dyDescent="0.2">
      <c r="A34" s="51">
        <v>20</v>
      </c>
      <c r="B34" s="52" t="s">
        <v>11240</v>
      </c>
      <c r="C34" s="60" t="s">
        <v>11484</v>
      </c>
      <c r="D34" s="53" t="s">
        <v>505</v>
      </c>
      <c r="E34" s="54">
        <v>1</v>
      </c>
      <c r="F34" s="47">
        <v>0</v>
      </c>
      <c r="G34" s="57">
        <f t="shared" si="2"/>
        <v>0</v>
      </c>
      <c r="H34" s="140">
        <v>0</v>
      </c>
      <c r="I34" s="140">
        <v>0</v>
      </c>
      <c r="J34" s="140">
        <v>0</v>
      </c>
      <c r="K34" s="140">
        <v>0</v>
      </c>
    </row>
    <row r="35" spans="1:11" x14ac:dyDescent="0.2">
      <c r="A35" s="51">
        <v>21</v>
      </c>
      <c r="B35" s="52" t="s">
        <v>11359</v>
      </c>
      <c r="C35" s="60" t="s">
        <v>11360</v>
      </c>
      <c r="D35" s="53" t="s">
        <v>11361</v>
      </c>
      <c r="E35" s="54">
        <v>1</v>
      </c>
      <c r="F35" s="47">
        <v>0</v>
      </c>
      <c r="G35" s="57">
        <f t="shared" si="2"/>
        <v>0</v>
      </c>
      <c r="H35" s="140">
        <v>0</v>
      </c>
      <c r="I35" s="140">
        <v>0</v>
      </c>
      <c r="J35" s="140">
        <v>0</v>
      </c>
      <c r="K35" s="140">
        <v>0</v>
      </c>
    </row>
    <row r="36" spans="1:11" x14ac:dyDescent="0.2">
      <c r="A36" s="51">
        <v>22</v>
      </c>
      <c r="B36" s="52" t="s">
        <v>11362</v>
      </c>
      <c r="C36" s="60" t="s">
        <v>11560</v>
      </c>
      <c r="D36" s="53" t="s">
        <v>11363</v>
      </c>
      <c r="E36" s="54">
        <v>1</v>
      </c>
      <c r="F36" s="47">
        <v>0</v>
      </c>
      <c r="G36" s="57">
        <f t="shared" si="2"/>
        <v>0</v>
      </c>
      <c r="H36" s="140">
        <v>0</v>
      </c>
      <c r="I36" s="140">
        <v>0</v>
      </c>
      <c r="J36" s="140">
        <v>0</v>
      </c>
      <c r="K36" s="140">
        <v>0</v>
      </c>
    </row>
    <row r="37" spans="1:11" x14ac:dyDescent="0.2">
      <c r="A37" s="51">
        <v>23</v>
      </c>
      <c r="B37" s="52" t="s">
        <v>11244</v>
      </c>
      <c r="C37" s="60" t="s">
        <v>11488</v>
      </c>
      <c r="D37" s="53" t="s">
        <v>297</v>
      </c>
      <c r="E37" s="54">
        <v>2.1800000000000001E-3</v>
      </c>
      <c r="F37" s="47">
        <v>0</v>
      </c>
      <c r="G37" s="57">
        <f t="shared" si="2"/>
        <v>0</v>
      </c>
      <c r="H37" s="140">
        <v>0</v>
      </c>
      <c r="I37" s="140">
        <v>0</v>
      </c>
      <c r="J37" s="140">
        <v>0</v>
      </c>
      <c r="K37" s="140">
        <v>0</v>
      </c>
    </row>
    <row r="38" spans="1:11" x14ac:dyDescent="0.2">
      <c r="A38" s="36" t="s">
        <v>148</v>
      </c>
      <c r="B38" s="37" t="s">
        <v>11364</v>
      </c>
      <c r="C38" s="58" t="s">
        <v>11365</v>
      </c>
      <c r="D38" s="38"/>
      <c r="E38" s="39"/>
      <c r="F38" s="40"/>
      <c r="G38" s="41">
        <f>SUM(G39:G44)</f>
        <v>0</v>
      </c>
      <c r="H38" s="313"/>
      <c r="I38" s="313">
        <f>SUM(I39:I44)</f>
        <v>3.3739999999999999E-2</v>
      </c>
      <c r="J38" s="313"/>
      <c r="K38" s="313">
        <f>SUM(K39:K44)</f>
        <v>0</v>
      </c>
    </row>
    <row r="39" spans="1:11" x14ac:dyDescent="0.2">
      <c r="A39" s="51">
        <v>24</v>
      </c>
      <c r="B39" s="52" t="s">
        <v>11366</v>
      </c>
      <c r="C39" s="60" t="s">
        <v>11561</v>
      </c>
      <c r="D39" s="53" t="s">
        <v>4127</v>
      </c>
      <c r="E39" s="54">
        <v>1</v>
      </c>
      <c r="F39" s="47">
        <v>0</v>
      </c>
      <c r="G39" s="57">
        <f t="shared" ref="G39:G44" si="3">E39*F39</f>
        <v>0</v>
      </c>
      <c r="H39" s="140">
        <v>7.3999999999999999E-4</v>
      </c>
      <c r="I39" s="140">
        <v>7.3999999999999999E-4</v>
      </c>
      <c r="J39" s="140">
        <v>0</v>
      </c>
      <c r="K39" s="140">
        <v>0</v>
      </c>
    </row>
    <row r="40" spans="1:11" ht="22.5" x14ac:dyDescent="0.2">
      <c r="A40" s="51">
        <v>25</v>
      </c>
      <c r="B40" s="52" t="s">
        <v>11367</v>
      </c>
      <c r="C40" s="60" t="s">
        <v>11562</v>
      </c>
      <c r="D40" s="53" t="s">
        <v>7393</v>
      </c>
      <c r="E40" s="54">
        <v>1</v>
      </c>
      <c r="F40" s="47">
        <v>0</v>
      </c>
      <c r="G40" s="57">
        <f t="shared" si="3"/>
        <v>0</v>
      </c>
      <c r="H40" s="140">
        <v>0</v>
      </c>
      <c r="I40" s="140">
        <v>0</v>
      </c>
      <c r="J40" s="140">
        <v>0</v>
      </c>
      <c r="K40" s="140">
        <v>0</v>
      </c>
    </row>
    <row r="41" spans="1:11" x14ac:dyDescent="0.2">
      <c r="A41" s="51">
        <v>26</v>
      </c>
      <c r="B41" s="52" t="s">
        <v>11368</v>
      </c>
      <c r="C41" s="60" t="s">
        <v>11369</v>
      </c>
      <c r="D41" s="53" t="s">
        <v>505</v>
      </c>
      <c r="E41" s="54">
        <v>1</v>
      </c>
      <c r="F41" s="47">
        <v>0</v>
      </c>
      <c r="G41" s="57">
        <f t="shared" si="3"/>
        <v>0</v>
      </c>
      <c r="H41" s="140">
        <v>0</v>
      </c>
      <c r="I41" s="140">
        <v>0</v>
      </c>
      <c r="J41" s="140">
        <v>0</v>
      </c>
      <c r="K41" s="140">
        <v>0</v>
      </c>
    </row>
    <row r="42" spans="1:11" ht="22.5" x14ac:dyDescent="0.2">
      <c r="A42" s="51">
        <v>27</v>
      </c>
      <c r="B42" s="52" t="s">
        <v>11370</v>
      </c>
      <c r="C42" s="60" t="s">
        <v>11563</v>
      </c>
      <c r="D42" s="53" t="s">
        <v>505</v>
      </c>
      <c r="E42" s="54">
        <v>1</v>
      </c>
      <c r="F42" s="47">
        <v>0</v>
      </c>
      <c r="G42" s="57">
        <f t="shared" si="3"/>
        <v>0</v>
      </c>
      <c r="H42" s="140">
        <v>3.3000000000000002E-2</v>
      </c>
      <c r="I42" s="140">
        <v>3.3000000000000002E-2</v>
      </c>
      <c r="J42" s="140">
        <v>0</v>
      </c>
      <c r="K42" s="140">
        <v>0</v>
      </c>
    </row>
    <row r="43" spans="1:11" ht="22.5" x14ac:dyDescent="0.2">
      <c r="A43" s="51">
        <v>28</v>
      </c>
      <c r="B43" s="52" t="s">
        <v>11371</v>
      </c>
      <c r="C43" s="60" t="s">
        <v>11372</v>
      </c>
      <c r="D43" s="53" t="s">
        <v>505</v>
      </c>
      <c r="E43" s="54">
        <v>1</v>
      </c>
      <c r="F43" s="47">
        <v>0</v>
      </c>
      <c r="G43" s="57">
        <f t="shared" si="3"/>
        <v>0</v>
      </c>
      <c r="H43" s="140">
        <v>0</v>
      </c>
      <c r="I43" s="140">
        <v>0</v>
      </c>
      <c r="J43" s="140">
        <v>0</v>
      </c>
      <c r="K43" s="140">
        <v>0</v>
      </c>
    </row>
    <row r="44" spans="1:11" x14ac:dyDescent="0.2">
      <c r="A44" s="51">
        <v>29</v>
      </c>
      <c r="B44" s="52" t="s">
        <v>11373</v>
      </c>
      <c r="C44" s="60" t="s">
        <v>11564</v>
      </c>
      <c r="D44" s="53" t="s">
        <v>297</v>
      </c>
      <c r="E44" s="54">
        <v>3.3739999999999999E-2</v>
      </c>
      <c r="F44" s="47">
        <v>0</v>
      </c>
      <c r="G44" s="57">
        <f t="shared" si="3"/>
        <v>0</v>
      </c>
      <c r="H44" s="140">
        <v>0</v>
      </c>
      <c r="I44" s="140">
        <v>0</v>
      </c>
      <c r="J44" s="140">
        <v>0</v>
      </c>
      <c r="K44" s="140">
        <v>0</v>
      </c>
    </row>
    <row r="45" spans="1:11" x14ac:dyDescent="0.2">
      <c r="A45" s="36" t="s">
        <v>148</v>
      </c>
      <c r="B45" s="37" t="s">
        <v>11251</v>
      </c>
      <c r="C45" s="58" t="s">
        <v>11252</v>
      </c>
      <c r="D45" s="38"/>
      <c r="E45" s="39"/>
      <c r="F45" s="40"/>
      <c r="G45" s="41">
        <f>SUM(G46:G54)</f>
        <v>0</v>
      </c>
      <c r="H45" s="313"/>
      <c r="I45" s="313">
        <f>SUM(I46:I54)</f>
        <v>7.7719999999999997E-2</v>
      </c>
      <c r="J45" s="313"/>
      <c r="K45" s="313">
        <f>SUM(K46:K54)</f>
        <v>0</v>
      </c>
    </row>
    <row r="46" spans="1:11" x14ac:dyDescent="0.2">
      <c r="A46" s="51">
        <v>30</v>
      </c>
      <c r="B46" s="52" t="s">
        <v>11254</v>
      </c>
      <c r="C46" s="60" t="s">
        <v>11493</v>
      </c>
      <c r="D46" s="53" t="s">
        <v>373</v>
      </c>
      <c r="E46" s="54">
        <v>87</v>
      </c>
      <c r="F46" s="47">
        <v>0</v>
      </c>
      <c r="G46" s="57">
        <f t="shared" ref="G46:G54" si="4">E46*F46</f>
        <v>0</v>
      </c>
      <c r="H46" s="140">
        <v>7.6000000000000004E-4</v>
      </c>
      <c r="I46" s="140">
        <v>6.6119999999999998E-2</v>
      </c>
      <c r="J46" s="140">
        <v>0</v>
      </c>
      <c r="K46" s="140">
        <v>0</v>
      </c>
    </row>
    <row r="47" spans="1:11" x14ac:dyDescent="0.2">
      <c r="A47" s="51">
        <v>31</v>
      </c>
      <c r="B47" s="52" t="s">
        <v>11255</v>
      </c>
      <c r="C47" s="60" t="s">
        <v>11494</v>
      </c>
      <c r="D47" s="53" t="s">
        <v>373</v>
      </c>
      <c r="E47" s="54">
        <v>4</v>
      </c>
      <c r="F47" s="47">
        <v>0</v>
      </c>
      <c r="G47" s="57">
        <f t="shared" si="4"/>
        <v>0</v>
      </c>
      <c r="H47" s="140">
        <v>8.8000000000000003E-4</v>
      </c>
      <c r="I47" s="140">
        <v>3.5200000000000001E-3</v>
      </c>
      <c r="J47" s="140">
        <v>0</v>
      </c>
      <c r="K47" s="140">
        <v>0</v>
      </c>
    </row>
    <row r="48" spans="1:11" x14ac:dyDescent="0.2">
      <c r="A48" s="51">
        <v>32</v>
      </c>
      <c r="B48" s="52" t="s">
        <v>11256</v>
      </c>
      <c r="C48" s="60" t="s">
        <v>11495</v>
      </c>
      <c r="D48" s="53" t="s">
        <v>373</v>
      </c>
      <c r="E48" s="54">
        <v>8</v>
      </c>
      <c r="F48" s="47">
        <v>0</v>
      </c>
      <c r="G48" s="57">
        <f t="shared" si="4"/>
        <v>0</v>
      </c>
      <c r="H48" s="140">
        <v>1.01E-3</v>
      </c>
      <c r="I48" s="140">
        <v>8.0800000000000004E-3</v>
      </c>
      <c r="J48" s="140">
        <v>0</v>
      </c>
      <c r="K48" s="140">
        <v>0</v>
      </c>
    </row>
    <row r="49" spans="1:11" x14ac:dyDescent="0.2">
      <c r="A49" s="43">
        <v>33</v>
      </c>
      <c r="B49" s="44" t="s">
        <v>11260</v>
      </c>
      <c r="C49" s="59" t="s">
        <v>11499</v>
      </c>
      <c r="D49" s="45" t="s">
        <v>505</v>
      </c>
      <c r="E49" s="46">
        <v>14</v>
      </c>
      <c r="F49" s="47">
        <v>0</v>
      </c>
      <c r="G49" s="49">
        <f t="shared" si="4"/>
        <v>0</v>
      </c>
      <c r="H49" s="140">
        <v>0</v>
      </c>
      <c r="I49" s="140">
        <v>0</v>
      </c>
      <c r="J49" s="140">
        <v>0</v>
      </c>
      <c r="K49" s="140">
        <v>0</v>
      </c>
    </row>
    <row r="50" spans="1:11" x14ac:dyDescent="0.2">
      <c r="A50" s="135"/>
      <c r="B50" s="136"/>
      <c r="C50" s="137" t="s">
        <v>11374</v>
      </c>
      <c r="D50" s="138"/>
      <c r="E50" s="139">
        <v>14</v>
      </c>
      <c r="F50" s="134"/>
      <c r="G50" s="134"/>
      <c r="H50" s="140"/>
      <c r="I50" s="140"/>
      <c r="J50" s="140"/>
      <c r="K50" s="140"/>
    </row>
    <row r="51" spans="1:11" x14ac:dyDescent="0.2">
      <c r="A51" s="51">
        <v>34</v>
      </c>
      <c r="B51" s="52" t="s">
        <v>11375</v>
      </c>
      <c r="C51" s="60" t="s">
        <v>11565</v>
      </c>
      <c r="D51" s="53" t="s">
        <v>505</v>
      </c>
      <c r="E51" s="54">
        <v>2</v>
      </c>
      <c r="F51" s="47">
        <v>0</v>
      </c>
      <c r="G51" s="57">
        <f t="shared" si="4"/>
        <v>0</v>
      </c>
      <c r="H51" s="140">
        <v>0</v>
      </c>
      <c r="I51" s="140">
        <v>0</v>
      </c>
      <c r="J51" s="140">
        <v>0</v>
      </c>
      <c r="K51" s="140">
        <v>0</v>
      </c>
    </row>
    <row r="52" spans="1:11" x14ac:dyDescent="0.2">
      <c r="A52" s="43">
        <v>35</v>
      </c>
      <c r="B52" s="44" t="s">
        <v>11262</v>
      </c>
      <c r="C52" s="59" t="s">
        <v>11500</v>
      </c>
      <c r="D52" s="45" t="s">
        <v>373</v>
      </c>
      <c r="E52" s="46">
        <v>99</v>
      </c>
      <c r="F52" s="47">
        <v>0</v>
      </c>
      <c r="G52" s="49">
        <f t="shared" si="4"/>
        <v>0</v>
      </c>
      <c r="H52" s="140">
        <v>0</v>
      </c>
      <c r="I52" s="140">
        <v>0</v>
      </c>
      <c r="J52" s="140">
        <v>0</v>
      </c>
      <c r="K52" s="140">
        <v>0</v>
      </c>
    </row>
    <row r="53" spans="1:11" x14ac:dyDescent="0.2">
      <c r="A53" s="135"/>
      <c r="B53" s="136"/>
      <c r="C53" s="137" t="s">
        <v>11357</v>
      </c>
      <c r="D53" s="138"/>
      <c r="E53" s="139">
        <v>99</v>
      </c>
      <c r="F53" s="134"/>
      <c r="G53" s="134"/>
      <c r="H53" s="140"/>
      <c r="I53" s="140"/>
      <c r="J53" s="140"/>
      <c r="K53" s="140"/>
    </row>
    <row r="54" spans="1:11" x14ac:dyDescent="0.2">
      <c r="A54" s="51">
        <v>36</v>
      </c>
      <c r="B54" s="52" t="s">
        <v>11269</v>
      </c>
      <c r="C54" s="60" t="s">
        <v>11503</v>
      </c>
      <c r="D54" s="53" t="s">
        <v>297</v>
      </c>
      <c r="E54" s="54">
        <v>7.7719999999999997E-2</v>
      </c>
      <c r="F54" s="47">
        <v>0</v>
      </c>
      <c r="G54" s="57">
        <f t="shared" si="4"/>
        <v>0</v>
      </c>
      <c r="H54" s="140">
        <v>0</v>
      </c>
      <c r="I54" s="140">
        <v>0</v>
      </c>
      <c r="J54" s="140">
        <v>0</v>
      </c>
      <c r="K54" s="140">
        <v>0</v>
      </c>
    </row>
    <row r="55" spans="1:11" x14ac:dyDescent="0.2">
      <c r="A55" s="36" t="s">
        <v>148</v>
      </c>
      <c r="B55" s="37" t="s">
        <v>11270</v>
      </c>
      <c r="C55" s="58" t="s">
        <v>11271</v>
      </c>
      <c r="D55" s="38"/>
      <c r="E55" s="39"/>
      <c r="F55" s="40"/>
      <c r="G55" s="41">
        <f>SUM(G56:G67)</f>
        <v>0</v>
      </c>
      <c r="H55" s="313"/>
      <c r="I55" s="313">
        <f>SUM(I56:I67)</f>
        <v>8.2300000000000012E-3</v>
      </c>
      <c r="J55" s="313"/>
      <c r="K55" s="313">
        <f>SUM(K56:K67)</f>
        <v>0</v>
      </c>
    </row>
    <row r="56" spans="1:11" ht="22.5" x14ac:dyDescent="0.2">
      <c r="A56" s="51">
        <v>37</v>
      </c>
      <c r="B56" s="52" t="s">
        <v>11376</v>
      </c>
      <c r="C56" s="60" t="s">
        <v>11566</v>
      </c>
      <c r="D56" s="53" t="s">
        <v>505</v>
      </c>
      <c r="E56" s="54">
        <v>1</v>
      </c>
      <c r="F56" s="47">
        <v>0</v>
      </c>
      <c r="G56" s="57">
        <f t="shared" ref="G56:G67" si="5">E56*F56</f>
        <v>0</v>
      </c>
      <c r="H56" s="140">
        <v>3.1E-4</v>
      </c>
      <c r="I56" s="140">
        <v>3.1E-4</v>
      </c>
      <c r="J56" s="140">
        <v>0</v>
      </c>
      <c r="K56" s="140">
        <v>0</v>
      </c>
    </row>
    <row r="57" spans="1:11" ht="22.5" x14ac:dyDescent="0.2">
      <c r="A57" s="51">
        <v>38</v>
      </c>
      <c r="B57" s="52" t="s">
        <v>11377</v>
      </c>
      <c r="C57" s="60" t="s">
        <v>11567</v>
      </c>
      <c r="D57" s="53" t="s">
        <v>505</v>
      </c>
      <c r="E57" s="54">
        <v>2</v>
      </c>
      <c r="F57" s="47">
        <v>0</v>
      </c>
      <c r="G57" s="57">
        <f t="shared" si="5"/>
        <v>0</v>
      </c>
      <c r="H57" s="140">
        <v>3.8999999999999999E-4</v>
      </c>
      <c r="I57" s="140">
        <v>7.7999999999999999E-4</v>
      </c>
      <c r="J57" s="140">
        <v>0</v>
      </c>
      <c r="K57" s="140">
        <v>0</v>
      </c>
    </row>
    <row r="58" spans="1:11" x14ac:dyDescent="0.2">
      <c r="A58" s="51">
        <v>39</v>
      </c>
      <c r="B58" s="52" t="s">
        <v>11378</v>
      </c>
      <c r="C58" s="60" t="s">
        <v>11568</v>
      </c>
      <c r="D58" s="53" t="s">
        <v>505</v>
      </c>
      <c r="E58" s="54">
        <v>2</v>
      </c>
      <c r="F58" s="47">
        <v>0</v>
      </c>
      <c r="G58" s="57">
        <f t="shared" si="5"/>
        <v>0</v>
      </c>
      <c r="H58" s="140">
        <v>1.9000000000000001E-4</v>
      </c>
      <c r="I58" s="140">
        <v>3.8000000000000002E-4</v>
      </c>
      <c r="J58" s="140">
        <v>0</v>
      </c>
      <c r="K58" s="140">
        <v>0</v>
      </c>
    </row>
    <row r="59" spans="1:11" ht="22.5" x14ac:dyDescent="0.2">
      <c r="A59" s="51">
        <v>40</v>
      </c>
      <c r="B59" s="52" t="s">
        <v>11283</v>
      </c>
      <c r="C59" s="60" t="s">
        <v>11514</v>
      </c>
      <c r="D59" s="53" t="s">
        <v>505</v>
      </c>
      <c r="E59" s="54">
        <v>6</v>
      </c>
      <c r="F59" s="47">
        <v>0</v>
      </c>
      <c r="G59" s="57">
        <f t="shared" si="5"/>
        <v>0</v>
      </c>
      <c r="H59" s="140">
        <v>4.4999999999999999E-4</v>
      </c>
      <c r="I59" s="140">
        <v>2.7000000000000001E-3</v>
      </c>
      <c r="J59" s="140">
        <v>0</v>
      </c>
      <c r="K59" s="140">
        <v>0</v>
      </c>
    </row>
    <row r="60" spans="1:11" x14ac:dyDescent="0.2">
      <c r="A60" s="51">
        <v>41</v>
      </c>
      <c r="B60" s="52" t="s">
        <v>11379</v>
      </c>
      <c r="C60" s="60" t="s">
        <v>11569</v>
      </c>
      <c r="D60" s="53" t="s">
        <v>505</v>
      </c>
      <c r="E60" s="54">
        <v>1</v>
      </c>
      <c r="F60" s="47">
        <v>0</v>
      </c>
      <c r="G60" s="57">
        <f t="shared" si="5"/>
        <v>0</v>
      </c>
      <c r="H60" s="140">
        <v>4.4999999999999999E-4</v>
      </c>
      <c r="I60" s="140">
        <v>4.4999999999999999E-4</v>
      </c>
      <c r="J60" s="140">
        <v>0</v>
      </c>
      <c r="K60" s="140">
        <v>0</v>
      </c>
    </row>
    <row r="61" spans="1:11" x14ac:dyDescent="0.2">
      <c r="A61" s="43">
        <v>42</v>
      </c>
      <c r="B61" s="44" t="s">
        <v>11284</v>
      </c>
      <c r="C61" s="59" t="s">
        <v>11515</v>
      </c>
      <c r="D61" s="45" t="s">
        <v>505</v>
      </c>
      <c r="E61" s="46">
        <v>14</v>
      </c>
      <c r="F61" s="47">
        <v>0</v>
      </c>
      <c r="G61" s="49">
        <f t="shared" si="5"/>
        <v>0</v>
      </c>
      <c r="H61" s="140">
        <v>1.4999999999999999E-4</v>
      </c>
      <c r="I61" s="140">
        <v>2.0999999999999999E-3</v>
      </c>
      <c r="J61" s="140">
        <v>0</v>
      </c>
      <c r="K61" s="140">
        <v>0</v>
      </c>
    </row>
    <row r="62" spans="1:11" x14ac:dyDescent="0.2">
      <c r="A62" s="135"/>
      <c r="B62" s="136"/>
      <c r="C62" s="137" t="s">
        <v>11380</v>
      </c>
      <c r="D62" s="138"/>
      <c r="E62" s="139">
        <v>14</v>
      </c>
      <c r="F62" s="134"/>
      <c r="G62" s="134"/>
      <c r="H62" s="140"/>
      <c r="I62" s="140"/>
      <c r="J62" s="140"/>
      <c r="K62" s="140"/>
    </row>
    <row r="63" spans="1:11" x14ac:dyDescent="0.2">
      <c r="A63" s="51">
        <v>43</v>
      </c>
      <c r="B63" s="52" t="s">
        <v>11286</v>
      </c>
      <c r="C63" s="60" t="s">
        <v>11516</v>
      </c>
      <c r="D63" s="53" t="s">
        <v>505</v>
      </c>
      <c r="E63" s="54">
        <v>2</v>
      </c>
      <c r="F63" s="47">
        <v>0</v>
      </c>
      <c r="G63" s="57">
        <f t="shared" si="5"/>
        <v>0</v>
      </c>
      <c r="H63" s="140">
        <v>1.3999999999999999E-4</v>
      </c>
      <c r="I63" s="140">
        <v>2.7999999999999998E-4</v>
      </c>
      <c r="J63" s="140">
        <v>0</v>
      </c>
      <c r="K63" s="140">
        <v>0</v>
      </c>
    </row>
    <row r="64" spans="1:11" x14ac:dyDescent="0.2">
      <c r="A64" s="51">
        <v>44</v>
      </c>
      <c r="B64" s="52" t="s">
        <v>11381</v>
      </c>
      <c r="C64" s="60" t="s">
        <v>11570</v>
      </c>
      <c r="D64" s="53" t="s">
        <v>505</v>
      </c>
      <c r="E64" s="54">
        <v>1</v>
      </c>
      <c r="F64" s="47">
        <v>0</v>
      </c>
      <c r="G64" s="57">
        <f t="shared" si="5"/>
        <v>0</v>
      </c>
      <c r="H64" s="140">
        <v>2.5000000000000001E-4</v>
      </c>
      <c r="I64" s="140">
        <v>2.5000000000000001E-4</v>
      </c>
      <c r="J64" s="140">
        <v>0</v>
      </c>
      <c r="K64" s="140">
        <v>0</v>
      </c>
    </row>
    <row r="65" spans="1:11" x14ac:dyDescent="0.2">
      <c r="A65" s="51">
        <v>45</v>
      </c>
      <c r="B65" s="52" t="s">
        <v>11382</v>
      </c>
      <c r="C65" s="60" t="s">
        <v>11383</v>
      </c>
      <c r="D65" s="53" t="s">
        <v>505</v>
      </c>
      <c r="E65" s="54">
        <v>7</v>
      </c>
      <c r="F65" s="47">
        <v>0</v>
      </c>
      <c r="G65" s="57">
        <f t="shared" si="5"/>
        <v>0</v>
      </c>
      <c r="H65" s="140">
        <v>0</v>
      </c>
      <c r="I65" s="140">
        <v>0</v>
      </c>
      <c r="J65" s="140">
        <v>0</v>
      </c>
      <c r="K65" s="140">
        <v>0</v>
      </c>
    </row>
    <row r="66" spans="1:11" x14ac:dyDescent="0.2">
      <c r="A66" s="51">
        <v>46</v>
      </c>
      <c r="B66" s="52" t="s">
        <v>11384</v>
      </c>
      <c r="C66" s="60" t="s">
        <v>11571</v>
      </c>
      <c r="D66" s="53" t="s">
        <v>505</v>
      </c>
      <c r="E66" s="54">
        <v>7</v>
      </c>
      <c r="F66" s="47">
        <v>0</v>
      </c>
      <c r="G66" s="57">
        <f t="shared" si="5"/>
        <v>0</v>
      </c>
      <c r="H66" s="140">
        <v>1.3999999999999999E-4</v>
      </c>
      <c r="I66" s="140">
        <v>9.7999999999999997E-4</v>
      </c>
      <c r="J66" s="140">
        <v>0</v>
      </c>
      <c r="K66" s="140">
        <v>0</v>
      </c>
    </row>
    <row r="67" spans="1:11" x14ac:dyDescent="0.2">
      <c r="A67" s="51">
        <v>47</v>
      </c>
      <c r="B67" s="52" t="s">
        <v>11293</v>
      </c>
      <c r="C67" s="60" t="s">
        <v>11520</v>
      </c>
      <c r="D67" s="53" t="s">
        <v>297</v>
      </c>
      <c r="E67" s="54">
        <v>8.2299999999999995E-3</v>
      </c>
      <c r="F67" s="47">
        <v>0</v>
      </c>
      <c r="G67" s="57">
        <f t="shared" si="5"/>
        <v>0</v>
      </c>
      <c r="H67" s="140">
        <v>0</v>
      </c>
      <c r="I67" s="140">
        <v>0</v>
      </c>
      <c r="J67" s="140">
        <v>0</v>
      </c>
      <c r="K67" s="140">
        <v>0</v>
      </c>
    </row>
    <row r="68" spans="1:11" x14ac:dyDescent="0.2">
      <c r="A68" s="36" t="s">
        <v>148</v>
      </c>
      <c r="B68" s="37" t="s">
        <v>11294</v>
      </c>
      <c r="C68" s="58" t="s">
        <v>11295</v>
      </c>
      <c r="D68" s="38"/>
      <c r="E68" s="39"/>
      <c r="F68" s="40"/>
      <c r="G68" s="41">
        <f>SUM(G69:G79)</f>
        <v>0</v>
      </c>
      <c r="H68" s="313"/>
      <c r="I68" s="313">
        <f>SUM(I69:I79)</f>
        <v>0.11860000000000001</v>
      </c>
      <c r="J68" s="313"/>
      <c r="K68" s="313">
        <f>SUM(K69:K79)</f>
        <v>0</v>
      </c>
    </row>
    <row r="69" spans="1:11" ht="22.5" x14ac:dyDescent="0.2">
      <c r="A69" s="51">
        <v>48</v>
      </c>
      <c r="B69" s="52" t="s">
        <v>11385</v>
      </c>
      <c r="C69" s="60" t="s">
        <v>11572</v>
      </c>
      <c r="D69" s="53" t="s">
        <v>505</v>
      </c>
      <c r="E69" s="54">
        <v>1</v>
      </c>
      <c r="F69" s="47">
        <v>0</v>
      </c>
      <c r="G69" s="57">
        <f t="shared" ref="G69:G79" si="6">E69*F69</f>
        <v>0</v>
      </c>
      <c r="H69" s="140">
        <v>0</v>
      </c>
      <c r="I69" s="140">
        <v>0</v>
      </c>
      <c r="J69" s="140">
        <v>0</v>
      </c>
      <c r="K69" s="140">
        <v>0</v>
      </c>
    </row>
    <row r="70" spans="1:11" x14ac:dyDescent="0.2">
      <c r="A70" s="51">
        <v>49</v>
      </c>
      <c r="B70" s="52" t="s">
        <v>11296</v>
      </c>
      <c r="C70" s="60" t="s">
        <v>11521</v>
      </c>
      <c r="D70" s="53" t="s">
        <v>505</v>
      </c>
      <c r="E70" s="54">
        <v>6</v>
      </c>
      <c r="F70" s="47">
        <v>0</v>
      </c>
      <c r="G70" s="57">
        <f t="shared" si="6"/>
        <v>0</v>
      </c>
      <c r="H70" s="140">
        <v>0</v>
      </c>
      <c r="I70" s="140">
        <v>0</v>
      </c>
      <c r="J70" s="140">
        <v>0</v>
      </c>
      <c r="K70" s="140">
        <v>0</v>
      </c>
    </row>
    <row r="71" spans="1:11" x14ac:dyDescent="0.2">
      <c r="A71" s="51">
        <v>50</v>
      </c>
      <c r="B71" s="52" t="s">
        <v>11298</v>
      </c>
      <c r="C71" s="60" t="s">
        <v>11523</v>
      </c>
      <c r="D71" s="53" t="s">
        <v>505</v>
      </c>
      <c r="E71" s="54">
        <v>6</v>
      </c>
      <c r="F71" s="47">
        <v>0</v>
      </c>
      <c r="G71" s="57">
        <f t="shared" si="6"/>
        <v>0</v>
      </c>
      <c r="H71" s="140">
        <v>0</v>
      </c>
      <c r="I71" s="140">
        <v>0</v>
      </c>
      <c r="J71" s="140">
        <v>0</v>
      </c>
      <c r="K71" s="140">
        <v>0</v>
      </c>
    </row>
    <row r="72" spans="1:11" x14ac:dyDescent="0.2">
      <c r="A72" s="51">
        <v>51</v>
      </c>
      <c r="B72" s="52" t="s">
        <v>11386</v>
      </c>
      <c r="C72" s="60" t="s">
        <v>11573</v>
      </c>
      <c r="D72" s="53" t="s">
        <v>505</v>
      </c>
      <c r="E72" s="54">
        <v>1</v>
      </c>
      <c r="F72" s="47">
        <v>0</v>
      </c>
      <c r="G72" s="57">
        <f t="shared" si="6"/>
        <v>0</v>
      </c>
      <c r="H72" s="140">
        <v>2.0000000000000002E-5</v>
      </c>
      <c r="I72" s="140">
        <v>2.0000000000000002E-5</v>
      </c>
      <c r="J72" s="140">
        <v>0</v>
      </c>
      <c r="K72" s="140">
        <v>0</v>
      </c>
    </row>
    <row r="73" spans="1:11" ht="22.5" x14ac:dyDescent="0.2">
      <c r="A73" s="51">
        <v>52</v>
      </c>
      <c r="B73" s="52" t="s">
        <v>11387</v>
      </c>
      <c r="C73" s="60" t="s">
        <v>11574</v>
      </c>
      <c r="D73" s="53" t="s">
        <v>505</v>
      </c>
      <c r="E73" s="54">
        <v>1</v>
      </c>
      <c r="F73" s="47">
        <v>0</v>
      </c>
      <c r="G73" s="57">
        <f t="shared" si="6"/>
        <v>0</v>
      </c>
      <c r="H73" s="140">
        <v>1.4500000000000001E-2</v>
      </c>
      <c r="I73" s="140">
        <v>1.4500000000000001E-2</v>
      </c>
      <c r="J73" s="140">
        <v>0</v>
      </c>
      <c r="K73" s="140">
        <v>0</v>
      </c>
    </row>
    <row r="74" spans="1:11" x14ac:dyDescent="0.2">
      <c r="A74" s="51">
        <v>53</v>
      </c>
      <c r="B74" s="52" t="s">
        <v>11303</v>
      </c>
      <c r="C74" s="60" t="s">
        <v>11528</v>
      </c>
      <c r="D74" s="53" t="s">
        <v>505</v>
      </c>
      <c r="E74" s="54">
        <v>2</v>
      </c>
      <c r="F74" s="47">
        <v>0</v>
      </c>
      <c r="G74" s="57">
        <f t="shared" si="6"/>
        <v>0</v>
      </c>
      <c r="H74" s="140">
        <v>1.512E-2</v>
      </c>
      <c r="I74" s="140">
        <v>3.024E-2</v>
      </c>
      <c r="J74" s="140">
        <v>0</v>
      </c>
      <c r="K74" s="140">
        <v>0</v>
      </c>
    </row>
    <row r="75" spans="1:11" x14ac:dyDescent="0.2">
      <c r="A75" s="51">
        <v>54</v>
      </c>
      <c r="B75" s="52" t="s">
        <v>11337</v>
      </c>
      <c r="C75" s="60" t="s">
        <v>11551</v>
      </c>
      <c r="D75" s="53" t="s">
        <v>505</v>
      </c>
      <c r="E75" s="54">
        <v>1</v>
      </c>
      <c r="F75" s="47">
        <v>0</v>
      </c>
      <c r="G75" s="57">
        <f t="shared" si="6"/>
        <v>0</v>
      </c>
      <c r="H75" s="140">
        <v>1.9439999999999999E-2</v>
      </c>
      <c r="I75" s="140">
        <v>1.9439999999999999E-2</v>
      </c>
      <c r="J75" s="140">
        <v>0</v>
      </c>
      <c r="K75" s="140">
        <v>0</v>
      </c>
    </row>
    <row r="76" spans="1:11" x14ac:dyDescent="0.2">
      <c r="A76" s="51">
        <v>55</v>
      </c>
      <c r="B76" s="52" t="s">
        <v>11304</v>
      </c>
      <c r="C76" s="60" t="s">
        <v>11529</v>
      </c>
      <c r="D76" s="53" t="s">
        <v>505</v>
      </c>
      <c r="E76" s="54">
        <v>1</v>
      </c>
      <c r="F76" s="47">
        <v>0</v>
      </c>
      <c r="G76" s="57">
        <f t="shared" si="6"/>
        <v>0</v>
      </c>
      <c r="H76" s="140">
        <v>2.1600000000000001E-2</v>
      </c>
      <c r="I76" s="140">
        <v>2.1600000000000001E-2</v>
      </c>
      <c r="J76" s="140">
        <v>0</v>
      </c>
      <c r="K76" s="140">
        <v>0</v>
      </c>
    </row>
    <row r="77" spans="1:11" x14ac:dyDescent="0.2">
      <c r="A77" s="51">
        <v>56</v>
      </c>
      <c r="B77" s="52" t="s">
        <v>11305</v>
      </c>
      <c r="C77" s="60" t="s">
        <v>11530</v>
      </c>
      <c r="D77" s="53" t="s">
        <v>505</v>
      </c>
      <c r="E77" s="54">
        <v>1</v>
      </c>
      <c r="F77" s="47">
        <v>0</v>
      </c>
      <c r="G77" s="57">
        <f t="shared" si="6"/>
        <v>0</v>
      </c>
      <c r="H77" s="140">
        <v>1.312E-2</v>
      </c>
      <c r="I77" s="140">
        <v>1.312E-2</v>
      </c>
      <c r="J77" s="140">
        <v>0</v>
      </c>
      <c r="K77" s="140">
        <v>0</v>
      </c>
    </row>
    <row r="78" spans="1:11" x14ac:dyDescent="0.2">
      <c r="A78" s="51">
        <v>57</v>
      </c>
      <c r="B78" s="52" t="s">
        <v>11388</v>
      </c>
      <c r="C78" s="60" t="s">
        <v>11575</v>
      </c>
      <c r="D78" s="53" t="s">
        <v>505</v>
      </c>
      <c r="E78" s="54">
        <v>1</v>
      </c>
      <c r="F78" s="47">
        <v>0</v>
      </c>
      <c r="G78" s="57">
        <f t="shared" si="6"/>
        <v>0</v>
      </c>
      <c r="H78" s="140">
        <v>1.968E-2</v>
      </c>
      <c r="I78" s="140">
        <v>1.968E-2</v>
      </c>
      <c r="J78" s="140">
        <v>0</v>
      </c>
      <c r="K78" s="140">
        <v>0</v>
      </c>
    </row>
    <row r="79" spans="1:11" x14ac:dyDescent="0.2">
      <c r="A79" s="43">
        <v>58</v>
      </c>
      <c r="B79" s="44" t="s">
        <v>11307</v>
      </c>
      <c r="C79" s="59" t="s">
        <v>11532</v>
      </c>
      <c r="D79" s="45" t="s">
        <v>297</v>
      </c>
      <c r="E79" s="46">
        <v>0.1186</v>
      </c>
      <c r="F79" s="47">
        <v>0</v>
      </c>
      <c r="G79" s="49">
        <f t="shared" si="6"/>
        <v>0</v>
      </c>
      <c r="H79" s="140">
        <v>0</v>
      </c>
      <c r="I79" s="140">
        <v>0</v>
      </c>
      <c r="J79" s="140">
        <v>0</v>
      </c>
      <c r="K79" s="140">
        <v>0</v>
      </c>
    </row>
    <row r="80" spans="1:11" x14ac:dyDescent="0.2">
      <c r="A80" s="1"/>
      <c r="B80" s="2"/>
      <c r="C80" s="61"/>
      <c r="D80" s="4"/>
      <c r="E80" s="1"/>
      <c r="F80" s="1"/>
      <c r="G80" s="1"/>
      <c r="H80" s="1"/>
      <c r="I80" s="1"/>
      <c r="J80" s="1"/>
      <c r="K80" s="1"/>
    </row>
    <row r="81" spans="3:7" x14ac:dyDescent="0.2">
      <c r="C81" s="58" t="s">
        <v>11576</v>
      </c>
      <c r="D81" s="6"/>
      <c r="G81" s="41">
        <f>G68+G55+G45+G38+G26+G22+G8</f>
        <v>0</v>
      </c>
    </row>
    <row r="82" spans="3:7" x14ac:dyDescent="0.2">
      <c r="D82" s="6"/>
    </row>
    <row r="83" spans="3:7" x14ac:dyDescent="0.2">
      <c r="D83" s="6"/>
    </row>
    <row r="84" spans="3:7" x14ac:dyDescent="0.2">
      <c r="D84" s="6"/>
    </row>
    <row r="85" spans="3:7" x14ac:dyDescent="0.2">
      <c r="D85" s="6"/>
    </row>
    <row r="86" spans="3:7" x14ac:dyDescent="0.2">
      <c r="D86" s="6"/>
    </row>
    <row r="87" spans="3:7" x14ac:dyDescent="0.2">
      <c r="D87" s="6"/>
    </row>
    <row r="88" spans="3:7" x14ac:dyDescent="0.2">
      <c r="D88" s="6"/>
    </row>
    <row r="89" spans="3:7" x14ac:dyDescent="0.2">
      <c r="D89" s="6"/>
    </row>
    <row r="90" spans="3:7" x14ac:dyDescent="0.2">
      <c r="D90" s="6"/>
    </row>
    <row r="91" spans="3:7" x14ac:dyDescent="0.2">
      <c r="D91" s="6"/>
    </row>
    <row r="92" spans="3:7" x14ac:dyDescent="0.2">
      <c r="D92" s="6"/>
    </row>
    <row r="93" spans="3:7" x14ac:dyDescent="0.2">
      <c r="D93" s="6"/>
    </row>
    <row r="94" spans="3:7" x14ac:dyDescent="0.2">
      <c r="D94" s="6"/>
    </row>
    <row r="95" spans="3:7" x14ac:dyDescent="0.2">
      <c r="D95" s="6"/>
    </row>
    <row r="96" spans="3:7"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E5E9E-25B3-4B05-964E-971B4031A27D}">
  <sheetPr>
    <tabColor rgb="FFFFFF00"/>
    <outlinePr summaryBelow="0"/>
  </sheetPr>
  <dimension ref="A1:AD5001"/>
  <sheetViews>
    <sheetView workbookViewId="0">
      <pane ySplit="7" topLeftCell="A101" activePane="bottomLeft" state="frozen"/>
      <selection activeCell="M30" sqref="M30"/>
      <selection pane="bottomLeft" activeCell="R119" sqref="R119"/>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343" t="s">
        <v>1</v>
      </c>
      <c r="B1" s="343"/>
      <c r="C1" s="343"/>
      <c r="D1" s="343"/>
      <c r="E1" s="343"/>
      <c r="F1" s="343"/>
      <c r="G1" s="343"/>
    </row>
    <row r="2" spans="1:30" ht="24.95" customHeight="1" x14ac:dyDescent="0.2">
      <c r="A2" s="127" t="s">
        <v>2</v>
      </c>
      <c r="B2" s="308" t="s">
        <v>9787</v>
      </c>
      <c r="C2" s="344" t="s">
        <v>15</v>
      </c>
      <c r="D2" s="345"/>
      <c r="E2" s="345"/>
      <c r="F2" s="345"/>
      <c r="G2" s="346"/>
    </row>
    <row r="3" spans="1:30" ht="24.95" customHeight="1" x14ac:dyDescent="0.2">
      <c r="A3" s="127" t="s">
        <v>3</v>
      </c>
      <c r="B3" s="308" t="s">
        <v>11210</v>
      </c>
      <c r="C3" s="344" t="s">
        <v>11211</v>
      </c>
      <c r="D3" s="345"/>
      <c r="E3" s="345"/>
      <c r="F3" s="345"/>
      <c r="G3" s="346"/>
    </row>
    <row r="4" spans="1:30" ht="24.95" customHeight="1" x14ac:dyDescent="0.2">
      <c r="A4" s="128" t="s">
        <v>4</v>
      </c>
      <c r="B4" s="309" t="s">
        <v>11389</v>
      </c>
      <c r="C4" s="347" t="s">
        <v>11390</v>
      </c>
      <c r="D4" s="348"/>
      <c r="E4" s="348"/>
      <c r="F4" s="348"/>
      <c r="G4" s="349"/>
    </row>
    <row r="5" spans="1:30" x14ac:dyDescent="0.2">
      <c r="D5" s="6"/>
    </row>
    <row r="6" spans="1:30"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30" hidden="1" x14ac:dyDescent="0.2">
      <c r="A7" s="1"/>
      <c r="B7" s="2"/>
      <c r="C7" s="2"/>
      <c r="D7" s="4"/>
      <c r="E7" s="25"/>
      <c r="F7" s="26"/>
      <c r="G7" s="26"/>
      <c r="H7" s="25"/>
      <c r="I7" s="25"/>
      <c r="J7" s="25"/>
      <c r="K7" s="25"/>
    </row>
    <row r="8" spans="1:30" x14ac:dyDescent="0.2">
      <c r="A8" s="36" t="s">
        <v>148</v>
      </c>
      <c r="B8" s="37" t="s">
        <v>11214</v>
      </c>
      <c r="C8" s="58" t="s">
        <v>11215</v>
      </c>
      <c r="D8" s="38"/>
      <c r="E8" s="39"/>
      <c r="F8" s="40"/>
      <c r="G8" s="41">
        <f>SUM(G9:G13)</f>
        <v>0</v>
      </c>
      <c r="H8" s="313"/>
      <c r="I8" s="313">
        <f>SUM(I9:I13)</f>
        <v>1.0290000000000001E-2</v>
      </c>
      <c r="J8" s="313"/>
      <c r="K8" s="313">
        <f>SUM(K9:K13)</f>
        <v>0.84</v>
      </c>
    </row>
    <row r="9" spans="1:30" x14ac:dyDescent="0.2">
      <c r="A9" s="51">
        <v>1</v>
      </c>
      <c r="B9" s="52" t="s">
        <v>11219</v>
      </c>
      <c r="C9" s="60" t="s">
        <v>11473</v>
      </c>
      <c r="D9" s="53" t="s">
        <v>373</v>
      </c>
      <c r="E9" s="54">
        <v>21</v>
      </c>
      <c r="F9" s="47">
        <v>0</v>
      </c>
      <c r="G9" s="49">
        <f t="shared" ref="G9:G13" si="0">F9*E9</f>
        <v>0</v>
      </c>
      <c r="H9" s="140">
        <v>4.8999999999999998E-4</v>
      </c>
      <c r="I9" s="140">
        <v>1.0290000000000001E-2</v>
      </c>
      <c r="J9" s="140">
        <v>0.04</v>
      </c>
      <c r="K9" s="140">
        <v>0.84</v>
      </c>
    </row>
    <row r="10" spans="1:30" ht="22.5" x14ac:dyDescent="0.2">
      <c r="A10" s="51">
        <v>2</v>
      </c>
      <c r="B10" s="52" t="s">
        <v>11220</v>
      </c>
      <c r="C10" s="60" t="s">
        <v>11221</v>
      </c>
      <c r="D10" s="53" t="s">
        <v>297</v>
      </c>
      <c r="E10" s="54">
        <f>$K$8</f>
        <v>0.84</v>
      </c>
      <c r="F10" s="47">
        <v>0</v>
      </c>
      <c r="G10" s="57">
        <f t="shared" ref="G10:G12" si="1">E10*F10</f>
        <v>0</v>
      </c>
      <c r="H10" s="140">
        <v>0</v>
      </c>
      <c r="I10" s="140">
        <v>0</v>
      </c>
      <c r="J10" s="140">
        <v>0</v>
      </c>
      <c r="K10" s="140">
        <v>0</v>
      </c>
      <c r="L10" s="24"/>
      <c r="M10" s="24"/>
      <c r="N10" s="24"/>
      <c r="O10" s="24"/>
      <c r="P10" s="24"/>
      <c r="Q10" s="24"/>
      <c r="R10" s="24"/>
      <c r="S10" s="24"/>
      <c r="T10" s="24"/>
      <c r="U10" s="24"/>
      <c r="V10" s="24"/>
      <c r="W10" s="24"/>
      <c r="X10" s="24"/>
      <c r="Y10" s="24"/>
      <c r="Z10" s="24"/>
      <c r="AA10" s="24"/>
      <c r="AB10" s="24"/>
      <c r="AC10" s="24"/>
      <c r="AD10" s="24"/>
    </row>
    <row r="11" spans="1:30" ht="22.5" x14ac:dyDescent="0.2">
      <c r="A11" s="320" t="s">
        <v>12143</v>
      </c>
      <c r="B11" s="52" t="s">
        <v>11319</v>
      </c>
      <c r="C11" s="60" t="s">
        <v>11540</v>
      </c>
      <c r="D11" s="53" t="s">
        <v>297</v>
      </c>
      <c r="E11" s="54">
        <f>$K$8</f>
        <v>0.84</v>
      </c>
      <c r="F11" s="47">
        <v>0</v>
      </c>
      <c r="G11" s="57">
        <f t="shared" si="1"/>
        <v>0</v>
      </c>
      <c r="H11" s="140">
        <v>0</v>
      </c>
      <c r="I11" s="140">
        <v>0</v>
      </c>
      <c r="J11" s="140">
        <v>0</v>
      </c>
      <c r="K11" s="140">
        <v>0</v>
      </c>
      <c r="L11" s="24"/>
      <c r="M11" s="24"/>
      <c r="N11" s="24"/>
      <c r="O11" s="24"/>
      <c r="P11" s="24"/>
      <c r="Q11" s="24"/>
      <c r="R11" s="24"/>
      <c r="S11" s="24"/>
      <c r="T11" s="24"/>
      <c r="U11" s="24"/>
      <c r="V11" s="24"/>
      <c r="W11" s="24"/>
      <c r="X11" s="24"/>
      <c r="Y11" s="24"/>
      <c r="Z11" s="24"/>
      <c r="AA11" s="24"/>
      <c r="AB11" s="24"/>
      <c r="AC11" s="24"/>
      <c r="AD11" s="24"/>
    </row>
    <row r="12" spans="1:30" ht="22.5" x14ac:dyDescent="0.2">
      <c r="A12" s="320" t="s">
        <v>12144</v>
      </c>
      <c r="B12" s="52" t="s">
        <v>11960</v>
      </c>
      <c r="C12" s="60" t="s">
        <v>11961</v>
      </c>
      <c r="D12" s="53" t="s">
        <v>297</v>
      </c>
      <c r="E12" s="54">
        <f>$I$8</f>
        <v>1.0290000000000001E-2</v>
      </c>
      <c r="F12" s="47">
        <v>0</v>
      </c>
      <c r="G12" s="57">
        <f t="shared" si="1"/>
        <v>0</v>
      </c>
      <c r="H12" s="140">
        <v>0</v>
      </c>
      <c r="I12" s="140">
        <v>0</v>
      </c>
      <c r="J12" s="140">
        <v>0</v>
      </c>
      <c r="K12" s="140">
        <v>0</v>
      </c>
    </row>
    <row r="13" spans="1:30" x14ac:dyDescent="0.2">
      <c r="A13" s="51">
        <v>3</v>
      </c>
      <c r="B13" s="52" t="s">
        <v>11222</v>
      </c>
      <c r="C13" s="60" t="s">
        <v>11223</v>
      </c>
      <c r="D13" s="53" t="s">
        <v>9693</v>
      </c>
      <c r="E13" s="54">
        <v>10</v>
      </c>
      <c r="F13" s="47">
        <v>0</v>
      </c>
      <c r="G13" s="49">
        <f t="shared" si="0"/>
        <v>0</v>
      </c>
      <c r="H13" s="140">
        <v>0</v>
      </c>
      <c r="I13" s="140">
        <v>0</v>
      </c>
      <c r="J13" s="140">
        <v>0</v>
      </c>
      <c r="K13" s="140">
        <v>0</v>
      </c>
    </row>
    <row r="14" spans="1:30" ht="25.5" x14ac:dyDescent="0.2">
      <c r="A14" s="36" t="s">
        <v>148</v>
      </c>
      <c r="B14" s="37" t="s">
        <v>11349</v>
      </c>
      <c r="C14" s="58" t="s">
        <v>11350</v>
      </c>
      <c r="D14" s="38"/>
      <c r="E14" s="39"/>
      <c r="F14" s="40"/>
      <c r="G14" s="41">
        <f>SUM(G15:G16)</f>
        <v>0</v>
      </c>
      <c r="H14" s="313"/>
      <c r="I14" s="313">
        <f>SUM(I15:I16)</f>
        <v>0</v>
      </c>
      <c r="J14" s="313"/>
      <c r="K14" s="313">
        <f>SUM(K15:K16)</f>
        <v>0</v>
      </c>
    </row>
    <row r="15" spans="1:30" ht="33.75" x14ac:dyDescent="0.2">
      <c r="A15" s="51">
        <v>4</v>
      </c>
      <c r="B15" s="52" t="s">
        <v>11391</v>
      </c>
      <c r="C15" s="60" t="s">
        <v>11577</v>
      </c>
      <c r="D15" s="53" t="s">
        <v>9693</v>
      </c>
      <c r="E15" s="54">
        <v>16</v>
      </c>
      <c r="F15" s="47">
        <v>0</v>
      </c>
      <c r="G15" s="49">
        <f t="shared" ref="G15:G16" si="2">F15*E15</f>
        <v>0</v>
      </c>
      <c r="H15" s="140">
        <v>0</v>
      </c>
      <c r="I15" s="140">
        <v>0</v>
      </c>
      <c r="J15" s="140">
        <v>0</v>
      </c>
      <c r="K15" s="140">
        <v>0</v>
      </c>
    </row>
    <row r="16" spans="1:30" ht="22.5" x14ac:dyDescent="0.2">
      <c r="A16" s="51">
        <v>5</v>
      </c>
      <c r="B16" s="52" t="s">
        <v>11392</v>
      </c>
      <c r="C16" s="60" t="s">
        <v>11578</v>
      </c>
      <c r="D16" s="53" t="s">
        <v>9693</v>
      </c>
      <c r="E16" s="54">
        <v>72</v>
      </c>
      <c r="F16" s="47">
        <v>0</v>
      </c>
      <c r="G16" s="49">
        <f t="shared" si="2"/>
        <v>0</v>
      </c>
      <c r="H16" s="140">
        <v>0</v>
      </c>
      <c r="I16" s="140">
        <v>0</v>
      </c>
      <c r="J16" s="140">
        <v>0</v>
      </c>
      <c r="K16" s="140">
        <v>0</v>
      </c>
    </row>
    <row r="17" spans="1:11" x14ac:dyDescent="0.2">
      <c r="A17" s="36" t="s">
        <v>148</v>
      </c>
      <c r="B17" s="37" t="s">
        <v>11393</v>
      </c>
      <c r="C17" s="58" t="s">
        <v>11394</v>
      </c>
      <c r="D17" s="38"/>
      <c r="E17" s="39"/>
      <c r="F17" s="40"/>
      <c r="G17" s="41">
        <f>SUM(G18:G33)</f>
        <v>0</v>
      </c>
      <c r="H17" s="313"/>
      <c r="I17" s="313">
        <f>SUM(I18:I33)</f>
        <v>2.4300000000000002E-2</v>
      </c>
      <c r="J17" s="313"/>
      <c r="K17" s="313">
        <f>SUM(K18:K33)</f>
        <v>5.3247600000000004</v>
      </c>
    </row>
    <row r="18" spans="1:11" ht="22.5" x14ac:dyDescent="0.2">
      <c r="A18" s="43">
        <v>6</v>
      </c>
      <c r="B18" s="44" t="s">
        <v>11395</v>
      </c>
      <c r="C18" s="59" t="s">
        <v>11579</v>
      </c>
      <c r="D18" s="45" t="s">
        <v>373</v>
      </c>
      <c r="E18" s="46">
        <v>336</v>
      </c>
      <c r="F18" s="47">
        <v>0</v>
      </c>
      <c r="G18" s="49">
        <f t="shared" ref="G18:G33" si="3">F18*E18</f>
        <v>0</v>
      </c>
      <c r="H18" s="140">
        <v>2.0000000000000002E-5</v>
      </c>
      <c r="I18" s="140">
        <v>6.7200000000000003E-3</v>
      </c>
      <c r="J18" s="140">
        <v>3.2000000000000002E-3</v>
      </c>
      <c r="K18" s="140">
        <v>1.0752000000000002</v>
      </c>
    </row>
    <row r="19" spans="1:11" x14ac:dyDescent="0.2">
      <c r="A19" s="135"/>
      <c r="B19" s="136"/>
      <c r="C19" s="137" t="s">
        <v>11396</v>
      </c>
      <c r="D19" s="138"/>
      <c r="E19" s="139">
        <v>336</v>
      </c>
      <c r="F19" s="315"/>
      <c r="G19" s="49"/>
      <c r="H19" s="140"/>
      <c r="I19" s="140"/>
      <c r="J19" s="140"/>
      <c r="K19" s="140"/>
    </row>
    <row r="20" spans="1:11" ht="22.5" x14ac:dyDescent="0.2">
      <c r="A20" s="51">
        <v>7</v>
      </c>
      <c r="B20" s="52" t="s">
        <v>11397</v>
      </c>
      <c r="C20" s="60" t="s">
        <v>11580</v>
      </c>
      <c r="D20" s="53" t="s">
        <v>373</v>
      </c>
      <c r="E20" s="54">
        <v>4</v>
      </c>
      <c r="F20" s="47">
        <v>0</v>
      </c>
      <c r="G20" s="49">
        <f t="shared" si="3"/>
        <v>0</v>
      </c>
      <c r="H20" s="140">
        <v>5.0000000000000002E-5</v>
      </c>
      <c r="I20" s="140">
        <v>2.0000000000000001E-4</v>
      </c>
      <c r="J20" s="140">
        <v>5.3200000000000001E-3</v>
      </c>
      <c r="K20" s="140">
        <v>2.128E-2</v>
      </c>
    </row>
    <row r="21" spans="1:11" x14ac:dyDescent="0.2">
      <c r="A21" s="51">
        <v>8</v>
      </c>
      <c r="B21" s="52" t="s">
        <v>11398</v>
      </c>
      <c r="C21" s="60" t="s">
        <v>11581</v>
      </c>
      <c r="D21" s="53" t="s">
        <v>297</v>
      </c>
      <c r="E21" s="54">
        <v>1.0964799999999999</v>
      </c>
      <c r="F21" s="47">
        <v>0</v>
      </c>
      <c r="G21" s="49">
        <f t="shared" si="3"/>
        <v>0</v>
      </c>
      <c r="H21" s="140">
        <v>0</v>
      </c>
      <c r="I21" s="140">
        <v>0</v>
      </c>
      <c r="J21" s="140">
        <v>0</v>
      </c>
      <c r="K21" s="140">
        <v>0</v>
      </c>
    </row>
    <row r="22" spans="1:11" x14ac:dyDescent="0.2">
      <c r="A22" s="51">
        <v>9</v>
      </c>
      <c r="B22" s="52" t="s">
        <v>11399</v>
      </c>
      <c r="C22" s="60" t="s">
        <v>11582</v>
      </c>
      <c r="D22" s="53" t="s">
        <v>505</v>
      </c>
      <c r="E22" s="54">
        <v>160</v>
      </c>
      <c r="F22" s="47">
        <v>0</v>
      </c>
      <c r="G22" s="49">
        <f t="shared" si="3"/>
        <v>0</v>
      </c>
      <c r="H22" s="140">
        <v>9.0000000000000006E-5</v>
      </c>
      <c r="I22" s="140">
        <v>1.4400000000000001E-2</v>
      </c>
      <c r="J22" s="140">
        <v>4.4999999999999999E-4</v>
      </c>
      <c r="K22" s="140">
        <v>7.1999999999999995E-2</v>
      </c>
    </row>
    <row r="23" spans="1:11" x14ac:dyDescent="0.2">
      <c r="A23" s="51">
        <v>10</v>
      </c>
      <c r="B23" s="52" t="s">
        <v>11400</v>
      </c>
      <c r="C23" s="60" t="s">
        <v>11583</v>
      </c>
      <c r="D23" s="53" t="s">
        <v>505</v>
      </c>
      <c r="E23" s="54">
        <v>5</v>
      </c>
      <c r="F23" s="47">
        <v>0</v>
      </c>
      <c r="G23" s="49">
        <f t="shared" si="3"/>
        <v>0</v>
      </c>
      <c r="H23" s="140">
        <v>1.2999999999999999E-4</v>
      </c>
      <c r="I23" s="140">
        <v>6.4999999999999997E-4</v>
      </c>
      <c r="J23" s="140">
        <v>1.1000000000000001E-3</v>
      </c>
      <c r="K23" s="140">
        <v>5.5000000000000005E-3</v>
      </c>
    </row>
    <row r="24" spans="1:11" x14ac:dyDescent="0.2">
      <c r="A24" s="51">
        <v>11</v>
      </c>
      <c r="B24" s="52" t="s">
        <v>11401</v>
      </c>
      <c r="C24" s="60" t="s">
        <v>11584</v>
      </c>
      <c r="D24" s="53" t="s">
        <v>297</v>
      </c>
      <c r="E24" s="54">
        <v>7.7499999999999999E-2</v>
      </c>
      <c r="F24" s="47">
        <v>0</v>
      </c>
      <c r="G24" s="49">
        <f t="shared" si="3"/>
        <v>0</v>
      </c>
      <c r="H24" s="140">
        <v>0</v>
      </c>
      <c r="I24" s="140">
        <v>0</v>
      </c>
      <c r="J24" s="140">
        <v>0</v>
      </c>
      <c r="K24" s="140">
        <v>0</v>
      </c>
    </row>
    <row r="25" spans="1:11" x14ac:dyDescent="0.2">
      <c r="A25" s="43">
        <v>12</v>
      </c>
      <c r="B25" s="44" t="s">
        <v>11402</v>
      </c>
      <c r="C25" s="59" t="s">
        <v>11585</v>
      </c>
      <c r="D25" s="45" t="s">
        <v>172</v>
      </c>
      <c r="E25" s="46">
        <v>165.8</v>
      </c>
      <c r="F25" s="47">
        <v>0</v>
      </c>
      <c r="G25" s="49">
        <f t="shared" si="3"/>
        <v>0</v>
      </c>
      <c r="H25" s="140">
        <v>0</v>
      </c>
      <c r="I25" s="140">
        <v>0</v>
      </c>
      <c r="J25" s="140">
        <v>2.3800000000000002E-2</v>
      </c>
      <c r="K25" s="140">
        <v>3.9460400000000004</v>
      </c>
    </row>
    <row r="26" spans="1:11" ht="33.75" x14ac:dyDescent="0.2">
      <c r="A26" s="135"/>
      <c r="B26" s="136"/>
      <c r="C26" s="137" t="s">
        <v>11403</v>
      </c>
      <c r="D26" s="138"/>
      <c r="E26" s="139">
        <v>146.88</v>
      </c>
      <c r="F26" s="134"/>
      <c r="G26" s="134"/>
      <c r="H26" s="140"/>
      <c r="I26" s="140"/>
      <c r="J26" s="140"/>
      <c r="K26" s="140"/>
    </row>
    <row r="27" spans="1:11" x14ac:dyDescent="0.2">
      <c r="A27" s="135"/>
      <c r="B27" s="136"/>
      <c r="C27" s="137" t="s">
        <v>11404</v>
      </c>
      <c r="D27" s="138"/>
      <c r="E27" s="139">
        <v>18.920000000000002</v>
      </c>
      <c r="F27" s="134"/>
      <c r="G27" s="134"/>
      <c r="H27" s="140"/>
      <c r="I27" s="140"/>
      <c r="J27" s="140"/>
      <c r="K27" s="140"/>
    </row>
    <row r="28" spans="1:11" ht="22.5" x14ac:dyDescent="0.2">
      <c r="A28" s="51">
        <v>13</v>
      </c>
      <c r="B28" s="52" t="s">
        <v>11405</v>
      </c>
      <c r="C28" s="60" t="s">
        <v>11586</v>
      </c>
      <c r="D28" s="53" t="s">
        <v>505</v>
      </c>
      <c r="E28" s="54">
        <v>1</v>
      </c>
      <c r="F28" s="47">
        <v>0</v>
      </c>
      <c r="G28" s="49">
        <f t="shared" si="3"/>
        <v>0</v>
      </c>
      <c r="H28" s="140">
        <v>1E-4</v>
      </c>
      <c r="I28" s="140">
        <v>1E-4</v>
      </c>
      <c r="J28" s="140">
        <v>3.7490000000000002E-2</v>
      </c>
      <c r="K28" s="140">
        <v>3.7490000000000002E-2</v>
      </c>
    </row>
    <row r="29" spans="1:11" x14ac:dyDescent="0.2">
      <c r="A29" s="51">
        <v>14</v>
      </c>
      <c r="B29" s="52" t="s">
        <v>11406</v>
      </c>
      <c r="C29" s="60" t="s">
        <v>11587</v>
      </c>
      <c r="D29" s="53" t="s">
        <v>505</v>
      </c>
      <c r="E29" s="54">
        <v>223</v>
      </c>
      <c r="F29" s="47">
        <v>0</v>
      </c>
      <c r="G29" s="49">
        <f t="shared" si="3"/>
        <v>0</v>
      </c>
      <c r="H29" s="140">
        <v>1.0000000000000001E-5</v>
      </c>
      <c r="I29" s="140">
        <v>2.2300000000000002E-3</v>
      </c>
      <c r="J29" s="140">
        <v>7.5000000000000002E-4</v>
      </c>
      <c r="K29" s="140">
        <v>0.16725000000000001</v>
      </c>
    </row>
    <row r="30" spans="1:11" x14ac:dyDescent="0.2">
      <c r="A30" s="51">
        <v>15</v>
      </c>
      <c r="B30" s="52" t="s">
        <v>11407</v>
      </c>
      <c r="C30" s="60" t="s">
        <v>11588</v>
      </c>
      <c r="D30" s="53" t="s">
        <v>297</v>
      </c>
      <c r="E30" s="54">
        <v>4.1507800000000001</v>
      </c>
      <c r="F30" s="47">
        <v>0</v>
      </c>
      <c r="G30" s="49">
        <f t="shared" si="3"/>
        <v>0</v>
      </c>
      <c r="H30" s="140">
        <v>0</v>
      </c>
      <c r="I30" s="140">
        <v>0</v>
      </c>
      <c r="J30" s="140">
        <v>0</v>
      </c>
      <c r="K30" s="140">
        <v>0</v>
      </c>
    </row>
    <row r="31" spans="1:11" x14ac:dyDescent="0.2">
      <c r="A31" s="51">
        <v>16</v>
      </c>
      <c r="B31" s="52" t="s">
        <v>11408</v>
      </c>
      <c r="C31" s="60" t="s">
        <v>11589</v>
      </c>
      <c r="D31" s="53" t="s">
        <v>297</v>
      </c>
      <c r="E31" s="54">
        <v>4.1507800000000001</v>
      </c>
      <c r="F31" s="47">
        <v>0</v>
      </c>
      <c r="G31" s="49">
        <f t="shared" si="3"/>
        <v>0</v>
      </c>
      <c r="H31" s="140">
        <v>0</v>
      </c>
      <c r="I31" s="140">
        <v>0</v>
      </c>
      <c r="J31" s="140">
        <v>0</v>
      </c>
      <c r="K31" s="140">
        <v>0</v>
      </c>
    </row>
    <row r="32" spans="1:11" x14ac:dyDescent="0.2">
      <c r="A32" s="51">
        <v>17</v>
      </c>
      <c r="B32" s="52" t="s">
        <v>11409</v>
      </c>
      <c r="C32" s="60" t="s">
        <v>11410</v>
      </c>
      <c r="D32" s="53" t="s">
        <v>297</v>
      </c>
      <c r="E32" s="54">
        <v>-3.94604</v>
      </c>
      <c r="F32" s="47">
        <v>0</v>
      </c>
      <c r="G32" s="49">
        <f t="shared" si="3"/>
        <v>0</v>
      </c>
      <c r="H32" s="140">
        <v>0</v>
      </c>
      <c r="I32" s="140">
        <v>0</v>
      </c>
      <c r="J32" s="140">
        <v>0</v>
      </c>
      <c r="K32" s="140">
        <v>0</v>
      </c>
    </row>
    <row r="33" spans="1:11" x14ac:dyDescent="0.2">
      <c r="A33" s="51">
        <v>18</v>
      </c>
      <c r="B33" s="52" t="s">
        <v>11411</v>
      </c>
      <c r="C33" s="60" t="s">
        <v>11412</v>
      </c>
      <c r="D33" s="53" t="s">
        <v>297</v>
      </c>
      <c r="E33" s="54">
        <v>5.3247600000000004</v>
      </c>
      <c r="F33" s="47">
        <v>0</v>
      </c>
      <c r="G33" s="49">
        <f t="shared" si="3"/>
        <v>0</v>
      </c>
      <c r="H33" s="140">
        <v>0</v>
      </c>
      <c r="I33" s="140">
        <v>0</v>
      </c>
      <c r="J33" s="140">
        <v>0</v>
      </c>
      <c r="K33" s="140">
        <v>0</v>
      </c>
    </row>
    <row r="34" spans="1:11" x14ac:dyDescent="0.2">
      <c r="A34" s="36" t="s">
        <v>148</v>
      </c>
      <c r="B34" s="37" t="s">
        <v>70</v>
      </c>
      <c r="C34" s="58" t="s">
        <v>71</v>
      </c>
      <c r="D34" s="38"/>
      <c r="E34" s="39"/>
      <c r="F34" s="40"/>
      <c r="G34" s="41">
        <f>SUM(G35:G46)</f>
        <v>0</v>
      </c>
      <c r="H34" s="313"/>
      <c r="I34" s="313">
        <f>SUM(I35:I46)</f>
        <v>3.8000000000000004E-3</v>
      </c>
      <c r="J34" s="313"/>
      <c r="K34" s="313">
        <f>SUM(K35:K46)</f>
        <v>0</v>
      </c>
    </row>
    <row r="35" spans="1:11" ht="22.5" x14ac:dyDescent="0.2">
      <c r="A35" s="43">
        <v>19</v>
      </c>
      <c r="B35" s="44" t="s">
        <v>11228</v>
      </c>
      <c r="C35" s="59" t="s">
        <v>11476</v>
      </c>
      <c r="D35" s="45" t="s">
        <v>373</v>
      </c>
      <c r="E35" s="46">
        <v>159</v>
      </c>
      <c r="F35" s="47">
        <v>0</v>
      </c>
      <c r="G35" s="49">
        <f t="shared" ref="G35:G46" si="4">F35*E35</f>
        <v>0</v>
      </c>
      <c r="H35" s="140">
        <v>0</v>
      </c>
      <c r="I35" s="140">
        <v>0</v>
      </c>
      <c r="J35" s="140">
        <v>0</v>
      </c>
      <c r="K35" s="140">
        <v>0</v>
      </c>
    </row>
    <row r="36" spans="1:11" x14ac:dyDescent="0.2">
      <c r="A36" s="135"/>
      <c r="B36" s="136"/>
      <c r="C36" s="137" t="s">
        <v>11413</v>
      </c>
      <c r="D36" s="138"/>
      <c r="E36" s="139">
        <v>159</v>
      </c>
      <c r="F36" s="134"/>
      <c r="G36" s="49"/>
      <c r="H36" s="140"/>
      <c r="I36" s="140"/>
      <c r="J36" s="140"/>
      <c r="K36" s="140"/>
    </row>
    <row r="37" spans="1:11" ht="22.5" x14ac:dyDescent="0.2">
      <c r="A37" s="51">
        <v>20</v>
      </c>
      <c r="B37" s="52" t="s">
        <v>11230</v>
      </c>
      <c r="C37" s="60" t="s">
        <v>11477</v>
      </c>
      <c r="D37" s="53" t="s">
        <v>373</v>
      </c>
      <c r="E37" s="54">
        <v>3</v>
      </c>
      <c r="F37" s="47">
        <v>0</v>
      </c>
      <c r="G37" s="49">
        <f t="shared" si="4"/>
        <v>0</v>
      </c>
      <c r="H37" s="140">
        <v>0</v>
      </c>
      <c r="I37" s="140">
        <v>0</v>
      </c>
      <c r="J37" s="140">
        <v>0</v>
      </c>
      <c r="K37" s="140">
        <v>0</v>
      </c>
    </row>
    <row r="38" spans="1:11" x14ac:dyDescent="0.2">
      <c r="A38" s="51">
        <v>21</v>
      </c>
      <c r="B38" s="52" t="s">
        <v>11232</v>
      </c>
      <c r="C38" s="60" t="s">
        <v>11233</v>
      </c>
      <c r="D38" s="53" t="s">
        <v>505</v>
      </c>
      <c r="E38" s="54">
        <v>1</v>
      </c>
      <c r="F38" s="47">
        <v>0</v>
      </c>
      <c r="G38" s="49">
        <f t="shared" si="4"/>
        <v>0</v>
      </c>
      <c r="H38" s="140">
        <v>0</v>
      </c>
      <c r="I38" s="140">
        <v>0</v>
      </c>
      <c r="J38" s="140">
        <v>0</v>
      </c>
      <c r="K38" s="140">
        <v>0</v>
      </c>
    </row>
    <row r="39" spans="1:11" x14ac:dyDescent="0.2">
      <c r="A39" s="51">
        <v>22</v>
      </c>
      <c r="B39" s="52" t="s">
        <v>11414</v>
      </c>
      <c r="C39" s="60" t="s">
        <v>11590</v>
      </c>
      <c r="D39" s="53" t="s">
        <v>373</v>
      </c>
      <c r="E39" s="54">
        <v>11</v>
      </c>
      <c r="F39" s="47">
        <v>0</v>
      </c>
      <c r="G39" s="49">
        <f t="shared" si="4"/>
        <v>0</v>
      </c>
      <c r="H39" s="140">
        <v>2.0000000000000002E-5</v>
      </c>
      <c r="I39" s="140">
        <v>2.2000000000000001E-4</v>
      </c>
      <c r="J39" s="140">
        <v>0</v>
      </c>
      <c r="K39" s="140">
        <v>0</v>
      </c>
    </row>
    <row r="40" spans="1:11" x14ac:dyDescent="0.2">
      <c r="A40" s="51">
        <v>23</v>
      </c>
      <c r="B40" s="52" t="s">
        <v>11235</v>
      </c>
      <c r="C40" s="60" t="s">
        <v>11479</v>
      </c>
      <c r="D40" s="53" t="s">
        <v>373</v>
      </c>
      <c r="E40" s="54">
        <v>118</v>
      </c>
      <c r="F40" s="47">
        <v>0</v>
      </c>
      <c r="G40" s="49">
        <f t="shared" si="4"/>
        <v>0</v>
      </c>
      <c r="H40" s="140">
        <v>2.0000000000000002E-5</v>
      </c>
      <c r="I40" s="140">
        <v>2.3600000000000001E-3</v>
      </c>
      <c r="J40" s="140">
        <v>0</v>
      </c>
      <c r="K40" s="140">
        <v>0</v>
      </c>
    </row>
    <row r="41" spans="1:11" x14ac:dyDescent="0.2">
      <c r="A41" s="51">
        <v>24</v>
      </c>
      <c r="B41" s="52" t="s">
        <v>11236</v>
      </c>
      <c r="C41" s="60" t="s">
        <v>11480</v>
      </c>
      <c r="D41" s="53" t="s">
        <v>373</v>
      </c>
      <c r="E41" s="54">
        <v>22</v>
      </c>
      <c r="F41" s="47">
        <v>0</v>
      </c>
      <c r="G41" s="49">
        <f t="shared" si="4"/>
        <v>0</v>
      </c>
      <c r="H41" s="140">
        <v>3.0000000000000001E-5</v>
      </c>
      <c r="I41" s="140">
        <v>6.6E-4</v>
      </c>
      <c r="J41" s="140">
        <v>0</v>
      </c>
      <c r="K41" s="140">
        <v>0</v>
      </c>
    </row>
    <row r="42" spans="1:11" x14ac:dyDescent="0.2">
      <c r="A42" s="51">
        <v>25</v>
      </c>
      <c r="B42" s="52" t="s">
        <v>11237</v>
      </c>
      <c r="C42" s="60" t="s">
        <v>11481</v>
      </c>
      <c r="D42" s="53" t="s">
        <v>373</v>
      </c>
      <c r="E42" s="54">
        <v>8</v>
      </c>
      <c r="F42" s="47">
        <v>0</v>
      </c>
      <c r="G42" s="49">
        <f t="shared" si="4"/>
        <v>0</v>
      </c>
      <c r="H42" s="140">
        <v>4.0000000000000003E-5</v>
      </c>
      <c r="I42" s="140">
        <v>3.2000000000000003E-4</v>
      </c>
      <c r="J42" s="140">
        <v>0</v>
      </c>
      <c r="K42" s="140">
        <v>0</v>
      </c>
    </row>
    <row r="43" spans="1:11" x14ac:dyDescent="0.2">
      <c r="A43" s="51">
        <v>26</v>
      </c>
      <c r="B43" s="52" t="s">
        <v>11239</v>
      </c>
      <c r="C43" s="60" t="s">
        <v>11483</v>
      </c>
      <c r="D43" s="53" t="s">
        <v>505</v>
      </c>
      <c r="E43" s="54">
        <v>650</v>
      </c>
      <c r="F43" s="47">
        <v>0</v>
      </c>
      <c r="G43" s="49">
        <f t="shared" si="4"/>
        <v>0</v>
      </c>
      <c r="H43" s="140">
        <v>0</v>
      </c>
      <c r="I43" s="140">
        <v>0</v>
      </c>
      <c r="J43" s="140">
        <v>0</v>
      </c>
      <c r="K43" s="140">
        <v>0</v>
      </c>
    </row>
    <row r="44" spans="1:11" ht="22.5" x14ac:dyDescent="0.2">
      <c r="A44" s="51">
        <v>27</v>
      </c>
      <c r="B44" s="52" t="s">
        <v>11240</v>
      </c>
      <c r="C44" s="60" t="s">
        <v>11484</v>
      </c>
      <c r="D44" s="53" t="s">
        <v>505</v>
      </c>
      <c r="E44" s="54">
        <v>2</v>
      </c>
      <c r="F44" s="47">
        <v>0</v>
      </c>
      <c r="G44" s="49">
        <f t="shared" si="4"/>
        <v>0</v>
      </c>
      <c r="H44" s="140">
        <v>0</v>
      </c>
      <c r="I44" s="140">
        <v>0</v>
      </c>
      <c r="J44" s="140">
        <v>0</v>
      </c>
      <c r="K44" s="140">
        <v>0</v>
      </c>
    </row>
    <row r="45" spans="1:11" x14ac:dyDescent="0.2">
      <c r="A45" s="51">
        <v>28</v>
      </c>
      <c r="B45" s="52" t="s">
        <v>11241</v>
      </c>
      <c r="C45" s="60" t="s">
        <v>11485</v>
      </c>
      <c r="D45" s="53" t="s">
        <v>373</v>
      </c>
      <c r="E45" s="54">
        <v>3</v>
      </c>
      <c r="F45" s="47">
        <v>0</v>
      </c>
      <c r="G45" s="49">
        <f t="shared" si="4"/>
        <v>0</v>
      </c>
      <c r="H45" s="140">
        <v>8.0000000000000007E-5</v>
      </c>
      <c r="I45" s="140">
        <v>2.4000000000000003E-4</v>
      </c>
      <c r="J45" s="140">
        <v>0</v>
      </c>
      <c r="K45" s="140">
        <v>0</v>
      </c>
    </row>
    <row r="46" spans="1:11" x14ac:dyDescent="0.2">
      <c r="A46" s="51">
        <v>29</v>
      </c>
      <c r="B46" s="52" t="s">
        <v>11244</v>
      </c>
      <c r="C46" s="60" t="s">
        <v>11488</v>
      </c>
      <c r="D46" s="53" t="s">
        <v>297</v>
      </c>
      <c r="E46" s="54">
        <v>3.8E-3</v>
      </c>
      <c r="F46" s="47">
        <v>0</v>
      </c>
      <c r="G46" s="49">
        <f t="shared" si="4"/>
        <v>0</v>
      </c>
      <c r="H46" s="140">
        <v>0</v>
      </c>
      <c r="I46" s="140">
        <v>0</v>
      </c>
      <c r="J46" s="140">
        <v>0</v>
      </c>
      <c r="K46" s="140">
        <v>0</v>
      </c>
    </row>
    <row r="47" spans="1:11" x14ac:dyDescent="0.2">
      <c r="A47" s="36" t="s">
        <v>148</v>
      </c>
      <c r="B47" s="37" t="s">
        <v>11251</v>
      </c>
      <c r="C47" s="58" t="s">
        <v>11252</v>
      </c>
      <c r="D47" s="38"/>
      <c r="E47" s="39"/>
      <c r="F47" s="40"/>
      <c r="G47" s="41">
        <f>SUM(G48:G71)</f>
        <v>0</v>
      </c>
      <c r="H47" s="313"/>
      <c r="I47" s="313">
        <f>SUM(I48:I71)</f>
        <v>0.13145000000000004</v>
      </c>
      <c r="J47" s="313"/>
      <c r="K47" s="313">
        <f>SUM(K48:K71)</f>
        <v>0</v>
      </c>
    </row>
    <row r="48" spans="1:11" x14ac:dyDescent="0.2">
      <c r="A48" s="43">
        <v>30</v>
      </c>
      <c r="B48" s="44" t="s">
        <v>11415</v>
      </c>
      <c r="C48" s="59" t="s">
        <v>11591</v>
      </c>
      <c r="D48" s="45" t="s">
        <v>505</v>
      </c>
      <c r="E48" s="46">
        <v>94</v>
      </c>
      <c r="F48" s="47">
        <v>0</v>
      </c>
      <c r="G48" s="49">
        <f t="shared" ref="G48:G71" si="5">F48*E48</f>
        <v>0</v>
      </c>
      <c r="H48" s="140">
        <v>0</v>
      </c>
      <c r="I48" s="140">
        <v>0</v>
      </c>
      <c r="J48" s="140">
        <v>0</v>
      </c>
      <c r="K48" s="140">
        <v>0</v>
      </c>
    </row>
    <row r="49" spans="1:11" x14ac:dyDescent="0.2">
      <c r="A49" s="135"/>
      <c r="B49" s="136"/>
      <c r="C49" s="137" t="s">
        <v>11416</v>
      </c>
      <c r="D49" s="138"/>
      <c r="E49" s="139">
        <v>94</v>
      </c>
      <c r="F49" s="134"/>
      <c r="G49" s="49"/>
      <c r="H49" s="140"/>
      <c r="I49" s="140"/>
      <c r="J49" s="140"/>
      <c r="K49" s="140"/>
    </row>
    <row r="50" spans="1:11" x14ac:dyDescent="0.2">
      <c r="A50" s="43">
        <v>31</v>
      </c>
      <c r="B50" s="44" t="s">
        <v>11417</v>
      </c>
      <c r="C50" s="59" t="s">
        <v>11592</v>
      </c>
      <c r="D50" s="45" t="s">
        <v>505</v>
      </c>
      <c r="E50" s="46">
        <v>133</v>
      </c>
      <c r="F50" s="47">
        <v>0</v>
      </c>
      <c r="G50" s="49">
        <f t="shared" si="5"/>
        <v>0</v>
      </c>
      <c r="H50" s="140">
        <v>0</v>
      </c>
      <c r="I50" s="140">
        <v>0</v>
      </c>
      <c r="J50" s="140">
        <v>0</v>
      </c>
      <c r="K50" s="140">
        <v>0</v>
      </c>
    </row>
    <row r="51" spans="1:11" x14ac:dyDescent="0.2">
      <c r="A51" s="135"/>
      <c r="B51" s="136"/>
      <c r="C51" s="137" t="s">
        <v>11418</v>
      </c>
      <c r="D51" s="138"/>
      <c r="E51" s="139">
        <v>133</v>
      </c>
      <c r="F51" s="134"/>
      <c r="G51" s="49"/>
      <c r="H51" s="140"/>
      <c r="I51" s="140"/>
      <c r="J51" s="140"/>
      <c r="K51" s="140"/>
    </row>
    <row r="52" spans="1:11" x14ac:dyDescent="0.2">
      <c r="A52" s="43">
        <v>32</v>
      </c>
      <c r="B52" s="44" t="s">
        <v>11419</v>
      </c>
      <c r="C52" s="59" t="s">
        <v>11593</v>
      </c>
      <c r="D52" s="45" t="s">
        <v>505</v>
      </c>
      <c r="E52" s="46">
        <v>13</v>
      </c>
      <c r="F52" s="47">
        <v>0</v>
      </c>
      <c r="G52" s="49">
        <f t="shared" si="5"/>
        <v>0</v>
      </c>
      <c r="H52" s="140">
        <v>0</v>
      </c>
      <c r="I52" s="140">
        <v>0</v>
      </c>
      <c r="J52" s="140">
        <v>0</v>
      </c>
      <c r="K52" s="140">
        <v>0</v>
      </c>
    </row>
    <row r="53" spans="1:11" x14ac:dyDescent="0.2">
      <c r="A53" s="135"/>
      <c r="B53" s="136"/>
      <c r="C53" s="137" t="s">
        <v>11420</v>
      </c>
      <c r="D53" s="138"/>
      <c r="E53" s="139">
        <v>13</v>
      </c>
      <c r="F53" s="134"/>
      <c r="G53" s="49"/>
      <c r="H53" s="140"/>
      <c r="I53" s="140"/>
      <c r="J53" s="140"/>
      <c r="K53" s="140"/>
    </row>
    <row r="54" spans="1:11" x14ac:dyDescent="0.2">
      <c r="A54" s="43">
        <v>33</v>
      </c>
      <c r="B54" s="44" t="s">
        <v>11421</v>
      </c>
      <c r="C54" s="59" t="s">
        <v>11594</v>
      </c>
      <c r="D54" s="45" t="s">
        <v>505</v>
      </c>
      <c r="E54" s="46">
        <v>6</v>
      </c>
      <c r="F54" s="47">
        <v>0</v>
      </c>
      <c r="G54" s="49">
        <f t="shared" si="5"/>
        <v>0</v>
      </c>
      <c r="H54" s="140">
        <v>6.0000000000000002E-5</v>
      </c>
      <c r="I54" s="140">
        <v>3.6000000000000002E-4</v>
      </c>
      <c r="J54" s="140">
        <v>0</v>
      </c>
      <c r="K54" s="140">
        <v>0</v>
      </c>
    </row>
    <row r="55" spans="1:11" x14ac:dyDescent="0.2">
      <c r="A55" s="135"/>
      <c r="B55" s="136"/>
      <c r="C55" s="137" t="s">
        <v>11422</v>
      </c>
      <c r="D55" s="138"/>
      <c r="E55" s="139">
        <v>6</v>
      </c>
      <c r="F55" s="134"/>
      <c r="G55" s="49"/>
      <c r="H55" s="140"/>
      <c r="I55" s="140"/>
      <c r="J55" s="140"/>
      <c r="K55" s="140"/>
    </row>
    <row r="56" spans="1:11" x14ac:dyDescent="0.2">
      <c r="A56" s="43">
        <v>34</v>
      </c>
      <c r="B56" s="44" t="s">
        <v>11423</v>
      </c>
      <c r="C56" s="59" t="s">
        <v>11595</v>
      </c>
      <c r="D56" s="45" t="s">
        <v>505</v>
      </c>
      <c r="E56" s="46">
        <v>4</v>
      </c>
      <c r="F56" s="47">
        <v>0</v>
      </c>
      <c r="G56" s="49">
        <f t="shared" si="5"/>
        <v>0</v>
      </c>
      <c r="H56" s="140">
        <v>6.9999999999999994E-5</v>
      </c>
      <c r="I56" s="140">
        <v>2.7999999999999998E-4</v>
      </c>
      <c r="J56" s="140">
        <v>0</v>
      </c>
      <c r="K56" s="140">
        <v>0</v>
      </c>
    </row>
    <row r="57" spans="1:11" x14ac:dyDescent="0.2">
      <c r="A57" s="135"/>
      <c r="B57" s="136"/>
      <c r="C57" s="137" t="s">
        <v>11424</v>
      </c>
      <c r="D57" s="138"/>
      <c r="E57" s="139">
        <v>4</v>
      </c>
      <c r="F57" s="134"/>
      <c r="G57" s="49"/>
      <c r="H57" s="140"/>
      <c r="I57" s="140"/>
      <c r="J57" s="140"/>
      <c r="K57" s="140"/>
    </row>
    <row r="58" spans="1:11" x14ac:dyDescent="0.2">
      <c r="A58" s="51">
        <v>35</v>
      </c>
      <c r="B58" s="52" t="s">
        <v>11425</v>
      </c>
      <c r="C58" s="60" t="s">
        <v>11596</v>
      </c>
      <c r="D58" s="53" t="s">
        <v>373</v>
      </c>
      <c r="E58" s="54">
        <v>11</v>
      </c>
      <c r="F58" s="47">
        <v>0</v>
      </c>
      <c r="G58" s="49">
        <f t="shared" si="5"/>
        <v>0</v>
      </c>
      <c r="H58" s="140">
        <v>5.9000000000000003E-4</v>
      </c>
      <c r="I58" s="140">
        <v>6.4900000000000001E-3</v>
      </c>
      <c r="J58" s="140">
        <v>0</v>
      </c>
      <c r="K58" s="140">
        <v>0</v>
      </c>
    </row>
    <row r="59" spans="1:11" x14ac:dyDescent="0.2">
      <c r="A59" s="51">
        <v>36</v>
      </c>
      <c r="B59" s="52" t="s">
        <v>11254</v>
      </c>
      <c r="C59" s="60" t="s">
        <v>11493</v>
      </c>
      <c r="D59" s="53" t="s">
        <v>373</v>
      </c>
      <c r="E59" s="54">
        <v>118</v>
      </c>
      <c r="F59" s="47">
        <v>0</v>
      </c>
      <c r="G59" s="49">
        <f t="shared" si="5"/>
        <v>0</v>
      </c>
      <c r="H59" s="140">
        <v>7.6000000000000004E-4</v>
      </c>
      <c r="I59" s="140">
        <v>8.968000000000001E-2</v>
      </c>
      <c r="J59" s="140">
        <v>0</v>
      </c>
      <c r="K59" s="140">
        <v>0</v>
      </c>
    </row>
    <row r="60" spans="1:11" x14ac:dyDescent="0.2">
      <c r="A60" s="51">
        <v>37</v>
      </c>
      <c r="B60" s="52" t="s">
        <v>11255</v>
      </c>
      <c r="C60" s="60" t="s">
        <v>11494</v>
      </c>
      <c r="D60" s="53" t="s">
        <v>373</v>
      </c>
      <c r="E60" s="54">
        <v>22</v>
      </c>
      <c r="F60" s="47">
        <v>0</v>
      </c>
      <c r="G60" s="49">
        <f t="shared" si="5"/>
        <v>0</v>
      </c>
      <c r="H60" s="140">
        <v>8.8000000000000003E-4</v>
      </c>
      <c r="I60" s="140">
        <v>1.9360000000000002E-2</v>
      </c>
      <c r="J60" s="140">
        <v>0</v>
      </c>
      <c r="K60" s="140">
        <v>0</v>
      </c>
    </row>
    <row r="61" spans="1:11" x14ac:dyDescent="0.2">
      <c r="A61" s="51">
        <v>38</v>
      </c>
      <c r="B61" s="52" t="s">
        <v>11256</v>
      </c>
      <c r="C61" s="60" t="s">
        <v>11495</v>
      </c>
      <c r="D61" s="53" t="s">
        <v>373</v>
      </c>
      <c r="E61" s="54">
        <v>8</v>
      </c>
      <c r="F61" s="47">
        <v>0</v>
      </c>
      <c r="G61" s="49">
        <f t="shared" si="5"/>
        <v>0</v>
      </c>
      <c r="H61" s="140">
        <v>1.01E-3</v>
      </c>
      <c r="I61" s="140">
        <v>8.0800000000000004E-3</v>
      </c>
      <c r="J61" s="140">
        <v>0</v>
      </c>
      <c r="K61" s="140">
        <v>0</v>
      </c>
    </row>
    <row r="62" spans="1:11" x14ac:dyDescent="0.2">
      <c r="A62" s="51">
        <v>39</v>
      </c>
      <c r="B62" s="52" t="s">
        <v>11257</v>
      </c>
      <c r="C62" s="60" t="s">
        <v>11496</v>
      </c>
      <c r="D62" s="53" t="s">
        <v>373</v>
      </c>
      <c r="E62" s="54">
        <v>3</v>
      </c>
      <c r="F62" s="47">
        <v>0</v>
      </c>
      <c r="G62" s="49">
        <f t="shared" si="5"/>
        <v>0</v>
      </c>
      <c r="H62" s="140">
        <v>1.6000000000000001E-3</v>
      </c>
      <c r="I62" s="140">
        <v>4.8000000000000004E-3</v>
      </c>
      <c r="J62" s="140">
        <v>0</v>
      </c>
      <c r="K62" s="140">
        <v>0</v>
      </c>
    </row>
    <row r="63" spans="1:11" x14ac:dyDescent="0.2">
      <c r="A63" s="43">
        <v>40</v>
      </c>
      <c r="B63" s="44" t="s">
        <v>11260</v>
      </c>
      <c r="C63" s="59" t="s">
        <v>11499</v>
      </c>
      <c r="D63" s="45" t="s">
        <v>505</v>
      </c>
      <c r="E63" s="46">
        <v>20</v>
      </c>
      <c r="F63" s="47">
        <v>0</v>
      </c>
      <c r="G63" s="49">
        <f t="shared" si="5"/>
        <v>0</v>
      </c>
      <c r="H63" s="140">
        <v>0</v>
      </c>
      <c r="I63" s="140">
        <v>0</v>
      </c>
      <c r="J63" s="140">
        <v>0</v>
      </c>
      <c r="K63" s="140">
        <v>0</v>
      </c>
    </row>
    <row r="64" spans="1:11" x14ac:dyDescent="0.2">
      <c r="A64" s="135"/>
      <c r="B64" s="136"/>
      <c r="C64" s="137" t="s">
        <v>11426</v>
      </c>
      <c r="D64" s="138"/>
      <c r="E64" s="139">
        <v>20</v>
      </c>
      <c r="F64" s="134"/>
      <c r="G64" s="49"/>
      <c r="H64" s="140"/>
      <c r="I64" s="140"/>
      <c r="J64" s="140"/>
      <c r="K64" s="140"/>
    </row>
    <row r="65" spans="1:11" x14ac:dyDescent="0.2">
      <c r="A65" s="43">
        <v>41</v>
      </c>
      <c r="B65" s="44" t="s">
        <v>11262</v>
      </c>
      <c r="C65" s="59" t="s">
        <v>11500</v>
      </c>
      <c r="D65" s="45" t="s">
        <v>373</v>
      </c>
      <c r="E65" s="46">
        <v>162</v>
      </c>
      <c r="F65" s="47">
        <v>0</v>
      </c>
      <c r="G65" s="49">
        <f t="shared" si="5"/>
        <v>0</v>
      </c>
      <c r="H65" s="140">
        <v>0</v>
      </c>
      <c r="I65" s="140">
        <v>0</v>
      </c>
      <c r="J65" s="140">
        <v>0</v>
      </c>
      <c r="K65" s="140">
        <v>0</v>
      </c>
    </row>
    <row r="66" spans="1:11" x14ac:dyDescent="0.2">
      <c r="A66" s="135"/>
      <c r="B66" s="136"/>
      <c r="C66" s="137" t="s">
        <v>11427</v>
      </c>
      <c r="D66" s="138"/>
      <c r="E66" s="139">
        <v>162</v>
      </c>
      <c r="F66" s="134"/>
      <c r="G66" s="49"/>
      <c r="H66" s="140"/>
      <c r="I66" s="140"/>
      <c r="J66" s="140"/>
      <c r="K66" s="140"/>
    </row>
    <row r="67" spans="1:11" x14ac:dyDescent="0.2">
      <c r="A67" s="51">
        <v>42</v>
      </c>
      <c r="B67" s="52" t="s">
        <v>11428</v>
      </c>
      <c r="C67" s="60" t="s">
        <v>11597</v>
      </c>
      <c r="D67" s="53" t="s">
        <v>505</v>
      </c>
      <c r="E67" s="54">
        <v>8</v>
      </c>
      <c r="F67" s="47">
        <v>0</v>
      </c>
      <c r="G67" s="49">
        <f t="shared" si="5"/>
        <v>0</v>
      </c>
      <c r="H67" s="140">
        <v>2.9999999999999997E-4</v>
      </c>
      <c r="I67" s="140">
        <v>2.3999999999999998E-3</v>
      </c>
      <c r="J67" s="140">
        <v>0</v>
      </c>
      <c r="K67" s="140">
        <v>0</v>
      </c>
    </row>
    <row r="68" spans="1:11" ht="22.5" x14ac:dyDescent="0.2">
      <c r="A68" s="51">
        <v>43</v>
      </c>
      <c r="B68" s="52" t="s">
        <v>11429</v>
      </c>
      <c r="C68" s="60" t="s">
        <v>11430</v>
      </c>
      <c r="D68" s="53" t="s">
        <v>505</v>
      </c>
      <c r="E68" s="54">
        <v>240</v>
      </c>
      <c r="F68" s="47">
        <v>0</v>
      </c>
      <c r="G68" s="49">
        <f t="shared" si="5"/>
        <v>0</v>
      </c>
      <c r="H68" s="140">
        <v>0</v>
      </c>
      <c r="I68" s="140">
        <v>0</v>
      </c>
      <c r="J68" s="140">
        <v>0</v>
      </c>
      <c r="K68" s="140">
        <v>0</v>
      </c>
    </row>
    <row r="69" spans="1:11" x14ac:dyDescent="0.2">
      <c r="A69" s="51">
        <v>44</v>
      </c>
      <c r="B69" s="52" t="s">
        <v>11431</v>
      </c>
      <c r="C69" s="60" t="s">
        <v>11598</v>
      </c>
      <c r="D69" s="53" t="s">
        <v>505</v>
      </c>
      <c r="E69" s="54">
        <v>6</v>
      </c>
      <c r="F69" s="47">
        <v>0</v>
      </c>
      <c r="G69" s="49">
        <f t="shared" si="5"/>
        <v>0</v>
      </c>
      <c r="H69" s="140">
        <v>0</v>
      </c>
      <c r="I69" s="140">
        <v>0</v>
      </c>
      <c r="J69" s="140">
        <v>0</v>
      </c>
      <c r="K69" s="140">
        <v>0</v>
      </c>
    </row>
    <row r="70" spans="1:11" x14ac:dyDescent="0.2">
      <c r="A70" s="51">
        <v>45</v>
      </c>
      <c r="B70" s="52" t="s">
        <v>11432</v>
      </c>
      <c r="C70" s="60" t="s">
        <v>11599</v>
      </c>
      <c r="D70" s="53" t="s">
        <v>505</v>
      </c>
      <c r="E70" s="54">
        <v>4</v>
      </c>
      <c r="F70" s="47">
        <v>0</v>
      </c>
      <c r="G70" s="49">
        <f t="shared" si="5"/>
        <v>0</v>
      </c>
      <c r="H70" s="140">
        <v>0</v>
      </c>
      <c r="I70" s="140">
        <v>0</v>
      </c>
      <c r="J70" s="140">
        <v>0</v>
      </c>
      <c r="K70" s="140">
        <v>0</v>
      </c>
    </row>
    <row r="71" spans="1:11" x14ac:dyDescent="0.2">
      <c r="A71" s="51">
        <v>46</v>
      </c>
      <c r="B71" s="52" t="s">
        <v>11269</v>
      </c>
      <c r="C71" s="60" t="s">
        <v>11503</v>
      </c>
      <c r="D71" s="53" t="s">
        <v>297</v>
      </c>
      <c r="E71" s="54">
        <v>0.13145000000000001</v>
      </c>
      <c r="F71" s="47">
        <v>0</v>
      </c>
      <c r="G71" s="49">
        <f t="shared" si="5"/>
        <v>0</v>
      </c>
      <c r="H71" s="140">
        <v>0</v>
      </c>
      <c r="I71" s="140">
        <v>0</v>
      </c>
      <c r="J71" s="140">
        <v>0</v>
      </c>
      <c r="K71" s="140">
        <v>0</v>
      </c>
    </row>
    <row r="72" spans="1:11" x14ac:dyDescent="0.2">
      <c r="A72" s="36" t="s">
        <v>148</v>
      </c>
      <c r="B72" s="37" t="s">
        <v>11270</v>
      </c>
      <c r="C72" s="58" t="s">
        <v>11271</v>
      </c>
      <c r="D72" s="38"/>
      <c r="E72" s="39"/>
      <c r="F72" s="40"/>
      <c r="G72" s="41">
        <f>SUM(G73:G84)</f>
        <v>0</v>
      </c>
      <c r="H72" s="313"/>
      <c r="I72" s="313">
        <f>SUM(I73:I84)</f>
        <v>6.3109999999999999E-2</v>
      </c>
      <c r="J72" s="313"/>
      <c r="K72" s="313">
        <f>SUM(K73:K84)</f>
        <v>0</v>
      </c>
    </row>
    <row r="73" spans="1:11" x14ac:dyDescent="0.2">
      <c r="A73" s="51">
        <v>47</v>
      </c>
      <c r="B73" s="52" t="s">
        <v>11433</v>
      </c>
      <c r="C73" s="60" t="s">
        <v>11600</v>
      </c>
      <c r="D73" s="53" t="s">
        <v>505</v>
      </c>
      <c r="E73" s="54">
        <v>39</v>
      </c>
      <c r="F73" s="47">
        <v>0</v>
      </c>
      <c r="G73" s="49">
        <f t="shared" ref="G73:G84" si="6">F73*E73</f>
        <v>0</v>
      </c>
      <c r="H73" s="140">
        <v>2.0000000000000001E-4</v>
      </c>
      <c r="I73" s="140">
        <v>7.8000000000000005E-3</v>
      </c>
      <c r="J73" s="140">
        <v>0</v>
      </c>
      <c r="K73" s="140">
        <v>0</v>
      </c>
    </row>
    <row r="74" spans="1:11" x14ac:dyDescent="0.2">
      <c r="A74" s="51">
        <v>48</v>
      </c>
      <c r="B74" s="52" t="s">
        <v>11275</v>
      </c>
      <c r="C74" s="60" t="s">
        <v>11506</v>
      </c>
      <c r="D74" s="53" t="s">
        <v>505</v>
      </c>
      <c r="E74" s="54">
        <v>78</v>
      </c>
      <c r="F74" s="47">
        <v>0</v>
      </c>
      <c r="G74" s="49">
        <f t="shared" si="6"/>
        <v>0</v>
      </c>
      <c r="H74" s="140">
        <v>2.0000000000000001E-4</v>
      </c>
      <c r="I74" s="140">
        <v>1.5600000000000001E-2</v>
      </c>
      <c r="J74" s="140">
        <v>0</v>
      </c>
      <c r="K74" s="140">
        <v>0</v>
      </c>
    </row>
    <row r="75" spans="1:11" x14ac:dyDescent="0.2">
      <c r="A75" s="51">
        <v>49</v>
      </c>
      <c r="B75" s="52" t="s">
        <v>11434</v>
      </c>
      <c r="C75" s="60" t="s">
        <v>11601</v>
      </c>
      <c r="D75" s="53" t="s">
        <v>505</v>
      </c>
      <c r="E75" s="54">
        <v>7</v>
      </c>
      <c r="F75" s="47">
        <v>0</v>
      </c>
      <c r="G75" s="49">
        <f t="shared" si="6"/>
        <v>0</v>
      </c>
      <c r="H75" s="140">
        <v>2.0000000000000001E-4</v>
      </c>
      <c r="I75" s="140">
        <v>1.4E-3</v>
      </c>
      <c r="J75" s="140">
        <v>0</v>
      </c>
      <c r="K75" s="140">
        <v>0</v>
      </c>
    </row>
    <row r="76" spans="1:11" x14ac:dyDescent="0.2">
      <c r="A76" s="51">
        <v>50</v>
      </c>
      <c r="B76" s="52" t="s">
        <v>11435</v>
      </c>
      <c r="C76" s="60" t="s">
        <v>11602</v>
      </c>
      <c r="D76" s="53" t="s">
        <v>505</v>
      </c>
      <c r="E76" s="54">
        <v>55</v>
      </c>
      <c r="F76" s="47">
        <v>0</v>
      </c>
      <c r="G76" s="49">
        <f t="shared" si="6"/>
        <v>0</v>
      </c>
      <c r="H76" s="140">
        <v>2.2000000000000001E-4</v>
      </c>
      <c r="I76" s="140">
        <v>1.21E-2</v>
      </c>
      <c r="J76" s="140">
        <v>0</v>
      </c>
      <c r="K76" s="140">
        <v>0</v>
      </c>
    </row>
    <row r="77" spans="1:11" x14ac:dyDescent="0.2">
      <c r="A77" s="51">
        <v>51</v>
      </c>
      <c r="B77" s="52" t="s">
        <v>11282</v>
      </c>
      <c r="C77" s="60" t="s">
        <v>11513</v>
      </c>
      <c r="D77" s="53" t="s">
        <v>505</v>
      </c>
      <c r="E77" s="54">
        <v>63</v>
      </c>
      <c r="F77" s="47">
        <v>0</v>
      </c>
      <c r="G77" s="49">
        <f t="shared" si="6"/>
        <v>0</v>
      </c>
      <c r="H77" s="140">
        <v>2.5999999999999998E-4</v>
      </c>
      <c r="I77" s="140">
        <v>1.6379999999999999E-2</v>
      </c>
      <c r="J77" s="140">
        <v>0</v>
      </c>
      <c r="K77" s="140">
        <v>0</v>
      </c>
    </row>
    <row r="78" spans="1:11" x14ac:dyDescent="0.2">
      <c r="A78" s="51">
        <v>52</v>
      </c>
      <c r="B78" s="52" t="s">
        <v>11436</v>
      </c>
      <c r="C78" s="60" t="s">
        <v>11603</v>
      </c>
      <c r="D78" s="53" t="s">
        <v>505</v>
      </c>
      <c r="E78" s="54">
        <v>6</v>
      </c>
      <c r="F78" s="47">
        <v>0</v>
      </c>
      <c r="G78" s="49">
        <f t="shared" si="6"/>
        <v>0</v>
      </c>
      <c r="H78" s="140">
        <v>3.5E-4</v>
      </c>
      <c r="I78" s="140">
        <v>2.0999999999999999E-3</v>
      </c>
      <c r="J78" s="140">
        <v>0</v>
      </c>
      <c r="K78" s="140">
        <v>0</v>
      </c>
    </row>
    <row r="79" spans="1:11" ht="22.5" x14ac:dyDescent="0.2">
      <c r="A79" s="51">
        <v>53</v>
      </c>
      <c r="B79" s="52" t="s">
        <v>11283</v>
      </c>
      <c r="C79" s="60" t="s">
        <v>11514</v>
      </c>
      <c r="D79" s="53" t="s">
        <v>505</v>
      </c>
      <c r="E79" s="54">
        <v>7</v>
      </c>
      <c r="F79" s="47">
        <v>0</v>
      </c>
      <c r="G79" s="49">
        <f t="shared" si="6"/>
        <v>0</v>
      </c>
      <c r="H79" s="140">
        <v>4.4999999999999999E-4</v>
      </c>
      <c r="I79" s="140">
        <v>3.15E-3</v>
      </c>
      <c r="J79" s="140">
        <v>0</v>
      </c>
      <c r="K79" s="140">
        <v>0</v>
      </c>
    </row>
    <row r="80" spans="1:11" x14ac:dyDescent="0.2">
      <c r="A80" s="43">
        <v>54</v>
      </c>
      <c r="B80" s="44" t="s">
        <v>11284</v>
      </c>
      <c r="C80" s="59" t="s">
        <v>11515</v>
      </c>
      <c r="D80" s="45" t="s">
        <v>505</v>
      </c>
      <c r="E80" s="46">
        <v>14</v>
      </c>
      <c r="F80" s="47">
        <v>0</v>
      </c>
      <c r="G80" s="49">
        <f t="shared" si="6"/>
        <v>0</v>
      </c>
      <c r="H80" s="140">
        <v>1.4999999999999999E-4</v>
      </c>
      <c r="I80" s="140">
        <v>2.0999999999999999E-3</v>
      </c>
      <c r="J80" s="140">
        <v>0</v>
      </c>
      <c r="K80" s="140">
        <v>0</v>
      </c>
    </row>
    <row r="81" spans="1:11" x14ac:dyDescent="0.2">
      <c r="A81" s="135"/>
      <c r="B81" s="136"/>
      <c r="C81" s="137" t="s">
        <v>11374</v>
      </c>
      <c r="D81" s="138"/>
      <c r="E81" s="139">
        <v>14</v>
      </c>
      <c r="F81" s="134"/>
      <c r="G81" s="49"/>
      <c r="H81" s="140"/>
      <c r="I81" s="140"/>
      <c r="J81" s="140"/>
      <c r="K81" s="140"/>
    </row>
    <row r="82" spans="1:11" x14ac:dyDescent="0.2">
      <c r="A82" s="51">
        <v>55</v>
      </c>
      <c r="B82" s="52" t="s">
        <v>11437</v>
      </c>
      <c r="C82" s="60" t="s">
        <v>11604</v>
      </c>
      <c r="D82" s="53" t="s">
        <v>505</v>
      </c>
      <c r="E82" s="54">
        <v>6</v>
      </c>
      <c r="F82" s="47">
        <v>0</v>
      </c>
      <c r="G82" s="49">
        <f t="shared" si="6"/>
        <v>0</v>
      </c>
      <c r="H82" s="140">
        <v>2.4000000000000001E-4</v>
      </c>
      <c r="I82" s="140">
        <v>1.4400000000000001E-3</v>
      </c>
      <c r="J82" s="140">
        <v>0</v>
      </c>
      <c r="K82" s="140">
        <v>0</v>
      </c>
    </row>
    <row r="83" spans="1:11" x14ac:dyDescent="0.2">
      <c r="A83" s="51">
        <v>56</v>
      </c>
      <c r="B83" s="52" t="s">
        <v>11438</v>
      </c>
      <c r="C83" s="60" t="s">
        <v>11605</v>
      </c>
      <c r="D83" s="53" t="s">
        <v>505</v>
      </c>
      <c r="E83" s="54">
        <v>4</v>
      </c>
      <c r="F83" s="47">
        <v>0</v>
      </c>
      <c r="G83" s="49">
        <f t="shared" si="6"/>
        <v>0</v>
      </c>
      <c r="H83" s="140">
        <v>2.5999999999999998E-4</v>
      </c>
      <c r="I83" s="140">
        <v>1.0399999999999999E-3</v>
      </c>
      <c r="J83" s="140">
        <v>0</v>
      </c>
      <c r="K83" s="140">
        <v>0</v>
      </c>
    </row>
    <row r="84" spans="1:11" x14ac:dyDescent="0.2">
      <c r="A84" s="51">
        <v>57</v>
      </c>
      <c r="B84" s="52" t="s">
        <v>11293</v>
      </c>
      <c r="C84" s="60" t="s">
        <v>11520</v>
      </c>
      <c r="D84" s="53" t="s">
        <v>297</v>
      </c>
      <c r="E84" s="54">
        <v>6.3109999999999999E-2</v>
      </c>
      <c r="F84" s="47">
        <v>0</v>
      </c>
      <c r="G84" s="49">
        <f t="shared" si="6"/>
        <v>0</v>
      </c>
      <c r="H84" s="140">
        <v>0</v>
      </c>
      <c r="I84" s="140">
        <v>0</v>
      </c>
      <c r="J84" s="140">
        <v>0</v>
      </c>
      <c r="K84" s="140">
        <v>0</v>
      </c>
    </row>
    <row r="85" spans="1:11" x14ac:dyDescent="0.2">
      <c r="A85" s="36" t="s">
        <v>148</v>
      </c>
      <c r="B85" s="37" t="s">
        <v>11294</v>
      </c>
      <c r="C85" s="58" t="s">
        <v>11295</v>
      </c>
      <c r="D85" s="38"/>
      <c r="E85" s="39"/>
      <c r="F85" s="40"/>
      <c r="G85" s="41">
        <f>SUM(G86:G112)</f>
        <v>0</v>
      </c>
      <c r="H85" s="313"/>
      <c r="I85" s="313">
        <f>SUM(I86:I112)</f>
        <v>0.13402</v>
      </c>
      <c r="J85" s="313"/>
      <c r="K85" s="313">
        <f>SUM(K86:K112)</f>
        <v>12.152756</v>
      </c>
    </row>
    <row r="86" spans="1:11" x14ac:dyDescent="0.2">
      <c r="A86" s="43">
        <v>58</v>
      </c>
      <c r="B86" s="44" t="s">
        <v>11439</v>
      </c>
      <c r="C86" s="59" t="s">
        <v>11606</v>
      </c>
      <c r="D86" s="45" t="s">
        <v>172</v>
      </c>
      <c r="E86" s="46">
        <v>510.62</v>
      </c>
      <c r="F86" s="47">
        <v>0</v>
      </c>
      <c r="G86" s="49">
        <f t="shared" ref="G86:G112" si="7">F86*E86</f>
        <v>0</v>
      </c>
      <c r="H86" s="140">
        <v>0</v>
      </c>
      <c r="I86" s="140">
        <v>0</v>
      </c>
      <c r="J86" s="140">
        <v>0</v>
      </c>
      <c r="K86" s="140">
        <v>0</v>
      </c>
    </row>
    <row r="87" spans="1:11" ht="33.75" x14ac:dyDescent="0.2">
      <c r="A87" s="135"/>
      <c r="B87" s="136"/>
      <c r="C87" s="137" t="s">
        <v>11440</v>
      </c>
      <c r="D87" s="138"/>
      <c r="E87" s="139">
        <v>482.46</v>
      </c>
      <c r="F87" s="134"/>
      <c r="G87" s="49"/>
      <c r="H87" s="140"/>
      <c r="I87" s="140"/>
      <c r="J87" s="140"/>
      <c r="K87" s="140"/>
    </row>
    <row r="88" spans="1:11" x14ac:dyDescent="0.2">
      <c r="A88" s="135"/>
      <c r="B88" s="136"/>
      <c r="C88" s="137" t="s">
        <v>11441</v>
      </c>
      <c r="D88" s="138"/>
      <c r="E88" s="139">
        <v>28.16</v>
      </c>
      <c r="F88" s="134"/>
      <c r="G88" s="49"/>
      <c r="H88" s="140"/>
      <c r="I88" s="140"/>
      <c r="J88" s="140"/>
      <c r="K88" s="140"/>
    </row>
    <row r="89" spans="1:11" x14ac:dyDescent="0.2">
      <c r="A89" s="51">
        <v>59</v>
      </c>
      <c r="B89" s="52" t="s">
        <v>11402</v>
      </c>
      <c r="C89" s="60" t="s">
        <v>11585</v>
      </c>
      <c r="D89" s="53" t="s">
        <v>172</v>
      </c>
      <c r="E89" s="54">
        <v>510.62</v>
      </c>
      <c r="F89" s="47">
        <v>0</v>
      </c>
      <c r="G89" s="49">
        <f t="shared" si="7"/>
        <v>0</v>
      </c>
      <c r="H89" s="140">
        <v>0</v>
      </c>
      <c r="I89" s="140">
        <v>0</v>
      </c>
      <c r="J89" s="140">
        <v>2.3800000000000002E-2</v>
      </c>
      <c r="K89" s="140">
        <v>12.152756</v>
      </c>
    </row>
    <row r="90" spans="1:11" x14ac:dyDescent="0.2">
      <c r="A90" s="51">
        <v>60</v>
      </c>
      <c r="B90" s="52" t="s">
        <v>11296</v>
      </c>
      <c r="C90" s="60" t="s">
        <v>11521</v>
      </c>
      <c r="D90" s="53" t="s">
        <v>505</v>
      </c>
      <c r="E90" s="54">
        <v>9</v>
      </c>
      <c r="F90" s="47">
        <v>0</v>
      </c>
      <c r="G90" s="49">
        <f t="shared" si="7"/>
        <v>0</v>
      </c>
      <c r="H90" s="140">
        <v>0</v>
      </c>
      <c r="I90" s="140">
        <v>0</v>
      </c>
      <c r="J90" s="140">
        <v>0</v>
      </c>
      <c r="K90" s="140">
        <v>0</v>
      </c>
    </row>
    <row r="91" spans="1:11" x14ac:dyDescent="0.2">
      <c r="A91" s="51">
        <v>61</v>
      </c>
      <c r="B91" s="52" t="s">
        <v>11297</v>
      </c>
      <c r="C91" s="60" t="s">
        <v>11522</v>
      </c>
      <c r="D91" s="53" t="s">
        <v>505</v>
      </c>
      <c r="E91" s="54">
        <v>1</v>
      </c>
      <c r="F91" s="47">
        <v>0</v>
      </c>
      <c r="G91" s="49">
        <f t="shared" si="7"/>
        <v>0</v>
      </c>
      <c r="H91" s="140">
        <v>0</v>
      </c>
      <c r="I91" s="140">
        <v>0</v>
      </c>
      <c r="J91" s="140">
        <v>0</v>
      </c>
      <c r="K91" s="140">
        <v>0</v>
      </c>
    </row>
    <row r="92" spans="1:11" x14ac:dyDescent="0.2">
      <c r="A92" s="51">
        <v>62</v>
      </c>
      <c r="B92" s="52" t="s">
        <v>11298</v>
      </c>
      <c r="C92" s="60" t="s">
        <v>11523</v>
      </c>
      <c r="D92" s="53" t="s">
        <v>505</v>
      </c>
      <c r="E92" s="54">
        <v>10</v>
      </c>
      <c r="F92" s="47">
        <v>0</v>
      </c>
      <c r="G92" s="49">
        <f t="shared" si="7"/>
        <v>0</v>
      </c>
      <c r="H92" s="140">
        <v>0</v>
      </c>
      <c r="I92" s="140">
        <v>0</v>
      </c>
      <c r="J92" s="140">
        <v>0</v>
      </c>
      <c r="K92" s="140">
        <v>0</v>
      </c>
    </row>
    <row r="93" spans="1:11" x14ac:dyDescent="0.2">
      <c r="A93" s="51">
        <v>63</v>
      </c>
      <c r="B93" s="52" t="s">
        <v>11442</v>
      </c>
      <c r="C93" s="60" t="s">
        <v>11607</v>
      </c>
      <c r="D93" s="53" t="s">
        <v>505</v>
      </c>
      <c r="E93" s="54">
        <v>2</v>
      </c>
      <c r="F93" s="47">
        <v>0</v>
      </c>
      <c r="G93" s="49">
        <f t="shared" si="7"/>
        <v>0</v>
      </c>
      <c r="H93" s="140">
        <v>2.7E-4</v>
      </c>
      <c r="I93" s="140">
        <v>5.4000000000000001E-4</v>
      </c>
      <c r="J93" s="140">
        <v>0</v>
      </c>
      <c r="K93" s="140">
        <v>0</v>
      </c>
    </row>
    <row r="94" spans="1:11" x14ac:dyDescent="0.2">
      <c r="A94" s="51">
        <v>64</v>
      </c>
      <c r="B94" s="52" t="s">
        <v>11443</v>
      </c>
      <c r="C94" s="60" t="s">
        <v>11608</v>
      </c>
      <c r="D94" s="53" t="s">
        <v>172</v>
      </c>
      <c r="E94" s="54">
        <v>510.62</v>
      </c>
      <c r="F94" s="47">
        <v>0</v>
      </c>
      <c r="G94" s="49">
        <f t="shared" si="7"/>
        <v>0</v>
      </c>
      <c r="H94" s="140">
        <v>0</v>
      </c>
      <c r="I94" s="140">
        <v>0</v>
      </c>
      <c r="J94" s="140">
        <v>0</v>
      </c>
      <c r="K94" s="140">
        <v>0</v>
      </c>
    </row>
    <row r="95" spans="1:11" x14ac:dyDescent="0.2">
      <c r="A95" s="51">
        <v>65</v>
      </c>
      <c r="B95" s="52" t="s">
        <v>11444</v>
      </c>
      <c r="C95" s="60" t="s">
        <v>11609</v>
      </c>
      <c r="D95" s="53" t="s">
        <v>172</v>
      </c>
      <c r="E95" s="54">
        <v>510.62</v>
      </c>
      <c r="F95" s="47">
        <v>0</v>
      </c>
      <c r="G95" s="49">
        <f t="shared" si="7"/>
        <v>0</v>
      </c>
      <c r="H95" s="140">
        <v>0</v>
      </c>
      <c r="I95" s="140">
        <v>0</v>
      </c>
      <c r="J95" s="140">
        <v>0</v>
      </c>
      <c r="K95" s="140">
        <v>0</v>
      </c>
    </row>
    <row r="96" spans="1:11" x14ac:dyDescent="0.2">
      <c r="A96" s="43">
        <v>66</v>
      </c>
      <c r="B96" s="44" t="s">
        <v>11445</v>
      </c>
      <c r="C96" s="59" t="s">
        <v>11610</v>
      </c>
      <c r="D96" s="45" t="s">
        <v>505</v>
      </c>
      <c r="E96" s="46">
        <v>121</v>
      </c>
      <c r="F96" s="47">
        <v>0</v>
      </c>
      <c r="G96" s="49">
        <f t="shared" si="7"/>
        <v>0</v>
      </c>
      <c r="H96" s="140">
        <v>0</v>
      </c>
      <c r="I96" s="140">
        <v>0</v>
      </c>
      <c r="J96" s="140">
        <v>0</v>
      </c>
      <c r="K96" s="140">
        <v>0</v>
      </c>
    </row>
    <row r="97" spans="1:11" x14ac:dyDescent="0.2">
      <c r="A97" s="135"/>
      <c r="B97" s="136"/>
      <c r="C97" s="137" t="s">
        <v>11446</v>
      </c>
      <c r="D97" s="138"/>
      <c r="E97" s="139">
        <v>117</v>
      </c>
      <c r="F97" s="134"/>
      <c r="G97" s="49"/>
      <c r="H97" s="140"/>
      <c r="I97" s="140"/>
      <c r="J97" s="140"/>
      <c r="K97" s="140"/>
    </row>
    <row r="98" spans="1:11" x14ac:dyDescent="0.2">
      <c r="A98" s="135"/>
      <c r="B98" s="136"/>
      <c r="C98" s="137" t="s">
        <v>11447</v>
      </c>
      <c r="D98" s="138"/>
      <c r="E98" s="139">
        <v>4</v>
      </c>
      <c r="F98" s="134"/>
      <c r="G98" s="49"/>
      <c r="H98" s="140"/>
      <c r="I98" s="140"/>
      <c r="J98" s="140"/>
      <c r="K98" s="140"/>
    </row>
    <row r="99" spans="1:11" x14ac:dyDescent="0.2">
      <c r="A99" s="51">
        <v>67</v>
      </c>
      <c r="B99" s="52" t="s">
        <v>11448</v>
      </c>
      <c r="C99" s="60" t="s">
        <v>11611</v>
      </c>
      <c r="D99" s="53" t="s">
        <v>172</v>
      </c>
      <c r="E99" s="54">
        <v>510.62</v>
      </c>
      <c r="F99" s="47">
        <v>0</v>
      </c>
      <c r="G99" s="49">
        <f t="shared" si="7"/>
        <v>0</v>
      </c>
      <c r="H99" s="140">
        <v>0</v>
      </c>
      <c r="I99" s="140">
        <v>0</v>
      </c>
      <c r="J99" s="140">
        <v>0</v>
      </c>
      <c r="K99" s="140">
        <v>0</v>
      </c>
    </row>
    <row r="100" spans="1:11" x14ac:dyDescent="0.2">
      <c r="A100" s="51">
        <v>68</v>
      </c>
      <c r="B100" s="52" t="s">
        <v>11449</v>
      </c>
      <c r="C100" s="60" t="s">
        <v>11612</v>
      </c>
      <c r="D100" s="53" t="s">
        <v>172</v>
      </c>
      <c r="E100" s="54">
        <v>510.62</v>
      </c>
      <c r="F100" s="47">
        <v>0</v>
      </c>
      <c r="G100" s="49">
        <f t="shared" si="7"/>
        <v>0</v>
      </c>
      <c r="H100" s="140">
        <v>0</v>
      </c>
      <c r="I100" s="140">
        <v>0</v>
      </c>
      <c r="J100" s="140">
        <v>0</v>
      </c>
      <c r="K100" s="140">
        <v>0</v>
      </c>
    </row>
    <row r="101" spans="1:11" x14ac:dyDescent="0.2">
      <c r="A101" s="43">
        <v>69</v>
      </c>
      <c r="B101" s="44" t="s">
        <v>11450</v>
      </c>
      <c r="C101" s="59" t="s">
        <v>11613</v>
      </c>
      <c r="D101" s="45" t="s">
        <v>172</v>
      </c>
      <c r="E101" s="46">
        <v>676.42</v>
      </c>
      <c r="F101" s="47">
        <v>0</v>
      </c>
      <c r="G101" s="49">
        <f t="shared" si="7"/>
        <v>0</v>
      </c>
      <c r="H101" s="140">
        <v>0</v>
      </c>
      <c r="I101" s="140">
        <v>0</v>
      </c>
      <c r="J101" s="140">
        <v>0</v>
      </c>
      <c r="K101" s="140">
        <v>0</v>
      </c>
    </row>
    <row r="102" spans="1:11" x14ac:dyDescent="0.2">
      <c r="A102" s="135"/>
      <c r="B102" s="136"/>
      <c r="C102" s="137" t="s">
        <v>11451</v>
      </c>
      <c r="D102" s="138"/>
      <c r="E102" s="139">
        <v>165.8</v>
      </c>
      <c r="F102" s="134"/>
      <c r="G102" s="49"/>
      <c r="H102" s="140"/>
      <c r="I102" s="140"/>
      <c r="J102" s="140"/>
      <c r="K102" s="140"/>
    </row>
    <row r="103" spans="1:11" x14ac:dyDescent="0.2">
      <c r="A103" s="135"/>
      <c r="B103" s="136"/>
      <c r="C103" s="137" t="s">
        <v>11452</v>
      </c>
      <c r="D103" s="138"/>
      <c r="E103" s="139">
        <v>510.62</v>
      </c>
      <c r="F103" s="134"/>
      <c r="G103" s="49"/>
      <c r="H103" s="140"/>
      <c r="I103" s="140"/>
      <c r="J103" s="140"/>
      <c r="K103" s="140"/>
    </row>
    <row r="104" spans="1:11" x14ac:dyDescent="0.2">
      <c r="A104" s="51">
        <v>70</v>
      </c>
      <c r="B104" s="52" t="s">
        <v>11453</v>
      </c>
      <c r="C104" s="60" t="s">
        <v>11614</v>
      </c>
      <c r="D104" s="53" t="s">
        <v>297</v>
      </c>
      <c r="E104" s="54">
        <v>12.152760000000001</v>
      </c>
      <c r="F104" s="47">
        <v>0</v>
      </c>
      <c r="G104" s="49">
        <f t="shared" si="7"/>
        <v>0</v>
      </c>
      <c r="H104" s="140">
        <v>0</v>
      </c>
      <c r="I104" s="140">
        <v>0</v>
      </c>
      <c r="J104" s="140">
        <v>0</v>
      </c>
      <c r="K104" s="140">
        <v>0</v>
      </c>
    </row>
    <row r="105" spans="1:11" x14ac:dyDescent="0.2">
      <c r="A105" s="51">
        <v>71</v>
      </c>
      <c r="B105" s="52" t="s">
        <v>11408</v>
      </c>
      <c r="C105" s="60" t="s">
        <v>11589</v>
      </c>
      <c r="D105" s="53" t="s">
        <v>297</v>
      </c>
      <c r="E105" s="54">
        <v>12.152760000000001</v>
      </c>
      <c r="F105" s="47">
        <v>0</v>
      </c>
      <c r="G105" s="49">
        <f t="shared" si="7"/>
        <v>0</v>
      </c>
      <c r="H105" s="140">
        <v>0</v>
      </c>
      <c r="I105" s="140">
        <v>0</v>
      </c>
      <c r="J105" s="140">
        <v>0</v>
      </c>
      <c r="K105" s="140">
        <v>0</v>
      </c>
    </row>
    <row r="106" spans="1:11" x14ac:dyDescent="0.2">
      <c r="A106" s="51">
        <v>72</v>
      </c>
      <c r="B106" s="52" t="s">
        <v>11454</v>
      </c>
      <c r="C106" s="60" t="s">
        <v>11615</v>
      </c>
      <c r="D106" s="53" t="s">
        <v>505</v>
      </c>
      <c r="E106" s="54">
        <v>1</v>
      </c>
      <c r="F106" s="47">
        <v>0</v>
      </c>
      <c r="G106" s="49">
        <f t="shared" si="7"/>
        <v>0</v>
      </c>
      <c r="H106" s="140">
        <v>1.2959999999999999E-2</v>
      </c>
      <c r="I106" s="140">
        <v>1.2959999999999999E-2</v>
      </c>
      <c r="J106" s="140">
        <v>0</v>
      </c>
      <c r="K106" s="140">
        <v>0</v>
      </c>
    </row>
    <row r="107" spans="1:11" x14ac:dyDescent="0.2">
      <c r="A107" s="51">
        <v>73</v>
      </c>
      <c r="B107" s="52" t="s">
        <v>11455</v>
      </c>
      <c r="C107" s="60" t="s">
        <v>11616</v>
      </c>
      <c r="D107" s="53" t="s">
        <v>505</v>
      </c>
      <c r="E107" s="54">
        <v>3</v>
      </c>
      <c r="F107" s="47">
        <v>0</v>
      </c>
      <c r="G107" s="49">
        <f t="shared" si="7"/>
        <v>0</v>
      </c>
      <c r="H107" s="140">
        <v>1.072E-2</v>
      </c>
      <c r="I107" s="140">
        <v>3.2160000000000001E-2</v>
      </c>
      <c r="J107" s="140">
        <v>0</v>
      </c>
      <c r="K107" s="140">
        <v>0</v>
      </c>
    </row>
    <row r="108" spans="1:11" x14ac:dyDescent="0.2">
      <c r="A108" s="51">
        <v>74</v>
      </c>
      <c r="B108" s="52" t="s">
        <v>11456</v>
      </c>
      <c r="C108" s="60" t="s">
        <v>11617</v>
      </c>
      <c r="D108" s="53" t="s">
        <v>505</v>
      </c>
      <c r="E108" s="54">
        <v>2</v>
      </c>
      <c r="F108" s="47">
        <v>0</v>
      </c>
      <c r="G108" s="49">
        <f t="shared" si="7"/>
        <v>0</v>
      </c>
      <c r="H108" s="140">
        <v>8.9300000000000004E-3</v>
      </c>
      <c r="I108" s="140">
        <v>1.7860000000000001E-2</v>
      </c>
      <c r="J108" s="140">
        <v>0</v>
      </c>
      <c r="K108" s="140">
        <v>0</v>
      </c>
    </row>
    <row r="109" spans="1:11" x14ac:dyDescent="0.2">
      <c r="A109" s="51">
        <v>75</v>
      </c>
      <c r="B109" s="52" t="s">
        <v>11301</v>
      </c>
      <c r="C109" s="60" t="s">
        <v>11526</v>
      </c>
      <c r="D109" s="53" t="s">
        <v>505</v>
      </c>
      <c r="E109" s="54">
        <v>1</v>
      </c>
      <c r="F109" s="47">
        <v>0</v>
      </c>
      <c r="G109" s="49">
        <f t="shared" si="7"/>
        <v>0</v>
      </c>
      <c r="H109" s="140">
        <v>1.0800000000000001E-2</v>
      </c>
      <c r="I109" s="140">
        <v>1.0800000000000001E-2</v>
      </c>
      <c r="J109" s="140">
        <v>0</v>
      </c>
      <c r="K109" s="140">
        <v>0</v>
      </c>
    </row>
    <row r="110" spans="1:11" x14ac:dyDescent="0.2">
      <c r="A110" s="51">
        <v>76</v>
      </c>
      <c r="B110" s="52" t="s">
        <v>11302</v>
      </c>
      <c r="C110" s="60" t="s">
        <v>11527</v>
      </c>
      <c r="D110" s="53" t="s">
        <v>505</v>
      </c>
      <c r="E110" s="54">
        <v>2</v>
      </c>
      <c r="F110" s="47">
        <v>0</v>
      </c>
      <c r="G110" s="49">
        <f t="shared" si="7"/>
        <v>0</v>
      </c>
      <c r="H110" s="140">
        <v>1.2959999999999999E-2</v>
      </c>
      <c r="I110" s="140">
        <v>2.5919999999999999E-2</v>
      </c>
      <c r="J110" s="140">
        <v>0</v>
      </c>
      <c r="K110" s="140">
        <v>0</v>
      </c>
    </row>
    <row r="111" spans="1:11" x14ac:dyDescent="0.2">
      <c r="A111" s="51">
        <v>77</v>
      </c>
      <c r="B111" s="52" t="s">
        <v>11457</v>
      </c>
      <c r="C111" s="60" t="s">
        <v>11618</v>
      </c>
      <c r="D111" s="53" t="s">
        <v>505</v>
      </c>
      <c r="E111" s="54">
        <v>1</v>
      </c>
      <c r="F111" s="47">
        <v>0</v>
      </c>
      <c r="G111" s="49">
        <f t="shared" si="7"/>
        <v>0</v>
      </c>
      <c r="H111" s="140">
        <v>3.3779999999999998E-2</v>
      </c>
      <c r="I111" s="140">
        <v>3.3779999999999998E-2</v>
      </c>
      <c r="J111" s="140">
        <v>0</v>
      </c>
      <c r="K111" s="140">
        <v>0</v>
      </c>
    </row>
    <row r="112" spans="1:11" x14ac:dyDescent="0.2">
      <c r="A112" s="51">
        <v>78</v>
      </c>
      <c r="B112" s="52" t="s">
        <v>11307</v>
      </c>
      <c r="C112" s="60" t="s">
        <v>11532</v>
      </c>
      <c r="D112" s="53" t="s">
        <v>297</v>
      </c>
      <c r="E112" s="54">
        <v>0.13402</v>
      </c>
      <c r="F112" s="47">
        <v>0</v>
      </c>
      <c r="G112" s="49">
        <f t="shared" si="7"/>
        <v>0</v>
      </c>
      <c r="H112" s="140">
        <v>0</v>
      </c>
      <c r="I112" s="140">
        <v>0</v>
      </c>
      <c r="J112" s="140">
        <v>0</v>
      </c>
      <c r="K112" s="140">
        <v>0</v>
      </c>
    </row>
    <row r="113" spans="1:11" x14ac:dyDescent="0.2">
      <c r="A113" s="36" t="s">
        <v>148</v>
      </c>
      <c r="B113" s="37" t="s">
        <v>108</v>
      </c>
      <c r="C113" s="58" t="s">
        <v>109</v>
      </c>
      <c r="D113" s="38"/>
      <c r="E113" s="39"/>
      <c r="F113" s="40"/>
      <c r="G113" s="41">
        <f>SUM(G114:G121)</f>
        <v>0</v>
      </c>
      <c r="H113" s="313"/>
      <c r="I113" s="313">
        <f>SUM(I114:I121)</f>
        <v>0.50756292699999994</v>
      </c>
      <c r="J113" s="313"/>
      <c r="K113" s="313">
        <f>SUM(K114:K121)</f>
        <v>0</v>
      </c>
    </row>
    <row r="114" spans="1:11" x14ac:dyDescent="0.2">
      <c r="A114" s="43">
        <v>79</v>
      </c>
      <c r="B114" s="44" t="s">
        <v>11458</v>
      </c>
      <c r="C114" s="59" t="s">
        <v>11619</v>
      </c>
      <c r="D114" s="45" t="s">
        <v>172</v>
      </c>
      <c r="E114" s="46">
        <v>510.62</v>
      </c>
      <c r="F114" s="47">
        <v>0</v>
      </c>
      <c r="G114" s="49">
        <f t="shared" ref="G114:G121" si="8">F114*E114</f>
        <v>0</v>
      </c>
      <c r="H114" s="140">
        <v>8.0999999999999996E-4</v>
      </c>
      <c r="I114" s="140">
        <v>0.41360219999999998</v>
      </c>
      <c r="J114" s="140">
        <v>0</v>
      </c>
      <c r="K114" s="140">
        <v>0</v>
      </c>
    </row>
    <row r="115" spans="1:11" x14ac:dyDescent="0.2">
      <c r="A115" s="135"/>
      <c r="B115" s="136"/>
      <c r="C115" s="137" t="s">
        <v>11459</v>
      </c>
      <c r="D115" s="138"/>
      <c r="E115" s="139">
        <v>510.62</v>
      </c>
      <c r="F115" s="134"/>
      <c r="G115" s="134"/>
      <c r="H115" s="140"/>
      <c r="I115" s="140"/>
      <c r="J115" s="140"/>
      <c r="K115" s="140"/>
    </row>
    <row r="116" spans="1:11" x14ac:dyDescent="0.2">
      <c r="A116" s="43">
        <v>80</v>
      </c>
      <c r="B116" s="44" t="s">
        <v>11460</v>
      </c>
      <c r="C116" s="59" t="s">
        <v>11620</v>
      </c>
      <c r="D116" s="45" t="s">
        <v>373</v>
      </c>
      <c r="E116" s="46">
        <v>771</v>
      </c>
      <c r="F116" s="47">
        <v>0</v>
      </c>
      <c r="G116" s="49">
        <f t="shared" si="8"/>
        <v>0</v>
      </c>
      <c r="H116" s="140">
        <v>6.9999999999999994E-5</v>
      </c>
      <c r="I116" s="140">
        <v>5.3969999999999997E-2</v>
      </c>
      <c r="J116" s="140">
        <v>0</v>
      </c>
      <c r="K116" s="140">
        <v>0</v>
      </c>
    </row>
    <row r="117" spans="1:11" x14ac:dyDescent="0.2">
      <c r="A117" s="135"/>
      <c r="B117" s="136"/>
      <c r="C117" s="137" t="s">
        <v>11461</v>
      </c>
      <c r="D117" s="138"/>
      <c r="E117" s="139">
        <v>116</v>
      </c>
      <c r="F117" s="134"/>
      <c r="G117" s="134"/>
      <c r="H117" s="140"/>
      <c r="I117" s="140"/>
      <c r="J117" s="140"/>
      <c r="K117" s="140"/>
    </row>
    <row r="118" spans="1:11" x14ac:dyDescent="0.2">
      <c r="A118" s="135"/>
      <c r="B118" s="136"/>
      <c r="C118" s="137" t="s">
        <v>11462</v>
      </c>
      <c r="D118" s="138"/>
      <c r="E118" s="139">
        <v>229</v>
      </c>
      <c r="F118" s="134"/>
      <c r="G118" s="134"/>
      <c r="H118" s="140"/>
      <c r="I118" s="140"/>
      <c r="J118" s="140"/>
      <c r="K118" s="140"/>
    </row>
    <row r="119" spans="1:11" x14ac:dyDescent="0.2">
      <c r="A119" s="135"/>
      <c r="B119" s="136"/>
      <c r="C119" s="137" t="s">
        <v>11463</v>
      </c>
      <c r="D119" s="138"/>
      <c r="E119" s="139">
        <v>226</v>
      </c>
      <c r="F119" s="134"/>
      <c r="G119" s="134"/>
      <c r="H119" s="140"/>
      <c r="I119" s="140"/>
      <c r="J119" s="140"/>
      <c r="K119" s="140"/>
    </row>
    <row r="120" spans="1:11" x14ac:dyDescent="0.2">
      <c r="A120" s="135"/>
      <c r="B120" s="136"/>
      <c r="C120" s="137" t="s">
        <v>11464</v>
      </c>
      <c r="D120" s="138"/>
      <c r="E120" s="139">
        <v>200</v>
      </c>
      <c r="F120" s="134"/>
      <c r="G120" s="134"/>
      <c r="H120" s="140"/>
      <c r="I120" s="140"/>
      <c r="J120" s="140"/>
      <c r="K120" s="140"/>
    </row>
    <row r="121" spans="1:11" x14ac:dyDescent="0.2">
      <c r="A121" s="43">
        <v>81</v>
      </c>
      <c r="B121" s="44" t="s">
        <v>11465</v>
      </c>
      <c r="C121" s="59" t="s">
        <v>11621</v>
      </c>
      <c r="D121" s="45" t="s">
        <v>172</v>
      </c>
      <c r="E121" s="46">
        <v>571.29610000000002</v>
      </c>
      <c r="F121" s="47">
        <v>0</v>
      </c>
      <c r="G121" s="49">
        <f t="shared" si="8"/>
        <v>0</v>
      </c>
      <c r="H121" s="140">
        <v>6.9999999999999994E-5</v>
      </c>
      <c r="I121" s="140">
        <v>3.9990726999999997E-2</v>
      </c>
      <c r="J121" s="140">
        <v>0</v>
      </c>
      <c r="K121" s="140">
        <v>0</v>
      </c>
    </row>
    <row r="122" spans="1:11" x14ac:dyDescent="0.2">
      <c r="A122" s="135"/>
      <c r="B122" s="136"/>
      <c r="C122" s="137" t="s">
        <v>11466</v>
      </c>
      <c r="D122" s="138"/>
      <c r="E122" s="139">
        <v>510.62</v>
      </c>
      <c r="F122" s="134"/>
      <c r="G122" s="134"/>
      <c r="H122" s="140"/>
      <c r="I122" s="140"/>
      <c r="J122" s="140"/>
      <c r="K122" s="140"/>
    </row>
    <row r="123" spans="1:11" x14ac:dyDescent="0.2">
      <c r="A123" s="135"/>
      <c r="B123" s="136"/>
      <c r="C123" s="137" t="s">
        <v>11467</v>
      </c>
      <c r="D123" s="138"/>
      <c r="E123" s="139">
        <v>6.2285000000000004</v>
      </c>
      <c r="F123" s="134"/>
      <c r="G123" s="134"/>
      <c r="H123" s="140"/>
      <c r="I123" s="140"/>
      <c r="J123" s="140"/>
      <c r="K123" s="140"/>
    </row>
    <row r="124" spans="1:11" x14ac:dyDescent="0.2">
      <c r="A124" s="135"/>
      <c r="B124" s="136"/>
      <c r="C124" s="137" t="s">
        <v>11468</v>
      </c>
      <c r="D124" s="138"/>
      <c r="E124" s="139">
        <v>15.387879999999999</v>
      </c>
      <c r="F124" s="134"/>
      <c r="G124" s="134"/>
      <c r="H124" s="140"/>
      <c r="I124" s="140"/>
      <c r="J124" s="140"/>
      <c r="K124" s="140"/>
    </row>
    <row r="125" spans="1:11" x14ac:dyDescent="0.2">
      <c r="A125" s="135"/>
      <c r="B125" s="136"/>
      <c r="C125" s="137" t="s">
        <v>11469</v>
      </c>
      <c r="D125" s="138"/>
      <c r="E125" s="139">
        <v>19.089320000000001</v>
      </c>
      <c r="F125" s="134"/>
      <c r="G125" s="134"/>
      <c r="H125" s="140"/>
      <c r="I125" s="140"/>
      <c r="J125" s="140"/>
      <c r="K125" s="140"/>
    </row>
    <row r="126" spans="1:11" x14ac:dyDescent="0.2">
      <c r="A126" s="135"/>
      <c r="B126" s="136"/>
      <c r="C126" s="137" t="s">
        <v>11470</v>
      </c>
      <c r="D126" s="138"/>
      <c r="E126" s="139">
        <v>19.970400000000001</v>
      </c>
      <c r="F126" s="134"/>
      <c r="G126" s="134"/>
      <c r="H126" s="140"/>
      <c r="I126" s="140"/>
      <c r="J126" s="140"/>
      <c r="K126" s="140"/>
    </row>
    <row r="127" spans="1:11" x14ac:dyDescent="0.2">
      <c r="A127" s="1"/>
      <c r="B127" s="2"/>
      <c r="C127" s="61"/>
      <c r="D127" s="4"/>
      <c r="E127" s="1"/>
      <c r="F127" s="1"/>
      <c r="G127" s="1"/>
      <c r="H127" s="1"/>
      <c r="I127" s="1"/>
      <c r="J127" s="1"/>
      <c r="K127" s="1"/>
    </row>
    <row r="128" spans="1:11" x14ac:dyDescent="0.2">
      <c r="C128" s="58" t="s">
        <v>11</v>
      </c>
      <c r="D128" s="38"/>
      <c r="E128" s="39"/>
      <c r="F128" s="40"/>
      <c r="G128" s="41">
        <f>G113+G85+G72+G47+G34+G17+G14+G8</f>
        <v>0</v>
      </c>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52A0-3B29-48FA-AA80-A96040082466}">
  <sheetPr>
    <tabColor rgb="FFFFFF00"/>
    <outlinePr summaryBelow="0"/>
  </sheetPr>
  <dimension ref="A1:AD5001"/>
  <sheetViews>
    <sheetView workbookViewId="0">
      <pane ySplit="7" topLeftCell="A245" activePane="bottomLeft" state="frozen"/>
      <selection activeCell="M30" sqref="M30"/>
      <selection pane="bottomLeft" activeCell="M258" sqref="M258"/>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v>
      </c>
      <c r="B1" s="343"/>
      <c r="C1" s="343"/>
      <c r="D1" s="343"/>
      <c r="E1" s="343"/>
      <c r="F1" s="343"/>
      <c r="G1" s="343"/>
    </row>
    <row r="2" spans="1:11" ht="24.95" customHeight="1" x14ac:dyDescent="0.2">
      <c r="A2" s="127" t="s">
        <v>2</v>
      </c>
      <c r="B2" s="308" t="s">
        <v>9787</v>
      </c>
      <c r="C2" s="344" t="s">
        <v>15</v>
      </c>
      <c r="D2" s="345"/>
      <c r="E2" s="345"/>
      <c r="F2" s="345"/>
      <c r="G2" s="346"/>
    </row>
    <row r="3" spans="1:11" ht="24.95" customHeight="1" x14ac:dyDescent="0.2">
      <c r="A3" s="127" t="s">
        <v>3</v>
      </c>
      <c r="B3" s="308" t="s">
        <v>10373</v>
      </c>
      <c r="C3" s="344" t="s">
        <v>10374</v>
      </c>
      <c r="D3" s="345"/>
      <c r="E3" s="345"/>
      <c r="F3" s="345"/>
      <c r="G3" s="346"/>
    </row>
    <row r="4" spans="1:11" ht="24.95" customHeight="1" x14ac:dyDescent="0.2">
      <c r="A4" s="128" t="s">
        <v>4</v>
      </c>
      <c r="B4" s="309" t="s">
        <v>11624</v>
      </c>
      <c r="C4" s="347" t="s">
        <v>11622</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11214</v>
      </c>
      <c r="C8" s="58" t="s">
        <v>11215</v>
      </c>
      <c r="D8" s="38"/>
      <c r="E8" s="39"/>
      <c r="F8" s="40"/>
      <c r="G8" s="41">
        <f>SUM(G9:G27)</f>
        <v>0</v>
      </c>
      <c r="H8" s="313"/>
      <c r="I8" s="313">
        <f>SUM(I9:I27)</f>
        <v>5.7230000000000003E-2</v>
      </c>
      <c r="J8" s="313"/>
      <c r="K8" s="313">
        <f>SUM(K9:K27)</f>
        <v>1.4432360000000002</v>
      </c>
    </row>
    <row r="9" spans="1:11" x14ac:dyDescent="0.2">
      <c r="A9" s="43">
        <v>1</v>
      </c>
      <c r="B9" s="44" t="s">
        <v>11625</v>
      </c>
      <c r="C9" s="59" t="s">
        <v>11626</v>
      </c>
      <c r="D9" s="45" t="s">
        <v>373</v>
      </c>
      <c r="E9" s="46">
        <v>14.6</v>
      </c>
      <c r="F9" s="47">
        <v>0</v>
      </c>
      <c r="G9" s="49">
        <f>E9*F9</f>
        <v>0</v>
      </c>
      <c r="H9" s="140">
        <v>0</v>
      </c>
      <c r="I9" s="140">
        <v>0</v>
      </c>
      <c r="J9" s="140">
        <v>9.0399999999999994E-3</v>
      </c>
      <c r="K9" s="140">
        <v>0.13198399999999999</v>
      </c>
    </row>
    <row r="10" spans="1:11" x14ac:dyDescent="0.2">
      <c r="A10" s="135"/>
      <c r="B10" s="136"/>
      <c r="C10" s="137" t="s">
        <v>5018</v>
      </c>
      <c r="D10" s="138"/>
      <c r="E10" s="139">
        <v>5</v>
      </c>
      <c r="F10" s="134"/>
      <c r="G10" s="134"/>
      <c r="H10" s="140"/>
      <c r="I10" s="140"/>
      <c r="J10" s="140"/>
      <c r="K10" s="140"/>
    </row>
    <row r="11" spans="1:11" x14ac:dyDescent="0.2">
      <c r="A11" s="135"/>
      <c r="B11" s="136"/>
      <c r="C11" s="137" t="s">
        <v>11627</v>
      </c>
      <c r="D11" s="138"/>
      <c r="E11" s="139">
        <v>9.6</v>
      </c>
      <c r="F11" s="134"/>
      <c r="G11" s="134"/>
      <c r="H11" s="140"/>
      <c r="I11" s="140"/>
      <c r="J11" s="140"/>
      <c r="K11" s="140"/>
    </row>
    <row r="12" spans="1:11" x14ac:dyDescent="0.2">
      <c r="A12" s="43">
        <v>2</v>
      </c>
      <c r="B12" s="44" t="s">
        <v>11628</v>
      </c>
      <c r="C12" s="59" t="s">
        <v>11629</v>
      </c>
      <c r="D12" s="45" t="s">
        <v>373</v>
      </c>
      <c r="E12" s="46">
        <v>20.399999999999999</v>
      </c>
      <c r="F12" s="47">
        <v>0</v>
      </c>
      <c r="G12" s="49">
        <f t="shared" ref="G12:G27" si="0">E12*F12</f>
        <v>0</v>
      </c>
      <c r="H12" s="140">
        <v>0</v>
      </c>
      <c r="I12" s="140">
        <v>0</v>
      </c>
      <c r="J12" s="140">
        <v>1.413E-2</v>
      </c>
      <c r="K12" s="140">
        <v>0.28825200000000001</v>
      </c>
    </row>
    <row r="13" spans="1:11" x14ac:dyDescent="0.2">
      <c r="A13" s="135"/>
      <c r="B13" s="136"/>
      <c r="C13" s="137" t="s">
        <v>11630</v>
      </c>
      <c r="D13" s="138"/>
      <c r="E13" s="139">
        <v>20.399999999999999</v>
      </c>
      <c r="F13" s="134"/>
      <c r="G13" s="134"/>
      <c r="H13" s="140"/>
      <c r="I13" s="140"/>
      <c r="J13" s="140"/>
      <c r="K13" s="140"/>
    </row>
    <row r="14" spans="1:11" x14ac:dyDescent="0.2">
      <c r="A14" s="51">
        <v>3</v>
      </c>
      <c r="B14" s="52" t="s">
        <v>11631</v>
      </c>
      <c r="C14" s="60" t="s">
        <v>11632</v>
      </c>
      <c r="D14" s="53" t="s">
        <v>373</v>
      </c>
      <c r="E14" s="54">
        <v>14.6</v>
      </c>
      <c r="F14" s="47">
        <v>0</v>
      </c>
      <c r="G14" s="57">
        <f t="shared" si="0"/>
        <v>0</v>
      </c>
      <c r="H14" s="140">
        <v>1.34E-3</v>
      </c>
      <c r="I14" s="140">
        <v>1.9564000000000002E-2</v>
      </c>
      <c r="J14" s="140">
        <v>0</v>
      </c>
      <c r="K14" s="140">
        <v>0</v>
      </c>
    </row>
    <row r="15" spans="1:11" x14ac:dyDescent="0.2">
      <c r="A15" s="51">
        <v>4</v>
      </c>
      <c r="B15" s="52" t="s">
        <v>11633</v>
      </c>
      <c r="C15" s="60" t="s">
        <v>11634</v>
      </c>
      <c r="D15" s="53" t="s">
        <v>373</v>
      </c>
      <c r="E15" s="54">
        <v>20.399999999999999</v>
      </c>
      <c r="F15" s="47">
        <v>0</v>
      </c>
      <c r="G15" s="57">
        <f t="shared" si="0"/>
        <v>0</v>
      </c>
      <c r="H15" s="140">
        <v>1.34E-3</v>
      </c>
      <c r="I15" s="140">
        <v>2.7335999999999999E-2</v>
      </c>
      <c r="J15" s="140">
        <v>0</v>
      </c>
      <c r="K15" s="140">
        <v>0</v>
      </c>
    </row>
    <row r="16" spans="1:11" x14ac:dyDescent="0.2">
      <c r="A16" s="51">
        <v>5</v>
      </c>
      <c r="B16" s="52" t="s">
        <v>11635</v>
      </c>
      <c r="C16" s="60" t="s">
        <v>11636</v>
      </c>
      <c r="D16" s="53" t="s">
        <v>373</v>
      </c>
      <c r="E16" s="54">
        <v>14.6</v>
      </c>
      <c r="F16" s="47">
        <v>0</v>
      </c>
      <c r="G16" s="57">
        <f t="shared" si="0"/>
        <v>0</v>
      </c>
      <c r="H16" s="140">
        <v>1.0000000000000001E-5</v>
      </c>
      <c r="I16" s="140">
        <v>1.46E-4</v>
      </c>
      <c r="J16" s="140">
        <v>0</v>
      </c>
      <c r="K16" s="140">
        <v>0</v>
      </c>
    </row>
    <row r="17" spans="1:30" x14ac:dyDescent="0.2">
      <c r="A17" s="51">
        <v>6</v>
      </c>
      <c r="B17" s="52" t="s">
        <v>11637</v>
      </c>
      <c r="C17" s="60" t="s">
        <v>11638</v>
      </c>
      <c r="D17" s="53" t="s">
        <v>373</v>
      </c>
      <c r="E17" s="54">
        <v>20.399999999999999</v>
      </c>
      <c r="F17" s="47">
        <v>0</v>
      </c>
      <c r="G17" s="57">
        <f t="shared" si="0"/>
        <v>0</v>
      </c>
      <c r="H17" s="140">
        <v>1.0000000000000001E-5</v>
      </c>
      <c r="I17" s="140">
        <v>2.04E-4</v>
      </c>
      <c r="J17" s="140">
        <v>0</v>
      </c>
      <c r="K17" s="140">
        <v>0</v>
      </c>
    </row>
    <row r="18" spans="1:30" x14ac:dyDescent="0.2">
      <c r="A18" s="51">
        <v>7</v>
      </c>
      <c r="B18" s="52" t="s">
        <v>11639</v>
      </c>
      <c r="C18" s="60" t="s">
        <v>11640</v>
      </c>
      <c r="D18" s="53" t="s">
        <v>373</v>
      </c>
      <c r="E18" s="54">
        <v>14.6</v>
      </c>
      <c r="F18" s="47">
        <v>0</v>
      </c>
      <c r="G18" s="57">
        <f t="shared" si="0"/>
        <v>0</v>
      </c>
      <c r="H18" s="140">
        <v>0</v>
      </c>
      <c r="I18" s="140">
        <v>0</v>
      </c>
      <c r="J18" s="140">
        <v>0</v>
      </c>
      <c r="K18" s="140">
        <v>0</v>
      </c>
    </row>
    <row r="19" spans="1:30" x14ac:dyDescent="0.2">
      <c r="A19" s="51">
        <v>8</v>
      </c>
      <c r="B19" s="52" t="s">
        <v>11641</v>
      </c>
      <c r="C19" s="60" t="s">
        <v>11642</v>
      </c>
      <c r="D19" s="53" t="s">
        <v>373</v>
      </c>
      <c r="E19" s="54">
        <v>20.399999999999999</v>
      </c>
      <c r="F19" s="47">
        <v>0</v>
      </c>
      <c r="G19" s="57">
        <f t="shared" si="0"/>
        <v>0</v>
      </c>
      <c r="H19" s="140">
        <v>0</v>
      </c>
      <c r="I19" s="140">
        <v>0</v>
      </c>
      <c r="J19" s="140">
        <v>0</v>
      </c>
      <c r="K19" s="140">
        <v>0</v>
      </c>
    </row>
    <row r="20" spans="1:30" x14ac:dyDescent="0.2">
      <c r="A20" s="51">
        <v>9</v>
      </c>
      <c r="B20" s="52" t="s">
        <v>11643</v>
      </c>
      <c r="C20" s="60" t="s">
        <v>11644</v>
      </c>
      <c r="D20" s="53" t="s">
        <v>505</v>
      </c>
      <c r="E20" s="54">
        <v>15</v>
      </c>
      <c r="F20" s="47">
        <v>0</v>
      </c>
      <c r="G20" s="57">
        <f t="shared" si="0"/>
        <v>0</v>
      </c>
      <c r="H20" s="140">
        <v>3.4000000000000002E-4</v>
      </c>
      <c r="I20" s="140">
        <v>5.1000000000000004E-3</v>
      </c>
      <c r="J20" s="140">
        <v>2.5000000000000001E-2</v>
      </c>
      <c r="K20" s="140">
        <v>0.375</v>
      </c>
    </row>
    <row r="21" spans="1:30" x14ac:dyDescent="0.2">
      <c r="A21" s="51">
        <v>10</v>
      </c>
      <c r="B21" s="52" t="s">
        <v>11645</v>
      </c>
      <c r="C21" s="60" t="s">
        <v>11646</v>
      </c>
      <c r="D21" s="53" t="s">
        <v>505</v>
      </c>
      <c r="E21" s="54">
        <v>12</v>
      </c>
      <c r="F21" s="47">
        <v>0</v>
      </c>
      <c r="G21" s="57">
        <f t="shared" si="0"/>
        <v>0</v>
      </c>
      <c r="H21" s="140">
        <v>3.4000000000000002E-4</v>
      </c>
      <c r="I21" s="140">
        <v>4.0800000000000003E-3</v>
      </c>
      <c r="J21" s="140">
        <v>5.3999999999999999E-2</v>
      </c>
      <c r="K21" s="140">
        <v>0.64800000000000002</v>
      </c>
    </row>
    <row r="22" spans="1:30" x14ac:dyDescent="0.2">
      <c r="A22" s="51">
        <v>11</v>
      </c>
      <c r="B22" s="52" t="s">
        <v>4137</v>
      </c>
      <c r="C22" s="60" t="s">
        <v>11539</v>
      </c>
      <c r="D22" s="53" t="s">
        <v>505</v>
      </c>
      <c r="E22" s="54">
        <v>1</v>
      </c>
      <c r="F22" s="47">
        <v>0</v>
      </c>
      <c r="G22" s="57">
        <f t="shared" si="0"/>
        <v>0</v>
      </c>
      <c r="H22" s="140">
        <v>0</v>
      </c>
      <c r="I22" s="140">
        <v>0</v>
      </c>
      <c r="J22" s="140">
        <v>0</v>
      </c>
      <c r="K22" s="140">
        <v>0</v>
      </c>
    </row>
    <row r="23" spans="1:30" x14ac:dyDescent="0.2">
      <c r="A23" s="51">
        <v>12</v>
      </c>
      <c r="B23" s="52" t="s">
        <v>11647</v>
      </c>
      <c r="C23" s="60" t="s">
        <v>11223</v>
      </c>
      <c r="D23" s="53" t="s">
        <v>11648</v>
      </c>
      <c r="E23" s="54">
        <v>10</v>
      </c>
      <c r="F23" s="47">
        <v>0</v>
      </c>
      <c r="G23" s="57">
        <f t="shared" si="0"/>
        <v>0</v>
      </c>
      <c r="H23" s="140">
        <v>0</v>
      </c>
      <c r="I23" s="140">
        <v>0</v>
      </c>
      <c r="J23" s="140">
        <v>0</v>
      </c>
      <c r="K23" s="140">
        <v>0</v>
      </c>
    </row>
    <row r="24" spans="1:30" x14ac:dyDescent="0.2">
      <c r="A24" s="51">
        <v>13</v>
      </c>
      <c r="B24" s="52" t="s">
        <v>11649</v>
      </c>
      <c r="C24" s="60" t="s">
        <v>11650</v>
      </c>
      <c r="D24" s="53" t="s">
        <v>297</v>
      </c>
      <c r="E24" s="54">
        <v>1.4432400000000001</v>
      </c>
      <c r="F24" s="47">
        <v>0</v>
      </c>
      <c r="G24" s="57">
        <f t="shared" si="0"/>
        <v>0</v>
      </c>
      <c r="H24" s="140">
        <v>0</v>
      </c>
      <c r="I24" s="140">
        <v>0</v>
      </c>
      <c r="J24" s="140">
        <v>0</v>
      </c>
      <c r="K24" s="140">
        <v>0</v>
      </c>
    </row>
    <row r="25" spans="1:30" ht="22.5" x14ac:dyDescent="0.2">
      <c r="A25" s="51">
        <v>14</v>
      </c>
      <c r="B25" s="52" t="s">
        <v>11220</v>
      </c>
      <c r="C25" s="60" t="s">
        <v>11221</v>
      </c>
      <c r="D25" s="53" t="s">
        <v>297</v>
      </c>
      <c r="E25" s="54">
        <v>1.4432400000000001</v>
      </c>
      <c r="F25" s="47">
        <v>0</v>
      </c>
      <c r="G25" s="57">
        <f t="shared" si="0"/>
        <v>0</v>
      </c>
      <c r="H25" s="140">
        <v>0</v>
      </c>
      <c r="I25" s="140">
        <v>0</v>
      </c>
      <c r="J25" s="140">
        <v>0</v>
      </c>
      <c r="K25" s="140">
        <v>0</v>
      </c>
    </row>
    <row r="26" spans="1:30" ht="22.5" x14ac:dyDescent="0.2">
      <c r="A26" s="51" t="s">
        <v>12020</v>
      </c>
      <c r="B26" s="52" t="s">
        <v>11960</v>
      </c>
      <c r="C26" s="60" t="s">
        <v>11961</v>
      </c>
      <c r="D26" s="53" t="s">
        <v>297</v>
      </c>
      <c r="E26" s="54">
        <f>$I$8</f>
        <v>5.7230000000000003E-2</v>
      </c>
      <c r="F26" s="47">
        <v>0</v>
      </c>
      <c r="G26" s="57">
        <f t="shared" si="0"/>
        <v>0</v>
      </c>
      <c r="H26" s="140">
        <v>0</v>
      </c>
      <c r="I26" s="140">
        <v>0</v>
      </c>
      <c r="J26" s="140">
        <v>0</v>
      </c>
      <c r="K26" s="140">
        <v>0</v>
      </c>
      <c r="L26" s="24"/>
      <c r="M26" s="24"/>
      <c r="N26" s="24"/>
      <c r="O26" s="24"/>
      <c r="P26" s="24"/>
      <c r="Q26" s="24"/>
      <c r="R26" s="24"/>
      <c r="S26" s="24"/>
      <c r="T26" s="24"/>
      <c r="U26" s="24"/>
      <c r="V26" s="24"/>
      <c r="W26" s="24"/>
      <c r="X26" s="24"/>
      <c r="Y26" s="24"/>
      <c r="Z26" s="24"/>
      <c r="AA26" s="24"/>
      <c r="AB26" s="24"/>
      <c r="AC26" s="24"/>
      <c r="AD26" s="24"/>
    </row>
    <row r="27" spans="1:30" x14ac:dyDescent="0.2">
      <c r="A27" s="51">
        <v>15</v>
      </c>
      <c r="B27" s="52" t="s">
        <v>11320</v>
      </c>
      <c r="C27" s="60" t="s">
        <v>11541</v>
      </c>
      <c r="D27" s="53" t="s">
        <v>505</v>
      </c>
      <c r="E27" s="54">
        <v>1</v>
      </c>
      <c r="F27" s="47">
        <v>0</v>
      </c>
      <c r="G27" s="57">
        <f t="shared" si="0"/>
        <v>0</v>
      </c>
      <c r="H27" s="140">
        <v>8.0000000000000004E-4</v>
      </c>
      <c r="I27" s="140">
        <v>8.0000000000000004E-4</v>
      </c>
      <c r="J27" s="140">
        <v>0</v>
      </c>
      <c r="K27" s="140">
        <v>0</v>
      </c>
    </row>
    <row r="28" spans="1:30" ht="25.5" x14ac:dyDescent="0.2">
      <c r="A28" s="36" t="s">
        <v>148</v>
      </c>
      <c r="B28" s="37" t="s">
        <v>11349</v>
      </c>
      <c r="C28" s="58" t="s">
        <v>11350</v>
      </c>
      <c r="D28" s="38"/>
      <c r="E28" s="39"/>
      <c r="F28" s="40"/>
      <c r="G28" s="41">
        <f>SUM(G29:G35)</f>
        <v>0</v>
      </c>
      <c r="H28" s="313"/>
      <c r="I28" s="313">
        <f>SUM(I29:I35)</f>
        <v>0</v>
      </c>
      <c r="J28" s="313"/>
      <c r="K28" s="313">
        <f>SUM(K29:K35)</f>
        <v>0</v>
      </c>
    </row>
    <row r="29" spans="1:30" x14ac:dyDescent="0.2">
      <c r="A29" s="51">
        <v>16</v>
      </c>
      <c r="B29" s="52" t="s">
        <v>11651</v>
      </c>
      <c r="C29" s="60" t="s">
        <v>11652</v>
      </c>
      <c r="D29" s="53" t="s">
        <v>505</v>
      </c>
      <c r="E29" s="54">
        <v>1</v>
      </c>
      <c r="F29" s="47">
        <v>0</v>
      </c>
      <c r="G29" s="57">
        <f t="shared" ref="G29:G35" si="1">E29*F29</f>
        <v>0</v>
      </c>
      <c r="H29" s="140">
        <v>0</v>
      </c>
      <c r="I29" s="140">
        <v>0</v>
      </c>
      <c r="J29" s="140">
        <v>0</v>
      </c>
      <c r="K29" s="140">
        <v>0</v>
      </c>
    </row>
    <row r="30" spans="1:30" x14ac:dyDescent="0.2">
      <c r="A30" s="51">
        <v>17</v>
      </c>
      <c r="B30" s="52" t="s">
        <v>11653</v>
      </c>
      <c r="C30" s="60" t="s">
        <v>11654</v>
      </c>
      <c r="D30" s="53" t="s">
        <v>505</v>
      </c>
      <c r="E30" s="54">
        <v>2</v>
      </c>
      <c r="F30" s="47">
        <v>0</v>
      </c>
      <c r="G30" s="57">
        <f t="shared" si="1"/>
        <v>0</v>
      </c>
      <c r="H30" s="140">
        <v>0</v>
      </c>
      <c r="I30" s="140">
        <v>0</v>
      </c>
      <c r="J30" s="140">
        <v>0</v>
      </c>
      <c r="K30" s="140">
        <v>0</v>
      </c>
    </row>
    <row r="31" spans="1:30" ht="22.5" x14ac:dyDescent="0.2">
      <c r="A31" s="51">
        <v>18</v>
      </c>
      <c r="B31" s="52" t="s">
        <v>11655</v>
      </c>
      <c r="C31" s="60" t="s">
        <v>11656</v>
      </c>
      <c r="D31" s="53" t="s">
        <v>11224</v>
      </c>
      <c r="E31" s="54">
        <v>1</v>
      </c>
      <c r="F31" s="47">
        <v>0</v>
      </c>
      <c r="G31" s="57">
        <f t="shared" si="1"/>
        <v>0</v>
      </c>
      <c r="H31" s="140">
        <v>0</v>
      </c>
      <c r="I31" s="140">
        <v>0</v>
      </c>
      <c r="J31" s="140">
        <v>0</v>
      </c>
      <c r="K31" s="140">
        <v>0</v>
      </c>
    </row>
    <row r="32" spans="1:30" ht="22.5" x14ac:dyDescent="0.2">
      <c r="A32" s="51">
        <v>19</v>
      </c>
      <c r="B32" s="52" t="s">
        <v>11657</v>
      </c>
      <c r="C32" s="60" t="s">
        <v>11658</v>
      </c>
      <c r="D32" s="53" t="s">
        <v>11224</v>
      </c>
      <c r="E32" s="54">
        <v>1</v>
      </c>
      <c r="F32" s="47">
        <v>0</v>
      </c>
      <c r="G32" s="57">
        <f t="shared" si="1"/>
        <v>0</v>
      </c>
      <c r="H32" s="140">
        <v>0</v>
      </c>
      <c r="I32" s="140">
        <v>0</v>
      </c>
      <c r="J32" s="140">
        <v>0</v>
      </c>
      <c r="K32" s="140">
        <v>0</v>
      </c>
    </row>
    <row r="33" spans="1:11" ht="33.75" x14ac:dyDescent="0.2">
      <c r="A33" s="51">
        <v>20</v>
      </c>
      <c r="B33" s="52" t="s">
        <v>11391</v>
      </c>
      <c r="C33" s="60" t="s">
        <v>11577</v>
      </c>
      <c r="D33" s="53" t="s">
        <v>9693</v>
      </c>
      <c r="E33" s="54">
        <v>16</v>
      </c>
      <c r="F33" s="47">
        <v>0</v>
      </c>
      <c r="G33" s="57">
        <f t="shared" si="1"/>
        <v>0</v>
      </c>
      <c r="H33" s="140">
        <v>0</v>
      </c>
      <c r="I33" s="140">
        <v>0</v>
      </c>
      <c r="J33" s="140">
        <v>0</v>
      </c>
      <c r="K33" s="140">
        <v>0</v>
      </c>
    </row>
    <row r="34" spans="1:11" ht="22.5" x14ac:dyDescent="0.2">
      <c r="A34" s="51">
        <v>21</v>
      </c>
      <c r="B34" s="52" t="s">
        <v>11392</v>
      </c>
      <c r="C34" s="60" t="s">
        <v>11578</v>
      </c>
      <c r="D34" s="53" t="s">
        <v>9693</v>
      </c>
      <c r="E34" s="54">
        <v>72</v>
      </c>
      <c r="F34" s="47">
        <v>0</v>
      </c>
      <c r="G34" s="57">
        <f t="shared" si="1"/>
        <v>0</v>
      </c>
      <c r="H34" s="140">
        <v>0</v>
      </c>
      <c r="I34" s="140">
        <v>0</v>
      </c>
      <c r="J34" s="140">
        <v>0</v>
      </c>
      <c r="K34" s="140">
        <v>0</v>
      </c>
    </row>
    <row r="35" spans="1:11" x14ac:dyDescent="0.2">
      <c r="A35" s="51">
        <v>22</v>
      </c>
      <c r="B35" s="52" t="s">
        <v>11659</v>
      </c>
      <c r="C35" s="60" t="s">
        <v>11660</v>
      </c>
      <c r="D35" s="53" t="s">
        <v>11648</v>
      </c>
      <c r="E35" s="54">
        <v>16</v>
      </c>
      <c r="F35" s="47">
        <v>0</v>
      </c>
      <c r="G35" s="57">
        <f t="shared" si="1"/>
        <v>0</v>
      </c>
      <c r="H35" s="140">
        <v>0</v>
      </c>
      <c r="I35" s="140">
        <v>0</v>
      </c>
      <c r="J35" s="140">
        <v>0</v>
      </c>
      <c r="K35" s="140">
        <v>0</v>
      </c>
    </row>
    <row r="36" spans="1:11" x14ac:dyDescent="0.2">
      <c r="A36" s="36" t="s">
        <v>148</v>
      </c>
      <c r="B36" s="37" t="s">
        <v>11393</v>
      </c>
      <c r="C36" s="58" t="s">
        <v>11394</v>
      </c>
      <c r="D36" s="38"/>
      <c r="E36" s="39"/>
      <c r="F36" s="40"/>
      <c r="G36" s="41">
        <f>SUM(G37:G78)</f>
        <v>0</v>
      </c>
      <c r="H36" s="313"/>
      <c r="I36" s="313">
        <f>SUM(I37:I78)</f>
        <v>7.322999999999999E-2</v>
      </c>
      <c r="J36" s="313"/>
      <c r="K36" s="313">
        <f>SUM(K37:K78)</f>
        <v>20.793471527000001</v>
      </c>
    </row>
    <row r="37" spans="1:11" x14ac:dyDescent="0.2">
      <c r="A37" s="43">
        <v>23</v>
      </c>
      <c r="B37" s="44" t="s">
        <v>11661</v>
      </c>
      <c r="C37" s="59" t="s">
        <v>11662</v>
      </c>
      <c r="D37" s="45" t="s">
        <v>172</v>
      </c>
      <c r="E37" s="46">
        <v>252.75367</v>
      </c>
      <c r="F37" s="47">
        <v>0</v>
      </c>
      <c r="G37" s="49">
        <f t="shared" ref="G37:G78" si="2">E37*F37</f>
        <v>0</v>
      </c>
      <c r="H37" s="140">
        <v>0</v>
      </c>
      <c r="I37" s="140">
        <v>0</v>
      </c>
      <c r="J37" s="140">
        <v>4.8099999999999997E-2</v>
      </c>
      <c r="K37" s="140">
        <v>12.157451526999999</v>
      </c>
    </row>
    <row r="38" spans="1:11" x14ac:dyDescent="0.2">
      <c r="A38" s="135"/>
      <c r="B38" s="136"/>
      <c r="C38" s="137" t="s">
        <v>11663</v>
      </c>
      <c r="D38" s="138"/>
      <c r="E38" s="139">
        <v>54.993960000000001</v>
      </c>
      <c r="F38" s="134"/>
      <c r="G38" s="134"/>
      <c r="H38" s="140"/>
      <c r="I38" s="140"/>
      <c r="J38" s="140"/>
      <c r="K38" s="140"/>
    </row>
    <row r="39" spans="1:11" x14ac:dyDescent="0.2">
      <c r="A39" s="135"/>
      <c r="B39" s="136"/>
      <c r="C39" s="137" t="s">
        <v>11664</v>
      </c>
      <c r="D39" s="138"/>
      <c r="E39" s="139">
        <v>113.982</v>
      </c>
      <c r="F39" s="134"/>
      <c r="G39" s="134"/>
      <c r="H39" s="140"/>
      <c r="I39" s="140"/>
      <c r="J39" s="140"/>
      <c r="K39" s="140"/>
    </row>
    <row r="40" spans="1:11" x14ac:dyDescent="0.2">
      <c r="A40" s="135"/>
      <c r="B40" s="136"/>
      <c r="C40" s="137" t="s">
        <v>11665</v>
      </c>
      <c r="D40" s="138"/>
      <c r="E40" s="139">
        <v>24.79344</v>
      </c>
      <c r="F40" s="134"/>
      <c r="G40" s="134"/>
      <c r="H40" s="140"/>
      <c r="I40" s="140"/>
      <c r="J40" s="140"/>
      <c r="K40" s="140"/>
    </row>
    <row r="41" spans="1:11" x14ac:dyDescent="0.2">
      <c r="A41" s="135"/>
      <c r="B41" s="136"/>
      <c r="C41" s="137" t="s">
        <v>11666</v>
      </c>
      <c r="D41" s="138"/>
      <c r="E41" s="139">
        <v>35.509630000000001</v>
      </c>
      <c r="F41" s="134"/>
      <c r="G41" s="134"/>
      <c r="H41" s="140"/>
      <c r="I41" s="140"/>
      <c r="J41" s="140"/>
      <c r="K41" s="140"/>
    </row>
    <row r="42" spans="1:11" x14ac:dyDescent="0.2">
      <c r="A42" s="135"/>
      <c r="B42" s="136"/>
      <c r="C42" s="137" t="s">
        <v>11667</v>
      </c>
      <c r="D42" s="138"/>
      <c r="E42" s="139">
        <v>23.474640000000001</v>
      </c>
      <c r="F42" s="134"/>
      <c r="G42" s="134"/>
      <c r="H42" s="140"/>
      <c r="I42" s="140"/>
      <c r="J42" s="140"/>
      <c r="K42" s="140"/>
    </row>
    <row r="43" spans="1:11" x14ac:dyDescent="0.2">
      <c r="A43" s="43">
        <v>24</v>
      </c>
      <c r="B43" s="44" t="s">
        <v>11668</v>
      </c>
      <c r="C43" s="59" t="s">
        <v>11669</v>
      </c>
      <c r="D43" s="45" t="s">
        <v>505</v>
      </c>
      <c r="E43" s="46">
        <v>1</v>
      </c>
      <c r="F43" s="47">
        <v>0</v>
      </c>
      <c r="G43" s="49">
        <f t="shared" si="2"/>
        <v>0</v>
      </c>
      <c r="H43" s="140">
        <v>0</v>
      </c>
      <c r="I43" s="140">
        <v>0</v>
      </c>
      <c r="J43" s="140">
        <v>0</v>
      </c>
      <c r="K43" s="140">
        <v>0</v>
      </c>
    </row>
    <row r="44" spans="1:11" x14ac:dyDescent="0.2">
      <c r="A44" s="135"/>
      <c r="B44" s="136"/>
      <c r="C44" s="137" t="s">
        <v>11670</v>
      </c>
      <c r="D44" s="138"/>
      <c r="E44" s="139">
        <v>1</v>
      </c>
      <c r="F44" s="134"/>
      <c r="G44" s="134"/>
      <c r="H44" s="140"/>
      <c r="I44" s="140"/>
      <c r="J44" s="140"/>
      <c r="K44" s="140"/>
    </row>
    <row r="45" spans="1:11" x14ac:dyDescent="0.2">
      <c r="A45" s="43">
        <v>25</v>
      </c>
      <c r="B45" s="44" t="s">
        <v>11671</v>
      </c>
      <c r="C45" s="59" t="s">
        <v>11672</v>
      </c>
      <c r="D45" s="45" t="s">
        <v>505</v>
      </c>
      <c r="E45" s="46">
        <v>2</v>
      </c>
      <c r="F45" s="47">
        <v>0</v>
      </c>
      <c r="G45" s="49">
        <f t="shared" si="2"/>
        <v>0</v>
      </c>
      <c r="H45" s="140">
        <v>0</v>
      </c>
      <c r="I45" s="140">
        <v>0</v>
      </c>
      <c r="J45" s="140">
        <v>0</v>
      </c>
      <c r="K45" s="140">
        <v>0</v>
      </c>
    </row>
    <row r="46" spans="1:11" x14ac:dyDescent="0.2">
      <c r="A46" s="135"/>
      <c r="B46" s="136"/>
      <c r="C46" s="137" t="s">
        <v>11673</v>
      </c>
      <c r="D46" s="138"/>
      <c r="E46" s="139">
        <v>2</v>
      </c>
      <c r="F46" s="134"/>
      <c r="G46" s="134"/>
      <c r="H46" s="140"/>
      <c r="I46" s="140"/>
      <c r="J46" s="140"/>
      <c r="K46" s="140"/>
    </row>
    <row r="47" spans="1:11" x14ac:dyDescent="0.2">
      <c r="A47" s="51">
        <v>26</v>
      </c>
      <c r="B47" s="52" t="s">
        <v>11674</v>
      </c>
      <c r="C47" s="60" t="s">
        <v>11675</v>
      </c>
      <c r="D47" s="53" t="s">
        <v>505</v>
      </c>
      <c r="E47" s="54">
        <v>1</v>
      </c>
      <c r="F47" s="47">
        <v>0</v>
      </c>
      <c r="G47" s="57">
        <f t="shared" si="2"/>
        <v>0</v>
      </c>
      <c r="H47" s="140">
        <v>0</v>
      </c>
      <c r="I47" s="140">
        <v>0</v>
      </c>
      <c r="J47" s="140">
        <v>0</v>
      </c>
      <c r="K47" s="140">
        <v>0</v>
      </c>
    </row>
    <row r="48" spans="1:11" x14ac:dyDescent="0.2">
      <c r="A48" s="51">
        <v>27</v>
      </c>
      <c r="B48" s="52" t="s">
        <v>11676</v>
      </c>
      <c r="C48" s="60" t="s">
        <v>11677</v>
      </c>
      <c r="D48" s="53" t="s">
        <v>505</v>
      </c>
      <c r="E48" s="54">
        <v>2</v>
      </c>
      <c r="F48" s="47">
        <v>0</v>
      </c>
      <c r="G48" s="57">
        <f t="shared" si="2"/>
        <v>0</v>
      </c>
      <c r="H48" s="140">
        <v>0</v>
      </c>
      <c r="I48" s="140">
        <v>0</v>
      </c>
      <c r="J48" s="140">
        <v>0</v>
      </c>
      <c r="K48" s="140">
        <v>0</v>
      </c>
    </row>
    <row r="49" spans="1:11" x14ac:dyDescent="0.2">
      <c r="A49" s="51">
        <v>28</v>
      </c>
      <c r="B49" s="52" t="s">
        <v>11678</v>
      </c>
      <c r="C49" s="60" t="s">
        <v>11679</v>
      </c>
      <c r="D49" s="53" t="s">
        <v>505</v>
      </c>
      <c r="E49" s="54">
        <v>2</v>
      </c>
      <c r="F49" s="47">
        <v>0</v>
      </c>
      <c r="G49" s="57">
        <f t="shared" si="2"/>
        <v>0</v>
      </c>
      <c r="H49" s="140">
        <v>4.9899999999999996E-3</v>
      </c>
      <c r="I49" s="140">
        <v>9.9799999999999993E-3</v>
      </c>
      <c r="J49" s="140">
        <v>0</v>
      </c>
      <c r="K49" s="140">
        <v>0</v>
      </c>
    </row>
    <row r="50" spans="1:11" x14ac:dyDescent="0.2">
      <c r="A50" s="51">
        <v>29</v>
      </c>
      <c r="B50" s="52" t="s">
        <v>11680</v>
      </c>
      <c r="C50" s="60" t="s">
        <v>11681</v>
      </c>
      <c r="D50" s="53" t="s">
        <v>505</v>
      </c>
      <c r="E50" s="54">
        <v>1</v>
      </c>
      <c r="F50" s="47">
        <v>0</v>
      </c>
      <c r="G50" s="57">
        <f t="shared" si="2"/>
        <v>0</v>
      </c>
      <c r="H50" s="140">
        <v>6.9999999999999994E-5</v>
      </c>
      <c r="I50" s="140">
        <v>6.9999999999999994E-5</v>
      </c>
      <c r="J50" s="140">
        <v>2.1000000000000001E-2</v>
      </c>
      <c r="K50" s="140">
        <v>2.1000000000000001E-2</v>
      </c>
    </row>
    <row r="51" spans="1:11" x14ac:dyDescent="0.2">
      <c r="A51" s="51">
        <v>30</v>
      </c>
      <c r="B51" s="52" t="s">
        <v>11682</v>
      </c>
      <c r="C51" s="60" t="s">
        <v>11683</v>
      </c>
      <c r="D51" s="53" t="s">
        <v>505</v>
      </c>
      <c r="E51" s="54">
        <v>2</v>
      </c>
      <c r="F51" s="47">
        <v>0</v>
      </c>
      <c r="G51" s="57">
        <f t="shared" si="2"/>
        <v>0</v>
      </c>
      <c r="H51" s="140">
        <v>6.9999999999999994E-5</v>
      </c>
      <c r="I51" s="140">
        <v>1.3999999999999999E-4</v>
      </c>
      <c r="J51" s="140">
        <v>2.1999999999999999E-2</v>
      </c>
      <c r="K51" s="140">
        <v>4.3999999999999997E-2</v>
      </c>
    </row>
    <row r="52" spans="1:11" x14ac:dyDescent="0.2">
      <c r="A52" s="51">
        <v>31</v>
      </c>
      <c r="B52" s="52" t="s">
        <v>11684</v>
      </c>
      <c r="C52" s="60" t="s">
        <v>11685</v>
      </c>
      <c r="D52" s="53" t="s">
        <v>505</v>
      </c>
      <c r="E52" s="54">
        <v>2</v>
      </c>
      <c r="F52" s="47">
        <v>0</v>
      </c>
      <c r="G52" s="57">
        <f t="shared" si="2"/>
        <v>0</v>
      </c>
      <c r="H52" s="140">
        <v>6.9999999999999994E-5</v>
      </c>
      <c r="I52" s="140">
        <v>1.3999999999999999E-4</v>
      </c>
      <c r="J52" s="140">
        <v>2.4E-2</v>
      </c>
      <c r="K52" s="140">
        <v>4.8000000000000001E-2</v>
      </c>
    </row>
    <row r="53" spans="1:11" x14ac:dyDescent="0.2">
      <c r="A53" s="51">
        <v>32</v>
      </c>
      <c r="B53" s="52" t="s">
        <v>11686</v>
      </c>
      <c r="C53" s="60" t="s">
        <v>11687</v>
      </c>
      <c r="D53" s="53" t="s">
        <v>297</v>
      </c>
      <c r="E53" s="54">
        <v>0.113</v>
      </c>
      <c r="F53" s="47">
        <v>0</v>
      </c>
      <c r="G53" s="57">
        <f t="shared" si="2"/>
        <v>0</v>
      </c>
      <c r="H53" s="140">
        <v>0</v>
      </c>
      <c r="I53" s="140">
        <v>0</v>
      </c>
      <c r="J53" s="140">
        <v>0</v>
      </c>
      <c r="K53" s="140">
        <v>0</v>
      </c>
    </row>
    <row r="54" spans="1:11" ht="22.5" x14ac:dyDescent="0.2">
      <c r="A54" s="51">
        <v>33</v>
      </c>
      <c r="B54" s="52" t="s">
        <v>11395</v>
      </c>
      <c r="C54" s="60" t="s">
        <v>11579</v>
      </c>
      <c r="D54" s="53" t="s">
        <v>373</v>
      </c>
      <c r="E54" s="54">
        <v>417</v>
      </c>
      <c r="F54" s="47">
        <v>0</v>
      </c>
      <c r="G54" s="57">
        <f t="shared" si="2"/>
        <v>0</v>
      </c>
      <c r="H54" s="140">
        <v>2.0000000000000002E-5</v>
      </c>
      <c r="I54" s="140">
        <v>8.3400000000000002E-3</v>
      </c>
      <c r="J54" s="140">
        <v>3.2000000000000002E-3</v>
      </c>
      <c r="K54" s="140">
        <v>1.3344</v>
      </c>
    </row>
    <row r="55" spans="1:11" ht="22.5" x14ac:dyDescent="0.2">
      <c r="A55" s="51">
        <v>34</v>
      </c>
      <c r="B55" s="52" t="s">
        <v>11397</v>
      </c>
      <c r="C55" s="60" t="s">
        <v>11580</v>
      </c>
      <c r="D55" s="53" t="s">
        <v>373</v>
      </c>
      <c r="E55" s="54">
        <v>550</v>
      </c>
      <c r="F55" s="47">
        <v>0</v>
      </c>
      <c r="G55" s="57">
        <f t="shared" si="2"/>
        <v>0</v>
      </c>
      <c r="H55" s="140">
        <v>5.0000000000000002E-5</v>
      </c>
      <c r="I55" s="140">
        <v>2.75E-2</v>
      </c>
      <c r="J55" s="140">
        <v>5.3200000000000001E-3</v>
      </c>
      <c r="K55" s="140">
        <v>2.9260000000000002</v>
      </c>
    </row>
    <row r="56" spans="1:11" x14ac:dyDescent="0.2">
      <c r="A56" s="51">
        <v>35</v>
      </c>
      <c r="B56" s="52" t="s">
        <v>11688</v>
      </c>
      <c r="C56" s="60" t="s">
        <v>11689</v>
      </c>
      <c r="D56" s="53" t="s">
        <v>373</v>
      </c>
      <c r="E56" s="54">
        <v>160</v>
      </c>
      <c r="F56" s="47">
        <v>0</v>
      </c>
      <c r="G56" s="57">
        <f t="shared" si="2"/>
        <v>0</v>
      </c>
      <c r="H56" s="140">
        <v>5.0000000000000002E-5</v>
      </c>
      <c r="I56" s="140">
        <v>8.0000000000000002E-3</v>
      </c>
      <c r="J56" s="140">
        <v>4.7299999999999998E-3</v>
      </c>
      <c r="K56" s="140">
        <v>0.75679999999999992</v>
      </c>
    </row>
    <row r="57" spans="1:11" x14ac:dyDescent="0.2">
      <c r="A57" s="43">
        <v>36</v>
      </c>
      <c r="B57" s="44" t="s">
        <v>11690</v>
      </c>
      <c r="C57" s="59" t="s">
        <v>11691</v>
      </c>
      <c r="D57" s="45" t="s">
        <v>373</v>
      </c>
      <c r="E57" s="46">
        <v>288</v>
      </c>
      <c r="F57" s="47">
        <v>0</v>
      </c>
      <c r="G57" s="49">
        <f t="shared" si="2"/>
        <v>0</v>
      </c>
      <c r="H57" s="140">
        <v>6.0000000000000002E-5</v>
      </c>
      <c r="I57" s="140">
        <v>1.728E-2</v>
      </c>
      <c r="J57" s="140">
        <v>8.4100000000000008E-3</v>
      </c>
      <c r="K57" s="140">
        <v>2.4220800000000002</v>
      </c>
    </row>
    <row r="58" spans="1:11" x14ac:dyDescent="0.2">
      <c r="A58" s="135"/>
      <c r="B58" s="136"/>
      <c r="C58" s="137" t="s">
        <v>11692</v>
      </c>
      <c r="D58" s="138"/>
      <c r="E58" s="139">
        <v>94</v>
      </c>
      <c r="F58" s="134"/>
      <c r="G58" s="134"/>
      <c r="H58" s="140"/>
      <c r="I58" s="140"/>
      <c r="J58" s="140"/>
      <c r="K58" s="140"/>
    </row>
    <row r="59" spans="1:11" x14ac:dyDescent="0.2">
      <c r="A59" s="135"/>
      <c r="B59" s="136"/>
      <c r="C59" s="137" t="s">
        <v>11693</v>
      </c>
      <c r="D59" s="138"/>
      <c r="E59" s="139">
        <v>124</v>
      </c>
      <c r="F59" s="134"/>
      <c r="G59" s="134"/>
      <c r="H59" s="140"/>
      <c r="I59" s="140"/>
      <c r="J59" s="140"/>
      <c r="K59" s="140"/>
    </row>
    <row r="60" spans="1:11" x14ac:dyDescent="0.2">
      <c r="A60" s="135"/>
      <c r="B60" s="136"/>
      <c r="C60" s="137" t="s">
        <v>11694</v>
      </c>
      <c r="D60" s="138"/>
      <c r="E60" s="139">
        <v>70</v>
      </c>
      <c r="F60" s="134"/>
      <c r="G60" s="134"/>
      <c r="H60" s="140"/>
      <c r="I60" s="140"/>
      <c r="J60" s="140"/>
      <c r="K60" s="140"/>
    </row>
    <row r="61" spans="1:11" x14ac:dyDescent="0.2">
      <c r="A61" s="51">
        <v>37</v>
      </c>
      <c r="B61" s="52" t="s">
        <v>11695</v>
      </c>
      <c r="C61" s="60" t="s">
        <v>11696</v>
      </c>
      <c r="D61" s="53" t="s">
        <v>505</v>
      </c>
      <c r="E61" s="54">
        <v>200</v>
      </c>
      <c r="F61" s="47">
        <v>0</v>
      </c>
      <c r="G61" s="57">
        <f t="shared" si="2"/>
        <v>0</v>
      </c>
      <c r="H61" s="140">
        <v>0</v>
      </c>
      <c r="I61" s="140">
        <v>0</v>
      </c>
      <c r="J61" s="140">
        <v>7.2000000000000005E-4</v>
      </c>
      <c r="K61" s="140">
        <v>0.14400000000000002</v>
      </c>
    </row>
    <row r="62" spans="1:11" x14ac:dyDescent="0.2">
      <c r="A62" s="51">
        <v>38</v>
      </c>
      <c r="B62" s="52" t="s">
        <v>11697</v>
      </c>
      <c r="C62" s="60" t="s">
        <v>11698</v>
      </c>
      <c r="D62" s="53" t="s">
        <v>505</v>
      </c>
      <c r="E62" s="54">
        <v>100</v>
      </c>
      <c r="F62" s="47">
        <v>0</v>
      </c>
      <c r="G62" s="57">
        <f t="shared" si="2"/>
        <v>0</v>
      </c>
      <c r="H62" s="140">
        <v>0</v>
      </c>
      <c r="I62" s="140">
        <v>0</v>
      </c>
      <c r="J62" s="140">
        <v>3.1E-4</v>
      </c>
      <c r="K62" s="140">
        <v>3.1E-2</v>
      </c>
    </row>
    <row r="63" spans="1:11" x14ac:dyDescent="0.2">
      <c r="A63" s="51">
        <v>39</v>
      </c>
      <c r="B63" s="52" t="s">
        <v>11699</v>
      </c>
      <c r="C63" s="60" t="s">
        <v>11700</v>
      </c>
      <c r="D63" s="53" t="s">
        <v>505</v>
      </c>
      <c r="E63" s="54">
        <v>50</v>
      </c>
      <c r="F63" s="47">
        <v>0</v>
      </c>
      <c r="G63" s="57">
        <f t="shared" si="2"/>
        <v>0</v>
      </c>
      <c r="H63" s="140">
        <v>0</v>
      </c>
      <c r="I63" s="140">
        <v>0</v>
      </c>
      <c r="J63" s="140">
        <v>6.8000000000000005E-4</v>
      </c>
      <c r="K63" s="140">
        <v>3.4000000000000002E-2</v>
      </c>
    </row>
    <row r="64" spans="1:11" x14ac:dyDescent="0.2">
      <c r="A64" s="51">
        <v>40</v>
      </c>
      <c r="B64" s="52" t="s">
        <v>11701</v>
      </c>
      <c r="C64" s="60" t="s">
        <v>11702</v>
      </c>
      <c r="D64" s="53" t="s">
        <v>297</v>
      </c>
      <c r="E64" s="54">
        <v>19.805730000000001</v>
      </c>
      <c r="F64" s="47">
        <v>0</v>
      </c>
      <c r="G64" s="57">
        <f t="shared" si="2"/>
        <v>0</v>
      </c>
      <c r="H64" s="140">
        <v>0</v>
      </c>
      <c r="I64" s="140">
        <v>0</v>
      </c>
      <c r="J64" s="140">
        <v>0</v>
      </c>
      <c r="K64" s="140">
        <v>0</v>
      </c>
    </row>
    <row r="65" spans="1:11" x14ac:dyDescent="0.2">
      <c r="A65" s="51">
        <v>41</v>
      </c>
      <c r="B65" s="52" t="s">
        <v>11703</v>
      </c>
      <c r="C65" s="60" t="s">
        <v>11704</v>
      </c>
      <c r="D65" s="53" t="s">
        <v>505</v>
      </c>
      <c r="E65" s="54">
        <v>15</v>
      </c>
      <c r="F65" s="47">
        <v>0</v>
      </c>
      <c r="G65" s="57">
        <f t="shared" si="2"/>
        <v>0</v>
      </c>
      <c r="H65" s="140">
        <v>2.0000000000000002E-5</v>
      </c>
      <c r="I65" s="140">
        <v>3.0000000000000003E-4</v>
      </c>
      <c r="J65" s="140">
        <v>1.4E-2</v>
      </c>
      <c r="K65" s="140">
        <v>0.21</v>
      </c>
    </row>
    <row r="66" spans="1:11" x14ac:dyDescent="0.2">
      <c r="A66" s="51">
        <v>42</v>
      </c>
      <c r="B66" s="52" t="s">
        <v>11705</v>
      </c>
      <c r="C66" s="60" t="s">
        <v>11706</v>
      </c>
      <c r="D66" s="53" t="s">
        <v>505</v>
      </c>
      <c r="E66" s="54">
        <v>13</v>
      </c>
      <c r="F66" s="47">
        <v>0</v>
      </c>
      <c r="G66" s="57">
        <f t="shared" si="2"/>
        <v>0</v>
      </c>
      <c r="H66" s="140">
        <v>2.0000000000000002E-5</v>
      </c>
      <c r="I66" s="140">
        <v>2.6000000000000003E-4</v>
      </c>
      <c r="J66" s="140">
        <v>3.9E-2</v>
      </c>
      <c r="K66" s="140">
        <v>0.50700000000000001</v>
      </c>
    </row>
    <row r="67" spans="1:11" x14ac:dyDescent="0.2">
      <c r="A67" s="51">
        <v>43</v>
      </c>
      <c r="B67" s="52" t="s">
        <v>11707</v>
      </c>
      <c r="C67" s="60" t="s">
        <v>11708</v>
      </c>
      <c r="D67" s="53" t="s">
        <v>505</v>
      </c>
      <c r="E67" s="54">
        <v>4</v>
      </c>
      <c r="F67" s="47">
        <v>0</v>
      </c>
      <c r="G67" s="57">
        <f t="shared" si="2"/>
        <v>0</v>
      </c>
      <c r="H67" s="140">
        <v>4.0000000000000003E-5</v>
      </c>
      <c r="I67" s="140">
        <v>1.6000000000000001E-4</v>
      </c>
      <c r="J67" s="140">
        <v>4.4999999999999999E-4</v>
      </c>
      <c r="K67" s="140">
        <v>1.8E-3</v>
      </c>
    </row>
    <row r="68" spans="1:11" x14ac:dyDescent="0.2">
      <c r="A68" s="51">
        <v>44</v>
      </c>
      <c r="B68" s="52" t="s">
        <v>11709</v>
      </c>
      <c r="C68" s="60" t="s">
        <v>11710</v>
      </c>
      <c r="D68" s="53" t="s">
        <v>505</v>
      </c>
      <c r="E68" s="54">
        <v>2</v>
      </c>
      <c r="F68" s="47">
        <v>0</v>
      </c>
      <c r="G68" s="57">
        <f t="shared" si="2"/>
        <v>0</v>
      </c>
      <c r="H68" s="140">
        <v>1.7000000000000001E-4</v>
      </c>
      <c r="I68" s="140">
        <v>3.4000000000000002E-4</v>
      </c>
      <c r="J68" s="140">
        <v>2.2000000000000001E-3</v>
      </c>
      <c r="K68" s="140">
        <v>4.4000000000000003E-3</v>
      </c>
    </row>
    <row r="69" spans="1:11" x14ac:dyDescent="0.2">
      <c r="A69" s="51">
        <v>45</v>
      </c>
      <c r="B69" s="52" t="s">
        <v>11711</v>
      </c>
      <c r="C69" s="60" t="s">
        <v>11712</v>
      </c>
      <c r="D69" s="53" t="s">
        <v>505</v>
      </c>
      <c r="E69" s="54">
        <v>2</v>
      </c>
      <c r="F69" s="47">
        <v>0</v>
      </c>
      <c r="G69" s="57">
        <f t="shared" si="2"/>
        <v>0</v>
      </c>
      <c r="H69" s="140">
        <v>0</v>
      </c>
      <c r="I69" s="140">
        <v>0</v>
      </c>
      <c r="J69" s="140">
        <v>3.3800000000000002E-3</v>
      </c>
      <c r="K69" s="140">
        <v>6.7600000000000004E-3</v>
      </c>
    </row>
    <row r="70" spans="1:11" x14ac:dyDescent="0.2">
      <c r="A70" s="51">
        <v>46</v>
      </c>
      <c r="B70" s="52" t="s">
        <v>11713</v>
      </c>
      <c r="C70" s="60" t="s">
        <v>11714</v>
      </c>
      <c r="D70" s="53" t="s">
        <v>505</v>
      </c>
      <c r="E70" s="54">
        <v>2</v>
      </c>
      <c r="F70" s="47">
        <v>0</v>
      </c>
      <c r="G70" s="57">
        <f t="shared" si="2"/>
        <v>0</v>
      </c>
      <c r="H70" s="140">
        <v>3.1E-4</v>
      </c>
      <c r="I70" s="140">
        <v>6.2E-4</v>
      </c>
      <c r="J70" s="140">
        <v>7.4700000000000001E-3</v>
      </c>
      <c r="K70" s="140">
        <v>1.494E-2</v>
      </c>
    </row>
    <row r="71" spans="1:11" x14ac:dyDescent="0.2">
      <c r="A71" s="51">
        <v>47</v>
      </c>
      <c r="B71" s="52" t="s">
        <v>11715</v>
      </c>
      <c r="C71" s="60" t="s">
        <v>11716</v>
      </c>
      <c r="D71" s="53" t="s">
        <v>505</v>
      </c>
      <c r="E71" s="54">
        <v>10</v>
      </c>
      <c r="F71" s="47">
        <v>0</v>
      </c>
      <c r="G71" s="57">
        <f t="shared" si="2"/>
        <v>0</v>
      </c>
      <c r="H71" s="140">
        <v>1.0000000000000001E-5</v>
      </c>
      <c r="I71" s="140">
        <v>1E-4</v>
      </c>
      <c r="J71" s="140">
        <v>4.0000000000000002E-4</v>
      </c>
      <c r="K71" s="140">
        <v>4.0000000000000001E-3</v>
      </c>
    </row>
    <row r="72" spans="1:11" x14ac:dyDescent="0.2">
      <c r="A72" s="51">
        <v>48</v>
      </c>
      <c r="B72" s="52" t="s">
        <v>11717</v>
      </c>
      <c r="C72" s="60" t="s">
        <v>11718</v>
      </c>
      <c r="D72" s="53" t="s">
        <v>505</v>
      </c>
      <c r="E72" s="54">
        <v>2</v>
      </c>
      <c r="F72" s="47">
        <v>0</v>
      </c>
      <c r="G72" s="57">
        <f t="shared" si="2"/>
        <v>0</v>
      </c>
      <c r="H72" s="140">
        <v>0</v>
      </c>
      <c r="I72" s="140">
        <v>0</v>
      </c>
      <c r="J72" s="140">
        <v>1.91E-3</v>
      </c>
      <c r="K72" s="140">
        <v>3.82E-3</v>
      </c>
    </row>
    <row r="73" spans="1:11" x14ac:dyDescent="0.2">
      <c r="A73" s="51">
        <v>49</v>
      </c>
      <c r="B73" s="52" t="s">
        <v>11719</v>
      </c>
      <c r="C73" s="60" t="s">
        <v>11720</v>
      </c>
      <c r="D73" s="53" t="s">
        <v>505</v>
      </c>
      <c r="E73" s="54">
        <v>1</v>
      </c>
      <c r="F73" s="47">
        <v>0</v>
      </c>
      <c r="G73" s="57">
        <f t="shared" si="2"/>
        <v>0</v>
      </c>
      <c r="H73" s="140">
        <v>0</v>
      </c>
      <c r="I73" s="140">
        <v>0</v>
      </c>
      <c r="J73" s="140">
        <v>5.0200000000000002E-3</v>
      </c>
      <c r="K73" s="140">
        <v>5.0200000000000002E-3</v>
      </c>
    </row>
    <row r="74" spans="1:11" x14ac:dyDescent="0.2">
      <c r="A74" s="51">
        <v>50</v>
      </c>
      <c r="B74" s="52" t="s">
        <v>11721</v>
      </c>
      <c r="C74" s="60" t="s">
        <v>11722</v>
      </c>
      <c r="D74" s="53" t="s">
        <v>297</v>
      </c>
      <c r="E74" s="54">
        <v>0.75773999999999997</v>
      </c>
      <c r="F74" s="47">
        <v>0</v>
      </c>
      <c r="G74" s="57">
        <f t="shared" si="2"/>
        <v>0</v>
      </c>
      <c r="H74" s="140">
        <v>0</v>
      </c>
      <c r="I74" s="140">
        <v>0</v>
      </c>
      <c r="J74" s="140">
        <v>0</v>
      </c>
      <c r="K74" s="140">
        <v>0</v>
      </c>
    </row>
    <row r="75" spans="1:11" x14ac:dyDescent="0.2">
      <c r="A75" s="51">
        <v>51</v>
      </c>
      <c r="B75" s="52" t="s">
        <v>11723</v>
      </c>
      <c r="C75" s="60" t="s">
        <v>11724</v>
      </c>
      <c r="D75" s="53" t="s">
        <v>11648</v>
      </c>
      <c r="E75" s="54">
        <v>16</v>
      </c>
      <c r="F75" s="47">
        <v>0</v>
      </c>
      <c r="G75" s="57">
        <f t="shared" si="2"/>
        <v>0</v>
      </c>
      <c r="H75" s="140">
        <v>0</v>
      </c>
      <c r="I75" s="140">
        <v>0</v>
      </c>
      <c r="J75" s="140">
        <v>0</v>
      </c>
      <c r="K75" s="140">
        <v>0</v>
      </c>
    </row>
    <row r="76" spans="1:11" x14ac:dyDescent="0.2">
      <c r="A76" s="51">
        <v>52</v>
      </c>
      <c r="B76" s="52" t="s">
        <v>11725</v>
      </c>
      <c r="C76" s="60" t="s">
        <v>11726</v>
      </c>
      <c r="D76" s="53" t="s">
        <v>4127</v>
      </c>
      <c r="E76" s="54">
        <v>1</v>
      </c>
      <c r="F76" s="47">
        <v>0</v>
      </c>
      <c r="G76" s="57">
        <f t="shared" si="2"/>
        <v>0</v>
      </c>
      <c r="H76" s="140">
        <v>0</v>
      </c>
      <c r="I76" s="140">
        <v>0</v>
      </c>
      <c r="J76" s="140">
        <v>0.11700000000000001</v>
      </c>
      <c r="K76" s="140">
        <v>0.11700000000000001</v>
      </c>
    </row>
    <row r="77" spans="1:11" ht="22.5" x14ac:dyDescent="0.2">
      <c r="A77" s="51">
        <v>53</v>
      </c>
      <c r="B77" s="52" t="s">
        <v>5622</v>
      </c>
      <c r="C77" s="60" t="s">
        <v>11727</v>
      </c>
      <c r="D77" s="53" t="s">
        <v>297</v>
      </c>
      <c r="E77" s="54">
        <v>12.157450000000001</v>
      </c>
      <c r="F77" s="47">
        <v>0</v>
      </c>
      <c r="G77" s="57">
        <f t="shared" si="2"/>
        <v>0</v>
      </c>
      <c r="H77" s="140">
        <v>0</v>
      </c>
      <c r="I77" s="140">
        <v>0</v>
      </c>
      <c r="J77" s="140">
        <v>0</v>
      </c>
      <c r="K77" s="140">
        <v>0</v>
      </c>
    </row>
    <row r="78" spans="1:11" x14ac:dyDescent="0.2">
      <c r="A78" s="51">
        <v>54</v>
      </c>
      <c r="B78" s="52" t="s">
        <v>11728</v>
      </c>
      <c r="C78" s="60" t="s">
        <v>11729</v>
      </c>
      <c r="D78" s="53" t="s">
        <v>297</v>
      </c>
      <c r="E78" s="54">
        <v>22.236709999999999</v>
      </c>
      <c r="F78" s="47">
        <v>0</v>
      </c>
      <c r="G78" s="57">
        <f t="shared" si="2"/>
        <v>0</v>
      </c>
      <c r="H78" s="140">
        <v>0</v>
      </c>
      <c r="I78" s="140">
        <v>0</v>
      </c>
      <c r="J78" s="140">
        <v>0</v>
      </c>
      <c r="K78" s="140">
        <v>0</v>
      </c>
    </row>
    <row r="79" spans="1:11" x14ac:dyDescent="0.2">
      <c r="A79" s="36" t="s">
        <v>148</v>
      </c>
      <c r="B79" s="37" t="s">
        <v>70</v>
      </c>
      <c r="C79" s="58" t="s">
        <v>71</v>
      </c>
      <c r="D79" s="38"/>
      <c r="E79" s="39"/>
      <c r="F79" s="40"/>
      <c r="G79" s="41">
        <f>SUM(G80:G101)</f>
        <v>0</v>
      </c>
      <c r="H79" s="313"/>
      <c r="I79" s="313">
        <f>SUM(I80:I101)</f>
        <v>0.86817</v>
      </c>
      <c r="J79" s="313"/>
      <c r="K79" s="313">
        <f>SUM(K80:K101)</f>
        <v>0</v>
      </c>
    </row>
    <row r="80" spans="1:11" x14ac:dyDescent="0.2">
      <c r="A80" s="43">
        <v>55</v>
      </c>
      <c r="B80" s="44" t="s">
        <v>11730</v>
      </c>
      <c r="C80" s="59" t="s">
        <v>11731</v>
      </c>
      <c r="D80" s="45" t="s">
        <v>505</v>
      </c>
      <c r="E80" s="46">
        <v>56</v>
      </c>
      <c r="F80" s="47">
        <v>0</v>
      </c>
      <c r="G80" s="49">
        <f t="shared" ref="G80:G101" si="3">E80*F80</f>
        <v>0</v>
      </c>
      <c r="H80" s="140">
        <v>1.89E-3</v>
      </c>
      <c r="I80" s="140">
        <v>0.10584</v>
      </c>
      <c r="J80" s="140">
        <v>0</v>
      </c>
      <c r="K80" s="140">
        <v>0</v>
      </c>
    </row>
    <row r="81" spans="1:11" x14ac:dyDescent="0.2">
      <c r="A81" s="135"/>
      <c r="B81" s="136"/>
      <c r="C81" s="137" t="s">
        <v>11732</v>
      </c>
      <c r="D81" s="138"/>
      <c r="E81" s="139">
        <v>12</v>
      </c>
      <c r="F81" s="134"/>
      <c r="G81" s="134"/>
      <c r="H81" s="140"/>
      <c r="I81" s="140"/>
      <c r="J81" s="140"/>
      <c r="K81" s="140"/>
    </row>
    <row r="82" spans="1:11" x14ac:dyDescent="0.2">
      <c r="A82" s="135"/>
      <c r="B82" s="136"/>
      <c r="C82" s="137" t="s">
        <v>11733</v>
      </c>
      <c r="D82" s="138"/>
      <c r="E82" s="139">
        <v>15</v>
      </c>
      <c r="F82" s="134"/>
      <c r="G82" s="134"/>
      <c r="H82" s="140"/>
      <c r="I82" s="140"/>
      <c r="J82" s="140"/>
      <c r="K82" s="140"/>
    </row>
    <row r="83" spans="1:11" x14ac:dyDescent="0.2">
      <c r="A83" s="135"/>
      <c r="B83" s="136"/>
      <c r="C83" s="137" t="s">
        <v>11734</v>
      </c>
      <c r="D83" s="138"/>
      <c r="E83" s="139">
        <v>29</v>
      </c>
      <c r="F83" s="134"/>
      <c r="G83" s="134"/>
      <c r="H83" s="140"/>
      <c r="I83" s="140"/>
      <c r="J83" s="140"/>
      <c r="K83" s="140"/>
    </row>
    <row r="84" spans="1:11" ht="22.5" x14ac:dyDescent="0.2">
      <c r="A84" s="43">
        <v>56</v>
      </c>
      <c r="B84" s="44" t="s">
        <v>11226</v>
      </c>
      <c r="C84" s="59" t="s">
        <v>11475</v>
      </c>
      <c r="D84" s="45" t="s">
        <v>373</v>
      </c>
      <c r="E84" s="46">
        <v>461</v>
      </c>
      <c r="F84" s="47">
        <v>0</v>
      </c>
      <c r="G84" s="49">
        <f t="shared" si="3"/>
        <v>0</v>
      </c>
      <c r="H84" s="140">
        <v>0</v>
      </c>
      <c r="I84" s="140">
        <v>0</v>
      </c>
      <c r="J84" s="140">
        <v>0</v>
      </c>
      <c r="K84" s="140">
        <v>0</v>
      </c>
    </row>
    <row r="85" spans="1:11" x14ac:dyDescent="0.2">
      <c r="A85" s="135"/>
      <c r="B85" s="136"/>
      <c r="C85" s="137" t="s">
        <v>11735</v>
      </c>
      <c r="D85" s="138"/>
      <c r="E85" s="139">
        <v>461</v>
      </c>
      <c r="F85" s="134"/>
      <c r="G85" s="134"/>
      <c r="H85" s="140"/>
      <c r="I85" s="140"/>
      <c r="J85" s="140"/>
      <c r="K85" s="140"/>
    </row>
    <row r="86" spans="1:11" ht="22.5" x14ac:dyDescent="0.2">
      <c r="A86" s="43">
        <v>57</v>
      </c>
      <c r="B86" s="44" t="s">
        <v>11736</v>
      </c>
      <c r="C86" s="59" t="s">
        <v>11737</v>
      </c>
      <c r="D86" s="45" t="s">
        <v>373</v>
      </c>
      <c r="E86" s="46">
        <v>271</v>
      </c>
      <c r="F86" s="47">
        <v>0</v>
      </c>
      <c r="G86" s="49">
        <f t="shared" si="3"/>
        <v>0</v>
      </c>
      <c r="H86" s="140">
        <v>0</v>
      </c>
      <c r="I86" s="140">
        <v>0</v>
      </c>
      <c r="J86" s="140">
        <v>0</v>
      </c>
      <c r="K86" s="140">
        <v>0</v>
      </c>
    </row>
    <row r="87" spans="1:11" x14ac:dyDescent="0.2">
      <c r="A87" s="135"/>
      <c r="B87" s="136"/>
      <c r="C87" s="137" t="s">
        <v>11738</v>
      </c>
      <c r="D87" s="138"/>
      <c r="E87" s="139">
        <v>271</v>
      </c>
      <c r="F87" s="134"/>
      <c r="G87" s="134"/>
      <c r="H87" s="140"/>
      <c r="I87" s="140"/>
      <c r="J87" s="140"/>
      <c r="K87" s="140"/>
    </row>
    <row r="88" spans="1:11" ht="22.5" x14ac:dyDescent="0.2">
      <c r="A88" s="43">
        <v>58</v>
      </c>
      <c r="B88" s="44" t="s">
        <v>11228</v>
      </c>
      <c r="C88" s="59" t="s">
        <v>11476</v>
      </c>
      <c r="D88" s="45" t="s">
        <v>373</v>
      </c>
      <c r="E88" s="46">
        <v>43</v>
      </c>
      <c r="F88" s="47">
        <v>0</v>
      </c>
      <c r="G88" s="49">
        <f t="shared" si="3"/>
        <v>0</v>
      </c>
      <c r="H88" s="140">
        <v>0</v>
      </c>
      <c r="I88" s="140">
        <v>0</v>
      </c>
      <c r="J88" s="140">
        <v>0</v>
      </c>
      <c r="K88" s="140">
        <v>0</v>
      </c>
    </row>
    <row r="89" spans="1:11" x14ac:dyDescent="0.2">
      <c r="A89" s="135"/>
      <c r="B89" s="136"/>
      <c r="C89" s="137" t="s">
        <v>11739</v>
      </c>
      <c r="D89" s="138"/>
      <c r="E89" s="139">
        <v>43</v>
      </c>
      <c r="F89" s="134"/>
      <c r="G89" s="134"/>
      <c r="H89" s="140"/>
      <c r="I89" s="140"/>
      <c r="J89" s="140"/>
      <c r="K89" s="140"/>
    </row>
    <row r="90" spans="1:11" x14ac:dyDescent="0.2">
      <c r="A90" s="51">
        <v>59</v>
      </c>
      <c r="B90" s="52" t="s">
        <v>11232</v>
      </c>
      <c r="C90" s="60" t="s">
        <v>11233</v>
      </c>
      <c r="D90" s="53" t="s">
        <v>505</v>
      </c>
      <c r="E90" s="54">
        <v>1</v>
      </c>
      <c r="F90" s="47">
        <v>0</v>
      </c>
      <c r="G90" s="57">
        <f t="shared" si="3"/>
        <v>0</v>
      </c>
      <c r="H90" s="140">
        <v>0</v>
      </c>
      <c r="I90" s="140">
        <v>0</v>
      </c>
      <c r="J90" s="140">
        <v>0</v>
      </c>
      <c r="K90" s="140">
        <v>0</v>
      </c>
    </row>
    <row r="91" spans="1:11" x14ac:dyDescent="0.2">
      <c r="A91" s="51">
        <v>60</v>
      </c>
      <c r="B91" s="52" t="s">
        <v>11234</v>
      </c>
      <c r="C91" s="60" t="s">
        <v>11478</v>
      </c>
      <c r="D91" s="53" t="s">
        <v>505</v>
      </c>
      <c r="E91" s="54">
        <v>10</v>
      </c>
      <c r="F91" s="47">
        <v>0</v>
      </c>
      <c r="G91" s="57">
        <f t="shared" si="3"/>
        <v>0</v>
      </c>
      <c r="H91" s="140">
        <v>0</v>
      </c>
      <c r="I91" s="140">
        <v>0</v>
      </c>
      <c r="J91" s="140">
        <v>0</v>
      </c>
      <c r="K91" s="140">
        <v>0</v>
      </c>
    </row>
    <row r="92" spans="1:11" x14ac:dyDescent="0.2">
      <c r="A92" s="51">
        <v>61</v>
      </c>
      <c r="B92" s="52" t="s">
        <v>11740</v>
      </c>
      <c r="C92" s="60" t="s">
        <v>11741</v>
      </c>
      <c r="D92" s="53" t="s">
        <v>373</v>
      </c>
      <c r="E92" s="54">
        <v>20</v>
      </c>
      <c r="F92" s="47">
        <v>0</v>
      </c>
      <c r="G92" s="57">
        <f t="shared" si="3"/>
        <v>0</v>
      </c>
      <c r="H92" s="140">
        <v>4.0000000000000003E-5</v>
      </c>
      <c r="I92" s="140">
        <v>8.0000000000000004E-4</v>
      </c>
      <c r="J92" s="140">
        <v>0</v>
      </c>
      <c r="K92" s="140">
        <v>0</v>
      </c>
    </row>
    <row r="93" spans="1:11" x14ac:dyDescent="0.2">
      <c r="A93" s="51">
        <v>62</v>
      </c>
      <c r="B93" s="52" t="s">
        <v>11742</v>
      </c>
      <c r="C93" s="60" t="s">
        <v>11743</v>
      </c>
      <c r="D93" s="53" t="s">
        <v>373</v>
      </c>
      <c r="E93" s="54">
        <v>23</v>
      </c>
      <c r="F93" s="47">
        <v>0</v>
      </c>
      <c r="G93" s="57">
        <f t="shared" si="3"/>
        <v>0</v>
      </c>
      <c r="H93" s="140">
        <v>5.0000000000000002E-5</v>
      </c>
      <c r="I93" s="140">
        <v>1.15E-3</v>
      </c>
      <c r="J93" s="140">
        <v>0</v>
      </c>
      <c r="K93" s="140">
        <v>0</v>
      </c>
    </row>
    <row r="94" spans="1:11" x14ac:dyDescent="0.2">
      <c r="A94" s="51">
        <v>63</v>
      </c>
      <c r="B94" s="52" t="s">
        <v>11239</v>
      </c>
      <c r="C94" s="60" t="s">
        <v>11483</v>
      </c>
      <c r="D94" s="53" t="s">
        <v>505</v>
      </c>
      <c r="E94" s="54">
        <v>150</v>
      </c>
      <c r="F94" s="47">
        <v>0</v>
      </c>
      <c r="G94" s="57">
        <f t="shared" si="3"/>
        <v>0</v>
      </c>
      <c r="H94" s="140">
        <v>0</v>
      </c>
      <c r="I94" s="140">
        <v>0</v>
      </c>
      <c r="J94" s="140">
        <v>0</v>
      </c>
      <c r="K94" s="140">
        <v>0</v>
      </c>
    </row>
    <row r="95" spans="1:11" ht="22.5" x14ac:dyDescent="0.2">
      <c r="A95" s="51">
        <v>64</v>
      </c>
      <c r="B95" s="52" t="s">
        <v>11240</v>
      </c>
      <c r="C95" s="60" t="s">
        <v>11484</v>
      </c>
      <c r="D95" s="53" t="s">
        <v>505</v>
      </c>
      <c r="E95" s="54">
        <v>1</v>
      </c>
      <c r="F95" s="47">
        <v>0</v>
      </c>
      <c r="G95" s="57">
        <f t="shared" si="3"/>
        <v>0</v>
      </c>
      <c r="H95" s="140">
        <v>0</v>
      </c>
      <c r="I95" s="140">
        <v>0</v>
      </c>
      <c r="J95" s="140">
        <v>0</v>
      </c>
      <c r="K95" s="140">
        <v>0</v>
      </c>
    </row>
    <row r="96" spans="1:11" ht="33.75" x14ac:dyDescent="0.2">
      <c r="A96" s="51">
        <v>65</v>
      </c>
      <c r="B96" s="52" t="s">
        <v>11744</v>
      </c>
      <c r="C96" s="60" t="s">
        <v>11745</v>
      </c>
      <c r="D96" s="53" t="s">
        <v>373</v>
      </c>
      <c r="E96" s="54">
        <v>159</v>
      </c>
      <c r="F96" s="47">
        <v>0</v>
      </c>
      <c r="G96" s="57">
        <f t="shared" si="3"/>
        <v>0</v>
      </c>
      <c r="H96" s="140">
        <v>3.1E-4</v>
      </c>
      <c r="I96" s="140">
        <v>4.929E-2</v>
      </c>
      <c r="J96" s="140">
        <v>0</v>
      </c>
      <c r="K96" s="140">
        <v>0</v>
      </c>
    </row>
    <row r="97" spans="1:11" ht="33.75" x14ac:dyDescent="0.2">
      <c r="A97" s="51">
        <v>66</v>
      </c>
      <c r="B97" s="52" t="s">
        <v>11242</v>
      </c>
      <c r="C97" s="60" t="s">
        <v>11486</v>
      </c>
      <c r="D97" s="53" t="s">
        <v>373</v>
      </c>
      <c r="E97" s="54">
        <v>121</v>
      </c>
      <c r="F97" s="47">
        <v>0</v>
      </c>
      <c r="G97" s="57">
        <f t="shared" si="3"/>
        <v>0</v>
      </c>
      <c r="H97" s="140">
        <v>3.4000000000000002E-4</v>
      </c>
      <c r="I97" s="140">
        <v>4.1140000000000003E-2</v>
      </c>
      <c r="J97" s="140">
        <v>0</v>
      </c>
      <c r="K97" s="140">
        <v>0</v>
      </c>
    </row>
    <row r="98" spans="1:11" ht="33.75" x14ac:dyDescent="0.2">
      <c r="A98" s="51">
        <v>67</v>
      </c>
      <c r="B98" s="52" t="s">
        <v>11243</v>
      </c>
      <c r="C98" s="60" t="s">
        <v>11487</v>
      </c>
      <c r="D98" s="53" t="s">
        <v>373</v>
      </c>
      <c r="E98" s="54">
        <v>181</v>
      </c>
      <c r="F98" s="47">
        <v>0</v>
      </c>
      <c r="G98" s="57">
        <f t="shared" si="3"/>
        <v>0</v>
      </c>
      <c r="H98" s="140">
        <v>7.3999999999999999E-4</v>
      </c>
      <c r="I98" s="140">
        <v>0.13394</v>
      </c>
      <c r="J98" s="140">
        <v>0</v>
      </c>
      <c r="K98" s="140">
        <v>0</v>
      </c>
    </row>
    <row r="99" spans="1:11" ht="33.75" x14ac:dyDescent="0.2">
      <c r="A99" s="51">
        <v>68</v>
      </c>
      <c r="B99" s="52" t="s">
        <v>11746</v>
      </c>
      <c r="C99" s="60" t="s">
        <v>11747</v>
      </c>
      <c r="D99" s="53" t="s">
        <v>373</v>
      </c>
      <c r="E99" s="54">
        <v>93</v>
      </c>
      <c r="F99" s="47">
        <v>0</v>
      </c>
      <c r="G99" s="57">
        <f t="shared" si="3"/>
        <v>0</v>
      </c>
      <c r="H99" s="140">
        <v>1.17E-3</v>
      </c>
      <c r="I99" s="140">
        <v>0.10881</v>
      </c>
      <c r="J99" s="140">
        <v>0</v>
      </c>
      <c r="K99" s="140">
        <v>0</v>
      </c>
    </row>
    <row r="100" spans="1:11" ht="33.75" x14ac:dyDescent="0.2">
      <c r="A100" s="51">
        <v>69</v>
      </c>
      <c r="B100" s="52" t="s">
        <v>11748</v>
      </c>
      <c r="C100" s="60" t="s">
        <v>11749</v>
      </c>
      <c r="D100" s="53" t="s">
        <v>373</v>
      </c>
      <c r="E100" s="54">
        <v>178</v>
      </c>
      <c r="F100" s="47">
        <v>0</v>
      </c>
      <c r="G100" s="57">
        <f t="shared" si="3"/>
        <v>0</v>
      </c>
      <c r="H100" s="140">
        <v>2.3999999999999998E-3</v>
      </c>
      <c r="I100" s="140">
        <v>0.42719999999999997</v>
      </c>
      <c r="J100" s="140">
        <v>0</v>
      </c>
      <c r="K100" s="140">
        <v>0</v>
      </c>
    </row>
    <row r="101" spans="1:11" x14ac:dyDescent="0.2">
      <c r="A101" s="51">
        <v>70</v>
      </c>
      <c r="B101" s="52" t="s">
        <v>11244</v>
      </c>
      <c r="C101" s="60" t="s">
        <v>11488</v>
      </c>
      <c r="D101" s="53" t="s">
        <v>297</v>
      </c>
      <c r="E101" s="54">
        <v>0.86817</v>
      </c>
      <c r="F101" s="47">
        <v>0</v>
      </c>
      <c r="G101" s="57">
        <f t="shared" si="3"/>
        <v>0</v>
      </c>
      <c r="H101" s="140">
        <v>0</v>
      </c>
      <c r="I101" s="140">
        <v>0</v>
      </c>
      <c r="J101" s="140">
        <v>0</v>
      </c>
      <c r="K101" s="140">
        <v>0</v>
      </c>
    </row>
    <row r="102" spans="1:11" x14ac:dyDescent="0.2">
      <c r="A102" s="36" t="s">
        <v>148</v>
      </c>
      <c r="B102" s="37" t="s">
        <v>11750</v>
      </c>
      <c r="C102" s="58" t="s">
        <v>11751</v>
      </c>
      <c r="D102" s="38"/>
      <c r="E102" s="39"/>
      <c r="F102" s="40"/>
      <c r="G102" s="41">
        <f>SUM(G103:G111)</f>
        <v>0</v>
      </c>
      <c r="H102" s="313"/>
      <c r="I102" s="313">
        <f>SUM(I103:I111)</f>
        <v>1.5679999999999999E-2</v>
      </c>
      <c r="J102" s="313"/>
      <c r="K102" s="313">
        <f>SUM(K103:K111)</f>
        <v>0</v>
      </c>
    </row>
    <row r="103" spans="1:11" x14ac:dyDescent="0.2">
      <c r="A103" s="51">
        <v>71</v>
      </c>
      <c r="B103" s="52" t="s">
        <v>11752</v>
      </c>
      <c r="C103" s="60" t="s">
        <v>11753</v>
      </c>
      <c r="D103" s="53" t="s">
        <v>505</v>
      </c>
      <c r="E103" s="54">
        <v>1</v>
      </c>
      <c r="F103" s="47">
        <v>0</v>
      </c>
      <c r="G103" s="57">
        <f t="shared" ref="G103:G111" si="4">E103*F103</f>
        <v>0</v>
      </c>
      <c r="H103" s="140">
        <v>0</v>
      </c>
      <c r="I103" s="140">
        <v>0</v>
      </c>
      <c r="J103" s="140">
        <v>0</v>
      </c>
      <c r="K103" s="140">
        <v>0</v>
      </c>
    </row>
    <row r="104" spans="1:11" x14ac:dyDescent="0.2">
      <c r="A104" s="51">
        <v>72</v>
      </c>
      <c r="B104" s="52" t="s">
        <v>11754</v>
      </c>
      <c r="C104" s="60" t="s">
        <v>11755</v>
      </c>
      <c r="D104" s="53" t="s">
        <v>505</v>
      </c>
      <c r="E104" s="54">
        <v>1</v>
      </c>
      <c r="F104" s="47">
        <v>0</v>
      </c>
      <c r="G104" s="57">
        <f t="shared" si="4"/>
        <v>0</v>
      </c>
      <c r="H104" s="140">
        <v>1.64E-3</v>
      </c>
      <c r="I104" s="140">
        <v>1.64E-3</v>
      </c>
      <c r="J104" s="140">
        <v>0</v>
      </c>
      <c r="K104" s="140">
        <v>0</v>
      </c>
    </row>
    <row r="105" spans="1:11" x14ac:dyDescent="0.2">
      <c r="A105" s="51">
        <v>73</v>
      </c>
      <c r="B105" s="52" t="s">
        <v>11756</v>
      </c>
      <c r="C105" s="60" t="s">
        <v>11757</v>
      </c>
      <c r="D105" s="53" t="s">
        <v>4127</v>
      </c>
      <c r="E105" s="54">
        <v>1</v>
      </c>
      <c r="F105" s="47">
        <v>0</v>
      </c>
      <c r="G105" s="57">
        <f t="shared" si="4"/>
        <v>0</v>
      </c>
      <c r="H105" s="140">
        <v>7.0400000000000003E-3</v>
      </c>
      <c r="I105" s="140">
        <v>7.0400000000000003E-3</v>
      </c>
      <c r="J105" s="140">
        <v>0</v>
      </c>
      <c r="K105" s="140">
        <v>0</v>
      </c>
    </row>
    <row r="106" spans="1:11" ht="22.5" x14ac:dyDescent="0.2">
      <c r="A106" s="51">
        <v>74</v>
      </c>
      <c r="B106" s="52" t="s">
        <v>11758</v>
      </c>
      <c r="C106" s="60" t="s">
        <v>11759</v>
      </c>
      <c r="D106" s="53" t="s">
        <v>505</v>
      </c>
      <c r="E106" s="54">
        <v>1</v>
      </c>
      <c r="F106" s="47">
        <v>0</v>
      </c>
      <c r="G106" s="57">
        <f t="shared" si="4"/>
        <v>0</v>
      </c>
      <c r="H106" s="140">
        <v>4.0000000000000002E-4</v>
      </c>
      <c r="I106" s="140">
        <v>4.0000000000000002E-4</v>
      </c>
      <c r="J106" s="140">
        <v>0</v>
      </c>
      <c r="K106" s="140">
        <v>0</v>
      </c>
    </row>
    <row r="107" spans="1:11" ht="22.5" x14ac:dyDescent="0.2">
      <c r="A107" s="51">
        <v>75</v>
      </c>
      <c r="B107" s="52" t="s">
        <v>11760</v>
      </c>
      <c r="C107" s="60" t="s">
        <v>11761</v>
      </c>
      <c r="D107" s="53" t="s">
        <v>505</v>
      </c>
      <c r="E107" s="54">
        <v>2</v>
      </c>
      <c r="F107" s="47">
        <v>0</v>
      </c>
      <c r="G107" s="57">
        <f t="shared" si="4"/>
        <v>0</v>
      </c>
      <c r="H107" s="140">
        <v>1.5E-3</v>
      </c>
      <c r="I107" s="140">
        <v>3.0000000000000001E-3</v>
      </c>
      <c r="J107" s="140">
        <v>0</v>
      </c>
      <c r="K107" s="140">
        <v>0</v>
      </c>
    </row>
    <row r="108" spans="1:11" ht="22.5" x14ac:dyDescent="0.2">
      <c r="A108" s="51">
        <v>76</v>
      </c>
      <c r="B108" s="52" t="s">
        <v>11762</v>
      </c>
      <c r="C108" s="60" t="s">
        <v>11763</v>
      </c>
      <c r="D108" s="53" t="s">
        <v>505</v>
      </c>
      <c r="E108" s="54">
        <v>1</v>
      </c>
      <c r="F108" s="47">
        <v>0</v>
      </c>
      <c r="G108" s="57">
        <f t="shared" si="4"/>
        <v>0</v>
      </c>
      <c r="H108" s="140">
        <v>3.5999999999999999E-3</v>
      </c>
      <c r="I108" s="140">
        <v>3.5999999999999999E-3</v>
      </c>
      <c r="J108" s="140">
        <v>0</v>
      </c>
      <c r="K108" s="140">
        <v>0</v>
      </c>
    </row>
    <row r="109" spans="1:11" x14ac:dyDescent="0.2">
      <c r="A109" s="51">
        <v>77</v>
      </c>
      <c r="B109" s="52" t="s">
        <v>11764</v>
      </c>
      <c r="C109" s="60" t="s">
        <v>11765</v>
      </c>
      <c r="D109" s="53" t="s">
        <v>505</v>
      </c>
      <c r="E109" s="54">
        <v>1</v>
      </c>
      <c r="F109" s="47">
        <v>0</v>
      </c>
      <c r="G109" s="57">
        <f t="shared" si="4"/>
        <v>0</v>
      </c>
      <c r="H109" s="140">
        <v>0</v>
      </c>
      <c r="I109" s="140">
        <v>0</v>
      </c>
      <c r="J109" s="140">
        <v>0</v>
      </c>
      <c r="K109" s="140">
        <v>0</v>
      </c>
    </row>
    <row r="110" spans="1:11" ht="33.75" x14ac:dyDescent="0.2">
      <c r="A110" s="51">
        <v>78</v>
      </c>
      <c r="B110" s="52" t="s">
        <v>11766</v>
      </c>
      <c r="C110" s="60" t="s">
        <v>11767</v>
      </c>
      <c r="D110" s="53" t="s">
        <v>505</v>
      </c>
      <c r="E110" s="54">
        <v>1</v>
      </c>
      <c r="F110" s="47">
        <v>0</v>
      </c>
      <c r="G110" s="57">
        <f t="shared" si="4"/>
        <v>0</v>
      </c>
      <c r="H110" s="140">
        <v>0</v>
      </c>
      <c r="I110" s="140">
        <v>0</v>
      </c>
      <c r="J110" s="140">
        <v>0</v>
      </c>
      <c r="K110" s="140">
        <v>0</v>
      </c>
    </row>
    <row r="111" spans="1:11" x14ac:dyDescent="0.2">
      <c r="A111" s="51">
        <v>79</v>
      </c>
      <c r="B111" s="52" t="s">
        <v>11768</v>
      </c>
      <c r="C111" s="60" t="s">
        <v>11769</v>
      </c>
      <c r="D111" s="53" t="s">
        <v>297</v>
      </c>
      <c r="E111" s="54">
        <v>1.5679999999999999E-2</v>
      </c>
      <c r="F111" s="47">
        <v>0</v>
      </c>
      <c r="G111" s="57">
        <f t="shared" si="4"/>
        <v>0</v>
      </c>
      <c r="H111" s="140">
        <v>0</v>
      </c>
      <c r="I111" s="140">
        <v>0</v>
      </c>
      <c r="J111" s="140">
        <v>0</v>
      </c>
      <c r="K111" s="140">
        <v>0</v>
      </c>
    </row>
    <row r="112" spans="1:11" x14ac:dyDescent="0.2">
      <c r="A112" s="36" t="s">
        <v>148</v>
      </c>
      <c r="B112" s="37" t="s">
        <v>11245</v>
      </c>
      <c r="C112" s="58" t="s">
        <v>11246</v>
      </c>
      <c r="D112" s="38"/>
      <c r="E112" s="39"/>
      <c r="F112" s="40"/>
      <c r="G112" s="41">
        <f>SUM(G113:G128)</f>
        <v>0</v>
      </c>
      <c r="H112" s="313"/>
      <c r="I112" s="313">
        <f>SUM(I113:I128)</f>
        <v>0.14910000000000001</v>
      </c>
      <c r="J112" s="313"/>
      <c r="K112" s="313">
        <f>SUM(K113:K128)</f>
        <v>0</v>
      </c>
    </row>
    <row r="113" spans="1:11" x14ac:dyDescent="0.2">
      <c r="A113" s="51">
        <v>80</v>
      </c>
      <c r="B113" s="52" t="s">
        <v>11770</v>
      </c>
      <c r="C113" s="60" t="s">
        <v>11771</v>
      </c>
      <c r="D113" s="53" t="s">
        <v>4127</v>
      </c>
      <c r="E113" s="54">
        <v>1</v>
      </c>
      <c r="F113" s="47">
        <v>0</v>
      </c>
      <c r="G113" s="57">
        <f t="shared" ref="G113:G128" si="5">E113*F113</f>
        <v>0</v>
      </c>
      <c r="H113" s="140">
        <v>4.7600000000000003E-3</v>
      </c>
      <c r="I113" s="140">
        <v>4.7600000000000003E-3</v>
      </c>
      <c r="J113" s="140">
        <v>0</v>
      </c>
      <c r="K113" s="140">
        <v>0</v>
      </c>
    </row>
    <row r="114" spans="1:11" x14ac:dyDescent="0.2">
      <c r="A114" s="43">
        <v>81</v>
      </c>
      <c r="B114" s="44" t="s">
        <v>11247</v>
      </c>
      <c r="C114" s="59" t="s">
        <v>11489</v>
      </c>
      <c r="D114" s="45" t="s">
        <v>4127</v>
      </c>
      <c r="E114" s="46">
        <v>4</v>
      </c>
      <c r="F114" s="47">
        <v>0</v>
      </c>
      <c r="G114" s="49">
        <f t="shared" si="5"/>
        <v>0</v>
      </c>
      <c r="H114" s="140">
        <v>5.9000000000000003E-4</v>
      </c>
      <c r="I114" s="140">
        <v>2.3600000000000001E-3</v>
      </c>
      <c r="J114" s="140">
        <v>0</v>
      </c>
      <c r="K114" s="140">
        <v>0</v>
      </c>
    </row>
    <row r="115" spans="1:11" x14ac:dyDescent="0.2">
      <c r="A115" s="135"/>
      <c r="B115" s="136"/>
      <c r="C115" s="137" t="s">
        <v>11772</v>
      </c>
      <c r="D115" s="138"/>
      <c r="E115" s="139">
        <v>4</v>
      </c>
      <c r="F115" s="134"/>
      <c r="G115" s="134"/>
      <c r="H115" s="140"/>
      <c r="I115" s="140"/>
      <c r="J115" s="140"/>
      <c r="K115" s="140"/>
    </row>
    <row r="116" spans="1:11" x14ac:dyDescent="0.2">
      <c r="A116" s="51">
        <v>82</v>
      </c>
      <c r="B116" s="52" t="s">
        <v>11773</v>
      </c>
      <c r="C116" s="60" t="s">
        <v>11774</v>
      </c>
      <c r="D116" s="53" t="s">
        <v>4127</v>
      </c>
      <c r="E116" s="54">
        <v>1</v>
      </c>
      <c r="F116" s="47">
        <v>0</v>
      </c>
      <c r="G116" s="57">
        <f t="shared" si="5"/>
        <v>0</v>
      </c>
      <c r="H116" s="140">
        <v>1.4330000000000001E-2</v>
      </c>
      <c r="I116" s="140">
        <v>1.4330000000000001E-2</v>
      </c>
      <c r="J116" s="140">
        <v>0</v>
      </c>
      <c r="K116" s="140">
        <v>0</v>
      </c>
    </row>
    <row r="117" spans="1:11" ht="22.5" x14ac:dyDescent="0.2">
      <c r="A117" s="43">
        <v>83</v>
      </c>
      <c r="B117" s="44" t="s">
        <v>11248</v>
      </c>
      <c r="C117" s="59" t="s">
        <v>11490</v>
      </c>
      <c r="D117" s="45" t="s">
        <v>505</v>
      </c>
      <c r="E117" s="46">
        <v>1</v>
      </c>
      <c r="F117" s="47">
        <v>0</v>
      </c>
      <c r="G117" s="49">
        <f t="shared" si="5"/>
        <v>0</v>
      </c>
      <c r="H117" s="140">
        <v>3.2000000000000002E-3</v>
      </c>
      <c r="I117" s="140">
        <v>3.2000000000000002E-3</v>
      </c>
      <c r="J117" s="140">
        <v>0</v>
      </c>
      <c r="K117" s="140">
        <v>0</v>
      </c>
    </row>
    <row r="118" spans="1:11" x14ac:dyDescent="0.2">
      <c r="A118" s="135"/>
      <c r="B118" s="136"/>
      <c r="C118" s="137" t="s">
        <v>11775</v>
      </c>
      <c r="D118" s="138"/>
      <c r="E118" s="139">
        <v>1</v>
      </c>
      <c r="F118" s="134"/>
      <c r="G118" s="134"/>
      <c r="H118" s="140"/>
      <c r="I118" s="140"/>
      <c r="J118" s="140"/>
      <c r="K118" s="140"/>
    </row>
    <row r="119" spans="1:11" ht="22.5" x14ac:dyDescent="0.2">
      <c r="A119" s="43">
        <v>84</v>
      </c>
      <c r="B119" s="44" t="s">
        <v>11776</v>
      </c>
      <c r="C119" s="59" t="s">
        <v>11777</v>
      </c>
      <c r="D119" s="45" t="s">
        <v>505</v>
      </c>
      <c r="E119" s="46">
        <v>3</v>
      </c>
      <c r="F119" s="47">
        <v>0</v>
      </c>
      <c r="G119" s="49">
        <f t="shared" si="5"/>
        <v>0</v>
      </c>
      <c r="H119" s="140">
        <v>3.2000000000000002E-3</v>
      </c>
      <c r="I119" s="140">
        <v>9.6000000000000009E-3</v>
      </c>
      <c r="J119" s="140">
        <v>0</v>
      </c>
      <c r="K119" s="140">
        <v>0</v>
      </c>
    </row>
    <row r="120" spans="1:11" x14ac:dyDescent="0.2">
      <c r="A120" s="135"/>
      <c r="B120" s="136"/>
      <c r="C120" s="137" t="s">
        <v>11778</v>
      </c>
      <c r="D120" s="138"/>
      <c r="E120" s="139">
        <v>1</v>
      </c>
      <c r="F120" s="134"/>
      <c r="G120" s="134"/>
      <c r="H120" s="140"/>
      <c r="I120" s="140"/>
      <c r="J120" s="140"/>
      <c r="K120" s="140"/>
    </row>
    <row r="121" spans="1:11" x14ac:dyDescent="0.2">
      <c r="A121" s="135"/>
      <c r="B121" s="136"/>
      <c r="C121" s="137" t="s">
        <v>11779</v>
      </c>
      <c r="D121" s="138"/>
      <c r="E121" s="139">
        <v>1</v>
      </c>
      <c r="F121" s="134"/>
      <c r="G121" s="134"/>
      <c r="H121" s="140"/>
      <c r="I121" s="140"/>
      <c r="J121" s="140"/>
      <c r="K121" s="140"/>
    </row>
    <row r="122" spans="1:11" x14ac:dyDescent="0.2">
      <c r="A122" s="135"/>
      <c r="B122" s="136"/>
      <c r="C122" s="137" t="s">
        <v>11780</v>
      </c>
      <c r="D122" s="138"/>
      <c r="E122" s="139">
        <v>1</v>
      </c>
      <c r="F122" s="134"/>
      <c r="G122" s="134"/>
      <c r="H122" s="140"/>
      <c r="I122" s="140"/>
      <c r="J122" s="140"/>
      <c r="K122" s="140"/>
    </row>
    <row r="123" spans="1:11" x14ac:dyDescent="0.2">
      <c r="A123" s="51">
        <v>85</v>
      </c>
      <c r="B123" s="52" t="s">
        <v>11781</v>
      </c>
      <c r="C123" s="60" t="s">
        <v>11782</v>
      </c>
      <c r="D123" s="53" t="s">
        <v>505</v>
      </c>
      <c r="E123" s="54">
        <v>1</v>
      </c>
      <c r="F123" s="47">
        <v>0</v>
      </c>
      <c r="G123" s="57">
        <f t="shared" si="5"/>
        <v>0</v>
      </c>
      <c r="H123" s="140">
        <v>7.1500000000000001E-3</v>
      </c>
      <c r="I123" s="140">
        <v>7.1500000000000001E-3</v>
      </c>
      <c r="J123" s="140">
        <v>0</v>
      </c>
      <c r="K123" s="140">
        <v>0</v>
      </c>
    </row>
    <row r="124" spans="1:11" ht="33.75" x14ac:dyDescent="0.2">
      <c r="A124" s="51">
        <v>86</v>
      </c>
      <c r="B124" s="52" t="s">
        <v>11783</v>
      </c>
      <c r="C124" s="60" t="s">
        <v>11784</v>
      </c>
      <c r="D124" s="53" t="s">
        <v>505</v>
      </c>
      <c r="E124" s="54">
        <v>1</v>
      </c>
      <c r="F124" s="47">
        <v>0</v>
      </c>
      <c r="G124" s="57">
        <f t="shared" si="5"/>
        <v>0</v>
      </c>
      <c r="H124" s="140">
        <v>3.3000000000000002E-2</v>
      </c>
      <c r="I124" s="140">
        <v>3.3000000000000002E-2</v>
      </c>
      <c r="J124" s="140">
        <v>0</v>
      </c>
      <c r="K124" s="140">
        <v>0</v>
      </c>
    </row>
    <row r="125" spans="1:11" ht="22.5" x14ac:dyDescent="0.2">
      <c r="A125" s="51">
        <v>87</v>
      </c>
      <c r="B125" s="52" t="s">
        <v>11785</v>
      </c>
      <c r="C125" s="60" t="s">
        <v>11786</v>
      </c>
      <c r="D125" s="53" t="s">
        <v>505</v>
      </c>
      <c r="E125" s="54">
        <v>1</v>
      </c>
      <c r="F125" s="47">
        <v>0</v>
      </c>
      <c r="G125" s="57">
        <f t="shared" si="5"/>
        <v>0</v>
      </c>
      <c r="H125" s="140">
        <v>2E-3</v>
      </c>
      <c r="I125" s="140">
        <v>2E-3</v>
      </c>
      <c r="J125" s="140">
        <v>0</v>
      </c>
      <c r="K125" s="140">
        <v>0</v>
      </c>
    </row>
    <row r="126" spans="1:11" ht="22.5" x14ac:dyDescent="0.2">
      <c r="A126" s="51">
        <v>88</v>
      </c>
      <c r="B126" s="52" t="s">
        <v>11787</v>
      </c>
      <c r="C126" s="60" t="s">
        <v>11788</v>
      </c>
      <c r="D126" s="53" t="s">
        <v>505</v>
      </c>
      <c r="E126" s="54">
        <v>1</v>
      </c>
      <c r="F126" s="47">
        <v>0</v>
      </c>
      <c r="G126" s="57">
        <f t="shared" si="5"/>
        <v>0</v>
      </c>
      <c r="H126" s="140">
        <v>7.22E-2</v>
      </c>
      <c r="I126" s="140">
        <v>7.22E-2</v>
      </c>
      <c r="J126" s="140">
        <v>0</v>
      </c>
      <c r="K126" s="140">
        <v>0</v>
      </c>
    </row>
    <row r="127" spans="1:11" ht="22.5" x14ac:dyDescent="0.2">
      <c r="A127" s="51">
        <v>89</v>
      </c>
      <c r="B127" s="52" t="s">
        <v>11789</v>
      </c>
      <c r="C127" s="60" t="s">
        <v>11790</v>
      </c>
      <c r="D127" s="53" t="s">
        <v>505</v>
      </c>
      <c r="E127" s="54">
        <v>1</v>
      </c>
      <c r="F127" s="47">
        <v>0</v>
      </c>
      <c r="G127" s="57">
        <f t="shared" si="5"/>
        <v>0</v>
      </c>
      <c r="H127" s="140">
        <v>5.0000000000000001E-4</v>
      </c>
      <c r="I127" s="140">
        <v>5.0000000000000001E-4</v>
      </c>
      <c r="J127" s="140">
        <v>0</v>
      </c>
      <c r="K127" s="140">
        <v>0</v>
      </c>
    </row>
    <row r="128" spans="1:11" x14ac:dyDescent="0.2">
      <c r="A128" s="51">
        <v>90</v>
      </c>
      <c r="B128" s="52" t="s">
        <v>11250</v>
      </c>
      <c r="C128" s="60" t="s">
        <v>11491</v>
      </c>
      <c r="D128" s="53" t="s">
        <v>297</v>
      </c>
      <c r="E128" s="54">
        <v>0.14910000000000001</v>
      </c>
      <c r="F128" s="47">
        <v>0</v>
      </c>
      <c r="G128" s="57">
        <f t="shared" si="5"/>
        <v>0</v>
      </c>
      <c r="H128" s="140">
        <v>0</v>
      </c>
      <c r="I128" s="140">
        <v>0</v>
      </c>
      <c r="J128" s="140">
        <v>0</v>
      </c>
      <c r="K128" s="140">
        <v>0</v>
      </c>
    </row>
    <row r="129" spans="1:11" x14ac:dyDescent="0.2">
      <c r="A129" s="36" t="s">
        <v>148</v>
      </c>
      <c r="B129" s="37" t="s">
        <v>11251</v>
      </c>
      <c r="C129" s="58" t="s">
        <v>11252</v>
      </c>
      <c r="D129" s="38"/>
      <c r="E129" s="39"/>
      <c r="F129" s="40"/>
      <c r="G129" s="41">
        <f>SUM(G130:G199)</f>
        <v>0</v>
      </c>
      <c r="H129" s="313"/>
      <c r="I129" s="313">
        <f>SUM(I130:I199)</f>
        <v>1.8424499999999997</v>
      </c>
      <c r="J129" s="313"/>
      <c r="K129" s="313">
        <f>SUM(K130:K199)</f>
        <v>0</v>
      </c>
    </row>
    <row r="130" spans="1:11" x14ac:dyDescent="0.2">
      <c r="A130" s="43">
        <v>91</v>
      </c>
      <c r="B130" s="44" t="s">
        <v>11417</v>
      </c>
      <c r="C130" s="59" t="s">
        <v>11592</v>
      </c>
      <c r="D130" s="45" t="s">
        <v>505</v>
      </c>
      <c r="E130" s="46">
        <v>5</v>
      </c>
      <c r="F130" s="47">
        <v>0</v>
      </c>
      <c r="G130" s="49">
        <f t="shared" ref="G130:G193" si="6">E130*F130</f>
        <v>0</v>
      </c>
      <c r="H130" s="140">
        <v>0</v>
      </c>
      <c r="I130" s="140">
        <v>0</v>
      </c>
      <c r="J130" s="140">
        <v>0</v>
      </c>
      <c r="K130" s="140">
        <v>0</v>
      </c>
    </row>
    <row r="131" spans="1:11" x14ac:dyDescent="0.2">
      <c r="A131" s="135"/>
      <c r="B131" s="136"/>
      <c r="C131" s="137" t="s">
        <v>11791</v>
      </c>
      <c r="D131" s="138"/>
      <c r="E131" s="139">
        <v>1</v>
      </c>
      <c r="F131" s="134"/>
      <c r="G131" s="134"/>
      <c r="H131" s="140"/>
      <c r="I131" s="140"/>
      <c r="J131" s="140"/>
      <c r="K131" s="140"/>
    </row>
    <row r="132" spans="1:11" ht="22.5" x14ac:dyDescent="0.2">
      <c r="A132" s="135"/>
      <c r="B132" s="136"/>
      <c r="C132" s="137" t="s">
        <v>11792</v>
      </c>
      <c r="D132" s="138"/>
      <c r="E132" s="139"/>
      <c r="F132" s="134"/>
      <c r="G132" s="134"/>
      <c r="H132" s="140"/>
      <c r="I132" s="140"/>
      <c r="J132" s="140"/>
      <c r="K132" s="140"/>
    </row>
    <row r="133" spans="1:11" x14ac:dyDescent="0.2">
      <c r="A133" s="135"/>
      <c r="B133" s="136"/>
      <c r="C133" s="137" t="s">
        <v>11793</v>
      </c>
      <c r="D133" s="138"/>
      <c r="E133" s="139">
        <v>4</v>
      </c>
      <c r="F133" s="134"/>
      <c r="G133" s="134"/>
      <c r="H133" s="140"/>
      <c r="I133" s="140"/>
      <c r="J133" s="140"/>
      <c r="K133" s="140"/>
    </row>
    <row r="134" spans="1:11" x14ac:dyDescent="0.2">
      <c r="A134" s="43">
        <v>92</v>
      </c>
      <c r="B134" s="44" t="s">
        <v>11419</v>
      </c>
      <c r="C134" s="59" t="s">
        <v>11593</v>
      </c>
      <c r="D134" s="45" t="s">
        <v>505</v>
      </c>
      <c r="E134" s="46">
        <v>9</v>
      </c>
      <c r="F134" s="47">
        <v>0</v>
      </c>
      <c r="G134" s="49">
        <f t="shared" si="6"/>
        <v>0</v>
      </c>
      <c r="H134" s="140">
        <v>0</v>
      </c>
      <c r="I134" s="140">
        <v>0</v>
      </c>
      <c r="J134" s="140">
        <v>0</v>
      </c>
      <c r="K134" s="140">
        <v>0</v>
      </c>
    </row>
    <row r="135" spans="1:11" x14ac:dyDescent="0.2">
      <c r="A135" s="135"/>
      <c r="B135" s="136"/>
      <c r="C135" s="137" t="s">
        <v>11794</v>
      </c>
      <c r="D135" s="138"/>
      <c r="E135" s="139">
        <v>1</v>
      </c>
      <c r="F135" s="134"/>
      <c r="G135" s="134"/>
      <c r="H135" s="140"/>
      <c r="I135" s="140"/>
      <c r="J135" s="140"/>
      <c r="K135" s="140"/>
    </row>
    <row r="136" spans="1:11" ht="22.5" x14ac:dyDescent="0.2">
      <c r="A136" s="135"/>
      <c r="B136" s="136"/>
      <c r="C136" s="137" t="s">
        <v>11792</v>
      </c>
      <c r="D136" s="138"/>
      <c r="E136" s="139"/>
      <c r="F136" s="134"/>
      <c r="G136" s="134"/>
      <c r="H136" s="140"/>
      <c r="I136" s="140"/>
      <c r="J136" s="140"/>
      <c r="K136" s="140"/>
    </row>
    <row r="137" spans="1:11" x14ac:dyDescent="0.2">
      <c r="A137" s="135"/>
      <c r="B137" s="136"/>
      <c r="C137" s="137" t="s">
        <v>11793</v>
      </c>
      <c r="D137" s="138"/>
      <c r="E137" s="139">
        <v>4</v>
      </c>
      <c r="F137" s="134"/>
      <c r="G137" s="134"/>
      <c r="H137" s="140"/>
      <c r="I137" s="140"/>
      <c r="J137" s="140"/>
      <c r="K137" s="140"/>
    </row>
    <row r="138" spans="1:11" x14ac:dyDescent="0.2">
      <c r="A138" s="135"/>
      <c r="B138" s="136"/>
      <c r="C138" s="137" t="s">
        <v>11795</v>
      </c>
      <c r="D138" s="138"/>
      <c r="E138" s="139">
        <v>4</v>
      </c>
      <c r="F138" s="134"/>
      <c r="G138" s="134"/>
      <c r="H138" s="140"/>
      <c r="I138" s="140"/>
      <c r="J138" s="140"/>
      <c r="K138" s="140"/>
    </row>
    <row r="139" spans="1:11" x14ac:dyDescent="0.2">
      <c r="A139" s="43">
        <v>93</v>
      </c>
      <c r="B139" s="44" t="s">
        <v>11796</v>
      </c>
      <c r="C139" s="59" t="s">
        <v>11797</v>
      </c>
      <c r="D139" s="45" t="s">
        <v>505</v>
      </c>
      <c r="E139" s="46">
        <v>34</v>
      </c>
      <c r="F139" s="47">
        <v>0</v>
      </c>
      <c r="G139" s="49">
        <f t="shared" si="6"/>
        <v>0</v>
      </c>
      <c r="H139" s="140">
        <v>0</v>
      </c>
      <c r="I139" s="140">
        <v>0</v>
      </c>
      <c r="J139" s="140">
        <v>0</v>
      </c>
      <c r="K139" s="140">
        <v>0</v>
      </c>
    </row>
    <row r="140" spans="1:11" ht="22.5" x14ac:dyDescent="0.2">
      <c r="A140" s="135"/>
      <c r="B140" s="136"/>
      <c r="C140" s="137" t="s">
        <v>11792</v>
      </c>
      <c r="D140" s="138"/>
      <c r="E140" s="139"/>
      <c r="F140" s="134"/>
      <c r="G140" s="134"/>
      <c r="H140" s="140"/>
      <c r="I140" s="140"/>
      <c r="J140" s="140"/>
      <c r="K140" s="140"/>
    </row>
    <row r="141" spans="1:11" x14ac:dyDescent="0.2">
      <c r="A141" s="135"/>
      <c r="B141" s="136"/>
      <c r="C141" s="137" t="s">
        <v>11798</v>
      </c>
      <c r="D141" s="138"/>
      <c r="E141" s="139">
        <v>14</v>
      </c>
      <c r="F141" s="134"/>
      <c r="G141" s="134"/>
      <c r="H141" s="140"/>
      <c r="I141" s="140"/>
      <c r="J141" s="140"/>
      <c r="K141" s="140"/>
    </row>
    <row r="142" spans="1:11" x14ac:dyDescent="0.2">
      <c r="A142" s="135"/>
      <c r="B142" s="136"/>
      <c r="C142" s="137" t="s">
        <v>11799</v>
      </c>
      <c r="D142" s="138"/>
      <c r="E142" s="139">
        <v>20</v>
      </c>
      <c r="F142" s="134"/>
      <c r="G142" s="134"/>
      <c r="H142" s="140"/>
      <c r="I142" s="140"/>
      <c r="J142" s="140"/>
      <c r="K142" s="140"/>
    </row>
    <row r="143" spans="1:11" x14ac:dyDescent="0.2">
      <c r="A143" s="43">
        <v>94</v>
      </c>
      <c r="B143" s="44" t="s">
        <v>11800</v>
      </c>
      <c r="C143" s="59" t="s">
        <v>11801</v>
      </c>
      <c r="D143" s="45" t="s">
        <v>505</v>
      </c>
      <c r="E143" s="46">
        <v>6</v>
      </c>
      <c r="F143" s="47">
        <v>0</v>
      </c>
      <c r="G143" s="49">
        <f t="shared" si="6"/>
        <v>0</v>
      </c>
      <c r="H143" s="140">
        <v>0</v>
      </c>
      <c r="I143" s="140">
        <v>0</v>
      </c>
      <c r="J143" s="140">
        <v>0</v>
      </c>
      <c r="K143" s="140">
        <v>0</v>
      </c>
    </row>
    <row r="144" spans="1:11" x14ac:dyDescent="0.2">
      <c r="A144" s="135"/>
      <c r="B144" s="136"/>
      <c r="C144" s="137" t="s">
        <v>11802</v>
      </c>
      <c r="D144" s="138"/>
      <c r="E144" s="139">
        <v>2</v>
      </c>
      <c r="F144" s="134"/>
      <c r="G144" s="134"/>
      <c r="H144" s="140"/>
      <c r="I144" s="140"/>
      <c r="J144" s="140"/>
      <c r="K144" s="140"/>
    </row>
    <row r="145" spans="1:11" ht="22.5" x14ac:dyDescent="0.2">
      <c r="A145" s="135"/>
      <c r="B145" s="136"/>
      <c r="C145" s="137" t="s">
        <v>11792</v>
      </c>
      <c r="D145" s="138"/>
      <c r="E145" s="139"/>
      <c r="F145" s="134"/>
      <c r="G145" s="134"/>
      <c r="H145" s="140"/>
      <c r="I145" s="140"/>
      <c r="J145" s="140"/>
      <c r="K145" s="140"/>
    </row>
    <row r="146" spans="1:11" x14ac:dyDescent="0.2">
      <c r="A146" s="135"/>
      <c r="B146" s="136"/>
      <c r="C146" s="137" t="s">
        <v>11793</v>
      </c>
      <c r="D146" s="138"/>
      <c r="E146" s="139">
        <v>4</v>
      </c>
      <c r="F146" s="134"/>
      <c r="G146" s="134"/>
      <c r="H146" s="140"/>
      <c r="I146" s="140"/>
      <c r="J146" s="140"/>
      <c r="K146" s="140"/>
    </row>
    <row r="147" spans="1:11" x14ac:dyDescent="0.2">
      <c r="A147" s="43">
        <v>95</v>
      </c>
      <c r="B147" s="44" t="s">
        <v>11253</v>
      </c>
      <c r="C147" s="59" t="s">
        <v>11492</v>
      </c>
      <c r="D147" s="45" t="s">
        <v>505</v>
      </c>
      <c r="E147" s="46">
        <v>4</v>
      </c>
      <c r="F147" s="47">
        <v>0</v>
      </c>
      <c r="G147" s="49">
        <f t="shared" si="6"/>
        <v>0</v>
      </c>
      <c r="H147" s="140">
        <v>0</v>
      </c>
      <c r="I147" s="140">
        <v>0</v>
      </c>
      <c r="J147" s="140">
        <v>0</v>
      </c>
      <c r="K147" s="140">
        <v>0</v>
      </c>
    </row>
    <row r="148" spans="1:11" x14ac:dyDescent="0.2">
      <c r="A148" s="135"/>
      <c r="B148" s="136"/>
      <c r="C148" s="137" t="s">
        <v>11803</v>
      </c>
      <c r="D148" s="138"/>
      <c r="E148" s="139">
        <v>2</v>
      </c>
      <c r="F148" s="134"/>
      <c r="G148" s="134"/>
      <c r="H148" s="140"/>
      <c r="I148" s="140"/>
      <c r="J148" s="140"/>
      <c r="K148" s="140"/>
    </row>
    <row r="149" spans="1:11" x14ac:dyDescent="0.2">
      <c r="A149" s="135"/>
      <c r="B149" s="136"/>
      <c r="C149" s="137" t="s">
        <v>11804</v>
      </c>
      <c r="D149" s="138"/>
      <c r="E149" s="139">
        <v>2</v>
      </c>
      <c r="F149" s="134"/>
      <c r="G149" s="134"/>
      <c r="H149" s="140"/>
      <c r="I149" s="140"/>
      <c r="J149" s="140"/>
      <c r="K149" s="140"/>
    </row>
    <row r="150" spans="1:11" x14ac:dyDescent="0.2">
      <c r="A150" s="43">
        <v>96</v>
      </c>
      <c r="B150" s="44" t="s">
        <v>11805</v>
      </c>
      <c r="C150" s="59" t="s">
        <v>11806</v>
      </c>
      <c r="D150" s="45" t="s">
        <v>505</v>
      </c>
      <c r="E150" s="46">
        <v>5</v>
      </c>
      <c r="F150" s="47">
        <v>0</v>
      </c>
      <c r="G150" s="49">
        <f t="shared" si="6"/>
        <v>0</v>
      </c>
      <c r="H150" s="140">
        <v>0</v>
      </c>
      <c r="I150" s="140">
        <v>0</v>
      </c>
      <c r="J150" s="140">
        <v>0</v>
      </c>
      <c r="K150" s="140">
        <v>0</v>
      </c>
    </row>
    <row r="151" spans="1:11" x14ac:dyDescent="0.2">
      <c r="A151" s="135"/>
      <c r="B151" s="136"/>
      <c r="C151" s="137" t="s">
        <v>11807</v>
      </c>
      <c r="D151" s="138"/>
      <c r="E151" s="139">
        <v>2</v>
      </c>
      <c r="F151" s="134"/>
      <c r="G151" s="134"/>
      <c r="H151" s="140"/>
      <c r="I151" s="140"/>
      <c r="J151" s="140"/>
      <c r="K151" s="140"/>
    </row>
    <row r="152" spans="1:11" x14ac:dyDescent="0.2">
      <c r="A152" s="135"/>
      <c r="B152" s="136"/>
      <c r="C152" s="137" t="s">
        <v>11808</v>
      </c>
      <c r="D152" s="138"/>
      <c r="E152" s="139">
        <v>2</v>
      </c>
      <c r="F152" s="134"/>
      <c r="G152" s="134"/>
      <c r="H152" s="140"/>
      <c r="I152" s="140"/>
      <c r="J152" s="140"/>
      <c r="K152" s="140"/>
    </row>
    <row r="153" spans="1:11" x14ac:dyDescent="0.2">
      <c r="A153" s="135"/>
      <c r="B153" s="136"/>
      <c r="C153" s="137" t="s">
        <v>11809</v>
      </c>
      <c r="D153" s="138"/>
      <c r="E153" s="139">
        <v>1</v>
      </c>
      <c r="F153" s="134"/>
      <c r="G153" s="134"/>
      <c r="H153" s="140"/>
      <c r="I153" s="140"/>
      <c r="J153" s="140"/>
      <c r="K153" s="140"/>
    </row>
    <row r="154" spans="1:11" x14ac:dyDescent="0.2">
      <c r="A154" s="43">
        <v>97</v>
      </c>
      <c r="B154" s="44" t="s">
        <v>11810</v>
      </c>
      <c r="C154" s="59" t="s">
        <v>11811</v>
      </c>
      <c r="D154" s="45" t="s">
        <v>505</v>
      </c>
      <c r="E154" s="46">
        <v>4</v>
      </c>
      <c r="F154" s="47">
        <v>0</v>
      </c>
      <c r="G154" s="49">
        <f t="shared" si="6"/>
        <v>0</v>
      </c>
      <c r="H154" s="140">
        <v>0</v>
      </c>
      <c r="I154" s="140">
        <v>0</v>
      </c>
      <c r="J154" s="140">
        <v>0</v>
      </c>
      <c r="K154" s="140">
        <v>0</v>
      </c>
    </row>
    <row r="155" spans="1:11" x14ac:dyDescent="0.2">
      <c r="A155" s="135"/>
      <c r="B155" s="136"/>
      <c r="C155" s="137" t="s">
        <v>11812</v>
      </c>
      <c r="D155" s="138"/>
      <c r="E155" s="139">
        <v>2</v>
      </c>
      <c r="F155" s="134"/>
      <c r="G155" s="134"/>
      <c r="H155" s="140"/>
      <c r="I155" s="140"/>
      <c r="J155" s="140"/>
      <c r="K155" s="140"/>
    </row>
    <row r="156" spans="1:11" x14ac:dyDescent="0.2">
      <c r="A156" s="135"/>
      <c r="B156" s="136"/>
      <c r="C156" s="137" t="s">
        <v>11813</v>
      </c>
      <c r="D156" s="138"/>
      <c r="E156" s="139">
        <v>2</v>
      </c>
      <c r="F156" s="134"/>
      <c r="G156" s="134"/>
      <c r="H156" s="140"/>
      <c r="I156" s="140"/>
      <c r="J156" s="140"/>
      <c r="K156" s="140"/>
    </row>
    <row r="157" spans="1:11" ht="22.5" x14ac:dyDescent="0.2">
      <c r="A157" s="51">
        <v>98</v>
      </c>
      <c r="B157" s="52" t="s">
        <v>11814</v>
      </c>
      <c r="C157" s="60" t="s">
        <v>11815</v>
      </c>
      <c r="D157" s="53" t="s">
        <v>505</v>
      </c>
      <c r="E157" s="54">
        <v>4</v>
      </c>
      <c r="F157" s="47">
        <v>0</v>
      </c>
      <c r="G157" s="57">
        <f t="shared" si="6"/>
        <v>0</v>
      </c>
      <c r="H157" s="140">
        <v>9.1E-4</v>
      </c>
      <c r="I157" s="140">
        <v>3.64E-3</v>
      </c>
      <c r="J157" s="140">
        <v>0</v>
      </c>
      <c r="K157" s="140">
        <v>0</v>
      </c>
    </row>
    <row r="158" spans="1:11" x14ac:dyDescent="0.2">
      <c r="A158" s="51">
        <v>99</v>
      </c>
      <c r="B158" s="52" t="s">
        <v>11816</v>
      </c>
      <c r="C158" s="60" t="s">
        <v>11817</v>
      </c>
      <c r="D158" s="53" t="s">
        <v>373</v>
      </c>
      <c r="E158" s="54">
        <v>20</v>
      </c>
      <c r="F158" s="47">
        <v>0</v>
      </c>
      <c r="G158" s="57">
        <f t="shared" si="6"/>
        <v>0</v>
      </c>
      <c r="H158" s="140">
        <v>7.9000000000000001E-4</v>
      </c>
      <c r="I158" s="140">
        <v>1.5800000000000002E-2</v>
      </c>
      <c r="J158" s="140">
        <v>0</v>
      </c>
      <c r="K158" s="140">
        <v>0</v>
      </c>
    </row>
    <row r="159" spans="1:11" x14ac:dyDescent="0.2">
      <c r="A159" s="51">
        <v>100</v>
      </c>
      <c r="B159" s="52" t="s">
        <v>11818</v>
      </c>
      <c r="C159" s="60" t="s">
        <v>11819</v>
      </c>
      <c r="D159" s="53" t="s">
        <v>373</v>
      </c>
      <c r="E159" s="54">
        <v>23</v>
      </c>
      <c r="F159" s="47">
        <v>0</v>
      </c>
      <c r="G159" s="57">
        <f t="shared" si="6"/>
        <v>0</v>
      </c>
      <c r="H159" s="140">
        <v>1.06E-3</v>
      </c>
      <c r="I159" s="140">
        <v>2.4379999999999999E-2</v>
      </c>
      <c r="J159" s="140">
        <v>0</v>
      </c>
      <c r="K159" s="140">
        <v>0</v>
      </c>
    </row>
    <row r="160" spans="1:11" x14ac:dyDescent="0.2">
      <c r="A160" s="51">
        <v>101</v>
      </c>
      <c r="B160" s="52" t="s">
        <v>11820</v>
      </c>
      <c r="C160" s="60" t="s">
        <v>11821</v>
      </c>
      <c r="D160" s="53" t="s">
        <v>373</v>
      </c>
      <c r="E160" s="54">
        <v>159</v>
      </c>
      <c r="F160" s="47">
        <v>0</v>
      </c>
      <c r="G160" s="57">
        <f t="shared" si="6"/>
        <v>0</v>
      </c>
      <c r="H160" s="140">
        <v>1.5900000000000001E-3</v>
      </c>
      <c r="I160" s="140">
        <v>0.25281000000000003</v>
      </c>
      <c r="J160" s="140">
        <v>0</v>
      </c>
      <c r="K160" s="140">
        <v>0</v>
      </c>
    </row>
    <row r="161" spans="1:11" x14ac:dyDescent="0.2">
      <c r="A161" s="51">
        <v>102</v>
      </c>
      <c r="B161" s="52" t="s">
        <v>11822</v>
      </c>
      <c r="C161" s="60" t="s">
        <v>11823</v>
      </c>
      <c r="D161" s="53" t="s">
        <v>373</v>
      </c>
      <c r="E161" s="54">
        <v>121</v>
      </c>
      <c r="F161" s="47">
        <v>0</v>
      </c>
      <c r="G161" s="57">
        <f t="shared" si="6"/>
        <v>0</v>
      </c>
      <c r="H161" s="140">
        <v>1.5900000000000001E-3</v>
      </c>
      <c r="I161" s="140">
        <v>0.19239000000000001</v>
      </c>
      <c r="J161" s="140">
        <v>0</v>
      </c>
      <c r="K161" s="140">
        <v>0</v>
      </c>
    </row>
    <row r="162" spans="1:11" x14ac:dyDescent="0.2">
      <c r="A162" s="51">
        <v>103</v>
      </c>
      <c r="B162" s="52" t="s">
        <v>11824</v>
      </c>
      <c r="C162" s="60" t="s">
        <v>11825</v>
      </c>
      <c r="D162" s="53" t="s">
        <v>373</v>
      </c>
      <c r="E162" s="54">
        <v>181</v>
      </c>
      <c r="F162" s="47">
        <v>0</v>
      </c>
      <c r="G162" s="57">
        <f t="shared" si="6"/>
        <v>0</v>
      </c>
      <c r="H162" s="140">
        <v>1.8600000000000001E-3</v>
      </c>
      <c r="I162" s="140">
        <v>0.33666000000000001</v>
      </c>
      <c r="J162" s="140">
        <v>0</v>
      </c>
      <c r="K162" s="140">
        <v>0</v>
      </c>
    </row>
    <row r="163" spans="1:11" x14ac:dyDescent="0.2">
      <c r="A163" s="51">
        <v>104</v>
      </c>
      <c r="B163" s="52" t="s">
        <v>11826</v>
      </c>
      <c r="C163" s="60" t="s">
        <v>11827</v>
      </c>
      <c r="D163" s="53" t="s">
        <v>373</v>
      </c>
      <c r="E163" s="54">
        <v>93</v>
      </c>
      <c r="F163" s="47">
        <v>0</v>
      </c>
      <c r="G163" s="57">
        <f t="shared" si="6"/>
        <v>0</v>
      </c>
      <c r="H163" s="140">
        <v>1.9E-3</v>
      </c>
      <c r="I163" s="140">
        <v>0.1767</v>
      </c>
      <c r="J163" s="140">
        <v>0</v>
      </c>
      <c r="K163" s="140">
        <v>0</v>
      </c>
    </row>
    <row r="164" spans="1:11" x14ac:dyDescent="0.2">
      <c r="A164" s="51">
        <v>105</v>
      </c>
      <c r="B164" s="52" t="s">
        <v>11828</v>
      </c>
      <c r="C164" s="60" t="s">
        <v>11829</v>
      </c>
      <c r="D164" s="53" t="s">
        <v>373</v>
      </c>
      <c r="E164" s="54">
        <v>178</v>
      </c>
      <c r="F164" s="47">
        <v>0</v>
      </c>
      <c r="G164" s="57">
        <f t="shared" si="6"/>
        <v>0</v>
      </c>
      <c r="H164" s="140">
        <v>4.1799999999999997E-3</v>
      </c>
      <c r="I164" s="140">
        <v>0.74403999999999992</v>
      </c>
      <c r="J164" s="140">
        <v>0</v>
      </c>
      <c r="K164" s="140">
        <v>0</v>
      </c>
    </row>
    <row r="165" spans="1:11" x14ac:dyDescent="0.2">
      <c r="A165" s="43">
        <v>106</v>
      </c>
      <c r="B165" s="44" t="s">
        <v>11830</v>
      </c>
      <c r="C165" s="59" t="s">
        <v>11831</v>
      </c>
      <c r="D165" s="45" t="s">
        <v>373</v>
      </c>
      <c r="E165" s="46">
        <v>323</v>
      </c>
      <c r="F165" s="47">
        <v>0</v>
      </c>
      <c r="G165" s="49">
        <f t="shared" si="6"/>
        <v>0</v>
      </c>
      <c r="H165" s="140">
        <v>0</v>
      </c>
      <c r="I165" s="140">
        <v>0</v>
      </c>
      <c r="J165" s="140">
        <v>0</v>
      </c>
      <c r="K165" s="140">
        <v>0</v>
      </c>
    </row>
    <row r="166" spans="1:11" x14ac:dyDescent="0.2">
      <c r="A166" s="135"/>
      <c r="B166" s="136"/>
      <c r="C166" s="137" t="s">
        <v>11832</v>
      </c>
      <c r="D166" s="138"/>
      <c r="E166" s="139">
        <v>323</v>
      </c>
      <c r="F166" s="134"/>
      <c r="G166" s="134"/>
      <c r="H166" s="140"/>
      <c r="I166" s="140"/>
      <c r="J166" s="140"/>
      <c r="K166" s="140"/>
    </row>
    <row r="167" spans="1:11" x14ac:dyDescent="0.2">
      <c r="A167" s="51">
        <v>107</v>
      </c>
      <c r="B167" s="52" t="s">
        <v>11833</v>
      </c>
      <c r="C167" s="60" t="s">
        <v>11834</v>
      </c>
      <c r="D167" s="53" t="s">
        <v>373</v>
      </c>
      <c r="E167" s="54">
        <v>181</v>
      </c>
      <c r="F167" s="47">
        <v>0</v>
      </c>
      <c r="G167" s="57">
        <f t="shared" si="6"/>
        <v>0</v>
      </c>
      <c r="H167" s="140">
        <v>0</v>
      </c>
      <c r="I167" s="140">
        <v>0</v>
      </c>
      <c r="J167" s="140">
        <v>0</v>
      </c>
      <c r="K167" s="140">
        <v>0</v>
      </c>
    </row>
    <row r="168" spans="1:11" x14ac:dyDescent="0.2">
      <c r="A168" s="51">
        <v>108</v>
      </c>
      <c r="B168" s="52" t="s">
        <v>11835</v>
      </c>
      <c r="C168" s="60" t="s">
        <v>11836</v>
      </c>
      <c r="D168" s="53" t="s">
        <v>373</v>
      </c>
      <c r="E168" s="54">
        <v>93</v>
      </c>
      <c r="F168" s="47">
        <v>0</v>
      </c>
      <c r="G168" s="57">
        <f t="shared" si="6"/>
        <v>0</v>
      </c>
      <c r="H168" s="140">
        <v>0</v>
      </c>
      <c r="I168" s="140">
        <v>0</v>
      </c>
      <c r="J168" s="140">
        <v>0</v>
      </c>
      <c r="K168" s="140">
        <v>0</v>
      </c>
    </row>
    <row r="169" spans="1:11" x14ac:dyDescent="0.2">
      <c r="A169" s="51">
        <v>109</v>
      </c>
      <c r="B169" s="52" t="s">
        <v>11837</v>
      </c>
      <c r="C169" s="60" t="s">
        <v>11838</v>
      </c>
      <c r="D169" s="53" t="s">
        <v>373</v>
      </c>
      <c r="E169" s="54">
        <v>178</v>
      </c>
      <c r="F169" s="47">
        <v>0</v>
      </c>
      <c r="G169" s="57">
        <f t="shared" si="6"/>
        <v>0</v>
      </c>
      <c r="H169" s="140">
        <v>0</v>
      </c>
      <c r="I169" s="140">
        <v>0</v>
      </c>
      <c r="J169" s="140">
        <v>0</v>
      </c>
      <c r="K169" s="140">
        <v>0</v>
      </c>
    </row>
    <row r="170" spans="1:11" x14ac:dyDescent="0.2">
      <c r="A170" s="43">
        <v>110</v>
      </c>
      <c r="B170" s="44" t="s">
        <v>11839</v>
      </c>
      <c r="C170" s="59" t="s">
        <v>11840</v>
      </c>
      <c r="D170" s="45" t="s">
        <v>505</v>
      </c>
      <c r="E170" s="46">
        <v>4</v>
      </c>
      <c r="F170" s="47">
        <v>0</v>
      </c>
      <c r="G170" s="49">
        <f t="shared" si="6"/>
        <v>0</v>
      </c>
      <c r="H170" s="140">
        <v>5.4000000000000001E-4</v>
      </c>
      <c r="I170" s="140">
        <v>2.16E-3</v>
      </c>
      <c r="J170" s="140">
        <v>0</v>
      </c>
      <c r="K170" s="140">
        <v>0</v>
      </c>
    </row>
    <row r="171" spans="1:11" ht="22.5" x14ac:dyDescent="0.2">
      <c r="A171" s="135"/>
      <c r="B171" s="136"/>
      <c r="C171" s="137" t="s">
        <v>11792</v>
      </c>
      <c r="D171" s="138"/>
      <c r="E171" s="139"/>
      <c r="F171" s="134"/>
      <c r="G171" s="134"/>
      <c r="H171" s="140"/>
      <c r="I171" s="140"/>
      <c r="J171" s="140"/>
      <c r="K171" s="140"/>
    </row>
    <row r="172" spans="1:11" x14ac:dyDescent="0.2">
      <c r="A172" s="135"/>
      <c r="B172" s="136"/>
      <c r="C172" s="137" t="s">
        <v>11793</v>
      </c>
      <c r="D172" s="138"/>
      <c r="E172" s="139">
        <v>4</v>
      </c>
      <c r="F172" s="134"/>
      <c r="G172" s="134"/>
      <c r="H172" s="140"/>
      <c r="I172" s="140"/>
      <c r="J172" s="140"/>
      <c r="K172" s="140"/>
    </row>
    <row r="173" spans="1:11" x14ac:dyDescent="0.2">
      <c r="A173" s="43">
        <v>111</v>
      </c>
      <c r="B173" s="44" t="s">
        <v>11841</v>
      </c>
      <c r="C173" s="59" t="s">
        <v>11842</v>
      </c>
      <c r="D173" s="45" t="s">
        <v>505</v>
      </c>
      <c r="E173" s="46">
        <v>8</v>
      </c>
      <c r="F173" s="47">
        <v>0</v>
      </c>
      <c r="G173" s="49">
        <f t="shared" si="6"/>
        <v>0</v>
      </c>
      <c r="H173" s="140">
        <v>5.9999999999999995E-4</v>
      </c>
      <c r="I173" s="140">
        <v>4.7999999999999996E-3</v>
      </c>
      <c r="J173" s="140">
        <v>0</v>
      </c>
      <c r="K173" s="140">
        <v>0</v>
      </c>
    </row>
    <row r="174" spans="1:11" ht="22.5" x14ac:dyDescent="0.2">
      <c r="A174" s="135"/>
      <c r="B174" s="136"/>
      <c r="C174" s="137" t="s">
        <v>11792</v>
      </c>
      <c r="D174" s="138"/>
      <c r="E174" s="139"/>
      <c r="F174" s="134"/>
      <c r="G174" s="134"/>
      <c r="H174" s="140"/>
      <c r="I174" s="140"/>
      <c r="J174" s="140"/>
      <c r="K174" s="140"/>
    </row>
    <row r="175" spans="1:11" x14ac:dyDescent="0.2">
      <c r="A175" s="135"/>
      <c r="B175" s="136"/>
      <c r="C175" s="137" t="s">
        <v>11793</v>
      </c>
      <c r="D175" s="138"/>
      <c r="E175" s="139">
        <v>4</v>
      </c>
      <c r="F175" s="134"/>
      <c r="G175" s="134"/>
      <c r="H175" s="140"/>
      <c r="I175" s="140"/>
      <c r="J175" s="140"/>
      <c r="K175" s="140"/>
    </row>
    <row r="176" spans="1:11" x14ac:dyDescent="0.2">
      <c r="A176" s="135"/>
      <c r="B176" s="136"/>
      <c r="C176" s="137" t="s">
        <v>11795</v>
      </c>
      <c r="D176" s="138"/>
      <c r="E176" s="139">
        <v>4</v>
      </c>
      <c r="F176" s="134"/>
      <c r="G176" s="134"/>
      <c r="H176" s="140"/>
      <c r="I176" s="140"/>
      <c r="J176" s="140"/>
      <c r="K176" s="140"/>
    </row>
    <row r="177" spans="1:11" x14ac:dyDescent="0.2">
      <c r="A177" s="43">
        <v>112</v>
      </c>
      <c r="B177" s="44" t="s">
        <v>11843</v>
      </c>
      <c r="C177" s="59" t="s">
        <v>11844</v>
      </c>
      <c r="D177" s="45" t="s">
        <v>505</v>
      </c>
      <c r="E177" s="46">
        <v>34</v>
      </c>
      <c r="F177" s="47">
        <v>0</v>
      </c>
      <c r="G177" s="49">
        <f t="shared" si="6"/>
        <v>0</v>
      </c>
      <c r="H177" s="140">
        <v>7.1000000000000002E-4</v>
      </c>
      <c r="I177" s="140">
        <v>2.4140000000000002E-2</v>
      </c>
      <c r="J177" s="140">
        <v>0</v>
      </c>
      <c r="K177" s="140">
        <v>0</v>
      </c>
    </row>
    <row r="178" spans="1:11" ht="22.5" x14ac:dyDescent="0.2">
      <c r="A178" s="135"/>
      <c r="B178" s="136"/>
      <c r="C178" s="137" t="s">
        <v>11792</v>
      </c>
      <c r="D178" s="138"/>
      <c r="E178" s="139"/>
      <c r="F178" s="134"/>
      <c r="G178" s="134"/>
      <c r="H178" s="140"/>
      <c r="I178" s="140"/>
      <c r="J178" s="140"/>
      <c r="K178" s="140"/>
    </row>
    <row r="179" spans="1:11" x14ac:dyDescent="0.2">
      <c r="A179" s="135"/>
      <c r="B179" s="136"/>
      <c r="C179" s="137" t="s">
        <v>11798</v>
      </c>
      <c r="D179" s="138"/>
      <c r="E179" s="139">
        <v>14</v>
      </c>
      <c r="F179" s="134"/>
      <c r="G179" s="134"/>
      <c r="H179" s="140"/>
      <c r="I179" s="140"/>
      <c r="J179" s="140"/>
      <c r="K179" s="140"/>
    </row>
    <row r="180" spans="1:11" x14ac:dyDescent="0.2">
      <c r="A180" s="135"/>
      <c r="B180" s="136"/>
      <c r="C180" s="137" t="s">
        <v>11799</v>
      </c>
      <c r="D180" s="138"/>
      <c r="E180" s="139">
        <v>20</v>
      </c>
      <c r="F180" s="134"/>
      <c r="G180" s="134"/>
      <c r="H180" s="140"/>
      <c r="I180" s="140"/>
      <c r="J180" s="140"/>
      <c r="K180" s="140"/>
    </row>
    <row r="181" spans="1:11" x14ac:dyDescent="0.2">
      <c r="A181" s="43">
        <v>113</v>
      </c>
      <c r="B181" s="44" t="s">
        <v>11845</v>
      </c>
      <c r="C181" s="59" t="s">
        <v>11846</v>
      </c>
      <c r="D181" s="45" t="s">
        <v>505</v>
      </c>
      <c r="E181" s="46">
        <v>4</v>
      </c>
      <c r="F181" s="47">
        <v>0</v>
      </c>
      <c r="G181" s="49">
        <f t="shared" si="6"/>
        <v>0</v>
      </c>
      <c r="H181" s="140">
        <v>8.0999999999999996E-4</v>
      </c>
      <c r="I181" s="140">
        <v>3.2399999999999998E-3</v>
      </c>
      <c r="J181" s="140">
        <v>0</v>
      </c>
      <c r="K181" s="140">
        <v>0</v>
      </c>
    </row>
    <row r="182" spans="1:11" ht="22.5" x14ac:dyDescent="0.2">
      <c r="A182" s="135"/>
      <c r="B182" s="136"/>
      <c r="C182" s="137" t="s">
        <v>11792</v>
      </c>
      <c r="D182" s="138"/>
      <c r="E182" s="139"/>
      <c r="F182" s="134"/>
      <c r="G182" s="134"/>
      <c r="H182" s="140"/>
      <c r="I182" s="140"/>
      <c r="J182" s="140"/>
      <c r="K182" s="140"/>
    </row>
    <row r="183" spans="1:11" x14ac:dyDescent="0.2">
      <c r="A183" s="135"/>
      <c r="B183" s="136"/>
      <c r="C183" s="137" t="s">
        <v>11793</v>
      </c>
      <c r="D183" s="138"/>
      <c r="E183" s="139">
        <v>4</v>
      </c>
      <c r="F183" s="134"/>
      <c r="G183" s="134"/>
      <c r="H183" s="140"/>
      <c r="I183" s="140"/>
      <c r="J183" s="140"/>
      <c r="K183" s="140"/>
    </row>
    <row r="184" spans="1:11" x14ac:dyDescent="0.2">
      <c r="A184" s="51">
        <v>114</v>
      </c>
      <c r="B184" s="52" t="s">
        <v>11847</v>
      </c>
      <c r="C184" s="60" t="s">
        <v>11848</v>
      </c>
      <c r="D184" s="53" t="s">
        <v>505</v>
      </c>
      <c r="E184" s="54">
        <v>27</v>
      </c>
      <c r="F184" s="47">
        <v>0</v>
      </c>
      <c r="G184" s="57">
        <f t="shared" si="6"/>
        <v>0</v>
      </c>
      <c r="H184" s="140">
        <v>2.0000000000000002E-5</v>
      </c>
      <c r="I184" s="140">
        <v>5.4000000000000001E-4</v>
      </c>
      <c r="J184" s="140">
        <v>0</v>
      </c>
      <c r="K184" s="140">
        <v>0</v>
      </c>
    </row>
    <row r="185" spans="1:11" x14ac:dyDescent="0.2">
      <c r="A185" s="51">
        <v>115</v>
      </c>
      <c r="B185" s="52" t="s">
        <v>11849</v>
      </c>
      <c r="C185" s="60" t="s">
        <v>11850</v>
      </c>
      <c r="D185" s="53" t="s">
        <v>505</v>
      </c>
      <c r="E185" s="54">
        <v>25</v>
      </c>
      <c r="F185" s="47">
        <v>0</v>
      </c>
      <c r="G185" s="57">
        <f t="shared" si="6"/>
        <v>0</v>
      </c>
      <c r="H185" s="140">
        <v>3.0000000000000001E-5</v>
      </c>
      <c r="I185" s="140">
        <v>7.5000000000000002E-4</v>
      </c>
      <c r="J185" s="140">
        <v>0</v>
      </c>
      <c r="K185" s="140">
        <v>0</v>
      </c>
    </row>
    <row r="186" spans="1:11" x14ac:dyDescent="0.2">
      <c r="A186" s="51">
        <v>116</v>
      </c>
      <c r="B186" s="52" t="s">
        <v>11851</v>
      </c>
      <c r="C186" s="60" t="s">
        <v>11852</v>
      </c>
      <c r="D186" s="53" t="s">
        <v>505</v>
      </c>
      <c r="E186" s="54">
        <v>10</v>
      </c>
      <c r="F186" s="47">
        <v>0</v>
      </c>
      <c r="G186" s="57">
        <f t="shared" si="6"/>
        <v>0</v>
      </c>
      <c r="H186" s="140">
        <v>3.0000000000000001E-5</v>
      </c>
      <c r="I186" s="140">
        <v>3.0000000000000003E-4</v>
      </c>
      <c r="J186" s="140">
        <v>0</v>
      </c>
      <c r="K186" s="140">
        <v>0</v>
      </c>
    </row>
    <row r="187" spans="1:11" ht="22.5" x14ac:dyDescent="0.2">
      <c r="A187" s="43">
        <v>117</v>
      </c>
      <c r="B187" s="44" t="s">
        <v>11853</v>
      </c>
      <c r="C187" s="59" t="s">
        <v>11854</v>
      </c>
      <c r="D187" s="45" t="s">
        <v>505</v>
      </c>
      <c r="E187" s="46">
        <v>5</v>
      </c>
      <c r="F187" s="47">
        <v>0</v>
      </c>
      <c r="G187" s="49">
        <f t="shared" si="6"/>
        <v>0</v>
      </c>
      <c r="H187" s="140">
        <v>1.7000000000000001E-4</v>
      </c>
      <c r="I187" s="140">
        <v>8.5000000000000006E-4</v>
      </c>
      <c r="J187" s="140">
        <v>0</v>
      </c>
      <c r="K187" s="140">
        <v>0</v>
      </c>
    </row>
    <row r="188" spans="1:11" x14ac:dyDescent="0.2">
      <c r="A188" s="135"/>
      <c r="B188" s="136"/>
      <c r="C188" s="137" t="s">
        <v>11855</v>
      </c>
      <c r="D188" s="138"/>
      <c r="E188" s="139">
        <v>5</v>
      </c>
      <c r="F188" s="134"/>
      <c r="G188" s="134"/>
      <c r="H188" s="140"/>
      <c r="I188" s="140"/>
      <c r="J188" s="140"/>
      <c r="K188" s="140"/>
    </row>
    <row r="189" spans="1:11" ht="22.5" x14ac:dyDescent="0.2">
      <c r="A189" s="43">
        <v>118</v>
      </c>
      <c r="B189" s="44" t="s">
        <v>11856</v>
      </c>
      <c r="C189" s="59" t="s">
        <v>11857</v>
      </c>
      <c r="D189" s="45" t="s">
        <v>505</v>
      </c>
      <c r="E189" s="46">
        <v>9</v>
      </c>
      <c r="F189" s="47">
        <v>0</v>
      </c>
      <c r="G189" s="49">
        <f t="shared" si="6"/>
        <v>0</v>
      </c>
      <c r="H189" s="140">
        <v>1.8000000000000001E-4</v>
      </c>
      <c r="I189" s="140">
        <v>1.6200000000000001E-3</v>
      </c>
      <c r="J189" s="140">
        <v>0</v>
      </c>
      <c r="K189" s="140">
        <v>0</v>
      </c>
    </row>
    <row r="190" spans="1:11" x14ac:dyDescent="0.2">
      <c r="A190" s="135"/>
      <c r="B190" s="136"/>
      <c r="C190" s="137" t="s">
        <v>11858</v>
      </c>
      <c r="D190" s="138"/>
      <c r="E190" s="139">
        <v>9</v>
      </c>
      <c r="F190" s="134"/>
      <c r="G190" s="134"/>
      <c r="H190" s="140"/>
      <c r="I190" s="140"/>
      <c r="J190" s="140"/>
      <c r="K190" s="140"/>
    </row>
    <row r="191" spans="1:11" ht="22.5" x14ac:dyDescent="0.2">
      <c r="A191" s="43">
        <v>119</v>
      </c>
      <c r="B191" s="44" t="s">
        <v>11859</v>
      </c>
      <c r="C191" s="59" t="s">
        <v>11860</v>
      </c>
      <c r="D191" s="45" t="s">
        <v>505</v>
      </c>
      <c r="E191" s="46">
        <v>34</v>
      </c>
      <c r="F191" s="47">
        <v>0</v>
      </c>
      <c r="G191" s="49">
        <f t="shared" si="6"/>
        <v>0</v>
      </c>
      <c r="H191" s="140">
        <v>5.0000000000000001E-4</v>
      </c>
      <c r="I191" s="140">
        <v>1.7000000000000001E-2</v>
      </c>
      <c r="J191" s="140">
        <v>0</v>
      </c>
      <c r="K191" s="140">
        <v>0</v>
      </c>
    </row>
    <row r="192" spans="1:11" x14ac:dyDescent="0.2">
      <c r="A192" s="135"/>
      <c r="B192" s="136"/>
      <c r="C192" s="137" t="s">
        <v>11861</v>
      </c>
      <c r="D192" s="138"/>
      <c r="E192" s="139">
        <v>34</v>
      </c>
      <c r="F192" s="134"/>
      <c r="G192" s="134"/>
      <c r="H192" s="140"/>
      <c r="I192" s="140"/>
      <c r="J192" s="140"/>
      <c r="K192" s="140"/>
    </row>
    <row r="193" spans="1:11" ht="22.5" x14ac:dyDescent="0.2">
      <c r="A193" s="43">
        <v>120</v>
      </c>
      <c r="B193" s="44" t="s">
        <v>11862</v>
      </c>
      <c r="C193" s="59" t="s">
        <v>11863</v>
      </c>
      <c r="D193" s="45" t="s">
        <v>505</v>
      </c>
      <c r="E193" s="46">
        <v>6</v>
      </c>
      <c r="F193" s="47">
        <v>0</v>
      </c>
      <c r="G193" s="49">
        <f t="shared" si="6"/>
        <v>0</v>
      </c>
      <c r="H193" s="140">
        <v>5.2999999999999998E-4</v>
      </c>
      <c r="I193" s="140">
        <v>3.1799999999999997E-3</v>
      </c>
      <c r="J193" s="140">
        <v>0</v>
      </c>
      <c r="K193" s="140">
        <v>0</v>
      </c>
    </row>
    <row r="194" spans="1:11" x14ac:dyDescent="0.2">
      <c r="A194" s="135"/>
      <c r="B194" s="136"/>
      <c r="C194" s="137" t="s">
        <v>11864</v>
      </c>
      <c r="D194" s="138"/>
      <c r="E194" s="139">
        <v>6</v>
      </c>
      <c r="F194" s="134"/>
      <c r="G194" s="134"/>
      <c r="H194" s="140"/>
      <c r="I194" s="140"/>
      <c r="J194" s="140"/>
      <c r="K194" s="140"/>
    </row>
    <row r="195" spans="1:11" x14ac:dyDescent="0.2">
      <c r="A195" s="51">
        <v>121</v>
      </c>
      <c r="B195" s="52" t="s">
        <v>11865</v>
      </c>
      <c r="C195" s="60" t="s">
        <v>11866</v>
      </c>
      <c r="D195" s="53" t="s">
        <v>505</v>
      </c>
      <c r="E195" s="54">
        <v>27</v>
      </c>
      <c r="F195" s="47">
        <v>0</v>
      </c>
      <c r="G195" s="57">
        <f t="shared" ref="G195:G199" si="7">E195*F195</f>
        <v>0</v>
      </c>
      <c r="H195" s="140">
        <v>3.5E-4</v>
      </c>
      <c r="I195" s="140">
        <v>9.4500000000000001E-3</v>
      </c>
      <c r="J195" s="140">
        <v>0</v>
      </c>
      <c r="K195" s="140">
        <v>0</v>
      </c>
    </row>
    <row r="196" spans="1:11" x14ac:dyDescent="0.2">
      <c r="A196" s="51">
        <v>122</v>
      </c>
      <c r="B196" s="52" t="s">
        <v>11867</v>
      </c>
      <c r="C196" s="60" t="s">
        <v>11868</v>
      </c>
      <c r="D196" s="53" t="s">
        <v>505</v>
      </c>
      <c r="E196" s="54">
        <v>25</v>
      </c>
      <c r="F196" s="47">
        <v>0</v>
      </c>
      <c r="G196" s="57">
        <f t="shared" si="7"/>
        <v>0</v>
      </c>
      <c r="H196" s="140">
        <v>5.0000000000000001E-4</v>
      </c>
      <c r="I196" s="140">
        <v>1.2500000000000001E-2</v>
      </c>
      <c r="J196" s="140">
        <v>0</v>
      </c>
      <c r="K196" s="140">
        <v>0</v>
      </c>
    </row>
    <row r="197" spans="1:11" x14ac:dyDescent="0.2">
      <c r="A197" s="51">
        <v>123</v>
      </c>
      <c r="B197" s="52" t="s">
        <v>11869</v>
      </c>
      <c r="C197" s="60" t="s">
        <v>11870</v>
      </c>
      <c r="D197" s="53" t="s">
        <v>505</v>
      </c>
      <c r="E197" s="54">
        <v>10</v>
      </c>
      <c r="F197" s="47">
        <v>0</v>
      </c>
      <c r="G197" s="57">
        <f t="shared" si="7"/>
        <v>0</v>
      </c>
      <c r="H197" s="140">
        <v>5.5000000000000003E-4</v>
      </c>
      <c r="I197" s="140">
        <v>5.5000000000000005E-3</v>
      </c>
      <c r="J197" s="140">
        <v>0</v>
      </c>
      <c r="K197" s="140">
        <v>0</v>
      </c>
    </row>
    <row r="198" spans="1:11" ht="22.5" x14ac:dyDescent="0.2">
      <c r="A198" s="51">
        <v>124</v>
      </c>
      <c r="B198" s="52" t="s">
        <v>11871</v>
      </c>
      <c r="C198" s="60" t="s">
        <v>11872</v>
      </c>
      <c r="D198" s="53" t="s">
        <v>505</v>
      </c>
      <c r="E198" s="54">
        <v>4</v>
      </c>
      <c r="F198" s="47">
        <v>0</v>
      </c>
      <c r="G198" s="57">
        <f t="shared" si="7"/>
        <v>0</v>
      </c>
      <c r="H198" s="140">
        <v>2.5000000000000001E-3</v>
      </c>
      <c r="I198" s="140">
        <v>0.01</v>
      </c>
      <c r="J198" s="140">
        <v>0</v>
      </c>
      <c r="K198" s="140">
        <v>0</v>
      </c>
    </row>
    <row r="199" spans="1:11" x14ac:dyDescent="0.2">
      <c r="A199" s="51">
        <v>125</v>
      </c>
      <c r="B199" s="52" t="s">
        <v>11269</v>
      </c>
      <c r="C199" s="60" t="s">
        <v>11503</v>
      </c>
      <c r="D199" s="53" t="s">
        <v>297</v>
      </c>
      <c r="E199" s="54">
        <v>1.8424499999999999</v>
      </c>
      <c r="F199" s="47">
        <v>0</v>
      </c>
      <c r="G199" s="57">
        <f t="shared" si="7"/>
        <v>0</v>
      </c>
      <c r="H199" s="140">
        <v>0</v>
      </c>
      <c r="I199" s="140">
        <v>0</v>
      </c>
      <c r="J199" s="140">
        <v>0</v>
      </c>
      <c r="K199" s="140">
        <v>0</v>
      </c>
    </row>
    <row r="200" spans="1:11" x14ac:dyDescent="0.2">
      <c r="A200" s="36" t="s">
        <v>148</v>
      </c>
      <c r="B200" s="37" t="s">
        <v>11270</v>
      </c>
      <c r="C200" s="58" t="s">
        <v>11271</v>
      </c>
      <c r="D200" s="38"/>
      <c r="E200" s="39"/>
      <c r="F200" s="40"/>
      <c r="G200" s="41">
        <f>SUM(G201:G255)</f>
        <v>0</v>
      </c>
      <c r="H200" s="313"/>
      <c r="I200" s="313">
        <f>SUM(I201:I255)</f>
        <v>0.32239000000000001</v>
      </c>
      <c r="J200" s="313"/>
      <c r="K200" s="313">
        <f>SUM(K201:K255)</f>
        <v>0</v>
      </c>
    </row>
    <row r="201" spans="1:11" x14ac:dyDescent="0.2">
      <c r="A201" s="43">
        <v>126</v>
      </c>
      <c r="B201" s="44" t="s">
        <v>11873</v>
      </c>
      <c r="C201" s="59" t="s">
        <v>11874</v>
      </c>
      <c r="D201" s="45" t="s">
        <v>4127</v>
      </c>
      <c r="E201" s="46">
        <v>2</v>
      </c>
      <c r="F201" s="47">
        <v>0</v>
      </c>
      <c r="G201" s="49">
        <f t="shared" ref="G201:G255" si="8">E201*F201</f>
        <v>0</v>
      </c>
      <c r="H201" s="140">
        <v>5.7099999999999998E-3</v>
      </c>
      <c r="I201" s="140">
        <v>1.142E-2</v>
      </c>
      <c r="J201" s="140">
        <v>0</v>
      </c>
      <c r="K201" s="140">
        <v>0</v>
      </c>
    </row>
    <row r="202" spans="1:11" x14ac:dyDescent="0.2">
      <c r="A202" s="135"/>
      <c r="B202" s="136"/>
      <c r="C202" s="137" t="s">
        <v>11875</v>
      </c>
      <c r="D202" s="138"/>
      <c r="E202" s="139">
        <v>2</v>
      </c>
      <c r="F202" s="134"/>
      <c r="G202" s="134"/>
      <c r="H202" s="140"/>
      <c r="I202" s="140"/>
      <c r="J202" s="140"/>
      <c r="K202" s="140"/>
    </row>
    <row r="203" spans="1:11" x14ac:dyDescent="0.2">
      <c r="A203" s="43">
        <v>127</v>
      </c>
      <c r="B203" s="44" t="s">
        <v>11876</v>
      </c>
      <c r="C203" s="59" t="s">
        <v>11877</v>
      </c>
      <c r="D203" s="45" t="s">
        <v>4127</v>
      </c>
      <c r="E203" s="46">
        <v>2</v>
      </c>
      <c r="F203" s="47">
        <v>0</v>
      </c>
      <c r="G203" s="49">
        <f t="shared" si="8"/>
        <v>0</v>
      </c>
      <c r="H203" s="140">
        <v>6.8300000000000001E-3</v>
      </c>
      <c r="I203" s="140">
        <v>1.366E-2</v>
      </c>
      <c r="J203" s="140">
        <v>0</v>
      </c>
      <c r="K203" s="140">
        <v>0</v>
      </c>
    </row>
    <row r="204" spans="1:11" x14ac:dyDescent="0.2">
      <c r="A204" s="135"/>
      <c r="B204" s="136"/>
      <c r="C204" s="137" t="s">
        <v>11878</v>
      </c>
      <c r="D204" s="138"/>
      <c r="E204" s="139">
        <v>2</v>
      </c>
      <c r="F204" s="134"/>
      <c r="G204" s="134"/>
      <c r="H204" s="140"/>
      <c r="I204" s="140"/>
      <c r="J204" s="140"/>
      <c r="K204" s="140"/>
    </row>
    <row r="205" spans="1:11" x14ac:dyDescent="0.2">
      <c r="A205" s="43">
        <v>128</v>
      </c>
      <c r="B205" s="44" t="s">
        <v>11879</v>
      </c>
      <c r="C205" s="59" t="s">
        <v>11880</v>
      </c>
      <c r="D205" s="45" t="s">
        <v>4127</v>
      </c>
      <c r="E205" s="46">
        <v>4</v>
      </c>
      <c r="F205" s="47">
        <v>0</v>
      </c>
      <c r="G205" s="49">
        <f t="shared" si="8"/>
        <v>0</v>
      </c>
      <c r="H205" s="140">
        <v>8.1799999999999998E-3</v>
      </c>
      <c r="I205" s="140">
        <v>3.2719999999999999E-2</v>
      </c>
      <c r="J205" s="140">
        <v>0</v>
      </c>
      <c r="K205" s="140">
        <v>0</v>
      </c>
    </row>
    <row r="206" spans="1:11" x14ac:dyDescent="0.2">
      <c r="A206" s="135"/>
      <c r="B206" s="136"/>
      <c r="C206" s="137" t="s">
        <v>11881</v>
      </c>
      <c r="D206" s="138"/>
      <c r="E206" s="139">
        <v>2</v>
      </c>
      <c r="F206" s="134"/>
      <c r="G206" s="134"/>
      <c r="H206" s="140"/>
      <c r="I206" s="140"/>
      <c r="J206" s="140"/>
      <c r="K206" s="140"/>
    </row>
    <row r="207" spans="1:11" x14ac:dyDescent="0.2">
      <c r="A207" s="135"/>
      <c r="B207" s="136"/>
      <c r="C207" s="137" t="s">
        <v>11882</v>
      </c>
      <c r="D207" s="138"/>
      <c r="E207" s="139">
        <v>2</v>
      </c>
      <c r="F207" s="134"/>
      <c r="G207" s="134"/>
      <c r="H207" s="140"/>
      <c r="I207" s="140"/>
      <c r="J207" s="140"/>
      <c r="K207" s="140"/>
    </row>
    <row r="208" spans="1:11" x14ac:dyDescent="0.2">
      <c r="A208" s="43">
        <v>129</v>
      </c>
      <c r="B208" s="44" t="s">
        <v>11883</v>
      </c>
      <c r="C208" s="59" t="s">
        <v>11884</v>
      </c>
      <c r="D208" s="45" t="s">
        <v>4127</v>
      </c>
      <c r="E208" s="46">
        <v>2</v>
      </c>
      <c r="F208" s="47">
        <v>0</v>
      </c>
      <c r="G208" s="49">
        <f t="shared" si="8"/>
        <v>0</v>
      </c>
      <c r="H208" s="140">
        <v>1.567E-2</v>
      </c>
      <c r="I208" s="140">
        <v>3.134E-2</v>
      </c>
      <c r="J208" s="140">
        <v>0</v>
      </c>
      <c r="K208" s="140">
        <v>0</v>
      </c>
    </row>
    <row r="209" spans="1:11" x14ac:dyDescent="0.2">
      <c r="A209" s="135"/>
      <c r="B209" s="136"/>
      <c r="C209" s="137" t="s">
        <v>11885</v>
      </c>
      <c r="D209" s="138"/>
      <c r="E209" s="139">
        <v>2</v>
      </c>
      <c r="F209" s="134"/>
      <c r="G209" s="134"/>
      <c r="H209" s="140"/>
      <c r="I209" s="140"/>
      <c r="J209" s="140"/>
      <c r="K209" s="140"/>
    </row>
    <row r="210" spans="1:11" x14ac:dyDescent="0.2">
      <c r="A210" s="43">
        <v>130</v>
      </c>
      <c r="B210" s="44" t="s">
        <v>11886</v>
      </c>
      <c r="C210" s="59" t="s">
        <v>11887</v>
      </c>
      <c r="D210" s="45" t="s">
        <v>4127</v>
      </c>
      <c r="E210" s="46">
        <v>2</v>
      </c>
      <c r="F210" s="47">
        <v>0</v>
      </c>
      <c r="G210" s="49">
        <f t="shared" si="8"/>
        <v>0</v>
      </c>
      <c r="H210" s="140">
        <v>1.5140000000000001E-2</v>
      </c>
      <c r="I210" s="140">
        <v>3.0280000000000001E-2</v>
      </c>
      <c r="J210" s="140">
        <v>0</v>
      </c>
      <c r="K210" s="140">
        <v>0</v>
      </c>
    </row>
    <row r="211" spans="1:11" x14ac:dyDescent="0.2">
      <c r="A211" s="135"/>
      <c r="B211" s="136"/>
      <c r="C211" s="137" t="s">
        <v>11888</v>
      </c>
      <c r="D211" s="138"/>
      <c r="E211" s="139">
        <v>2</v>
      </c>
      <c r="F211" s="134"/>
      <c r="G211" s="134"/>
      <c r="H211" s="140"/>
      <c r="I211" s="140"/>
      <c r="J211" s="140"/>
      <c r="K211" s="140"/>
    </row>
    <row r="212" spans="1:11" x14ac:dyDescent="0.2">
      <c r="A212" s="43">
        <v>131</v>
      </c>
      <c r="B212" s="44" t="s">
        <v>11889</v>
      </c>
      <c r="C212" s="59" t="s">
        <v>11890</v>
      </c>
      <c r="D212" s="45" t="s">
        <v>4127</v>
      </c>
      <c r="E212" s="46">
        <v>2</v>
      </c>
      <c r="F212" s="47">
        <v>0</v>
      </c>
      <c r="G212" s="49">
        <f t="shared" si="8"/>
        <v>0</v>
      </c>
      <c r="H212" s="140">
        <v>3.7000000000000002E-3</v>
      </c>
      <c r="I212" s="140">
        <v>7.4000000000000003E-3</v>
      </c>
      <c r="J212" s="140">
        <v>0</v>
      </c>
      <c r="K212" s="140">
        <v>0</v>
      </c>
    </row>
    <row r="213" spans="1:11" x14ac:dyDescent="0.2">
      <c r="A213" s="135"/>
      <c r="B213" s="136"/>
      <c r="C213" s="137" t="s">
        <v>11891</v>
      </c>
      <c r="D213" s="138"/>
      <c r="E213" s="139">
        <v>2</v>
      </c>
      <c r="F213" s="134"/>
      <c r="G213" s="134"/>
      <c r="H213" s="140"/>
      <c r="I213" s="140"/>
      <c r="J213" s="140"/>
      <c r="K213" s="140"/>
    </row>
    <row r="214" spans="1:11" x14ac:dyDescent="0.2">
      <c r="A214" s="43">
        <v>132</v>
      </c>
      <c r="B214" s="44" t="s">
        <v>11892</v>
      </c>
      <c r="C214" s="59" t="s">
        <v>11893</v>
      </c>
      <c r="D214" s="45" t="s">
        <v>505</v>
      </c>
      <c r="E214" s="46">
        <v>1</v>
      </c>
      <c r="F214" s="47">
        <v>0</v>
      </c>
      <c r="G214" s="49">
        <f t="shared" si="8"/>
        <v>0</v>
      </c>
      <c r="H214" s="140">
        <v>0</v>
      </c>
      <c r="I214" s="140">
        <v>0</v>
      </c>
      <c r="J214" s="140">
        <v>0</v>
      </c>
      <c r="K214" s="140">
        <v>0</v>
      </c>
    </row>
    <row r="215" spans="1:11" x14ac:dyDescent="0.2">
      <c r="A215" s="135"/>
      <c r="B215" s="136"/>
      <c r="C215" s="137" t="s">
        <v>11894</v>
      </c>
      <c r="D215" s="138"/>
      <c r="E215" s="139">
        <v>1</v>
      </c>
      <c r="F215" s="134"/>
      <c r="G215" s="134"/>
      <c r="H215" s="140"/>
      <c r="I215" s="140"/>
      <c r="J215" s="140"/>
      <c r="K215" s="140"/>
    </row>
    <row r="216" spans="1:11" x14ac:dyDescent="0.2">
      <c r="A216" s="43">
        <v>133</v>
      </c>
      <c r="B216" s="44" t="s">
        <v>11895</v>
      </c>
      <c r="C216" s="59" t="s">
        <v>11896</v>
      </c>
      <c r="D216" s="45" t="s">
        <v>505</v>
      </c>
      <c r="E216" s="46">
        <v>2</v>
      </c>
      <c r="F216" s="47">
        <v>0</v>
      </c>
      <c r="G216" s="49">
        <f t="shared" si="8"/>
        <v>0</v>
      </c>
      <c r="H216" s="140">
        <v>0</v>
      </c>
      <c r="I216" s="140">
        <v>0</v>
      </c>
      <c r="J216" s="140">
        <v>0</v>
      </c>
      <c r="K216" s="140">
        <v>0</v>
      </c>
    </row>
    <row r="217" spans="1:11" x14ac:dyDescent="0.2">
      <c r="A217" s="135"/>
      <c r="B217" s="136"/>
      <c r="C217" s="137" t="s">
        <v>11897</v>
      </c>
      <c r="D217" s="138"/>
      <c r="E217" s="139">
        <v>2</v>
      </c>
      <c r="F217" s="134"/>
      <c r="G217" s="134"/>
      <c r="H217" s="140"/>
      <c r="I217" s="140"/>
      <c r="J217" s="140"/>
      <c r="K217" s="140"/>
    </row>
    <row r="218" spans="1:11" x14ac:dyDescent="0.2">
      <c r="A218" s="43">
        <v>134</v>
      </c>
      <c r="B218" s="44" t="s">
        <v>11272</v>
      </c>
      <c r="C218" s="59" t="s">
        <v>11504</v>
      </c>
      <c r="D218" s="45" t="s">
        <v>505</v>
      </c>
      <c r="E218" s="46">
        <v>3</v>
      </c>
      <c r="F218" s="47">
        <v>0</v>
      </c>
      <c r="G218" s="49">
        <f t="shared" si="8"/>
        <v>0</v>
      </c>
      <c r="H218" s="140">
        <v>0</v>
      </c>
      <c r="I218" s="140">
        <v>0</v>
      </c>
      <c r="J218" s="140">
        <v>0</v>
      </c>
      <c r="K218" s="140">
        <v>0</v>
      </c>
    </row>
    <row r="219" spans="1:11" x14ac:dyDescent="0.2">
      <c r="A219" s="135"/>
      <c r="B219" s="136"/>
      <c r="C219" s="137" t="s">
        <v>11898</v>
      </c>
      <c r="D219" s="138"/>
      <c r="E219" s="139">
        <v>3</v>
      </c>
      <c r="F219" s="134"/>
      <c r="G219" s="134"/>
      <c r="H219" s="140"/>
      <c r="I219" s="140"/>
      <c r="J219" s="140"/>
      <c r="K219" s="140"/>
    </row>
    <row r="220" spans="1:11" x14ac:dyDescent="0.2">
      <c r="A220" s="43">
        <v>135</v>
      </c>
      <c r="B220" s="44" t="s">
        <v>11899</v>
      </c>
      <c r="C220" s="59" t="s">
        <v>11900</v>
      </c>
      <c r="D220" s="45" t="s">
        <v>505</v>
      </c>
      <c r="E220" s="46">
        <v>1</v>
      </c>
      <c r="F220" s="47">
        <v>0</v>
      </c>
      <c r="G220" s="49">
        <f t="shared" si="8"/>
        <v>0</v>
      </c>
      <c r="H220" s="140">
        <v>0</v>
      </c>
      <c r="I220" s="140">
        <v>0</v>
      </c>
      <c r="J220" s="140">
        <v>0</v>
      </c>
      <c r="K220" s="140">
        <v>0</v>
      </c>
    </row>
    <row r="221" spans="1:11" x14ac:dyDescent="0.2">
      <c r="A221" s="135"/>
      <c r="B221" s="136"/>
      <c r="C221" s="137" t="s">
        <v>11901</v>
      </c>
      <c r="D221" s="138"/>
      <c r="E221" s="139">
        <v>1</v>
      </c>
      <c r="F221" s="134"/>
      <c r="G221" s="134"/>
      <c r="H221" s="140"/>
      <c r="I221" s="140"/>
      <c r="J221" s="140"/>
      <c r="K221" s="140"/>
    </row>
    <row r="222" spans="1:11" ht="22.5" x14ac:dyDescent="0.2">
      <c r="A222" s="51">
        <v>136</v>
      </c>
      <c r="B222" s="52" t="s">
        <v>11274</v>
      </c>
      <c r="C222" s="60" t="s">
        <v>11505</v>
      </c>
      <c r="D222" s="53" t="s">
        <v>505</v>
      </c>
      <c r="E222" s="54">
        <v>8</v>
      </c>
      <c r="F222" s="47">
        <v>0</v>
      </c>
      <c r="G222" s="57">
        <f t="shared" si="8"/>
        <v>0</v>
      </c>
      <c r="H222" s="140">
        <v>1E-4</v>
      </c>
      <c r="I222" s="140">
        <v>8.0000000000000004E-4</v>
      </c>
      <c r="J222" s="140">
        <v>0</v>
      </c>
      <c r="K222" s="140">
        <v>0</v>
      </c>
    </row>
    <row r="223" spans="1:11" ht="22.5" x14ac:dyDescent="0.2">
      <c r="A223" s="51">
        <v>137</v>
      </c>
      <c r="B223" s="52" t="s">
        <v>11902</v>
      </c>
      <c r="C223" s="60" t="s">
        <v>11903</v>
      </c>
      <c r="D223" s="53" t="s">
        <v>505</v>
      </c>
      <c r="E223" s="54">
        <v>5</v>
      </c>
      <c r="F223" s="47">
        <v>0</v>
      </c>
      <c r="G223" s="57">
        <f t="shared" si="8"/>
        <v>0</v>
      </c>
      <c r="H223" s="140">
        <v>4.6999999999999999E-4</v>
      </c>
      <c r="I223" s="140">
        <v>2.3500000000000001E-3</v>
      </c>
      <c r="J223" s="140">
        <v>0</v>
      </c>
      <c r="K223" s="140">
        <v>0</v>
      </c>
    </row>
    <row r="224" spans="1:11" ht="22.5" x14ac:dyDescent="0.2">
      <c r="A224" s="51">
        <v>138</v>
      </c>
      <c r="B224" s="52" t="s">
        <v>11904</v>
      </c>
      <c r="C224" s="60" t="s">
        <v>11905</v>
      </c>
      <c r="D224" s="53" t="s">
        <v>505</v>
      </c>
      <c r="E224" s="54">
        <v>23</v>
      </c>
      <c r="F224" s="47">
        <v>0</v>
      </c>
      <c r="G224" s="57">
        <f t="shared" si="8"/>
        <v>0</v>
      </c>
      <c r="H224" s="140">
        <v>5.6999999999999998E-4</v>
      </c>
      <c r="I224" s="140">
        <v>1.311E-2</v>
      </c>
      <c r="J224" s="140">
        <v>0</v>
      </c>
      <c r="K224" s="140">
        <v>0</v>
      </c>
    </row>
    <row r="225" spans="1:11" ht="22.5" x14ac:dyDescent="0.2">
      <c r="A225" s="43">
        <v>139</v>
      </c>
      <c r="B225" s="44" t="s">
        <v>11276</v>
      </c>
      <c r="C225" s="59" t="s">
        <v>11507</v>
      </c>
      <c r="D225" s="45" t="s">
        <v>505</v>
      </c>
      <c r="E225" s="46">
        <v>14</v>
      </c>
      <c r="F225" s="47">
        <v>0</v>
      </c>
      <c r="G225" s="49">
        <f t="shared" si="8"/>
        <v>0</v>
      </c>
      <c r="H225" s="140">
        <v>1.8000000000000001E-4</v>
      </c>
      <c r="I225" s="140">
        <v>2.5200000000000001E-3</v>
      </c>
      <c r="J225" s="140">
        <v>0</v>
      </c>
      <c r="K225" s="140">
        <v>0</v>
      </c>
    </row>
    <row r="226" spans="1:11" x14ac:dyDescent="0.2">
      <c r="A226" s="135"/>
      <c r="B226" s="136"/>
      <c r="C226" s="137" t="s">
        <v>11906</v>
      </c>
      <c r="D226" s="138"/>
      <c r="E226" s="139">
        <v>14</v>
      </c>
      <c r="F226" s="134"/>
      <c r="G226" s="134"/>
      <c r="H226" s="140"/>
      <c r="I226" s="140"/>
      <c r="J226" s="140"/>
      <c r="K226" s="140"/>
    </row>
    <row r="227" spans="1:11" ht="22.5" x14ac:dyDescent="0.2">
      <c r="A227" s="51">
        <v>140</v>
      </c>
      <c r="B227" s="52" t="s">
        <v>11376</v>
      </c>
      <c r="C227" s="60" t="s">
        <v>11566</v>
      </c>
      <c r="D227" s="53" t="s">
        <v>505</v>
      </c>
      <c r="E227" s="54">
        <v>8</v>
      </c>
      <c r="F227" s="47">
        <v>0</v>
      </c>
      <c r="G227" s="57">
        <f t="shared" si="8"/>
        <v>0</v>
      </c>
      <c r="H227" s="140">
        <v>3.1E-4</v>
      </c>
      <c r="I227" s="140">
        <v>2.48E-3</v>
      </c>
      <c r="J227" s="140">
        <v>0</v>
      </c>
      <c r="K227" s="140">
        <v>0</v>
      </c>
    </row>
    <row r="228" spans="1:11" ht="22.5" x14ac:dyDescent="0.2">
      <c r="A228" s="51">
        <v>141</v>
      </c>
      <c r="B228" s="52" t="s">
        <v>11907</v>
      </c>
      <c r="C228" s="60" t="s">
        <v>11908</v>
      </c>
      <c r="D228" s="53" t="s">
        <v>505</v>
      </c>
      <c r="E228" s="54">
        <v>17</v>
      </c>
      <c r="F228" s="47">
        <v>0</v>
      </c>
      <c r="G228" s="57">
        <f t="shared" si="8"/>
        <v>0</v>
      </c>
      <c r="H228" s="140">
        <v>4.8000000000000001E-4</v>
      </c>
      <c r="I228" s="140">
        <v>8.1600000000000006E-3</v>
      </c>
      <c r="J228" s="140">
        <v>0</v>
      </c>
      <c r="K228" s="140">
        <v>0</v>
      </c>
    </row>
    <row r="229" spans="1:11" ht="22.5" x14ac:dyDescent="0.2">
      <c r="A229" s="51">
        <v>142</v>
      </c>
      <c r="B229" s="52" t="s">
        <v>11277</v>
      </c>
      <c r="C229" s="60" t="s">
        <v>11508</v>
      </c>
      <c r="D229" s="53" t="s">
        <v>505</v>
      </c>
      <c r="E229" s="54">
        <v>4</v>
      </c>
      <c r="F229" s="47">
        <v>0</v>
      </c>
      <c r="G229" s="57">
        <f t="shared" si="8"/>
        <v>0</v>
      </c>
      <c r="H229" s="140">
        <v>6.8000000000000005E-4</v>
      </c>
      <c r="I229" s="140">
        <v>2.7200000000000002E-3</v>
      </c>
      <c r="J229" s="140">
        <v>0</v>
      </c>
      <c r="K229" s="140">
        <v>0</v>
      </c>
    </row>
    <row r="230" spans="1:11" ht="22.5" x14ac:dyDescent="0.2">
      <c r="A230" s="51">
        <v>143</v>
      </c>
      <c r="B230" s="52" t="s">
        <v>11909</v>
      </c>
      <c r="C230" s="60" t="s">
        <v>11910</v>
      </c>
      <c r="D230" s="53" t="s">
        <v>505</v>
      </c>
      <c r="E230" s="54">
        <v>8</v>
      </c>
      <c r="F230" s="47">
        <v>0</v>
      </c>
      <c r="G230" s="57">
        <f t="shared" si="8"/>
        <v>0</v>
      </c>
      <c r="H230" s="140">
        <v>1.6299999999999999E-3</v>
      </c>
      <c r="I230" s="140">
        <v>1.304E-2</v>
      </c>
      <c r="J230" s="140">
        <v>0</v>
      </c>
      <c r="K230" s="140">
        <v>0</v>
      </c>
    </row>
    <row r="231" spans="1:11" ht="22.5" x14ac:dyDescent="0.2">
      <c r="A231" s="43">
        <v>144</v>
      </c>
      <c r="B231" s="44" t="s">
        <v>11911</v>
      </c>
      <c r="C231" s="59" t="s">
        <v>11912</v>
      </c>
      <c r="D231" s="45" t="s">
        <v>505</v>
      </c>
      <c r="E231" s="46">
        <v>10</v>
      </c>
      <c r="F231" s="47">
        <v>0</v>
      </c>
      <c r="G231" s="49">
        <f t="shared" si="8"/>
        <v>0</v>
      </c>
      <c r="H231" s="140">
        <v>3.1099999999999999E-3</v>
      </c>
      <c r="I231" s="140">
        <v>3.1099999999999999E-2</v>
      </c>
      <c r="J231" s="140">
        <v>0</v>
      </c>
      <c r="K231" s="140">
        <v>0</v>
      </c>
    </row>
    <row r="232" spans="1:11" x14ac:dyDescent="0.2">
      <c r="A232" s="135"/>
      <c r="B232" s="136"/>
      <c r="C232" s="137" t="s">
        <v>11913</v>
      </c>
      <c r="D232" s="138"/>
      <c r="E232" s="139">
        <v>10</v>
      </c>
      <c r="F232" s="134"/>
      <c r="G232" s="134"/>
      <c r="H232" s="140"/>
      <c r="I232" s="140"/>
      <c r="J232" s="140"/>
      <c r="K232" s="140"/>
    </row>
    <row r="233" spans="1:11" x14ac:dyDescent="0.2">
      <c r="A233" s="51">
        <v>145</v>
      </c>
      <c r="B233" s="52" t="s">
        <v>11914</v>
      </c>
      <c r="C233" s="60" t="s">
        <v>11915</v>
      </c>
      <c r="D233" s="53" t="s">
        <v>505</v>
      </c>
      <c r="E233" s="54">
        <v>2</v>
      </c>
      <c r="F233" s="47">
        <v>0</v>
      </c>
      <c r="G233" s="57">
        <f t="shared" si="8"/>
        <v>0</v>
      </c>
      <c r="H233" s="140">
        <v>1.06E-3</v>
      </c>
      <c r="I233" s="140">
        <v>2.1199999999999999E-3</v>
      </c>
      <c r="J233" s="140">
        <v>0</v>
      </c>
      <c r="K233" s="140">
        <v>0</v>
      </c>
    </row>
    <row r="234" spans="1:11" x14ac:dyDescent="0.2">
      <c r="A234" s="51">
        <v>146</v>
      </c>
      <c r="B234" s="52" t="s">
        <v>11916</v>
      </c>
      <c r="C234" s="60" t="s">
        <v>11917</v>
      </c>
      <c r="D234" s="53" t="s">
        <v>505</v>
      </c>
      <c r="E234" s="54">
        <v>2</v>
      </c>
      <c r="F234" s="47">
        <v>0</v>
      </c>
      <c r="G234" s="57">
        <f t="shared" si="8"/>
        <v>0</v>
      </c>
      <c r="H234" s="140">
        <v>1.8E-3</v>
      </c>
      <c r="I234" s="140">
        <v>3.5999999999999999E-3</v>
      </c>
      <c r="J234" s="140">
        <v>0</v>
      </c>
      <c r="K234" s="140">
        <v>0</v>
      </c>
    </row>
    <row r="235" spans="1:11" x14ac:dyDescent="0.2">
      <c r="A235" s="51">
        <v>147</v>
      </c>
      <c r="B235" s="52" t="s">
        <v>11918</v>
      </c>
      <c r="C235" s="60" t="s">
        <v>11919</v>
      </c>
      <c r="D235" s="53" t="s">
        <v>505</v>
      </c>
      <c r="E235" s="54">
        <v>4</v>
      </c>
      <c r="F235" s="47">
        <v>0</v>
      </c>
      <c r="G235" s="57">
        <f t="shared" si="8"/>
        <v>0</v>
      </c>
      <c r="H235" s="140">
        <v>1.1E-4</v>
      </c>
      <c r="I235" s="140">
        <v>4.4000000000000002E-4</v>
      </c>
      <c r="J235" s="140">
        <v>0</v>
      </c>
      <c r="K235" s="140">
        <v>0</v>
      </c>
    </row>
    <row r="236" spans="1:11" x14ac:dyDescent="0.2">
      <c r="A236" s="51">
        <v>148</v>
      </c>
      <c r="B236" s="52" t="s">
        <v>11378</v>
      </c>
      <c r="C236" s="60" t="s">
        <v>11568</v>
      </c>
      <c r="D236" s="53" t="s">
        <v>505</v>
      </c>
      <c r="E236" s="54">
        <v>8</v>
      </c>
      <c r="F236" s="47">
        <v>0</v>
      </c>
      <c r="G236" s="57">
        <f t="shared" si="8"/>
        <v>0</v>
      </c>
      <c r="H236" s="140">
        <v>1.9000000000000001E-4</v>
      </c>
      <c r="I236" s="140">
        <v>1.5200000000000001E-3</v>
      </c>
      <c r="J236" s="140">
        <v>0</v>
      </c>
      <c r="K236" s="140">
        <v>0</v>
      </c>
    </row>
    <row r="237" spans="1:11" x14ac:dyDescent="0.2">
      <c r="A237" s="51">
        <v>149</v>
      </c>
      <c r="B237" s="52" t="s">
        <v>11920</v>
      </c>
      <c r="C237" s="60" t="s">
        <v>11921</v>
      </c>
      <c r="D237" s="53" t="s">
        <v>505</v>
      </c>
      <c r="E237" s="54">
        <v>2</v>
      </c>
      <c r="F237" s="47">
        <v>0</v>
      </c>
      <c r="G237" s="57">
        <f t="shared" si="8"/>
        <v>0</v>
      </c>
      <c r="H237" s="140">
        <v>3.1E-4</v>
      </c>
      <c r="I237" s="140">
        <v>6.2E-4</v>
      </c>
      <c r="J237" s="140">
        <v>0</v>
      </c>
      <c r="K237" s="140">
        <v>0</v>
      </c>
    </row>
    <row r="238" spans="1:11" x14ac:dyDescent="0.2">
      <c r="A238" s="43">
        <v>150</v>
      </c>
      <c r="B238" s="44" t="s">
        <v>11286</v>
      </c>
      <c r="C238" s="59" t="s">
        <v>11516</v>
      </c>
      <c r="D238" s="45" t="s">
        <v>505</v>
      </c>
      <c r="E238" s="46">
        <v>78</v>
      </c>
      <c r="F238" s="47">
        <v>0</v>
      </c>
      <c r="G238" s="49">
        <f t="shared" si="8"/>
        <v>0</v>
      </c>
      <c r="H238" s="140">
        <v>1.3999999999999999E-4</v>
      </c>
      <c r="I238" s="140">
        <v>1.0919999999999999E-2</v>
      </c>
      <c r="J238" s="140">
        <v>0</v>
      </c>
      <c r="K238" s="140">
        <v>0</v>
      </c>
    </row>
    <row r="239" spans="1:11" x14ac:dyDescent="0.2">
      <c r="A239" s="135"/>
      <c r="B239" s="136"/>
      <c r="C239" s="137" t="s">
        <v>11922</v>
      </c>
      <c r="D239" s="138"/>
      <c r="E239" s="139">
        <v>78</v>
      </c>
      <c r="F239" s="134"/>
      <c r="G239" s="134"/>
      <c r="H239" s="140"/>
      <c r="I239" s="140"/>
      <c r="J239" s="140"/>
      <c r="K239" s="140"/>
    </row>
    <row r="240" spans="1:11" x14ac:dyDescent="0.2">
      <c r="A240" s="51">
        <v>151</v>
      </c>
      <c r="B240" s="52" t="s">
        <v>11288</v>
      </c>
      <c r="C240" s="60" t="s">
        <v>11518</v>
      </c>
      <c r="D240" s="53" t="s">
        <v>505</v>
      </c>
      <c r="E240" s="54">
        <v>8</v>
      </c>
      <c r="F240" s="47">
        <v>0</v>
      </c>
      <c r="G240" s="57">
        <f t="shared" si="8"/>
        <v>0</v>
      </c>
      <c r="H240" s="140">
        <v>5.2999999999999998E-4</v>
      </c>
      <c r="I240" s="140">
        <v>4.2399999999999998E-3</v>
      </c>
      <c r="J240" s="140">
        <v>0</v>
      </c>
      <c r="K240" s="140">
        <v>0</v>
      </c>
    </row>
    <row r="241" spans="1:11" x14ac:dyDescent="0.2">
      <c r="A241" s="51">
        <v>152</v>
      </c>
      <c r="B241" s="52" t="s">
        <v>11289</v>
      </c>
      <c r="C241" s="60" t="s">
        <v>11519</v>
      </c>
      <c r="D241" s="53" t="s">
        <v>505</v>
      </c>
      <c r="E241" s="54">
        <v>8</v>
      </c>
      <c r="F241" s="47">
        <v>0</v>
      </c>
      <c r="G241" s="57">
        <f t="shared" si="8"/>
        <v>0</v>
      </c>
      <c r="H241" s="140">
        <v>2.5699999999999998E-3</v>
      </c>
      <c r="I241" s="140">
        <v>2.0559999999999998E-2</v>
      </c>
      <c r="J241" s="140">
        <v>0</v>
      </c>
      <c r="K241" s="140">
        <v>0</v>
      </c>
    </row>
    <row r="242" spans="1:11" x14ac:dyDescent="0.2">
      <c r="A242" s="43">
        <v>153</v>
      </c>
      <c r="B242" s="44" t="s">
        <v>11923</v>
      </c>
      <c r="C242" s="59" t="s">
        <v>11924</v>
      </c>
      <c r="D242" s="45" t="s">
        <v>505</v>
      </c>
      <c r="E242" s="46">
        <v>2</v>
      </c>
      <c r="F242" s="47">
        <v>0</v>
      </c>
      <c r="G242" s="49">
        <f t="shared" si="8"/>
        <v>0</v>
      </c>
      <c r="H242" s="140">
        <v>0</v>
      </c>
      <c r="I242" s="140">
        <v>0</v>
      </c>
      <c r="J242" s="140">
        <v>0</v>
      </c>
      <c r="K242" s="140">
        <v>0</v>
      </c>
    </row>
    <row r="243" spans="1:11" x14ac:dyDescent="0.2">
      <c r="A243" s="135"/>
      <c r="B243" s="136"/>
      <c r="C243" s="137" t="s">
        <v>11925</v>
      </c>
      <c r="D243" s="138"/>
      <c r="E243" s="139">
        <v>2</v>
      </c>
      <c r="F243" s="134"/>
      <c r="G243" s="134"/>
      <c r="H243" s="140"/>
      <c r="I243" s="140"/>
      <c r="J243" s="140"/>
      <c r="K243" s="140"/>
    </row>
    <row r="244" spans="1:11" x14ac:dyDescent="0.2">
      <c r="A244" s="43">
        <v>154</v>
      </c>
      <c r="B244" s="44" t="s">
        <v>11926</v>
      </c>
      <c r="C244" s="59" t="s">
        <v>11927</v>
      </c>
      <c r="D244" s="45" t="s">
        <v>505</v>
      </c>
      <c r="E244" s="46">
        <v>2</v>
      </c>
      <c r="F244" s="47">
        <v>0</v>
      </c>
      <c r="G244" s="49">
        <f t="shared" si="8"/>
        <v>0</v>
      </c>
      <c r="H244" s="140">
        <v>2.4499999999999999E-3</v>
      </c>
      <c r="I244" s="140">
        <v>4.8999999999999998E-3</v>
      </c>
      <c r="J244" s="140">
        <v>0</v>
      </c>
      <c r="K244" s="140">
        <v>0</v>
      </c>
    </row>
    <row r="245" spans="1:11" x14ac:dyDescent="0.2">
      <c r="A245" s="135"/>
      <c r="B245" s="136"/>
      <c r="C245" s="137" t="s">
        <v>11928</v>
      </c>
      <c r="D245" s="138"/>
      <c r="E245" s="139">
        <v>2</v>
      </c>
      <c r="F245" s="134"/>
      <c r="G245" s="134"/>
      <c r="H245" s="140"/>
      <c r="I245" s="140"/>
      <c r="J245" s="140"/>
      <c r="K245" s="140"/>
    </row>
    <row r="246" spans="1:11" ht="22.5" x14ac:dyDescent="0.2">
      <c r="A246" s="51">
        <v>155</v>
      </c>
      <c r="B246" s="52" t="s">
        <v>11929</v>
      </c>
      <c r="C246" s="60" t="s">
        <v>11930</v>
      </c>
      <c r="D246" s="53" t="s">
        <v>505</v>
      </c>
      <c r="E246" s="54">
        <v>2</v>
      </c>
      <c r="F246" s="47">
        <v>0</v>
      </c>
      <c r="G246" s="57">
        <f t="shared" si="8"/>
        <v>0</v>
      </c>
      <c r="H246" s="140">
        <v>5.0000000000000001E-4</v>
      </c>
      <c r="I246" s="140">
        <v>1E-3</v>
      </c>
      <c r="J246" s="140">
        <v>0</v>
      </c>
      <c r="K246" s="140">
        <v>0</v>
      </c>
    </row>
    <row r="247" spans="1:11" ht="33.75" x14ac:dyDescent="0.2">
      <c r="A247" s="51">
        <v>156</v>
      </c>
      <c r="B247" s="52" t="s">
        <v>11931</v>
      </c>
      <c r="C247" s="60" t="s">
        <v>11932</v>
      </c>
      <c r="D247" s="53" t="s">
        <v>505</v>
      </c>
      <c r="E247" s="54">
        <v>2</v>
      </c>
      <c r="F247" s="47">
        <v>0</v>
      </c>
      <c r="G247" s="57">
        <f t="shared" si="8"/>
        <v>0</v>
      </c>
      <c r="H247" s="140">
        <v>1.6E-2</v>
      </c>
      <c r="I247" s="140">
        <v>3.2000000000000001E-2</v>
      </c>
      <c r="J247" s="140">
        <v>0</v>
      </c>
      <c r="K247" s="140">
        <v>0</v>
      </c>
    </row>
    <row r="248" spans="1:11" ht="33.75" x14ac:dyDescent="0.2">
      <c r="A248" s="51">
        <v>157</v>
      </c>
      <c r="B248" s="52" t="s">
        <v>11933</v>
      </c>
      <c r="C248" s="60" t="s">
        <v>11934</v>
      </c>
      <c r="D248" s="53" t="s">
        <v>505</v>
      </c>
      <c r="E248" s="54">
        <v>2</v>
      </c>
      <c r="F248" s="47">
        <v>0</v>
      </c>
      <c r="G248" s="57">
        <f t="shared" si="8"/>
        <v>0</v>
      </c>
      <c r="H248" s="140">
        <v>1.4999999999999999E-2</v>
      </c>
      <c r="I248" s="140">
        <v>0.03</v>
      </c>
      <c r="J248" s="140">
        <v>0</v>
      </c>
      <c r="K248" s="140">
        <v>0</v>
      </c>
    </row>
    <row r="249" spans="1:11" ht="22.5" x14ac:dyDescent="0.2">
      <c r="A249" s="51">
        <v>158</v>
      </c>
      <c r="B249" s="52" t="s">
        <v>11935</v>
      </c>
      <c r="C249" s="60" t="s">
        <v>11936</v>
      </c>
      <c r="D249" s="53" t="s">
        <v>505</v>
      </c>
      <c r="E249" s="54">
        <v>4</v>
      </c>
      <c r="F249" s="47">
        <v>0</v>
      </c>
      <c r="G249" s="57">
        <f t="shared" si="8"/>
        <v>0</v>
      </c>
      <c r="H249" s="140">
        <v>1E-3</v>
      </c>
      <c r="I249" s="140">
        <v>4.0000000000000001E-3</v>
      </c>
      <c r="J249" s="140">
        <v>0</v>
      </c>
      <c r="K249" s="140">
        <v>0</v>
      </c>
    </row>
    <row r="250" spans="1:11" x14ac:dyDescent="0.2">
      <c r="A250" s="43">
        <v>159</v>
      </c>
      <c r="B250" s="44" t="s">
        <v>11937</v>
      </c>
      <c r="C250" s="59" t="s">
        <v>11938</v>
      </c>
      <c r="D250" s="45" t="s">
        <v>505</v>
      </c>
      <c r="E250" s="46">
        <v>3</v>
      </c>
      <c r="F250" s="47">
        <v>0</v>
      </c>
      <c r="G250" s="49">
        <f t="shared" si="8"/>
        <v>0</v>
      </c>
      <c r="H250" s="140">
        <v>6.9999999999999999E-4</v>
      </c>
      <c r="I250" s="140">
        <v>2.0999999999999999E-3</v>
      </c>
      <c r="J250" s="140">
        <v>0</v>
      </c>
      <c r="K250" s="140">
        <v>0</v>
      </c>
    </row>
    <row r="251" spans="1:11" x14ac:dyDescent="0.2">
      <c r="A251" s="135"/>
      <c r="B251" s="136"/>
      <c r="C251" s="137" t="s">
        <v>11939</v>
      </c>
      <c r="D251" s="138"/>
      <c r="E251" s="139">
        <v>3</v>
      </c>
      <c r="F251" s="315"/>
      <c r="G251" s="134"/>
      <c r="H251" s="140"/>
      <c r="I251" s="140"/>
      <c r="J251" s="140"/>
      <c r="K251" s="140"/>
    </row>
    <row r="252" spans="1:11" x14ac:dyDescent="0.2">
      <c r="A252" s="43">
        <v>160</v>
      </c>
      <c r="B252" s="44" t="s">
        <v>11940</v>
      </c>
      <c r="C252" s="59" t="s">
        <v>11941</v>
      </c>
      <c r="D252" s="45" t="s">
        <v>505</v>
      </c>
      <c r="E252" s="46">
        <v>1</v>
      </c>
      <c r="F252" s="47">
        <v>0</v>
      </c>
      <c r="G252" s="49">
        <f t="shared" si="8"/>
        <v>0</v>
      </c>
      <c r="H252" s="140">
        <v>8.0000000000000004E-4</v>
      </c>
      <c r="I252" s="140">
        <v>8.0000000000000004E-4</v>
      </c>
      <c r="J252" s="140">
        <v>0</v>
      </c>
      <c r="K252" s="140">
        <v>0</v>
      </c>
    </row>
    <row r="253" spans="1:11" x14ac:dyDescent="0.2">
      <c r="A253" s="135"/>
      <c r="B253" s="136"/>
      <c r="C253" s="137" t="s">
        <v>11292</v>
      </c>
      <c r="D253" s="138"/>
      <c r="E253" s="139">
        <v>1</v>
      </c>
      <c r="F253" s="315"/>
      <c r="G253" s="134"/>
      <c r="H253" s="140"/>
      <c r="I253" s="140"/>
      <c r="J253" s="140"/>
      <c r="K253" s="140"/>
    </row>
    <row r="254" spans="1:11" ht="22.5" x14ac:dyDescent="0.2">
      <c r="A254" s="51">
        <v>161</v>
      </c>
      <c r="B254" s="52" t="s">
        <v>11942</v>
      </c>
      <c r="C254" s="60" t="s">
        <v>11943</v>
      </c>
      <c r="D254" s="53" t="s">
        <v>505</v>
      </c>
      <c r="E254" s="54">
        <v>1</v>
      </c>
      <c r="F254" s="47">
        <v>0</v>
      </c>
      <c r="G254" s="57">
        <f t="shared" si="8"/>
        <v>0</v>
      </c>
      <c r="H254" s="140">
        <v>4.6999999999999999E-4</v>
      </c>
      <c r="I254" s="140">
        <v>4.6999999999999999E-4</v>
      </c>
      <c r="J254" s="140">
        <v>0</v>
      </c>
      <c r="K254" s="140">
        <v>0</v>
      </c>
    </row>
    <row r="255" spans="1:11" x14ac:dyDescent="0.2">
      <c r="A255" s="51">
        <v>162</v>
      </c>
      <c r="B255" s="52" t="s">
        <v>11293</v>
      </c>
      <c r="C255" s="60" t="s">
        <v>11520</v>
      </c>
      <c r="D255" s="53" t="s">
        <v>297</v>
      </c>
      <c r="E255" s="54">
        <v>0.32239000000000001</v>
      </c>
      <c r="F255" s="47">
        <v>0</v>
      </c>
      <c r="G255" s="57">
        <f t="shared" si="8"/>
        <v>0</v>
      </c>
      <c r="H255" s="140">
        <v>0</v>
      </c>
      <c r="I255" s="140">
        <v>0</v>
      </c>
      <c r="J255" s="140">
        <v>0</v>
      </c>
      <c r="K255" s="140">
        <v>0</v>
      </c>
    </row>
    <row r="256" spans="1:11" x14ac:dyDescent="0.2">
      <c r="A256" s="36" t="s">
        <v>148</v>
      </c>
      <c r="B256" s="37" t="s">
        <v>90</v>
      </c>
      <c r="C256" s="58" t="s">
        <v>91</v>
      </c>
      <c r="D256" s="38"/>
      <c r="E256" s="39"/>
      <c r="F256" s="40"/>
      <c r="G256" s="41">
        <f>SUM(G257:G264)</f>
        <v>0</v>
      </c>
      <c r="H256" s="313"/>
      <c r="I256" s="313">
        <f>SUM(I257:I264)</f>
        <v>0.51675000000000004</v>
      </c>
      <c r="J256" s="313"/>
      <c r="K256" s="313">
        <f>SUM(K257:K264)</f>
        <v>0</v>
      </c>
    </row>
    <row r="257" spans="1:11" x14ac:dyDescent="0.2">
      <c r="A257" s="43">
        <v>163</v>
      </c>
      <c r="B257" s="44" t="s">
        <v>11308</v>
      </c>
      <c r="C257" s="59" t="s">
        <v>11533</v>
      </c>
      <c r="D257" s="45" t="s">
        <v>2323</v>
      </c>
      <c r="E257" s="46">
        <v>387.5</v>
      </c>
      <c r="F257" s="47">
        <v>0</v>
      </c>
      <c r="G257" s="49">
        <f t="shared" ref="G257:G264" si="9">E257*F257</f>
        <v>0</v>
      </c>
      <c r="H257" s="140">
        <v>6.0000000000000002E-5</v>
      </c>
      <c r="I257" s="140">
        <v>2.325E-2</v>
      </c>
      <c r="J257" s="140">
        <v>0</v>
      </c>
      <c r="K257" s="140">
        <v>0</v>
      </c>
    </row>
    <row r="258" spans="1:11" x14ac:dyDescent="0.2">
      <c r="A258" s="135"/>
      <c r="B258" s="136"/>
      <c r="C258" s="137" t="s">
        <v>11944</v>
      </c>
      <c r="D258" s="138"/>
      <c r="E258" s="139">
        <v>387.5</v>
      </c>
      <c r="F258" s="134"/>
      <c r="G258" s="134"/>
      <c r="H258" s="140"/>
      <c r="I258" s="140"/>
      <c r="J258" s="140"/>
      <c r="K258" s="140"/>
    </row>
    <row r="259" spans="1:11" x14ac:dyDescent="0.2">
      <c r="A259" s="51">
        <v>164</v>
      </c>
      <c r="B259" s="52" t="s">
        <v>11945</v>
      </c>
      <c r="C259" s="60" t="s">
        <v>11946</v>
      </c>
      <c r="D259" s="53" t="s">
        <v>2323</v>
      </c>
      <c r="E259" s="54">
        <v>100</v>
      </c>
      <c r="F259" s="47">
        <v>0</v>
      </c>
      <c r="G259" s="57">
        <f t="shared" si="9"/>
        <v>0</v>
      </c>
      <c r="H259" s="140">
        <v>6.0000000000000002E-5</v>
      </c>
      <c r="I259" s="140">
        <v>6.0000000000000001E-3</v>
      </c>
      <c r="J259" s="140">
        <v>0</v>
      </c>
      <c r="K259" s="140">
        <v>0</v>
      </c>
    </row>
    <row r="260" spans="1:11" x14ac:dyDescent="0.2">
      <c r="A260" s="43">
        <v>165</v>
      </c>
      <c r="B260" s="44" t="s">
        <v>11310</v>
      </c>
      <c r="C260" s="59" t="s">
        <v>11534</v>
      </c>
      <c r="D260" s="45" t="s">
        <v>2323</v>
      </c>
      <c r="E260" s="46">
        <v>387.5</v>
      </c>
      <c r="F260" s="47">
        <v>0</v>
      </c>
      <c r="G260" s="49">
        <f t="shared" si="9"/>
        <v>0</v>
      </c>
      <c r="H260" s="140">
        <v>1E-3</v>
      </c>
      <c r="I260" s="140">
        <v>0.38750000000000001</v>
      </c>
      <c r="J260" s="140">
        <v>0</v>
      </c>
      <c r="K260" s="140">
        <v>0</v>
      </c>
    </row>
    <row r="261" spans="1:11" ht="22.5" x14ac:dyDescent="0.2">
      <c r="A261" s="135"/>
      <c r="B261" s="136"/>
      <c r="C261" s="137" t="s">
        <v>11947</v>
      </c>
      <c r="D261" s="138"/>
      <c r="E261" s="139">
        <v>387.5</v>
      </c>
      <c r="F261" s="134"/>
      <c r="G261" s="134"/>
      <c r="H261" s="140"/>
      <c r="I261" s="140"/>
      <c r="J261" s="140"/>
      <c r="K261" s="140"/>
    </row>
    <row r="262" spans="1:11" x14ac:dyDescent="0.2">
      <c r="A262" s="43">
        <v>166</v>
      </c>
      <c r="B262" s="44" t="s">
        <v>11948</v>
      </c>
      <c r="C262" s="59" t="s">
        <v>11949</v>
      </c>
      <c r="D262" s="45" t="s">
        <v>2323</v>
      </c>
      <c r="E262" s="46">
        <v>100</v>
      </c>
      <c r="F262" s="47">
        <v>0</v>
      </c>
      <c r="G262" s="49">
        <f t="shared" si="9"/>
        <v>0</v>
      </c>
      <c r="H262" s="140">
        <v>1E-3</v>
      </c>
      <c r="I262" s="140">
        <v>0.1</v>
      </c>
      <c r="J262" s="140">
        <v>0</v>
      </c>
      <c r="K262" s="140">
        <v>0</v>
      </c>
    </row>
    <row r="263" spans="1:11" x14ac:dyDescent="0.2">
      <c r="A263" s="135"/>
      <c r="B263" s="136"/>
      <c r="C263" s="137" t="s">
        <v>11950</v>
      </c>
      <c r="D263" s="138"/>
      <c r="E263" s="139">
        <v>100</v>
      </c>
      <c r="F263" s="134"/>
      <c r="G263" s="134"/>
      <c r="H263" s="140"/>
      <c r="I263" s="140"/>
      <c r="J263" s="140"/>
      <c r="K263" s="140"/>
    </row>
    <row r="264" spans="1:11" x14ac:dyDescent="0.2">
      <c r="A264" s="43">
        <v>167</v>
      </c>
      <c r="B264" s="44" t="s">
        <v>11312</v>
      </c>
      <c r="C264" s="59" t="s">
        <v>11535</v>
      </c>
      <c r="D264" s="45" t="s">
        <v>297</v>
      </c>
      <c r="E264" s="46">
        <v>0.51675000000000004</v>
      </c>
      <c r="F264" s="47">
        <v>0</v>
      </c>
      <c r="G264" s="49">
        <f t="shared" si="9"/>
        <v>0</v>
      </c>
      <c r="H264" s="140">
        <v>0</v>
      </c>
      <c r="I264" s="140">
        <v>0</v>
      </c>
      <c r="J264" s="140">
        <v>0</v>
      </c>
      <c r="K264" s="140">
        <v>0</v>
      </c>
    </row>
    <row r="265" spans="1:11" x14ac:dyDescent="0.2">
      <c r="A265" s="1"/>
      <c r="B265" s="2"/>
      <c r="C265" s="61"/>
      <c r="D265" s="4"/>
      <c r="E265" s="1"/>
      <c r="F265" s="1"/>
      <c r="G265" s="1"/>
      <c r="H265" s="1"/>
      <c r="I265" s="1"/>
      <c r="J265" s="1"/>
      <c r="K265" s="1"/>
    </row>
    <row r="266" spans="1:11" x14ac:dyDescent="0.2">
      <c r="C266" s="58" t="s">
        <v>11</v>
      </c>
      <c r="D266" s="38"/>
      <c r="E266" s="39"/>
      <c r="F266" s="40"/>
      <c r="G266" s="41">
        <f>G256+G200+G129+G112+G102+G79+G36+G28+G8</f>
        <v>0</v>
      </c>
    </row>
    <row r="267" spans="1:11" x14ac:dyDescent="0.2">
      <c r="D267" s="6"/>
    </row>
    <row r="268" spans="1:11" x14ac:dyDescent="0.2">
      <c r="D268" s="6"/>
    </row>
    <row r="269" spans="1:11" x14ac:dyDescent="0.2">
      <c r="D269" s="6"/>
    </row>
    <row r="270" spans="1:11" x14ac:dyDescent="0.2">
      <c r="D270" s="6"/>
    </row>
    <row r="271" spans="1:11" x14ac:dyDescent="0.2">
      <c r="D271" s="6"/>
    </row>
    <row r="272" spans="1:11"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A81E-7ECD-48F7-9865-169552481748}">
  <sheetPr>
    <tabColor rgb="FFFFFF00"/>
    <outlinePr summaryBelow="0"/>
  </sheetPr>
  <dimension ref="A1:AD5000"/>
  <sheetViews>
    <sheetView workbookViewId="0">
      <pane ySplit="7" topLeftCell="A103" activePane="bottomLeft" state="frozen"/>
      <selection activeCell="F16" sqref="F16"/>
      <selection pane="bottomLeft" activeCell="F118" sqref="F118"/>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7" width="12.7109375" customWidth="1"/>
  </cols>
  <sheetData>
    <row r="1" spans="1:30" ht="15.75" customHeight="1" x14ac:dyDescent="0.25">
      <c r="A1" s="343" t="s">
        <v>1</v>
      </c>
      <c r="B1" s="343"/>
      <c r="C1" s="343"/>
      <c r="D1" s="343"/>
      <c r="E1" s="343"/>
      <c r="F1" s="343"/>
      <c r="G1" s="343"/>
    </row>
    <row r="2" spans="1:30" ht="24.95" customHeight="1" x14ac:dyDescent="0.2">
      <c r="A2" s="127" t="s">
        <v>2</v>
      </c>
      <c r="B2" s="308" t="s">
        <v>9787</v>
      </c>
      <c r="C2" s="344" t="s">
        <v>15</v>
      </c>
      <c r="D2" s="345"/>
      <c r="E2" s="345"/>
      <c r="F2" s="345"/>
      <c r="G2" s="346"/>
    </row>
    <row r="3" spans="1:30" ht="24.95" customHeight="1" x14ac:dyDescent="0.2">
      <c r="A3" s="127" t="s">
        <v>3</v>
      </c>
      <c r="B3" s="308" t="s">
        <v>10373</v>
      </c>
      <c r="C3" s="344" t="s">
        <v>10374</v>
      </c>
      <c r="D3" s="345"/>
      <c r="E3" s="345"/>
      <c r="F3" s="345"/>
      <c r="G3" s="346"/>
    </row>
    <row r="4" spans="1:30" ht="24.95" customHeight="1" x14ac:dyDescent="0.2">
      <c r="A4" s="128" t="s">
        <v>4</v>
      </c>
      <c r="B4" s="309" t="s">
        <v>11951</v>
      </c>
      <c r="C4" s="347" t="s">
        <v>11623</v>
      </c>
      <c r="D4" s="348"/>
      <c r="E4" s="348"/>
      <c r="F4" s="348"/>
      <c r="G4" s="349"/>
    </row>
    <row r="5" spans="1:30" x14ac:dyDescent="0.2">
      <c r="D5" s="6"/>
    </row>
    <row r="6" spans="1:30"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30" hidden="1" x14ac:dyDescent="0.2">
      <c r="A7" s="1"/>
      <c r="B7" s="2"/>
      <c r="C7" s="2"/>
      <c r="D7" s="4"/>
      <c r="E7" s="25"/>
      <c r="F7" s="26"/>
      <c r="G7" s="26"/>
      <c r="H7" s="25"/>
      <c r="I7" s="25"/>
      <c r="J7" s="25"/>
      <c r="K7" s="25"/>
    </row>
    <row r="8" spans="1:30" x14ac:dyDescent="0.2">
      <c r="A8" s="36" t="s">
        <v>148</v>
      </c>
      <c r="B8" s="37" t="s">
        <v>11214</v>
      </c>
      <c r="C8" s="58" t="s">
        <v>11215</v>
      </c>
      <c r="D8" s="38"/>
      <c r="E8" s="39"/>
      <c r="F8" s="40"/>
      <c r="G8" s="41">
        <f>SUM(G9:G27)</f>
        <v>0</v>
      </c>
      <c r="H8" s="313"/>
      <c r="I8" s="313">
        <f>SUM(I9:I27)</f>
        <v>0.37534500000000004</v>
      </c>
      <c r="J8" s="313"/>
      <c r="K8" s="313">
        <f>SUM(K9:K27)</f>
        <v>0.66379600000000005</v>
      </c>
    </row>
    <row r="9" spans="1:30" ht="22.5" x14ac:dyDescent="0.2">
      <c r="A9" s="51">
        <v>1</v>
      </c>
      <c r="B9" s="52" t="s">
        <v>11952</v>
      </c>
      <c r="C9" s="60" t="s">
        <v>11953</v>
      </c>
      <c r="D9" s="53" t="s">
        <v>505</v>
      </c>
      <c r="E9" s="54">
        <v>11</v>
      </c>
      <c r="F9" s="47">
        <v>0</v>
      </c>
      <c r="G9" s="57">
        <f>E9*F9</f>
        <v>0</v>
      </c>
      <c r="H9" s="140">
        <v>1.9699999999999999E-2</v>
      </c>
      <c r="I9" s="140">
        <v>0.21669999999999998</v>
      </c>
      <c r="J9" s="140">
        <v>0</v>
      </c>
      <c r="K9" s="140">
        <v>0</v>
      </c>
      <c r="L9" s="24"/>
      <c r="M9" s="24"/>
      <c r="N9" s="24"/>
      <c r="O9" s="24"/>
      <c r="P9" s="24"/>
      <c r="Q9" s="24"/>
      <c r="R9" s="24"/>
      <c r="S9" s="24"/>
      <c r="T9" s="24"/>
      <c r="U9" s="24"/>
      <c r="V9" s="24"/>
      <c r="W9" s="24"/>
      <c r="X9" s="24"/>
      <c r="Y9" s="24"/>
      <c r="Z9" s="24"/>
      <c r="AA9" s="24"/>
      <c r="AB9" s="24"/>
      <c r="AC9" s="24"/>
      <c r="AD9" s="24"/>
    </row>
    <row r="10" spans="1:30" ht="22.5" x14ac:dyDescent="0.2">
      <c r="A10" s="51">
        <v>2</v>
      </c>
      <c r="B10" s="52" t="s">
        <v>11954</v>
      </c>
      <c r="C10" s="60" t="s">
        <v>11955</v>
      </c>
      <c r="D10" s="53" t="s">
        <v>505</v>
      </c>
      <c r="E10" s="54">
        <v>11</v>
      </c>
      <c r="F10" s="47">
        <v>0</v>
      </c>
      <c r="G10" s="57">
        <f t="shared" ref="G10:G27" si="0">E10*F10</f>
        <v>0</v>
      </c>
      <c r="H10" s="140">
        <v>4.8399999999999997E-3</v>
      </c>
      <c r="I10" s="140">
        <v>5.3239999999999996E-2</v>
      </c>
      <c r="J10" s="140">
        <v>0</v>
      </c>
      <c r="K10" s="140">
        <v>0</v>
      </c>
      <c r="L10" s="24"/>
      <c r="M10" s="24"/>
      <c r="N10" s="24"/>
      <c r="O10" s="24"/>
      <c r="P10" s="24"/>
      <c r="Q10" s="24"/>
      <c r="R10" s="24"/>
      <c r="S10" s="24"/>
      <c r="T10" s="24"/>
      <c r="U10" s="24"/>
      <c r="V10" s="24"/>
      <c r="W10" s="24"/>
      <c r="X10" s="24"/>
      <c r="Y10" s="24"/>
      <c r="Z10" s="24"/>
      <c r="AA10" s="24"/>
      <c r="AB10" s="24"/>
      <c r="AC10" s="24"/>
      <c r="AD10" s="24"/>
    </row>
    <row r="11" spans="1:30" ht="22.5" x14ac:dyDescent="0.2">
      <c r="A11" s="51">
        <v>3</v>
      </c>
      <c r="B11" s="52" t="s">
        <v>11343</v>
      </c>
      <c r="C11" s="60" t="s">
        <v>11554</v>
      </c>
      <c r="D11" s="53" t="s">
        <v>373</v>
      </c>
      <c r="E11" s="54">
        <v>10</v>
      </c>
      <c r="F11" s="47">
        <v>0</v>
      </c>
      <c r="G11" s="57">
        <f t="shared" si="0"/>
        <v>0</v>
      </c>
      <c r="H11" s="140">
        <v>8.6599999999999993E-3</v>
      </c>
      <c r="I11" s="140">
        <v>8.6599999999999996E-2</v>
      </c>
      <c r="J11" s="140">
        <v>0</v>
      </c>
      <c r="K11" s="140">
        <v>0</v>
      </c>
      <c r="L11" s="24"/>
      <c r="M11" s="24"/>
      <c r="N11" s="24"/>
      <c r="O11" s="24"/>
      <c r="P11" s="24"/>
      <c r="Q11" s="24"/>
      <c r="R11" s="24"/>
      <c r="S11" s="24"/>
      <c r="T11" s="24"/>
      <c r="U11" s="24"/>
      <c r="V11" s="24"/>
      <c r="W11" s="24"/>
      <c r="X11" s="24"/>
      <c r="Y11" s="24"/>
      <c r="Z11" s="24"/>
      <c r="AA11" s="24"/>
      <c r="AB11" s="24"/>
      <c r="AC11" s="24"/>
      <c r="AD11" s="24"/>
    </row>
    <row r="12" spans="1:30" x14ac:dyDescent="0.2">
      <c r="A12" s="43">
        <v>4</v>
      </c>
      <c r="B12" s="44" t="s">
        <v>11625</v>
      </c>
      <c r="C12" s="59" t="s">
        <v>11626</v>
      </c>
      <c r="D12" s="45" t="s">
        <v>373</v>
      </c>
      <c r="E12" s="46">
        <v>2.7</v>
      </c>
      <c r="F12" s="47">
        <v>0</v>
      </c>
      <c r="G12" s="49">
        <f t="shared" si="0"/>
        <v>0</v>
      </c>
      <c r="H12" s="140">
        <v>0</v>
      </c>
      <c r="I12" s="140">
        <v>0</v>
      </c>
      <c r="J12" s="140">
        <v>9.0399999999999994E-3</v>
      </c>
      <c r="K12" s="140">
        <v>2.4407999999999999E-2</v>
      </c>
      <c r="L12" s="24"/>
      <c r="M12" s="24"/>
      <c r="N12" s="24"/>
      <c r="O12" s="24"/>
      <c r="P12" s="24"/>
      <c r="Q12" s="24"/>
      <c r="R12" s="24"/>
      <c r="S12" s="24"/>
      <c r="T12" s="24"/>
      <c r="U12" s="24"/>
      <c r="V12" s="24"/>
      <c r="W12" s="24"/>
      <c r="X12" s="24"/>
      <c r="Y12" s="24"/>
      <c r="Z12" s="24"/>
      <c r="AA12" s="24"/>
      <c r="AB12" s="24"/>
      <c r="AC12" s="24"/>
      <c r="AD12" s="24"/>
    </row>
    <row r="13" spans="1:30" x14ac:dyDescent="0.2">
      <c r="A13" s="135"/>
      <c r="B13" s="136"/>
      <c r="C13" s="137" t="s">
        <v>11956</v>
      </c>
      <c r="D13" s="138"/>
      <c r="E13" s="139">
        <v>2.7</v>
      </c>
      <c r="F13" s="134"/>
      <c r="G13" s="134"/>
      <c r="H13" s="140"/>
      <c r="I13" s="140"/>
      <c r="J13" s="140"/>
      <c r="K13" s="140"/>
      <c r="L13" s="24"/>
      <c r="M13" s="24"/>
      <c r="N13" s="24"/>
      <c r="O13" s="24"/>
      <c r="P13" s="24"/>
      <c r="Q13" s="24"/>
      <c r="R13" s="24"/>
      <c r="S13" s="24"/>
      <c r="T13" s="24"/>
      <c r="U13" s="24"/>
      <c r="V13" s="24"/>
      <c r="W13" s="24"/>
      <c r="X13" s="24"/>
      <c r="Y13" s="24"/>
      <c r="Z13" s="24"/>
      <c r="AA13" s="24"/>
      <c r="AB13" s="24"/>
      <c r="AC13" s="24"/>
      <c r="AD13" s="24"/>
    </row>
    <row r="14" spans="1:30" x14ac:dyDescent="0.2">
      <c r="A14" s="43">
        <v>5</v>
      </c>
      <c r="B14" s="44" t="s">
        <v>11628</v>
      </c>
      <c r="C14" s="59" t="s">
        <v>11629</v>
      </c>
      <c r="D14" s="45" t="s">
        <v>373</v>
      </c>
      <c r="E14" s="46">
        <v>7.6</v>
      </c>
      <c r="F14" s="47">
        <v>0</v>
      </c>
      <c r="G14" s="49">
        <f t="shared" si="0"/>
        <v>0</v>
      </c>
      <c r="H14" s="140">
        <v>0</v>
      </c>
      <c r="I14" s="140">
        <v>0</v>
      </c>
      <c r="J14" s="140">
        <v>1.413E-2</v>
      </c>
      <c r="K14" s="140">
        <v>0.107388</v>
      </c>
      <c r="L14" s="24"/>
      <c r="M14" s="24"/>
      <c r="N14" s="24"/>
      <c r="O14" s="24"/>
      <c r="P14" s="24"/>
      <c r="Q14" s="24"/>
      <c r="R14" s="24"/>
      <c r="S14" s="24"/>
      <c r="T14" s="24"/>
      <c r="U14" s="24"/>
      <c r="V14" s="24"/>
      <c r="W14" s="24"/>
      <c r="X14" s="24"/>
      <c r="Y14" s="24"/>
      <c r="Z14" s="24"/>
      <c r="AA14" s="24"/>
      <c r="AB14" s="24"/>
      <c r="AC14" s="24"/>
      <c r="AD14" s="24"/>
    </row>
    <row r="15" spans="1:30" x14ac:dyDescent="0.2">
      <c r="A15" s="135"/>
      <c r="B15" s="136"/>
      <c r="C15" s="137" t="s">
        <v>11957</v>
      </c>
      <c r="D15" s="138"/>
      <c r="E15" s="139">
        <v>7.6</v>
      </c>
      <c r="F15" s="134"/>
      <c r="G15" s="134"/>
      <c r="H15" s="140"/>
      <c r="I15" s="140"/>
      <c r="J15" s="140"/>
      <c r="K15" s="140"/>
      <c r="L15" s="24"/>
      <c r="M15" s="24"/>
      <c r="N15" s="24"/>
      <c r="O15" s="24"/>
      <c r="P15" s="24"/>
      <c r="Q15" s="24"/>
      <c r="R15" s="24"/>
      <c r="S15" s="24"/>
      <c r="T15" s="24"/>
      <c r="U15" s="24"/>
      <c r="V15" s="24"/>
      <c r="W15" s="24"/>
      <c r="X15" s="24"/>
      <c r="Y15" s="24"/>
      <c r="Z15" s="24"/>
      <c r="AA15" s="24"/>
      <c r="AB15" s="24"/>
      <c r="AC15" s="24"/>
      <c r="AD15" s="24"/>
    </row>
    <row r="16" spans="1:30" x14ac:dyDescent="0.2">
      <c r="A16" s="51">
        <v>6</v>
      </c>
      <c r="B16" s="52" t="s">
        <v>11631</v>
      </c>
      <c r="C16" s="60" t="s">
        <v>11632</v>
      </c>
      <c r="D16" s="53" t="s">
        <v>373</v>
      </c>
      <c r="E16" s="54">
        <v>2.7</v>
      </c>
      <c r="F16" s="47">
        <v>0</v>
      </c>
      <c r="G16" s="57">
        <f t="shared" si="0"/>
        <v>0</v>
      </c>
      <c r="H16" s="140">
        <v>1.34E-3</v>
      </c>
      <c r="I16" s="140">
        <v>3.6180000000000006E-3</v>
      </c>
      <c r="J16" s="140">
        <v>0</v>
      </c>
      <c r="K16" s="140">
        <v>0</v>
      </c>
      <c r="L16" s="24"/>
      <c r="M16" s="24"/>
      <c r="N16" s="24"/>
      <c r="O16" s="24"/>
      <c r="P16" s="24"/>
      <c r="Q16" s="24"/>
      <c r="R16" s="24"/>
      <c r="S16" s="24"/>
      <c r="T16" s="24"/>
      <c r="U16" s="24"/>
      <c r="V16" s="24"/>
      <c r="W16" s="24"/>
      <c r="X16" s="24"/>
      <c r="Y16" s="24"/>
      <c r="Z16" s="24"/>
      <c r="AA16" s="24"/>
      <c r="AB16" s="24"/>
      <c r="AC16" s="24"/>
      <c r="AD16" s="24"/>
    </row>
    <row r="17" spans="1:30" x14ac:dyDescent="0.2">
      <c r="A17" s="51">
        <v>7</v>
      </c>
      <c r="B17" s="52" t="s">
        <v>11633</v>
      </c>
      <c r="C17" s="60" t="s">
        <v>11634</v>
      </c>
      <c r="D17" s="53" t="s">
        <v>373</v>
      </c>
      <c r="E17" s="54">
        <v>7.6</v>
      </c>
      <c r="F17" s="47">
        <v>0</v>
      </c>
      <c r="G17" s="57">
        <f t="shared" si="0"/>
        <v>0</v>
      </c>
      <c r="H17" s="140">
        <v>1.34E-3</v>
      </c>
      <c r="I17" s="140">
        <v>1.0184E-2</v>
      </c>
      <c r="J17" s="140">
        <v>0</v>
      </c>
      <c r="K17" s="140">
        <v>0</v>
      </c>
      <c r="L17" s="24"/>
      <c r="M17" s="24"/>
      <c r="N17" s="24"/>
      <c r="O17" s="24"/>
      <c r="P17" s="24"/>
      <c r="Q17" s="24"/>
      <c r="R17" s="24"/>
      <c r="S17" s="24"/>
      <c r="T17" s="24"/>
      <c r="U17" s="24"/>
      <c r="V17" s="24"/>
      <c r="W17" s="24"/>
      <c r="X17" s="24"/>
      <c r="Y17" s="24"/>
      <c r="Z17" s="24"/>
      <c r="AA17" s="24"/>
      <c r="AB17" s="24"/>
      <c r="AC17" s="24"/>
      <c r="AD17" s="24"/>
    </row>
    <row r="18" spans="1:30" x14ac:dyDescent="0.2">
      <c r="A18" s="51">
        <v>8</v>
      </c>
      <c r="B18" s="52" t="s">
        <v>11635</v>
      </c>
      <c r="C18" s="60" t="s">
        <v>11636</v>
      </c>
      <c r="D18" s="53" t="s">
        <v>373</v>
      </c>
      <c r="E18" s="54">
        <v>2.7</v>
      </c>
      <c r="F18" s="47">
        <v>0</v>
      </c>
      <c r="G18" s="57">
        <f t="shared" si="0"/>
        <v>0</v>
      </c>
      <c r="H18" s="140">
        <v>1.0000000000000001E-5</v>
      </c>
      <c r="I18" s="140">
        <v>2.7000000000000002E-5</v>
      </c>
      <c r="J18" s="140">
        <v>0</v>
      </c>
      <c r="K18" s="140">
        <v>0</v>
      </c>
      <c r="L18" s="24"/>
      <c r="M18" s="24"/>
      <c r="N18" s="24"/>
      <c r="O18" s="24"/>
      <c r="P18" s="24"/>
      <c r="Q18" s="24"/>
      <c r="R18" s="24"/>
      <c r="S18" s="24"/>
      <c r="T18" s="24"/>
      <c r="U18" s="24"/>
      <c r="V18" s="24"/>
      <c r="W18" s="24"/>
      <c r="X18" s="24"/>
      <c r="Y18" s="24"/>
      <c r="Z18" s="24"/>
      <c r="AA18" s="24"/>
      <c r="AB18" s="24"/>
      <c r="AC18" s="24"/>
      <c r="AD18" s="24"/>
    </row>
    <row r="19" spans="1:30" x14ac:dyDescent="0.2">
      <c r="A19" s="51">
        <v>9</v>
      </c>
      <c r="B19" s="52" t="s">
        <v>11637</v>
      </c>
      <c r="C19" s="60" t="s">
        <v>11638</v>
      </c>
      <c r="D19" s="53" t="s">
        <v>373</v>
      </c>
      <c r="E19" s="54">
        <v>7.6</v>
      </c>
      <c r="F19" s="47">
        <v>0</v>
      </c>
      <c r="G19" s="57">
        <f t="shared" si="0"/>
        <v>0</v>
      </c>
      <c r="H19" s="140">
        <v>1.0000000000000001E-5</v>
      </c>
      <c r="I19" s="140">
        <v>7.6000000000000004E-5</v>
      </c>
      <c r="J19" s="140">
        <v>0</v>
      </c>
      <c r="K19" s="140">
        <v>0</v>
      </c>
      <c r="L19" s="24"/>
      <c r="M19" s="24"/>
      <c r="N19" s="24"/>
      <c r="O19" s="24"/>
      <c r="P19" s="24"/>
      <c r="Q19" s="24"/>
      <c r="R19" s="24"/>
      <c r="S19" s="24"/>
      <c r="T19" s="24"/>
      <c r="U19" s="24"/>
      <c r="V19" s="24"/>
      <c r="W19" s="24"/>
      <c r="X19" s="24"/>
      <c r="Y19" s="24"/>
      <c r="Z19" s="24"/>
      <c r="AA19" s="24"/>
      <c r="AB19" s="24"/>
      <c r="AC19" s="24"/>
      <c r="AD19" s="24"/>
    </row>
    <row r="20" spans="1:30" x14ac:dyDescent="0.2">
      <c r="A20" s="51">
        <v>10</v>
      </c>
      <c r="B20" s="52" t="s">
        <v>11639</v>
      </c>
      <c r="C20" s="60" t="s">
        <v>11640</v>
      </c>
      <c r="D20" s="53" t="s">
        <v>373</v>
      </c>
      <c r="E20" s="54">
        <v>2.7</v>
      </c>
      <c r="F20" s="47">
        <v>0</v>
      </c>
      <c r="G20" s="57">
        <f t="shared" si="0"/>
        <v>0</v>
      </c>
      <c r="H20" s="140">
        <v>0</v>
      </c>
      <c r="I20" s="140">
        <v>0</v>
      </c>
      <c r="J20" s="140">
        <v>0</v>
      </c>
      <c r="K20" s="140">
        <v>0</v>
      </c>
      <c r="L20" s="24"/>
      <c r="M20" s="24"/>
      <c r="N20" s="24"/>
      <c r="O20" s="24"/>
      <c r="P20" s="24"/>
      <c r="Q20" s="24"/>
      <c r="R20" s="24"/>
      <c r="S20" s="24"/>
      <c r="T20" s="24"/>
      <c r="U20" s="24"/>
      <c r="V20" s="24"/>
      <c r="W20" s="24"/>
      <c r="X20" s="24"/>
      <c r="Y20" s="24"/>
      <c r="Z20" s="24"/>
      <c r="AA20" s="24"/>
      <c r="AB20" s="24"/>
      <c r="AC20" s="24"/>
      <c r="AD20" s="24"/>
    </row>
    <row r="21" spans="1:30" x14ac:dyDescent="0.2">
      <c r="A21" s="51">
        <v>11</v>
      </c>
      <c r="B21" s="52" t="s">
        <v>11641</v>
      </c>
      <c r="C21" s="60" t="s">
        <v>11642</v>
      </c>
      <c r="D21" s="53" t="s">
        <v>373</v>
      </c>
      <c r="E21" s="54">
        <v>7.6</v>
      </c>
      <c r="F21" s="47">
        <v>0</v>
      </c>
      <c r="G21" s="57">
        <f t="shared" si="0"/>
        <v>0</v>
      </c>
      <c r="H21" s="140">
        <v>0</v>
      </c>
      <c r="I21" s="140">
        <v>0</v>
      </c>
      <c r="J21" s="140">
        <v>0</v>
      </c>
      <c r="K21" s="140">
        <v>0</v>
      </c>
      <c r="L21" s="24"/>
      <c r="M21" s="24"/>
      <c r="N21" s="24"/>
      <c r="O21" s="24"/>
      <c r="P21" s="24"/>
      <c r="Q21" s="24"/>
      <c r="R21" s="24"/>
      <c r="S21" s="24"/>
      <c r="T21" s="24"/>
      <c r="U21" s="24"/>
      <c r="V21" s="24"/>
      <c r="W21" s="24"/>
      <c r="X21" s="24"/>
      <c r="Y21" s="24"/>
      <c r="Z21" s="24"/>
      <c r="AA21" s="24"/>
      <c r="AB21" s="24"/>
      <c r="AC21" s="24"/>
      <c r="AD21" s="24"/>
    </row>
    <row r="22" spans="1:30" x14ac:dyDescent="0.2">
      <c r="A22" s="51">
        <v>12</v>
      </c>
      <c r="B22" s="52" t="s">
        <v>11958</v>
      </c>
      <c r="C22" s="60" t="s">
        <v>11959</v>
      </c>
      <c r="D22" s="53" t="s">
        <v>505</v>
      </c>
      <c r="E22" s="54">
        <v>11</v>
      </c>
      <c r="F22" s="47">
        <v>0</v>
      </c>
      <c r="G22" s="57">
        <f t="shared" si="0"/>
        <v>0</v>
      </c>
      <c r="H22" s="140">
        <v>0</v>
      </c>
      <c r="I22" s="140">
        <v>0</v>
      </c>
      <c r="J22" s="140">
        <v>3.2000000000000001E-2</v>
      </c>
      <c r="K22" s="140">
        <v>0.35199999999999998</v>
      </c>
      <c r="L22" s="24"/>
      <c r="M22" s="24"/>
      <c r="N22" s="24"/>
      <c r="O22" s="24"/>
      <c r="P22" s="24"/>
      <c r="Q22" s="24"/>
      <c r="R22" s="24"/>
      <c r="S22" s="24"/>
      <c r="T22" s="24"/>
      <c r="U22" s="24"/>
      <c r="V22" s="24"/>
      <c r="W22" s="24"/>
      <c r="X22" s="24"/>
      <c r="Y22" s="24"/>
      <c r="Z22" s="24"/>
      <c r="AA22" s="24"/>
      <c r="AB22" s="24"/>
      <c r="AC22" s="24"/>
      <c r="AD22" s="24"/>
    </row>
    <row r="23" spans="1:30" x14ac:dyDescent="0.2">
      <c r="A23" s="51">
        <v>13</v>
      </c>
      <c r="B23" s="52" t="s">
        <v>11348</v>
      </c>
      <c r="C23" s="60" t="s">
        <v>11558</v>
      </c>
      <c r="D23" s="53" t="s">
        <v>373</v>
      </c>
      <c r="E23" s="54">
        <v>10</v>
      </c>
      <c r="F23" s="47">
        <v>0</v>
      </c>
      <c r="G23" s="57">
        <f t="shared" si="0"/>
        <v>0</v>
      </c>
      <c r="H23" s="140">
        <v>4.8999999999999998E-4</v>
      </c>
      <c r="I23" s="140">
        <v>4.8999999999999998E-3</v>
      </c>
      <c r="J23" s="140">
        <v>1.7999999999999999E-2</v>
      </c>
      <c r="K23" s="140">
        <v>0.18</v>
      </c>
      <c r="L23" s="24"/>
      <c r="M23" s="24"/>
      <c r="N23" s="24"/>
      <c r="O23" s="24"/>
      <c r="P23" s="24"/>
      <c r="Q23" s="24"/>
      <c r="R23" s="24"/>
      <c r="S23" s="24"/>
      <c r="T23" s="24"/>
      <c r="U23" s="24"/>
      <c r="V23" s="24"/>
      <c r="W23" s="24"/>
      <c r="X23" s="24"/>
      <c r="Y23" s="24"/>
      <c r="Z23" s="24"/>
      <c r="AA23" s="24"/>
      <c r="AB23" s="24"/>
      <c r="AC23" s="24"/>
      <c r="AD23" s="24"/>
    </row>
    <row r="24" spans="1:30" ht="22.5" x14ac:dyDescent="0.2">
      <c r="A24" s="51">
        <v>14</v>
      </c>
      <c r="B24" s="52" t="s">
        <v>11220</v>
      </c>
      <c r="C24" s="60" t="s">
        <v>11221</v>
      </c>
      <c r="D24" s="53" t="s">
        <v>297</v>
      </c>
      <c r="E24" s="54">
        <v>0.53200000000000003</v>
      </c>
      <c r="F24" s="47">
        <v>0</v>
      </c>
      <c r="G24" s="57">
        <f t="shared" si="0"/>
        <v>0</v>
      </c>
      <c r="H24" s="140">
        <v>0</v>
      </c>
      <c r="I24" s="140">
        <v>0</v>
      </c>
      <c r="J24" s="140">
        <v>0</v>
      </c>
      <c r="K24" s="140">
        <v>0</v>
      </c>
      <c r="L24" s="24"/>
      <c r="M24" s="24"/>
      <c r="N24" s="24"/>
      <c r="O24" s="24"/>
      <c r="P24" s="24"/>
      <c r="Q24" s="24"/>
      <c r="R24" s="24"/>
      <c r="S24" s="24"/>
      <c r="T24" s="24"/>
      <c r="U24" s="24"/>
      <c r="V24" s="24"/>
      <c r="W24" s="24"/>
      <c r="X24" s="24"/>
      <c r="Y24" s="24"/>
      <c r="Z24" s="24"/>
      <c r="AA24" s="24"/>
      <c r="AB24" s="24"/>
      <c r="AC24" s="24"/>
      <c r="AD24" s="24"/>
    </row>
    <row r="25" spans="1:30" ht="22.5" x14ac:dyDescent="0.2">
      <c r="A25" s="51">
        <v>15</v>
      </c>
      <c r="B25" s="52" t="s">
        <v>11319</v>
      </c>
      <c r="C25" s="60" t="s">
        <v>11540</v>
      </c>
      <c r="D25" s="53" t="s">
        <v>297</v>
      </c>
      <c r="E25" s="54">
        <v>0.53200000000000003</v>
      </c>
      <c r="F25" s="47">
        <v>0</v>
      </c>
      <c r="G25" s="57">
        <f t="shared" si="0"/>
        <v>0</v>
      </c>
      <c r="H25" s="140">
        <v>0</v>
      </c>
      <c r="I25" s="140">
        <v>0</v>
      </c>
      <c r="J25" s="140">
        <v>0</v>
      </c>
      <c r="K25" s="140">
        <v>0</v>
      </c>
      <c r="L25" s="24"/>
      <c r="M25" s="24"/>
      <c r="N25" s="24"/>
      <c r="O25" s="24"/>
      <c r="P25" s="24"/>
      <c r="Q25" s="24"/>
      <c r="R25" s="24"/>
      <c r="S25" s="24"/>
      <c r="T25" s="24"/>
      <c r="U25" s="24"/>
      <c r="V25" s="24"/>
      <c r="W25" s="24"/>
      <c r="X25" s="24"/>
      <c r="Y25" s="24"/>
      <c r="Z25" s="24"/>
      <c r="AA25" s="24"/>
      <c r="AB25" s="24"/>
      <c r="AC25" s="24"/>
      <c r="AD25" s="24"/>
    </row>
    <row r="26" spans="1:30" x14ac:dyDescent="0.2">
      <c r="A26" s="51">
        <v>16</v>
      </c>
      <c r="B26" s="52" t="s">
        <v>11222</v>
      </c>
      <c r="C26" s="60" t="s">
        <v>11223</v>
      </c>
      <c r="D26" s="53" t="s">
        <v>11224</v>
      </c>
      <c r="E26" s="54">
        <v>1</v>
      </c>
      <c r="F26" s="47">
        <v>0</v>
      </c>
      <c r="G26" s="57">
        <f t="shared" si="0"/>
        <v>0</v>
      </c>
      <c r="H26" s="140">
        <v>0</v>
      </c>
      <c r="I26" s="140">
        <v>0</v>
      </c>
      <c r="J26" s="140">
        <v>0</v>
      </c>
      <c r="K26" s="140">
        <v>0</v>
      </c>
      <c r="L26" s="24"/>
      <c r="M26" s="24"/>
      <c r="N26" s="24"/>
      <c r="O26" s="24"/>
      <c r="P26" s="24"/>
      <c r="Q26" s="24"/>
      <c r="R26" s="24"/>
      <c r="S26" s="24"/>
      <c r="T26" s="24"/>
      <c r="U26" s="24"/>
      <c r="V26" s="24"/>
      <c r="W26" s="24"/>
      <c r="X26" s="24"/>
      <c r="Y26" s="24"/>
      <c r="Z26" s="24"/>
      <c r="AA26" s="24"/>
      <c r="AB26" s="24"/>
      <c r="AC26" s="24"/>
      <c r="AD26" s="24"/>
    </row>
    <row r="27" spans="1:30" ht="22.5" x14ac:dyDescent="0.2">
      <c r="A27" s="51">
        <v>17</v>
      </c>
      <c r="B27" s="52" t="s">
        <v>11960</v>
      </c>
      <c r="C27" s="60" t="s">
        <v>11961</v>
      </c>
      <c r="D27" s="53" t="s">
        <v>297</v>
      </c>
      <c r="E27" s="54">
        <v>0.37045</v>
      </c>
      <c r="F27" s="47">
        <v>0</v>
      </c>
      <c r="G27" s="57">
        <f t="shared" si="0"/>
        <v>0</v>
      </c>
      <c r="H27" s="140">
        <v>0</v>
      </c>
      <c r="I27" s="140">
        <v>0</v>
      </c>
      <c r="J27" s="140">
        <v>0</v>
      </c>
      <c r="K27" s="140">
        <v>0</v>
      </c>
      <c r="L27" s="24"/>
      <c r="M27" s="24"/>
      <c r="N27" s="24"/>
      <c r="O27" s="24"/>
      <c r="P27" s="24"/>
      <c r="Q27" s="24"/>
      <c r="R27" s="24"/>
      <c r="S27" s="24"/>
      <c r="T27" s="24"/>
      <c r="U27" s="24"/>
      <c r="V27" s="24"/>
      <c r="W27" s="24"/>
      <c r="X27" s="24"/>
      <c r="Y27" s="24"/>
      <c r="Z27" s="24"/>
      <c r="AA27" s="24"/>
      <c r="AB27" s="24"/>
      <c r="AC27" s="24"/>
      <c r="AD27" s="24"/>
    </row>
    <row r="28" spans="1:30" ht="25.5" x14ac:dyDescent="0.2">
      <c r="A28" s="36" t="s">
        <v>148</v>
      </c>
      <c r="B28" s="37" t="s">
        <v>11349</v>
      </c>
      <c r="C28" s="58" t="s">
        <v>11350</v>
      </c>
      <c r="D28" s="38"/>
      <c r="E28" s="39"/>
      <c r="F28" s="40"/>
      <c r="G28" s="41">
        <f>SUM(G29:G30)</f>
        <v>0</v>
      </c>
      <c r="H28" s="313"/>
      <c r="I28" s="313">
        <f>SUM(I29:I30)</f>
        <v>0</v>
      </c>
      <c r="J28" s="313"/>
      <c r="K28" s="313">
        <f>SUM(K29:K30)</f>
        <v>0</v>
      </c>
    </row>
    <row r="29" spans="1:30" ht="33.75" x14ac:dyDescent="0.2">
      <c r="A29" s="51">
        <v>18</v>
      </c>
      <c r="B29" s="52" t="s">
        <v>11391</v>
      </c>
      <c r="C29" s="60" t="s">
        <v>11577</v>
      </c>
      <c r="D29" s="53" t="s">
        <v>9693</v>
      </c>
      <c r="E29" s="54">
        <v>16</v>
      </c>
      <c r="F29" s="47">
        <v>0</v>
      </c>
      <c r="G29" s="57">
        <f t="shared" ref="G29:G30" si="1">E29*F29</f>
        <v>0</v>
      </c>
      <c r="H29" s="140">
        <v>0</v>
      </c>
      <c r="I29" s="140">
        <v>0</v>
      </c>
      <c r="J29" s="140">
        <v>0</v>
      </c>
      <c r="K29" s="140">
        <v>0</v>
      </c>
      <c r="L29" s="24"/>
      <c r="M29" s="24"/>
      <c r="N29" s="24"/>
      <c r="O29" s="24"/>
      <c r="P29" s="24"/>
      <c r="Q29" s="24"/>
      <c r="R29" s="24"/>
      <c r="S29" s="24"/>
      <c r="T29" s="24"/>
      <c r="U29" s="24"/>
      <c r="V29" s="24"/>
      <c r="W29" s="24"/>
      <c r="X29" s="24"/>
      <c r="Y29" s="24"/>
      <c r="Z29" s="24"/>
      <c r="AA29" s="24"/>
      <c r="AB29" s="24"/>
      <c r="AC29" s="24"/>
      <c r="AD29" s="24"/>
    </row>
    <row r="30" spans="1:30" ht="22.5" x14ac:dyDescent="0.2">
      <c r="A30" s="51">
        <v>19</v>
      </c>
      <c r="B30" s="52" t="s">
        <v>11392</v>
      </c>
      <c r="C30" s="60" t="s">
        <v>11578</v>
      </c>
      <c r="D30" s="53" t="s">
        <v>9693</v>
      </c>
      <c r="E30" s="54">
        <v>48</v>
      </c>
      <c r="F30" s="47">
        <v>0</v>
      </c>
      <c r="G30" s="57">
        <f t="shared" si="1"/>
        <v>0</v>
      </c>
      <c r="H30" s="140">
        <v>0</v>
      </c>
      <c r="I30" s="140">
        <v>0</v>
      </c>
      <c r="J30" s="140">
        <v>0</v>
      </c>
      <c r="K30" s="140">
        <v>0</v>
      </c>
      <c r="L30" s="24"/>
      <c r="M30" s="24"/>
      <c r="N30" s="24"/>
      <c r="O30" s="24"/>
      <c r="P30" s="24"/>
      <c r="Q30" s="24"/>
      <c r="R30" s="24"/>
      <c r="S30" s="24"/>
      <c r="T30" s="24"/>
      <c r="U30" s="24"/>
      <c r="V30" s="24"/>
      <c r="W30" s="24"/>
      <c r="X30" s="24"/>
      <c r="Y30" s="24"/>
      <c r="Z30" s="24"/>
      <c r="AA30" s="24"/>
      <c r="AB30" s="24"/>
      <c r="AC30" s="24"/>
      <c r="AD30" s="24"/>
    </row>
    <row r="31" spans="1:30" x14ac:dyDescent="0.2">
      <c r="A31" s="36" t="s">
        <v>148</v>
      </c>
      <c r="B31" s="37" t="s">
        <v>70</v>
      </c>
      <c r="C31" s="58" t="s">
        <v>71</v>
      </c>
      <c r="D31" s="38"/>
      <c r="E31" s="39"/>
      <c r="F31" s="40"/>
      <c r="G31" s="41">
        <f>SUM(G32:G48)</f>
        <v>0</v>
      </c>
      <c r="H31" s="313"/>
      <c r="I31" s="313">
        <f>SUM(I32:I48)</f>
        <v>0.28731000000000001</v>
      </c>
      <c r="J31" s="313"/>
      <c r="K31" s="313">
        <f>SUM(K32:K48)</f>
        <v>0</v>
      </c>
    </row>
    <row r="32" spans="1:30" ht="22.5" x14ac:dyDescent="0.2">
      <c r="A32" s="43">
        <v>20</v>
      </c>
      <c r="B32" s="44" t="s">
        <v>11226</v>
      </c>
      <c r="C32" s="59" t="s">
        <v>11475</v>
      </c>
      <c r="D32" s="45" t="s">
        <v>373</v>
      </c>
      <c r="E32" s="46">
        <v>162</v>
      </c>
      <c r="F32" s="47">
        <v>0</v>
      </c>
      <c r="G32" s="49">
        <f t="shared" ref="G32:G48" si="2">E32*F32</f>
        <v>0</v>
      </c>
      <c r="H32" s="140">
        <v>0</v>
      </c>
      <c r="I32" s="140">
        <v>0</v>
      </c>
      <c r="J32" s="140">
        <v>0</v>
      </c>
      <c r="K32" s="140">
        <v>0</v>
      </c>
      <c r="L32" s="24"/>
      <c r="M32" s="24"/>
      <c r="N32" s="24"/>
      <c r="O32" s="24"/>
      <c r="P32" s="24"/>
      <c r="Q32" s="24"/>
      <c r="R32" s="24"/>
      <c r="S32" s="24"/>
      <c r="T32" s="24"/>
      <c r="U32" s="24"/>
      <c r="V32" s="24"/>
      <c r="W32" s="24"/>
      <c r="X32" s="24"/>
      <c r="Y32" s="24"/>
      <c r="Z32" s="24"/>
      <c r="AA32" s="24"/>
      <c r="AB32" s="24"/>
      <c r="AC32" s="24"/>
      <c r="AD32" s="24"/>
    </row>
    <row r="33" spans="1:30" x14ac:dyDescent="0.2">
      <c r="A33" s="135"/>
      <c r="B33" s="136"/>
      <c r="C33" s="137" t="s">
        <v>11962</v>
      </c>
      <c r="D33" s="138"/>
      <c r="E33" s="139">
        <v>162</v>
      </c>
      <c r="F33" s="134"/>
      <c r="G33" s="134"/>
      <c r="H33" s="140"/>
      <c r="I33" s="140"/>
      <c r="J33" s="140"/>
      <c r="K33" s="140"/>
      <c r="L33" s="24"/>
      <c r="M33" s="24"/>
      <c r="N33" s="24"/>
      <c r="O33" s="24"/>
      <c r="P33" s="24"/>
      <c r="Q33" s="24"/>
      <c r="R33" s="24"/>
      <c r="S33" s="24"/>
      <c r="T33" s="24"/>
      <c r="U33" s="24"/>
      <c r="V33" s="24"/>
      <c r="W33" s="24"/>
      <c r="X33" s="24"/>
      <c r="Y33" s="24"/>
      <c r="Z33" s="24"/>
      <c r="AA33" s="24"/>
      <c r="AB33" s="24"/>
      <c r="AC33" s="24"/>
      <c r="AD33" s="24"/>
    </row>
    <row r="34" spans="1:30" ht="22.5" x14ac:dyDescent="0.2">
      <c r="A34" s="51">
        <v>21</v>
      </c>
      <c r="B34" s="52" t="s">
        <v>11736</v>
      </c>
      <c r="C34" s="60" t="s">
        <v>11737</v>
      </c>
      <c r="D34" s="53" t="s">
        <v>373</v>
      </c>
      <c r="E34" s="54">
        <v>193</v>
      </c>
      <c r="F34" s="47">
        <v>0</v>
      </c>
      <c r="G34" s="57">
        <f t="shared" si="2"/>
        <v>0</v>
      </c>
      <c r="H34" s="140">
        <v>0</v>
      </c>
      <c r="I34" s="140">
        <v>0</v>
      </c>
      <c r="J34" s="140">
        <v>0</v>
      </c>
      <c r="K34" s="140">
        <v>0</v>
      </c>
      <c r="L34" s="24"/>
      <c r="M34" s="24"/>
      <c r="N34" s="24"/>
      <c r="O34" s="24"/>
      <c r="P34" s="24"/>
      <c r="Q34" s="24"/>
      <c r="R34" s="24"/>
      <c r="S34" s="24"/>
      <c r="T34" s="24"/>
      <c r="U34" s="24"/>
      <c r="V34" s="24"/>
      <c r="W34" s="24"/>
      <c r="X34" s="24"/>
      <c r="Y34" s="24"/>
      <c r="Z34" s="24"/>
      <c r="AA34" s="24"/>
      <c r="AB34" s="24"/>
      <c r="AC34" s="24"/>
      <c r="AD34" s="24"/>
    </row>
    <row r="35" spans="1:30" ht="22.5" x14ac:dyDescent="0.2">
      <c r="A35" s="43">
        <v>22</v>
      </c>
      <c r="B35" s="44" t="s">
        <v>11228</v>
      </c>
      <c r="C35" s="59" t="s">
        <v>11476</v>
      </c>
      <c r="D35" s="45" t="s">
        <v>373</v>
      </c>
      <c r="E35" s="46">
        <v>162</v>
      </c>
      <c r="F35" s="47">
        <v>0</v>
      </c>
      <c r="G35" s="49">
        <f t="shared" si="2"/>
        <v>0</v>
      </c>
      <c r="H35" s="140">
        <v>0</v>
      </c>
      <c r="I35" s="140">
        <v>0</v>
      </c>
      <c r="J35" s="140">
        <v>0</v>
      </c>
      <c r="K35" s="140">
        <v>0</v>
      </c>
      <c r="L35" s="24"/>
      <c r="M35" s="24"/>
      <c r="N35" s="24"/>
      <c r="O35" s="24"/>
      <c r="P35" s="24"/>
      <c r="Q35" s="24"/>
      <c r="R35" s="24"/>
      <c r="S35" s="24"/>
      <c r="T35" s="24"/>
      <c r="U35" s="24"/>
      <c r="V35" s="24"/>
      <c r="W35" s="24"/>
      <c r="X35" s="24"/>
      <c r="Y35" s="24"/>
      <c r="Z35" s="24"/>
      <c r="AA35" s="24"/>
      <c r="AB35" s="24"/>
      <c r="AC35" s="24"/>
      <c r="AD35" s="24"/>
    </row>
    <row r="36" spans="1:30" x14ac:dyDescent="0.2">
      <c r="A36" s="135"/>
      <c r="B36" s="136"/>
      <c r="C36" s="137" t="s">
        <v>11963</v>
      </c>
      <c r="D36" s="138"/>
      <c r="E36" s="139">
        <v>162</v>
      </c>
      <c r="F36" s="134"/>
      <c r="G36" s="134"/>
      <c r="H36" s="140"/>
      <c r="I36" s="140"/>
      <c r="J36" s="140"/>
      <c r="K36" s="140"/>
      <c r="L36" s="24"/>
      <c r="M36" s="24"/>
      <c r="N36" s="24"/>
      <c r="O36" s="24"/>
      <c r="P36" s="24"/>
      <c r="Q36" s="24"/>
      <c r="R36" s="24"/>
      <c r="S36" s="24"/>
      <c r="T36" s="24"/>
      <c r="U36" s="24"/>
      <c r="V36" s="24"/>
      <c r="W36" s="24"/>
      <c r="X36" s="24"/>
      <c r="Y36" s="24"/>
      <c r="Z36" s="24"/>
      <c r="AA36" s="24"/>
      <c r="AB36" s="24"/>
      <c r="AC36" s="24"/>
      <c r="AD36" s="24"/>
    </row>
    <row r="37" spans="1:30" x14ac:dyDescent="0.2">
      <c r="A37" s="51">
        <v>23</v>
      </c>
      <c r="B37" s="52" t="s">
        <v>11232</v>
      </c>
      <c r="C37" s="60" t="s">
        <v>11233</v>
      </c>
      <c r="D37" s="53" t="s">
        <v>505</v>
      </c>
      <c r="E37" s="54">
        <v>1</v>
      </c>
      <c r="F37" s="47">
        <v>0</v>
      </c>
      <c r="G37" s="57">
        <f t="shared" si="2"/>
        <v>0</v>
      </c>
      <c r="H37" s="140">
        <v>0</v>
      </c>
      <c r="I37" s="140">
        <v>0</v>
      </c>
      <c r="J37" s="140">
        <v>0</v>
      </c>
      <c r="K37" s="140">
        <v>0</v>
      </c>
      <c r="L37" s="24"/>
      <c r="M37" s="24"/>
      <c r="N37" s="24"/>
      <c r="O37" s="24"/>
      <c r="P37" s="24"/>
      <c r="Q37" s="24"/>
      <c r="R37" s="24"/>
      <c r="S37" s="24"/>
      <c r="T37" s="24"/>
      <c r="U37" s="24"/>
      <c r="V37" s="24"/>
      <c r="W37" s="24"/>
      <c r="X37" s="24"/>
      <c r="Y37" s="24"/>
      <c r="Z37" s="24"/>
      <c r="AA37" s="24"/>
      <c r="AB37" s="24"/>
      <c r="AC37" s="24"/>
      <c r="AD37" s="24"/>
    </row>
    <row r="38" spans="1:30" x14ac:dyDescent="0.2">
      <c r="A38" s="51">
        <v>24</v>
      </c>
      <c r="B38" s="52" t="s">
        <v>11234</v>
      </c>
      <c r="C38" s="60" t="s">
        <v>11478</v>
      </c>
      <c r="D38" s="53" t="s">
        <v>505</v>
      </c>
      <c r="E38" s="54">
        <v>5</v>
      </c>
      <c r="F38" s="47">
        <v>0</v>
      </c>
      <c r="G38" s="57">
        <f t="shared" si="2"/>
        <v>0</v>
      </c>
      <c r="H38" s="140">
        <v>0</v>
      </c>
      <c r="I38" s="140">
        <v>0</v>
      </c>
      <c r="J38" s="140">
        <v>0</v>
      </c>
      <c r="K38" s="140">
        <v>0</v>
      </c>
      <c r="L38" s="24"/>
      <c r="M38" s="24"/>
      <c r="N38" s="24"/>
      <c r="O38" s="24"/>
      <c r="P38" s="24"/>
      <c r="Q38" s="24"/>
      <c r="R38" s="24"/>
      <c r="S38" s="24"/>
      <c r="T38" s="24"/>
      <c r="U38" s="24"/>
      <c r="V38" s="24"/>
      <c r="W38" s="24"/>
      <c r="X38" s="24"/>
      <c r="Y38" s="24"/>
      <c r="Z38" s="24"/>
      <c r="AA38" s="24"/>
      <c r="AB38" s="24"/>
      <c r="AC38" s="24"/>
      <c r="AD38" s="24"/>
    </row>
    <row r="39" spans="1:30" x14ac:dyDescent="0.2">
      <c r="A39" s="51">
        <v>25</v>
      </c>
      <c r="B39" s="52" t="s">
        <v>11964</v>
      </c>
      <c r="C39" s="60" t="s">
        <v>11965</v>
      </c>
      <c r="D39" s="53" t="s">
        <v>373</v>
      </c>
      <c r="E39" s="54">
        <v>79</v>
      </c>
      <c r="F39" s="47">
        <v>0</v>
      </c>
      <c r="G39" s="57">
        <f t="shared" si="2"/>
        <v>0</v>
      </c>
      <c r="H39" s="140">
        <v>3.0000000000000001E-5</v>
      </c>
      <c r="I39" s="140">
        <v>2.3700000000000001E-3</v>
      </c>
      <c r="J39" s="140">
        <v>0</v>
      </c>
      <c r="K39" s="140">
        <v>0</v>
      </c>
      <c r="L39" s="24"/>
      <c r="M39" s="24"/>
      <c r="N39" s="24"/>
      <c r="O39" s="24"/>
      <c r="P39" s="24"/>
      <c r="Q39" s="24"/>
      <c r="R39" s="24"/>
      <c r="S39" s="24"/>
      <c r="T39" s="24"/>
      <c r="U39" s="24"/>
      <c r="V39" s="24"/>
      <c r="W39" s="24"/>
      <c r="X39" s="24"/>
      <c r="Y39" s="24"/>
      <c r="Z39" s="24"/>
      <c r="AA39" s="24"/>
      <c r="AB39" s="24"/>
      <c r="AC39" s="24"/>
      <c r="AD39" s="24"/>
    </row>
    <row r="40" spans="1:30" x14ac:dyDescent="0.2">
      <c r="A40" s="51">
        <v>26</v>
      </c>
      <c r="B40" s="52" t="s">
        <v>11740</v>
      </c>
      <c r="C40" s="60" t="s">
        <v>11741</v>
      </c>
      <c r="D40" s="53" t="s">
        <v>373</v>
      </c>
      <c r="E40" s="54">
        <v>65</v>
      </c>
      <c r="F40" s="47">
        <v>0</v>
      </c>
      <c r="G40" s="57">
        <f t="shared" si="2"/>
        <v>0</v>
      </c>
      <c r="H40" s="140">
        <v>4.0000000000000003E-5</v>
      </c>
      <c r="I40" s="140">
        <v>2.6000000000000003E-3</v>
      </c>
      <c r="J40" s="140">
        <v>0</v>
      </c>
      <c r="K40" s="140">
        <v>0</v>
      </c>
      <c r="L40" s="24"/>
      <c r="M40" s="24"/>
      <c r="N40" s="24"/>
      <c r="O40" s="24"/>
      <c r="P40" s="24"/>
      <c r="Q40" s="24"/>
      <c r="R40" s="24"/>
      <c r="S40" s="24"/>
      <c r="T40" s="24"/>
      <c r="U40" s="24"/>
      <c r="V40" s="24"/>
      <c r="W40" s="24"/>
      <c r="X40" s="24"/>
      <c r="Y40" s="24"/>
      <c r="Z40" s="24"/>
      <c r="AA40" s="24"/>
      <c r="AB40" s="24"/>
      <c r="AC40" s="24"/>
      <c r="AD40" s="24"/>
    </row>
    <row r="41" spans="1:30" x14ac:dyDescent="0.2">
      <c r="A41" s="51">
        <v>27</v>
      </c>
      <c r="B41" s="52" t="s">
        <v>11742</v>
      </c>
      <c r="C41" s="60" t="s">
        <v>11743</v>
      </c>
      <c r="D41" s="53" t="s">
        <v>373</v>
      </c>
      <c r="E41" s="54">
        <v>18</v>
      </c>
      <c r="F41" s="47">
        <v>0</v>
      </c>
      <c r="G41" s="57">
        <f t="shared" si="2"/>
        <v>0</v>
      </c>
      <c r="H41" s="140">
        <v>5.0000000000000002E-5</v>
      </c>
      <c r="I41" s="140">
        <v>9.0000000000000008E-4</v>
      </c>
      <c r="J41" s="140">
        <v>0</v>
      </c>
      <c r="K41" s="140">
        <v>0</v>
      </c>
      <c r="L41" s="24"/>
      <c r="M41" s="24"/>
      <c r="N41" s="24"/>
      <c r="O41" s="24"/>
      <c r="P41" s="24"/>
      <c r="Q41" s="24"/>
      <c r="R41" s="24"/>
      <c r="S41" s="24"/>
      <c r="T41" s="24"/>
      <c r="U41" s="24"/>
      <c r="V41" s="24"/>
      <c r="W41" s="24"/>
      <c r="X41" s="24"/>
      <c r="Y41" s="24"/>
      <c r="Z41" s="24"/>
      <c r="AA41" s="24"/>
      <c r="AB41" s="24"/>
      <c r="AC41" s="24"/>
      <c r="AD41" s="24"/>
    </row>
    <row r="42" spans="1:30" x14ac:dyDescent="0.2">
      <c r="A42" s="51">
        <v>28</v>
      </c>
      <c r="B42" s="52" t="s">
        <v>11239</v>
      </c>
      <c r="C42" s="60" t="s">
        <v>11483</v>
      </c>
      <c r="D42" s="53" t="s">
        <v>505</v>
      </c>
      <c r="E42" s="54">
        <v>650</v>
      </c>
      <c r="F42" s="47">
        <v>0</v>
      </c>
      <c r="G42" s="57">
        <f t="shared" si="2"/>
        <v>0</v>
      </c>
      <c r="H42" s="140">
        <v>0</v>
      </c>
      <c r="I42" s="140">
        <v>0</v>
      </c>
      <c r="J42" s="140">
        <v>0</v>
      </c>
      <c r="K42" s="140">
        <v>0</v>
      </c>
      <c r="L42" s="24"/>
      <c r="M42" s="24"/>
      <c r="N42" s="24"/>
      <c r="O42" s="24"/>
      <c r="P42" s="24"/>
      <c r="Q42" s="24"/>
      <c r="R42" s="24"/>
      <c r="S42" s="24"/>
      <c r="T42" s="24"/>
      <c r="U42" s="24"/>
      <c r="V42" s="24"/>
      <c r="W42" s="24"/>
      <c r="X42" s="24"/>
      <c r="Y42" s="24"/>
      <c r="Z42" s="24"/>
      <c r="AA42" s="24"/>
      <c r="AB42" s="24"/>
      <c r="AC42" s="24"/>
      <c r="AD42" s="24"/>
    </row>
    <row r="43" spans="1:30" ht="22.5" x14ac:dyDescent="0.2">
      <c r="A43" s="51">
        <v>29</v>
      </c>
      <c r="B43" s="52" t="s">
        <v>11240</v>
      </c>
      <c r="C43" s="60" t="s">
        <v>11484</v>
      </c>
      <c r="D43" s="53" t="s">
        <v>505</v>
      </c>
      <c r="E43" s="54">
        <v>2</v>
      </c>
      <c r="F43" s="47">
        <v>0</v>
      </c>
      <c r="G43" s="57">
        <f t="shared" si="2"/>
        <v>0</v>
      </c>
      <c r="H43" s="140">
        <v>0</v>
      </c>
      <c r="I43" s="140">
        <v>0</v>
      </c>
      <c r="J43" s="140">
        <v>0</v>
      </c>
      <c r="K43" s="140">
        <v>0</v>
      </c>
      <c r="L43" s="24"/>
      <c r="M43" s="24"/>
      <c r="N43" s="24"/>
      <c r="O43" s="24"/>
      <c r="P43" s="24"/>
      <c r="Q43" s="24"/>
      <c r="R43" s="24"/>
      <c r="S43" s="24"/>
      <c r="T43" s="24"/>
      <c r="U43" s="24"/>
      <c r="V43" s="24"/>
      <c r="W43" s="24"/>
      <c r="X43" s="24"/>
      <c r="Y43" s="24"/>
      <c r="Z43" s="24"/>
      <c r="AA43" s="24"/>
      <c r="AB43" s="24"/>
      <c r="AC43" s="24"/>
      <c r="AD43" s="24"/>
    </row>
    <row r="44" spans="1:30" ht="33.75" x14ac:dyDescent="0.2">
      <c r="A44" s="51">
        <v>30</v>
      </c>
      <c r="B44" s="52" t="s">
        <v>11744</v>
      </c>
      <c r="C44" s="60" t="s">
        <v>11745</v>
      </c>
      <c r="D44" s="53" t="s">
        <v>373</v>
      </c>
      <c r="E44" s="54">
        <v>37</v>
      </c>
      <c r="F44" s="47">
        <v>0</v>
      </c>
      <c r="G44" s="57">
        <f t="shared" si="2"/>
        <v>0</v>
      </c>
      <c r="H44" s="140">
        <v>3.1E-4</v>
      </c>
      <c r="I44" s="140">
        <v>1.1469999999999999E-2</v>
      </c>
      <c r="J44" s="140">
        <v>0</v>
      </c>
      <c r="K44" s="140">
        <v>0</v>
      </c>
      <c r="L44" s="24"/>
      <c r="M44" s="24"/>
      <c r="N44" s="24"/>
      <c r="O44" s="24"/>
      <c r="P44" s="24"/>
      <c r="Q44" s="24"/>
      <c r="R44" s="24"/>
      <c r="S44" s="24"/>
      <c r="T44" s="24"/>
      <c r="U44" s="24"/>
      <c r="V44" s="24"/>
      <c r="W44" s="24"/>
      <c r="X44" s="24"/>
      <c r="Y44" s="24"/>
      <c r="Z44" s="24"/>
      <c r="AA44" s="24"/>
      <c r="AB44" s="24"/>
      <c r="AC44" s="24"/>
      <c r="AD44" s="24"/>
    </row>
    <row r="45" spans="1:30" ht="33.75" x14ac:dyDescent="0.2">
      <c r="A45" s="51">
        <v>31</v>
      </c>
      <c r="B45" s="52" t="s">
        <v>11242</v>
      </c>
      <c r="C45" s="60" t="s">
        <v>11486</v>
      </c>
      <c r="D45" s="53" t="s">
        <v>373</v>
      </c>
      <c r="E45" s="54">
        <v>115</v>
      </c>
      <c r="F45" s="47">
        <v>0</v>
      </c>
      <c r="G45" s="57">
        <f t="shared" si="2"/>
        <v>0</v>
      </c>
      <c r="H45" s="140">
        <v>3.4000000000000002E-4</v>
      </c>
      <c r="I45" s="140">
        <v>3.9100000000000003E-2</v>
      </c>
      <c r="J45" s="140">
        <v>0</v>
      </c>
      <c r="K45" s="140">
        <v>0</v>
      </c>
      <c r="L45" s="24"/>
      <c r="M45" s="24"/>
      <c r="N45" s="24"/>
      <c r="O45" s="24"/>
      <c r="P45" s="24"/>
      <c r="Q45" s="24"/>
      <c r="R45" s="24"/>
      <c r="S45" s="24"/>
      <c r="T45" s="24"/>
      <c r="U45" s="24"/>
      <c r="V45" s="24"/>
      <c r="W45" s="24"/>
      <c r="X45" s="24"/>
      <c r="Y45" s="24"/>
      <c r="Z45" s="24"/>
      <c r="AA45" s="24"/>
      <c r="AB45" s="24"/>
      <c r="AC45" s="24"/>
      <c r="AD45" s="24"/>
    </row>
    <row r="46" spans="1:30" ht="33.75" x14ac:dyDescent="0.2">
      <c r="A46" s="51">
        <v>32</v>
      </c>
      <c r="B46" s="52" t="s">
        <v>11243</v>
      </c>
      <c r="C46" s="60" t="s">
        <v>11487</v>
      </c>
      <c r="D46" s="53" t="s">
        <v>373</v>
      </c>
      <c r="E46" s="54">
        <v>10</v>
      </c>
      <c r="F46" s="47">
        <v>0</v>
      </c>
      <c r="G46" s="57">
        <f t="shared" si="2"/>
        <v>0</v>
      </c>
      <c r="H46" s="140">
        <v>7.3999999999999999E-4</v>
      </c>
      <c r="I46" s="140">
        <v>7.4000000000000003E-3</v>
      </c>
      <c r="J46" s="140">
        <v>0</v>
      </c>
      <c r="K46" s="140">
        <v>0</v>
      </c>
      <c r="L46" s="24"/>
      <c r="M46" s="24"/>
      <c r="N46" s="24"/>
      <c r="O46" s="24"/>
      <c r="P46" s="24"/>
      <c r="Q46" s="24"/>
      <c r="R46" s="24"/>
      <c r="S46" s="24"/>
      <c r="T46" s="24"/>
      <c r="U46" s="24"/>
      <c r="V46" s="24"/>
      <c r="W46" s="24"/>
      <c r="X46" s="24"/>
      <c r="Y46" s="24"/>
      <c r="Z46" s="24"/>
      <c r="AA46" s="24"/>
      <c r="AB46" s="24"/>
      <c r="AC46" s="24"/>
      <c r="AD46" s="24"/>
    </row>
    <row r="47" spans="1:30" ht="33.75" x14ac:dyDescent="0.2">
      <c r="A47" s="51">
        <v>33</v>
      </c>
      <c r="B47" s="52" t="s">
        <v>11746</v>
      </c>
      <c r="C47" s="60" t="s">
        <v>11747</v>
      </c>
      <c r="D47" s="53" t="s">
        <v>373</v>
      </c>
      <c r="E47" s="54">
        <v>191</v>
      </c>
      <c r="F47" s="47">
        <v>0</v>
      </c>
      <c r="G47" s="57">
        <f t="shared" si="2"/>
        <v>0</v>
      </c>
      <c r="H47" s="140">
        <v>1.17E-3</v>
      </c>
      <c r="I47" s="140">
        <v>0.22347</v>
      </c>
      <c r="J47" s="140">
        <v>0</v>
      </c>
      <c r="K47" s="140">
        <v>0</v>
      </c>
      <c r="L47" s="24"/>
      <c r="M47" s="24"/>
      <c r="N47" s="24"/>
      <c r="O47" s="24"/>
      <c r="P47" s="24"/>
      <c r="Q47" s="24"/>
      <c r="R47" s="24"/>
      <c r="S47" s="24"/>
      <c r="T47" s="24"/>
      <c r="U47" s="24"/>
      <c r="V47" s="24"/>
      <c r="W47" s="24"/>
      <c r="X47" s="24"/>
      <c r="Y47" s="24"/>
      <c r="Z47" s="24"/>
      <c r="AA47" s="24"/>
      <c r="AB47" s="24"/>
      <c r="AC47" s="24"/>
      <c r="AD47" s="24"/>
    </row>
    <row r="48" spans="1:30" x14ac:dyDescent="0.2">
      <c r="A48" s="51">
        <v>34</v>
      </c>
      <c r="B48" s="52" t="s">
        <v>4103</v>
      </c>
      <c r="C48" s="60" t="s">
        <v>11543</v>
      </c>
      <c r="D48" s="53" t="s">
        <v>297</v>
      </c>
      <c r="E48" s="54">
        <v>0.28731000000000001</v>
      </c>
      <c r="F48" s="47">
        <v>0</v>
      </c>
      <c r="G48" s="57">
        <f t="shared" si="2"/>
        <v>0</v>
      </c>
      <c r="H48" s="140">
        <v>0</v>
      </c>
      <c r="I48" s="140">
        <v>0</v>
      </c>
      <c r="J48" s="140">
        <v>0</v>
      </c>
      <c r="K48" s="140">
        <v>0</v>
      </c>
      <c r="L48" s="24"/>
      <c r="M48" s="24"/>
      <c r="N48" s="24"/>
      <c r="O48" s="24"/>
      <c r="P48" s="24"/>
      <c r="Q48" s="24"/>
      <c r="R48" s="24"/>
      <c r="S48" s="24"/>
      <c r="T48" s="24"/>
      <c r="U48" s="24"/>
      <c r="V48" s="24"/>
      <c r="W48" s="24"/>
      <c r="X48" s="24"/>
      <c r="Y48" s="24"/>
      <c r="Z48" s="24"/>
      <c r="AA48" s="24"/>
      <c r="AB48" s="24"/>
      <c r="AC48" s="24"/>
      <c r="AD48" s="24"/>
    </row>
    <row r="49" spans="1:30" x14ac:dyDescent="0.2">
      <c r="A49" s="36" t="s">
        <v>148</v>
      </c>
      <c r="B49" s="37" t="s">
        <v>11245</v>
      </c>
      <c r="C49" s="58" t="s">
        <v>11246</v>
      </c>
      <c r="D49" s="38"/>
      <c r="E49" s="39"/>
      <c r="F49" s="40"/>
      <c r="G49" s="41">
        <f>SUM(G50:G59)</f>
        <v>0</v>
      </c>
      <c r="H49" s="313"/>
      <c r="I49" s="313">
        <f>SUM(I50:I59)</f>
        <v>2.2550000000000001E-2</v>
      </c>
      <c r="J49" s="313"/>
      <c r="K49" s="313">
        <f>SUM(K50:K59)</f>
        <v>0</v>
      </c>
    </row>
    <row r="50" spans="1:30" x14ac:dyDescent="0.2">
      <c r="A50" s="51">
        <v>35</v>
      </c>
      <c r="B50" s="52" t="s">
        <v>11966</v>
      </c>
      <c r="C50" s="60" t="s">
        <v>11967</v>
      </c>
      <c r="D50" s="53" t="s">
        <v>4127</v>
      </c>
      <c r="E50" s="54">
        <v>11</v>
      </c>
      <c r="F50" s="47">
        <v>0</v>
      </c>
      <c r="G50" s="57">
        <f t="shared" ref="G50:G51" si="3">E50*F50</f>
        <v>0</v>
      </c>
      <c r="H50" s="140">
        <v>0</v>
      </c>
      <c r="I50" s="140">
        <v>0</v>
      </c>
      <c r="J50" s="140">
        <v>0</v>
      </c>
      <c r="K50" s="140">
        <v>0</v>
      </c>
      <c r="L50" s="24"/>
      <c r="M50" s="24"/>
      <c r="N50" s="24"/>
      <c r="O50" s="24"/>
      <c r="P50" s="24"/>
      <c r="Q50" s="24"/>
      <c r="R50" s="24"/>
      <c r="S50" s="24"/>
      <c r="T50" s="24"/>
      <c r="U50" s="24"/>
      <c r="V50" s="24"/>
      <c r="W50" s="24"/>
      <c r="X50" s="24"/>
      <c r="Y50" s="24"/>
      <c r="Z50" s="24"/>
      <c r="AA50" s="24"/>
      <c r="AB50" s="24"/>
      <c r="AC50" s="24"/>
      <c r="AD50" s="24"/>
    </row>
    <row r="51" spans="1:30" ht="22.5" x14ac:dyDescent="0.2">
      <c r="A51" s="43">
        <v>36</v>
      </c>
      <c r="B51" s="44" t="s">
        <v>11968</v>
      </c>
      <c r="C51" s="59" t="s">
        <v>11969</v>
      </c>
      <c r="D51" s="45" t="s">
        <v>505</v>
      </c>
      <c r="E51" s="46">
        <v>11</v>
      </c>
      <c r="F51" s="47">
        <v>0</v>
      </c>
      <c r="G51" s="49">
        <f t="shared" si="3"/>
        <v>0</v>
      </c>
      <c r="H51" s="140">
        <v>2.0500000000000002E-3</v>
      </c>
      <c r="I51" s="140">
        <v>2.2550000000000001E-2</v>
      </c>
      <c r="J51" s="140">
        <v>0</v>
      </c>
      <c r="K51" s="140">
        <v>0</v>
      </c>
      <c r="L51" s="24"/>
      <c r="M51" s="24"/>
      <c r="N51" s="24"/>
      <c r="O51" s="24"/>
      <c r="P51" s="24"/>
      <c r="Q51" s="24"/>
      <c r="R51" s="24"/>
      <c r="S51" s="24"/>
      <c r="T51" s="24"/>
      <c r="U51" s="24"/>
      <c r="V51" s="24"/>
      <c r="W51" s="24"/>
      <c r="X51" s="24"/>
      <c r="Y51" s="24"/>
      <c r="Z51" s="24"/>
      <c r="AA51" s="24"/>
      <c r="AB51" s="24"/>
      <c r="AC51" s="24"/>
      <c r="AD51" s="24"/>
    </row>
    <row r="52" spans="1:30" x14ac:dyDescent="0.2">
      <c r="A52" s="135"/>
      <c r="B52" s="136"/>
      <c r="C52" s="137" t="s">
        <v>11970</v>
      </c>
      <c r="D52" s="138"/>
      <c r="E52" s="139">
        <v>1</v>
      </c>
      <c r="F52" s="134"/>
      <c r="G52" s="134"/>
      <c r="H52" s="140"/>
      <c r="I52" s="140"/>
      <c r="J52" s="140"/>
      <c r="K52" s="140"/>
      <c r="L52" s="24"/>
      <c r="M52" s="24"/>
      <c r="N52" s="24"/>
      <c r="O52" s="24"/>
      <c r="P52" s="24"/>
      <c r="Q52" s="24"/>
      <c r="R52" s="24"/>
      <c r="S52" s="24"/>
      <c r="T52" s="24"/>
      <c r="U52" s="24"/>
      <c r="V52" s="24"/>
      <c r="W52" s="24"/>
      <c r="X52" s="24"/>
      <c r="Y52" s="24"/>
      <c r="Z52" s="24"/>
      <c r="AA52" s="24"/>
      <c r="AB52" s="24"/>
      <c r="AC52" s="24"/>
      <c r="AD52" s="24"/>
    </row>
    <row r="53" spans="1:30" x14ac:dyDescent="0.2">
      <c r="A53" s="135"/>
      <c r="B53" s="136"/>
      <c r="C53" s="137" t="s">
        <v>11971</v>
      </c>
      <c r="D53" s="138"/>
      <c r="E53" s="139">
        <v>4</v>
      </c>
      <c r="F53" s="134"/>
      <c r="G53" s="134"/>
      <c r="H53" s="140"/>
      <c r="I53" s="140"/>
      <c r="J53" s="140"/>
      <c r="K53" s="140"/>
      <c r="L53" s="24"/>
      <c r="M53" s="24"/>
      <c r="N53" s="24"/>
      <c r="O53" s="24"/>
      <c r="P53" s="24"/>
      <c r="Q53" s="24"/>
      <c r="R53" s="24"/>
      <c r="S53" s="24"/>
      <c r="T53" s="24"/>
      <c r="U53" s="24"/>
      <c r="V53" s="24"/>
      <c r="W53" s="24"/>
      <c r="X53" s="24"/>
      <c r="Y53" s="24"/>
      <c r="Z53" s="24"/>
      <c r="AA53" s="24"/>
      <c r="AB53" s="24"/>
      <c r="AC53" s="24"/>
      <c r="AD53" s="24"/>
    </row>
    <row r="54" spans="1:30" x14ac:dyDescent="0.2">
      <c r="A54" s="135"/>
      <c r="B54" s="136"/>
      <c r="C54" s="137" t="s">
        <v>11972</v>
      </c>
      <c r="D54" s="138"/>
      <c r="E54" s="139">
        <v>1</v>
      </c>
      <c r="F54" s="134"/>
      <c r="G54" s="134"/>
      <c r="H54" s="140"/>
      <c r="I54" s="140"/>
      <c r="J54" s="140"/>
      <c r="K54" s="140"/>
      <c r="L54" s="24"/>
      <c r="M54" s="24"/>
      <c r="N54" s="24"/>
      <c r="O54" s="24"/>
      <c r="P54" s="24"/>
      <c r="Q54" s="24"/>
      <c r="R54" s="24"/>
      <c r="S54" s="24"/>
      <c r="T54" s="24"/>
      <c r="U54" s="24"/>
      <c r="V54" s="24"/>
      <c r="W54" s="24"/>
      <c r="X54" s="24"/>
      <c r="Y54" s="24"/>
      <c r="Z54" s="24"/>
      <c r="AA54" s="24"/>
      <c r="AB54" s="24"/>
      <c r="AC54" s="24"/>
      <c r="AD54" s="24"/>
    </row>
    <row r="55" spans="1:30" x14ac:dyDescent="0.2">
      <c r="A55" s="135"/>
      <c r="B55" s="136"/>
      <c r="C55" s="137" t="s">
        <v>11973</v>
      </c>
      <c r="D55" s="138"/>
      <c r="E55" s="139">
        <v>1</v>
      </c>
      <c r="F55" s="134"/>
      <c r="G55" s="134"/>
      <c r="H55" s="140"/>
      <c r="I55" s="140"/>
      <c r="J55" s="140"/>
      <c r="K55" s="140"/>
      <c r="L55" s="24"/>
      <c r="M55" s="24"/>
      <c r="N55" s="24"/>
      <c r="O55" s="24"/>
      <c r="P55" s="24"/>
      <c r="Q55" s="24"/>
      <c r="R55" s="24"/>
      <c r="S55" s="24"/>
      <c r="T55" s="24"/>
      <c r="U55" s="24"/>
      <c r="V55" s="24"/>
      <c r="W55" s="24"/>
      <c r="X55" s="24"/>
      <c r="Y55" s="24"/>
      <c r="Z55" s="24"/>
      <c r="AA55" s="24"/>
      <c r="AB55" s="24"/>
      <c r="AC55" s="24"/>
      <c r="AD55" s="24"/>
    </row>
    <row r="56" spans="1:30" x14ac:dyDescent="0.2">
      <c r="A56" s="135"/>
      <c r="B56" s="136"/>
      <c r="C56" s="137" t="s">
        <v>11974</v>
      </c>
      <c r="D56" s="138"/>
      <c r="E56" s="139">
        <v>2</v>
      </c>
      <c r="F56" s="134"/>
      <c r="G56" s="134"/>
      <c r="H56" s="140"/>
      <c r="I56" s="140"/>
      <c r="J56" s="140"/>
      <c r="K56" s="140"/>
      <c r="L56" s="24"/>
      <c r="M56" s="24"/>
      <c r="N56" s="24"/>
      <c r="O56" s="24"/>
      <c r="P56" s="24"/>
      <c r="Q56" s="24"/>
      <c r="R56" s="24"/>
      <c r="S56" s="24"/>
      <c r="T56" s="24"/>
      <c r="U56" s="24"/>
      <c r="V56" s="24"/>
      <c r="W56" s="24"/>
      <c r="X56" s="24"/>
      <c r="Y56" s="24"/>
      <c r="Z56" s="24"/>
      <c r="AA56" s="24"/>
      <c r="AB56" s="24"/>
      <c r="AC56" s="24"/>
      <c r="AD56" s="24"/>
    </row>
    <row r="57" spans="1:30" x14ac:dyDescent="0.2">
      <c r="A57" s="135"/>
      <c r="B57" s="136"/>
      <c r="C57" s="137" t="s">
        <v>11975</v>
      </c>
      <c r="D57" s="138"/>
      <c r="E57" s="139">
        <v>1</v>
      </c>
      <c r="F57" s="134"/>
      <c r="G57" s="134"/>
      <c r="H57" s="140"/>
      <c r="I57" s="140"/>
      <c r="J57" s="140"/>
      <c r="K57" s="140"/>
      <c r="L57" s="24"/>
      <c r="M57" s="24"/>
      <c r="N57" s="24"/>
      <c r="O57" s="24"/>
      <c r="P57" s="24"/>
      <c r="Q57" s="24"/>
      <c r="R57" s="24"/>
      <c r="S57" s="24"/>
      <c r="T57" s="24"/>
      <c r="U57" s="24"/>
      <c r="V57" s="24"/>
      <c r="W57" s="24"/>
      <c r="X57" s="24"/>
      <c r="Y57" s="24"/>
      <c r="Z57" s="24"/>
      <c r="AA57" s="24"/>
      <c r="AB57" s="24"/>
      <c r="AC57" s="24"/>
      <c r="AD57" s="24"/>
    </row>
    <row r="58" spans="1:30" x14ac:dyDescent="0.2">
      <c r="A58" s="135"/>
      <c r="B58" s="136"/>
      <c r="C58" s="137" t="s">
        <v>11976</v>
      </c>
      <c r="D58" s="138"/>
      <c r="E58" s="139">
        <v>1</v>
      </c>
      <c r="F58" s="134"/>
      <c r="G58" s="134"/>
      <c r="H58" s="140"/>
      <c r="I58" s="140"/>
      <c r="J58" s="140"/>
      <c r="K58" s="140"/>
      <c r="L58" s="24"/>
      <c r="M58" s="24"/>
      <c r="N58" s="24"/>
      <c r="O58" s="24"/>
      <c r="P58" s="24"/>
      <c r="Q58" s="24"/>
      <c r="R58" s="24"/>
      <c r="S58" s="24"/>
      <c r="T58" s="24"/>
      <c r="U58" s="24"/>
      <c r="V58" s="24"/>
      <c r="W58" s="24"/>
      <c r="X58" s="24"/>
      <c r="Y58" s="24"/>
      <c r="Z58" s="24"/>
      <c r="AA58" s="24"/>
      <c r="AB58" s="24"/>
      <c r="AC58" s="24"/>
      <c r="AD58" s="24"/>
    </row>
    <row r="59" spans="1:30" x14ac:dyDescent="0.2">
      <c r="A59" s="51">
        <v>37</v>
      </c>
      <c r="B59" s="52" t="s">
        <v>11326</v>
      </c>
      <c r="C59" s="60" t="s">
        <v>11544</v>
      </c>
      <c r="D59" s="53" t="s">
        <v>297</v>
      </c>
      <c r="E59" s="54">
        <v>2.2550000000000001E-2</v>
      </c>
      <c r="F59" s="47">
        <v>0</v>
      </c>
      <c r="G59" s="57">
        <f>E59*F59</f>
        <v>0</v>
      </c>
      <c r="H59" s="140">
        <v>0</v>
      </c>
      <c r="I59" s="140">
        <v>0</v>
      </c>
      <c r="J59" s="140">
        <v>0</v>
      </c>
      <c r="K59" s="140">
        <v>0</v>
      </c>
      <c r="L59" s="24"/>
      <c r="M59" s="24"/>
      <c r="N59" s="24"/>
      <c r="O59" s="24"/>
      <c r="P59" s="24"/>
      <c r="Q59" s="24"/>
      <c r="R59" s="24"/>
      <c r="S59" s="24"/>
      <c r="T59" s="24"/>
      <c r="U59" s="24"/>
      <c r="V59" s="24"/>
      <c r="W59" s="24"/>
      <c r="X59" s="24"/>
      <c r="Y59" s="24"/>
      <c r="Z59" s="24"/>
      <c r="AA59" s="24"/>
      <c r="AB59" s="24"/>
      <c r="AC59" s="24"/>
      <c r="AD59" s="24"/>
    </row>
    <row r="60" spans="1:30" x14ac:dyDescent="0.2">
      <c r="A60" s="36" t="s">
        <v>148</v>
      </c>
      <c r="B60" s="37" t="s">
        <v>11251</v>
      </c>
      <c r="C60" s="58" t="s">
        <v>11252</v>
      </c>
      <c r="D60" s="38"/>
      <c r="E60" s="39"/>
      <c r="F60" s="40"/>
      <c r="G60" s="41">
        <f>SUM(G61:G79)</f>
        <v>0</v>
      </c>
      <c r="H60" s="313"/>
      <c r="I60" s="313">
        <f>SUM(I61:I79)</f>
        <v>0.72805000000000009</v>
      </c>
      <c r="J60" s="313"/>
      <c r="K60" s="313">
        <f>SUM(K61:K79)</f>
        <v>0</v>
      </c>
    </row>
    <row r="61" spans="1:30" x14ac:dyDescent="0.2">
      <c r="A61" s="43">
        <v>38</v>
      </c>
      <c r="B61" s="44" t="s">
        <v>11977</v>
      </c>
      <c r="C61" s="59" t="s">
        <v>11978</v>
      </c>
      <c r="D61" s="45" t="s">
        <v>373</v>
      </c>
      <c r="E61" s="46">
        <v>18</v>
      </c>
      <c r="F61" s="47">
        <v>0</v>
      </c>
      <c r="G61" s="49">
        <f t="shared" ref="G61:G79" si="4">E61*F61</f>
        <v>0</v>
      </c>
      <c r="H61" s="140">
        <v>2.7999999999999998E-4</v>
      </c>
      <c r="I61" s="140">
        <v>5.0399999999999993E-3</v>
      </c>
      <c r="J61" s="140">
        <v>0</v>
      </c>
      <c r="K61" s="140">
        <v>0</v>
      </c>
      <c r="L61" s="24"/>
      <c r="M61" s="24"/>
      <c r="N61" s="24"/>
      <c r="O61" s="24"/>
      <c r="P61" s="24"/>
      <c r="Q61" s="24"/>
      <c r="R61" s="24"/>
      <c r="S61" s="24"/>
      <c r="T61" s="24"/>
      <c r="U61" s="24"/>
      <c r="V61" s="24"/>
      <c r="W61" s="24"/>
      <c r="X61" s="24"/>
      <c r="Y61" s="24"/>
      <c r="Z61" s="24"/>
      <c r="AA61" s="24"/>
      <c r="AB61" s="24"/>
      <c r="AC61" s="24"/>
      <c r="AD61" s="24"/>
    </row>
    <row r="62" spans="1:30" x14ac:dyDescent="0.2">
      <c r="A62" s="135"/>
      <c r="B62" s="136"/>
      <c r="C62" s="137" t="s">
        <v>11979</v>
      </c>
      <c r="D62" s="138"/>
      <c r="E62" s="139">
        <v>18</v>
      </c>
      <c r="F62" s="134"/>
      <c r="G62" s="134"/>
      <c r="H62" s="140"/>
      <c r="I62" s="140"/>
      <c r="J62" s="140"/>
      <c r="K62" s="140"/>
      <c r="L62" s="24"/>
      <c r="M62" s="24"/>
      <c r="N62" s="24"/>
      <c r="O62" s="24"/>
      <c r="P62" s="24"/>
      <c r="Q62" s="24"/>
      <c r="R62" s="24"/>
      <c r="S62" s="24"/>
      <c r="T62" s="24"/>
      <c r="U62" s="24"/>
      <c r="V62" s="24"/>
      <c r="W62" s="24"/>
      <c r="X62" s="24"/>
      <c r="Y62" s="24"/>
      <c r="Z62" s="24"/>
      <c r="AA62" s="24"/>
      <c r="AB62" s="24"/>
      <c r="AC62" s="24"/>
      <c r="AD62" s="24"/>
    </row>
    <row r="63" spans="1:30" x14ac:dyDescent="0.2">
      <c r="A63" s="43">
        <v>39</v>
      </c>
      <c r="B63" s="44" t="s">
        <v>11980</v>
      </c>
      <c r="C63" s="59" t="s">
        <v>11981</v>
      </c>
      <c r="D63" s="45" t="s">
        <v>373</v>
      </c>
      <c r="E63" s="46">
        <v>4</v>
      </c>
      <c r="F63" s="47">
        <v>0</v>
      </c>
      <c r="G63" s="49">
        <f t="shared" si="4"/>
        <v>0</v>
      </c>
      <c r="H63" s="140">
        <v>2.7999999999999998E-4</v>
      </c>
      <c r="I63" s="140">
        <v>1.1199999999999999E-3</v>
      </c>
      <c r="J63" s="140">
        <v>0</v>
      </c>
      <c r="K63" s="140">
        <v>0</v>
      </c>
      <c r="L63" s="24"/>
      <c r="M63" s="24"/>
      <c r="N63" s="24"/>
      <c r="O63" s="24"/>
      <c r="P63" s="24"/>
      <c r="Q63" s="24"/>
      <c r="R63" s="24"/>
      <c r="S63" s="24"/>
      <c r="T63" s="24"/>
      <c r="U63" s="24"/>
      <c r="V63" s="24"/>
      <c r="W63" s="24"/>
      <c r="X63" s="24"/>
      <c r="Y63" s="24"/>
      <c r="Z63" s="24"/>
      <c r="AA63" s="24"/>
      <c r="AB63" s="24"/>
      <c r="AC63" s="24"/>
      <c r="AD63" s="24"/>
    </row>
    <row r="64" spans="1:30" x14ac:dyDescent="0.2">
      <c r="A64" s="135"/>
      <c r="B64" s="136"/>
      <c r="C64" s="137" t="s">
        <v>11982</v>
      </c>
      <c r="D64" s="138"/>
      <c r="E64" s="139">
        <v>4</v>
      </c>
      <c r="F64" s="134"/>
      <c r="G64" s="134"/>
      <c r="H64" s="140"/>
      <c r="I64" s="140"/>
      <c r="J64" s="140"/>
      <c r="K64" s="140"/>
      <c r="L64" s="24"/>
      <c r="M64" s="24"/>
      <c r="N64" s="24"/>
      <c r="O64" s="24"/>
      <c r="P64" s="24"/>
      <c r="Q64" s="24"/>
      <c r="R64" s="24"/>
      <c r="S64" s="24"/>
      <c r="T64" s="24"/>
      <c r="U64" s="24"/>
      <c r="V64" s="24"/>
      <c r="W64" s="24"/>
      <c r="X64" s="24"/>
      <c r="Y64" s="24"/>
      <c r="Z64" s="24"/>
      <c r="AA64" s="24"/>
      <c r="AB64" s="24"/>
      <c r="AC64" s="24"/>
      <c r="AD64" s="24"/>
    </row>
    <row r="65" spans="1:30" x14ac:dyDescent="0.2">
      <c r="A65" s="51">
        <v>40</v>
      </c>
      <c r="B65" s="52" t="s">
        <v>11417</v>
      </c>
      <c r="C65" s="60" t="s">
        <v>11592</v>
      </c>
      <c r="D65" s="53" t="s">
        <v>505</v>
      </c>
      <c r="E65" s="54">
        <v>6</v>
      </c>
      <c r="F65" s="47">
        <v>0</v>
      </c>
      <c r="G65" s="57">
        <f t="shared" si="4"/>
        <v>0</v>
      </c>
      <c r="H65" s="140">
        <v>0</v>
      </c>
      <c r="I65" s="140">
        <v>0</v>
      </c>
      <c r="J65" s="140">
        <v>0</v>
      </c>
      <c r="K65" s="140">
        <v>0</v>
      </c>
      <c r="L65" s="24"/>
      <c r="M65" s="24"/>
      <c r="N65" s="24"/>
      <c r="O65" s="24"/>
      <c r="P65" s="24"/>
      <c r="Q65" s="24"/>
      <c r="R65" s="24"/>
      <c r="S65" s="24"/>
      <c r="T65" s="24"/>
      <c r="U65" s="24"/>
      <c r="V65" s="24"/>
      <c r="W65" s="24"/>
      <c r="X65" s="24"/>
      <c r="Y65" s="24"/>
      <c r="Z65" s="24"/>
      <c r="AA65" s="24"/>
      <c r="AB65" s="24"/>
      <c r="AC65" s="24"/>
      <c r="AD65" s="24"/>
    </row>
    <row r="66" spans="1:30" x14ac:dyDescent="0.2">
      <c r="A66" s="51">
        <v>41</v>
      </c>
      <c r="B66" s="52" t="s">
        <v>11419</v>
      </c>
      <c r="C66" s="60" t="s">
        <v>11593</v>
      </c>
      <c r="D66" s="53" t="s">
        <v>505</v>
      </c>
      <c r="E66" s="54">
        <v>12</v>
      </c>
      <c r="F66" s="47">
        <v>0</v>
      </c>
      <c r="G66" s="57">
        <f t="shared" si="4"/>
        <v>0</v>
      </c>
      <c r="H66" s="140">
        <v>0</v>
      </c>
      <c r="I66" s="140">
        <v>0</v>
      </c>
      <c r="J66" s="140">
        <v>0</v>
      </c>
      <c r="K66" s="140">
        <v>0</v>
      </c>
      <c r="L66" s="24"/>
      <c r="M66" s="24"/>
      <c r="N66" s="24"/>
      <c r="O66" s="24"/>
      <c r="P66" s="24"/>
      <c r="Q66" s="24"/>
      <c r="R66" s="24"/>
      <c r="S66" s="24"/>
      <c r="T66" s="24"/>
      <c r="U66" s="24"/>
      <c r="V66" s="24"/>
      <c r="W66" s="24"/>
      <c r="X66" s="24"/>
      <c r="Y66" s="24"/>
      <c r="Z66" s="24"/>
      <c r="AA66" s="24"/>
      <c r="AB66" s="24"/>
      <c r="AC66" s="24"/>
      <c r="AD66" s="24"/>
    </row>
    <row r="67" spans="1:30" x14ac:dyDescent="0.2">
      <c r="A67" s="51">
        <v>42</v>
      </c>
      <c r="B67" s="52" t="s">
        <v>11800</v>
      </c>
      <c r="C67" s="60" t="s">
        <v>11801</v>
      </c>
      <c r="D67" s="53" t="s">
        <v>505</v>
      </c>
      <c r="E67" s="54">
        <v>2</v>
      </c>
      <c r="F67" s="47">
        <v>0</v>
      </c>
      <c r="G67" s="57">
        <f t="shared" si="4"/>
        <v>0</v>
      </c>
      <c r="H67" s="140">
        <v>0</v>
      </c>
      <c r="I67" s="140">
        <v>0</v>
      </c>
      <c r="J67" s="140">
        <v>0</v>
      </c>
      <c r="K67" s="140">
        <v>0</v>
      </c>
      <c r="L67" s="24"/>
      <c r="M67" s="24"/>
      <c r="N67" s="24"/>
      <c r="O67" s="24"/>
      <c r="P67" s="24"/>
      <c r="Q67" s="24"/>
      <c r="R67" s="24"/>
      <c r="S67" s="24"/>
      <c r="T67" s="24"/>
      <c r="U67" s="24"/>
      <c r="V67" s="24"/>
      <c r="W67" s="24"/>
      <c r="X67" s="24"/>
      <c r="Y67" s="24"/>
      <c r="Z67" s="24"/>
      <c r="AA67" s="24"/>
      <c r="AB67" s="24"/>
      <c r="AC67" s="24"/>
      <c r="AD67" s="24"/>
    </row>
    <row r="68" spans="1:30" x14ac:dyDescent="0.2">
      <c r="A68" s="51">
        <v>43</v>
      </c>
      <c r="B68" s="52" t="s">
        <v>11253</v>
      </c>
      <c r="C68" s="60" t="s">
        <v>11492</v>
      </c>
      <c r="D68" s="53" t="s">
        <v>505</v>
      </c>
      <c r="E68" s="54">
        <v>2</v>
      </c>
      <c r="F68" s="47">
        <v>0</v>
      </c>
      <c r="G68" s="57">
        <f t="shared" si="4"/>
        <v>0</v>
      </c>
      <c r="H68" s="140">
        <v>0</v>
      </c>
      <c r="I68" s="140">
        <v>0</v>
      </c>
      <c r="J68" s="140">
        <v>0</v>
      </c>
      <c r="K68" s="140">
        <v>0</v>
      </c>
      <c r="L68" s="24"/>
      <c r="M68" s="24"/>
      <c r="N68" s="24"/>
      <c r="O68" s="24"/>
      <c r="P68" s="24"/>
      <c r="Q68" s="24"/>
      <c r="R68" s="24"/>
      <c r="S68" s="24"/>
      <c r="T68" s="24"/>
      <c r="U68" s="24"/>
      <c r="V68" s="24"/>
      <c r="W68" s="24"/>
      <c r="X68" s="24"/>
      <c r="Y68" s="24"/>
      <c r="Z68" s="24"/>
      <c r="AA68" s="24"/>
      <c r="AB68" s="24"/>
      <c r="AC68" s="24"/>
      <c r="AD68" s="24"/>
    </row>
    <row r="69" spans="1:30" x14ac:dyDescent="0.2">
      <c r="A69" s="51">
        <v>44</v>
      </c>
      <c r="B69" s="52" t="s">
        <v>11983</v>
      </c>
      <c r="C69" s="60" t="s">
        <v>11984</v>
      </c>
      <c r="D69" s="53" t="s">
        <v>373</v>
      </c>
      <c r="E69" s="54">
        <v>79</v>
      </c>
      <c r="F69" s="47">
        <v>0</v>
      </c>
      <c r="G69" s="57">
        <f t="shared" si="4"/>
        <v>0</v>
      </c>
      <c r="H69" s="140">
        <v>6.8000000000000005E-4</v>
      </c>
      <c r="I69" s="140">
        <v>5.3720000000000004E-2</v>
      </c>
      <c r="J69" s="140">
        <v>0</v>
      </c>
      <c r="K69" s="140">
        <v>0</v>
      </c>
      <c r="L69" s="24"/>
      <c r="M69" s="24"/>
      <c r="N69" s="24"/>
      <c r="O69" s="24"/>
      <c r="P69" s="24"/>
      <c r="Q69" s="24"/>
      <c r="R69" s="24"/>
      <c r="S69" s="24"/>
      <c r="T69" s="24"/>
      <c r="U69" s="24"/>
      <c r="V69" s="24"/>
      <c r="W69" s="24"/>
      <c r="X69" s="24"/>
      <c r="Y69" s="24"/>
      <c r="Z69" s="24"/>
      <c r="AA69" s="24"/>
      <c r="AB69" s="24"/>
      <c r="AC69" s="24"/>
      <c r="AD69" s="24"/>
    </row>
    <row r="70" spans="1:30" x14ac:dyDescent="0.2">
      <c r="A70" s="51">
        <v>45</v>
      </c>
      <c r="B70" s="52" t="s">
        <v>11816</v>
      </c>
      <c r="C70" s="60" t="s">
        <v>11817</v>
      </c>
      <c r="D70" s="53" t="s">
        <v>373</v>
      </c>
      <c r="E70" s="54">
        <v>65</v>
      </c>
      <c r="F70" s="47">
        <v>0</v>
      </c>
      <c r="G70" s="57">
        <f t="shared" si="4"/>
        <v>0</v>
      </c>
      <c r="H70" s="140">
        <v>7.9000000000000001E-4</v>
      </c>
      <c r="I70" s="140">
        <v>5.135E-2</v>
      </c>
      <c r="J70" s="140">
        <v>0</v>
      </c>
      <c r="K70" s="140">
        <v>0</v>
      </c>
      <c r="L70" s="24"/>
      <c r="M70" s="24"/>
      <c r="N70" s="24"/>
      <c r="O70" s="24"/>
      <c r="P70" s="24"/>
      <c r="Q70" s="24"/>
      <c r="R70" s="24"/>
      <c r="S70" s="24"/>
      <c r="T70" s="24"/>
      <c r="U70" s="24"/>
      <c r="V70" s="24"/>
      <c r="W70" s="24"/>
      <c r="X70" s="24"/>
      <c r="Y70" s="24"/>
      <c r="Z70" s="24"/>
      <c r="AA70" s="24"/>
      <c r="AB70" s="24"/>
      <c r="AC70" s="24"/>
      <c r="AD70" s="24"/>
    </row>
    <row r="71" spans="1:30" x14ac:dyDescent="0.2">
      <c r="A71" s="51">
        <v>46</v>
      </c>
      <c r="B71" s="52" t="s">
        <v>11820</v>
      </c>
      <c r="C71" s="60" t="s">
        <v>11821</v>
      </c>
      <c r="D71" s="53" t="s">
        <v>373</v>
      </c>
      <c r="E71" s="54">
        <v>33</v>
      </c>
      <c r="F71" s="47">
        <v>0</v>
      </c>
      <c r="G71" s="57">
        <f t="shared" si="4"/>
        <v>0</v>
      </c>
      <c r="H71" s="140">
        <v>1.5900000000000001E-3</v>
      </c>
      <c r="I71" s="140">
        <v>5.2470000000000003E-2</v>
      </c>
      <c r="J71" s="140">
        <v>0</v>
      </c>
      <c r="K71" s="140">
        <v>0</v>
      </c>
      <c r="L71" s="24"/>
      <c r="M71" s="24"/>
      <c r="N71" s="24"/>
      <c r="O71" s="24"/>
      <c r="P71" s="24"/>
      <c r="Q71" s="24"/>
      <c r="R71" s="24"/>
      <c r="S71" s="24"/>
      <c r="T71" s="24"/>
      <c r="U71" s="24"/>
      <c r="V71" s="24"/>
      <c r="W71" s="24"/>
      <c r="X71" s="24"/>
      <c r="Y71" s="24"/>
      <c r="Z71" s="24"/>
      <c r="AA71" s="24"/>
      <c r="AB71" s="24"/>
      <c r="AC71" s="24"/>
      <c r="AD71" s="24"/>
    </row>
    <row r="72" spans="1:30" x14ac:dyDescent="0.2">
      <c r="A72" s="51">
        <v>47</v>
      </c>
      <c r="B72" s="52" t="s">
        <v>11822</v>
      </c>
      <c r="C72" s="60" t="s">
        <v>11823</v>
      </c>
      <c r="D72" s="53" t="s">
        <v>373</v>
      </c>
      <c r="E72" s="54">
        <v>115</v>
      </c>
      <c r="F72" s="47">
        <v>0</v>
      </c>
      <c r="G72" s="57">
        <f t="shared" si="4"/>
        <v>0</v>
      </c>
      <c r="H72" s="140">
        <v>1.5900000000000001E-3</v>
      </c>
      <c r="I72" s="140">
        <v>0.18285000000000001</v>
      </c>
      <c r="J72" s="140">
        <v>0</v>
      </c>
      <c r="K72" s="140">
        <v>0</v>
      </c>
      <c r="L72" s="24"/>
      <c r="M72" s="24"/>
      <c r="N72" s="24"/>
      <c r="O72" s="24"/>
      <c r="P72" s="24"/>
      <c r="Q72" s="24"/>
      <c r="R72" s="24"/>
      <c r="S72" s="24"/>
      <c r="T72" s="24"/>
      <c r="U72" s="24"/>
      <c r="V72" s="24"/>
      <c r="W72" s="24"/>
      <c r="X72" s="24"/>
      <c r="Y72" s="24"/>
      <c r="Z72" s="24"/>
      <c r="AA72" s="24"/>
      <c r="AB72" s="24"/>
      <c r="AC72" s="24"/>
      <c r="AD72" s="24"/>
    </row>
    <row r="73" spans="1:30" x14ac:dyDescent="0.2">
      <c r="A73" s="51">
        <v>48</v>
      </c>
      <c r="B73" s="52" t="s">
        <v>11824</v>
      </c>
      <c r="C73" s="60" t="s">
        <v>11825</v>
      </c>
      <c r="D73" s="53" t="s">
        <v>373</v>
      </c>
      <c r="E73" s="54">
        <v>10</v>
      </c>
      <c r="F73" s="47">
        <v>0</v>
      </c>
      <c r="G73" s="57">
        <f t="shared" si="4"/>
        <v>0</v>
      </c>
      <c r="H73" s="140">
        <v>1.8600000000000001E-3</v>
      </c>
      <c r="I73" s="140">
        <v>1.8600000000000002E-2</v>
      </c>
      <c r="J73" s="140">
        <v>0</v>
      </c>
      <c r="K73" s="140">
        <v>0</v>
      </c>
      <c r="L73" s="24"/>
      <c r="M73" s="24"/>
      <c r="N73" s="24"/>
      <c r="O73" s="24"/>
      <c r="P73" s="24"/>
      <c r="Q73" s="24"/>
      <c r="R73" s="24"/>
      <c r="S73" s="24"/>
      <c r="T73" s="24"/>
      <c r="U73" s="24"/>
      <c r="V73" s="24"/>
      <c r="W73" s="24"/>
      <c r="X73" s="24"/>
      <c r="Y73" s="24"/>
      <c r="Z73" s="24"/>
      <c r="AA73" s="24"/>
      <c r="AB73" s="24"/>
      <c r="AC73" s="24"/>
      <c r="AD73" s="24"/>
    </row>
    <row r="74" spans="1:30" x14ac:dyDescent="0.2">
      <c r="A74" s="51">
        <v>49</v>
      </c>
      <c r="B74" s="52" t="s">
        <v>11826</v>
      </c>
      <c r="C74" s="60" t="s">
        <v>11827</v>
      </c>
      <c r="D74" s="53" t="s">
        <v>373</v>
      </c>
      <c r="E74" s="54">
        <v>191</v>
      </c>
      <c r="F74" s="47">
        <v>0</v>
      </c>
      <c r="G74" s="57">
        <f t="shared" si="4"/>
        <v>0</v>
      </c>
      <c r="H74" s="140">
        <v>1.9E-3</v>
      </c>
      <c r="I74" s="140">
        <v>0.3629</v>
      </c>
      <c r="J74" s="140">
        <v>0</v>
      </c>
      <c r="K74" s="140">
        <v>0</v>
      </c>
      <c r="L74" s="24"/>
      <c r="M74" s="24"/>
      <c r="N74" s="24"/>
      <c r="O74" s="24"/>
      <c r="P74" s="24"/>
      <c r="Q74" s="24"/>
      <c r="R74" s="24"/>
      <c r="S74" s="24"/>
      <c r="T74" s="24"/>
      <c r="U74" s="24"/>
      <c r="V74" s="24"/>
      <c r="W74" s="24"/>
      <c r="X74" s="24"/>
      <c r="Y74" s="24"/>
      <c r="Z74" s="24"/>
      <c r="AA74" s="24"/>
      <c r="AB74" s="24"/>
      <c r="AC74" s="24"/>
      <c r="AD74" s="24"/>
    </row>
    <row r="75" spans="1:30" x14ac:dyDescent="0.2">
      <c r="A75" s="43">
        <v>50</v>
      </c>
      <c r="B75" s="44" t="s">
        <v>11830</v>
      </c>
      <c r="C75" s="59" t="s">
        <v>11831</v>
      </c>
      <c r="D75" s="45" t="s">
        <v>373</v>
      </c>
      <c r="E75" s="46">
        <v>314</v>
      </c>
      <c r="F75" s="47">
        <v>0</v>
      </c>
      <c r="G75" s="49">
        <f t="shared" si="4"/>
        <v>0</v>
      </c>
      <c r="H75" s="140">
        <v>0</v>
      </c>
      <c r="I75" s="140">
        <v>0</v>
      </c>
      <c r="J75" s="140">
        <v>0</v>
      </c>
      <c r="K75" s="140">
        <v>0</v>
      </c>
      <c r="L75" s="24"/>
      <c r="M75" s="24"/>
      <c r="N75" s="24"/>
      <c r="O75" s="24"/>
      <c r="P75" s="24"/>
      <c r="Q75" s="24"/>
      <c r="R75" s="24"/>
      <c r="S75" s="24"/>
      <c r="T75" s="24"/>
      <c r="U75" s="24"/>
      <c r="V75" s="24"/>
      <c r="W75" s="24"/>
      <c r="X75" s="24"/>
      <c r="Y75" s="24"/>
      <c r="Z75" s="24"/>
      <c r="AA75" s="24"/>
      <c r="AB75" s="24"/>
      <c r="AC75" s="24"/>
      <c r="AD75" s="24"/>
    </row>
    <row r="76" spans="1:30" x14ac:dyDescent="0.2">
      <c r="A76" s="135"/>
      <c r="B76" s="136"/>
      <c r="C76" s="137" t="s">
        <v>11985</v>
      </c>
      <c r="D76" s="138"/>
      <c r="E76" s="139">
        <v>314</v>
      </c>
      <c r="F76" s="134"/>
      <c r="G76" s="134"/>
      <c r="H76" s="140"/>
      <c r="I76" s="140"/>
      <c r="J76" s="140"/>
      <c r="K76" s="140"/>
      <c r="L76" s="24"/>
      <c r="M76" s="24"/>
      <c r="N76" s="24"/>
      <c r="O76" s="24"/>
      <c r="P76" s="24"/>
      <c r="Q76" s="24"/>
      <c r="R76" s="24"/>
      <c r="S76" s="24"/>
      <c r="T76" s="24"/>
      <c r="U76" s="24"/>
      <c r="V76" s="24"/>
      <c r="W76" s="24"/>
      <c r="X76" s="24"/>
      <c r="Y76" s="24"/>
      <c r="Z76" s="24"/>
      <c r="AA76" s="24"/>
      <c r="AB76" s="24"/>
      <c r="AC76" s="24"/>
      <c r="AD76" s="24"/>
    </row>
    <row r="77" spans="1:30" x14ac:dyDescent="0.2">
      <c r="A77" s="51">
        <v>51</v>
      </c>
      <c r="B77" s="52" t="s">
        <v>11833</v>
      </c>
      <c r="C77" s="60" t="s">
        <v>11834</v>
      </c>
      <c r="D77" s="53" t="s">
        <v>373</v>
      </c>
      <c r="E77" s="54">
        <v>10</v>
      </c>
      <c r="F77" s="47">
        <v>0</v>
      </c>
      <c r="G77" s="57">
        <f t="shared" si="4"/>
        <v>0</v>
      </c>
      <c r="H77" s="140">
        <v>0</v>
      </c>
      <c r="I77" s="140">
        <v>0</v>
      </c>
      <c r="J77" s="140">
        <v>0</v>
      </c>
      <c r="K77" s="140">
        <v>0</v>
      </c>
      <c r="L77" s="24"/>
      <c r="M77" s="24"/>
      <c r="N77" s="24"/>
      <c r="O77" s="24"/>
      <c r="P77" s="24"/>
      <c r="Q77" s="24"/>
      <c r="R77" s="24"/>
      <c r="S77" s="24"/>
      <c r="T77" s="24"/>
      <c r="U77" s="24"/>
      <c r="V77" s="24"/>
      <c r="W77" s="24"/>
      <c r="X77" s="24"/>
      <c r="Y77" s="24"/>
      <c r="Z77" s="24"/>
      <c r="AA77" s="24"/>
      <c r="AB77" s="24"/>
      <c r="AC77" s="24"/>
      <c r="AD77" s="24"/>
    </row>
    <row r="78" spans="1:30" x14ac:dyDescent="0.2">
      <c r="A78" s="51">
        <v>52</v>
      </c>
      <c r="B78" s="52" t="s">
        <v>11835</v>
      </c>
      <c r="C78" s="60" t="s">
        <v>11836</v>
      </c>
      <c r="D78" s="53" t="s">
        <v>373</v>
      </c>
      <c r="E78" s="54">
        <v>191</v>
      </c>
      <c r="F78" s="47">
        <v>0</v>
      </c>
      <c r="G78" s="57">
        <f t="shared" si="4"/>
        <v>0</v>
      </c>
      <c r="H78" s="140">
        <v>0</v>
      </c>
      <c r="I78" s="140">
        <v>0</v>
      </c>
      <c r="J78" s="140">
        <v>0</v>
      </c>
      <c r="K78" s="140">
        <v>0</v>
      </c>
      <c r="L78" s="24"/>
      <c r="M78" s="24"/>
      <c r="N78" s="24"/>
      <c r="O78" s="24"/>
      <c r="P78" s="24"/>
      <c r="Q78" s="24"/>
      <c r="R78" s="24"/>
      <c r="S78" s="24"/>
      <c r="T78" s="24"/>
      <c r="U78" s="24"/>
      <c r="V78" s="24"/>
      <c r="W78" s="24"/>
      <c r="X78" s="24"/>
      <c r="Y78" s="24"/>
      <c r="Z78" s="24"/>
      <c r="AA78" s="24"/>
      <c r="AB78" s="24"/>
      <c r="AC78" s="24"/>
      <c r="AD78" s="24"/>
    </row>
    <row r="79" spans="1:30" x14ac:dyDescent="0.2">
      <c r="A79" s="51">
        <v>53</v>
      </c>
      <c r="B79" s="52" t="s">
        <v>11329</v>
      </c>
      <c r="C79" s="60" t="s">
        <v>11546</v>
      </c>
      <c r="D79" s="53" t="s">
        <v>297</v>
      </c>
      <c r="E79" s="54">
        <v>0.72804999999999997</v>
      </c>
      <c r="F79" s="47">
        <v>0</v>
      </c>
      <c r="G79" s="57">
        <f t="shared" si="4"/>
        <v>0</v>
      </c>
      <c r="H79" s="140">
        <v>0</v>
      </c>
      <c r="I79" s="140">
        <v>0</v>
      </c>
      <c r="J79" s="140">
        <v>0</v>
      </c>
      <c r="K79" s="140">
        <v>0</v>
      </c>
      <c r="L79" s="24"/>
      <c r="M79" s="24"/>
      <c r="N79" s="24"/>
      <c r="O79" s="24"/>
      <c r="P79" s="24"/>
      <c r="Q79" s="24"/>
      <c r="R79" s="24"/>
      <c r="S79" s="24"/>
      <c r="T79" s="24"/>
      <c r="U79" s="24"/>
      <c r="V79" s="24"/>
      <c r="W79" s="24"/>
      <c r="X79" s="24"/>
      <c r="Y79" s="24"/>
      <c r="Z79" s="24"/>
      <c r="AA79" s="24"/>
      <c r="AB79" s="24"/>
      <c r="AC79" s="24"/>
      <c r="AD79" s="24"/>
    </row>
    <row r="80" spans="1:30" x14ac:dyDescent="0.2">
      <c r="A80" s="36" t="s">
        <v>148</v>
      </c>
      <c r="B80" s="37" t="s">
        <v>11270</v>
      </c>
      <c r="C80" s="58" t="s">
        <v>11271</v>
      </c>
      <c r="D80" s="38"/>
      <c r="E80" s="39"/>
      <c r="F80" s="40"/>
      <c r="G80" s="41">
        <f>SUM(G81:G111)</f>
        <v>0</v>
      </c>
      <c r="H80" s="313"/>
      <c r="I80" s="313">
        <f>SUM(I81:I111)</f>
        <v>0.12180999999999999</v>
      </c>
      <c r="J80" s="313"/>
      <c r="K80" s="313">
        <f>SUM(K81:K111)</f>
        <v>0</v>
      </c>
    </row>
    <row r="81" spans="1:30" x14ac:dyDescent="0.2">
      <c r="A81" s="43">
        <v>54</v>
      </c>
      <c r="B81" s="44" t="s">
        <v>11892</v>
      </c>
      <c r="C81" s="59" t="s">
        <v>11893</v>
      </c>
      <c r="D81" s="45" t="s">
        <v>505</v>
      </c>
      <c r="E81" s="46">
        <v>4</v>
      </c>
      <c r="F81" s="47">
        <v>0</v>
      </c>
      <c r="G81" s="49">
        <f t="shared" ref="G81:G111" si="5">E81*F81</f>
        <v>0</v>
      </c>
      <c r="H81" s="140">
        <v>0</v>
      </c>
      <c r="I81" s="140">
        <v>0</v>
      </c>
      <c r="J81" s="140">
        <v>0</v>
      </c>
      <c r="K81" s="140">
        <v>0</v>
      </c>
      <c r="L81" s="24"/>
      <c r="M81" s="24"/>
      <c r="N81" s="24"/>
      <c r="O81" s="24"/>
      <c r="P81" s="24"/>
      <c r="Q81" s="24"/>
      <c r="R81" s="24"/>
      <c r="S81" s="24"/>
      <c r="T81" s="24"/>
      <c r="U81" s="24"/>
      <c r="V81" s="24"/>
      <c r="W81" s="24"/>
      <c r="X81" s="24"/>
      <c r="Y81" s="24"/>
      <c r="Z81" s="24"/>
      <c r="AA81" s="24"/>
      <c r="AB81" s="24"/>
      <c r="AC81" s="24"/>
      <c r="AD81" s="24"/>
    </row>
    <row r="82" spans="1:30" x14ac:dyDescent="0.2">
      <c r="A82" s="135"/>
      <c r="B82" s="136"/>
      <c r="C82" s="137" t="s">
        <v>11986</v>
      </c>
      <c r="D82" s="138"/>
      <c r="E82" s="139">
        <v>1</v>
      </c>
      <c r="F82" s="134"/>
      <c r="G82" s="134"/>
      <c r="H82" s="140"/>
      <c r="I82" s="140"/>
      <c r="J82" s="140"/>
      <c r="K82" s="140"/>
      <c r="L82" s="24"/>
      <c r="M82" s="24"/>
      <c r="N82" s="24"/>
      <c r="O82" s="24"/>
      <c r="P82" s="24"/>
      <c r="Q82" s="24"/>
      <c r="R82" s="24"/>
      <c r="S82" s="24"/>
      <c r="T82" s="24"/>
      <c r="U82" s="24"/>
      <c r="V82" s="24"/>
      <c r="W82" s="24"/>
      <c r="X82" s="24"/>
      <c r="Y82" s="24"/>
      <c r="Z82" s="24"/>
      <c r="AA82" s="24"/>
      <c r="AB82" s="24"/>
      <c r="AC82" s="24"/>
      <c r="AD82" s="24"/>
    </row>
    <row r="83" spans="1:30" x14ac:dyDescent="0.2">
      <c r="A83" s="135"/>
      <c r="B83" s="136"/>
      <c r="C83" s="137" t="s">
        <v>11987</v>
      </c>
      <c r="D83" s="138"/>
      <c r="E83" s="139">
        <v>3</v>
      </c>
      <c r="F83" s="134"/>
      <c r="G83" s="134"/>
      <c r="H83" s="140"/>
      <c r="I83" s="140"/>
      <c r="J83" s="140"/>
      <c r="K83" s="140"/>
      <c r="L83" s="24"/>
      <c r="M83" s="24"/>
      <c r="N83" s="24"/>
      <c r="O83" s="24"/>
      <c r="P83" s="24"/>
      <c r="Q83" s="24"/>
      <c r="R83" s="24"/>
      <c r="S83" s="24"/>
      <c r="T83" s="24"/>
      <c r="U83" s="24"/>
      <c r="V83" s="24"/>
      <c r="W83" s="24"/>
      <c r="X83" s="24"/>
      <c r="Y83" s="24"/>
      <c r="Z83" s="24"/>
      <c r="AA83" s="24"/>
      <c r="AB83" s="24"/>
      <c r="AC83" s="24"/>
      <c r="AD83" s="24"/>
    </row>
    <row r="84" spans="1:30" x14ac:dyDescent="0.2">
      <c r="A84" s="43">
        <v>55</v>
      </c>
      <c r="B84" s="44" t="s">
        <v>11988</v>
      </c>
      <c r="C84" s="59" t="s">
        <v>11989</v>
      </c>
      <c r="D84" s="45" t="s">
        <v>505</v>
      </c>
      <c r="E84" s="46">
        <v>1</v>
      </c>
      <c r="F84" s="47">
        <v>0</v>
      </c>
      <c r="G84" s="49">
        <f t="shared" si="5"/>
        <v>0</v>
      </c>
      <c r="H84" s="140">
        <v>0</v>
      </c>
      <c r="I84" s="140">
        <v>0</v>
      </c>
      <c r="J84" s="140">
        <v>0</v>
      </c>
      <c r="K84" s="140">
        <v>0</v>
      </c>
      <c r="L84" s="24"/>
      <c r="M84" s="24"/>
      <c r="N84" s="24"/>
      <c r="O84" s="24"/>
      <c r="P84" s="24"/>
      <c r="Q84" s="24"/>
      <c r="R84" s="24"/>
      <c r="S84" s="24"/>
      <c r="T84" s="24"/>
      <c r="U84" s="24"/>
      <c r="V84" s="24"/>
      <c r="W84" s="24"/>
      <c r="X84" s="24"/>
      <c r="Y84" s="24"/>
      <c r="Z84" s="24"/>
      <c r="AA84" s="24"/>
      <c r="AB84" s="24"/>
      <c r="AC84" s="24"/>
      <c r="AD84" s="24"/>
    </row>
    <row r="85" spans="1:30" x14ac:dyDescent="0.2">
      <c r="A85" s="135"/>
      <c r="B85" s="136"/>
      <c r="C85" s="137" t="s">
        <v>11986</v>
      </c>
      <c r="D85" s="138"/>
      <c r="E85" s="139">
        <v>1</v>
      </c>
      <c r="F85" s="134"/>
      <c r="G85" s="134"/>
      <c r="H85" s="140"/>
      <c r="I85" s="140"/>
      <c r="J85" s="140"/>
      <c r="K85" s="140"/>
      <c r="L85" s="24"/>
      <c r="M85" s="24"/>
      <c r="N85" s="24"/>
      <c r="O85" s="24"/>
      <c r="P85" s="24"/>
      <c r="Q85" s="24"/>
      <c r="R85" s="24"/>
      <c r="S85" s="24"/>
      <c r="T85" s="24"/>
      <c r="U85" s="24"/>
      <c r="V85" s="24"/>
      <c r="W85" s="24"/>
      <c r="X85" s="24"/>
      <c r="Y85" s="24"/>
      <c r="Z85" s="24"/>
      <c r="AA85" s="24"/>
      <c r="AB85" s="24"/>
      <c r="AC85" s="24"/>
      <c r="AD85" s="24"/>
    </row>
    <row r="86" spans="1:30" x14ac:dyDescent="0.2">
      <c r="A86" s="43">
        <v>56</v>
      </c>
      <c r="B86" s="44" t="s">
        <v>11990</v>
      </c>
      <c r="C86" s="59" t="s">
        <v>11991</v>
      </c>
      <c r="D86" s="45" t="s">
        <v>505</v>
      </c>
      <c r="E86" s="46">
        <v>1</v>
      </c>
      <c r="F86" s="47">
        <v>0</v>
      </c>
      <c r="G86" s="49">
        <f t="shared" si="5"/>
        <v>0</v>
      </c>
      <c r="H86" s="140">
        <v>0</v>
      </c>
      <c r="I86" s="140">
        <v>0</v>
      </c>
      <c r="J86" s="140">
        <v>0</v>
      </c>
      <c r="K86" s="140">
        <v>0</v>
      </c>
      <c r="L86" s="24"/>
      <c r="M86" s="24"/>
      <c r="N86" s="24"/>
      <c r="O86" s="24"/>
      <c r="P86" s="24"/>
      <c r="Q86" s="24"/>
      <c r="R86" s="24"/>
      <c r="S86" s="24"/>
      <c r="T86" s="24"/>
      <c r="U86" s="24"/>
      <c r="V86" s="24"/>
      <c r="W86" s="24"/>
      <c r="X86" s="24"/>
      <c r="Y86" s="24"/>
      <c r="Z86" s="24"/>
      <c r="AA86" s="24"/>
      <c r="AB86" s="24"/>
      <c r="AC86" s="24"/>
      <c r="AD86" s="24"/>
    </row>
    <row r="87" spans="1:30" x14ac:dyDescent="0.2">
      <c r="A87" s="135"/>
      <c r="B87" s="136"/>
      <c r="C87" s="137" t="s">
        <v>11992</v>
      </c>
      <c r="D87" s="138"/>
      <c r="E87" s="139">
        <v>1</v>
      </c>
      <c r="F87" s="134"/>
      <c r="G87" s="134"/>
      <c r="H87" s="140"/>
      <c r="I87" s="140"/>
      <c r="J87" s="140"/>
      <c r="K87" s="140"/>
      <c r="L87" s="24"/>
      <c r="M87" s="24"/>
      <c r="N87" s="24"/>
      <c r="O87" s="24"/>
      <c r="P87" s="24"/>
      <c r="Q87" s="24"/>
      <c r="R87" s="24"/>
      <c r="S87" s="24"/>
      <c r="T87" s="24"/>
      <c r="U87" s="24"/>
      <c r="V87" s="24"/>
      <c r="W87" s="24"/>
      <c r="X87" s="24"/>
      <c r="Y87" s="24"/>
      <c r="Z87" s="24"/>
      <c r="AA87" s="24"/>
      <c r="AB87" s="24"/>
      <c r="AC87" s="24"/>
      <c r="AD87" s="24"/>
    </row>
    <row r="88" spans="1:30" ht="22.5" x14ac:dyDescent="0.2">
      <c r="A88" s="51">
        <v>57</v>
      </c>
      <c r="B88" s="52" t="s">
        <v>11274</v>
      </c>
      <c r="C88" s="60" t="s">
        <v>11505</v>
      </c>
      <c r="D88" s="53" t="s">
        <v>505</v>
      </c>
      <c r="E88" s="54">
        <v>6</v>
      </c>
      <c r="F88" s="47">
        <v>0</v>
      </c>
      <c r="G88" s="57">
        <f t="shared" si="5"/>
        <v>0</v>
      </c>
      <c r="H88" s="140">
        <v>1E-4</v>
      </c>
      <c r="I88" s="140">
        <v>6.0000000000000006E-4</v>
      </c>
      <c r="J88" s="140">
        <v>0</v>
      </c>
      <c r="K88" s="140">
        <v>0</v>
      </c>
      <c r="L88" s="24"/>
      <c r="M88" s="24"/>
      <c r="N88" s="24"/>
      <c r="O88" s="24"/>
      <c r="P88" s="24"/>
      <c r="Q88" s="24"/>
      <c r="R88" s="24"/>
      <c r="S88" s="24"/>
      <c r="T88" s="24"/>
      <c r="U88" s="24"/>
      <c r="V88" s="24"/>
      <c r="W88" s="24"/>
      <c r="X88" s="24"/>
      <c r="Y88" s="24"/>
      <c r="Z88" s="24"/>
      <c r="AA88" s="24"/>
      <c r="AB88" s="24"/>
      <c r="AC88" s="24"/>
      <c r="AD88" s="24"/>
    </row>
    <row r="89" spans="1:30" ht="22.5" x14ac:dyDescent="0.2">
      <c r="A89" s="51">
        <v>58</v>
      </c>
      <c r="B89" s="52" t="s">
        <v>11902</v>
      </c>
      <c r="C89" s="60" t="s">
        <v>11903</v>
      </c>
      <c r="D89" s="53" t="s">
        <v>505</v>
      </c>
      <c r="E89" s="54">
        <v>9</v>
      </c>
      <c r="F89" s="47">
        <v>0</v>
      </c>
      <c r="G89" s="57">
        <f t="shared" si="5"/>
        <v>0</v>
      </c>
      <c r="H89" s="140">
        <v>4.6999999999999999E-4</v>
      </c>
      <c r="I89" s="140">
        <v>4.2300000000000003E-3</v>
      </c>
      <c r="J89" s="140">
        <v>0</v>
      </c>
      <c r="K89" s="140">
        <v>0</v>
      </c>
      <c r="L89" s="24"/>
      <c r="M89" s="24"/>
      <c r="N89" s="24"/>
      <c r="O89" s="24"/>
      <c r="P89" s="24"/>
      <c r="Q89" s="24"/>
      <c r="R89" s="24"/>
      <c r="S89" s="24"/>
      <c r="T89" s="24"/>
      <c r="U89" s="24"/>
      <c r="V89" s="24"/>
      <c r="W89" s="24"/>
      <c r="X89" s="24"/>
      <c r="Y89" s="24"/>
      <c r="Z89" s="24"/>
      <c r="AA89" s="24"/>
      <c r="AB89" s="24"/>
      <c r="AC89" s="24"/>
      <c r="AD89" s="24"/>
    </row>
    <row r="90" spans="1:30" ht="22.5" x14ac:dyDescent="0.2">
      <c r="A90" s="51">
        <v>59</v>
      </c>
      <c r="B90" s="52" t="s">
        <v>11904</v>
      </c>
      <c r="C90" s="60" t="s">
        <v>11905</v>
      </c>
      <c r="D90" s="53" t="s">
        <v>505</v>
      </c>
      <c r="E90" s="54">
        <v>1</v>
      </c>
      <c r="F90" s="47">
        <v>0</v>
      </c>
      <c r="G90" s="57">
        <f t="shared" si="5"/>
        <v>0</v>
      </c>
      <c r="H90" s="140">
        <v>5.6999999999999998E-4</v>
      </c>
      <c r="I90" s="140">
        <v>5.6999999999999998E-4</v>
      </c>
      <c r="J90" s="140">
        <v>0</v>
      </c>
      <c r="K90" s="140">
        <v>0</v>
      </c>
      <c r="L90" s="24"/>
      <c r="M90" s="24"/>
      <c r="N90" s="24"/>
      <c r="O90" s="24"/>
      <c r="P90" s="24"/>
      <c r="Q90" s="24"/>
      <c r="R90" s="24"/>
      <c r="S90" s="24"/>
      <c r="T90" s="24"/>
      <c r="U90" s="24"/>
      <c r="V90" s="24"/>
      <c r="W90" s="24"/>
      <c r="X90" s="24"/>
      <c r="Y90" s="24"/>
      <c r="Z90" s="24"/>
      <c r="AA90" s="24"/>
      <c r="AB90" s="24"/>
      <c r="AC90" s="24"/>
      <c r="AD90" s="24"/>
    </row>
    <row r="91" spans="1:30" ht="22.5" x14ac:dyDescent="0.2">
      <c r="A91" s="51">
        <v>60</v>
      </c>
      <c r="B91" s="52" t="s">
        <v>11993</v>
      </c>
      <c r="C91" s="60" t="s">
        <v>11994</v>
      </c>
      <c r="D91" s="53" t="s">
        <v>505</v>
      </c>
      <c r="E91" s="54">
        <v>1</v>
      </c>
      <c r="F91" s="47">
        <v>0</v>
      </c>
      <c r="G91" s="57">
        <f t="shared" si="5"/>
        <v>0</v>
      </c>
      <c r="H91" s="140">
        <v>8.4000000000000003E-4</v>
      </c>
      <c r="I91" s="140">
        <v>8.4000000000000003E-4</v>
      </c>
      <c r="J91" s="140">
        <v>0</v>
      </c>
      <c r="K91" s="140">
        <v>0</v>
      </c>
      <c r="L91" s="24"/>
      <c r="M91" s="24"/>
      <c r="N91" s="24"/>
      <c r="O91" s="24"/>
      <c r="P91" s="24"/>
      <c r="Q91" s="24"/>
      <c r="R91" s="24"/>
      <c r="S91" s="24"/>
      <c r="T91" s="24"/>
      <c r="U91" s="24"/>
      <c r="V91" s="24"/>
      <c r="W91" s="24"/>
      <c r="X91" s="24"/>
      <c r="Y91" s="24"/>
      <c r="Z91" s="24"/>
      <c r="AA91" s="24"/>
      <c r="AB91" s="24"/>
      <c r="AC91" s="24"/>
      <c r="AD91" s="24"/>
    </row>
    <row r="92" spans="1:30" ht="22.5" x14ac:dyDescent="0.2">
      <c r="A92" s="51">
        <v>61</v>
      </c>
      <c r="B92" s="52" t="s">
        <v>11276</v>
      </c>
      <c r="C92" s="60" t="s">
        <v>11507</v>
      </c>
      <c r="D92" s="53" t="s">
        <v>505</v>
      </c>
      <c r="E92" s="54">
        <v>21</v>
      </c>
      <c r="F92" s="47">
        <v>0</v>
      </c>
      <c r="G92" s="57">
        <f t="shared" si="5"/>
        <v>0</v>
      </c>
      <c r="H92" s="140">
        <v>1.8000000000000001E-4</v>
      </c>
      <c r="I92" s="140">
        <v>3.7800000000000004E-3</v>
      </c>
      <c r="J92" s="140">
        <v>0</v>
      </c>
      <c r="K92" s="140">
        <v>0</v>
      </c>
      <c r="L92" s="24"/>
      <c r="M92" s="24"/>
      <c r="N92" s="24"/>
      <c r="O92" s="24"/>
      <c r="P92" s="24"/>
      <c r="Q92" s="24"/>
      <c r="R92" s="24"/>
      <c r="S92" s="24"/>
      <c r="T92" s="24"/>
      <c r="U92" s="24"/>
      <c r="V92" s="24"/>
      <c r="W92" s="24"/>
      <c r="X92" s="24"/>
      <c r="Y92" s="24"/>
      <c r="Z92" s="24"/>
      <c r="AA92" s="24"/>
      <c r="AB92" s="24"/>
      <c r="AC92" s="24"/>
      <c r="AD92" s="24"/>
    </row>
    <row r="93" spans="1:30" ht="22.5" x14ac:dyDescent="0.2">
      <c r="A93" s="51">
        <v>62</v>
      </c>
      <c r="B93" s="52" t="s">
        <v>11277</v>
      </c>
      <c r="C93" s="60" t="s">
        <v>11508</v>
      </c>
      <c r="D93" s="53" t="s">
        <v>505</v>
      </c>
      <c r="E93" s="54">
        <v>1</v>
      </c>
      <c r="F93" s="47">
        <v>0</v>
      </c>
      <c r="G93" s="57">
        <f t="shared" si="5"/>
        <v>0</v>
      </c>
      <c r="H93" s="140">
        <v>6.8000000000000005E-4</v>
      </c>
      <c r="I93" s="140">
        <v>6.8000000000000005E-4</v>
      </c>
      <c r="J93" s="140">
        <v>0</v>
      </c>
      <c r="K93" s="140">
        <v>0</v>
      </c>
      <c r="L93" s="24"/>
      <c r="M93" s="24"/>
      <c r="N93" s="24"/>
      <c r="O93" s="24"/>
      <c r="P93" s="24"/>
      <c r="Q93" s="24"/>
      <c r="R93" s="24"/>
      <c r="S93" s="24"/>
      <c r="T93" s="24"/>
      <c r="U93" s="24"/>
      <c r="V93" s="24"/>
      <c r="W93" s="24"/>
      <c r="X93" s="24"/>
      <c r="Y93" s="24"/>
      <c r="Z93" s="24"/>
      <c r="AA93" s="24"/>
      <c r="AB93" s="24"/>
      <c r="AC93" s="24"/>
      <c r="AD93" s="24"/>
    </row>
    <row r="94" spans="1:30" ht="22.5" x14ac:dyDescent="0.2">
      <c r="A94" s="51">
        <v>63</v>
      </c>
      <c r="B94" s="52" t="s">
        <v>11278</v>
      </c>
      <c r="C94" s="60" t="s">
        <v>11509</v>
      </c>
      <c r="D94" s="53" t="s">
        <v>505</v>
      </c>
      <c r="E94" s="54">
        <v>1</v>
      </c>
      <c r="F94" s="47">
        <v>0</v>
      </c>
      <c r="G94" s="57">
        <f t="shared" si="5"/>
        <v>0</v>
      </c>
      <c r="H94" s="140">
        <v>1.0399999999999999E-3</v>
      </c>
      <c r="I94" s="140">
        <v>1.0399999999999999E-3</v>
      </c>
      <c r="J94" s="140">
        <v>0</v>
      </c>
      <c r="K94" s="140">
        <v>0</v>
      </c>
      <c r="L94" s="24"/>
      <c r="M94" s="24"/>
      <c r="N94" s="24"/>
      <c r="O94" s="24"/>
      <c r="P94" s="24"/>
      <c r="Q94" s="24"/>
      <c r="R94" s="24"/>
      <c r="S94" s="24"/>
      <c r="T94" s="24"/>
      <c r="U94" s="24"/>
      <c r="V94" s="24"/>
      <c r="W94" s="24"/>
      <c r="X94" s="24"/>
      <c r="Y94" s="24"/>
      <c r="Z94" s="24"/>
      <c r="AA94" s="24"/>
      <c r="AB94" s="24"/>
      <c r="AC94" s="24"/>
      <c r="AD94" s="24"/>
    </row>
    <row r="95" spans="1:30" ht="22.5" x14ac:dyDescent="0.2">
      <c r="A95" s="51">
        <v>64</v>
      </c>
      <c r="B95" s="52" t="s">
        <v>11909</v>
      </c>
      <c r="C95" s="60" t="s">
        <v>11910</v>
      </c>
      <c r="D95" s="53" t="s">
        <v>505</v>
      </c>
      <c r="E95" s="54">
        <v>4</v>
      </c>
      <c r="F95" s="47">
        <v>0</v>
      </c>
      <c r="G95" s="57">
        <f t="shared" si="5"/>
        <v>0</v>
      </c>
      <c r="H95" s="140">
        <v>1.6299999999999999E-3</v>
      </c>
      <c r="I95" s="140">
        <v>6.5199999999999998E-3</v>
      </c>
      <c r="J95" s="140">
        <v>0</v>
      </c>
      <c r="K95" s="140">
        <v>0</v>
      </c>
      <c r="L95" s="24"/>
      <c r="M95" s="24"/>
      <c r="N95" s="24"/>
      <c r="O95" s="24"/>
      <c r="P95" s="24"/>
      <c r="Q95" s="24"/>
      <c r="R95" s="24"/>
      <c r="S95" s="24"/>
      <c r="T95" s="24"/>
      <c r="U95" s="24"/>
      <c r="V95" s="24"/>
      <c r="W95" s="24"/>
      <c r="X95" s="24"/>
      <c r="Y95" s="24"/>
      <c r="Z95" s="24"/>
      <c r="AA95" s="24"/>
      <c r="AB95" s="24"/>
      <c r="AC95" s="24"/>
      <c r="AD95" s="24"/>
    </row>
    <row r="96" spans="1:30" x14ac:dyDescent="0.2">
      <c r="A96" s="51">
        <v>65</v>
      </c>
      <c r="B96" s="52" t="s">
        <v>11995</v>
      </c>
      <c r="C96" s="60" t="s">
        <v>11996</v>
      </c>
      <c r="D96" s="53" t="s">
        <v>505</v>
      </c>
      <c r="E96" s="54">
        <v>9</v>
      </c>
      <c r="F96" s="47">
        <v>0</v>
      </c>
      <c r="G96" s="57">
        <f t="shared" si="5"/>
        <v>0</v>
      </c>
      <c r="H96" s="140">
        <v>1.1E-4</v>
      </c>
      <c r="I96" s="140">
        <v>9.8999999999999999E-4</v>
      </c>
      <c r="J96" s="140">
        <v>0</v>
      </c>
      <c r="K96" s="140">
        <v>0</v>
      </c>
      <c r="L96" s="24"/>
      <c r="M96" s="24"/>
      <c r="N96" s="24"/>
      <c r="O96" s="24"/>
      <c r="P96" s="24"/>
      <c r="Q96" s="24"/>
      <c r="R96" s="24"/>
      <c r="S96" s="24"/>
      <c r="T96" s="24"/>
      <c r="U96" s="24"/>
      <c r="V96" s="24"/>
      <c r="W96" s="24"/>
      <c r="X96" s="24"/>
      <c r="Y96" s="24"/>
      <c r="Z96" s="24"/>
      <c r="AA96" s="24"/>
      <c r="AB96" s="24"/>
      <c r="AC96" s="24"/>
      <c r="AD96" s="24"/>
    </row>
    <row r="97" spans="1:30" x14ac:dyDescent="0.2">
      <c r="A97" s="51">
        <v>66</v>
      </c>
      <c r="B97" s="52" t="s">
        <v>11997</v>
      </c>
      <c r="C97" s="60" t="s">
        <v>11998</v>
      </c>
      <c r="D97" s="53" t="s">
        <v>505</v>
      </c>
      <c r="E97" s="54">
        <v>1</v>
      </c>
      <c r="F97" s="47">
        <v>0</v>
      </c>
      <c r="G97" s="57">
        <f t="shared" si="5"/>
        <v>0</v>
      </c>
      <c r="H97" s="140">
        <v>3.5E-4</v>
      </c>
      <c r="I97" s="140">
        <v>3.5E-4</v>
      </c>
      <c r="J97" s="140">
        <v>0</v>
      </c>
      <c r="K97" s="140">
        <v>0</v>
      </c>
      <c r="L97" s="24"/>
      <c r="M97" s="24"/>
      <c r="N97" s="24"/>
      <c r="O97" s="24"/>
      <c r="P97" s="24"/>
      <c r="Q97" s="24"/>
      <c r="R97" s="24"/>
      <c r="S97" s="24"/>
      <c r="T97" s="24"/>
      <c r="U97" s="24"/>
      <c r="V97" s="24"/>
      <c r="W97" s="24"/>
      <c r="X97" s="24"/>
      <c r="Y97" s="24"/>
      <c r="Z97" s="24"/>
      <c r="AA97" s="24"/>
      <c r="AB97" s="24"/>
      <c r="AC97" s="24"/>
      <c r="AD97" s="24"/>
    </row>
    <row r="98" spans="1:30" x14ac:dyDescent="0.2">
      <c r="A98" s="51">
        <v>67</v>
      </c>
      <c r="B98" s="52" t="s">
        <v>11999</v>
      </c>
      <c r="C98" s="60" t="s">
        <v>12000</v>
      </c>
      <c r="D98" s="53" t="s">
        <v>505</v>
      </c>
      <c r="E98" s="54">
        <v>1</v>
      </c>
      <c r="F98" s="47">
        <v>0</v>
      </c>
      <c r="G98" s="57">
        <f t="shared" si="5"/>
        <v>0</v>
      </c>
      <c r="H98" s="140">
        <v>5.8E-4</v>
      </c>
      <c r="I98" s="140">
        <v>5.8E-4</v>
      </c>
      <c r="J98" s="140">
        <v>0</v>
      </c>
      <c r="K98" s="140">
        <v>0</v>
      </c>
      <c r="L98" s="24"/>
      <c r="M98" s="24"/>
      <c r="N98" s="24"/>
      <c r="O98" s="24"/>
      <c r="P98" s="24"/>
      <c r="Q98" s="24"/>
      <c r="R98" s="24"/>
      <c r="S98" s="24"/>
      <c r="T98" s="24"/>
      <c r="U98" s="24"/>
      <c r="V98" s="24"/>
      <c r="W98" s="24"/>
      <c r="X98" s="24"/>
      <c r="Y98" s="24"/>
      <c r="Z98" s="24"/>
      <c r="AA98" s="24"/>
      <c r="AB98" s="24"/>
      <c r="AC98" s="24"/>
      <c r="AD98" s="24"/>
    </row>
    <row r="99" spans="1:30" x14ac:dyDescent="0.2">
      <c r="A99" s="51">
        <v>68</v>
      </c>
      <c r="B99" s="52" t="s">
        <v>12001</v>
      </c>
      <c r="C99" s="60" t="s">
        <v>12002</v>
      </c>
      <c r="D99" s="53" t="s">
        <v>505</v>
      </c>
      <c r="E99" s="54">
        <v>18</v>
      </c>
      <c r="F99" s="47">
        <v>0</v>
      </c>
      <c r="G99" s="57">
        <f t="shared" si="5"/>
        <v>0</v>
      </c>
      <c r="H99" s="140">
        <v>6.9999999999999999E-4</v>
      </c>
      <c r="I99" s="140">
        <v>1.26E-2</v>
      </c>
      <c r="J99" s="140">
        <v>0</v>
      </c>
      <c r="K99" s="140">
        <v>0</v>
      </c>
      <c r="L99" s="24"/>
      <c r="M99" s="24"/>
      <c r="N99" s="24"/>
      <c r="O99" s="24"/>
      <c r="P99" s="24"/>
      <c r="Q99" s="24"/>
      <c r="R99" s="24"/>
      <c r="S99" s="24"/>
      <c r="T99" s="24"/>
      <c r="U99" s="24"/>
      <c r="V99" s="24"/>
      <c r="W99" s="24"/>
      <c r="X99" s="24"/>
      <c r="Y99" s="24"/>
      <c r="Z99" s="24"/>
      <c r="AA99" s="24"/>
      <c r="AB99" s="24"/>
      <c r="AC99" s="24"/>
      <c r="AD99" s="24"/>
    </row>
    <row r="100" spans="1:30" x14ac:dyDescent="0.2">
      <c r="A100" s="51">
        <v>69</v>
      </c>
      <c r="B100" s="52" t="s">
        <v>12003</v>
      </c>
      <c r="C100" s="60" t="s">
        <v>12004</v>
      </c>
      <c r="D100" s="53" t="s">
        <v>505</v>
      </c>
      <c r="E100" s="54">
        <v>2</v>
      </c>
      <c r="F100" s="47">
        <v>0</v>
      </c>
      <c r="G100" s="57">
        <f t="shared" si="5"/>
        <v>0</v>
      </c>
      <c r="H100" s="140">
        <v>1.4E-3</v>
      </c>
      <c r="I100" s="140">
        <v>2.8E-3</v>
      </c>
      <c r="J100" s="140">
        <v>0</v>
      </c>
      <c r="K100" s="140">
        <v>0</v>
      </c>
      <c r="L100" s="24"/>
      <c r="M100" s="24"/>
      <c r="N100" s="24"/>
      <c r="O100" s="24"/>
      <c r="P100" s="24"/>
      <c r="Q100" s="24"/>
      <c r="R100" s="24"/>
      <c r="S100" s="24"/>
      <c r="T100" s="24"/>
      <c r="U100" s="24"/>
      <c r="V100" s="24"/>
      <c r="W100" s="24"/>
      <c r="X100" s="24"/>
      <c r="Y100" s="24"/>
      <c r="Z100" s="24"/>
      <c r="AA100" s="24"/>
      <c r="AB100" s="24"/>
      <c r="AC100" s="24"/>
      <c r="AD100" s="24"/>
    </row>
    <row r="101" spans="1:30" x14ac:dyDescent="0.2">
      <c r="A101" s="51">
        <v>70</v>
      </c>
      <c r="B101" s="52" t="s">
        <v>11281</v>
      </c>
      <c r="C101" s="60" t="s">
        <v>11512</v>
      </c>
      <c r="D101" s="53" t="s">
        <v>505</v>
      </c>
      <c r="E101" s="54">
        <v>2</v>
      </c>
      <c r="F101" s="47">
        <v>0</v>
      </c>
      <c r="G101" s="57">
        <f t="shared" si="5"/>
        <v>0</v>
      </c>
      <c r="H101" s="140">
        <v>1.5E-3</v>
      </c>
      <c r="I101" s="140">
        <v>3.0000000000000001E-3</v>
      </c>
      <c r="J101" s="140">
        <v>0</v>
      </c>
      <c r="K101" s="140">
        <v>0</v>
      </c>
      <c r="L101" s="24"/>
      <c r="M101" s="24"/>
      <c r="N101" s="24"/>
      <c r="O101" s="24"/>
      <c r="P101" s="24"/>
      <c r="Q101" s="24"/>
      <c r="R101" s="24"/>
      <c r="S101" s="24"/>
      <c r="T101" s="24"/>
      <c r="U101" s="24"/>
      <c r="V101" s="24"/>
      <c r="W101" s="24"/>
      <c r="X101" s="24"/>
      <c r="Y101" s="24"/>
      <c r="Z101" s="24"/>
      <c r="AA101" s="24"/>
      <c r="AB101" s="24"/>
      <c r="AC101" s="24"/>
      <c r="AD101" s="24"/>
    </row>
    <row r="102" spans="1:30" x14ac:dyDescent="0.2">
      <c r="A102" s="51">
        <v>71</v>
      </c>
      <c r="B102" s="52" t="s">
        <v>11286</v>
      </c>
      <c r="C102" s="60" t="s">
        <v>11516</v>
      </c>
      <c r="D102" s="53" t="s">
        <v>505</v>
      </c>
      <c r="E102" s="54">
        <v>26</v>
      </c>
      <c r="F102" s="47">
        <v>0</v>
      </c>
      <c r="G102" s="57">
        <f t="shared" si="5"/>
        <v>0</v>
      </c>
      <c r="H102" s="140">
        <v>1.3999999999999999E-4</v>
      </c>
      <c r="I102" s="140">
        <v>3.6399999999999996E-3</v>
      </c>
      <c r="J102" s="140">
        <v>0</v>
      </c>
      <c r="K102" s="140">
        <v>0</v>
      </c>
      <c r="L102" s="24"/>
      <c r="M102" s="24"/>
      <c r="N102" s="24"/>
      <c r="O102" s="24"/>
      <c r="P102" s="24"/>
      <c r="Q102" s="24"/>
      <c r="R102" s="24"/>
      <c r="S102" s="24"/>
      <c r="T102" s="24"/>
      <c r="U102" s="24"/>
      <c r="V102" s="24"/>
      <c r="W102" s="24"/>
      <c r="X102" s="24"/>
      <c r="Y102" s="24"/>
      <c r="Z102" s="24"/>
      <c r="AA102" s="24"/>
      <c r="AB102" s="24"/>
      <c r="AC102" s="24"/>
      <c r="AD102" s="24"/>
    </row>
    <row r="103" spans="1:30" x14ac:dyDescent="0.2">
      <c r="A103" s="51">
        <v>72</v>
      </c>
      <c r="B103" s="52" t="s">
        <v>11289</v>
      </c>
      <c r="C103" s="60" t="s">
        <v>11519</v>
      </c>
      <c r="D103" s="53" t="s">
        <v>505</v>
      </c>
      <c r="E103" s="54">
        <v>22</v>
      </c>
      <c r="F103" s="47">
        <v>0</v>
      </c>
      <c r="G103" s="57">
        <f t="shared" si="5"/>
        <v>0</v>
      </c>
      <c r="H103" s="140">
        <v>2.5699999999999998E-3</v>
      </c>
      <c r="I103" s="140">
        <v>5.6539999999999993E-2</v>
      </c>
      <c r="J103" s="140">
        <v>0</v>
      </c>
      <c r="K103" s="140">
        <v>0</v>
      </c>
      <c r="L103" s="24"/>
      <c r="M103" s="24"/>
      <c r="N103" s="24"/>
      <c r="O103" s="24"/>
      <c r="P103" s="24"/>
      <c r="Q103" s="24"/>
      <c r="R103" s="24"/>
      <c r="S103" s="24"/>
      <c r="T103" s="24"/>
      <c r="U103" s="24"/>
      <c r="V103" s="24"/>
      <c r="W103" s="24"/>
      <c r="X103" s="24"/>
      <c r="Y103" s="24"/>
      <c r="Z103" s="24"/>
      <c r="AA103" s="24"/>
      <c r="AB103" s="24"/>
      <c r="AC103" s="24"/>
      <c r="AD103" s="24"/>
    </row>
    <row r="104" spans="1:30" ht="22.5" x14ac:dyDescent="0.2">
      <c r="A104" s="43">
        <v>73</v>
      </c>
      <c r="B104" s="44" t="s">
        <v>12005</v>
      </c>
      <c r="C104" s="59" t="s">
        <v>12006</v>
      </c>
      <c r="D104" s="45" t="s">
        <v>505</v>
      </c>
      <c r="E104" s="46">
        <v>3</v>
      </c>
      <c r="F104" s="47">
        <v>0</v>
      </c>
      <c r="G104" s="49">
        <f t="shared" si="5"/>
        <v>0</v>
      </c>
      <c r="H104" s="140">
        <v>0</v>
      </c>
      <c r="I104" s="140">
        <v>0</v>
      </c>
      <c r="J104" s="140">
        <v>0</v>
      </c>
      <c r="K104" s="140">
        <v>0</v>
      </c>
      <c r="L104" s="24"/>
      <c r="M104" s="24"/>
      <c r="N104" s="24"/>
      <c r="O104" s="24"/>
      <c r="P104" s="24"/>
      <c r="Q104" s="24"/>
      <c r="R104" s="24"/>
      <c r="S104" s="24"/>
      <c r="T104" s="24"/>
      <c r="U104" s="24"/>
      <c r="V104" s="24"/>
      <c r="W104" s="24"/>
      <c r="X104" s="24"/>
      <c r="Y104" s="24"/>
      <c r="Z104" s="24"/>
      <c r="AA104" s="24"/>
      <c r="AB104" s="24"/>
      <c r="AC104" s="24"/>
      <c r="AD104" s="24"/>
    </row>
    <row r="105" spans="1:30" x14ac:dyDescent="0.2">
      <c r="A105" s="135"/>
      <c r="B105" s="136"/>
      <c r="C105" s="137" t="s">
        <v>12007</v>
      </c>
      <c r="D105" s="138"/>
      <c r="E105" s="139">
        <v>3</v>
      </c>
      <c r="F105" s="134"/>
      <c r="G105" s="134"/>
      <c r="H105" s="140"/>
      <c r="I105" s="140"/>
      <c r="J105" s="140"/>
      <c r="K105" s="140"/>
      <c r="L105" s="24"/>
      <c r="M105" s="24"/>
      <c r="N105" s="24"/>
      <c r="O105" s="24"/>
      <c r="P105" s="24"/>
      <c r="Q105" s="24"/>
      <c r="R105" s="24"/>
      <c r="S105" s="24"/>
      <c r="T105" s="24"/>
      <c r="U105" s="24"/>
      <c r="V105" s="24"/>
      <c r="W105" s="24"/>
      <c r="X105" s="24"/>
      <c r="Y105" s="24"/>
      <c r="Z105" s="24"/>
      <c r="AA105" s="24"/>
      <c r="AB105" s="24"/>
      <c r="AC105" s="24"/>
      <c r="AD105" s="24"/>
    </row>
    <row r="106" spans="1:30" ht="33.75" x14ac:dyDescent="0.2">
      <c r="A106" s="51">
        <v>74</v>
      </c>
      <c r="B106" s="52" t="s">
        <v>12008</v>
      </c>
      <c r="C106" s="60" t="s">
        <v>12009</v>
      </c>
      <c r="D106" s="53" t="s">
        <v>505</v>
      </c>
      <c r="E106" s="54">
        <v>9</v>
      </c>
      <c r="F106" s="47">
        <v>0</v>
      </c>
      <c r="G106" s="57">
        <f t="shared" si="5"/>
        <v>0</v>
      </c>
      <c r="H106" s="140">
        <v>2E-3</v>
      </c>
      <c r="I106" s="140">
        <v>1.8000000000000002E-2</v>
      </c>
      <c r="J106" s="140">
        <v>0</v>
      </c>
      <c r="K106" s="140">
        <v>0</v>
      </c>
      <c r="L106" s="24"/>
      <c r="M106" s="24"/>
      <c r="N106" s="24"/>
      <c r="O106" s="24"/>
      <c r="P106" s="24"/>
      <c r="Q106" s="24"/>
      <c r="R106" s="24"/>
      <c r="S106" s="24"/>
      <c r="T106" s="24"/>
      <c r="U106" s="24"/>
      <c r="V106" s="24"/>
      <c r="W106" s="24"/>
      <c r="X106" s="24"/>
      <c r="Y106" s="24"/>
      <c r="Z106" s="24"/>
      <c r="AA106" s="24"/>
      <c r="AB106" s="24"/>
      <c r="AC106" s="24"/>
      <c r="AD106" s="24"/>
    </row>
    <row r="107" spans="1:30" ht="33.75" x14ac:dyDescent="0.2">
      <c r="A107" s="51">
        <v>75</v>
      </c>
      <c r="B107" s="52" t="s">
        <v>12010</v>
      </c>
      <c r="C107" s="60" t="s">
        <v>12011</v>
      </c>
      <c r="D107" s="53" t="s">
        <v>505</v>
      </c>
      <c r="E107" s="54">
        <v>1</v>
      </c>
      <c r="F107" s="47">
        <v>0</v>
      </c>
      <c r="G107" s="57">
        <f t="shared" si="5"/>
        <v>0</v>
      </c>
      <c r="H107" s="140">
        <v>2E-3</v>
      </c>
      <c r="I107" s="140">
        <v>2E-3</v>
      </c>
      <c r="J107" s="140">
        <v>0</v>
      </c>
      <c r="K107" s="140">
        <v>0</v>
      </c>
      <c r="L107" s="24"/>
      <c r="M107" s="24"/>
      <c r="N107" s="24"/>
      <c r="O107" s="24"/>
      <c r="P107" s="24"/>
      <c r="Q107" s="24"/>
      <c r="R107" s="24"/>
      <c r="S107" s="24"/>
      <c r="T107" s="24"/>
      <c r="U107" s="24"/>
      <c r="V107" s="24"/>
      <c r="W107" s="24"/>
      <c r="X107" s="24"/>
      <c r="Y107" s="24"/>
      <c r="Z107" s="24"/>
      <c r="AA107" s="24"/>
      <c r="AB107" s="24"/>
      <c r="AC107" s="24"/>
      <c r="AD107" s="24"/>
    </row>
    <row r="108" spans="1:30" ht="33.75" x14ac:dyDescent="0.2">
      <c r="A108" s="51">
        <v>76</v>
      </c>
      <c r="B108" s="52" t="s">
        <v>12012</v>
      </c>
      <c r="C108" s="60" t="s">
        <v>12013</v>
      </c>
      <c r="D108" s="53" t="s">
        <v>505</v>
      </c>
      <c r="E108" s="54">
        <v>1</v>
      </c>
      <c r="F108" s="47">
        <v>0</v>
      </c>
      <c r="G108" s="57">
        <f t="shared" si="5"/>
        <v>0</v>
      </c>
      <c r="H108" s="140">
        <v>2E-3</v>
      </c>
      <c r="I108" s="140">
        <v>2E-3</v>
      </c>
      <c r="J108" s="140">
        <v>0</v>
      </c>
      <c r="K108" s="140">
        <v>0</v>
      </c>
      <c r="L108" s="24"/>
      <c r="M108" s="24"/>
      <c r="N108" s="24"/>
      <c r="O108" s="24"/>
      <c r="P108" s="24"/>
      <c r="Q108" s="24"/>
      <c r="R108" s="24"/>
      <c r="S108" s="24"/>
      <c r="T108" s="24"/>
      <c r="U108" s="24"/>
      <c r="V108" s="24"/>
      <c r="W108" s="24"/>
      <c r="X108" s="24"/>
      <c r="Y108" s="24"/>
      <c r="Z108" s="24"/>
      <c r="AA108" s="24"/>
      <c r="AB108" s="24"/>
      <c r="AC108" s="24"/>
      <c r="AD108" s="24"/>
    </row>
    <row r="109" spans="1:30" ht="45" x14ac:dyDescent="0.2">
      <c r="A109" s="51">
        <v>77</v>
      </c>
      <c r="B109" s="52" t="s">
        <v>12014</v>
      </c>
      <c r="C109" s="60" t="s">
        <v>12015</v>
      </c>
      <c r="D109" s="53" t="s">
        <v>505</v>
      </c>
      <c r="E109" s="54">
        <v>3</v>
      </c>
      <c r="F109" s="47">
        <v>0</v>
      </c>
      <c r="G109" s="57">
        <f t="shared" si="5"/>
        <v>0</v>
      </c>
      <c r="H109" s="140">
        <v>2.5000000000000001E-4</v>
      </c>
      <c r="I109" s="140">
        <v>7.5000000000000002E-4</v>
      </c>
      <c r="J109" s="140">
        <v>0</v>
      </c>
      <c r="K109" s="140">
        <v>0</v>
      </c>
      <c r="L109" s="24"/>
      <c r="M109" s="24"/>
      <c r="N109" s="24"/>
      <c r="O109" s="24"/>
      <c r="P109" s="24"/>
      <c r="Q109" s="24"/>
      <c r="R109" s="24"/>
      <c r="S109" s="24"/>
      <c r="T109" s="24"/>
      <c r="U109" s="24"/>
      <c r="V109" s="24"/>
      <c r="W109" s="24"/>
      <c r="X109" s="24"/>
      <c r="Y109" s="24"/>
      <c r="Z109" s="24"/>
      <c r="AA109" s="24"/>
      <c r="AB109" s="24"/>
      <c r="AC109" s="24"/>
      <c r="AD109" s="24"/>
    </row>
    <row r="110" spans="1:30" ht="22.5" x14ac:dyDescent="0.2">
      <c r="A110" s="51">
        <v>78</v>
      </c>
      <c r="B110" s="52" t="s">
        <v>12016</v>
      </c>
      <c r="C110" s="60" t="s">
        <v>12017</v>
      </c>
      <c r="D110" s="53" t="s">
        <v>505</v>
      </c>
      <c r="E110" s="54">
        <v>3</v>
      </c>
      <c r="F110" s="47">
        <v>0</v>
      </c>
      <c r="G110" s="57">
        <f t="shared" si="5"/>
        <v>0</v>
      </c>
      <c r="H110" s="140">
        <v>1E-4</v>
      </c>
      <c r="I110" s="140">
        <v>3.0000000000000003E-4</v>
      </c>
      <c r="J110" s="140">
        <v>0</v>
      </c>
      <c r="K110" s="140">
        <v>0</v>
      </c>
      <c r="L110" s="24"/>
      <c r="M110" s="24"/>
      <c r="N110" s="24"/>
      <c r="O110" s="24"/>
      <c r="P110" s="24"/>
      <c r="Q110" s="24"/>
      <c r="R110" s="24"/>
      <c r="S110" s="24"/>
      <c r="T110" s="24"/>
      <c r="U110" s="24"/>
      <c r="V110" s="24"/>
      <c r="W110" s="24"/>
      <c r="X110" s="24"/>
      <c r="Y110" s="24"/>
      <c r="Z110" s="24"/>
      <c r="AA110" s="24"/>
      <c r="AB110" s="24"/>
      <c r="AC110" s="24"/>
      <c r="AD110" s="24"/>
    </row>
    <row r="111" spans="1:30" x14ac:dyDescent="0.2">
      <c r="A111" s="51">
        <v>79</v>
      </c>
      <c r="B111" s="52" t="s">
        <v>11334</v>
      </c>
      <c r="C111" s="60" t="s">
        <v>11548</v>
      </c>
      <c r="D111" s="53" t="s">
        <v>297</v>
      </c>
      <c r="E111" s="54">
        <v>0.12181</v>
      </c>
      <c r="F111" s="47">
        <v>0</v>
      </c>
      <c r="G111" s="57">
        <f t="shared" si="5"/>
        <v>0</v>
      </c>
      <c r="H111" s="140">
        <v>0</v>
      </c>
      <c r="I111" s="140">
        <v>0</v>
      </c>
      <c r="J111" s="140">
        <v>0</v>
      </c>
      <c r="K111" s="140">
        <v>0</v>
      </c>
      <c r="L111" s="24"/>
      <c r="M111" s="24"/>
      <c r="N111" s="24"/>
      <c r="O111" s="24"/>
      <c r="P111" s="24"/>
      <c r="Q111" s="24"/>
      <c r="R111" s="24"/>
      <c r="S111" s="24"/>
      <c r="T111" s="24"/>
      <c r="U111" s="24"/>
      <c r="V111" s="24"/>
      <c r="W111" s="24"/>
      <c r="X111" s="24"/>
      <c r="Y111" s="24"/>
      <c r="Z111" s="24"/>
      <c r="AA111" s="24"/>
      <c r="AB111" s="24"/>
      <c r="AC111" s="24"/>
      <c r="AD111" s="24"/>
    </row>
    <row r="112" spans="1:30" x14ac:dyDescent="0.2">
      <c r="A112" s="36" t="s">
        <v>148</v>
      </c>
      <c r="B112" s="37" t="s">
        <v>90</v>
      </c>
      <c r="C112" s="58" t="s">
        <v>91</v>
      </c>
      <c r="D112" s="38"/>
      <c r="E112" s="39"/>
      <c r="F112" s="40"/>
      <c r="G112" s="41">
        <f>SUM(G113:G117)</f>
        <v>0</v>
      </c>
      <c r="H112" s="313"/>
      <c r="I112" s="313">
        <f>SUM(I113:I117)</f>
        <v>0.13064500000000001</v>
      </c>
      <c r="J112" s="313"/>
      <c r="K112" s="313">
        <f>SUM(K113:K117)</f>
        <v>0</v>
      </c>
    </row>
    <row r="113" spans="1:30" x14ac:dyDescent="0.2">
      <c r="A113" s="43">
        <v>80</v>
      </c>
      <c r="B113" s="44" t="s">
        <v>11308</v>
      </c>
      <c r="C113" s="59" t="s">
        <v>11533</v>
      </c>
      <c r="D113" s="45" t="s">
        <v>2323</v>
      </c>
      <c r="E113" s="46">
        <v>123.25</v>
      </c>
      <c r="F113" s="47">
        <v>0</v>
      </c>
      <c r="G113" s="49">
        <f t="shared" ref="G113:G117" si="6">E113*F113</f>
        <v>0</v>
      </c>
      <c r="H113" s="140">
        <v>6.0000000000000002E-5</v>
      </c>
      <c r="I113" s="140">
        <v>7.3950000000000005E-3</v>
      </c>
      <c r="J113" s="140">
        <v>0</v>
      </c>
      <c r="K113" s="140">
        <v>0</v>
      </c>
      <c r="L113" s="24"/>
      <c r="M113" s="24"/>
      <c r="N113" s="24"/>
      <c r="O113" s="24"/>
      <c r="P113" s="24"/>
      <c r="Q113" s="24"/>
      <c r="R113" s="24"/>
      <c r="S113" s="24"/>
      <c r="T113" s="24"/>
      <c r="U113" s="24"/>
      <c r="V113" s="24"/>
      <c r="W113" s="24"/>
      <c r="X113" s="24"/>
      <c r="Y113" s="24"/>
      <c r="Z113" s="24"/>
      <c r="AA113" s="24"/>
      <c r="AB113" s="24"/>
      <c r="AC113" s="24"/>
      <c r="AD113" s="24"/>
    </row>
    <row r="114" spans="1:30" x14ac:dyDescent="0.2">
      <c r="A114" s="135"/>
      <c r="B114" s="136"/>
      <c r="C114" s="137" t="s">
        <v>12018</v>
      </c>
      <c r="D114" s="138"/>
      <c r="E114" s="139">
        <v>123.25</v>
      </c>
      <c r="F114" s="134"/>
      <c r="G114" s="134"/>
      <c r="H114" s="140"/>
      <c r="I114" s="140"/>
      <c r="J114" s="140"/>
      <c r="K114" s="140"/>
      <c r="L114" s="24"/>
      <c r="M114" s="24"/>
      <c r="N114" s="24"/>
      <c r="O114" s="24"/>
      <c r="P114" s="24"/>
      <c r="Q114" s="24"/>
      <c r="R114" s="24"/>
      <c r="S114" s="24"/>
      <c r="T114" s="24"/>
      <c r="U114" s="24"/>
      <c r="V114" s="24"/>
      <c r="W114" s="24"/>
      <c r="X114" s="24"/>
      <c r="Y114" s="24"/>
      <c r="Z114" s="24"/>
      <c r="AA114" s="24"/>
      <c r="AB114" s="24"/>
      <c r="AC114" s="24"/>
      <c r="AD114" s="24"/>
    </row>
    <row r="115" spans="1:30" x14ac:dyDescent="0.2">
      <c r="A115" s="43">
        <v>81</v>
      </c>
      <c r="B115" s="44" t="s">
        <v>11310</v>
      </c>
      <c r="C115" s="59" t="s">
        <v>11534</v>
      </c>
      <c r="D115" s="45" t="s">
        <v>2323</v>
      </c>
      <c r="E115" s="46">
        <v>123.25</v>
      </c>
      <c r="F115" s="47">
        <v>0</v>
      </c>
      <c r="G115" s="49">
        <f t="shared" si="6"/>
        <v>0</v>
      </c>
      <c r="H115" s="140">
        <v>1E-3</v>
      </c>
      <c r="I115" s="140">
        <v>0.12325</v>
      </c>
      <c r="J115" s="140">
        <v>0</v>
      </c>
      <c r="K115" s="140">
        <v>0</v>
      </c>
      <c r="L115" s="24"/>
      <c r="M115" s="24"/>
      <c r="N115" s="24"/>
      <c r="O115" s="24"/>
      <c r="P115" s="24"/>
      <c r="Q115" s="24"/>
      <c r="R115" s="24"/>
      <c r="S115" s="24"/>
      <c r="T115" s="24"/>
      <c r="U115" s="24"/>
      <c r="V115" s="24"/>
      <c r="W115" s="24"/>
      <c r="X115" s="24"/>
      <c r="Y115" s="24"/>
      <c r="Z115" s="24"/>
      <c r="AA115" s="24"/>
      <c r="AB115" s="24"/>
      <c r="AC115" s="24"/>
      <c r="AD115" s="24"/>
    </row>
    <row r="116" spans="1:30" ht="22.5" x14ac:dyDescent="0.2">
      <c r="A116" s="135"/>
      <c r="B116" s="136"/>
      <c r="C116" s="137" t="s">
        <v>12019</v>
      </c>
      <c r="D116" s="138"/>
      <c r="E116" s="139">
        <v>123.25</v>
      </c>
      <c r="F116" s="134"/>
      <c r="G116" s="134"/>
      <c r="H116" s="140"/>
      <c r="I116" s="140"/>
      <c r="J116" s="140"/>
      <c r="K116" s="140"/>
      <c r="L116" s="24"/>
      <c r="M116" s="24"/>
      <c r="N116" s="24"/>
      <c r="O116" s="24"/>
      <c r="P116" s="24"/>
      <c r="Q116" s="24"/>
      <c r="R116" s="24"/>
      <c r="S116" s="24"/>
      <c r="T116" s="24"/>
      <c r="U116" s="24"/>
      <c r="V116" s="24"/>
      <c r="W116" s="24"/>
      <c r="X116" s="24"/>
      <c r="Y116" s="24"/>
      <c r="Z116" s="24"/>
      <c r="AA116" s="24"/>
      <c r="AB116" s="24"/>
      <c r="AC116" s="24"/>
      <c r="AD116" s="24"/>
    </row>
    <row r="117" spans="1:30" x14ac:dyDescent="0.2">
      <c r="A117" s="43">
        <v>82</v>
      </c>
      <c r="B117" s="44" t="s">
        <v>4800</v>
      </c>
      <c r="C117" s="59" t="s">
        <v>11553</v>
      </c>
      <c r="D117" s="45" t="s">
        <v>297</v>
      </c>
      <c r="E117" s="46">
        <v>0.13064999999999999</v>
      </c>
      <c r="F117" s="47">
        <v>0</v>
      </c>
      <c r="G117" s="49">
        <f t="shared" si="6"/>
        <v>0</v>
      </c>
      <c r="H117" s="140">
        <v>0</v>
      </c>
      <c r="I117" s="140">
        <v>0</v>
      </c>
      <c r="J117" s="140">
        <v>0</v>
      </c>
      <c r="K117" s="140">
        <v>0</v>
      </c>
      <c r="L117" s="24"/>
      <c r="M117" s="24"/>
      <c r="N117" s="24"/>
      <c r="O117" s="24"/>
      <c r="P117" s="24"/>
      <c r="Q117" s="24"/>
      <c r="R117" s="24"/>
      <c r="S117" s="24"/>
      <c r="T117" s="24"/>
      <c r="U117" s="24"/>
      <c r="V117" s="24"/>
      <c r="W117" s="24"/>
      <c r="X117" s="24"/>
      <c r="Y117" s="24"/>
      <c r="Z117" s="24"/>
      <c r="AA117" s="24"/>
      <c r="AB117" s="24"/>
      <c r="AC117" s="24"/>
      <c r="AD117" s="24"/>
    </row>
    <row r="118" spans="1:30" x14ac:dyDescent="0.2">
      <c r="A118" s="1"/>
      <c r="B118" s="2"/>
      <c r="C118" s="61"/>
      <c r="D118" s="4"/>
      <c r="E118" s="1"/>
      <c r="F118" s="1"/>
      <c r="G118" s="1"/>
      <c r="H118" s="1"/>
      <c r="I118" s="1"/>
      <c r="J118" s="1"/>
      <c r="K118" s="1"/>
    </row>
    <row r="119" spans="1:30" x14ac:dyDescent="0.2">
      <c r="C119" s="58" t="s">
        <v>11</v>
      </c>
      <c r="D119" s="38"/>
      <c r="E119" s="39"/>
      <c r="F119" s="40"/>
      <c r="G119" s="41">
        <f>G112+G80+G60+G49+G31+G28+G8</f>
        <v>0</v>
      </c>
    </row>
    <row r="120" spans="1:30" x14ac:dyDescent="0.2">
      <c r="D120" s="6"/>
    </row>
    <row r="121" spans="1:30" x14ac:dyDescent="0.2">
      <c r="D121" s="6"/>
    </row>
    <row r="122" spans="1:30" x14ac:dyDescent="0.2">
      <c r="D122" s="6"/>
    </row>
    <row r="123" spans="1:30" x14ac:dyDescent="0.2">
      <c r="D123" s="6"/>
    </row>
    <row r="124" spans="1:30" x14ac:dyDescent="0.2">
      <c r="D124" s="6"/>
    </row>
    <row r="125" spans="1:30" x14ac:dyDescent="0.2">
      <c r="D125" s="6"/>
    </row>
    <row r="126" spans="1:30" x14ac:dyDescent="0.2">
      <c r="D126" s="6"/>
    </row>
    <row r="127" spans="1:30" x14ac:dyDescent="0.2">
      <c r="D127" s="6"/>
    </row>
    <row r="128" spans="1:30"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DE6D-ED56-4015-BBB7-18652ADA5ECC}">
  <sheetPr>
    <tabColor theme="5" tint="0.59999389629810485"/>
    <outlinePr summaryBelow="0"/>
  </sheetPr>
  <dimension ref="A1:K5001"/>
  <sheetViews>
    <sheetView workbookViewId="0">
      <pane ySplit="7" topLeftCell="A74" activePane="bottomLeft" state="frozen"/>
      <selection activeCell="G8" sqref="G8"/>
      <selection pane="bottomLeft" activeCell="A85" sqref="A85:XFD85"/>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17</v>
      </c>
      <c r="C3" s="344" t="s">
        <v>9788</v>
      </c>
      <c r="D3" s="345"/>
      <c r="E3" s="345"/>
      <c r="F3" s="345"/>
      <c r="G3" s="346"/>
    </row>
    <row r="4" spans="1:11" ht="24.95" customHeight="1" x14ac:dyDescent="0.2">
      <c r="A4" s="170" t="s">
        <v>4</v>
      </c>
      <c r="B4" s="168" t="s">
        <v>32</v>
      </c>
      <c r="C4" s="347" t="s">
        <v>9780</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9748</v>
      </c>
      <c r="C8" s="173" t="s">
        <v>9749</v>
      </c>
      <c r="D8" s="174"/>
      <c r="E8" s="175"/>
      <c r="F8" s="176"/>
      <c r="G8" s="176">
        <f>SUM(G9:G88)</f>
        <v>0</v>
      </c>
      <c r="H8" s="175"/>
      <c r="I8" s="175">
        <f>SUM(I9:I88)</f>
        <v>62.030000000000008</v>
      </c>
      <c r="J8" s="175"/>
      <c r="K8" s="175">
        <f>SUM(K9:K88)</f>
        <v>32.769999999999996</v>
      </c>
    </row>
    <row r="9" spans="1:11" outlineLevel="1" x14ac:dyDescent="0.2">
      <c r="A9" s="177">
        <v>1</v>
      </c>
      <c r="B9" s="178" t="s">
        <v>9789</v>
      </c>
      <c r="C9" s="179" t="s">
        <v>9790</v>
      </c>
      <c r="D9" s="180" t="s">
        <v>373</v>
      </c>
      <c r="E9" s="181">
        <v>400</v>
      </c>
      <c r="F9" s="182">
        <v>0</v>
      </c>
      <c r="G9" s="183">
        <f t="shared" ref="G9:G41" si="0">ROUND(E9*F9,2)</f>
        <v>0</v>
      </c>
      <c r="H9" s="181">
        <v>1.3999999999999999E-4</v>
      </c>
      <c r="I9" s="181">
        <f t="shared" ref="I9:I41" si="1">ROUND(E9*H9,2)</f>
        <v>0.06</v>
      </c>
      <c r="J9" s="181">
        <v>0</v>
      </c>
      <c r="K9" s="181">
        <f t="shared" ref="K9:K41" si="2">ROUND(E9*J9,2)</f>
        <v>0</v>
      </c>
    </row>
    <row r="10" spans="1:11" outlineLevel="1" x14ac:dyDescent="0.2">
      <c r="A10" s="177">
        <v>2</v>
      </c>
      <c r="B10" s="178" t="s">
        <v>9791</v>
      </c>
      <c r="C10" s="179" t="s">
        <v>9792</v>
      </c>
      <c r="D10" s="180" t="s">
        <v>373</v>
      </c>
      <c r="E10" s="181">
        <v>3450</v>
      </c>
      <c r="F10" s="182">
        <v>0</v>
      </c>
      <c r="G10" s="183">
        <f t="shared" si="0"/>
        <v>0</v>
      </c>
      <c r="H10" s="181">
        <v>1.6000000000000001E-4</v>
      </c>
      <c r="I10" s="181">
        <f t="shared" si="1"/>
        <v>0.55000000000000004</v>
      </c>
      <c r="J10" s="181">
        <v>0</v>
      </c>
      <c r="K10" s="181">
        <f t="shared" si="2"/>
        <v>0</v>
      </c>
    </row>
    <row r="11" spans="1:11" outlineLevel="1" x14ac:dyDescent="0.2">
      <c r="A11" s="177">
        <v>3</v>
      </c>
      <c r="B11" s="178" t="s">
        <v>9793</v>
      </c>
      <c r="C11" s="179" t="s">
        <v>9794</v>
      </c>
      <c r="D11" s="180" t="s">
        <v>373</v>
      </c>
      <c r="E11" s="181">
        <v>7850</v>
      </c>
      <c r="F11" s="182">
        <v>0</v>
      </c>
      <c r="G11" s="183">
        <f t="shared" si="0"/>
        <v>0</v>
      </c>
      <c r="H11" s="181">
        <v>2.3000000000000001E-4</v>
      </c>
      <c r="I11" s="181">
        <f t="shared" si="1"/>
        <v>1.81</v>
      </c>
      <c r="J11" s="181">
        <v>0</v>
      </c>
      <c r="K11" s="181">
        <f t="shared" si="2"/>
        <v>0</v>
      </c>
    </row>
    <row r="12" spans="1:11" outlineLevel="1" x14ac:dyDescent="0.2">
      <c r="A12" s="177">
        <v>4</v>
      </c>
      <c r="B12" s="178" t="s">
        <v>9795</v>
      </c>
      <c r="C12" s="179" t="s">
        <v>9796</v>
      </c>
      <c r="D12" s="180" t="s">
        <v>373</v>
      </c>
      <c r="E12" s="181">
        <v>6100</v>
      </c>
      <c r="F12" s="182">
        <v>0</v>
      </c>
      <c r="G12" s="183">
        <f t="shared" si="0"/>
        <v>0</v>
      </c>
      <c r="H12" s="181">
        <v>2.2000000000000001E-4</v>
      </c>
      <c r="I12" s="181">
        <f t="shared" si="1"/>
        <v>1.34</v>
      </c>
      <c r="J12" s="181">
        <v>0</v>
      </c>
      <c r="K12" s="181">
        <f t="shared" si="2"/>
        <v>0</v>
      </c>
    </row>
    <row r="13" spans="1:11" outlineLevel="1" x14ac:dyDescent="0.2">
      <c r="A13" s="177">
        <v>5</v>
      </c>
      <c r="B13" s="178" t="s">
        <v>9797</v>
      </c>
      <c r="C13" s="179" t="s">
        <v>9798</v>
      </c>
      <c r="D13" s="180" t="s">
        <v>373</v>
      </c>
      <c r="E13" s="181">
        <v>370</v>
      </c>
      <c r="F13" s="182">
        <v>0</v>
      </c>
      <c r="G13" s="183">
        <f t="shared" si="0"/>
        <v>0</v>
      </c>
      <c r="H13" s="181">
        <v>3.2000000000000003E-4</v>
      </c>
      <c r="I13" s="181">
        <f t="shared" si="1"/>
        <v>0.12</v>
      </c>
      <c r="J13" s="181">
        <v>0</v>
      </c>
      <c r="K13" s="181">
        <f t="shared" si="2"/>
        <v>0</v>
      </c>
    </row>
    <row r="14" spans="1:11" ht="22.5" outlineLevel="1" x14ac:dyDescent="0.2">
      <c r="A14" s="177">
        <v>6</v>
      </c>
      <c r="B14" s="178" t="s">
        <v>9799</v>
      </c>
      <c r="C14" s="179" t="s">
        <v>9800</v>
      </c>
      <c r="D14" s="180" t="s">
        <v>373</v>
      </c>
      <c r="E14" s="181">
        <v>150</v>
      </c>
      <c r="F14" s="182">
        <v>0</v>
      </c>
      <c r="G14" s="183">
        <f t="shared" si="0"/>
        <v>0</v>
      </c>
      <c r="H14" s="181">
        <v>4.2999999999999999E-4</v>
      </c>
      <c r="I14" s="181">
        <f t="shared" si="1"/>
        <v>0.06</v>
      </c>
      <c r="J14" s="181">
        <v>0</v>
      </c>
      <c r="K14" s="181">
        <f t="shared" si="2"/>
        <v>0</v>
      </c>
    </row>
    <row r="15" spans="1:11" ht="22.5" outlineLevel="1" x14ac:dyDescent="0.2">
      <c r="A15" s="177">
        <v>7</v>
      </c>
      <c r="B15" s="178" t="s">
        <v>9801</v>
      </c>
      <c r="C15" s="179" t="s">
        <v>9802</v>
      </c>
      <c r="D15" s="180" t="s">
        <v>373</v>
      </c>
      <c r="E15" s="181">
        <v>290</v>
      </c>
      <c r="F15" s="182">
        <v>0</v>
      </c>
      <c r="G15" s="183">
        <f t="shared" si="0"/>
        <v>0</v>
      </c>
      <c r="H15" s="181">
        <v>5.5999999999999995E-4</v>
      </c>
      <c r="I15" s="181">
        <f t="shared" si="1"/>
        <v>0.16</v>
      </c>
      <c r="J15" s="181">
        <v>0</v>
      </c>
      <c r="K15" s="181">
        <f t="shared" si="2"/>
        <v>0</v>
      </c>
    </row>
    <row r="16" spans="1:11" ht="22.5" outlineLevel="1" x14ac:dyDescent="0.2">
      <c r="A16" s="177">
        <v>8</v>
      </c>
      <c r="B16" s="178" t="s">
        <v>9803</v>
      </c>
      <c r="C16" s="179" t="s">
        <v>9804</v>
      </c>
      <c r="D16" s="180" t="s">
        <v>373</v>
      </c>
      <c r="E16" s="181">
        <v>130</v>
      </c>
      <c r="F16" s="182">
        <v>0</v>
      </c>
      <c r="G16" s="183">
        <f t="shared" si="0"/>
        <v>0</v>
      </c>
      <c r="H16" s="181">
        <v>8.0000000000000004E-4</v>
      </c>
      <c r="I16" s="181">
        <f t="shared" si="1"/>
        <v>0.1</v>
      </c>
      <c r="J16" s="181">
        <v>0</v>
      </c>
      <c r="K16" s="181">
        <f t="shared" si="2"/>
        <v>0</v>
      </c>
    </row>
    <row r="17" spans="1:11" outlineLevel="1" x14ac:dyDescent="0.2">
      <c r="A17" s="177">
        <v>9</v>
      </c>
      <c r="B17" s="178" t="s">
        <v>9805</v>
      </c>
      <c r="C17" s="179" t="s">
        <v>9806</v>
      </c>
      <c r="D17" s="180" t="s">
        <v>373</v>
      </c>
      <c r="E17" s="181">
        <v>95</v>
      </c>
      <c r="F17" s="182">
        <v>0</v>
      </c>
      <c r="G17" s="183">
        <f t="shared" si="0"/>
        <v>0</v>
      </c>
      <c r="H17" s="181">
        <v>6.4000000000000005E-4</v>
      </c>
      <c r="I17" s="181">
        <f t="shared" si="1"/>
        <v>0.06</v>
      </c>
      <c r="J17" s="181">
        <v>0</v>
      </c>
      <c r="K17" s="181">
        <f t="shared" si="2"/>
        <v>0</v>
      </c>
    </row>
    <row r="18" spans="1:11" outlineLevel="1" x14ac:dyDescent="0.2">
      <c r="A18" s="177">
        <v>10</v>
      </c>
      <c r="B18" s="178" t="s">
        <v>9807</v>
      </c>
      <c r="C18" s="179" t="s">
        <v>9808</v>
      </c>
      <c r="D18" s="180" t="s">
        <v>373</v>
      </c>
      <c r="E18" s="181">
        <v>75</v>
      </c>
      <c r="F18" s="182">
        <v>0</v>
      </c>
      <c r="G18" s="183">
        <f t="shared" si="0"/>
        <v>0</v>
      </c>
      <c r="H18" s="181">
        <v>4.8799999999999998E-3</v>
      </c>
      <c r="I18" s="181">
        <f t="shared" si="1"/>
        <v>0.37</v>
      </c>
      <c r="J18" s="181">
        <v>0</v>
      </c>
      <c r="K18" s="181">
        <f t="shared" si="2"/>
        <v>0</v>
      </c>
    </row>
    <row r="19" spans="1:11" outlineLevel="1" x14ac:dyDescent="0.2">
      <c r="A19" s="177">
        <v>11</v>
      </c>
      <c r="B19" s="178" t="s">
        <v>9809</v>
      </c>
      <c r="C19" s="179" t="s">
        <v>9810</v>
      </c>
      <c r="D19" s="180" t="s">
        <v>373</v>
      </c>
      <c r="E19" s="181">
        <v>5</v>
      </c>
      <c r="F19" s="182">
        <v>0</v>
      </c>
      <c r="G19" s="183">
        <f t="shared" si="0"/>
        <v>0</v>
      </c>
      <c r="H19" s="181">
        <v>9.6299999999999997E-3</v>
      </c>
      <c r="I19" s="181">
        <f t="shared" si="1"/>
        <v>0.05</v>
      </c>
      <c r="J19" s="181">
        <v>0</v>
      </c>
      <c r="K19" s="181">
        <f t="shared" si="2"/>
        <v>0</v>
      </c>
    </row>
    <row r="20" spans="1:11" outlineLevel="1" x14ac:dyDescent="0.2">
      <c r="A20" s="177">
        <v>12</v>
      </c>
      <c r="B20" s="178" t="s">
        <v>9811</v>
      </c>
      <c r="C20" s="179" t="s">
        <v>9812</v>
      </c>
      <c r="D20" s="180" t="s">
        <v>373</v>
      </c>
      <c r="E20" s="181">
        <v>300</v>
      </c>
      <c r="F20" s="182">
        <v>0</v>
      </c>
      <c r="G20" s="183">
        <f t="shared" si="0"/>
        <v>0</v>
      </c>
      <c r="H20" s="181">
        <v>2.7E-4</v>
      </c>
      <c r="I20" s="181">
        <f t="shared" si="1"/>
        <v>0.08</v>
      </c>
      <c r="J20" s="181">
        <v>0</v>
      </c>
      <c r="K20" s="181">
        <f t="shared" si="2"/>
        <v>0</v>
      </c>
    </row>
    <row r="21" spans="1:11" ht="22.5" outlineLevel="1" x14ac:dyDescent="0.2">
      <c r="A21" s="177">
        <v>13</v>
      </c>
      <c r="B21" s="178" t="s">
        <v>9813</v>
      </c>
      <c r="C21" s="179" t="s">
        <v>9814</v>
      </c>
      <c r="D21" s="180" t="s">
        <v>373</v>
      </c>
      <c r="E21" s="181">
        <v>180</v>
      </c>
      <c r="F21" s="182">
        <v>0</v>
      </c>
      <c r="G21" s="183">
        <f t="shared" si="0"/>
        <v>0</v>
      </c>
      <c r="H21" s="181">
        <v>1.6000000000000001E-4</v>
      </c>
      <c r="I21" s="181">
        <f t="shared" si="1"/>
        <v>0.03</v>
      </c>
      <c r="J21" s="181">
        <v>0</v>
      </c>
      <c r="K21" s="181">
        <f t="shared" si="2"/>
        <v>0</v>
      </c>
    </row>
    <row r="22" spans="1:11" ht="22.5" outlineLevel="1" x14ac:dyDescent="0.2">
      <c r="A22" s="177">
        <v>14</v>
      </c>
      <c r="B22" s="178" t="s">
        <v>9815</v>
      </c>
      <c r="C22" s="179" t="s">
        <v>9816</v>
      </c>
      <c r="D22" s="180" t="s">
        <v>373</v>
      </c>
      <c r="E22" s="181">
        <v>120</v>
      </c>
      <c r="F22" s="182">
        <v>0</v>
      </c>
      <c r="G22" s="183">
        <f t="shared" si="0"/>
        <v>0</v>
      </c>
      <c r="H22" s="181">
        <v>2.1000000000000001E-4</v>
      </c>
      <c r="I22" s="181">
        <f t="shared" si="1"/>
        <v>0.03</v>
      </c>
      <c r="J22" s="181">
        <v>0</v>
      </c>
      <c r="K22" s="181">
        <f t="shared" si="2"/>
        <v>0</v>
      </c>
    </row>
    <row r="23" spans="1:11" ht="22.5" outlineLevel="1" x14ac:dyDescent="0.2">
      <c r="A23" s="177">
        <v>15</v>
      </c>
      <c r="B23" s="178" t="s">
        <v>9817</v>
      </c>
      <c r="C23" s="179" t="s">
        <v>9818</v>
      </c>
      <c r="D23" s="180" t="s">
        <v>373</v>
      </c>
      <c r="E23" s="181">
        <v>60</v>
      </c>
      <c r="F23" s="182">
        <v>0</v>
      </c>
      <c r="G23" s="183">
        <f t="shared" si="0"/>
        <v>0</v>
      </c>
      <c r="H23" s="181">
        <v>2.7E-4</v>
      </c>
      <c r="I23" s="181">
        <f t="shared" si="1"/>
        <v>0.02</v>
      </c>
      <c r="J23" s="181">
        <v>0</v>
      </c>
      <c r="K23" s="181">
        <f t="shared" si="2"/>
        <v>0</v>
      </c>
    </row>
    <row r="24" spans="1:11" ht="22.5" outlineLevel="1" x14ac:dyDescent="0.2">
      <c r="A24" s="177">
        <v>16</v>
      </c>
      <c r="B24" s="178" t="s">
        <v>9819</v>
      </c>
      <c r="C24" s="179" t="s">
        <v>9820</v>
      </c>
      <c r="D24" s="180" t="s">
        <v>373</v>
      </c>
      <c r="E24" s="181">
        <v>20</v>
      </c>
      <c r="F24" s="182">
        <v>0</v>
      </c>
      <c r="G24" s="183">
        <f t="shared" si="0"/>
        <v>0</v>
      </c>
      <c r="H24" s="181">
        <v>3.8000000000000002E-4</v>
      </c>
      <c r="I24" s="181">
        <f t="shared" si="1"/>
        <v>0.01</v>
      </c>
      <c r="J24" s="181">
        <v>0</v>
      </c>
      <c r="K24" s="181">
        <f t="shared" si="2"/>
        <v>0</v>
      </c>
    </row>
    <row r="25" spans="1:11" ht="22.5" outlineLevel="1" x14ac:dyDescent="0.2">
      <c r="A25" s="177">
        <v>17</v>
      </c>
      <c r="B25" s="178" t="s">
        <v>9821</v>
      </c>
      <c r="C25" s="179" t="s">
        <v>9822</v>
      </c>
      <c r="D25" s="180" t="s">
        <v>373</v>
      </c>
      <c r="E25" s="181">
        <v>75</v>
      </c>
      <c r="F25" s="182">
        <v>0</v>
      </c>
      <c r="G25" s="183">
        <f t="shared" si="0"/>
        <v>0</v>
      </c>
      <c r="H25" s="181">
        <v>7.5000000000000002E-4</v>
      </c>
      <c r="I25" s="181">
        <f t="shared" si="1"/>
        <v>0.06</v>
      </c>
      <c r="J25" s="181">
        <v>0</v>
      </c>
      <c r="K25" s="181">
        <f t="shared" si="2"/>
        <v>0</v>
      </c>
    </row>
    <row r="26" spans="1:11" outlineLevel="1" x14ac:dyDescent="0.2">
      <c r="A26" s="177">
        <v>18</v>
      </c>
      <c r="B26" s="178" t="s">
        <v>9823</v>
      </c>
      <c r="C26" s="179" t="s">
        <v>9824</v>
      </c>
      <c r="D26" s="180" t="s">
        <v>373</v>
      </c>
      <c r="E26" s="181">
        <v>45</v>
      </c>
      <c r="F26" s="182">
        <v>0</v>
      </c>
      <c r="G26" s="183">
        <f t="shared" si="0"/>
        <v>0</v>
      </c>
      <c r="H26" s="181">
        <v>3.4099999999999998E-3</v>
      </c>
      <c r="I26" s="181">
        <f t="shared" si="1"/>
        <v>0.15</v>
      </c>
      <c r="J26" s="181">
        <v>0</v>
      </c>
      <c r="K26" s="181">
        <f t="shared" si="2"/>
        <v>0</v>
      </c>
    </row>
    <row r="27" spans="1:11" outlineLevel="1" x14ac:dyDescent="0.2">
      <c r="A27" s="177">
        <v>19</v>
      </c>
      <c r="B27" s="178" t="s">
        <v>9825</v>
      </c>
      <c r="C27" s="179" t="s">
        <v>9826</v>
      </c>
      <c r="D27" s="180" t="s">
        <v>373</v>
      </c>
      <c r="E27" s="181">
        <v>50</v>
      </c>
      <c r="F27" s="182">
        <v>0</v>
      </c>
      <c r="G27" s="183">
        <f t="shared" si="0"/>
        <v>0</v>
      </c>
      <c r="H27" s="181">
        <v>5.0000000000000002E-5</v>
      </c>
      <c r="I27" s="181">
        <f t="shared" si="1"/>
        <v>0</v>
      </c>
      <c r="J27" s="181">
        <v>0</v>
      </c>
      <c r="K27" s="181">
        <f t="shared" si="2"/>
        <v>0</v>
      </c>
    </row>
    <row r="28" spans="1:11" outlineLevel="1" x14ac:dyDescent="0.2">
      <c r="A28" s="177">
        <v>20</v>
      </c>
      <c r="B28" s="178" t="s">
        <v>9827</v>
      </c>
      <c r="C28" s="179" t="s">
        <v>9828</v>
      </c>
      <c r="D28" s="180" t="s">
        <v>373</v>
      </c>
      <c r="E28" s="181">
        <v>35</v>
      </c>
      <c r="F28" s="182">
        <v>0</v>
      </c>
      <c r="G28" s="183">
        <f t="shared" si="0"/>
        <v>0</v>
      </c>
      <c r="H28" s="181">
        <v>1.2999999999999999E-4</v>
      </c>
      <c r="I28" s="181">
        <f t="shared" si="1"/>
        <v>0</v>
      </c>
      <c r="J28" s="181">
        <v>0</v>
      </c>
      <c r="K28" s="181">
        <f t="shared" si="2"/>
        <v>0</v>
      </c>
    </row>
    <row r="29" spans="1:11" outlineLevel="1" x14ac:dyDescent="0.2">
      <c r="A29" s="177">
        <v>21</v>
      </c>
      <c r="B29" s="178" t="s">
        <v>9829</v>
      </c>
      <c r="C29" s="179" t="s">
        <v>9830</v>
      </c>
      <c r="D29" s="180" t="s">
        <v>505</v>
      </c>
      <c r="E29" s="181">
        <v>6</v>
      </c>
      <c r="F29" s="182">
        <v>0</v>
      </c>
      <c r="G29" s="183">
        <f t="shared" si="0"/>
        <v>0</v>
      </c>
      <c r="H29" s="181">
        <v>0</v>
      </c>
      <c r="I29" s="181">
        <f t="shared" si="1"/>
        <v>0</v>
      </c>
      <c r="J29" s="181">
        <v>0</v>
      </c>
      <c r="K29" s="181">
        <f t="shared" si="2"/>
        <v>0</v>
      </c>
    </row>
    <row r="30" spans="1:11" outlineLevel="1" x14ac:dyDescent="0.2">
      <c r="A30" s="177">
        <v>22</v>
      </c>
      <c r="B30" s="178" t="s">
        <v>9831</v>
      </c>
      <c r="C30" s="179" t="s">
        <v>9832</v>
      </c>
      <c r="D30" s="180" t="s">
        <v>505</v>
      </c>
      <c r="E30" s="181">
        <v>6</v>
      </c>
      <c r="F30" s="182">
        <v>0</v>
      </c>
      <c r="G30" s="183">
        <f t="shared" si="0"/>
        <v>0</v>
      </c>
      <c r="H30" s="181">
        <v>2.2000000000000001E-4</v>
      </c>
      <c r="I30" s="181">
        <f t="shared" si="1"/>
        <v>0</v>
      </c>
      <c r="J30" s="181">
        <v>0</v>
      </c>
      <c r="K30" s="181">
        <f t="shared" si="2"/>
        <v>0</v>
      </c>
    </row>
    <row r="31" spans="1:11" ht="22.5" outlineLevel="1" x14ac:dyDescent="0.2">
      <c r="A31" s="177">
        <v>23</v>
      </c>
      <c r="B31" s="178" t="s">
        <v>9833</v>
      </c>
      <c r="C31" s="179" t="s">
        <v>9834</v>
      </c>
      <c r="D31" s="180" t="s">
        <v>505</v>
      </c>
      <c r="E31" s="181">
        <v>15</v>
      </c>
      <c r="F31" s="182">
        <v>0</v>
      </c>
      <c r="G31" s="183">
        <f t="shared" si="0"/>
        <v>0</v>
      </c>
      <c r="H31" s="181">
        <v>9.0000000000000006E-5</v>
      </c>
      <c r="I31" s="181">
        <f t="shared" si="1"/>
        <v>0</v>
      </c>
      <c r="J31" s="181">
        <v>0</v>
      </c>
      <c r="K31" s="181">
        <f t="shared" si="2"/>
        <v>0</v>
      </c>
    </row>
    <row r="32" spans="1:11" ht="22.5" outlineLevel="1" x14ac:dyDescent="0.2">
      <c r="A32" s="177">
        <v>24</v>
      </c>
      <c r="B32" s="178" t="s">
        <v>9835</v>
      </c>
      <c r="C32" s="179" t="s">
        <v>9836</v>
      </c>
      <c r="D32" s="180" t="s">
        <v>505</v>
      </c>
      <c r="E32" s="181">
        <v>102</v>
      </c>
      <c r="F32" s="182">
        <v>0</v>
      </c>
      <c r="G32" s="183">
        <f t="shared" si="0"/>
        <v>0</v>
      </c>
      <c r="H32" s="181">
        <v>9.0000000000000006E-5</v>
      </c>
      <c r="I32" s="181">
        <f t="shared" si="1"/>
        <v>0.01</v>
      </c>
      <c r="J32" s="181">
        <v>0</v>
      </c>
      <c r="K32" s="181">
        <f t="shared" si="2"/>
        <v>0</v>
      </c>
    </row>
    <row r="33" spans="1:11" ht="22.5" outlineLevel="1" x14ac:dyDescent="0.2">
      <c r="A33" s="177">
        <v>25</v>
      </c>
      <c r="B33" s="178" t="s">
        <v>9837</v>
      </c>
      <c r="C33" s="179" t="s">
        <v>9838</v>
      </c>
      <c r="D33" s="180" t="s">
        <v>505</v>
      </c>
      <c r="E33" s="181">
        <v>560</v>
      </c>
      <c r="F33" s="182">
        <v>0</v>
      </c>
      <c r="G33" s="183">
        <f t="shared" si="0"/>
        <v>0</v>
      </c>
      <c r="H33" s="181">
        <v>6.0000000000000002E-5</v>
      </c>
      <c r="I33" s="181">
        <f t="shared" si="1"/>
        <v>0.03</v>
      </c>
      <c r="J33" s="181">
        <v>0</v>
      </c>
      <c r="K33" s="181">
        <f t="shared" si="2"/>
        <v>0</v>
      </c>
    </row>
    <row r="34" spans="1:11" ht="33.75" outlineLevel="1" x14ac:dyDescent="0.2">
      <c r="A34" s="177">
        <v>26</v>
      </c>
      <c r="B34" s="178" t="s">
        <v>9839</v>
      </c>
      <c r="C34" s="179" t="s">
        <v>9840</v>
      </c>
      <c r="D34" s="180" t="s">
        <v>505</v>
      </c>
      <c r="E34" s="181">
        <v>32</v>
      </c>
      <c r="F34" s="182">
        <v>0</v>
      </c>
      <c r="G34" s="183">
        <f t="shared" si="0"/>
        <v>0</v>
      </c>
      <c r="H34" s="181">
        <v>4.0000000000000003E-5</v>
      </c>
      <c r="I34" s="181">
        <f t="shared" si="1"/>
        <v>0</v>
      </c>
      <c r="J34" s="181">
        <v>0</v>
      </c>
      <c r="K34" s="181">
        <f t="shared" si="2"/>
        <v>0</v>
      </c>
    </row>
    <row r="35" spans="1:11" ht="33.75" outlineLevel="1" x14ac:dyDescent="0.2">
      <c r="A35" s="177">
        <v>27</v>
      </c>
      <c r="B35" s="178" t="s">
        <v>9841</v>
      </c>
      <c r="C35" s="179" t="s">
        <v>9842</v>
      </c>
      <c r="D35" s="180" t="s">
        <v>505</v>
      </c>
      <c r="E35" s="181">
        <v>8</v>
      </c>
      <c r="F35" s="182">
        <v>0</v>
      </c>
      <c r="G35" s="183">
        <f t="shared" si="0"/>
        <v>0</v>
      </c>
      <c r="H35" s="181">
        <v>1.2099999999999999E-3</v>
      </c>
      <c r="I35" s="181">
        <f t="shared" si="1"/>
        <v>0.01</v>
      </c>
      <c r="J35" s="181">
        <v>0</v>
      </c>
      <c r="K35" s="181">
        <f t="shared" si="2"/>
        <v>0</v>
      </c>
    </row>
    <row r="36" spans="1:11" ht="22.5" outlineLevel="1" x14ac:dyDescent="0.2">
      <c r="A36" s="177">
        <v>28</v>
      </c>
      <c r="B36" s="178" t="s">
        <v>9843</v>
      </c>
      <c r="C36" s="179" t="s">
        <v>9844</v>
      </c>
      <c r="D36" s="180" t="s">
        <v>505</v>
      </c>
      <c r="E36" s="181">
        <v>4</v>
      </c>
      <c r="F36" s="182">
        <v>0</v>
      </c>
      <c r="G36" s="183">
        <f t="shared" si="0"/>
        <v>0</v>
      </c>
      <c r="H36" s="181">
        <v>1.1E-4</v>
      </c>
      <c r="I36" s="181">
        <f t="shared" si="1"/>
        <v>0</v>
      </c>
      <c r="J36" s="181">
        <v>0</v>
      </c>
      <c r="K36" s="181">
        <f t="shared" si="2"/>
        <v>0</v>
      </c>
    </row>
    <row r="37" spans="1:11" outlineLevel="1" x14ac:dyDescent="0.2">
      <c r="A37" s="177">
        <v>29</v>
      </c>
      <c r="B37" s="178" t="s">
        <v>9845</v>
      </c>
      <c r="C37" s="179" t="s">
        <v>9846</v>
      </c>
      <c r="D37" s="180" t="s">
        <v>505</v>
      </c>
      <c r="E37" s="181">
        <v>4</v>
      </c>
      <c r="F37" s="182">
        <v>0</v>
      </c>
      <c r="G37" s="183">
        <f t="shared" si="0"/>
        <v>0</v>
      </c>
      <c r="H37" s="181">
        <v>1.1E-4</v>
      </c>
      <c r="I37" s="181">
        <f t="shared" si="1"/>
        <v>0</v>
      </c>
      <c r="J37" s="181">
        <v>0</v>
      </c>
      <c r="K37" s="181">
        <f t="shared" si="2"/>
        <v>0</v>
      </c>
    </row>
    <row r="38" spans="1:11" outlineLevel="1" x14ac:dyDescent="0.2">
      <c r="A38" s="177">
        <v>30</v>
      </c>
      <c r="B38" s="178" t="s">
        <v>9847</v>
      </c>
      <c r="C38" s="179" t="s">
        <v>9848</v>
      </c>
      <c r="D38" s="180" t="s">
        <v>505</v>
      </c>
      <c r="E38" s="181">
        <v>63</v>
      </c>
      <c r="F38" s="182">
        <v>0</v>
      </c>
      <c r="G38" s="183">
        <f t="shared" si="0"/>
        <v>0</v>
      </c>
      <c r="H38" s="181">
        <v>1.2E-4</v>
      </c>
      <c r="I38" s="181">
        <f t="shared" si="1"/>
        <v>0.01</v>
      </c>
      <c r="J38" s="181">
        <v>0</v>
      </c>
      <c r="K38" s="181">
        <f t="shared" si="2"/>
        <v>0</v>
      </c>
    </row>
    <row r="39" spans="1:11" outlineLevel="1" x14ac:dyDescent="0.2">
      <c r="A39" s="177">
        <v>31</v>
      </c>
      <c r="B39" s="178" t="s">
        <v>9849</v>
      </c>
      <c r="C39" s="179" t="s">
        <v>9850</v>
      </c>
      <c r="D39" s="180" t="s">
        <v>505</v>
      </c>
      <c r="E39" s="181">
        <v>8</v>
      </c>
      <c r="F39" s="182">
        <v>0</v>
      </c>
      <c r="G39" s="183">
        <f t="shared" si="0"/>
        <v>0</v>
      </c>
      <c r="H39" s="181">
        <v>1.2E-4</v>
      </c>
      <c r="I39" s="181">
        <f t="shared" si="1"/>
        <v>0</v>
      </c>
      <c r="J39" s="181">
        <v>0</v>
      </c>
      <c r="K39" s="181">
        <f t="shared" si="2"/>
        <v>0</v>
      </c>
    </row>
    <row r="40" spans="1:11" ht="22.5" outlineLevel="1" x14ac:dyDescent="0.2">
      <c r="A40" s="177">
        <v>32</v>
      </c>
      <c r="B40" s="178" t="s">
        <v>9851</v>
      </c>
      <c r="C40" s="179" t="s">
        <v>9852</v>
      </c>
      <c r="D40" s="180" t="s">
        <v>505</v>
      </c>
      <c r="E40" s="181">
        <v>3</v>
      </c>
      <c r="F40" s="182">
        <v>0</v>
      </c>
      <c r="G40" s="183">
        <f t="shared" si="0"/>
        <v>0</v>
      </c>
      <c r="H40" s="181">
        <v>1.0000000000000001E-5</v>
      </c>
      <c r="I40" s="181">
        <f t="shared" si="1"/>
        <v>0</v>
      </c>
      <c r="J40" s="181">
        <v>0</v>
      </c>
      <c r="K40" s="181">
        <f t="shared" si="2"/>
        <v>0</v>
      </c>
    </row>
    <row r="41" spans="1:11" outlineLevel="1" x14ac:dyDescent="0.2">
      <c r="A41" s="186">
        <v>33</v>
      </c>
      <c r="B41" s="187" t="s">
        <v>9853</v>
      </c>
      <c r="C41" s="188" t="s">
        <v>9854</v>
      </c>
      <c r="D41" s="189" t="s">
        <v>505</v>
      </c>
      <c r="E41" s="190">
        <v>7</v>
      </c>
      <c r="F41" s="191">
        <v>0</v>
      </c>
      <c r="G41" s="192">
        <f t="shared" si="0"/>
        <v>0</v>
      </c>
      <c r="H41" s="190">
        <v>0</v>
      </c>
      <c r="I41" s="190">
        <f t="shared" si="1"/>
        <v>0</v>
      </c>
      <c r="J41" s="190">
        <v>0</v>
      </c>
      <c r="K41" s="190">
        <f t="shared" si="2"/>
        <v>0</v>
      </c>
    </row>
    <row r="42" spans="1:11" outlineLevel="1" x14ac:dyDescent="0.2">
      <c r="A42" s="193"/>
      <c r="B42" s="194"/>
      <c r="C42" s="195" t="s">
        <v>9855</v>
      </c>
      <c r="D42" s="196"/>
      <c r="E42" s="197">
        <v>7</v>
      </c>
      <c r="F42" s="184"/>
      <c r="G42" s="184"/>
      <c r="H42" s="198"/>
      <c r="I42" s="198"/>
      <c r="J42" s="198"/>
      <c r="K42" s="198"/>
    </row>
    <row r="43" spans="1:11" outlineLevel="1" x14ac:dyDescent="0.2">
      <c r="A43" s="177">
        <v>34</v>
      </c>
      <c r="B43" s="178" t="s">
        <v>9856</v>
      </c>
      <c r="C43" s="179" t="s">
        <v>9857</v>
      </c>
      <c r="D43" s="180" t="s">
        <v>505</v>
      </c>
      <c r="E43" s="181">
        <v>1</v>
      </c>
      <c r="F43" s="182">
        <v>0</v>
      </c>
      <c r="G43" s="183">
        <f t="shared" ref="G43:G68" si="3">ROUND(E43*F43,2)</f>
        <v>0</v>
      </c>
      <c r="H43" s="181">
        <v>1E-4</v>
      </c>
      <c r="I43" s="181">
        <f t="shared" ref="I43:I68" si="4">ROUND(E43*H43,2)</f>
        <v>0</v>
      </c>
      <c r="J43" s="181">
        <v>0</v>
      </c>
      <c r="K43" s="181">
        <f t="shared" ref="K43:K68" si="5">ROUND(E43*J43,2)</f>
        <v>0</v>
      </c>
    </row>
    <row r="44" spans="1:11" outlineLevel="1" x14ac:dyDescent="0.2">
      <c r="A44" s="177">
        <v>35</v>
      </c>
      <c r="B44" s="178" t="s">
        <v>9858</v>
      </c>
      <c r="C44" s="179" t="s">
        <v>9859</v>
      </c>
      <c r="D44" s="180" t="s">
        <v>505</v>
      </c>
      <c r="E44" s="181">
        <v>1</v>
      </c>
      <c r="F44" s="182">
        <v>0</v>
      </c>
      <c r="G44" s="183">
        <f t="shared" si="3"/>
        <v>0</v>
      </c>
      <c r="H44" s="181">
        <v>1E-4</v>
      </c>
      <c r="I44" s="181">
        <f t="shared" si="4"/>
        <v>0</v>
      </c>
      <c r="J44" s="181">
        <v>0</v>
      </c>
      <c r="K44" s="181">
        <f t="shared" si="5"/>
        <v>0</v>
      </c>
    </row>
    <row r="45" spans="1:11" outlineLevel="1" x14ac:dyDescent="0.2">
      <c r="A45" s="177">
        <v>36</v>
      </c>
      <c r="B45" s="178" t="s">
        <v>9860</v>
      </c>
      <c r="C45" s="179" t="s">
        <v>9861</v>
      </c>
      <c r="D45" s="180" t="s">
        <v>505</v>
      </c>
      <c r="E45" s="181">
        <v>5</v>
      </c>
      <c r="F45" s="182">
        <v>0</v>
      </c>
      <c r="G45" s="183">
        <f t="shared" si="3"/>
        <v>0</v>
      </c>
      <c r="H45" s="181">
        <v>1E-4</v>
      </c>
      <c r="I45" s="181">
        <f t="shared" si="4"/>
        <v>0</v>
      </c>
      <c r="J45" s="181">
        <v>0</v>
      </c>
      <c r="K45" s="181">
        <f t="shared" si="5"/>
        <v>0</v>
      </c>
    </row>
    <row r="46" spans="1:11" ht="22.5" outlineLevel="1" x14ac:dyDescent="0.2">
      <c r="A46" s="177">
        <v>37</v>
      </c>
      <c r="B46" s="178" t="s">
        <v>9862</v>
      </c>
      <c r="C46" s="179" t="s">
        <v>9863</v>
      </c>
      <c r="D46" s="180" t="s">
        <v>505</v>
      </c>
      <c r="E46" s="181">
        <v>765</v>
      </c>
      <c r="F46" s="182">
        <v>0</v>
      </c>
      <c r="G46" s="183">
        <f t="shared" si="3"/>
        <v>0</v>
      </c>
      <c r="H46" s="181">
        <v>3.0000000000000001E-5</v>
      </c>
      <c r="I46" s="181">
        <f t="shared" si="4"/>
        <v>0.02</v>
      </c>
      <c r="J46" s="181">
        <v>0</v>
      </c>
      <c r="K46" s="181">
        <f t="shared" si="5"/>
        <v>0</v>
      </c>
    </row>
    <row r="47" spans="1:11" ht="22.5" outlineLevel="1" x14ac:dyDescent="0.2">
      <c r="A47" s="177">
        <v>38</v>
      </c>
      <c r="B47" s="178" t="s">
        <v>9864</v>
      </c>
      <c r="C47" s="179" t="s">
        <v>9865</v>
      </c>
      <c r="D47" s="180" t="s">
        <v>505</v>
      </c>
      <c r="E47" s="181">
        <v>765</v>
      </c>
      <c r="F47" s="182">
        <v>0</v>
      </c>
      <c r="G47" s="183">
        <f t="shared" si="3"/>
        <v>0</v>
      </c>
      <c r="H47" s="181">
        <v>8.0000000000000007E-5</v>
      </c>
      <c r="I47" s="181">
        <f t="shared" si="4"/>
        <v>0.06</v>
      </c>
      <c r="J47" s="181">
        <v>1E-3</v>
      </c>
      <c r="K47" s="181">
        <f t="shared" si="5"/>
        <v>0.77</v>
      </c>
    </row>
    <row r="48" spans="1:11" ht="33.75" outlineLevel="1" x14ac:dyDescent="0.2">
      <c r="A48" s="177">
        <v>39</v>
      </c>
      <c r="B48" s="178" t="s">
        <v>9866</v>
      </c>
      <c r="C48" s="179" t="s">
        <v>9867</v>
      </c>
      <c r="D48" s="180" t="s">
        <v>505</v>
      </c>
      <c r="E48" s="181">
        <v>25</v>
      </c>
      <c r="F48" s="182">
        <v>0</v>
      </c>
      <c r="G48" s="183">
        <f t="shared" si="3"/>
        <v>0</v>
      </c>
      <c r="H48" s="181">
        <v>3.0000000000000001E-5</v>
      </c>
      <c r="I48" s="181">
        <f t="shared" si="4"/>
        <v>0</v>
      </c>
      <c r="J48" s="181">
        <v>0</v>
      </c>
      <c r="K48" s="181">
        <f t="shared" si="5"/>
        <v>0</v>
      </c>
    </row>
    <row r="49" spans="1:11" outlineLevel="1" x14ac:dyDescent="0.2">
      <c r="A49" s="177">
        <v>40</v>
      </c>
      <c r="B49" s="178" t="s">
        <v>9868</v>
      </c>
      <c r="C49" s="179" t="s">
        <v>9869</v>
      </c>
      <c r="D49" s="180" t="s">
        <v>505</v>
      </c>
      <c r="E49" s="181">
        <v>25</v>
      </c>
      <c r="F49" s="182">
        <v>0</v>
      </c>
      <c r="G49" s="183">
        <f t="shared" si="3"/>
        <v>0</v>
      </c>
      <c r="H49" s="181">
        <v>0</v>
      </c>
      <c r="I49" s="181">
        <f t="shared" si="4"/>
        <v>0</v>
      </c>
      <c r="J49" s="181">
        <v>5.0000000000000002E-5</v>
      </c>
      <c r="K49" s="181">
        <f t="shared" si="5"/>
        <v>0</v>
      </c>
    </row>
    <row r="50" spans="1:11" outlineLevel="1" x14ac:dyDescent="0.2">
      <c r="A50" s="177">
        <v>41</v>
      </c>
      <c r="B50" s="178" t="s">
        <v>9870</v>
      </c>
      <c r="C50" s="179" t="s">
        <v>9871</v>
      </c>
      <c r="D50" s="180" t="s">
        <v>505</v>
      </c>
      <c r="E50" s="181">
        <v>3</v>
      </c>
      <c r="F50" s="182">
        <v>0</v>
      </c>
      <c r="G50" s="183">
        <f t="shared" si="3"/>
        <v>0</v>
      </c>
      <c r="H50" s="181">
        <v>0</v>
      </c>
      <c r="I50" s="181">
        <f t="shared" si="4"/>
        <v>0</v>
      </c>
      <c r="J50" s="181">
        <v>0</v>
      </c>
      <c r="K50" s="181">
        <f t="shared" si="5"/>
        <v>0</v>
      </c>
    </row>
    <row r="51" spans="1:11" outlineLevel="1" x14ac:dyDescent="0.2">
      <c r="A51" s="177">
        <v>42</v>
      </c>
      <c r="B51" s="178" t="s">
        <v>9872</v>
      </c>
      <c r="C51" s="179" t="s">
        <v>9873</v>
      </c>
      <c r="D51" s="180" t="s">
        <v>505</v>
      </c>
      <c r="E51" s="181">
        <v>1</v>
      </c>
      <c r="F51" s="182">
        <v>0</v>
      </c>
      <c r="G51" s="183">
        <f t="shared" si="3"/>
        <v>0</v>
      </c>
      <c r="H51" s="181">
        <v>0</v>
      </c>
      <c r="I51" s="181">
        <f t="shared" si="4"/>
        <v>0</v>
      </c>
      <c r="J51" s="181">
        <v>0</v>
      </c>
      <c r="K51" s="181">
        <f t="shared" si="5"/>
        <v>0</v>
      </c>
    </row>
    <row r="52" spans="1:11" outlineLevel="1" x14ac:dyDescent="0.2">
      <c r="A52" s="177">
        <v>43</v>
      </c>
      <c r="B52" s="178" t="s">
        <v>9874</v>
      </c>
      <c r="C52" s="179" t="s">
        <v>9875</v>
      </c>
      <c r="D52" s="180" t="s">
        <v>505</v>
      </c>
      <c r="E52" s="181">
        <v>1</v>
      </c>
      <c r="F52" s="182">
        <v>0</v>
      </c>
      <c r="G52" s="183">
        <f t="shared" si="3"/>
        <v>0</v>
      </c>
      <c r="H52" s="181">
        <v>0</v>
      </c>
      <c r="I52" s="181">
        <f t="shared" si="4"/>
        <v>0</v>
      </c>
      <c r="J52" s="181">
        <v>0</v>
      </c>
      <c r="K52" s="181">
        <f t="shared" si="5"/>
        <v>0</v>
      </c>
    </row>
    <row r="53" spans="1:11" ht="22.5" outlineLevel="1" x14ac:dyDescent="0.2">
      <c r="A53" s="177">
        <v>44</v>
      </c>
      <c r="B53" s="178" t="s">
        <v>9876</v>
      </c>
      <c r="C53" s="179" t="s">
        <v>9877</v>
      </c>
      <c r="D53" s="180" t="s">
        <v>505</v>
      </c>
      <c r="E53" s="181">
        <v>6</v>
      </c>
      <c r="F53" s="182">
        <v>0</v>
      </c>
      <c r="G53" s="183">
        <f t="shared" si="3"/>
        <v>0</v>
      </c>
      <c r="H53" s="181">
        <v>0</v>
      </c>
      <c r="I53" s="181">
        <f t="shared" si="4"/>
        <v>0</v>
      </c>
      <c r="J53" s="181">
        <v>0</v>
      </c>
      <c r="K53" s="181">
        <f t="shared" si="5"/>
        <v>0</v>
      </c>
    </row>
    <row r="54" spans="1:11" outlineLevel="1" x14ac:dyDescent="0.2">
      <c r="A54" s="177">
        <v>45</v>
      </c>
      <c r="B54" s="178" t="s">
        <v>9878</v>
      </c>
      <c r="C54" s="179" t="s">
        <v>9879</v>
      </c>
      <c r="D54" s="180" t="s">
        <v>505</v>
      </c>
      <c r="E54" s="181">
        <v>6</v>
      </c>
      <c r="F54" s="182">
        <v>0</v>
      </c>
      <c r="G54" s="183">
        <f t="shared" si="3"/>
        <v>0</v>
      </c>
      <c r="H54" s="181">
        <v>0</v>
      </c>
      <c r="I54" s="181">
        <f t="shared" si="4"/>
        <v>0</v>
      </c>
      <c r="J54" s="181">
        <v>0</v>
      </c>
      <c r="K54" s="181">
        <f t="shared" si="5"/>
        <v>0</v>
      </c>
    </row>
    <row r="55" spans="1:11" outlineLevel="1" x14ac:dyDescent="0.2">
      <c r="A55" s="177">
        <v>46</v>
      </c>
      <c r="B55" s="178" t="s">
        <v>9880</v>
      </c>
      <c r="C55" s="179" t="s">
        <v>9881</v>
      </c>
      <c r="D55" s="180" t="s">
        <v>505</v>
      </c>
      <c r="E55" s="181">
        <v>1</v>
      </c>
      <c r="F55" s="182">
        <v>0</v>
      </c>
      <c r="G55" s="183">
        <f t="shared" si="3"/>
        <v>0</v>
      </c>
      <c r="H55" s="181">
        <v>0</v>
      </c>
      <c r="I55" s="181">
        <f t="shared" si="4"/>
        <v>0</v>
      </c>
      <c r="J55" s="181">
        <v>0</v>
      </c>
      <c r="K55" s="181">
        <f t="shared" si="5"/>
        <v>0</v>
      </c>
    </row>
    <row r="56" spans="1:11" outlineLevel="1" x14ac:dyDescent="0.2">
      <c r="A56" s="177">
        <v>47</v>
      </c>
      <c r="B56" s="178" t="s">
        <v>9882</v>
      </c>
      <c r="C56" s="179" t="s">
        <v>9883</v>
      </c>
      <c r="D56" s="180" t="s">
        <v>505</v>
      </c>
      <c r="E56" s="181">
        <v>2</v>
      </c>
      <c r="F56" s="182">
        <v>0</v>
      </c>
      <c r="G56" s="183">
        <f t="shared" si="3"/>
        <v>0</v>
      </c>
      <c r="H56" s="181">
        <v>0</v>
      </c>
      <c r="I56" s="181">
        <f t="shared" si="4"/>
        <v>0</v>
      </c>
      <c r="J56" s="181">
        <v>0</v>
      </c>
      <c r="K56" s="181">
        <f t="shared" si="5"/>
        <v>0</v>
      </c>
    </row>
    <row r="57" spans="1:11" outlineLevel="1" x14ac:dyDescent="0.2">
      <c r="A57" s="177">
        <v>48</v>
      </c>
      <c r="B57" s="178" t="s">
        <v>9884</v>
      </c>
      <c r="C57" s="179" t="s">
        <v>9885</v>
      </c>
      <c r="D57" s="180" t="s">
        <v>505</v>
      </c>
      <c r="E57" s="181">
        <v>1</v>
      </c>
      <c r="F57" s="182">
        <v>0</v>
      </c>
      <c r="G57" s="183">
        <f t="shared" si="3"/>
        <v>0</v>
      </c>
      <c r="H57" s="181">
        <v>0</v>
      </c>
      <c r="I57" s="181">
        <f t="shared" si="4"/>
        <v>0</v>
      </c>
      <c r="J57" s="181">
        <v>0</v>
      </c>
      <c r="K57" s="181">
        <f t="shared" si="5"/>
        <v>0</v>
      </c>
    </row>
    <row r="58" spans="1:11" ht="22.5" outlineLevel="1" x14ac:dyDescent="0.2">
      <c r="A58" s="177">
        <v>49</v>
      </c>
      <c r="B58" s="178" t="s">
        <v>9886</v>
      </c>
      <c r="C58" s="179" t="s">
        <v>9887</v>
      </c>
      <c r="D58" s="180" t="s">
        <v>505</v>
      </c>
      <c r="E58" s="181">
        <v>10</v>
      </c>
      <c r="F58" s="182">
        <v>0</v>
      </c>
      <c r="G58" s="183">
        <f t="shared" si="3"/>
        <v>0</v>
      </c>
      <c r="H58" s="181">
        <v>0</v>
      </c>
      <c r="I58" s="181">
        <f t="shared" si="4"/>
        <v>0</v>
      </c>
      <c r="J58" s="181">
        <v>0</v>
      </c>
      <c r="K58" s="181">
        <f t="shared" si="5"/>
        <v>0</v>
      </c>
    </row>
    <row r="59" spans="1:11" outlineLevel="1" x14ac:dyDescent="0.2">
      <c r="A59" s="177">
        <v>50</v>
      </c>
      <c r="B59" s="178" t="s">
        <v>9888</v>
      </c>
      <c r="C59" s="179" t="s">
        <v>9889</v>
      </c>
      <c r="D59" s="180" t="s">
        <v>505</v>
      </c>
      <c r="E59" s="181">
        <v>1</v>
      </c>
      <c r="F59" s="182">
        <v>0</v>
      </c>
      <c r="G59" s="183">
        <f t="shared" si="3"/>
        <v>0</v>
      </c>
      <c r="H59" s="181">
        <v>0</v>
      </c>
      <c r="I59" s="181">
        <f t="shared" si="4"/>
        <v>0</v>
      </c>
      <c r="J59" s="181">
        <v>0</v>
      </c>
      <c r="K59" s="181">
        <f t="shared" si="5"/>
        <v>0</v>
      </c>
    </row>
    <row r="60" spans="1:11" outlineLevel="1" x14ac:dyDescent="0.2">
      <c r="A60" s="177">
        <v>51</v>
      </c>
      <c r="B60" s="178" t="s">
        <v>9890</v>
      </c>
      <c r="C60" s="179" t="s">
        <v>9891</v>
      </c>
      <c r="D60" s="180" t="s">
        <v>373</v>
      </c>
      <c r="E60" s="181">
        <v>50</v>
      </c>
      <c r="F60" s="182">
        <v>0</v>
      </c>
      <c r="G60" s="183">
        <f t="shared" si="3"/>
        <v>0</v>
      </c>
      <c r="H60" s="181">
        <v>7.6000000000000004E-4</v>
      </c>
      <c r="I60" s="181">
        <f t="shared" si="4"/>
        <v>0.04</v>
      </c>
      <c r="J60" s="181">
        <v>0</v>
      </c>
      <c r="K60" s="181">
        <f t="shared" si="5"/>
        <v>0</v>
      </c>
    </row>
    <row r="61" spans="1:11" outlineLevel="1" x14ac:dyDescent="0.2">
      <c r="A61" s="177">
        <v>52</v>
      </c>
      <c r="B61" s="178" t="s">
        <v>9892</v>
      </c>
      <c r="C61" s="179" t="s">
        <v>9893</v>
      </c>
      <c r="D61" s="180" t="s">
        <v>505</v>
      </c>
      <c r="E61" s="181">
        <v>8</v>
      </c>
      <c r="F61" s="182">
        <v>0</v>
      </c>
      <c r="G61" s="183">
        <f t="shared" si="3"/>
        <v>0</v>
      </c>
      <c r="H61" s="181">
        <v>2.2000000000000001E-4</v>
      </c>
      <c r="I61" s="181">
        <f t="shared" si="4"/>
        <v>0</v>
      </c>
      <c r="J61" s="181">
        <v>0</v>
      </c>
      <c r="K61" s="181">
        <f t="shared" si="5"/>
        <v>0</v>
      </c>
    </row>
    <row r="62" spans="1:11" outlineLevel="1" x14ac:dyDescent="0.2">
      <c r="A62" s="177">
        <v>53</v>
      </c>
      <c r="B62" s="178" t="s">
        <v>9894</v>
      </c>
      <c r="C62" s="179" t="s">
        <v>9895</v>
      </c>
      <c r="D62" s="180" t="s">
        <v>505</v>
      </c>
      <c r="E62" s="181">
        <v>2</v>
      </c>
      <c r="F62" s="182">
        <v>0</v>
      </c>
      <c r="G62" s="183">
        <f t="shared" si="3"/>
        <v>0</v>
      </c>
      <c r="H62" s="181">
        <v>0</v>
      </c>
      <c r="I62" s="181">
        <f t="shared" si="4"/>
        <v>0</v>
      </c>
      <c r="J62" s="181">
        <v>0</v>
      </c>
      <c r="K62" s="181">
        <f t="shared" si="5"/>
        <v>0</v>
      </c>
    </row>
    <row r="63" spans="1:11" outlineLevel="1" x14ac:dyDescent="0.2">
      <c r="A63" s="177">
        <v>54</v>
      </c>
      <c r="B63" s="178" t="s">
        <v>9896</v>
      </c>
      <c r="C63" s="179" t="s">
        <v>9897</v>
      </c>
      <c r="D63" s="180" t="s">
        <v>373</v>
      </c>
      <c r="E63" s="181">
        <v>10</v>
      </c>
      <c r="F63" s="182">
        <v>0</v>
      </c>
      <c r="G63" s="183">
        <f t="shared" si="3"/>
        <v>0</v>
      </c>
      <c r="H63" s="181">
        <v>0</v>
      </c>
      <c r="I63" s="181">
        <f t="shared" si="4"/>
        <v>0</v>
      </c>
      <c r="J63" s="181">
        <v>0</v>
      </c>
      <c r="K63" s="181">
        <f t="shared" si="5"/>
        <v>0</v>
      </c>
    </row>
    <row r="64" spans="1:11" outlineLevel="1" x14ac:dyDescent="0.2">
      <c r="A64" s="177">
        <v>55</v>
      </c>
      <c r="B64" s="178" t="s">
        <v>9898</v>
      </c>
      <c r="C64" s="179" t="s">
        <v>9899</v>
      </c>
      <c r="D64" s="180" t="s">
        <v>373</v>
      </c>
      <c r="E64" s="181">
        <v>10</v>
      </c>
      <c r="F64" s="182">
        <v>0</v>
      </c>
      <c r="G64" s="183">
        <f t="shared" si="3"/>
        <v>0</v>
      </c>
      <c r="H64" s="181">
        <v>0</v>
      </c>
      <c r="I64" s="181">
        <f t="shared" si="4"/>
        <v>0</v>
      </c>
      <c r="J64" s="181">
        <v>0</v>
      </c>
      <c r="K64" s="181">
        <f t="shared" si="5"/>
        <v>0</v>
      </c>
    </row>
    <row r="65" spans="1:11" outlineLevel="1" x14ac:dyDescent="0.2">
      <c r="A65" s="177">
        <v>56</v>
      </c>
      <c r="B65" s="178" t="s">
        <v>9900</v>
      </c>
      <c r="C65" s="179" t="s">
        <v>9901</v>
      </c>
      <c r="D65" s="180" t="s">
        <v>505</v>
      </c>
      <c r="E65" s="181">
        <v>80</v>
      </c>
      <c r="F65" s="182">
        <v>0</v>
      </c>
      <c r="G65" s="183">
        <f t="shared" si="3"/>
        <v>0</v>
      </c>
      <c r="H65" s="181">
        <v>0</v>
      </c>
      <c r="I65" s="181">
        <f t="shared" si="4"/>
        <v>0</v>
      </c>
      <c r="J65" s="181">
        <v>0</v>
      </c>
      <c r="K65" s="181">
        <f t="shared" si="5"/>
        <v>0</v>
      </c>
    </row>
    <row r="66" spans="1:11" outlineLevel="1" x14ac:dyDescent="0.2">
      <c r="A66" s="177">
        <v>57</v>
      </c>
      <c r="B66" s="178" t="s">
        <v>9902</v>
      </c>
      <c r="C66" s="179" t="s">
        <v>9903</v>
      </c>
      <c r="D66" s="180" t="s">
        <v>505</v>
      </c>
      <c r="E66" s="181">
        <v>20</v>
      </c>
      <c r="F66" s="182">
        <v>0</v>
      </c>
      <c r="G66" s="183">
        <f t="shared" si="3"/>
        <v>0</v>
      </c>
      <c r="H66" s="181">
        <v>0</v>
      </c>
      <c r="I66" s="181">
        <f t="shared" si="4"/>
        <v>0</v>
      </c>
      <c r="J66" s="181">
        <v>0</v>
      </c>
      <c r="K66" s="181">
        <f t="shared" si="5"/>
        <v>0</v>
      </c>
    </row>
    <row r="67" spans="1:11" outlineLevel="1" x14ac:dyDescent="0.2">
      <c r="A67" s="177">
        <v>58</v>
      </c>
      <c r="B67" s="178" t="s">
        <v>9904</v>
      </c>
      <c r="C67" s="179" t="s">
        <v>9905</v>
      </c>
      <c r="D67" s="180" t="s">
        <v>373</v>
      </c>
      <c r="E67" s="181">
        <v>1600</v>
      </c>
      <c r="F67" s="182">
        <v>0</v>
      </c>
      <c r="G67" s="183">
        <f t="shared" si="3"/>
        <v>0</v>
      </c>
      <c r="H67" s="181">
        <v>4.8999999999999998E-4</v>
      </c>
      <c r="I67" s="181">
        <f t="shared" si="4"/>
        <v>0.78</v>
      </c>
      <c r="J67" s="181">
        <v>1.2999999999999999E-2</v>
      </c>
      <c r="K67" s="181">
        <f t="shared" si="5"/>
        <v>20.8</v>
      </c>
    </row>
    <row r="68" spans="1:11" ht="22.5" outlineLevel="1" x14ac:dyDescent="0.2">
      <c r="A68" s="186">
        <v>59</v>
      </c>
      <c r="B68" s="187" t="s">
        <v>9906</v>
      </c>
      <c r="C68" s="188" t="s">
        <v>9907</v>
      </c>
      <c r="D68" s="189" t="s">
        <v>373</v>
      </c>
      <c r="E68" s="190">
        <v>1600</v>
      </c>
      <c r="F68" s="191">
        <v>0</v>
      </c>
      <c r="G68" s="192">
        <f t="shared" si="3"/>
        <v>0</v>
      </c>
      <c r="H68" s="190">
        <v>1.7330000000000002E-2</v>
      </c>
      <c r="I68" s="190">
        <f t="shared" si="4"/>
        <v>27.73</v>
      </c>
      <c r="J68" s="190">
        <v>0</v>
      </c>
      <c r="K68" s="190">
        <f t="shared" si="5"/>
        <v>0</v>
      </c>
    </row>
    <row r="69" spans="1:11" outlineLevel="1" x14ac:dyDescent="0.2">
      <c r="A69" s="193"/>
      <c r="B69" s="194"/>
      <c r="C69" s="375" t="s">
        <v>9908</v>
      </c>
      <c r="D69" s="376"/>
      <c r="E69" s="376"/>
      <c r="F69" s="376"/>
      <c r="G69" s="376"/>
      <c r="H69" s="198"/>
      <c r="I69" s="198"/>
      <c r="J69" s="198"/>
      <c r="K69" s="198"/>
    </row>
    <row r="70" spans="1:11" outlineLevel="1" x14ac:dyDescent="0.2">
      <c r="A70" s="177">
        <v>60</v>
      </c>
      <c r="B70" s="178" t="s">
        <v>9909</v>
      </c>
      <c r="C70" s="179" t="s">
        <v>9910</v>
      </c>
      <c r="D70" s="180" t="s">
        <v>373</v>
      </c>
      <c r="E70" s="181">
        <v>5600</v>
      </c>
      <c r="F70" s="182">
        <v>0</v>
      </c>
      <c r="G70" s="183">
        <f>ROUND(E70*F70,2)</f>
        <v>0</v>
      </c>
      <c r="H70" s="181">
        <v>4.8999999999999998E-4</v>
      </c>
      <c r="I70" s="181">
        <f>ROUND(E70*H70,2)</f>
        <v>2.74</v>
      </c>
      <c r="J70" s="181">
        <v>2E-3</v>
      </c>
      <c r="K70" s="181">
        <f>ROUND(E70*J70,2)</f>
        <v>11.2</v>
      </c>
    </row>
    <row r="71" spans="1:11" ht="22.5" outlineLevel="1" x14ac:dyDescent="0.2">
      <c r="A71" s="186">
        <v>61</v>
      </c>
      <c r="B71" s="187" t="s">
        <v>9911</v>
      </c>
      <c r="C71" s="188" t="s">
        <v>9912</v>
      </c>
      <c r="D71" s="189" t="s">
        <v>373</v>
      </c>
      <c r="E71" s="190">
        <v>5600</v>
      </c>
      <c r="F71" s="191">
        <v>0</v>
      </c>
      <c r="G71" s="192">
        <f>ROUND(E71*F71,2)</f>
        <v>0</v>
      </c>
      <c r="H71" s="190">
        <v>4.3299999999999996E-3</v>
      </c>
      <c r="I71" s="190">
        <f>ROUND(E71*H71,2)</f>
        <v>24.25</v>
      </c>
      <c r="J71" s="190">
        <v>0</v>
      </c>
      <c r="K71" s="190">
        <f>ROUND(E71*J71,2)</f>
        <v>0</v>
      </c>
    </row>
    <row r="72" spans="1:11" outlineLevel="1" x14ac:dyDescent="0.2">
      <c r="A72" s="193"/>
      <c r="B72" s="194"/>
      <c r="C72" s="375" t="s">
        <v>9908</v>
      </c>
      <c r="D72" s="376"/>
      <c r="E72" s="376"/>
      <c r="F72" s="376"/>
      <c r="G72" s="376"/>
      <c r="H72" s="198"/>
      <c r="I72" s="198"/>
      <c r="J72" s="198"/>
      <c r="K72" s="198"/>
    </row>
    <row r="73" spans="1:11" outlineLevel="1" x14ac:dyDescent="0.2">
      <c r="A73" s="177">
        <v>62</v>
      </c>
      <c r="B73" s="178" t="s">
        <v>9913</v>
      </c>
      <c r="C73" s="179" t="s">
        <v>9914</v>
      </c>
      <c r="D73" s="180" t="s">
        <v>373</v>
      </c>
      <c r="E73" s="181">
        <v>80</v>
      </c>
      <c r="F73" s="182">
        <v>0</v>
      </c>
      <c r="G73" s="183">
        <f t="shared" ref="G73:G88" si="6">ROUND(E73*F73,2)</f>
        <v>0</v>
      </c>
      <c r="H73" s="181">
        <v>0</v>
      </c>
      <c r="I73" s="181">
        <f t="shared" ref="I73:I88" si="7">ROUND(E73*H73,2)</f>
        <v>0</v>
      </c>
      <c r="J73" s="181">
        <v>0</v>
      </c>
      <c r="K73" s="181">
        <f t="shared" ref="K73:K88" si="8">ROUND(E73*J73,2)</f>
        <v>0</v>
      </c>
    </row>
    <row r="74" spans="1:11" ht="45" outlineLevel="1" x14ac:dyDescent="0.2">
      <c r="A74" s="177">
        <v>63</v>
      </c>
      <c r="B74" s="178" t="s">
        <v>9915</v>
      </c>
      <c r="C74" s="179" t="s">
        <v>9916</v>
      </c>
      <c r="D74" s="180" t="s">
        <v>373</v>
      </c>
      <c r="E74" s="181">
        <v>80</v>
      </c>
      <c r="F74" s="182">
        <v>0</v>
      </c>
      <c r="G74" s="183">
        <f t="shared" si="6"/>
        <v>0</v>
      </c>
      <c r="H74" s="181">
        <v>6.8999999999999997E-4</v>
      </c>
      <c r="I74" s="181">
        <f t="shared" si="7"/>
        <v>0.06</v>
      </c>
      <c r="J74" s="181">
        <v>0</v>
      </c>
      <c r="K74" s="181">
        <f t="shared" si="8"/>
        <v>0</v>
      </c>
    </row>
    <row r="75" spans="1:11" ht="22.5" outlineLevel="1" x14ac:dyDescent="0.2">
      <c r="A75" s="177">
        <v>64</v>
      </c>
      <c r="B75" s="178" t="s">
        <v>9917</v>
      </c>
      <c r="C75" s="179" t="s">
        <v>9918</v>
      </c>
      <c r="D75" s="180" t="s">
        <v>373</v>
      </c>
      <c r="E75" s="181">
        <v>500</v>
      </c>
      <c r="F75" s="182">
        <v>0</v>
      </c>
      <c r="G75" s="183">
        <f t="shared" si="6"/>
        <v>0</v>
      </c>
      <c r="H75" s="181">
        <v>2.9E-4</v>
      </c>
      <c r="I75" s="181">
        <f t="shared" si="7"/>
        <v>0.15</v>
      </c>
      <c r="J75" s="181">
        <v>0</v>
      </c>
      <c r="K75" s="181">
        <f t="shared" si="8"/>
        <v>0</v>
      </c>
    </row>
    <row r="76" spans="1:11" ht="22.5" outlineLevel="1" x14ac:dyDescent="0.2">
      <c r="A76" s="177">
        <v>65</v>
      </c>
      <c r="B76" s="178" t="s">
        <v>9919</v>
      </c>
      <c r="C76" s="179" t="s">
        <v>9920</v>
      </c>
      <c r="D76" s="180" t="s">
        <v>373</v>
      </c>
      <c r="E76" s="181">
        <v>350</v>
      </c>
      <c r="F76" s="182">
        <v>0</v>
      </c>
      <c r="G76" s="183">
        <f t="shared" si="6"/>
        <v>0</v>
      </c>
      <c r="H76" s="181">
        <v>1.7000000000000001E-4</v>
      </c>
      <c r="I76" s="181">
        <f t="shared" si="7"/>
        <v>0.06</v>
      </c>
      <c r="J76" s="181">
        <v>0</v>
      </c>
      <c r="K76" s="181">
        <f t="shared" si="8"/>
        <v>0</v>
      </c>
    </row>
    <row r="77" spans="1:11" ht="22.5" outlineLevel="1" x14ac:dyDescent="0.2">
      <c r="A77" s="177">
        <v>66</v>
      </c>
      <c r="B77" s="178" t="s">
        <v>9921</v>
      </c>
      <c r="C77" s="179" t="s">
        <v>9922</v>
      </c>
      <c r="D77" s="180" t="s">
        <v>373</v>
      </c>
      <c r="E77" s="181">
        <v>4200</v>
      </c>
      <c r="F77" s="182">
        <v>0</v>
      </c>
      <c r="G77" s="183">
        <f t="shared" si="6"/>
        <v>0</v>
      </c>
      <c r="H77" s="181">
        <v>1.2E-4</v>
      </c>
      <c r="I77" s="181">
        <f t="shared" si="7"/>
        <v>0.5</v>
      </c>
      <c r="J77" s="181">
        <v>0</v>
      </c>
      <c r="K77" s="181">
        <f t="shared" si="8"/>
        <v>0</v>
      </c>
    </row>
    <row r="78" spans="1:11" ht="22.5" outlineLevel="1" x14ac:dyDescent="0.2">
      <c r="A78" s="177">
        <v>67</v>
      </c>
      <c r="B78" s="178" t="s">
        <v>9923</v>
      </c>
      <c r="C78" s="179" t="s">
        <v>9924</v>
      </c>
      <c r="D78" s="180" t="s">
        <v>373</v>
      </c>
      <c r="E78" s="181">
        <v>5500</v>
      </c>
      <c r="F78" s="182">
        <v>0</v>
      </c>
      <c r="G78" s="183">
        <f t="shared" si="6"/>
        <v>0</v>
      </c>
      <c r="H78" s="181">
        <v>6.9999999999999994E-5</v>
      </c>
      <c r="I78" s="181">
        <f t="shared" si="7"/>
        <v>0.39</v>
      </c>
      <c r="J78" s="181">
        <v>0</v>
      </c>
      <c r="K78" s="181">
        <f t="shared" si="8"/>
        <v>0</v>
      </c>
    </row>
    <row r="79" spans="1:11" ht="22.5" outlineLevel="1" x14ac:dyDescent="0.2">
      <c r="A79" s="177">
        <v>68</v>
      </c>
      <c r="B79" s="178" t="s">
        <v>9925</v>
      </c>
      <c r="C79" s="179" t="s">
        <v>9926</v>
      </c>
      <c r="D79" s="180" t="s">
        <v>373</v>
      </c>
      <c r="E79" s="181">
        <v>2200</v>
      </c>
      <c r="F79" s="182">
        <v>0</v>
      </c>
      <c r="G79" s="183">
        <f t="shared" si="6"/>
        <v>0</v>
      </c>
      <c r="H79" s="181">
        <v>6.0000000000000002E-5</v>
      </c>
      <c r="I79" s="181">
        <f t="shared" si="7"/>
        <v>0.13</v>
      </c>
      <c r="J79" s="181">
        <v>0</v>
      </c>
      <c r="K79" s="181">
        <f t="shared" si="8"/>
        <v>0</v>
      </c>
    </row>
    <row r="80" spans="1:11" ht="33.75" outlineLevel="1" x14ac:dyDescent="0.2">
      <c r="A80" s="177">
        <v>69</v>
      </c>
      <c r="B80" s="178" t="s">
        <v>9927</v>
      </c>
      <c r="C80" s="179" t="s">
        <v>9928</v>
      </c>
      <c r="D80" s="180" t="s">
        <v>9929</v>
      </c>
      <c r="E80" s="181">
        <v>55</v>
      </c>
      <c r="F80" s="182">
        <v>0</v>
      </c>
      <c r="G80" s="183">
        <f t="shared" si="6"/>
        <v>0</v>
      </c>
      <c r="H80" s="181">
        <v>0</v>
      </c>
      <c r="I80" s="181">
        <f t="shared" si="7"/>
        <v>0</v>
      </c>
      <c r="J80" s="181">
        <v>0</v>
      </c>
      <c r="K80" s="181">
        <f t="shared" si="8"/>
        <v>0</v>
      </c>
    </row>
    <row r="81" spans="1:11" outlineLevel="1" x14ac:dyDescent="0.2">
      <c r="A81" s="177">
        <v>70</v>
      </c>
      <c r="B81" s="178" t="s">
        <v>9930</v>
      </c>
      <c r="C81" s="179" t="s">
        <v>9931</v>
      </c>
      <c r="D81" s="180" t="s">
        <v>505</v>
      </c>
      <c r="E81" s="181">
        <v>1</v>
      </c>
      <c r="F81" s="182">
        <v>0</v>
      </c>
      <c r="G81" s="183">
        <f t="shared" si="6"/>
        <v>0</v>
      </c>
      <c r="H81" s="181">
        <v>0</v>
      </c>
      <c r="I81" s="181">
        <f t="shared" si="7"/>
        <v>0</v>
      </c>
      <c r="J81" s="181">
        <v>0</v>
      </c>
      <c r="K81" s="181">
        <f t="shared" si="8"/>
        <v>0</v>
      </c>
    </row>
    <row r="82" spans="1:11" outlineLevel="1" x14ac:dyDescent="0.2">
      <c r="A82" s="177">
        <v>71</v>
      </c>
      <c r="B82" s="178" t="s">
        <v>9932</v>
      </c>
      <c r="C82" s="179" t="s">
        <v>9933</v>
      </c>
      <c r="D82" s="180" t="s">
        <v>505</v>
      </c>
      <c r="E82" s="181">
        <v>1</v>
      </c>
      <c r="F82" s="182">
        <v>0</v>
      </c>
      <c r="G82" s="183">
        <f t="shared" si="6"/>
        <v>0</v>
      </c>
      <c r="H82" s="181">
        <v>0</v>
      </c>
      <c r="I82" s="181">
        <f t="shared" si="7"/>
        <v>0</v>
      </c>
      <c r="J82" s="181">
        <v>0</v>
      </c>
      <c r="K82" s="181">
        <f t="shared" si="8"/>
        <v>0</v>
      </c>
    </row>
    <row r="83" spans="1:11" outlineLevel="1" x14ac:dyDescent="0.2">
      <c r="A83" s="177">
        <v>72</v>
      </c>
      <c r="B83" s="178" t="s">
        <v>9934</v>
      </c>
      <c r="C83" s="179" t="s">
        <v>9935</v>
      </c>
      <c r="D83" s="180" t="s">
        <v>505</v>
      </c>
      <c r="E83" s="181">
        <v>1</v>
      </c>
      <c r="F83" s="182">
        <v>0</v>
      </c>
      <c r="G83" s="183">
        <f t="shared" si="6"/>
        <v>0</v>
      </c>
      <c r="H83" s="181">
        <v>0</v>
      </c>
      <c r="I83" s="181">
        <f t="shared" si="7"/>
        <v>0</v>
      </c>
      <c r="J83" s="181">
        <v>0</v>
      </c>
      <c r="K83" s="181">
        <f t="shared" si="8"/>
        <v>0</v>
      </c>
    </row>
    <row r="84" spans="1:11" outlineLevel="1" x14ac:dyDescent="0.2">
      <c r="A84" s="177">
        <v>73</v>
      </c>
      <c r="B84" s="178" t="s">
        <v>9936</v>
      </c>
      <c r="C84" s="179" t="s">
        <v>9937</v>
      </c>
      <c r="D84" s="180" t="s">
        <v>505</v>
      </c>
      <c r="E84" s="181">
        <v>500</v>
      </c>
      <c r="F84" s="182">
        <v>0</v>
      </c>
      <c r="G84" s="183">
        <f t="shared" ref="G84" si="9">ROUND(E84*F84,2)</f>
        <v>0</v>
      </c>
      <c r="H84" s="181">
        <v>0</v>
      </c>
      <c r="I84" s="181">
        <f t="shared" ref="I84" si="10">ROUND(E84*H84,2)</f>
        <v>0</v>
      </c>
      <c r="J84" s="181">
        <v>0</v>
      </c>
      <c r="K84" s="181">
        <f t="shared" ref="K84" si="11">ROUND(E84*J84,2)</f>
        <v>0</v>
      </c>
    </row>
    <row r="85" spans="1:11" outlineLevel="1" x14ac:dyDescent="0.2">
      <c r="A85" s="177">
        <v>74</v>
      </c>
      <c r="B85" s="178" t="s">
        <v>12995</v>
      </c>
      <c r="C85" s="179" t="s">
        <v>12994</v>
      </c>
      <c r="D85" s="180" t="s">
        <v>373</v>
      </c>
      <c r="E85" s="181">
        <v>10000</v>
      </c>
      <c r="F85" s="182">
        <v>0</v>
      </c>
      <c r="G85" s="183">
        <f t="shared" si="6"/>
        <v>0</v>
      </c>
      <c r="H85" s="181">
        <v>0</v>
      </c>
      <c r="I85" s="181">
        <f t="shared" si="7"/>
        <v>0</v>
      </c>
      <c r="J85" s="181">
        <v>0</v>
      </c>
      <c r="K85" s="181">
        <f t="shared" si="8"/>
        <v>0</v>
      </c>
    </row>
    <row r="86" spans="1:11" outlineLevel="1" x14ac:dyDescent="0.2">
      <c r="A86" s="177">
        <v>75</v>
      </c>
      <c r="B86" s="178" t="s">
        <v>9938</v>
      </c>
      <c r="C86" s="179" t="s">
        <v>9939</v>
      </c>
      <c r="D86" s="180" t="s">
        <v>505</v>
      </c>
      <c r="E86" s="181">
        <v>7</v>
      </c>
      <c r="F86" s="182">
        <v>0</v>
      </c>
      <c r="G86" s="183">
        <f t="shared" si="6"/>
        <v>0</v>
      </c>
      <c r="H86" s="181">
        <v>0</v>
      </c>
      <c r="I86" s="181">
        <f t="shared" si="7"/>
        <v>0</v>
      </c>
      <c r="J86" s="181">
        <v>0</v>
      </c>
      <c r="K86" s="181">
        <f t="shared" si="8"/>
        <v>0</v>
      </c>
    </row>
    <row r="87" spans="1:11" outlineLevel="1" x14ac:dyDescent="0.2">
      <c r="A87" s="177">
        <v>76</v>
      </c>
      <c r="B87" s="178" t="s">
        <v>9940</v>
      </c>
      <c r="C87" s="179" t="s">
        <v>9941</v>
      </c>
      <c r="D87" s="180" t="s">
        <v>373</v>
      </c>
      <c r="E87" s="181">
        <v>300</v>
      </c>
      <c r="F87" s="182">
        <v>0</v>
      </c>
      <c r="G87" s="183">
        <f t="shared" si="6"/>
        <v>0</v>
      </c>
      <c r="H87" s="181">
        <v>0</v>
      </c>
      <c r="I87" s="181">
        <f t="shared" si="7"/>
        <v>0</v>
      </c>
      <c r="J87" s="181">
        <v>0</v>
      </c>
      <c r="K87" s="181">
        <f t="shared" si="8"/>
        <v>0</v>
      </c>
    </row>
    <row r="88" spans="1:11" outlineLevel="1" x14ac:dyDescent="0.2">
      <c r="A88" s="186">
        <v>77</v>
      </c>
      <c r="B88" s="187" t="s">
        <v>9942</v>
      </c>
      <c r="C88" s="188" t="s">
        <v>9943</v>
      </c>
      <c r="D88" s="189" t="s">
        <v>373</v>
      </c>
      <c r="E88" s="190">
        <v>150</v>
      </c>
      <c r="F88" s="191">
        <v>0</v>
      </c>
      <c r="G88" s="192">
        <f t="shared" si="6"/>
        <v>0</v>
      </c>
      <c r="H88" s="190">
        <v>0</v>
      </c>
      <c r="I88" s="190">
        <f t="shared" si="7"/>
        <v>0</v>
      </c>
      <c r="J88" s="190">
        <v>0</v>
      </c>
      <c r="K88" s="190">
        <f t="shared" si="8"/>
        <v>0</v>
      </c>
    </row>
    <row r="89" spans="1:11" x14ac:dyDescent="0.2">
      <c r="A89" s="1"/>
      <c r="B89" s="2"/>
      <c r="C89" s="61"/>
      <c r="D89" s="4"/>
      <c r="E89" s="1"/>
      <c r="F89" s="1"/>
      <c r="G89" s="1"/>
      <c r="H89" s="1"/>
      <c r="I89" s="1"/>
      <c r="J89" s="1"/>
      <c r="K89" s="1"/>
    </row>
    <row r="90" spans="1:11" x14ac:dyDescent="0.2">
      <c r="A90" s="199"/>
      <c r="B90" s="200" t="s">
        <v>11</v>
      </c>
      <c r="C90" s="201"/>
      <c r="D90" s="202"/>
      <c r="E90" s="203"/>
      <c r="F90" s="203"/>
      <c r="G90" s="204">
        <f>G8</f>
        <v>0</v>
      </c>
      <c r="H90" s="1"/>
      <c r="I90" s="1"/>
      <c r="J90" s="1"/>
      <c r="K90" s="1"/>
    </row>
    <row r="91" spans="1:11" x14ac:dyDescent="0.2">
      <c r="C91" s="63"/>
      <c r="D91" s="6"/>
    </row>
    <row r="92" spans="1:11" x14ac:dyDescent="0.2">
      <c r="D92" s="6"/>
    </row>
    <row r="93" spans="1:11" x14ac:dyDescent="0.2">
      <c r="D93" s="6"/>
    </row>
    <row r="94" spans="1:11" x14ac:dyDescent="0.2">
      <c r="D94" s="6"/>
    </row>
    <row r="95" spans="1:11" x14ac:dyDescent="0.2">
      <c r="D95" s="6"/>
    </row>
    <row r="96" spans="1:11"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6">
    <mergeCell ref="C72:G72"/>
    <mergeCell ref="A1:G1"/>
    <mergeCell ref="C2:G2"/>
    <mergeCell ref="C3:G3"/>
    <mergeCell ref="C4:G4"/>
    <mergeCell ref="C69:G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5D8-07BB-4C1D-9649-878AAD4F7278}">
  <sheetPr>
    <tabColor theme="5" tint="0.59999389629810485"/>
    <outlinePr summaryBelow="0"/>
  </sheetPr>
  <dimension ref="A1:K5001"/>
  <sheetViews>
    <sheetView workbookViewId="0">
      <pane ySplit="7" topLeftCell="A36" activePane="bottomLeft" state="frozen"/>
      <selection activeCell="G8" sqref="G8"/>
      <selection pane="bottomLeft" activeCell="Q42" sqref="Q42"/>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17</v>
      </c>
      <c r="C3" s="344" t="s">
        <v>9788</v>
      </c>
      <c r="D3" s="345"/>
      <c r="E3" s="345"/>
      <c r="F3" s="345"/>
      <c r="G3" s="346"/>
    </row>
    <row r="4" spans="1:11" ht="24.95" customHeight="1" x14ac:dyDescent="0.2">
      <c r="A4" s="170" t="s">
        <v>4</v>
      </c>
      <c r="B4" s="168" t="s">
        <v>36</v>
      </c>
      <c r="C4" s="347" t="s">
        <v>9782</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9748</v>
      </c>
      <c r="C8" s="173" t="s">
        <v>9749</v>
      </c>
      <c r="D8" s="174"/>
      <c r="E8" s="175"/>
      <c r="F8" s="176"/>
      <c r="G8" s="176">
        <f>SUM(G9:G48)</f>
        <v>0</v>
      </c>
      <c r="H8" s="175"/>
      <c r="I8" s="175">
        <f>SUM(I9:I48)</f>
        <v>1.59</v>
      </c>
      <c r="J8" s="175"/>
      <c r="K8" s="175">
        <f>SUM(K9:K48)</f>
        <v>0.94000000000000006</v>
      </c>
    </row>
    <row r="9" spans="1:11" outlineLevel="1" x14ac:dyDescent="0.2">
      <c r="A9" s="177">
        <v>1</v>
      </c>
      <c r="B9" s="178" t="s">
        <v>9791</v>
      </c>
      <c r="C9" s="179" t="s">
        <v>9792</v>
      </c>
      <c r="D9" s="180" t="s">
        <v>373</v>
      </c>
      <c r="E9" s="181">
        <v>130</v>
      </c>
      <c r="F9" s="182">
        <v>0</v>
      </c>
      <c r="G9" s="183">
        <f t="shared" ref="G9:G36" si="0">ROUND(E9*F9,2)</f>
        <v>0</v>
      </c>
      <c r="H9" s="181">
        <v>1.6000000000000001E-4</v>
      </c>
      <c r="I9" s="181">
        <f t="shared" ref="I9:I36" si="1">ROUND(E9*H9,2)</f>
        <v>0.02</v>
      </c>
      <c r="J9" s="181">
        <v>0</v>
      </c>
      <c r="K9" s="181">
        <f t="shared" ref="K9:K36" si="2">ROUND(E9*J9,2)</f>
        <v>0</v>
      </c>
    </row>
    <row r="10" spans="1:11" outlineLevel="1" x14ac:dyDescent="0.2">
      <c r="A10" s="177">
        <v>2</v>
      </c>
      <c r="B10" s="178" t="s">
        <v>9793</v>
      </c>
      <c r="C10" s="179" t="s">
        <v>9794</v>
      </c>
      <c r="D10" s="180" t="s">
        <v>373</v>
      </c>
      <c r="E10" s="181">
        <v>250</v>
      </c>
      <c r="F10" s="182">
        <v>0</v>
      </c>
      <c r="G10" s="183">
        <f t="shared" si="0"/>
        <v>0</v>
      </c>
      <c r="H10" s="181">
        <v>2.3000000000000001E-4</v>
      </c>
      <c r="I10" s="181">
        <f t="shared" si="1"/>
        <v>0.06</v>
      </c>
      <c r="J10" s="181">
        <v>0</v>
      </c>
      <c r="K10" s="181">
        <f t="shared" si="2"/>
        <v>0</v>
      </c>
    </row>
    <row r="11" spans="1:11" outlineLevel="1" x14ac:dyDescent="0.2">
      <c r="A11" s="177">
        <v>3</v>
      </c>
      <c r="B11" s="178" t="s">
        <v>9795</v>
      </c>
      <c r="C11" s="179" t="s">
        <v>9796</v>
      </c>
      <c r="D11" s="180" t="s">
        <v>373</v>
      </c>
      <c r="E11" s="181">
        <v>60</v>
      </c>
      <c r="F11" s="182">
        <v>0</v>
      </c>
      <c r="G11" s="183">
        <f t="shared" si="0"/>
        <v>0</v>
      </c>
      <c r="H11" s="181">
        <v>2.2000000000000001E-4</v>
      </c>
      <c r="I11" s="181">
        <f t="shared" si="1"/>
        <v>0.01</v>
      </c>
      <c r="J11" s="181">
        <v>0</v>
      </c>
      <c r="K11" s="181">
        <f t="shared" si="2"/>
        <v>0</v>
      </c>
    </row>
    <row r="12" spans="1:11" outlineLevel="1" x14ac:dyDescent="0.2">
      <c r="A12" s="177">
        <v>4</v>
      </c>
      <c r="B12" s="178" t="s">
        <v>9797</v>
      </c>
      <c r="C12" s="179" t="s">
        <v>9798</v>
      </c>
      <c r="D12" s="180" t="s">
        <v>373</v>
      </c>
      <c r="E12" s="181">
        <v>13</v>
      </c>
      <c r="F12" s="182">
        <v>0</v>
      </c>
      <c r="G12" s="183">
        <f t="shared" si="0"/>
        <v>0</v>
      </c>
      <c r="H12" s="181">
        <v>3.2000000000000003E-4</v>
      </c>
      <c r="I12" s="181">
        <f t="shared" si="1"/>
        <v>0</v>
      </c>
      <c r="J12" s="181">
        <v>0</v>
      </c>
      <c r="K12" s="181">
        <f t="shared" si="2"/>
        <v>0</v>
      </c>
    </row>
    <row r="13" spans="1:11" outlineLevel="1" x14ac:dyDescent="0.2">
      <c r="A13" s="177">
        <v>5</v>
      </c>
      <c r="B13" s="178" t="s">
        <v>9944</v>
      </c>
      <c r="C13" s="179" t="s">
        <v>9945</v>
      </c>
      <c r="D13" s="180" t="s">
        <v>373</v>
      </c>
      <c r="E13" s="181">
        <v>3</v>
      </c>
      <c r="F13" s="182">
        <v>0</v>
      </c>
      <c r="G13" s="183">
        <f t="shared" si="0"/>
        <v>0</v>
      </c>
      <c r="H13" s="181">
        <v>3.6000000000000002E-4</v>
      </c>
      <c r="I13" s="181">
        <f t="shared" si="1"/>
        <v>0</v>
      </c>
      <c r="J13" s="181">
        <v>0</v>
      </c>
      <c r="K13" s="181">
        <f t="shared" si="2"/>
        <v>0</v>
      </c>
    </row>
    <row r="14" spans="1:11" outlineLevel="1" x14ac:dyDescent="0.2">
      <c r="A14" s="177">
        <v>6</v>
      </c>
      <c r="B14" s="178" t="s">
        <v>9825</v>
      </c>
      <c r="C14" s="179" t="s">
        <v>9826</v>
      </c>
      <c r="D14" s="180" t="s">
        <v>373</v>
      </c>
      <c r="E14" s="181">
        <v>50</v>
      </c>
      <c r="F14" s="182">
        <v>0</v>
      </c>
      <c r="G14" s="183">
        <f t="shared" si="0"/>
        <v>0</v>
      </c>
      <c r="H14" s="181">
        <v>5.0000000000000002E-5</v>
      </c>
      <c r="I14" s="181">
        <f t="shared" si="1"/>
        <v>0</v>
      </c>
      <c r="J14" s="181">
        <v>0</v>
      </c>
      <c r="K14" s="181">
        <f t="shared" si="2"/>
        <v>0</v>
      </c>
    </row>
    <row r="15" spans="1:11" outlineLevel="1" x14ac:dyDescent="0.2">
      <c r="A15" s="177">
        <v>7</v>
      </c>
      <c r="B15" s="178" t="s">
        <v>9827</v>
      </c>
      <c r="C15" s="179" t="s">
        <v>9828</v>
      </c>
      <c r="D15" s="180" t="s">
        <v>373</v>
      </c>
      <c r="E15" s="181">
        <v>20</v>
      </c>
      <c r="F15" s="182">
        <v>0</v>
      </c>
      <c r="G15" s="183">
        <f t="shared" si="0"/>
        <v>0</v>
      </c>
      <c r="H15" s="181">
        <v>1.2999999999999999E-4</v>
      </c>
      <c r="I15" s="181">
        <f t="shared" si="1"/>
        <v>0</v>
      </c>
      <c r="J15" s="181">
        <v>0</v>
      </c>
      <c r="K15" s="181">
        <f t="shared" si="2"/>
        <v>0</v>
      </c>
    </row>
    <row r="16" spans="1:11" outlineLevel="1" x14ac:dyDescent="0.2">
      <c r="A16" s="177">
        <v>8</v>
      </c>
      <c r="B16" s="178" t="s">
        <v>9946</v>
      </c>
      <c r="C16" s="179" t="s">
        <v>9947</v>
      </c>
      <c r="D16" s="180" t="s">
        <v>373</v>
      </c>
      <c r="E16" s="181">
        <v>10</v>
      </c>
      <c r="F16" s="182">
        <v>0</v>
      </c>
      <c r="G16" s="183">
        <f t="shared" si="0"/>
        <v>0</v>
      </c>
      <c r="H16" s="181">
        <v>0</v>
      </c>
      <c r="I16" s="181">
        <f t="shared" si="1"/>
        <v>0</v>
      </c>
      <c r="J16" s="181">
        <v>0</v>
      </c>
      <c r="K16" s="181">
        <f t="shared" si="2"/>
        <v>0</v>
      </c>
    </row>
    <row r="17" spans="1:11" ht="33.75" outlineLevel="1" x14ac:dyDescent="0.2">
      <c r="A17" s="177">
        <v>9</v>
      </c>
      <c r="B17" s="178" t="s">
        <v>9948</v>
      </c>
      <c r="C17" s="179" t="s">
        <v>9949</v>
      </c>
      <c r="D17" s="180" t="s">
        <v>373</v>
      </c>
      <c r="E17" s="181">
        <v>10</v>
      </c>
      <c r="F17" s="182">
        <v>0</v>
      </c>
      <c r="G17" s="183">
        <f t="shared" si="0"/>
        <v>0</v>
      </c>
      <c r="H17" s="181">
        <v>0</v>
      </c>
      <c r="I17" s="181">
        <f t="shared" si="1"/>
        <v>0</v>
      </c>
      <c r="J17" s="181">
        <v>0</v>
      </c>
      <c r="K17" s="181">
        <f t="shared" si="2"/>
        <v>0</v>
      </c>
    </row>
    <row r="18" spans="1:11" ht="22.5" outlineLevel="1" x14ac:dyDescent="0.2">
      <c r="A18" s="177">
        <v>10</v>
      </c>
      <c r="B18" s="178" t="s">
        <v>9833</v>
      </c>
      <c r="C18" s="179" t="s">
        <v>9834</v>
      </c>
      <c r="D18" s="180" t="s">
        <v>505</v>
      </c>
      <c r="E18" s="181">
        <v>14</v>
      </c>
      <c r="F18" s="182">
        <v>0</v>
      </c>
      <c r="G18" s="183">
        <f t="shared" si="0"/>
        <v>0</v>
      </c>
      <c r="H18" s="181">
        <v>9.0000000000000006E-5</v>
      </c>
      <c r="I18" s="181">
        <f t="shared" si="1"/>
        <v>0</v>
      </c>
      <c r="J18" s="181">
        <v>0</v>
      </c>
      <c r="K18" s="181">
        <f t="shared" si="2"/>
        <v>0</v>
      </c>
    </row>
    <row r="19" spans="1:11" ht="22.5" outlineLevel="1" x14ac:dyDescent="0.2">
      <c r="A19" s="177">
        <v>11</v>
      </c>
      <c r="B19" s="178" t="s">
        <v>9837</v>
      </c>
      <c r="C19" s="179" t="s">
        <v>9838</v>
      </c>
      <c r="D19" s="180" t="s">
        <v>505</v>
      </c>
      <c r="E19" s="181">
        <v>22</v>
      </c>
      <c r="F19" s="182">
        <v>0</v>
      </c>
      <c r="G19" s="183">
        <f t="shared" si="0"/>
        <v>0</v>
      </c>
      <c r="H19" s="181">
        <v>6.0000000000000002E-5</v>
      </c>
      <c r="I19" s="181">
        <f t="shared" si="1"/>
        <v>0</v>
      </c>
      <c r="J19" s="181">
        <v>0</v>
      </c>
      <c r="K19" s="181">
        <f t="shared" si="2"/>
        <v>0</v>
      </c>
    </row>
    <row r="20" spans="1:11" ht="22.5" outlineLevel="1" x14ac:dyDescent="0.2">
      <c r="A20" s="177">
        <v>12</v>
      </c>
      <c r="B20" s="178" t="s">
        <v>9843</v>
      </c>
      <c r="C20" s="179" t="s">
        <v>9844</v>
      </c>
      <c r="D20" s="180" t="s">
        <v>505</v>
      </c>
      <c r="E20" s="181">
        <v>6</v>
      </c>
      <c r="F20" s="182">
        <v>0</v>
      </c>
      <c r="G20" s="183">
        <f t="shared" si="0"/>
        <v>0</v>
      </c>
      <c r="H20" s="181">
        <v>1.1E-4</v>
      </c>
      <c r="I20" s="181">
        <f t="shared" si="1"/>
        <v>0</v>
      </c>
      <c r="J20" s="181">
        <v>0</v>
      </c>
      <c r="K20" s="181">
        <f t="shared" si="2"/>
        <v>0</v>
      </c>
    </row>
    <row r="21" spans="1:11" outlineLevel="1" x14ac:dyDescent="0.2">
      <c r="A21" s="177">
        <v>13</v>
      </c>
      <c r="B21" s="178" t="s">
        <v>9950</v>
      </c>
      <c r="C21" s="179" t="s">
        <v>9951</v>
      </c>
      <c r="D21" s="180" t="s">
        <v>505</v>
      </c>
      <c r="E21" s="181">
        <v>1</v>
      </c>
      <c r="F21" s="182">
        <v>0</v>
      </c>
      <c r="G21" s="183">
        <f t="shared" si="0"/>
        <v>0</v>
      </c>
      <c r="H21" s="181">
        <v>1.2E-4</v>
      </c>
      <c r="I21" s="181">
        <f t="shared" si="1"/>
        <v>0</v>
      </c>
      <c r="J21" s="181">
        <v>0</v>
      </c>
      <c r="K21" s="181">
        <f t="shared" si="2"/>
        <v>0</v>
      </c>
    </row>
    <row r="22" spans="1:11" ht="22.5" outlineLevel="1" x14ac:dyDescent="0.2">
      <c r="A22" s="177">
        <v>14</v>
      </c>
      <c r="B22" s="178" t="s">
        <v>9952</v>
      </c>
      <c r="C22" s="179" t="s">
        <v>9953</v>
      </c>
      <c r="D22" s="180" t="s">
        <v>505</v>
      </c>
      <c r="E22" s="181">
        <v>2</v>
      </c>
      <c r="F22" s="182">
        <v>0</v>
      </c>
      <c r="G22" s="183">
        <f t="shared" si="0"/>
        <v>0</v>
      </c>
      <c r="H22" s="181">
        <v>1.1E-4</v>
      </c>
      <c r="I22" s="181">
        <f t="shared" si="1"/>
        <v>0</v>
      </c>
      <c r="J22" s="181">
        <v>0</v>
      </c>
      <c r="K22" s="181">
        <f t="shared" si="2"/>
        <v>0</v>
      </c>
    </row>
    <row r="23" spans="1:11" ht="22.5" outlineLevel="1" x14ac:dyDescent="0.2">
      <c r="A23" s="177">
        <v>15</v>
      </c>
      <c r="B23" s="178" t="s">
        <v>9954</v>
      </c>
      <c r="C23" s="179" t="s">
        <v>9955</v>
      </c>
      <c r="D23" s="180" t="s">
        <v>505</v>
      </c>
      <c r="E23" s="181">
        <v>6</v>
      </c>
      <c r="F23" s="182">
        <v>0</v>
      </c>
      <c r="G23" s="183">
        <f t="shared" si="0"/>
        <v>0</v>
      </c>
      <c r="H23" s="181">
        <v>1.1E-4</v>
      </c>
      <c r="I23" s="181">
        <f t="shared" si="1"/>
        <v>0</v>
      </c>
      <c r="J23" s="181">
        <v>0</v>
      </c>
      <c r="K23" s="181">
        <f t="shared" si="2"/>
        <v>0</v>
      </c>
    </row>
    <row r="24" spans="1:11" ht="22.5" outlineLevel="1" x14ac:dyDescent="0.2">
      <c r="A24" s="177">
        <v>16</v>
      </c>
      <c r="B24" s="178" t="s">
        <v>9956</v>
      </c>
      <c r="C24" s="179" t="s">
        <v>9957</v>
      </c>
      <c r="D24" s="180" t="s">
        <v>505</v>
      </c>
      <c r="E24" s="181">
        <v>3</v>
      </c>
      <c r="F24" s="182">
        <v>0</v>
      </c>
      <c r="G24" s="183">
        <f t="shared" si="0"/>
        <v>0</v>
      </c>
      <c r="H24" s="181">
        <v>1.1E-4</v>
      </c>
      <c r="I24" s="181">
        <f t="shared" si="1"/>
        <v>0</v>
      </c>
      <c r="J24" s="181">
        <v>0</v>
      </c>
      <c r="K24" s="181">
        <f t="shared" si="2"/>
        <v>0</v>
      </c>
    </row>
    <row r="25" spans="1:11" ht="22.5" outlineLevel="1" x14ac:dyDescent="0.2">
      <c r="A25" s="177">
        <v>17</v>
      </c>
      <c r="B25" s="178" t="s">
        <v>9862</v>
      </c>
      <c r="C25" s="179" t="s">
        <v>9863</v>
      </c>
      <c r="D25" s="180" t="s">
        <v>505</v>
      </c>
      <c r="E25" s="181">
        <v>54</v>
      </c>
      <c r="F25" s="182">
        <v>0</v>
      </c>
      <c r="G25" s="183">
        <f t="shared" si="0"/>
        <v>0</v>
      </c>
      <c r="H25" s="181">
        <v>3.0000000000000001E-5</v>
      </c>
      <c r="I25" s="181">
        <f t="shared" si="1"/>
        <v>0</v>
      </c>
      <c r="J25" s="181">
        <v>0</v>
      </c>
      <c r="K25" s="181">
        <f t="shared" si="2"/>
        <v>0</v>
      </c>
    </row>
    <row r="26" spans="1:11" ht="22.5" outlineLevel="1" x14ac:dyDescent="0.2">
      <c r="A26" s="177">
        <v>18</v>
      </c>
      <c r="B26" s="178" t="s">
        <v>9864</v>
      </c>
      <c r="C26" s="179" t="s">
        <v>9865</v>
      </c>
      <c r="D26" s="180" t="s">
        <v>505</v>
      </c>
      <c r="E26" s="181">
        <v>54</v>
      </c>
      <c r="F26" s="182">
        <v>0</v>
      </c>
      <c r="G26" s="183">
        <f t="shared" si="0"/>
        <v>0</v>
      </c>
      <c r="H26" s="181">
        <v>8.0000000000000007E-5</v>
      </c>
      <c r="I26" s="181">
        <f t="shared" si="1"/>
        <v>0</v>
      </c>
      <c r="J26" s="181">
        <v>1E-3</v>
      </c>
      <c r="K26" s="181">
        <f t="shared" si="2"/>
        <v>0.05</v>
      </c>
    </row>
    <row r="27" spans="1:11" ht="22.5" outlineLevel="1" x14ac:dyDescent="0.2">
      <c r="A27" s="177">
        <v>19</v>
      </c>
      <c r="B27" s="178" t="s">
        <v>9958</v>
      </c>
      <c r="C27" s="179" t="s">
        <v>9959</v>
      </c>
      <c r="D27" s="180" t="s">
        <v>505</v>
      </c>
      <c r="E27" s="181">
        <v>1</v>
      </c>
      <c r="F27" s="182">
        <v>0</v>
      </c>
      <c r="G27" s="183">
        <f t="shared" si="0"/>
        <v>0</v>
      </c>
      <c r="H27" s="181">
        <v>3.0000000000000001E-5</v>
      </c>
      <c r="I27" s="181">
        <f t="shared" si="1"/>
        <v>0</v>
      </c>
      <c r="J27" s="181">
        <v>0</v>
      </c>
      <c r="K27" s="181">
        <f t="shared" si="2"/>
        <v>0</v>
      </c>
    </row>
    <row r="28" spans="1:11" ht="22.5" outlineLevel="1" x14ac:dyDescent="0.2">
      <c r="A28" s="177">
        <v>20</v>
      </c>
      <c r="B28" s="178" t="s">
        <v>9960</v>
      </c>
      <c r="C28" s="179" t="s">
        <v>9961</v>
      </c>
      <c r="D28" s="180" t="s">
        <v>505</v>
      </c>
      <c r="E28" s="181">
        <v>1</v>
      </c>
      <c r="F28" s="182">
        <v>0</v>
      </c>
      <c r="G28" s="183">
        <f t="shared" si="0"/>
        <v>0</v>
      </c>
      <c r="H28" s="181">
        <v>8.0000000000000007E-5</v>
      </c>
      <c r="I28" s="181">
        <f t="shared" si="1"/>
        <v>0</v>
      </c>
      <c r="J28" s="181">
        <v>3.0000000000000001E-3</v>
      </c>
      <c r="K28" s="181">
        <f t="shared" si="2"/>
        <v>0</v>
      </c>
    </row>
    <row r="29" spans="1:11" outlineLevel="1" x14ac:dyDescent="0.2">
      <c r="A29" s="177">
        <v>21</v>
      </c>
      <c r="B29" s="178" t="s">
        <v>9962</v>
      </c>
      <c r="C29" s="179" t="s">
        <v>9963</v>
      </c>
      <c r="D29" s="180" t="s">
        <v>505</v>
      </c>
      <c r="E29" s="181">
        <v>1</v>
      </c>
      <c r="F29" s="182">
        <v>0</v>
      </c>
      <c r="G29" s="183">
        <f t="shared" si="0"/>
        <v>0</v>
      </c>
      <c r="H29" s="181">
        <v>0</v>
      </c>
      <c r="I29" s="181">
        <f t="shared" si="1"/>
        <v>0</v>
      </c>
      <c r="J29" s="181">
        <v>0</v>
      </c>
      <c r="K29" s="181">
        <f t="shared" si="2"/>
        <v>0</v>
      </c>
    </row>
    <row r="30" spans="1:11" outlineLevel="1" x14ac:dyDescent="0.2">
      <c r="A30" s="177">
        <v>22</v>
      </c>
      <c r="B30" s="178" t="s">
        <v>9964</v>
      </c>
      <c r="C30" s="179" t="s">
        <v>9965</v>
      </c>
      <c r="D30" s="180" t="s">
        <v>505</v>
      </c>
      <c r="E30" s="181">
        <v>1</v>
      </c>
      <c r="F30" s="182">
        <v>0</v>
      </c>
      <c r="G30" s="183">
        <f t="shared" si="0"/>
        <v>0</v>
      </c>
      <c r="H30" s="181">
        <v>0</v>
      </c>
      <c r="I30" s="181">
        <f t="shared" si="1"/>
        <v>0</v>
      </c>
      <c r="J30" s="181">
        <v>0</v>
      </c>
      <c r="K30" s="181">
        <f t="shared" si="2"/>
        <v>0</v>
      </c>
    </row>
    <row r="31" spans="1:11" ht="22.5" outlineLevel="1" x14ac:dyDescent="0.2">
      <c r="A31" s="177">
        <v>23</v>
      </c>
      <c r="B31" s="178" t="s">
        <v>9966</v>
      </c>
      <c r="C31" s="179" t="s">
        <v>9967</v>
      </c>
      <c r="D31" s="180" t="s">
        <v>9929</v>
      </c>
      <c r="E31" s="181">
        <v>4</v>
      </c>
      <c r="F31" s="182">
        <v>0</v>
      </c>
      <c r="G31" s="183">
        <f t="shared" si="0"/>
        <v>0</v>
      </c>
      <c r="H31" s="181">
        <v>0</v>
      </c>
      <c r="I31" s="181">
        <f t="shared" si="1"/>
        <v>0</v>
      </c>
      <c r="J31" s="181">
        <v>0</v>
      </c>
      <c r="K31" s="181">
        <f t="shared" si="2"/>
        <v>0</v>
      </c>
    </row>
    <row r="32" spans="1:11" outlineLevel="1" x14ac:dyDescent="0.2">
      <c r="A32" s="177">
        <v>24</v>
      </c>
      <c r="B32" s="178" t="s">
        <v>9882</v>
      </c>
      <c r="C32" s="179" t="s">
        <v>9968</v>
      </c>
      <c r="D32" s="180" t="s">
        <v>505</v>
      </c>
      <c r="E32" s="181">
        <v>1</v>
      </c>
      <c r="F32" s="182">
        <v>0</v>
      </c>
      <c r="G32" s="183">
        <f t="shared" si="0"/>
        <v>0</v>
      </c>
      <c r="H32" s="181">
        <v>0</v>
      </c>
      <c r="I32" s="181">
        <f t="shared" si="1"/>
        <v>0</v>
      </c>
      <c r="J32" s="181">
        <v>0</v>
      </c>
      <c r="K32" s="181">
        <f t="shared" si="2"/>
        <v>0</v>
      </c>
    </row>
    <row r="33" spans="1:11" outlineLevel="1" x14ac:dyDescent="0.2">
      <c r="A33" s="177">
        <v>25</v>
      </c>
      <c r="B33" s="178" t="s">
        <v>9884</v>
      </c>
      <c r="C33" s="179" t="s">
        <v>9969</v>
      </c>
      <c r="D33" s="180" t="s">
        <v>505</v>
      </c>
      <c r="E33" s="181">
        <v>1</v>
      </c>
      <c r="F33" s="182">
        <v>0</v>
      </c>
      <c r="G33" s="183">
        <f t="shared" si="0"/>
        <v>0</v>
      </c>
      <c r="H33" s="181">
        <v>0</v>
      </c>
      <c r="I33" s="181">
        <f t="shared" si="1"/>
        <v>0</v>
      </c>
      <c r="J33" s="181">
        <v>0</v>
      </c>
      <c r="K33" s="181">
        <f t="shared" si="2"/>
        <v>0</v>
      </c>
    </row>
    <row r="34" spans="1:11" outlineLevel="1" x14ac:dyDescent="0.2">
      <c r="A34" s="177">
        <v>26</v>
      </c>
      <c r="B34" s="178" t="s">
        <v>9970</v>
      </c>
      <c r="C34" s="179" t="s">
        <v>9971</v>
      </c>
      <c r="D34" s="180" t="s">
        <v>505</v>
      </c>
      <c r="E34" s="181">
        <v>5</v>
      </c>
      <c r="F34" s="182">
        <v>0</v>
      </c>
      <c r="G34" s="183">
        <f t="shared" si="0"/>
        <v>0</v>
      </c>
      <c r="H34" s="181">
        <v>3.6800000000000001E-3</v>
      </c>
      <c r="I34" s="181">
        <f t="shared" si="1"/>
        <v>0.02</v>
      </c>
      <c r="J34" s="181">
        <v>0</v>
      </c>
      <c r="K34" s="181">
        <f t="shared" si="2"/>
        <v>0</v>
      </c>
    </row>
    <row r="35" spans="1:11" outlineLevel="1" x14ac:dyDescent="0.2">
      <c r="A35" s="177">
        <v>27</v>
      </c>
      <c r="B35" s="178" t="s">
        <v>9904</v>
      </c>
      <c r="C35" s="179" t="s">
        <v>9905</v>
      </c>
      <c r="D35" s="180" t="s">
        <v>373</v>
      </c>
      <c r="E35" s="181">
        <v>50</v>
      </c>
      <c r="F35" s="182">
        <v>0</v>
      </c>
      <c r="G35" s="183">
        <f t="shared" si="0"/>
        <v>0</v>
      </c>
      <c r="H35" s="181">
        <v>4.8999999999999998E-4</v>
      </c>
      <c r="I35" s="181">
        <f t="shared" si="1"/>
        <v>0.02</v>
      </c>
      <c r="J35" s="181">
        <v>1.2999999999999999E-2</v>
      </c>
      <c r="K35" s="181">
        <f t="shared" si="2"/>
        <v>0.65</v>
      </c>
    </row>
    <row r="36" spans="1:11" ht="22.5" outlineLevel="1" x14ac:dyDescent="0.2">
      <c r="A36" s="186">
        <v>28</v>
      </c>
      <c r="B36" s="187" t="s">
        <v>9906</v>
      </c>
      <c r="C36" s="188" t="s">
        <v>9907</v>
      </c>
      <c r="D36" s="189" t="s">
        <v>373</v>
      </c>
      <c r="E36" s="190">
        <v>50</v>
      </c>
      <c r="F36" s="191">
        <v>0</v>
      </c>
      <c r="G36" s="192">
        <f t="shared" si="0"/>
        <v>0</v>
      </c>
      <c r="H36" s="190">
        <v>1.7330000000000002E-2</v>
      </c>
      <c r="I36" s="190">
        <f t="shared" si="1"/>
        <v>0.87</v>
      </c>
      <c r="J36" s="190">
        <v>0</v>
      </c>
      <c r="K36" s="190">
        <f t="shared" si="2"/>
        <v>0</v>
      </c>
    </row>
    <row r="37" spans="1:11" outlineLevel="1" x14ac:dyDescent="0.2">
      <c r="A37" s="193"/>
      <c r="B37" s="194"/>
      <c r="C37" s="375" t="s">
        <v>9908</v>
      </c>
      <c r="D37" s="376"/>
      <c r="E37" s="376"/>
      <c r="F37" s="376"/>
      <c r="G37" s="376"/>
      <c r="H37" s="198"/>
      <c r="I37" s="198"/>
      <c r="J37" s="198"/>
      <c r="K37" s="198"/>
    </row>
    <row r="38" spans="1:11" outlineLevel="1" x14ac:dyDescent="0.2">
      <c r="A38" s="177">
        <v>29</v>
      </c>
      <c r="B38" s="178" t="s">
        <v>9909</v>
      </c>
      <c r="C38" s="179" t="s">
        <v>9910</v>
      </c>
      <c r="D38" s="180" t="s">
        <v>373</v>
      </c>
      <c r="E38" s="181">
        <v>120</v>
      </c>
      <c r="F38" s="182">
        <v>0</v>
      </c>
      <c r="G38" s="183">
        <f>ROUND(E38*F38,2)</f>
        <v>0</v>
      </c>
      <c r="H38" s="181">
        <v>4.8999999999999998E-4</v>
      </c>
      <c r="I38" s="181">
        <f>ROUND(E38*H38,2)</f>
        <v>0.06</v>
      </c>
      <c r="J38" s="181">
        <v>2E-3</v>
      </c>
      <c r="K38" s="181">
        <f>ROUND(E38*J38,2)</f>
        <v>0.24</v>
      </c>
    </row>
    <row r="39" spans="1:11" ht="22.5" outlineLevel="1" x14ac:dyDescent="0.2">
      <c r="A39" s="186">
        <v>30</v>
      </c>
      <c r="B39" s="187" t="s">
        <v>9911</v>
      </c>
      <c r="C39" s="188" t="s">
        <v>9912</v>
      </c>
      <c r="D39" s="189" t="s">
        <v>373</v>
      </c>
      <c r="E39" s="190">
        <v>120</v>
      </c>
      <c r="F39" s="191">
        <v>0</v>
      </c>
      <c r="G39" s="192">
        <f>ROUND(E39*F39,2)</f>
        <v>0</v>
      </c>
      <c r="H39" s="190">
        <v>4.3299999999999996E-3</v>
      </c>
      <c r="I39" s="190">
        <f>ROUND(E39*H39,2)</f>
        <v>0.52</v>
      </c>
      <c r="J39" s="190">
        <v>0</v>
      </c>
      <c r="K39" s="190">
        <f>ROUND(E39*J39,2)</f>
        <v>0</v>
      </c>
    </row>
    <row r="40" spans="1:11" outlineLevel="1" x14ac:dyDescent="0.2">
      <c r="A40" s="193"/>
      <c r="B40" s="194"/>
      <c r="C40" s="375" t="s">
        <v>9908</v>
      </c>
      <c r="D40" s="376"/>
      <c r="E40" s="376"/>
      <c r="F40" s="376"/>
      <c r="G40" s="376"/>
      <c r="H40" s="198"/>
      <c r="I40" s="198"/>
      <c r="J40" s="198"/>
      <c r="K40" s="198"/>
    </row>
    <row r="41" spans="1:11" ht="22.5" outlineLevel="1" x14ac:dyDescent="0.2">
      <c r="A41" s="177">
        <v>31</v>
      </c>
      <c r="B41" s="178" t="s">
        <v>9921</v>
      </c>
      <c r="C41" s="179" t="s">
        <v>9922</v>
      </c>
      <c r="D41" s="180" t="s">
        <v>373</v>
      </c>
      <c r="E41" s="181">
        <v>20</v>
      </c>
      <c r="F41" s="182">
        <v>0</v>
      </c>
      <c r="G41" s="183">
        <f t="shared" ref="G41:G48" si="3">ROUND(E41*F41,2)</f>
        <v>0</v>
      </c>
      <c r="H41" s="181">
        <v>1.2E-4</v>
      </c>
      <c r="I41" s="181">
        <f t="shared" ref="I41:I48" si="4">ROUND(E41*H41,2)</f>
        <v>0</v>
      </c>
      <c r="J41" s="181">
        <v>0</v>
      </c>
      <c r="K41" s="181">
        <f t="shared" ref="K41:K48" si="5">ROUND(E41*J41,2)</f>
        <v>0</v>
      </c>
    </row>
    <row r="42" spans="1:11" ht="22.5" outlineLevel="1" x14ac:dyDescent="0.2">
      <c r="A42" s="177">
        <v>32</v>
      </c>
      <c r="B42" s="178" t="s">
        <v>9923</v>
      </c>
      <c r="C42" s="179" t="s">
        <v>9924</v>
      </c>
      <c r="D42" s="180" t="s">
        <v>373</v>
      </c>
      <c r="E42" s="181">
        <v>170</v>
      </c>
      <c r="F42" s="182">
        <v>0</v>
      </c>
      <c r="G42" s="183">
        <f t="shared" si="3"/>
        <v>0</v>
      </c>
      <c r="H42" s="181">
        <v>6.9999999999999994E-5</v>
      </c>
      <c r="I42" s="181">
        <f t="shared" si="4"/>
        <v>0.01</v>
      </c>
      <c r="J42" s="181">
        <v>0</v>
      </c>
      <c r="K42" s="181">
        <f t="shared" si="5"/>
        <v>0</v>
      </c>
    </row>
    <row r="43" spans="1:11" ht="22.5" outlineLevel="1" x14ac:dyDescent="0.2">
      <c r="A43" s="177">
        <v>33</v>
      </c>
      <c r="B43" s="178" t="s">
        <v>9925</v>
      </c>
      <c r="C43" s="179" t="s">
        <v>9926</v>
      </c>
      <c r="D43" s="180" t="s">
        <v>373</v>
      </c>
      <c r="E43" s="181">
        <v>70</v>
      </c>
      <c r="F43" s="182">
        <v>0</v>
      </c>
      <c r="G43" s="183">
        <f t="shared" si="3"/>
        <v>0</v>
      </c>
      <c r="H43" s="181">
        <v>6.0000000000000002E-5</v>
      </c>
      <c r="I43" s="181">
        <f t="shared" si="4"/>
        <v>0</v>
      </c>
      <c r="J43" s="181">
        <v>0</v>
      </c>
      <c r="K43" s="181">
        <f t="shared" si="5"/>
        <v>0</v>
      </c>
    </row>
    <row r="44" spans="1:11" outlineLevel="1" x14ac:dyDescent="0.2">
      <c r="A44" s="177">
        <v>34</v>
      </c>
      <c r="B44" s="178" t="s">
        <v>9930</v>
      </c>
      <c r="C44" s="179" t="s">
        <v>9972</v>
      </c>
      <c r="D44" s="180" t="s">
        <v>505</v>
      </c>
      <c r="E44" s="181">
        <v>1</v>
      </c>
      <c r="F44" s="182">
        <v>0</v>
      </c>
      <c r="G44" s="183">
        <f t="shared" si="3"/>
        <v>0</v>
      </c>
      <c r="H44" s="181">
        <v>0</v>
      </c>
      <c r="I44" s="181">
        <f t="shared" si="4"/>
        <v>0</v>
      </c>
      <c r="J44" s="181">
        <v>0</v>
      </c>
      <c r="K44" s="181">
        <f t="shared" si="5"/>
        <v>0</v>
      </c>
    </row>
    <row r="45" spans="1:11" outlineLevel="1" x14ac:dyDescent="0.2">
      <c r="A45" s="177">
        <v>35</v>
      </c>
      <c r="B45" s="178" t="s">
        <v>9932</v>
      </c>
      <c r="C45" s="179" t="s">
        <v>9933</v>
      </c>
      <c r="D45" s="180" t="s">
        <v>505</v>
      </c>
      <c r="E45" s="181">
        <v>1</v>
      </c>
      <c r="F45" s="182">
        <v>0</v>
      </c>
      <c r="G45" s="183">
        <f t="shared" si="3"/>
        <v>0</v>
      </c>
      <c r="H45" s="181">
        <v>0</v>
      </c>
      <c r="I45" s="181">
        <f t="shared" si="4"/>
        <v>0</v>
      </c>
      <c r="J45" s="181">
        <v>0</v>
      </c>
      <c r="K45" s="181">
        <f t="shared" si="5"/>
        <v>0</v>
      </c>
    </row>
    <row r="46" spans="1:11" outlineLevel="1" x14ac:dyDescent="0.2">
      <c r="A46" s="177">
        <v>36</v>
      </c>
      <c r="B46" s="178" t="s">
        <v>9934</v>
      </c>
      <c r="C46" s="179" t="s">
        <v>9935</v>
      </c>
      <c r="D46" s="180" t="s">
        <v>505</v>
      </c>
      <c r="E46" s="181">
        <v>1</v>
      </c>
      <c r="F46" s="182">
        <v>0</v>
      </c>
      <c r="G46" s="183">
        <f t="shared" si="3"/>
        <v>0</v>
      </c>
      <c r="H46" s="181">
        <v>0</v>
      </c>
      <c r="I46" s="181">
        <f t="shared" si="4"/>
        <v>0</v>
      </c>
      <c r="J46" s="181">
        <v>0</v>
      </c>
      <c r="K46" s="181">
        <f t="shared" si="5"/>
        <v>0</v>
      </c>
    </row>
    <row r="47" spans="1:11" outlineLevel="1" x14ac:dyDescent="0.2">
      <c r="A47" s="177">
        <v>37</v>
      </c>
      <c r="B47" s="178" t="s">
        <v>12995</v>
      </c>
      <c r="C47" s="179" t="s">
        <v>12994</v>
      </c>
      <c r="D47" s="180" t="s">
        <v>373</v>
      </c>
      <c r="E47" s="181">
        <v>350</v>
      </c>
      <c r="F47" s="182">
        <v>0</v>
      </c>
      <c r="G47" s="183">
        <f t="shared" si="3"/>
        <v>0</v>
      </c>
      <c r="H47" s="181">
        <v>0</v>
      </c>
      <c r="I47" s="181">
        <f t="shared" si="4"/>
        <v>0</v>
      </c>
      <c r="J47" s="181">
        <v>0</v>
      </c>
      <c r="K47" s="181">
        <f t="shared" si="5"/>
        <v>0</v>
      </c>
    </row>
    <row r="48" spans="1:11" outlineLevel="1" x14ac:dyDescent="0.2">
      <c r="A48" s="186">
        <v>38</v>
      </c>
      <c r="B48" s="187" t="s">
        <v>9936</v>
      </c>
      <c r="C48" s="188" t="s">
        <v>9973</v>
      </c>
      <c r="D48" s="189" t="s">
        <v>505</v>
      </c>
      <c r="E48" s="190">
        <v>40</v>
      </c>
      <c r="F48" s="191">
        <v>0</v>
      </c>
      <c r="G48" s="192">
        <f t="shared" si="3"/>
        <v>0</v>
      </c>
      <c r="H48" s="190">
        <v>0</v>
      </c>
      <c r="I48" s="190">
        <f t="shared" si="4"/>
        <v>0</v>
      </c>
      <c r="J48" s="190">
        <v>0</v>
      </c>
      <c r="K48" s="190">
        <f t="shared" si="5"/>
        <v>0</v>
      </c>
    </row>
    <row r="49" spans="1:11" x14ac:dyDescent="0.2">
      <c r="A49" s="1"/>
      <c r="B49" s="2"/>
      <c r="C49" s="61"/>
      <c r="D49" s="4"/>
      <c r="E49" s="1"/>
      <c r="F49" s="1"/>
      <c r="G49" s="1"/>
      <c r="H49" s="1"/>
      <c r="I49" s="1"/>
      <c r="J49" s="1"/>
      <c r="K49" s="1"/>
    </row>
    <row r="50" spans="1:11" x14ac:dyDescent="0.2">
      <c r="A50" s="199"/>
      <c r="B50" s="200" t="s">
        <v>11</v>
      </c>
      <c r="C50" s="201"/>
      <c r="D50" s="202"/>
      <c r="E50" s="203"/>
      <c r="F50" s="203"/>
      <c r="G50" s="204">
        <f>G8</f>
        <v>0</v>
      </c>
      <c r="H50" s="1"/>
      <c r="I50" s="1"/>
      <c r="J50" s="1"/>
      <c r="K50" s="1"/>
    </row>
    <row r="51" spans="1:11" x14ac:dyDescent="0.2">
      <c r="C51" s="63"/>
      <c r="D51" s="6"/>
    </row>
    <row r="52" spans="1:11" x14ac:dyDescent="0.2">
      <c r="D52" s="6"/>
    </row>
    <row r="53" spans="1:11" x14ac:dyDescent="0.2">
      <c r="D53" s="6"/>
    </row>
    <row r="54" spans="1:11" x14ac:dyDescent="0.2">
      <c r="D54" s="6"/>
    </row>
    <row r="55" spans="1:11" x14ac:dyDescent="0.2">
      <c r="D55" s="6"/>
    </row>
    <row r="56" spans="1:11" x14ac:dyDescent="0.2">
      <c r="D56" s="6"/>
    </row>
    <row r="57" spans="1:11" x14ac:dyDescent="0.2">
      <c r="D57" s="6"/>
    </row>
    <row r="58" spans="1:11" x14ac:dyDescent="0.2">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6">
    <mergeCell ref="C40:G40"/>
    <mergeCell ref="A1:G1"/>
    <mergeCell ref="C2:G2"/>
    <mergeCell ref="C3:G3"/>
    <mergeCell ref="C4:G4"/>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720-FCDD-411C-8F7F-1176A72FA92F}">
  <sheetPr>
    <tabColor theme="5" tint="0.59999389629810485"/>
    <outlinePr summaryBelow="0"/>
  </sheetPr>
  <dimension ref="A1:K5000"/>
  <sheetViews>
    <sheetView workbookViewId="0">
      <pane ySplit="7" topLeftCell="A24" activePane="bottomLeft" state="frozen"/>
      <selection activeCell="G8" sqref="G8"/>
      <selection pane="bottomLeft" activeCell="F25" sqref="F25"/>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17</v>
      </c>
      <c r="C3" s="344" t="s">
        <v>9788</v>
      </c>
      <c r="D3" s="345"/>
      <c r="E3" s="345"/>
      <c r="F3" s="345"/>
      <c r="G3" s="346"/>
    </row>
    <row r="4" spans="1:11" ht="24.95" customHeight="1" x14ac:dyDescent="0.2">
      <c r="A4" s="170" t="s">
        <v>4</v>
      </c>
      <c r="B4" s="168" t="s">
        <v>40</v>
      </c>
      <c r="C4" s="347" t="s">
        <v>9783</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9974</v>
      </c>
      <c r="C8" s="173" t="s">
        <v>9783</v>
      </c>
      <c r="D8" s="174"/>
      <c r="E8" s="175"/>
      <c r="F8" s="176"/>
      <c r="G8" s="176">
        <f>SUM(G9:G55)</f>
        <v>0</v>
      </c>
      <c r="H8" s="175"/>
      <c r="I8" s="175">
        <f>SUM(I9:I55)</f>
        <v>0</v>
      </c>
      <c r="J8" s="175"/>
      <c r="K8" s="175">
        <f>SUM(K9:K55)</f>
        <v>0</v>
      </c>
    </row>
    <row r="9" spans="1:11" outlineLevel="1" x14ac:dyDescent="0.2">
      <c r="A9" s="186">
        <v>1</v>
      </c>
      <c r="B9" s="187" t="s">
        <v>9975</v>
      </c>
      <c r="C9" s="188" t="s">
        <v>9976</v>
      </c>
      <c r="D9" s="189" t="s">
        <v>505</v>
      </c>
      <c r="E9" s="190">
        <v>777</v>
      </c>
      <c r="F9" s="191">
        <v>0</v>
      </c>
      <c r="G9" s="192">
        <f>ROUND(E9*F9,2)</f>
        <v>0</v>
      </c>
      <c r="H9" s="190">
        <v>0</v>
      </c>
      <c r="I9" s="190">
        <f>ROUND(E9*H9,2)</f>
        <v>0</v>
      </c>
      <c r="J9" s="190">
        <v>0</v>
      </c>
      <c r="K9" s="190">
        <f>ROUND(E9*J9,2)</f>
        <v>0</v>
      </c>
    </row>
    <row r="10" spans="1:11" outlineLevel="1" x14ac:dyDescent="0.2">
      <c r="A10" s="193"/>
      <c r="B10" s="194"/>
      <c r="C10" s="195" t="s">
        <v>9977</v>
      </c>
      <c r="D10" s="196"/>
      <c r="E10" s="197">
        <v>777</v>
      </c>
      <c r="F10" s="184"/>
      <c r="G10" s="184"/>
      <c r="H10" s="198"/>
      <c r="I10" s="198"/>
      <c r="J10" s="198"/>
      <c r="K10" s="198"/>
    </row>
    <row r="11" spans="1:11" outlineLevel="1" x14ac:dyDescent="0.2">
      <c r="A11" s="177">
        <v>2</v>
      </c>
      <c r="B11" s="178" t="s">
        <v>9978</v>
      </c>
      <c r="C11" s="179" t="s">
        <v>9979</v>
      </c>
      <c r="D11" s="180" t="s">
        <v>505</v>
      </c>
      <c r="E11" s="181">
        <v>39</v>
      </c>
      <c r="F11" s="182">
        <v>0</v>
      </c>
      <c r="G11" s="183">
        <f t="shared" ref="G11:G55" si="0">ROUND(E11*F11,2)</f>
        <v>0</v>
      </c>
      <c r="H11" s="181">
        <v>0</v>
      </c>
      <c r="I11" s="181">
        <f t="shared" ref="I11:I55" si="1">ROUND(E11*H11,2)</f>
        <v>0</v>
      </c>
      <c r="J11" s="181">
        <v>0</v>
      </c>
      <c r="K11" s="181">
        <f t="shared" ref="K11:K55" si="2">ROUND(E11*J11,2)</f>
        <v>0</v>
      </c>
    </row>
    <row r="12" spans="1:11" outlineLevel="1" x14ac:dyDescent="0.2">
      <c r="A12" s="177">
        <v>3</v>
      </c>
      <c r="B12" s="178" t="s">
        <v>9980</v>
      </c>
      <c r="C12" s="179" t="s">
        <v>9981</v>
      </c>
      <c r="D12" s="180" t="s">
        <v>505</v>
      </c>
      <c r="E12" s="181">
        <v>112</v>
      </c>
      <c r="F12" s="182">
        <v>0</v>
      </c>
      <c r="G12" s="183">
        <f t="shared" si="0"/>
        <v>0</v>
      </c>
      <c r="H12" s="181">
        <v>0</v>
      </c>
      <c r="I12" s="181">
        <f t="shared" si="1"/>
        <v>0</v>
      </c>
      <c r="J12" s="181">
        <v>0</v>
      </c>
      <c r="K12" s="181">
        <f t="shared" si="2"/>
        <v>0</v>
      </c>
    </row>
    <row r="13" spans="1:11" outlineLevel="1" x14ac:dyDescent="0.2">
      <c r="A13" s="177">
        <v>4</v>
      </c>
      <c r="B13" s="178" t="s">
        <v>9982</v>
      </c>
      <c r="C13" s="179" t="s">
        <v>9983</v>
      </c>
      <c r="D13" s="180" t="s">
        <v>505</v>
      </c>
      <c r="E13" s="181">
        <v>4</v>
      </c>
      <c r="F13" s="182">
        <v>0</v>
      </c>
      <c r="G13" s="183">
        <f t="shared" si="0"/>
        <v>0</v>
      </c>
      <c r="H13" s="181">
        <v>0</v>
      </c>
      <c r="I13" s="181">
        <f t="shared" si="1"/>
        <v>0</v>
      </c>
      <c r="J13" s="181">
        <v>0</v>
      </c>
      <c r="K13" s="181">
        <f t="shared" si="2"/>
        <v>0</v>
      </c>
    </row>
    <row r="14" spans="1:11" outlineLevel="1" x14ac:dyDescent="0.2">
      <c r="A14" s="177">
        <v>5</v>
      </c>
      <c r="B14" s="178" t="s">
        <v>9984</v>
      </c>
      <c r="C14" s="179" t="s">
        <v>9985</v>
      </c>
      <c r="D14" s="180" t="s">
        <v>505</v>
      </c>
      <c r="E14" s="181">
        <v>24</v>
      </c>
      <c r="F14" s="182">
        <v>0</v>
      </c>
      <c r="G14" s="183">
        <f t="shared" si="0"/>
        <v>0</v>
      </c>
      <c r="H14" s="181">
        <v>0</v>
      </c>
      <c r="I14" s="181">
        <f t="shared" si="1"/>
        <v>0</v>
      </c>
      <c r="J14" s="181">
        <v>0</v>
      </c>
      <c r="K14" s="181">
        <f t="shared" si="2"/>
        <v>0</v>
      </c>
    </row>
    <row r="15" spans="1:11" outlineLevel="1" x14ac:dyDescent="0.2">
      <c r="A15" s="177">
        <v>6</v>
      </c>
      <c r="B15" s="178" t="s">
        <v>9986</v>
      </c>
      <c r="C15" s="179" t="s">
        <v>9987</v>
      </c>
      <c r="D15" s="180" t="s">
        <v>505</v>
      </c>
      <c r="E15" s="181">
        <v>16</v>
      </c>
      <c r="F15" s="182">
        <v>0</v>
      </c>
      <c r="G15" s="183">
        <f t="shared" si="0"/>
        <v>0</v>
      </c>
      <c r="H15" s="181">
        <v>0</v>
      </c>
      <c r="I15" s="181">
        <f t="shared" si="1"/>
        <v>0</v>
      </c>
      <c r="J15" s="181">
        <v>0</v>
      </c>
      <c r="K15" s="181">
        <f t="shared" si="2"/>
        <v>0</v>
      </c>
    </row>
    <row r="16" spans="1:11" outlineLevel="1" x14ac:dyDescent="0.2">
      <c r="A16" s="177">
        <v>7</v>
      </c>
      <c r="B16" s="178" t="s">
        <v>9988</v>
      </c>
      <c r="C16" s="179" t="s">
        <v>9989</v>
      </c>
      <c r="D16" s="180" t="s">
        <v>505</v>
      </c>
      <c r="E16" s="181">
        <v>17</v>
      </c>
      <c r="F16" s="182">
        <v>0</v>
      </c>
      <c r="G16" s="183">
        <f t="shared" si="0"/>
        <v>0</v>
      </c>
      <c r="H16" s="181">
        <v>0</v>
      </c>
      <c r="I16" s="181">
        <f t="shared" si="1"/>
        <v>0</v>
      </c>
      <c r="J16" s="181">
        <v>0</v>
      </c>
      <c r="K16" s="181">
        <f t="shared" si="2"/>
        <v>0</v>
      </c>
    </row>
    <row r="17" spans="1:11" outlineLevel="1" x14ac:dyDescent="0.2">
      <c r="A17" s="177">
        <v>8</v>
      </c>
      <c r="B17" s="178" t="s">
        <v>9990</v>
      </c>
      <c r="C17" s="179" t="s">
        <v>9991</v>
      </c>
      <c r="D17" s="180" t="s">
        <v>505</v>
      </c>
      <c r="E17" s="181">
        <v>33</v>
      </c>
      <c r="F17" s="182">
        <v>0</v>
      </c>
      <c r="G17" s="183">
        <f t="shared" si="0"/>
        <v>0</v>
      </c>
      <c r="H17" s="181">
        <v>0</v>
      </c>
      <c r="I17" s="181">
        <f t="shared" si="1"/>
        <v>0</v>
      </c>
      <c r="J17" s="181">
        <v>0</v>
      </c>
      <c r="K17" s="181">
        <f t="shared" si="2"/>
        <v>0</v>
      </c>
    </row>
    <row r="18" spans="1:11" outlineLevel="1" x14ac:dyDescent="0.2">
      <c r="A18" s="177">
        <v>9</v>
      </c>
      <c r="B18" s="178" t="s">
        <v>9992</v>
      </c>
      <c r="C18" s="179" t="s">
        <v>9993</v>
      </c>
      <c r="D18" s="180" t="s">
        <v>505</v>
      </c>
      <c r="E18" s="181">
        <v>11</v>
      </c>
      <c r="F18" s="182">
        <v>0</v>
      </c>
      <c r="G18" s="183">
        <f t="shared" si="0"/>
        <v>0</v>
      </c>
      <c r="H18" s="181">
        <v>0</v>
      </c>
      <c r="I18" s="181">
        <f t="shared" si="1"/>
        <v>0</v>
      </c>
      <c r="J18" s="181">
        <v>0</v>
      </c>
      <c r="K18" s="181">
        <f t="shared" si="2"/>
        <v>0</v>
      </c>
    </row>
    <row r="19" spans="1:11" outlineLevel="1" x14ac:dyDescent="0.2">
      <c r="A19" s="177">
        <v>10</v>
      </c>
      <c r="B19" s="178" t="s">
        <v>9994</v>
      </c>
      <c r="C19" s="179" t="s">
        <v>9995</v>
      </c>
      <c r="D19" s="180" t="s">
        <v>505</v>
      </c>
      <c r="E19" s="181">
        <v>19</v>
      </c>
      <c r="F19" s="182">
        <v>0</v>
      </c>
      <c r="G19" s="183">
        <f t="shared" si="0"/>
        <v>0</v>
      </c>
      <c r="H19" s="181">
        <v>0</v>
      </c>
      <c r="I19" s="181">
        <f t="shared" si="1"/>
        <v>0</v>
      </c>
      <c r="J19" s="181">
        <v>0</v>
      </c>
      <c r="K19" s="181">
        <f t="shared" si="2"/>
        <v>0</v>
      </c>
    </row>
    <row r="20" spans="1:11" outlineLevel="1" x14ac:dyDescent="0.2">
      <c r="A20" s="177">
        <v>11</v>
      </c>
      <c r="B20" s="178" t="s">
        <v>9996</v>
      </c>
      <c r="C20" s="179" t="s">
        <v>9997</v>
      </c>
      <c r="D20" s="180" t="s">
        <v>505</v>
      </c>
      <c r="E20" s="181">
        <v>20</v>
      </c>
      <c r="F20" s="182">
        <v>0</v>
      </c>
      <c r="G20" s="183">
        <f t="shared" si="0"/>
        <v>0</v>
      </c>
      <c r="H20" s="181">
        <v>0</v>
      </c>
      <c r="I20" s="181">
        <f t="shared" si="1"/>
        <v>0</v>
      </c>
      <c r="J20" s="181">
        <v>0</v>
      </c>
      <c r="K20" s="181">
        <f t="shared" si="2"/>
        <v>0</v>
      </c>
    </row>
    <row r="21" spans="1:11" outlineLevel="1" x14ac:dyDescent="0.2">
      <c r="A21" s="177">
        <v>12</v>
      </c>
      <c r="B21" s="178" t="s">
        <v>9998</v>
      </c>
      <c r="C21" s="179" t="s">
        <v>9999</v>
      </c>
      <c r="D21" s="180" t="s">
        <v>505</v>
      </c>
      <c r="E21" s="181">
        <v>2</v>
      </c>
      <c r="F21" s="182">
        <v>0</v>
      </c>
      <c r="G21" s="183">
        <f t="shared" si="0"/>
        <v>0</v>
      </c>
      <c r="H21" s="181">
        <v>0</v>
      </c>
      <c r="I21" s="181">
        <f t="shared" si="1"/>
        <v>0</v>
      </c>
      <c r="J21" s="181">
        <v>0</v>
      </c>
      <c r="K21" s="181">
        <f t="shared" si="2"/>
        <v>0</v>
      </c>
    </row>
    <row r="22" spans="1:11" outlineLevel="1" x14ac:dyDescent="0.2">
      <c r="A22" s="177">
        <v>13</v>
      </c>
      <c r="B22" s="178" t="s">
        <v>10000</v>
      </c>
      <c r="C22" s="179" t="s">
        <v>10001</v>
      </c>
      <c r="D22" s="180" t="s">
        <v>505</v>
      </c>
      <c r="E22" s="181">
        <v>2</v>
      </c>
      <c r="F22" s="182">
        <v>0</v>
      </c>
      <c r="G22" s="183">
        <f t="shared" si="0"/>
        <v>0</v>
      </c>
      <c r="H22" s="181">
        <v>0</v>
      </c>
      <c r="I22" s="181">
        <f t="shared" si="1"/>
        <v>0</v>
      </c>
      <c r="J22" s="181">
        <v>0</v>
      </c>
      <c r="K22" s="181">
        <f t="shared" si="2"/>
        <v>0</v>
      </c>
    </row>
    <row r="23" spans="1:11" outlineLevel="1" x14ac:dyDescent="0.2">
      <c r="A23" s="177">
        <v>14</v>
      </c>
      <c r="B23" s="178" t="s">
        <v>10002</v>
      </c>
      <c r="C23" s="179" t="s">
        <v>10003</v>
      </c>
      <c r="D23" s="180" t="s">
        <v>505</v>
      </c>
      <c r="E23" s="181">
        <v>1</v>
      </c>
      <c r="F23" s="182">
        <v>0</v>
      </c>
      <c r="G23" s="183">
        <f t="shared" si="0"/>
        <v>0</v>
      </c>
      <c r="H23" s="181">
        <v>0</v>
      </c>
      <c r="I23" s="181">
        <f t="shared" si="1"/>
        <v>0</v>
      </c>
      <c r="J23" s="181">
        <v>0</v>
      </c>
      <c r="K23" s="181">
        <f t="shared" si="2"/>
        <v>0</v>
      </c>
    </row>
    <row r="24" spans="1:11" outlineLevel="1" x14ac:dyDescent="0.2">
      <c r="A24" s="177">
        <v>15</v>
      </c>
      <c r="B24" s="178" t="s">
        <v>10004</v>
      </c>
      <c r="C24" s="179" t="s">
        <v>10005</v>
      </c>
      <c r="D24" s="180" t="s">
        <v>505</v>
      </c>
      <c r="E24" s="181">
        <v>4</v>
      </c>
      <c r="F24" s="182">
        <v>0</v>
      </c>
      <c r="G24" s="183">
        <f t="shared" si="0"/>
        <v>0</v>
      </c>
      <c r="H24" s="181">
        <v>0</v>
      </c>
      <c r="I24" s="181">
        <f t="shared" si="1"/>
        <v>0</v>
      </c>
      <c r="J24" s="181">
        <v>0</v>
      </c>
      <c r="K24" s="181">
        <f t="shared" si="2"/>
        <v>0</v>
      </c>
    </row>
    <row r="25" spans="1:11" outlineLevel="1" x14ac:dyDescent="0.2">
      <c r="A25" s="177">
        <v>16</v>
      </c>
      <c r="B25" s="178" t="s">
        <v>10006</v>
      </c>
      <c r="C25" s="179" t="s">
        <v>10007</v>
      </c>
      <c r="D25" s="180" t="s">
        <v>505</v>
      </c>
      <c r="E25" s="181">
        <v>8</v>
      </c>
      <c r="F25" s="182">
        <v>0</v>
      </c>
      <c r="G25" s="183">
        <f t="shared" si="0"/>
        <v>0</v>
      </c>
      <c r="H25" s="181">
        <v>0</v>
      </c>
      <c r="I25" s="181">
        <f t="shared" si="1"/>
        <v>0</v>
      </c>
      <c r="J25" s="181">
        <v>0</v>
      </c>
      <c r="K25" s="181">
        <f t="shared" si="2"/>
        <v>0</v>
      </c>
    </row>
    <row r="26" spans="1:11" outlineLevel="1" x14ac:dyDescent="0.2">
      <c r="A26" s="177">
        <v>17</v>
      </c>
      <c r="B26" s="178" t="s">
        <v>10008</v>
      </c>
      <c r="C26" s="179" t="s">
        <v>10009</v>
      </c>
      <c r="D26" s="180" t="s">
        <v>505</v>
      </c>
      <c r="E26" s="181">
        <v>2</v>
      </c>
      <c r="F26" s="182">
        <v>0</v>
      </c>
      <c r="G26" s="183">
        <f t="shared" si="0"/>
        <v>0</v>
      </c>
      <c r="H26" s="181">
        <v>0</v>
      </c>
      <c r="I26" s="181">
        <f t="shared" si="1"/>
        <v>0</v>
      </c>
      <c r="J26" s="181">
        <v>0</v>
      </c>
      <c r="K26" s="181">
        <f t="shared" si="2"/>
        <v>0</v>
      </c>
    </row>
    <row r="27" spans="1:11" outlineLevel="1" x14ac:dyDescent="0.2">
      <c r="A27" s="177">
        <v>18</v>
      </c>
      <c r="B27" s="178" t="s">
        <v>10010</v>
      </c>
      <c r="C27" s="179" t="s">
        <v>10011</v>
      </c>
      <c r="D27" s="180" t="s">
        <v>505</v>
      </c>
      <c r="E27" s="181">
        <v>15</v>
      </c>
      <c r="F27" s="182">
        <v>0</v>
      </c>
      <c r="G27" s="183">
        <f t="shared" si="0"/>
        <v>0</v>
      </c>
      <c r="H27" s="181">
        <v>0</v>
      </c>
      <c r="I27" s="181">
        <f t="shared" si="1"/>
        <v>0</v>
      </c>
      <c r="J27" s="181">
        <v>0</v>
      </c>
      <c r="K27" s="181">
        <f t="shared" si="2"/>
        <v>0</v>
      </c>
    </row>
    <row r="28" spans="1:11" outlineLevel="1" x14ac:dyDescent="0.2">
      <c r="A28" s="177">
        <v>19</v>
      </c>
      <c r="B28" s="178" t="s">
        <v>10012</v>
      </c>
      <c r="C28" s="179" t="s">
        <v>10013</v>
      </c>
      <c r="D28" s="180" t="s">
        <v>505</v>
      </c>
      <c r="E28" s="181">
        <v>20</v>
      </c>
      <c r="F28" s="182">
        <v>0</v>
      </c>
      <c r="G28" s="183">
        <f t="shared" si="0"/>
        <v>0</v>
      </c>
      <c r="H28" s="181">
        <v>0</v>
      </c>
      <c r="I28" s="181">
        <f t="shared" si="1"/>
        <v>0</v>
      </c>
      <c r="J28" s="181">
        <v>0</v>
      </c>
      <c r="K28" s="181">
        <f t="shared" si="2"/>
        <v>0</v>
      </c>
    </row>
    <row r="29" spans="1:11" outlineLevel="1" x14ac:dyDescent="0.2">
      <c r="A29" s="177">
        <v>20</v>
      </c>
      <c r="B29" s="178" t="s">
        <v>10014</v>
      </c>
      <c r="C29" s="179" t="s">
        <v>10015</v>
      </c>
      <c r="D29" s="180" t="s">
        <v>505</v>
      </c>
      <c r="E29" s="181">
        <v>7</v>
      </c>
      <c r="F29" s="182">
        <v>0</v>
      </c>
      <c r="G29" s="183">
        <f t="shared" si="0"/>
        <v>0</v>
      </c>
      <c r="H29" s="181">
        <v>0</v>
      </c>
      <c r="I29" s="181">
        <f t="shared" si="1"/>
        <v>0</v>
      </c>
      <c r="J29" s="181">
        <v>0</v>
      </c>
      <c r="K29" s="181">
        <f t="shared" si="2"/>
        <v>0</v>
      </c>
    </row>
    <row r="30" spans="1:11" outlineLevel="1" x14ac:dyDescent="0.2">
      <c r="A30" s="177">
        <v>21</v>
      </c>
      <c r="B30" s="178" t="s">
        <v>10016</v>
      </c>
      <c r="C30" s="179" t="s">
        <v>10017</v>
      </c>
      <c r="D30" s="180" t="s">
        <v>505</v>
      </c>
      <c r="E30" s="181">
        <v>63</v>
      </c>
      <c r="F30" s="182">
        <v>0</v>
      </c>
      <c r="G30" s="183">
        <f t="shared" si="0"/>
        <v>0</v>
      </c>
      <c r="H30" s="181">
        <v>0</v>
      </c>
      <c r="I30" s="181">
        <f t="shared" si="1"/>
        <v>0</v>
      </c>
      <c r="J30" s="181">
        <v>0</v>
      </c>
      <c r="K30" s="181">
        <f t="shared" si="2"/>
        <v>0</v>
      </c>
    </row>
    <row r="31" spans="1:11" outlineLevel="1" x14ac:dyDescent="0.2">
      <c r="A31" s="177">
        <v>22</v>
      </c>
      <c r="B31" s="178" t="s">
        <v>10018</v>
      </c>
      <c r="C31" s="179" t="s">
        <v>10019</v>
      </c>
      <c r="D31" s="180" t="s">
        <v>505</v>
      </c>
      <c r="E31" s="181">
        <v>191</v>
      </c>
      <c r="F31" s="182">
        <v>0</v>
      </c>
      <c r="G31" s="183">
        <f t="shared" si="0"/>
        <v>0</v>
      </c>
      <c r="H31" s="181">
        <v>0</v>
      </c>
      <c r="I31" s="181">
        <f t="shared" si="1"/>
        <v>0</v>
      </c>
      <c r="J31" s="181">
        <v>0</v>
      </c>
      <c r="K31" s="181">
        <f t="shared" si="2"/>
        <v>0</v>
      </c>
    </row>
    <row r="32" spans="1:11" outlineLevel="1" x14ac:dyDescent="0.2">
      <c r="A32" s="177">
        <v>23</v>
      </c>
      <c r="B32" s="178" t="s">
        <v>10020</v>
      </c>
      <c r="C32" s="179" t="s">
        <v>10021</v>
      </c>
      <c r="D32" s="180" t="s">
        <v>505</v>
      </c>
      <c r="E32" s="181">
        <v>4</v>
      </c>
      <c r="F32" s="182">
        <v>0</v>
      </c>
      <c r="G32" s="183">
        <f t="shared" si="0"/>
        <v>0</v>
      </c>
      <c r="H32" s="181">
        <v>0</v>
      </c>
      <c r="I32" s="181">
        <f t="shared" si="1"/>
        <v>0</v>
      </c>
      <c r="J32" s="181">
        <v>0</v>
      </c>
      <c r="K32" s="181">
        <f t="shared" si="2"/>
        <v>0</v>
      </c>
    </row>
    <row r="33" spans="1:11" outlineLevel="1" x14ac:dyDescent="0.2">
      <c r="A33" s="177">
        <v>24</v>
      </c>
      <c r="B33" s="178" t="s">
        <v>10022</v>
      </c>
      <c r="C33" s="179" t="s">
        <v>10023</v>
      </c>
      <c r="D33" s="180" t="s">
        <v>505</v>
      </c>
      <c r="E33" s="181">
        <v>34</v>
      </c>
      <c r="F33" s="182">
        <v>0</v>
      </c>
      <c r="G33" s="183">
        <f t="shared" si="0"/>
        <v>0</v>
      </c>
      <c r="H33" s="181">
        <v>0</v>
      </c>
      <c r="I33" s="181">
        <f t="shared" si="1"/>
        <v>0</v>
      </c>
      <c r="J33" s="181">
        <v>0</v>
      </c>
      <c r="K33" s="181">
        <f t="shared" si="2"/>
        <v>0</v>
      </c>
    </row>
    <row r="34" spans="1:11" outlineLevel="1" x14ac:dyDescent="0.2">
      <c r="A34" s="177">
        <v>25</v>
      </c>
      <c r="B34" s="178" t="s">
        <v>10024</v>
      </c>
      <c r="C34" s="179" t="s">
        <v>10025</v>
      </c>
      <c r="D34" s="180" t="s">
        <v>505</v>
      </c>
      <c r="E34" s="181">
        <v>17</v>
      </c>
      <c r="F34" s="182">
        <v>0</v>
      </c>
      <c r="G34" s="183">
        <f t="shared" si="0"/>
        <v>0</v>
      </c>
      <c r="H34" s="181">
        <v>0</v>
      </c>
      <c r="I34" s="181">
        <f t="shared" si="1"/>
        <v>0</v>
      </c>
      <c r="J34" s="181">
        <v>0</v>
      </c>
      <c r="K34" s="181">
        <f t="shared" si="2"/>
        <v>0</v>
      </c>
    </row>
    <row r="35" spans="1:11" outlineLevel="1" x14ac:dyDescent="0.2">
      <c r="A35" s="177">
        <v>26</v>
      </c>
      <c r="B35" s="178" t="s">
        <v>10026</v>
      </c>
      <c r="C35" s="179" t="s">
        <v>10027</v>
      </c>
      <c r="D35" s="180" t="s">
        <v>505</v>
      </c>
      <c r="E35" s="181">
        <v>17</v>
      </c>
      <c r="F35" s="182">
        <v>0</v>
      </c>
      <c r="G35" s="183">
        <f t="shared" si="0"/>
        <v>0</v>
      </c>
      <c r="H35" s="181">
        <v>0</v>
      </c>
      <c r="I35" s="181">
        <f t="shared" si="1"/>
        <v>0</v>
      </c>
      <c r="J35" s="181">
        <v>0</v>
      </c>
      <c r="K35" s="181">
        <f t="shared" si="2"/>
        <v>0</v>
      </c>
    </row>
    <row r="36" spans="1:11" outlineLevel="1" x14ac:dyDescent="0.2">
      <c r="A36" s="177">
        <v>27</v>
      </c>
      <c r="B36" s="178" t="s">
        <v>10028</v>
      </c>
      <c r="C36" s="179" t="s">
        <v>10029</v>
      </c>
      <c r="D36" s="180" t="s">
        <v>505</v>
      </c>
      <c r="E36" s="181">
        <v>40</v>
      </c>
      <c r="F36" s="182">
        <v>0</v>
      </c>
      <c r="G36" s="183">
        <f t="shared" si="0"/>
        <v>0</v>
      </c>
      <c r="H36" s="181">
        <v>0</v>
      </c>
      <c r="I36" s="181">
        <f t="shared" si="1"/>
        <v>0</v>
      </c>
      <c r="J36" s="181">
        <v>0</v>
      </c>
      <c r="K36" s="181">
        <f t="shared" si="2"/>
        <v>0</v>
      </c>
    </row>
    <row r="37" spans="1:11" outlineLevel="1" x14ac:dyDescent="0.2">
      <c r="A37" s="177">
        <v>28</v>
      </c>
      <c r="B37" s="178" t="s">
        <v>10030</v>
      </c>
      <c r="C37" s="179" t="s">
        <v>10031</v>
      </c>
      <c r="D37" s="180" t="s">
        <v>505</v>
      </c>
      <c r="E37" s="181">
        <v>2</v>
      </c>
      <c r="F37" s="182">
        <v>0</v>
      </c>
      <c r="G37" s="183">
        <f t="shared" si="0"/>
        <v>0</v>
      </c>
      <c r="H37" s="181">
        <v>0</v>
      </c>
      <c r="I37" s="181">
        <f t="shared" si="1"/>
        <v>0</v>
      </c>
      <c r="J37" s="181">
        <v>0</v>
      </c>
      <c r="K37" s="181">
        <f t="shared" si="2"/>
        <v>0</v>
      </c>
    </row>
    <row r="38" spans="1:11" outlineLevel="1" x14ac:dyDescent="0.2">
      <c r="A38" s="177">
        <v>29</v>
      </c>
      <c r="B38" s="178" t="s">
        <v>10032</v>
      </c>
      <c r="C38" s="179" t="s">
        <v>10033</v>
      </c>
      <c r="D38" s="180" t="s">
        <v>505</v>
      </c>
      <c r="E38" s="181">
        <v>59</v>
      </c>
      <c r="F38" s="182">
        <v>0</v>
      </c>
      <c r="G38" s="183">
        <f t="shared" si="0"/>
        <v>0</v>
      </c>
      <c r="H38" s="181">
        <v>0</v>
      </c>
      <c r="I38" s="181">
        <f t="shared" si="1"/>
        <v>0</v>
      </c>
      <c r="J38" s="181">
        <v>0</v>
      </c>
      <c r="K38" s="181">
        <f t="shared" si="2"/>
        <v>0</v>
      </c>
    </row>
    <row r="39" spans="1:11" outlineLevel="1" x14ac:dyDescent="0.2">
      <c r="A39" s="177">
        <v>30</v>
      </c>
      <c r="B39" s="178" t="s">
        <v>10034</v>
      </c>
      <c r="C39" s="179" t="s">
        <v>10035</v>
      </c>
      <c r="D39" s="180" t="s">
        <v>505</v>
      </c>
      <c r="E39" s="181">
        <v>58</v>
      </c>
      <c r="F39" s="182">
        <v>0</v>
      </c>
      <c r="G39" s="183">
        <f t="shared" si="0"/>
        <v>0</v>
      </c>
      <c r="H39" s="181">
        <v>0</v>
      </c>
      <c r="I39" s="181">
        <f t="shared" si="1"/>
        <v>0</v>
      </c>
      <c r="J39" s="181">
        <v>0</v>
      </c>
      <c r="K39" s="181">
        <f t="shared" si="2"/>
        <v>0</v>
      </c>
    </row>
    <row r="40" spans="1:11" outlineLevel="1" x14ac:dyDescent="0.2">
      <c r="A40" s="177">
        <v>31</v>
      </c>
      <c r="B40" s="178" t="s">
        <v>10036</v>
      </c>
      <c r="C40" s="179" t="s">
        <v>10037</v>
      </c>
      <c r="D40" s="180" t="s">
        <v>505</v>
      </c>
      <c r="E40" s="181">
        <v>3</v>
      </c>
      <c r="F40" s="182">
        <v>0</v>
      </c>
      <c r="G40" s="183">
        <f t="shared" si="0"/>
        <v>0</v>
      </c>
      <c r="H40" s="181">
        <v>0</v>
      </c>
      <c r="I40" s="181">
        <f t="shared" si="1"/>
        <v>0</v>
      </c>
      <c r="J40" s="181">
        <v>0</v>
      </c>
      <c r="K40" s="181">
        <f t="shared" si="2"/>
        <v>0</v>
      </c>
    </row>
    <row r="41" spans="1:11" outlineLevel="1" x14ac:dyDescent="0.2">
      <c r="A41" s="177">
        <v>32</v>
      </c>
      <c r="B41" s="178" t="s">
        <v>10038</v>
      </c>
      <c r="C41" s="179" t="s">
        <v>10039</v>
      </c>
      <c r="D41" s="180" t="s">
        <v>505</v>
      </c>
      <c r="E41" s="181">
        <v>6</v>
      </c>
      <c r="F41" s="182">
        <v>0</v>
      </c>
      <c r="G41" s="183">
        <f t="shared" si="0"/>
        <v>0</v>
      </c>
      <c r="H41" s="181">
        <v>0</v>
      </c>
      <c r="I41" s="181">
        <f t="shared" si="1"/>
        <v>0</v>
      </c>
      <c r="J41" s="181">
        <v>0</v>
      </c>
      <c r="K41" s="181">
        <f t="shared" si="2"/>
        <v>0</v>
      </c>
    </row>
    <row r="42" spans="1:11" outlineLevel="1" x14ac:dyDescent="0.2">
      <c r="A42" s="177">
        <v>33</v>
      </c>
      <c r="B42" s="178" t="s">
        <v>10040</v>
      </c>
      <c r="C42" s="179" t="s">
        <v>10041</v>
      </c>
      <c r="D42" s="180" t="s">
        <v>505</v>
      </c>
      <c r="E42" s="181">
        <v>6</v>
      </c>
      <c r="F42" s="182">
        <v>0</v>
      </c>
      <c r="G42" s="183">
        <f t="shared" si="0"/>
        <v>0</v>
      </c>
      <c r="H42" s="181">
        <v>0</v>
      </c>
      <c r="I42" s="181">
        <f t="shared" si="1"/>
        <v>0</v>
      </c>
      <c r="J42" s="181">
        <v>0</v>
      </c>
      <c r="K42" s="181">
        <f t="shared" si="2"/>
        <v>0</v>
      </c>
    </row>
    <row r="43" spans="1:11" outlineLevel="1" x14ac:dyDescent="0.2">
      <c r="A43" s="177">
        <v>34</v>
      </c>
      <c r="B43" s="178" t="s">
        <v>10042</v>
      </c>
      <c r="C43" s="179" t="s">
        <v>10043</v>
      </c>
      <c r="D43" s="180" t="s">
        <v>505</v>
      </c>
      <c r="E43" s="181">
        <v>1</v>
      </c>
      <c r="F43" s="182">
        <v>0</v>
      </c>
      <c r="G43" s="183">
        <f t="shared" si="0"/>
        <v>0</v>
      </c>
      <c r="H43" s="181">
        <v>0</v>
      </c>
      <c r="I43" s="181">
        <f t="shared" si="1"/>
        <v>0</v>
      </c>
      <c r="J43" s="181">
        <v>0</v>
      </c>
      <c r="K43" s="181">
        <f t="shared" si="2"/>
        <v>0</v>
      </c>
    </row>
    <row r="44" spans="1:11" outlineLevel="1" x14ac:dyDescent="0.2">
      <c r="A44" s="177">
        <v>35</v>
      </c>
      <c r="B44" s="178" t="s">
        <v>10044</v>
      </c>
      <c r="C44" s="179" t="s">
        <v>10045</v>
      </c>
      <c r="D44" s="180" t="s">
        <v>505</v>
      </c>
      <c r="E44" s="181">
        <v>6</v>
      </c>
      <c r="F44" s="182">
        <v>0</v>
      </c>
      <c r="G44" s="183">
        <f t="shared" si="0"/>
        <v>0</v>
      </c>
      <c r="H44" s="181">
        <v>0</v>
      </c>
      <c r="I44" s="181">
        <f t="shared" si="1"/>
        <v>0</v>
      </c>
      <c r="J44" s="181">
        <v>0</v>
      </c>
      <c r="K44" s="181">
        <f t="shared" si="2"/>
        <v>0</v>
      </c>
    </row>
    <row r="45" spans="1:11" outlineLevel="1" x14ac:dyDescent="0.2">
      <c r="A45" s="177">
        <v>36</v>
      </c>
      <c r="B45" s="178" t="s">
        <v>10046</v>
      </c>
      <c r="C45" s="179" t="s">
        <v>10047</v>
      </c>
      <c r="D45" s="180" t="s">
        <v>505</v>
      </c>
      <c r="E45" s="181">
        <v>2</v>
      </c>
      <c r="F45" s="182">
        <v>0</v>
      </c>
      <c r="G45" s="183">
        <f t="shared" si="0"/>
        <v>0</v>
      </c>
      <c r="H45" s="181">
        <v>0</v>
      </c>
      <c r="I45" s="181">
        <f t="shared" si="1"/>
        <v>0</v>
      </c>
      <c r="J45" s="181">
        <v>0</v>
      </c>
      <c r="K45" s="181">
        <f t="shared" si="2"/>
        <v>0</v>
      </c>
    </row>
    <row r="46" spans="1:11" outlineLevel="1" x14ac:dyDescent="0.2">
      <c r="A46" s="177">
        <v>37</v>
      </c>
      <c r="B46" s="178" t="s">
        <v>10048</v>
      </c>
      <c r="C46" s="179" t="s">
        <v>10049</v>
      </c>
      <c r="D46" s="180" t="s">
        <v>505</v>
      </c>
      <c r="E46" s="181">
        <v>2</v>
      </c>
      <c r="F46" s="182">
        <v>0</v>
      </c>
      <c r="G46" s="183">
        <f t="shared" si="0"/>
        <v>0</v>
      </c>
      <c r="H46" s="181">
        <v>0</v>
      </c>
      <c r="I46" s="181">
        <f t="shared" si="1"/>
        <v>0</v>
      </c>
      <c r="J46" s="181">
        <v>0</v>
      </c>
      <c r="K46" s="181">
        <f t="shared" si="2"/>
        <v>0</v>
      </c>
    </row>
    <row r="47" spans="1:11" outlineLevel="1" x14ac:dyDescent="0.2">
      <c r="A47" s="177">
        <v>38</v>
      </c>
      <c r="B47" s="178" t="s">
        <v>10050</v>
      </c>
      <c r="C47" s="179" t="s">
        <v>10051</v>
      </c>
      <c r="D47" s="180" t="s">
        <v>505</v>
      </c>
      <c r="E47" s="181">
        <v>52</v>
      </c>
      <c r="F47" s="182">
        <v>0</v>
      </c>
      <c r="G47" s="183">
        <f t="shared" si="0"/>
        <v>0</v>
      </c>
      <c r="H47" s="181">
        <v>0</v>
      </c>
      <c r="I47" s="181">
        <f t="shared" si="1"/>
        <v>0</v>
      </c>
      <c r="J47" s="181">
        <v>0</v>
      </c>
      <c r="K47" s="181">
        <f t="shared" si="2"/>
        <v>0</v>
      </c>
    </row>
    <row r="48" spans="1:11" outlineLevel="1" x14ac:dyDescent="0.2">
      <c r="A48" s="177">
        <v>39</v>
      </c>
      <c r="B48" s="178" t="s">
        <v>10052</v>
      </c>
      <c r="C48" s="179" t="s">
        <v>10053</v>
      </c>
      <c r="D48" s="180" t="s">
        <v>505</v>
      </c>
      <c r="E48" s="181">
        <v>81</v>
      </c>
      <c r="F48" s="182">
        <v>0</v>
      </c>
      <c r="G48" s="183">
        <f t="shared" si="0"/>
        <v>0</v>
      </c>
      <c r="H48" s="181">
        <v>0</v>
      </c>
      <c r="I48" s="181">
        <f t="shared" si="1"/>
        <v>0</v>
      </c>
      <c r="J48" s="181">
        <v>0</v>
      </c>
      <c r="K48" s="181">
        <f t="shared" si="2"/>
        <v>0</v>
      </c>
    </row>
    <row r="49" spans="1:11" outlineLevel="1" x14ac:dyDescent="0.2">
      <c r="A49" s="177">
        <v>40</v>
      </c>
      <c r="B49" s="178" t="s">
        <v>10054</v>
      </c>
      <c r="C49" s="179" t="s">
        <v>10055</v>
      </c>
      <c r="D49" s="180" t="s">
        <v>505</v>
      </c>
      <c r="E49" s="181">
        <v>53</v>
      </c>
      <c r="F49" s="182">
        <v>0</v>
      </c>
      <c r="G49" s="183">
        <f t="shared" si="0"/>
        <v>0</v>
      </c>
      <c r="H49" s="181">
        <v>0</v>
      </c>
      <c r="I49" s="181">
        <f t="shared" si="1"/>
        <v>0</v>
      </c>
      <c r="J49" s="181">
        <v>0</v>
      </c>
      <c r="K49" s="181">
        <f t="shared" si="2"/>
        <v>0</v>
      </c>
    </row>
    <row r="50" spans="1:11" outlineLevel="1" x14ac:dyDescent="0.2">
      <c r="A50" s="177">
        <v>41</v>
      </c>
      <c r="B50" s="178" t="s">
        <v>10056</v>
      </c>
      <c r="C50" s="179" t="s">
        <v>10057</v>
      </c>
      <c r="D50" s="180" t="s">
        <v>505</v>
      </c>
      <c r="E50" s="181">
        <v>50</v>
      </c>
      <c r="F50" s="182">
        <v>0</v>
      </c>
      <c r="G50" s="183">
        <f t="shared" si="0"/>
        <v>0</v>
      </c>
      <c r="H50" s="181">
        <v>0</v>
      </c>
      <c r="I50" s="181">
        <f t="shared" si="1"/>
        <v>0</v>
      </c>
      <c r="J50" s="181">
        <v>0</v>
      </c>
      <c r="K50" s="181">
        <f t="shared" si="2"/>
        <v>0</v>
      </c>
    </row>
    <row r="51" spans="1:11" outlineLevel="1" x14ac:dyDescent="0.2">
      <c r="A51" s="177">
        <v>42</v>
      </c>
      <c r="B51" s="178" t="s">
        <v>10058</v>
      </c>
      <c r="C51" s="179" t="s">
        <v>10059</v>
      </c>
      <c r="D51" s="180" t="s">
        <v>505</v>
      </c>
      <c r="E51" s="181">
        <v>2</v>
      </c>
      <c r="F51" s="182">
        <v>0</v>
      </c>
      <c r="G51" s="183">
        <f t="shared" si="0"/>
        <v>0</v>
      </c>
      <c r="H51" s="181">
        <v>0</v>
      </c>
      <c r="I51" s="181">
        <f t="shared" si="1"/>
        <v>0</v>
      </c>
      <c r="J51" s="181">
        <v>0</v>
      </c>
      <c r="K51" s="181">
        <f t="shared" si="2"/>
        <v>0</v>
      </c>
    </row>
    <row r="52" spans="1:11" outlineLevel="1" x14ac:dyDescent="0.2">
      <c r="A52" s="177">
        <v>43</v>
      </c>
      <c r="B52" s="178" t="s">
        <v>10060</v>
      </c>
      <c r="C52" s="179" t="s">
        <v>10061</v>
      </c>
      <c r="D52" s="180" t="s">
        <v>505</v>
      </c>
      <c r="E52" s="181">
        <v>2</v>
      </c>
      <c r="F52" s="182">
        <v>0</v>
      </c>
      <c r="G52" s="183">
        <f t="shared" si="0"/>
        <v>0</v>
      </c>
      <c r="H52" s="181">
        <v>0</v>
      </c>
      <c r="I52" s="181">
        <f t="shared" si="1"/>
        <v>0</v>
      </c>
      <c r="J52" s="181">
        <v>0</v>
      </c>
      <c r="K52" s="181">
        <f t="shared" si="2"/>
        <v>0</v>
      </c>
    </row>
    <row r="53" spans="1:11" outlineLevel="1" x14ac:dyDescent="0.2">
      <c r="A53" s="177">
        <v>44</v>
      </c>
      <c r="B53" s="178" t="s">
        <v>10062</v>
      </c>
      <c r="C53" s="179" t="s">
        <v>10063</v>
      </c>
      <c r="D53" s="180" t="s">
        <v>505</v>
      </c>
      <c r="E53" s="181">
        <v>6</v>
      </c>
      <c r="F53" s="182">
        <v>0</v>
      </c>
      <c r="G53" s="183">
        <f t="shared" si="0"/>
        <v>0</v>
      </c>
      <c r="H53" s="181">
        <v>0</v>
      </c>
      <c r="I53" s="181">
        <f t="shared" si="1"/>
        <v>0</v>
      </c>
      <c r="J53" s="181">
        <v>0</v>
      </c>
      <c r="K53" s="181">
        <f t="shared" si="2"/>
        <v>0</v>
      </c>
    </row>
    <row r="54" spans="1:11" outlineLevel="1" x14ac:dyDescent="0.2">
      <c r="A54" s="177">
        <v>45</v>
      </c>
      <c r="B54" s="178" t="s">
        <v>10064</v>
      </c>
      <c r="C54" s="179" t="s">
        <v>10065</v>
      </c>
      <c r="D54" s="180" t="s">
        <v>505</v>
      </c>
      <c r="E54" s="181">
        <v>2</v>
      </c>
      <c r="F54" s="182">
        <v>0</v>
      </c>
      <c r="G54" s="183">
        <f t="shared" si="0"/>
        <v>0</v>
      </c>
      <c r="H54" s="181">
        <v>0</v>
      </c>
      <c r="I54" s="181">
        <f t="shared" si="1"/>
        <v>0</v>
      </c>
      <c r="J54" s="181">
        <v>0</v>
      </c>
      <c r="K54" s="181">
        <f t="shared" si="2"/>
        <v>0</v>
      </c>
    </row>
    <row r="55" spans="1:11" outlineLevel="1" x14ac:dyDescent="0.2">
      <c r="A55" s="186">
        <v>46</v>
      </c>
      <c r="B55" s="187" t="s">
        <v>10066</v>
      </c>
      <c r="C55" s="188" t="s">
        <v>10067</v>
      </c>
      <c r="D55" s="189" t="s">
        <v>505</v>
      </c>
      <c r="E55" s="190">
        <v>600</v>
      </c>
      <c r="F55" s="191">
        <v>0</v>
      </c>
      <c r="G55" s="192">
        <f t="shared" si="0"/>
        <v>0</v>
      </c>
      <c r="H55" s="190">
        <v>0</v>
      </c>
      <c r="I55" s="190">
        <f t="shared" si="1"/>
        <v>0</v>
      </c>
      <c r="J55" s="190">
        <v>0</v>
      </c>
      <c r="K55" s="190">
        <f t="shared" si="2"/>
        <v>0</v>
      </c>
    </row>
    <row r="56" spans="1:11" x14ac:dyDescent="0.2">
      <c r="A56" s="1"/>
      <c r="B56" s="2"/>
      <c r="C56" s="61"/>
      <c r="D56" s="4"/>
      <c r="E56" s="1"/>
      <c r="F56" s="1"/>
      <c r="G56" s="1"/>
      <c r="H56" s="1"/>
      <c r="I56" s="1"/>
      <c r="J56" s="1"/>
      <c r="K56" s="1"/>
    </row>
    <row r="57" spans="1:11" x14ac:dyDescent="0.2">
      <c r="A57" s="199"/>
      <c r="B57" s="200" t="s">
        <v>11</v>
      </c>
      <c r="C57" s="201"/>
      <c r="D57" s="202"/>
      <c r="E57" s="203"/>
      <c r="F57" s="203"/>
      <c r="G57" s="204">
        <f>G8</f>
        <v>0</v>
      </c>
      <c r="H57" s="1"/>
      <c r="I57" s="1"/>
      <c r="J57" s="1"/>
      <c r="K57" s="1"/>
    </row>
    <row r="58" spans="1:11" x14ac:dyDescent="0.2">
      <c r="C58" s="63"/>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43E6-F26B-48E0-A101-B0439117119B}">
  <sheetPr>
    <tabColor theme="5" tint="0.59999389629810485"/>
    <outlinePr summaryBelow="0"/>
  </sheetPr>
  <dimension ref="A1:K4941"/>
  <sheetViews>
    <sheetView workbookViewId="0">
      <pane ySplit="7" topLeftCell="A8" activePane="bottomLeft" state="frozen"/>
      <selection activeCell="G8" sqref="G8"/>
      <selection pane="bottomLeft" activeCell="L29" sqref="L29"/>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316" t="s">
        <v>9787</v>
      </c>
      <c r="C2" s="344" t="s">
        <v>15</v>
      </c>
      <c r="D2" s="345"/>
      <c r="E2" s="345"/>
      <c r="F2" s="345"/>
      <c r="G2" s="346"/>
    </row>
    <row r="3" spans="1:11" ht="24.95" customHeight="1" x14ac:dyDescent="0.2">
      <c r="A3" s="169" t="s">
        <v>3</v>
      </c>
      <c r="B3" s="316" t="s">
        <v>17</v>
      </c>
      <c r="C3" s="344" t="s">
        <v>9788</v>
      </c>
      <c r="D3" s="345"/>
      <c r="E3" s="345"/>
      <c r="F3" s="345"/>
      <c r="G3" s="346"/>
    </row>
    <row r="4" spans="1:11" ht="24.95" customHeight="1" x14ac:dyDescent="0.2">
      <c r="A4" s="170" t="s">
        <v>4</v>
      </c>
      <c r="B4" s="317" t="s">
        <v>32</v>
      </c>
      <c r="C4" s="347" t="s">
        <v>12942</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9748</v>
      </c>
      <c r="C8" s="173" t="s">
        <v>12942</v>
      </c>
      <c r="D8" s="174"/>
      <c r="E8" s="175"/>
      <c r="F8" s="176"/>
      <c r="G8" s="176">
        <f>SUM(G9:G28)</f>
        <v>0</v>
      </c>
      <c r="H8" s="175"/>
      <c r="I8" s="175">
        <f>SUM(I9:I28)</f>
        <v>0</v>
      </c>
      <c r="J8" s="175"/>
      <c r="K8" s="175">
        <f>SUM(K9:K28)</f>
        <v>0</v>
      </c>
    </row>
    <row r="9" spans="1:11" outlineLevel="1" x14ac:dyDescent="0.2">
      <c r="A9" s="177">
        <v>1</v>
      </c>
      <c r="B9" s="178" t="s">
        <v>12970</v>
      </c>
      <c r="C9" s="179" t="s">
        <v>12956</v>
      </c>
      <c r="D9" s="180" t="s">
        <v>505</v>
      </c>
      <c r="E9" s="181">
        <v>1</v>
      </c>
      <c r="F9" s="182">
        <v>0</v>
      </c>
      <c r="G9" s="183">
        <f t="shared" ref="G9:G28" si="0">ROUND(E9*F9,2)</f>
        <v>0</v>
      </c>
      <c r="H9" s="181">
        <v>0</v>
      </c>
      <c r="I9" s="181">
        <f t="shared" ref="I9:I28" si="1">ROUND(E9*H9,2)</f>
        <v>0</v>
      </c>
      <c r="J9" s="181">
        <v>0</v>
      </c>
      <c r="K9" s="181">
        <f t="shared" ref="K9:K28" si="2">ROUND(E9*J9,2)</f>
        <v>0</v>
      </c>
    </row>
    <row r="10" spans="1:11" outlineLevel="1" x14ac:dyDescent="0.2">
      <c r="A10" s="177">
        <v>2</v>
      </c>
      <c r="B10" s="178" t="s">
        <v>12971</v>
      </c>
      <c r="C10" s="179" t="s">
        <v>12957</v>
      </c>
      <c r="D10" s="180" t="s">
        <v>505</v>
      </c>
      <c r="E10" s="181">
        <v>1</v>
      </c>
      <c r="F10" s="182">
        <v>0</v>
      </c>
      <c r="G10" s="183">
        <f t="shared" si="0"/>
        <v>0</v>
      </c>
      <c r="H10" s="181">
        <v>0</v>
      </c>
      <c r="I10" s="181">
        <f t="shared" si="1"/>
        <v>0</v>
      </c>
      <c r="J10" s="181">
        <v>0</v>
      </c>
      <c r="K10" s="181">
        <f t="shared" si="2"/>
        <v>0</v>
      </c>
    </row>
    <row r="11" spans="1:11" outlineLevel="1" x14ac:dyDescent="0.2">
      <c r="A11" s="177">
        <v>3</v>
      </c>
      <c r="B11" s="178" t="s">
        <v>12972</v>
      </c>
      <c r="C11" s="179" t="s">
        <v>12958</v>
      </c>
      <c r="D11" s="180" t="s">
        <v>505</v>
      </c>
      <c r="E11" s="181">
        <v>1</v>
      </c>
      <c r="F11" s="182">
        <v>0</v>
      </c>
      <c r="G11" s="183">
        <f t="shared" si="0"/>
        <v>0</v>
      </c>
      <c r="H11" s="181">
        <v>0</v>
      </c>
      <c r="I11" s="181">
        <f t="shared" si="1"/>
        <v>0</v>
      </c>
      <c r="J11" s="181">
        <v>0</v>
      </c>
      <c r="K11" s="181">
        <f t="shared" si="2"/>
        <v>0</v>
      </c>
    </row>
    <row r="12" spans="1:11" outlineLevel="1" x14ac:dyDescent="0.2">
      <c r="A12" s="177">
        <v>4</v>
      </c>
      <c r="B12" s="178" t="s">
        <v>12973</v>
      </c>
      <c r="C12" s="179" t="s">
        <v>12959</v>
      </c>
      <c r="D12" s="180" t="s">
        <v>373</v>
      </c>
      <c r="E12" s="181">
        <v>95</v>
      </c>
      <c r="F12" s="182">
        <v>0</v>
      </c>
      <c r="G12" s="183">
        <f t="shared" si="0"/>
        <v>0</v>
      </c>
      <c r="H12" s="181">
        <v>0</v>
      </c>
      <c r="I12" s="181">
        <f t="shared" si="1"/>
        <v>0</v>
      </c>
      <c r="J12" s="181">
        <v>0</v>
      </c>
      <c r="K12" s="181">
        <f t="shared" si="2"/>
        <v>0</v>
      </c>
    </row>
    <row r="13" spans="1:11" outlineLevel="1" x14ac:dyDescent="0.2">
      <c r="A13" s="177">
        <v>5</v>
      </c>
      <c r="B13" s="178" t="s">
        <v>12974</v>
      </c>
      <c r="C13" s="179" t="s">
        <v>12960</v>
      </c>
      <c r="D13" s="180" t="s">
        <v>505</v>
      </c>
      <c r="E13" s="181">
        <v>4</v>
      </c>
      <c r="F13" s="182">
        <v>0</v>
      </c>
      <c r="G13" s="183">
        <f t="shared" si="0"/>
        <v>0</v>
      </c>
      <c r="H13" s="181">
        <v>0</v>
      </c>
      <c r="I13" s="181">
        <f t="shared" si="1"/>
        <v>0</v>
      </c>
      <c r="J13" s="181">
        <v>0</v>
      </c>
      <c r="K13" s="181">
        <f t="shared" si="2"/>
        <v>0</v>
      </c>
    </row>
    <row r="14" spans="1:11" outlineLevel="1" x14ac:dyDescent="0.2">
      <c r="A14" s="177">
        <v>6</v>
      </c>
      <c r="B14" s="178" t="s">
        <v>12975</v>
      </c>
      <c r="C14" s="179" t="s">
        <v>12961</v>
      </c>
      <c r="D14" s="180" t="s">
        <v>505</v>
      </c>
      <c r="E14" s="181">
        <v>4</v>
      </c>
      <c r="F14" s="182">
        <v>0</v>
      </c>
      <c r="G14" s="183">
        <f t="shared" si="0"/>
        <v>0</v>
      </c>
      <c r="H14" s="181">
        <v>0</v>
      </c>
      <c r="I14" s="181">
        <f t="shared" si="1"/>
        <v>0</v>
      </c>
      <c r="J14" s="181">
        <v>0</v>
      </c>
      <c r="K14" s="181">
        <f t="shared" si="2"/>
        <v>0</v>
      </c>
    </row>
    <row r="15" spans="1:11" outlineLevel="1" x14ac:dyDescent="0.2">
      <c r="A15" s="177">
        <v>7</v>
      </c>
      <c r="B15" s="178" t="s">
        <v>12976</v>
      </c>
      <c r="C15" s="179" t="s">
        <v>12962</v>
      </c>
      <c r="D15" s="180" t="s">
        <v>505</v>
      </c>
      <c r="E15" s="181">
        <v>2</v>
      </c>
      <c r="F15" s="182">
        <v>0</v>
      </c>
      <c r="G15" s="183">
        <f t="shared" si="0"/>
        <v>0</v>
      </c>
      <c r="H15" s="181">
        <v>0</v>
      </c>
      <c r="I15" s="181">
        <f t="shared" si="1"/>
        <v>0</v>
      </c>
      <c r="J15" s="181">
        <v>0</v>
      </c>
      <c r="K15" s="181">
        <f t="shared" si="2"/>
        <v>0</v>
      </c>
    </row>
    <row r="16" spans="1:11" outlineLevel="1" x14ac:dyDescent="0.2">
      <c r="A16" s="177">
        <v>8</v>
      </c>
      <c r="B16" s="178" t="s">
        <v>12977</v>
      </c>
      <c r="C16" s="179" t="s">
        <v>12963</v>
      </c>
      <c r="D16" s="180" t="s">
        <v>505</v>
      </c>
      <c r="E16" s="181">
        <v>4</v>
      </c>
      <c r="F16" s="182">
        <v>0</v>
      </c>
      <c r="G16" s="183">
        <f t="shared" si="0"/>
        <v>0</v>
      </c>
      <c r="H16" s="181">
        <v>0</v>
      </c>
      <c r="I16" s="181">
        <f t="shared" si="1"/>
        <v>0</v>
      </c>
      <c r="J16" s="181">
        <v>0</v>
      </c>
      <c r="K16" s="181">
        <f t="shared" si="2"/>
        <v>0</v>
      </c>
    </row>
    <row r="17" spans="1:11" outlineLevel="1" x14ac:dyDescent="0.2">
      <c r="A17" s="177">
        <v>9</v>
      </c>
      <c r="B17" s="178" t="s">
        <v>12978</v>
      </c>
      <c r="C17" s="179" t="s">
        <v>12964</v>
      </c>
      <c r="D17" s="180" t="s">
        <v>505</v>
      </c>
      <c r="E17" s="181">
        <v>2</v>
      </c>
      <c r="F17" s="182">
        <v>0</v>
      </c>
      <c r="G17" s="183">
        <f t="shared" si="0"/>
        <v>0</v>
      </c>
      <c r="H17" s="181">
        <v>0</v>
      </c>
      <c r="I17" s="181">
        <f t="shared" si="1"/>
        <v>0</v>
      </c>
      <c r="J17" s="181">
        <v>0</v>
      </c>
      <c r="K17" s="181">
        <f t="shared" si="2"/>
        <v>0</v>
      </c>
    </row>
    <row r="18" spans="1:11" outlineLevel="1" x14ac:dyDescent="0.2">
      <c r="A18" s="177">
        <v>10</v>
      </c>
      <c r="B18" s="178" t="s">
        <v>12979</v>
      </c>
      <c r="C18" s="179" t="s">
        <v>12965</v>
      </c>
      <c r="D18" s="180" t="s">
        <v>505</v>
      </c>
      <c r="E18" s="181">
        <v>2</v>
      </c>
      <c r="F18" s="182">
        <v>0</v>
      </c>
      <c r="G18" s="183">
        <f t="shared" si="0"/>
        <v>0</v>
      </c>
      <c r="H18" s="181">
        <v>0</v>
      </c>
      <c r="I18" s="181">
        <f t="shared" si="1"/>
        <v>0</v>
      </c>
      <c r="J18" s="181">
        <v>0</v>
      </c>
      <c r="K18" s="181">
        <f t="shared" si="2"/>
        <v>0</v>
      </c>
    </row>
    <row r="19" spans="1:11" outlineLevel="1" x14ac:dyDescent="0.2">
      <c r="A19" s="177">
        <v>11</v>
      </c>
      <c r="B19" s="178" t="s">
        <v>12980</v>
      </c>
      <c r="C19" s="179" t="s">
        <v>12966</v>
      </c>
      <c r="D19" s="180" t="s">
        <v>505</v>
      </c>
      <c r="E19" s="181">
        <v>52</v>
      </c>
      <c r="F19" s="182">
        <v>0</v>
      </c>
      <c r="G19" s="183">
        <f t="shared" si="0"/>
        <v>0</v>
      </c>
      <c r="H19" s="181">
        <v>0</v>
      </c>
      <c r="I19" s="181">
        <f t="shared" si="1"/>
        <v>0</v>
      </c>
      <c r="J19" s="181">
        <v>0</v>
      </c>
      <c r="K19" s="181">
        <f t="shared" si="2"/>
        <v>0</v>
      </c>
    </row>
    <row r="20" spans="1:11" outlineLevel="1" x14ac:dyDescent="0.2">
      <c r="A20" s="177">
        <v>12</v>
      </c>
      <c r="B20" s="178" t="s">
        <v>12981</v>
      </c>
      <c r="C20" s="179" t="s">
        <v>12967</v>
      </c>
      <c r="D20" s="180" t="s">
        <v>505</v>
      </c>
      <c r="E20" s="181">
        <v>32</v>
      </c>
      <c r="F20" s="182">
        <v>0</v>
      </c>
      <c r="G20" s="183">
        <f t="shared" si="0"/>
        <v>0</v>
      </c>
      <c r="H20" s="181">
        <v>0</v>
      </c>
      <c r="I20" s="181">
        <f t="shared" si="1"/>
        <v>0</v>
      </c>
      <c r="J20" s="181">
        <v>0</v>
      </c>
      <c r="K20" s="181">
        <f t="shared" si="2"/>
        <v>0</v>
      </c>
    </row>
    <row r="21" spans="1:11" outlineLevel="1" x14ac:dyDescent="0.2">
      <c r="A21" s="177">
        <v>13</v>
      </c>
      <c r="B21" s="178" t="s">
        <v>12982</v>
      </c>
      <c r="C21" s="179" t="s">
        <v>12968</v>
      </c>
      <c r="D21" s="180" t="s">
        <v>505</v>
      </c>
      <c r="E21" s="181">
        <v>76</v>
      </c>
      <c r="F21" s="182">
        <v>0</v>
      </c>
      <c r="G21" s="183">
        <f t="shared" si="0"/>
        <v>0</v>
      </c>
      <c r="H21" s="181">
        <v>0</v>
      </c>
      <c r="I21" s="181">
        <f t="shared" si="1"/>
        <v>0</v>
      </c>
      <c r="J21" s="181">
        <v>0</v>
      </c>
      <c r="K21" s="181">
        <f t="shared" si="2"/>
        <v>0</v>
      </c>
    </row>
    <row r="22" spans="1:11" outlineLevel="1" x14ac:dyDescent="0.2">
      <c r="A22" s="177">
        <v>14</v>
      </c>
      <c r="B22" s="178" t="s">
        <v>12983</v>
      </c>
      <c r="C22" s="179" t="s">
        <v>12969</v>
      </c>
      <c r="D22" s="180" t="s">
        <v>505</v>
      </c>
      <c r="E22" s="181">
        <v>2</v>
      </c>
      <c r="F22" s="182">
        <v>0</v>
      </c>
      <c r="G22" s="183">
        <f t="shared" si="0"/>
        <v>0</v>
      </c>
      <c r="H22" s="181">
        <v>0</v>
      </c>
      <c r="I22" s="181">
        <f t="shared" si="1"/>
        <v>0</v>
      </c>
      <c r="J22" s="181">
        <v>0</v>
      </c>
      <c r="K22" s="181">
        <f t="shared" si="2"/>
        <v>0</v>
      </c>
    </row>
    <row r="23" spans="1:11" outlineLevel="1" x14ac:dyDescent="0.2">
      <c r="A23" s="177">
        <v>15</v>
      </c>
      <c r="B23" s="178" t="s">
        <v>12986</v>
      </c>
      <c r="C23" s="179" t="s">
        <v>12984</v>
      </c>
      <c r="D23" s="180" t="s">
        <v>505</v>
      </c>
      <c r="E23" s="181">
        <v>2</v>
      </c>
      <c r="F23" s="182">
        <v>0</v>
      </c>
      <c r="G23" s="183">
        <f t="shared" si="0"/>
        <v>0</v>
      </c>
      <c r="H23" s="181">
        <v>0</v>
      </c>
      <c r="I23" s="181">
        <f t="shared" si="1"/>
        <v>0</v>
      </c>
      <c r="J23" s="181">
        <v>0</v>
      </c>
      <c r="K23" s="181">
        <f t="shared" si="2"/>
        <v>0</v>
      </c>
    </row>
    <row r="24" spans="1:11" outlineLevel="1" x14ac:dyDescent="0.2">
      <c r="A24" s="177"/>
      <c r="B24" s="178"/>
      <c r="C24" s="378" t="s">
        <v>12985</v>
      </c>
      <c r="D24" s="379"/>
      <c r="E24" s="379"/>
      <c r="F24" s="379"/>
      <c r="G24" s="318"/>
      <c r="H24" s="181"/>
      <c r="I24" s="181"/>
      <c r="J24" s="181"/>
      <c r="K24" s="181"/>
    </row>
    <row r="25" spans="1:11" outlineLevel="1" x14ac:dyDescent="0.2">
      <c r="A25" s="177">
        <v>16</v>
      </c>
      <c r="B25" s="178" t="s">
        <v>12990</v>
      </c>
      <c r="C25" s="179" t="s">
        <v>12987</v>
      </c>
      <c r="D25" s="180" t="s">
        <v>9693</v>
      </c>
      <c r="E25" s="181">
        <v>32</v>
      </c>
      <c r="F25" s="182">
        <v>0</v>
      </c>
      <c r="G25" s="183">
        <f t="shared" si="0"/>
        <v>0</v>
      </c>
      <c r="H25" s="181">
        <v>0</v>
      </c>
      <c r="I25" s="181">
        <f t="shared" si="1"/>
        <v>0</v>
      </c>
      <c r="J25" s="181">
        <v>0</v>
      </c>
      <c r="K25" s="181">
        <f t="shared" si="2"/>
        <v>0</v>
      </c>
    </row>
    <row r="26" spans="1:11" outlineLevel="1" x14ac:dyDescent="0.2">
      <c r="A26" s="177">
        <v>17</v>
      </c>
      <c r="B26" s="178" t="s">
        <v>12991</v>
      </c>
      <c r="C26" s="179" t="s">
        <v>12988</v>
      </c>
      <c r="D26" s="180" t="s">
        <v>9693</v>
      </c>
      <c r="E26" s="181">
        <v>12</v>
      </c>
      <c r="F26" s="182">
        <v>0</v>
      </c>
      <c r="G26" s="183">
        <f t="shared" si="0"/>
        <v>0</v>
      </c>
      <c r="H26" s="181">
        <v>0</v>
      </c>
      <c r="I26" s="181">
        <f t="shared" si="1"/>
        <v>0</v>
      </c>
      <c r="J26" s="181">
        <v>0</v>
      </c>
      <c r="K26" s="181">
        <f t="shared" si="2"/>
        <v>0</v>
      </c>
    </row>
    <row r="27" spans="1:11" outlineLevel="1" x14ac:dyDescent="0.2">
      <c r="A27" s="177">
        <v>18</v>
      </c>
      <c r="B27" s="178" t="s">
        <v>12992</v>
      </c>
      <c r="C27" s="179" t="s">
        <v>12989</v>
      </c>
      <c r="D27" s="180" t="s">
        <v>165</v>
      </c>
      <c r="E27" s="181">
        <v>1</v>
      </c>
      <c r="F27" s="182">
        <v>0</v>
      </c>
      <c r="G27" s="183">
        <f t="shared" si="0"/>
        <v>0</v>
      </c>
      <c r="H27" s="181">
        <v>0</v>
      </c>
      <c r="I27" s="181">
        <f t="shared" si="1"/>
        <v>0</v>
      </c>
      <c r="J27" s="181">
        <v>0</v>
      </c>
      <c r="K27" s="181">
        <f t="shared" si="2"/>
        <v>0</v>
      </c>
    </row>
    <row r="28" spans="1:11" outlineLevel="1" x14ac:dyDescent="0.2">
      <c r="A28" s="177">
        <v>19</v>
      </c>
      <c r="B28" s="178" t="s">
        <v>12993</v>
      </c>
      <c r="C28" s="179" t="s">
        <v>11354</v>
      </c>
      <c r="D28" s="180" t="s">
        <v>9693</v>
      </c>
      <c r="E28" s="181">
        <v>15</v>
      </c>
      <c r="F28" s="182">
        <v>0</v>
      </c>
      <c r="G28" s="183">
        <f t="shared" si="0"/>
        <v>0</v>
      </c>
      <c r="H28" s="181">
        <v>0</v>
      </c>
      <c r="I28" s="181">
        <f t="shared" si="1"/>
        <v>0</v>
      </c>
      <c r="J28" s="181">
        <v>0</v>
      </c>
      <c r="K28" s="181">
        <f t="shared" si="2"/>
        <v>0</v>
      </c>
    </row>
    <row r="29" spans="1:11" x14ac:dyDescent="0.2">
      <c r="A29" s="1"/>
      <c r="B29" s="2"/>
      <c r="C29" s="61"/>
      <c r="D29" s="4"/>
      <c r="E29" s="1"/>
      <c r="F29" s="1"/>
      <c r="G29" s="1"/>
      <c r="H29" s="1"/>
      <c r="I29" s="1"/>
      <c r="J29" s="1"/>
      <c r="K29" s="1"/>
    </row>
    <row r="30" spans="1:11" x14ac:dyDescent="0.2">
      <c r="A30" s="199"/>
      <c r="B30" s="200" t="s">
        <v>11</v>
      </c>
      <c r="C30" s="201"/>
      <c r="D30" s="202"/>
      <c r="E30" s="203"/>
      <c r="F30" s="203"/>
      <c r="G30" s="204">
        <f>G8</f>
        <v>0</v>
      </c>
      <c r="H30" s="1"/>
      <c r="I30" s="1"/>
      <c r="J30" s="1"/>
      <c r="K30" s="1"/>
    </row>
    <row r="31" spans="1:11" x14ac:dyDescent="0.2">
      <c r="C31" s="63"/>
      <c r="D31" s="6"/>
    </row>
    <row r="32" spans="1:11" x14ac:dyDescent="0.2">
      <c r="D32" s="6"/>
    </row>
    <row r="33" spans="4:4" x14ac:dyDescent="0.2">
      <c r="D33" s="6"/>
    </row>
    <row r="34" spans="4:4" x14ac:dyDescent="0.2">
      <c r="D34" s="6"/>
    </row>
    <row r="35" spans="4:4" x14ac:dyDescent="0.2">
      <c r="D35" s="6"/>
    </row>
    <row r="36" spans="4:4" x14ac:dyDescent="0.2">
      <c r="D36" s="6"/>
    </row>
    <row r="37" spans="4:4" x14ac:dyDescent="0.2">
      <c r="D37" s="6"/>
    </row>
    <row r="38" spans="4:4" x14ac:dyDescent="0.2">
      <c r="D38" s="6"/>
    </row>
    <row r="39" spans="4:4" x14ac:dyDescent="0.2">
      <c r="D39" s="6"/>
    </row>
    <row r="40" spans="4:4" x14ac:dyDescent="0.2">
      <c r="D40" s="6"/>
    </row>
    <row r="41" spans="4:4" x14ac:dyDescent="0.2">
      <c r="D41" s="6"/>
    </row>
    <row r="42" spans="4:4" x14ac:dyDescent="0.2">
      <c r="D42" s="6"/>
    </row>
    <row r="43" spans="4:4" x14ac:dyDescent="0.2">
      <c r="D43" s="6"/>
    </row>
    <row r="44" spans="4:4" x14ac:dyDescent="0.2">
      <c r="D44" s="6"/>
    </row>
    <row r="45" spans="4:4" x14ac:dyDescent="0.2">
      <c r="D45" s="6"/>
    </row>
    <row r="46" spans="4:4" x14ac:dyDescent="0.2">
      <c r="D46" s="6"/>
    </row>
    <row r="47" spans="4:4" x14ac:dyDescent="0.2">
      <c r="D47" s="6"/>
    </row>
    <row r="48" spans="4:4" x14ac:dyDescent="0.2">
      <c r="D48" s="6"/>
    </row>
    <row r="49" spans="4:4" x14ac:dyDescent="0.2">
      <c r="D49" s="6"/>
    </row>
    <row r="50" spans="4:4" x14ac:dyDescent="0.2">
      <c r="D50" s="6"/>
    </row>
    <row r="51" spans="4:4" x14ac:dyDescent="0.2">
      <c r="D51" s="6"/>
    </row>
    <row r="52" spans="4:4" x14ac:dyDescent="0.2">
      <c r="D52" s="6"/>
    </row>
    <row r="53" spans="4:4" x14ac:dyDescent="0.2">
      <c r="D53" s="6"/>
    </row>
    <row r="54" spans="4:4" x14ac:dyDescent="0.2">
      <c r="D54" s="6"/>
    </row>
    <row r="55" spans="4:4" x14ac:dyDescent="0.2">
      <c r="D55" s="6"/>
    </row>
    <row r="56" spans="4:4" x14ac:dyDescent="0.2">
      <c r="D56" s="6"/>
    </row>
    <row r="57" spans="4:4" x14ac:dyDescent="0.2">
      <c r="D57" s="6"/>
    </row>
    <row r="58" spans="4:4" x14ac:dyDescent="0.2">
      <c r="D58" s="6"/>
    </row>
    <row r="59" spans="4:4" x14ac:dyDescent="0.2">
      <c r="D59" s="6"/>
    </row>
    <row r="60" spans="4:4" x14ac:dyDescent="0.2">
      <c r="D60" s="6"/>
    </row>
    <row r="61" spans="4:4" x14ac:dyDescent="0.2">
      <c r="D61" s="6"/>
    </row>
    <row r="62" spans="4:4" x14ac:dyDescent="0.2">
      <c r="D62" s="6"/>
    </row>
    <row r="63" spans="4:4" x14ac:dyDescent="0.2">
      <c r="D63" s="6"/>
    </row>
    <row r="64" spans="4:4"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sheetData>
  <mergeCells count="5">
    <mergeCell ref="A1:G1"/>
    <mergeCell ref="C2:G2"/>
    <mergeCell ref="C3:G3"/>
    <mergeCell ref="C4:G4"/>
    <mergeCell ref="C24:F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FDBAB-CC64-4AC0-BC9B-59B0FFDEFC39}">
  <sheetPr>
    <tabColor theme="4" tint="0.39997558519241921"/>
    <outlinePr summaryBelow="0"/>
  </sheetPr>
  <dimension ref="A1:M5000"/>
  <sheetViews>
    <sheetView workbookViewId="0">
      <pane ySplit="7" topLeftCell="A50" activePane="bottomLeft" state="frozen"/>
      <selection activeCell="G67" sqref="G67"/>
      <selection pane="bottomLeft" activeCell="H55" sqref="H55"/>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3" ht="15.75" customHeight="1" x14ac:dyDescent="0.25">
      <c r="A1" s="377" t="s">
        <v>169</v>
      </c>
      <c r="B1" s="377"/>
      <c r="C1" s="377"/>
      <c r="D1" s="377"/>
      <c r="E1" s="377"/>
      <c r="F1" s="377"/>
      <c r="G1" s="377"/>
    </row>
    <row r="2" spans="1:13" ht="24.95" customHeight="1" x14ac:dyDescent="0.2">
      <c r="A2" s="169" t="s">
        <v>2</v>
      </c>
      <c r="B2" s="167" t="s">
        <v>9787</v>
      </c>
      <c r="C2" s="344" t="s">
        <v>15</v>
      </c>
      <c r="D2" s="345"/>
      <c r="E2" s="345"/>
      <c r="F2" s="345"/>
      <c r="G2" s="346"/>
    </row>
    <row r="3" spans="1:13" ht="24.95" customHeight="1" x14ac:dyDescent="0.2">
      <c r="A3" s="169" t="s">
        <v>3</v>
      </c>
      <c r="B3" s="167" t="s">
        <v>17</v>
      </c>
      <c r="C3" s="344" t="s">
        <v>9788</v>
      </c>
      <c r="D3" s="345"/>
      <c r="E3" s="345"/>
      <c r="F3" s="345"/>
      <c r="G3" s="346"/>
    </row>
    <row r="4" spans="1:13" ht="24.95" customHeight="1" x14ac:dyDescent="0.2">
      <c r="A4" s="170" t="s">
        <v>4</v>
      </c>
      <c r="B4" s="168" t="s">
        <v>34</v>
      </c>
      <c r="C4" s="347" t="s">
        <v>10068</v>
      </c>
      <c r="D4" s="348"/>
      <c r="E4" s="348"/>
      <c r="F4" s="348"/>
      <c r="G4" s="349"/>
    </row>
    <row r="5" spans="1:13" x14ac:dyDescent="0.2">
      <c r="D5" s="6"/>
    </row>
    <row r="6" spans="1:13"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3" hidden="1" x14ac:dyDescent="0.2">
      <c r="A7" s="1"/>
      <c r="B7" s="2"/>
      <c r="C7" s="2"/>
      <c r="D7" s="4"/>
      <c r="E7" s="25"/>
      <c r="F7" s="26"/>
      <c r="G7" s="26"/>
      <c r="H7" s="25"/>
      <c r="I7" s="25"/>
      <c r="J7" s="25"/>
      <c r="K7" s="25"/>
    </row>
    <row r="8" spans="1:13" x14ac:dyDescent="0.2">
      <c r="A8" s="171" t="s">
        <v>148</v>
      </c>
      <c r="B8" s="172" t="s">
        <v>10069</v>
      </c>
      <c r="C8" s="173" t="s">
        <v>10070</v>
      </c>
      <c r="D8" s="174"/>
      <c r="E8" s="175"/>
      <c r="F8" s="176"/>
      <c r="G8" s="176">
        <f>SUM(G9:G23)</f>
        <v>0</v>
      </c>
      <c r="H8" s="175"/>
      <c r="I8" s="175">
        <f>SUM(I9:I23)</f>
        <v>2.15</v>
      </c>
      <c r="J8" s="175"/>
      <c r="K8" s="175">
        <f>SUM(K9:K23)</f>
        <v>0</v>
      </c>
    </row>
    <row r="9" spans="1:13" ht="22.5" outlineLevel="1" x14ac:dyDescent="0.2">
      <c r="A9" s="177">
        <v>1</v>
      </c>
      <c r="B9" s="178" t="s">
        <v>9923</v>
      </c>
      <c r="C9" s="179" t="s">
        <v>9924</v>
      </c>
      <c r="D9" s="180" t="s">
        <v>373</v>
      </c>
      <c r="E9" s="181">
        <v>30200</v>
      </c>
      <c r="F9" s="182">
        <v>0</v>
      </c>
      <c r="G9" s="183">
        <f t="shared" ref="G9:G17" si="0">ROUND(E9*F9,2)</f>
        <v>0</v>
      </c>
      <c r="H9" s="181">
        <v>6.9999999999999994E-5</v>
      </c>
      <c r="I9" s="181">
        <f t="shared" ref="I9:I17" si="1">ROUND(E9*H9,2)</f>
        <v>2.11</v>
      </c>
      <c r="J9" s="181">
        <v>0</v>
      </c>
      <c r="K9" s="181">
        <f t="shared" ref="K9:K17" si="2">ROUND(E9*J9,2)</f>
        <v>0</v>
      </c>
      <c r="L9" s="185"/>
      <c r="M9" s="185"/>
    </row>
    <row r="10" spans="1:13" outlineLevel="1" x14ac:dyDescent="0.2">
      <c r="A10" s="177">
        <v>2</v>
      </c>
      <c r="B10" s="178" t="s">
        <v>10071</v>
      </c>
      <c r="C10" s="179" t="s">
        <v>10072</v>
      </c>
      <c r="D10" s="180" t="s">
        <v>373</v>
      </c>
      <c r="E10" s="181">
        <v>30200</v>
      </c>
      <c r="F10" s="182">
        <v>0</v>
      </c>
      <c r="G10" s="183">
        <f t="shared" si="0"/>
        <v>0</v>
      </c>
      <c r="H10" s="181">
        <v>0</v>
      </c>
      <c r="I10" s="181">
        <f t="shared" si="1"/>
        <v>0</v>
      </c>
      <c r="J10" s="181">
        <v>0</v>
      </c>
      <c r="K10" s="181">
        <f t="shared" si="2"/>
        <v>0</v>
      </c>
      <c r="L10" s="185"/>
      <c r="M10" s="185"/>
    </row>
    <row r="11" spans="1:13" outlineLevel="1" x14ac:dyDescent="0.2">
      <c r="A11" s="177">
        <v>3</v>
      </c>
      <c r="B11" s="178" t="s">
        <v>10073</v>
      </c>
      <c r="C11" s="179" t="s">
        <v>10074</v>
      </c>
      <c r="D11" s="180" t="s">
        <v>373</v>
      </c>
      <c r="E11" s="181">
        <v>30200</v>
      </c>
      <c r="F11" s="182">
        <v>0</v>
      </c>
      <c r="G11" s="183">
        <f t="shared" si="0"/>
        <v>0</v>
      </c>
      <c r="H11" s="181">
        <v>0</v>
      </c>
      <c r="I11" s="181">
        <f t="shared" si="1"/>
        <v>0</v>
      </c>
      <c r="J11" s="181">
        <v>0</v>
      </c>
      <c r="K11" s="181">
        <f t="shared" si="2"/>
        <v>0</v>
      </c>
      <c r="L11" s="185"/>
      <c r="M11" s="185"/>
    </row>
    <row r="12" spans="1:13" ht="22.5" outlineLevel="1" x14ac:dyDescent="0.2">
      <c r="A12" s="177">
        <v>4</v>
      </c>
      <c r="B12" s="178" t="s">
        <v>9921</v>
      </c>
      <c r="C12" s="179" t="s">
        <v>9922</v>
      </c>
      <c r="D12" s="180" t="s">
        <v>373</v>
      </c>
      <c r="E12" s="181">
        <v>330</v>
      </c>
      <c r="F12" s="182">
        <v>0</v>
      </c>
      <c r="G12" s="183">
        <f t="shared" si="0"/>
        <v>0</v>
      </c>
      <c r="H12" s="181">
        <v>1.2E-4</v>
      </c>
      <c r="I12" s="181">
        <f t="shared" si="1"/>
        <v>0.04</v>
      </c>
      <c r="J12" s="181">
        <v>0</v>
      </c>
      <c r="K12" s="181">
        <f t="shared" si="2"/>
        <v>0</v>
      </c>
      <c r="L12" s="185"/>
      <c r="M12" s="185"/>
    </row>
    <row r="13" spans="1:13" outlineLevel="1" x14ac:dyDescent="0.2">
      <c r="A13" s="177">
        <v>5</v>
      </c>
      <c r="B13" s="178" t="s">
        <v>10075</v>
      </c>
      <c r="C13" s="179" t="s">
        <v>10076</v>
      </c>
      <c r="D13" s="180" t="s">
        <v>373</v>
      </c>
      <c r="E13" s="181">
        <v>330</v>
      </c>
      <c r="F13" s="182">
        <v>0</v>
      </c>
      <c r="G13" s="183">
        <f t="shared" si="0"/>
        <v>0</v>
      </c>
      <c r="H13" s="181">
        <v>0</v>
      </c>
      <c r="I13" s="181">
        <f t="shared" si="1"/>
        <v>0</v>
      </c>
      <c r="J13" s="181">
        <v>0</v>
      </c>
      <c r="K13" s="181">
        <f t="shared" si="2"/>
        <v>0</v>
      </c>
      <c r="L13" s="185"/>
      <c r="M13" s="185"/>
    </row>
    <row r="14" spans="1:13" ht="56.25" outlineLevel="1" x14ac:dyDescent="0.2">
      <c r="A14" s="177">
        <v>6</v>
      </c>
      <c r="B14" s="178" t="s">
        <v>10077</v>
      </c>
      <c r="C14" s="179" t="s">
        <v>10078</v>
      </c>
      <c r="D14" s="180" t="s">
        <v>373</v>
      </c>
      <c r="E14" s="181">
        <v>330</v>
      </c>
      <c r="F14" s="182">
        <v>0</v>
      </c>
      <c r="G14" s="183">
        <f t="shared" si="0"/>
        <v>0</v>
      </c>
      <c r="H14" s="181">
        <v>0</v>
      </c>
      <c r="I14" s="181">
        <f t="shared" si="1"/>
        <v>0</v>
      </c>
      <c r="J14" s="181">
        <v>0</v>
      </c>
      <c r="K14" s="181">
        <f t="shared" si="2"/>
        <v>0</v>
      </c>
      <c r="L14" s="185"/>
      <c r="M14" s="185"/>
    </row>
    <row r="15" spans="1:13" outlineLevel="1" x14ac:dyDescent="0.2">
      <c r="A15" s="177">
        <v>7</v>
      </c>
      <c r="B15" s="178" t="s">
        <v>10079</v>
      </c>
      <c r="C15" s="179" t="s">
        <v>10080</v>
      </c>
      <c r="D15" s="180" t="s">
        <v>505</v>
      </c>
      <c r="E15" s="181">
        <v>68</v>
      </c>
      <c r="F15" s="182">
        <v>0</v>
      </c>
      <c r="G15" s="183">
        <f t="shared" si="0"/>
        <v>0</v>
      </c>
      <c r="H15" s="181">
        <v>0</v>
      </c>
      <c r="I15" s="181">
        <f t="shared" si="1"/>
        <v>0</v>
      </c>
      <c r="J15" s="181">
        <v>0</v>
      </c>
      <c r="K15" s="181">
        <f t="shared" si="2"/>
        <v>0</v>
      </c>
      <c r="L15" s="185"/>
      <c r="M15" s="185"/>
    </row>
    <row r="16" spans="1:13" outlineLevel="1" x14ac:dyDescent="0.2">
      <c r="A16" s="177">
        <v>8</v>
      </c>
      <c r="B16" s="178" t="s">
        <v>10081</v>
      </c>
      <c r="C16" s="179" t="s">
        <v>10082</v>
      </c>
      <c r="D16" s="180" t="s">
        <v>505</v>
      </c>
      <c r="E16" s="181">
        <v>68</v>
      </c>
      <c r="F16" s="182">
        <v>0</v>
      </c>
      <c r="G16" s="183">
        <f t="shared" si="0"/>
        <v>0</v>
      </c>
      <c r="H16" s="181">
        <v>0</v>
      </c>
      <c r="I16" s="181">
        <f t="shared" si="1"/>
        <v>0</v>
      </c>
      <c r="J16" s="181">
        <v>0</v>
      </c>
      <c r="K16" s="181">
        <f t="shared" si="2"/>
        <v>0</v>
      </c>
      <c r="L16" s="185"/>
      <c r="M16" s="185"/>
    </row>
    <row r="17" spans="1:13" outlineLevel="1" x14ac:dyDescent="0.2">
      <c r="A17" s="186">
        <v>9</v>
      </c>
      <c r="B17" s="187" t="s">
        <v>10083</v>
      </c>
      <c r="C17" s="188" t="s">
        <v>10084</v>
      </c>
      <c r="D17" s="189" t="s">
        <v>505</v>
      </c>
      <c r="E17" s="190">
        <v>227</v>
      </c>
      <c r="F17" s="191">
        <v>0</v>
      </c>
      <c r="G17" s="192">
        <f t="shared" si="0"/>
        <v>0</v>
      </c>
      <c r="H17" s="190">
        <v>0</v>
      </c>
      <c r="I17" s="190">
        <f t="shared" si="1"/>
        <v>0</v>
      </c>
      <c r="J17" s="190">
        <v>0</v>
      </c>
      <c r="K17" s="190">
        <f t="shared" si="2"/>
        <v>0</v>
      </c>
      <c r="L17" s="185"/>
      <c r="M17" s="185"/>
    </row>
    <row r="18" spans="1:13" outlineLevel="1" x14ac:dyDescent="0.2">
      <c r="A18" s="193"/>
      <c r="B18" s="194"/>
      <c r="C18" s="195" t="s">
        <v>10085</v>
      </c>
      <c r="D18" s="196"/>
      <c r="E18" s="197">
        <v>227</v>
      </c>
      <c r="F18" s="184"/>
      <c r="G18" s="184"/>
      <c r="H18" s="198"/>
      <c r="I18" s="198"/>
      <c r="J18" s="198"/>
      <c r="K18" s="198"/>
      <c r="L18" s="185"/>
      <c r="M18" s="185"/>
    </row>
    <row r="19" spans="1:13" outlineLevel="1" x14ac:dyDescent="0.2">
      <c r="A19" s="177">
        <v>10</v>
      </c>
      <c r="B19" s="178" t="s">
        <v>10086</v>
      </c>
      <c r="C19" s="179" t="s">
        <v>10087</v>
      </c>
      <c r="D19" s="180" t="s">
        <v>505</v>
      </c>
      <c r="E19" s="181">
        <v>210</v>
      </c>
      <c r="F19" s="182">
        <v>0</v>
      </c>
      <c r="G19" s="183">
        <f>ROUND(E19*F19,2)</f>
        <v>0</v>
      </c>
      <c r="H19" s="181">
        <v>0</v>
      </c>
      <c r="I19" s="181">
        <f>ROUND(E19*H19,2)</f>
        <v>0</v>
      </c>
      <c r="J19" s="181">
        <v>0</v>
      </c>
      <c r="K19" s="181">
        <f>ROUND(E19*J19,2)</f>
        <v>0</v>
      </c>
      <c r="L19" s="185"/>
      <c r="M19" s="185"/>
    </row>
    <row r="20" spans="1:13" outlineLevel="1" x14ac:dyDescent="0.2">
      <c r="A20" s="177">
        <v>11</v>
      </c>
      <c r="B20" s="178" t="s">
        <v>10088</v>
      </c>
      <c r="C20" s="179" t="s">
        <v>10089</v>
      </c>
      <c r="D20" s="180" t="s">
        <v>505</v>
      </c>
      <c r="E20" s="181">
        <v>17</v>
      </c>
      <c r="F20" s="182">
        <v>0</v>
      </c>
      <c r="G20" s="183">
        <f>ROUND(E20*F20,2)</f>
        <v>0</v>
      </c>
      <c r="H20" s="181">
        <v>0</v>
      </c>
      <c r="I20" s="181">
        <f>ROUND(E20*H20,2)</f>
        <v>0</v>
      </c>
      <c r="J20" s="181">
        <v>0</v>
      </c>
      <c r="K20" s="181">
        <f>ROUND(E20*J20,2)</f>
        <v>0</v>
      </c>
      <c r="L20" s="185"/>
      <c r="M20" s="185"/>
    </row>
    <row r="21" spans="1:13" ht="33.75" outlineLevel="1" x14ac:dyDescent="0.2">
      <c r="A21" s="177">
        <v>12</v>
      </c>
      <c r="B21" s="178" t="s">
        <v>10090</v>
      </c>
      <c r="C21" s="179" t="s">
        <v>10091</v>
      </c>
      <c r="D21" s="180" t="s">
        <v>505</v>
      </c>
      <c r="E21" s="181">
        <v>32</v>
      </c>
      <c r="F21" s="182">
        <v>0</v>
      </c>
      <c r="G21" s="183">
        <f>ROUND(E21*F21,2)</f>
        <v>0</v>
      </c>
      <c r="H21" s="181">
        <v>1.0000000000000001E-5</v>
      </c>
      <c r="I21" s="181">
        <f>ROUND(E21*H21,2)</f>
        <v>0</v>
      </c>
      <c r="J21" s="181">
        <v>0</v>
      </c>
      <c r="K21" s="181">
        <f>ROUND(E21*J21,2)</f>
        <v>0</v>
      </c>
      <c r="L21" s="185"/>
      <c r="M21" s="185"/>
    </row>
    <row r="22" spans="1:13" ht="22.5" outlineLevel="1" x14ac:dyDescent="0.2">
      <c r="A22" s="177">
        <v>13</v>
      </c>
      <c r="B22" s="178" t="s">
        <v>10092</v>
      </c>
      <c r="C22" s="179" t="s">
        <v>10093</v>
      </c>
      <c r="D22" s="180" t="s">
        <v>505</v>
      </c>
      <c r="E22" s="181">
        <v>2</v>
      </c>
      <c r="F22" s="182">
        <v>0</v>
      </c>
      <c r="G22" s="183">
        <f>ROUND(E22*F22,2)</f>
        <v>0</v>
      </c>
      <c r="H22" s="181">
        <v>0</v>
      </c>
      <c r="I22" s="181">
        <f>ROUND(E22*H22,2)</f>
        <v>0</v>
      </c>
      <c r="J22" s="181">
        <v>0</v>
      </c>
      <c r="K22" s="181">
        <f>ROUND(E22*J22,2)</f>
        <v>0</v>
      </c>
      <c r="L22" s="185"/>
      <c r="M22" s="185"/>
    </row>
    <row r="23" spans="1:13" outlineLevel="1" x14ac:dyDescent="0.2">
      <c r="A23" s="177">
        <v>14</v>
      </c>
      <c r="B23" s="178" t="s">
        <v>10094</v>
      </c>
      <c r="C23" s="179" t="s">
        <v>10095</v>
      </c>
      <c r="D23" s="180" t="s">
        <v>505</v>
      </c>
      <c r="E23" s="181">
        <v>2</v>
      </c>
      <c r="F23" s="182">
        <v>0</v>
      </c>
      <c r="G23" s="183">
        <f>ROUND(E23*F23,2)</f>
        <v>0</v>
      </c>
      <c r="H23" s="181">
        <v>0</v>
      </c>
      <c r="I23" s="181">
        <f>ROUND(E23*H23,2)</f>
        <v>0</v>
      </c>
      <c r="J23" s="181">
        <v>0</v>
      </c>
      <c r="K23" s="181">
        <f>ROUND(E23*J23,2)</f>
        <v>0</v>
      </c>
      <c r="L23" s="185"/>
      <c r="M23" s="185"/>
    </row>
    <row r="24" spans="1:13" x14ac:dyDescent="0.2">
      <c r="A24" s="171" t="s">
        <v>148</v>
      </c>
      <c r="B24" s="172" t="s">
        <v>10096</v>
      </c>
      <c r="C24" s="173" t="s">
        <v>10097</v>
      </c>
      <c r="D24" s="174"/>
      <c r="E24" s="175"/>
      <c r="F24" s="176"/>
      <c r="G24" s="176">
        <f>SUM(G25:G30)</f>
        <v>0</v>
      </c>
      <c r="H24" s="175"/>
      <c r="I24" s="175">
        <f>SUM(I25:I30)</f>
        <v>0</v>
      </c>
      <c r="J24" s="175"/>
      <c r="K24" s="175">
        <f>SUM(K25:K30)</f>
        <v>0</v>
      </c>
    </row>
    <row r="25" spans="1:13" ht="22.5" outlineLevel="1" x14ac:dyDescent="0.2">
      <c r="A25" s="177">
        <v>15</v>
      </c>
      <c r="B25" s="178" t="s">
        <v>10098</v>
      </c>
      <c r="C25" s="179" t="s">
        <v>10099</v>
      </c>
      <c r="D25" s="180" t="s">
        <v>505</v>
      </c>
      <c r="E25" s="181">
        <v>24</v>
      </c>
      <c r="F25" s="182">
        <v>0</v>
      </c>
      <c r="G25" s="183">
        <f t="shared" ref="G25:G30" si="3">ROUND(E25*F25,2)</f>
        <v>0</v>
      </c>
      <c r="H25" s="181">
        <v>0</v>
      </c>
      <c r="I25" s="181">
        <f t="shared" ref="I25:I30" si="4">ROUND(E25*H25,2)</f>
        <v>0</v>
      </c>
      <c r="J25" s="181">
        <v>0</v>
      </c>
      <c r="K25" s="181">
        <f t="shared" ref="K25:K30" si="5">ROUND(E25*J25,2)</f>
        <v>0</v>
      </c>
      <c r="L25" s="185"/>
      <c r="M25" s="185"/>
    </row>
    <row r="26" spans="1:13" outlineLevel="1" x14ac:dyDescent="0.2">
      <c r="A26" s="177">
        <v>16</v>
      </c>
      <c r="B26" s="178" t="s">
        <v>10100</v>
      </c>
      <c r="C26" s="179" t="s">
        <v>10101</v>
      </c>
      <c r="D26" s="180" t="s">
        <v>505</v>
      </c>
      <c r="E26" s="181">
        <v>24</v>
      </c>
      <c r="F26" s="182">
        <v>0</v>
      </c>
      <c r="G26" s="183">
        <f t="shared" si="3"/>
        <v>0</v>
      </c>
      <c r="H26" s="181">
        <v>0</v>
      </c>
      <c r="I26" s="181">
        <f t="shared" si="4"/>
        <v>0</v>
      </c>
      <c r="J26" s="181">
        <v>0</v>
      </c>
      <c r="K26" s="181">
        <f t="shared" si="5"/>
        <v>0</v>
      </c>
      <c r="L26" s="185"/>
      <c r="M26" s="185"/>
    </row>
    <row r="27" spans="1:13" outlineLevel="1" x14ac:dyDescent="0.2">
      <c r="A27" s="177">
        <v>17</v>
      </c>
      <c r="B27" s="178" t="s">
        <v>10071</v>
      </c>
      <c r="C27" s="179" t="s">
        <v>10072</v>
      </c>
      <c r="D27" s="180" t="s">
        <v>373</v>
      </c>
      <c r="E27" s="181">
        <v>1500</v>
      </c>
      <c r="F27" s="182">
        <v>0</v>
      </c>
      <c r="G27" s="183">
        <f t="shared" si="3"/>
        <v>0</v>
      </c>
      <c r="H27" s="181">
        <v>0</v>
      </c>
      <c r="I27" s="181">
        <f t="shared" si="4"/>
        <v>0</v>
      </c>
      <c r="J27" s="181">
        <v>0</v>
      </c>
      <c r="K27" s="181">
        <f t="shared" si="5"/>
        <v>0</v>
      </c>
      <c r="L27" s="185"/>
      <c r="M27" s="185"/>
    </row>
    <row r="28" spans="1:13" outlineLevel="1" x14ac:dyDescent="0.2">
      <c r="A28" s="177">
        <v>18</v>
      </c>
      <c r="B28" s="178" t="s">
        <v>10073</v>
      </c>
      <c r="C28" s="179" t="s">
        <v>10074</v>
      </c>
      <c r="D28" s="180" t="s">
        <v>373</v>
      </c>
      <c r="E28" s="181">
        <v>1500</v>
      </c>
      <c r="F28" s="182">
        <v>0</v>
      </c>
      <c r="G28" s="183">
        <f t="shared" si="3"/>
        <v>0</v>
      </c>
      <c r="H28" s="181">
        <v>0</v>
      </c>
      <c r="I28" s="181">
        <f t="shared" si="4"/>
        <v>0</v>
      </c>
      <c r="J28" s="181">
        <v>0</v>
      </c>
      <c r="K28" s="181">
        <f t="shared" si="5"/>
        <v>0</v>
      </c>
      <c r="L28" s="185"/>
      <c r="M28" s="185"/>
    </row>
    <row r="29" spans="1:13" outlineLevel="1" x14ac:dyDescent="0.2">
      <c r="A29" s="177">
        <v>19</v>
      </c>
      <c r="B29" s="178" t="s">
        <v>10102</v>
      </c>
      <c r="C29" s="179" t="s">
        <v>10103</v>
      </c>
      <c r="D29" s="180" t="s">
        <v>505</v>
      </c>
      <c r="E29" s="181">
        <v>24</v>
      </c>
      <c r="F29" s="182">
        <v>0</v>
      </c>
      <c r="G29" s="183">
        <f t="shared" si="3"/>
        <v>0</v>
      </c>
      <c r="H29" s="181">
        <v>0</v>
      </c>
      <c r="I29" s="181">
        <f t="shared" si="4"/>
        <v>0</v>
      </c>
      <c r="J29" s="181">
        <v>0</v>
      </c>
      <c r="K29" s="181">
        <f t="shared" si="5"/>
        <v>0</v>
      </c>
      <c r="L29" s="185"/>
      <c r="M29" s="185"/>
    </row>
    <row r="30" spans="1:13" outlineLevel="1" x14ac:dyDescent="0.2">
      <c r="A30" s="177">
        <v>20</v>
      </c>
      <c r="B30" s="178" t="s">
        <v>10104</v>
      </c>
      <c r="C30" s="179" t="s">
        <v>10105</v>
      </c>
      <c r="D30" s="180" t="s">
        <v>505</v>
      </c>
      <c r="E30" s="181">
        <v>1</v>
      </c>
      <c r="F30" s="182">
        <v>0</v>
      </c>
      <c r="G30" s="183">
        <f t="shared" si="3"/>
        <v>0</v>
      </c>
      <c r="H30" s="181">
        <v>0</v>
      </c>
      <c r="I30" s="181">
        <f t="shared" si="4"/>
        <v>0</v>
      </c>
      <c r="J30" s="181">
        <v>0</v>
      </c>
      <c r="K30" s="181">
        <f t="shared" si="5"/>
        <v>0</v>
      </c>
      <c r="L30" s="185"/>
      <c r="M30" s="185"/>
    </row>
    <row r="31" spans="1:13" x14ac:dyDescent="0.2">
      <c r="A31" s="171" t="s">
        <v>148</v>
      </c>
      <c r="B31" s="172" t="s">
        <v>10106</v>
      </c>
      <c r="C31" s="173" t="s">
        <v>10107</v>
      </c>
      <c r="D31" s="174"/>
      <c r="E31" s="175"/>
      <c r="F31" s="176"/>
      <c r="G31" s="176">
        <f>SUM(G32:G39)</f>
        <v>0</v>
      </c>
      <c r="H31" s="175"/>
      <c r="I31" s="175">
        <f>SUM(I32:I39)</f>
        <v>0.02</v>
      </c>
      <c r="J31" s="175"/>
      <c r="K31" s="175">
        <f>SUM(K32:K39)</f>
        <v>0</v>
      </c>
    </row>
    <row r="32" spans="1:13" outlineLevel="1" x14ac:dyDescent="0.2">
      <c r="A32" s="177">
        <v>21</v>
      </c>
      <c r="B32" s="178" t="s">
        <v>10108</v>
      </c>
      <c r="C32" s="179" t="s">
        <v>10109</v>
      </c>
      <c r="D32" s="180" t="s">
        <v>505</v>
      </c>
      <c r="E32" s="181">
        <v>1</v>
      </c>
      <c r="F32" s="182">
        <v>0</v>
      </c>
      <c r="G32" s="183">
        <f t="shared" ref="G32:G39" si="6">ROUND(E32*F32,2)</f>
        <v>0</v>
      </c>
      <c r="H32" s="181">
        <v>0</v>
      </c>
      <c r="I32" s="181">
        <f t="shared" ref="I32:I39" si="7">ROUND(E32*H32,2)</f>
        <v>0</v>
      </c>
      <c r="J32" s="181">
        <v>0</v>
      </c>
      <c r="K32" s="181">
        <f t="shared" ref="K32:K39" si="8">ROUND(E32*J32,2)</f>
        <v>0</v>
      </c>
      <c r="L32" s="185"/>
      <c r="M32" s="185"/>
    </row>
    <row r="33" spans="1:13" outlineLevel="1" x14ac:dyDescent="0.2">
      <c r="A33" s="177">
        <v>22</v>
      </c>
      <c r="B33" s="178" t="s">
        <v>10110</v>
      </c>
      <c r="C33" s="179" t="s">
        <v>10111</v>
      </c>
      <c r="D33" s="180" t="s">
        <v>505</v>
      </c>
      <c r="E33" s="181">
        <v>1</v>
      </c>
      <c r="F33" s="182">
        <v>0</v>
      </c>
      <c r="G33" s="183">
        <f t="shared" si="6"/>
        <v>0</v>
      </c>
      <c r="H33" s="181">
        <v>0</v>
      </c>
      <c r="I33" s="181">
        <f t="shared" si="7"/>
        <v>0</v>
      </c>
      <c r="J33" s="181">
        <v>0</v>
      </c>
      <c r="K33" s="181">
        <f t="shared" si="8"/>
        <v>0</v>
      </c>
      <c r="L33" s="185"/>
      <c r="M33" s="185"/>
    </row>
    <row r="34" spans="1:13" outlineLevel="1" x14ac:dyDescent="0.2">
      <c r="A34" s="177">
        <v>23</v>
      </c>
      <c r="B34" s="178" t="s">
        <v>10112</v>
      </c>
      <c r="C34" s="179" t="s">
        <v>10113</v>
      </c>
      <c r="D34" s="180" t="s">
        <v>505</v>
      </c>
      <c r="E34" s="181">
        <v>1</v>
      </c>
      <c r="F34" s="182">
        <v>0</v>
      </c>
      <c r="G34" s="183">
        <f t="shared" si="6"/>
        <v>0</v>
      </c>
      <c r="H34" s="181">
        <v>0</v>
      </c>
      <c r="I34" s="181">
        <f t="shared" si="7"/>
        <v>0</v>
      </c>
      <c r="J34" s="181">
        <v>0</v>
      </c>
      <c r="K34" s="181">
        <f t="shared" si="8"/>
        <v>0</v>
      </c>
      <c r="L34" s="185"/>
      <c r="M34" s="185"/>
    </row>
    <row r="35" spans="1:13" outlineLevel="1" x14ac:dyDescent="0.2">
      <c r="A35" s="177">
        <v>24</v>
      </c>
      <c r="B35" s="178" t="s">
        <v>10114</v>
      </c>
      <c r="C35" s="179" t="s">
        <v>10115</v>
      </c>
      <c r="D35" s="180" t="s">
        <v>505</v>
      </c>
      <c r="E35" s="181">
        <v>2</v>
      </c>
      <c r="F35" s="182">
        <v>0</v>
      </c>
      <c r="G35" s="183">
        <f t="shared" si="6"/>
        <v>0</v>
      </c>
      <c r="H35" s="181">
        <v>0</v>
      </c>
      <c r="I35" s="181">
        <f t="shared" si="7"/>
        <v>0</v>
      </c>
      <c r="J35" s="181">
        <v>0</v>
      </c>
      <c r="K35" s="181">
        <f t="shared" si="8"/>
        <v>0</v>
      </c>
      <c r="L35" s="185"/>
      <c r="M35" s="185"/>
    </row>
    <row r="36" spans="1:13" outlineLevel="1" x14ac:dyDescent="0.2">
      <c r="A36" s="177">
        <v>25</v>
      </c>
      <c r="B36" s="178" t="s">
        <v>10116</v>
      </c>
      <c r="C36" s="179" t="s">
        <v>10117</v>
      </c>
      <c r="D36" s="180" t="s">
        <v>505</v>
      </c>
      <c r="E36" s="181">
        <v>2</v>
      </c>
      <c r="F36" s="182">
        <v>0</v>
      </c>
      <c r="G36" s="183">
        <f t="shared" si="6"/>
        <v>0</v>
      </c>
      <c r="H36" s="181">
        <v>0</v>
      </c>
      <c r="I36" s="181">
        <f t="shared" si="7"/>
        <v>0</v>
      </c>
      <c r="J36" s="181">
        <v>0</v>
      </c>
      <c r="K36" s="181">
        <f t="shared" si="8"/>
        <v>0</v>
      </c>
      <c r="L36" s="185"/>
      <c r="M36" s="185"/>
    </row>
    <row r="37" spans="1:13" outlineLevel="1" x14ac:dyDescent="0.2">
      <c r="A37" s="177">
        <v>26</v>
      </c>
      <c r="B37" s="178" t="s">
        <v>10118</v>
      </c>
      <c r="C37" s="179" t="s">
        <v>10119</v>
      </c>
      <c r="D37" s="180" t="s">
        <v>505</v>
      </c>
      <c r="E37" s="181">
        <v>1</v>
      </c>
      <c r="F37" s="182">
        <v>0</v>
      </c>
      <c r="G37" s="183">
        <f t="shared" si="6"/>
        <v>0</v>
      </c>
      <c r="H37" s="181">
        <v>0</v>
      </c>
      <c r="I37" s="181">
        <f t="shared" si="7"/>
        <v>0</v>
      </c>
      <c r="J37" s="181">
        <v>0</v>
      </c>
      <c r="K37" s="181">
        <f t="shared" si="8"/>
        <v>0</v>
      </c>
      <c r="L37" s="185"/>
      <c r="M37" s="185"/>
    </row>
    <row r="38" spans="1:13" outlineLevel="1" x14ac:dyDescent="0.2">
      <c r="A38" s="177">
        <v>27</v>
      </c>
      <c r="B38" s="178" t="s">
        <v>10120</v>
      </c>
      <c r="C38" s="179" t="s">
        <v>10121</v>
      </c>
      <c r="D38" s="180" t="s">
        <v>9929</v>
      </c>
      <c r="E38" s="181">
        <v>200</v>
      </c>
      <c r="F38" s="182">
        <v>0</v>
      </c>
      <c r="G38" s="183">
        <f t="shared" si="6"/>
        <v>0</v>
      </c>
      <c r="H38" s="181">
        <v>0</v>
      </c>
      <c r="I38" s="181">
        <f t="shared" si="7"/>
        <v>0</v>
      </c>
      <c r="J38" s="181">
        <v>0</v>
      </c>
      <c r="K38" s="181">
        <f t="shared" si="8"/>
        <v>0</v>
      </c>
      <c r="L38" s="185"/>
      <c r="M38" s="185"/>
    </row>
    <row r="39" spans="1:13" ht="22.5" outlineLevel="1" x14ac:dyDescent="0.2">
      <c r="A39" s="177">
        <v>28</v>
      </c>
      <c r="B39" s="178" t="s">
        <v>9921</v>
      </c>
      <c r="C39" s="179" t="s">
        <v>9922</v>
      </c>
      <c r="D39" s="180" t="s">
        <v>373</v>
      </c>
      <c r="E39" s="181">
        <v>200</v>
      </c>
      <c r="F39" s="182">
        <v>0</v>
      </c>
      <c r="G39" s="183">
        <f t="shared" si="6"/>
        <v>0</v>
      </c>
      <c r="H39" s="181">
        <v>1.2E-4</v>
      </c>
      <c r="I39" s="181">
        <f t="shared" si="7"/>
        <v>0.02</v>
      </c>
      <c r="J39" s="181">
        <v>0</v>
      </c>
      <c r="K39" s="181">
        <f t="shared" si="8"/>
        <v>0</v>
      </c>
      <c r="L39" s="185"/>
      <c r="M39" s="185"/>
    </row>
    <row r="40" spans="1:13" x14ac:dyDescent="0.2">
      <c r="A40" s="171" t="s">
        <v>148</v>
      </c>
      <c r="B40" s="172" t="s">
        <v>10122</v>
      </c>
      <c r="C40" s="173" t="s">
        <v>10123</v>
      </c>
      <c r="D40" s="174"/>
      <c r="E40" s="175"/>
      <c r="F40" s="176"/>
      <c r="G40" s="176">
        <f>SUM(G41:G47)</f>
        <v>0</v>
      </c>
      <c r="H40" s="175"/>
      <c r="I40" s="175">
        <f>SUM(I41:I47)</f>
        <v>0</v>
      </c>
      <c r="J40" s="175"/>
      <c r="K40" s="175">
        <f>SUM(K41:K47)</f>
        <v>0</v>
      </c>
    </row>
    <row r="41" spans="1:13" outlineLevel="1" x14ac:dyDescent="0.2">
      <c r="A41" s="177">
        <v>29</v>
      </c>
      <c r="B41" s="178" t="s">
        <v>10124</v>
      </c>
      <c r="C41" s="179" t="s">
        <v>10125</v>
      </c>
      <c r="D41" s="180" t="s">
        <v>10126</v>
      </c>
      <c r="E41" s="181">
        <v>1</v>
      </c>
      <c r="F41" s="182">
        <v>0</v>
      </c>
      <c r="G41" s="183">
        <f t="shared" ref="G41:G47" si="9">ROUND(E41*F41,2)</f>
        <v>0</v>
      </c>
      <c r="H41" s="181">
        <v>0</v>
      </c>
      <c r="I41" s="181">
        <f t="shared" ref="I41:I47" si="10">ROUND(E41*H41,2)</f>
        <v>0</v>
      </c>
      <c r="J41" s="181">
        <v>0</v>
      </c>
      <c r="K41" s="181">
        <f t="shared" ref="K41:K47" si="11">ROUND(E41*J41,2)</f>
        <v>0</v>
      </c>
      <c r="L41" s="185"/>
      <c r="M41" s="185"/>
    </row>
    <row r="42" spans="1:13" outlineLevel="1" x14ac:dyDescent="0.2">
      <c r="A42" s="177">
        <v>30</v>
      </c>
      <c r="B42" s="178" t="s">
        <v>10127</v>
      </c>
      <c r="C42" s="179" t="s">
        <v>10128</v>
      </c>
      <c r="D42" s="180" t="s">
        <v>505</v>
      </c>
      <c r="E42" s="181">
        <v>3</v>
      </c>
      <c r="F42" s="182">
        <v>0</v>
      </c>
      <c r="G42" s="183">
        <f t="shared" si="9"/>
        <v>0</v>
      </c>
      <c r="H42" s="181">
        <v>0</v>
      </c>
      <c r="I42" s="181">
        <f t="shared" si="10"/>
        <v>0</v>
      </c>
      <c r="J42" s="181">
        <v>0</v>
      </c>
      <c r="K42" s="181">
        <f t="shared" si="11"/>
        <v>0</v>
      </c>
      <c r="L42" s="185"/>
      <c r="M42" s="185"/>
    </row>
    <row r="43" spans="1:13" outlineLevel="1" x14ac:dyDescent="0.2">
      <c r="A43" s="177">
        <v>31</v>
      </c>
      <c r="B43" s="178" t="s">
        <v>10129</v>
      </c>
      <c r="C43" s="179" t="s">
        <v>10130</v>
      </c>
      <c r="D43" s="180" t="s">
        <v>505</v>
      </c>
      <c r="E43" s="181">
        <v>2</v>
      </c>
      <c r="F43" s="182">
        <v>0</v>
      </c>
      <c r="G43" s="183">
        <f t="shared" si="9"/>
        <v>0</v>
      </c>
      <c r="H43" s="181">
        <v>0</v>
      </c>
      <c r="I43" s="181">
        <f t="shared" si="10"/>
        <v>0</v>
      </c>
      <c r="J43" s="181">
        <v>0</v>
      </c>
      <c r="K43" s="181">
        <f t="shared" si="11"/>
        <v>0</v>
      </c>
      <c r="L43" s="185"/>
      <c r="M43" s="185"/>
    </row>
    <row r="44" spans="1:13" outlineLevel="1" x14ac:dyDescent="0.2">
      <c r="A44" s="177">
        <v>32</v>
      </c>
      <c r="B44" s="178" t="s">
        <v>10131</v>
      </c>
      <c r="C44" s="179" t="s">
        <v>10132</v>
      </c>
      <c r="D44" s="180" t="s">
        <v>505</v>
      </c>
      <c r="E44" s="181">
        <v>90</v>
      </c>
      <c r="F44" s="182">
        <v>0</v>
      </c>
      <c r="G44" s="183">
        <f t="shared" si="9"/>
        <v>0</v>
      </c>
      <c r="H44" s="181">
        <v>0</v>
      </c>
      <c r="I44" s="181">
        <f t="shared" si="10"/>
        <v>0</v>
      </c>
      <c r="J44" s="181">
        <v>0</v>
      </c>
      <c r="K44" s="181">
        <f t="shared" si="11"/>
        <v>0</v>
      </c>
      <c r="L44" s="185"/>
      <c r="M44" s="185"/>
    </row>
    <row r="45" spans="1:13" outlineLevel="1" x14ac:dyDescent="0.2">
      <c r="A45" s="177">
        <v>33</v>
      </c>
      <c r="B45" s="178" t="s">
        <v>10133</v>
      </c>
      <c r="C45" s="179" t="s">
        <v>10134</v>
      </c>
      <c r="D45" s="180" t="s">
        <v>505</v>
      </c>
      <c r="E45" s="181">
        <v>18</v>
      </c>
      <c r="F45" s="182">
        <v>0</v>
      </c>
      <c r="G45" s="183">
        <f t="shared" si="9"/>
        <v>0</v>
      </c>
      <c r="H45" s="181">
        <v>0</v>
      </c>
      <c r="I45" s="181">
        <f t="shared" si="10"/>
        <v>0</v>
      </c>
      <c r="J45" s="181">
        <v>0</v>
      </c>
      <c r="K45" s="181">
        <f t="shared" si="11"/>
        <v>0</v>
      </c>
      <c r="L45" s="185"/>
      <c r="M45" s="185"/>
    </row>
    <row r="46" spans="1:13" outlineLevel="1" x14ac:dyDescent="0.2">
      <c r="A46" s="177">
        <v>34</v>
      </c>
      <c r="B46" s="178" t="s">
        <v>10135</v>
      </c>
      <c r="C46" s="179" t="s">
        <v>10136</v>
      </c>
      <c r="D46" s="180" t="s">
        <v>505</v>
      </c>
      <c r="E46" s="181">
        <v>2</v>
      </c>
      <c r="F46" s="182">
        <v>0</v>
      </c>
      <c r="G46" s="183">
        <f t="shared" si="9"/>
        <v>0</v>
      </c>
      <c r="H46" s="181">
        <v>0</v>
      </c>
      <c r="I46" s="181">
        <f t="shared" si="10"/>
        <v>0</v>
      </c>
      <c r="J46" s="181">
        <v>0</v>
      </c>
      <c r="K46" s="181">
        <f t="shared" si="11"/>
        <v>0</v>
      </c>
      <c r="L46" s="185"/>
      <c r="M46" s="185"/>
    </row>
    <row r="47" spans="1:13" outlineLevel="1" x14ac:dyDescent="0.2">
      <c r="A47" s="177">
        <v>35</v>
      </c>
      <c r="B47" s="178" t="s">
        <v>10137</v>
      </c>
      <c r="C47" s="179" t="s">
        <v>10121</v>
      </c>
      <c r="D47" s="180" t="s">
        <v>9929</v>
      </c>
      <c r="E47" s="181">
        <v>650</v>
      </c>
      <c r="F47" s="182">
        <v>0</v>
      </c>
      <c r="G47" s="183">
        <f t="shared" si="9"/>
        <v>0</v>
      </c>
      <c r="H47" s="181">
        <v>0</v>
      </c>
      <c r="I47" s="181">
        <f t="shared" si="10"/>
        <v>0</v>
      </c>
      <c r="J47" s="181">
        <v>0</v>
      </c>
      <c r="K47" s="181">
        <f t="shared" si="11"/>
        <v>0</v>
      </c>
      <c r="L47" s="185"/>
      <c r="M47" s="185"/>
    </row>
    <row r="48" spans="1:13" x14ac:dyDescent="0.2">
      <c r="A48" s="171" t="s">
        <v>148</v>
      </c>
      <c r="B48" s="172" t="s">
        <v>10138</v>
      </c>
      <c r="C48" s="173" t="s">
        <v>10139</v>
      </c>
      <c r="D48" s="174"/>
      <c r="E48" s="175"/>
      <c r="F48" s="176"/>
      <c r="G48" s="176">
        <f>SUM(G49:G65)</f>
        <v>0</v>
      </c>
      <c r="H48" s="175"/>
      <c r="I48" s="175">
        <f>SUM(I49:I65)</f>
        <v>8.7899999999999991</v>
      </c>
      <c r="J48" s="175"/>
      <c r="K48" s="175">
        <f>SUM(K49:K65)</f>
        <v>8.3000000000000007</v>
      </c>
    </row>
    <row r="49" spans="1:13" outlineLevel="1" x14ac:dyDescent="0.2">
      <c r="A49" s="177">
        <v>36</v>
      </c>
      <c r="B49" s="178" t="s">
        <v>9932</v>
      </c>
      <c r="C49" s="179" t="s">
        <v>12996</v>
      </c>
      <c r="D49" s="180" t="s">
        <v>4127</v>
      </c>
      <c r="E49" s="181">
        <v>1</v>
      </c>
      <c r="F49" s="182">
        <v>0</v>
      </c>
      <c r="G49" s="183">
        <f t="shared" ref="G49:G65" si="12">ROUND(E49*F49,2)</f>
        <v>0</v>
      </c>
      <c r="H49" s="181">
        <v>0</v>
      </c>
      <c r="I49" s="181">
        <f t="shared" ref="I49:I65" si="13">ROUND(E49*H49,2)</f>
        <v>0</v>
      </c>
      <c r="J49" s="181">
        <v>0</v>
      </c>
      <c r="K49" s="181">
        <f t="shared" ref="K49:K65" si="14">ROUND(E49*J49,2)</f>
        <v>0</v>
      </c>
      <c r="L49" s="185"/>
      <c r="M49" s="185"/>
    </row>
    <row r="50" spans="1:13" ht="22.5" outlineLevel="1" x14ac:dyDescent="0.2">
      <c r="A50" s="177">
        <v>37</v>
      </c>
      <c r="B50" s="178" t="s">
        <v>10141</v>
      </c>
      <c r="C50" s="179" t="s">
        <v>10142</v>
      </c>
      <c r="D50" s="180" t="s">
        <v>505</v>
      </c>
      <c r="E50" s="181">
        <v>1</v>
      </c>
      <c r="F50" s="182">
        <v>0</v>
      </c>
      <c r="G50" s="183">
        <f t="shared" si="12"/>
        <v>0</v>
      </c>
      <c r="H50" s="181">
        <v>0</v>
      </c>
      <c r="I50" s="181">
        <f t="shared" si="13"/>
        <v>0</v>
      </c>
      <c r="J50" s="181">
        <v>0</v>
      </c>
      <c r="K50" s="181">
        <f t="shared" si="14"/>
        <v>0</v>
      </c>
      <c r="L50" s="185"/>
      <c r="M50" s="185"/>
    </row>
    <row r="51" spans="1:13" outlineLevel="1" x14ac:dyDescent="0.2">
      <c r="A51" s="177">
        <v>38</v>
      </c>
      <c r="B51" s="178" t="s">
        <v>10143</v>
      </c>
      <c r="C51" s="179" t="s">
        <v>10144</v>
      </c>
      <c r="D51" s="180" t="s">
        <v>505</v>
      </c>
      <c r="E51" s="181">
        <v>32</v>
      </c>
      <c r="F51" s="182">
        <v>0</v>
      </c>
      <c r="G51" s="183">
        <f t="shared" si="12"/>
        <v>0</v>
      </c>
      <c r="H51" s="181">
        <v>0</v>
      </c>
      <c r="I51" s="181">
        <f t="shared" si="13"/>
        <v>0</v>
      </c>
      <c r="J51" s="181">
        <v>0</v>
      </c>
      <c r="K51" s="181">
        <f t="shared" si="14"/>
        <v>0</v>
      </c>
      <c r="L51" s="185"/>
      <c r="M51" s="185"/>
    </row>
    <row r="52" spans="1:13" ht="33.75" outlineLevel="1" x14ac:dyDescent="0.2">
      <c r="A52" s="177">
        <v>39</v>
      </c>
      <c r="B52" s="178" t="s">
        <v>10145</v>
      </c>
      <c r="C52" s="179" t="s">
        <v>10146</v>
      </c>
      <c r="D52" s="180" t="s">
        <v>505</v>
      </c>
      <c r="E52" s="181">
        <v>2</v>
      </c>
      <c r="F52" s="182">
        <v>0</v>
      </c>
      <c r="G52" s="183">
        <f t="shared" si="12"/>
        <v>0</v>
      </c>
      <c r="H52" s="181">
        <v>1.0000000000000001E-5</v>
      </c>
      <c r="I52" s="181">
        <f t="shared" si="13"/>
        <v>0</v>
      </c>
      <c r="J52" s="181">
        <v>0</v>
      </c>
      <c r="K52" s="181">
        <f t="shared" si="14"/>
        <v>0</v>
      </c>
      <c r="L52" s="185"/>
      <c r="M52" s="185"/>
    </row>
    <row r="53" spans="1:13" ht="22.5" outlineLevel="1" x14ac:dyDescent="0.2">
      <c r="A53" s="177">
        <v>40</v>
      </c>
      <c r="B53" s="178" t="s">
        <v>10147</v>
      </c>
      <c r="C53" s="179" t="s">
        <v>10148</v>
      </c>
      <c r="D53" s="180" t="s">
        <v>373</v>
      </c>
      <c r="E53" s="181">
        <v>225</v>
      </c>
      <c r="F53" s="182">
        <v>0</v>
      </c>
      <c r="G53" s="183">
        <f t="shared" si="12"/>
        <v>0</v>
      </c>
      <c r="H53" s="181">
        <v>1.92E-3</v>
      </c>
      <c r="I53" s="181">
        <f t="shared" si="13"/>
        <v>0.43</v>
      </c>
      <c r="J53" s="181">
        <v>0</v>
      </c>
      <c r="K53" s="181">
        <f t="shared" si="14"/>
        <v>0</v>
      </c>
      <c r="L53" s="185"/>
      <c r="M53" s="185"/>
    </row>
    <row r="54" spans="1:13" ht="22.5" outlineLevel="1" x14ac:dyDescent="0.2">
      <c r="A54" s="177">
        <v>41</v>
      </c>
      <c r="B54" s="178" t="s">
        <v>10149</v>
      </c>
      <c r="C54" s="179" t="s">
        <v>10150</v>
      </c>
      <c r="D54" s="180" t="s">
        <v>373</v>
      </c>
      <c r="E54" s="181">
        <v>65</v>
      </c>
      <c r="F54" s="182">
        <v>0</v>
      </c>
      <c r="G54" s="183">
        <f t="shared" si="12"/>
        <v>0</v>
      </c>
      <c r="H54" s="181">
        <v>1E-3</v>
      </c>
      <c r="I54" s="181">
        <f t="shared" si="13"/>
        <v>7.0000000000000007E-2</v>
      </c>
      <c r="J54" s="181">
        <v>0</v>
      </c>
      <c r="K54" s="181">
        <f t="shared" si="14"/>
        <v>0</v>
      </c>
      <c r="L54" s="185"/>
      <c r="M54" s="185"/>
    </row>
    <row r="55" spans="1:13" outlineLevel="1" x14ac:dyDescent="0.2">
      <c r="A55" s="177">
        <v>42</v>
      </c>
      <c r="B55" s="178" t="s">
        <v>10151</v>
      </c>
      <c r="C55" s="179" t="s">
        <v>10152</v>
      </c>
      <c r="D55" s="180" t="s">
        <v>505</v>
      </c>
      <c r="E55" s="181">
        <v>17</v>
      </c>
      <c r="F55" s="182">
        <v>0</v>
      </c>
      <c r="G55" s="183">
        <f t="shared" si="12"/>
        <v>0</v>
      </c>
      <c r="H55" s="181">
        <v>0</v>
      </c>
      <c r="I55" s="181">
        <f t="shared" si="13"/>
        <v>0</v>
      </c>
      <c r="J55" s="181">
        <v>0</v>
      </c>
      <c r="K55" s="181">
        <f t="shared" si="14"/>
        <v>0</v>
      </c>
      <c r="L55" s="185"/>
      <c r="M55" s="185"/>
    </row>
    <row r="56" spans="1:13" outlineLevel="1" x14ac:dyDescent="0.2">
      <c r="A56" s="177">
        <v>43</v>
      </c>
      <c r="B56" s="178" t="s">
        <v>10153</v>
      </c>
      <c r="C56" s="179" t="s">
        <v>10154</v>
      </c>
      <c r="D56" s="180" t="s">
        <v>373</v>
      </c>
      <c r="E56" s="181">
        <v>200</v>
      </c>
      <c r="F56" s="182">
        <v>0</v>
      </c>
      <c r="G56" s="183">
        <f t="shared" si="12"/>
        <v>0</v>
      </c>
      <c r="H56" s="181">
        <v>0</v>
      </c>
      <c r="I56" s="181">
        <f t="shared" si="13"/>
        <v>0</v>
      </c>
      <c r="J56" s="181">
        <v>0</v>
      </c>
      <c r="K56" s="181">
        <f t="shared" si="14"/>
        <v>0</v>
      </c>
      <c r="L56" s="185"/>
      <c r="M56" s="185"/>
    </row>
    <row r="57" spans="1:13" outlineLevel="1" x14ac:dyDescent="0.2">
      <c r="A57" s="177">
        <v>44</v>
      </c>
      <c r="B57" s="178" t="s">
        <v>10155</v>
      </c>
      <c r="C57" s="179" t="s">
        <v>10156</v>
      </c>
      <c r="D57" s="180" t="s">
        <v>373</v>
      </c>
      <c r="E57" s="181">
        <v>200</v>
      </c>
      <c r="F57" s="182">
        <v>0</v>
      </c>
      <c r="G57" s="183">
        <f t="shared" si="12"/>
        <v>0</v>
      </c>
      <c r="H57" s="181">
        <v>0</v>
      </c>
      <c r="I57" s="181">
        <f t="shared" si="13"/>
        <v>0</v>
      </c>
      <c r="J57" s="181">
        <v>0</v>
      </c>
      <c r="K57" s="181">
        <f t="shared" si="14"/>
        <v>0</v>
      </c>
      <c r="L57" s="185"/>
      <c r="M57" s="185"/>
    </row>
    <row r="58" spans="1:13" ht="22.5" outlineLevel="1" x14ac:dyDescent="0.2">
      <c r="A58" s="177">
        <v>45</v>
      </c>
      <c r="B58" s="178" t="s">
        <v>9921</v>
      </c>
      <c r="C58" s="179" t="s">
        <v>9922</v>
      </c>
      <c r="D58" s="180" t="s">
        <v>373</v>
      </c>
      <c r="E58" s="181">
        <v>370</v>
      </c>
      <c r="F58" s="182">
        <v>0</v>
      </c>
      <c r="G58" s="183">
        <f t="shared" si="12"/>
        <v>0</v>
      </c>
      <c r="H58" s="181">
        <v>1.2E-4</v>
      </c>
      <c r="I58" s="181">
        <f t="shared" si="13"/>
        <v>0.04</v>
      </c>
      <c r="J58" s="181">
        <v>0</v>
      </c>
      <c r="K58" s="181">
        <f t="shared" si="14"/>
        <v>0</v>
      </c>
      <c r="L58" s="185"/>
      <c r="M58" s="185"/>
    </row>
    <row r="59" spans="1:13" ht="22.5" outlineLevel="1" x14ac:dyDescent="0.2">
      <c r="A59" s="177">
        <v>46</v>
      </c>
      <c r="B59" s="178" t="s">
        <v>10157</v>
      </c>
      <c r="C59" s="179" t="s">
        <v>10158</v>
      </c>
      <c r="D59" s="180" t="s">
        <v>505</v>
      </c>
      <c r="E59" s="181">
        <v>295</v>
      </c>
      <c r="F59" s="182">
        <v>0</v>
      </c>
      <c r="G59" s="183">
        <f t="shared" si="12"/>
        <v>0</v>
      </c>
      <c r="H59" s="181">
        <v>9.0000000000000006E-5</v>
      </c>
      <c r="I59" s="181">
        <f t="shared" si="13"/>
        <v>0.03</v>
      </c>
      <c r="J59" s="181">
        <v>0</v>
      </c>
      <c r="K59" s="181">
        <f t="shared" si="14"/>
        <v>0</v>
      </c>
      <c r="L59" s="185"/>
      <c r="M59" s="185"/>
    </row>
    <row r="60" spans="1:13" ht="22.5" outlineLevel="1" x14ac:dyDescent="0.2">
      <c r="A60" s="177">
        <v>47</v>
      </c>
      <c r="B60" s="178" t="s">
        <v>9864</v>
      </c>
      <c r="C60" s="179" t="s">
        <v>9865</v>
      </c>
      <c r="D60" s="180" t="s">
        <v>505</v>
      </c>
      <c r="E60" s="181">
        <v>295</v>
      </c>
      <c r="F60" s="182">
        <v>0</v>
      </c>
      <c r="G60" s="183">
        <f t="shared" si="12"/>
        <v>0</v>
      </c>
      <c r="H60" s="181">
        <v>8.0000000000000007E-5</v>
      </c>
      <c r="I60" s="181">
        <f t="shared" si="13"/>
        <v>0.02</v>
      </c>
      <c r="J60" s="181">
        <v>1E-3</v>
      </c>
      <c r="K60" s="181">
        <f t="shared" si="14"/>
        <v>0.3</v>
      </c>
      <c r="L60" s="185"/>
      <c r="M60" s="185"/>
    </row>
    <row r="61" spans="1:13" ht="33.75" outlineLevel="1" x14ac:dyDescent="0.2">
      <c r="A61" s="177">
        <v>48</v>
      </c>
      <c r="B61" s="178" t="s">
        <v>9866</v>
      </c>
      <c r="C61" s="179" t="s">
        <v>9867</v>
      </c>
      <c r="D61" s="180" t="s">
        <v>505</v>
      </c>
      <c r="E61" s="181">
        <v>10</v>
      </c>
      <c r="F61" s="182">
        <v>0</v>
      </c>
      <c r="G61" s="183">
        <f t="shared" si="12"/>
        <v>0</v>
      </c>
      <c r="H61" s="181">
        <v>3.0000000000000001E-5</v>
      </c>
      <c r="I61" s="181">
        <f t="shared" si="13"/>
        <v>0</v>
      </c>
      <c r="J61" s="181">
        <v>0</v>
      </c>
      <c r="K61" s="181">
        <f t="shared" si="14"/>
        <v>0</v>
      </c>
      <c r="L61" s="185"/>
      <c r="M61" s="185"/>
    </row>
    <row r="62" spans="1:13" outlineLevel="1" x14ac:dyDescent="0.2">
      <c r="A62" s="177">
        <v>49</v>
      </c>
      <c r="B62" s="178" t="s">
        <v>9868</v>
      </c>
      <c r="C62" s="179" t="s">
        <v>9869</v>
      </c>
      <c r="D62" s="180" t="s">
        <v>505</v>
      </c>
      <c r="E62" s="181">
        <v>10</v>
      </c>
      <c r="F62" s="182">
        <v>0</v>
      </c>
      <c r="G62" s="183">
        <f t="shared" si="12"/>
        <v>0</v>
      </c>
      <c r="H62" s="181">
        <v>0</v>
      </c>
      <c r="I62" s="181">
        <f t="shared" si="13"/>
        <v>0</v>
      </c>
      <c r="J62" s="181">
        <v>5.0000000000000002E-5</v>
      </c>
      <c r="K62" s="181">
        <f t="shared" si="14"/>
        <v>0</v>
      </c>
      <c r="L62" s="185"/>
      <c r="M62" s="185"/>
    </row>
    <row r="63" spans="1:13" outlineLevel="1" x14ac:dyDescent="0.2">
      <c r="A63" s="177">
        <v>50</v>
      </c>
      <c r="B63" s="178" t="s">
        <v>10159</v>
      </c>
      <c r="C63" s="179" t="s">
        <v>10160</v>
      </c>
      <c r="D63" s="180" t="s">
        <v>373</v>
      </c>
      <c r="E63" s="181">
        <v>4000</v>
      </c>
      <c r="F63" s="182">
        <v>0</v>
      </c>
      <c r="G63" s="183">
        <f t="shared" si="12"/>
        <v>0</v>
      </c>
      <c r="H63" s="181">
        <v>4.8999999999999998E-4</v>
      </c>
      <c r="I63" s="181">
        <f t="shared" si="13"/>
        <v>1.96</v>
      </c>
      <c r="J63" s="181">
        <v>2E-3</v>
      </c>
      <c r="K63" s="181">
        <f t="shared" si="14"/>
        <v>8</v>
      </c>
      <c r="L63" s="185"/>
      <c r="M63" s="185"/>
    </row>
    <row r="64" spans="1:13" outlineLevel="1" x14ac:dyDescent="0.2">
      <c r="A64" s="177">
        <v>51</v>
      </c>
      <c r="B64" s="178" t="s">
        <v>10161</v>
      </c>
      <c r="C64" s="179" t="s">
        <v>10162</v>
      </c>
      <c r="D64" s="180" t="s">
        <v>373</v>
      </c>
      <c r="E64" s="181">
        <v>4000</v>
      </c>
      <c r="F64" s="182">
        <v>0</v>
      </c>
      <c r="G64" s="183">
        <f t="shared" si="12"/>
        <v>0</v>
      </c>
      <c r="H64" s="181">
        <v>1.56E-3</v>
      </c>
      <c r="I64" s="181">
        <f t="shared" si="13"/>
        <v>6.24</v>
      </c>
      <c r="J64" s="181">
        <v>0</v>
      </c>
      <c r="K64" s="181">
        <f t="shared" si="14"/>
        <v>0</v>
      </c>
      <c r="L64" s="185"/>
      <c r="M64" s="185"/>
    </row>
    <row r="65" spans="1:13" outlineLevel="1" x14ac:dyDescent="0.2">
      <c r="A65" s="186">
        <v>52</v>
      </c>
      <c r="B65" s="187" t="s">
        <v>10163</v>
      </c>
      <c r="C65" s="188" t="s">
        <v>10164</v>
      </c>
      <c r="D65" s="189" t="s">
        <v>505</v>
      </c>
      <c r="E65" s="190">
        <v>1</v>
      </c>
      <c r="F65" s="191">
        <v>0</v>
      </c>
      <c r="G65" s="192">
        <f t="shared" si="12"/>
        <v>0</v>
      </c>
      <c r="H65" s="190">
        <v>0</v>
      </c>
      <c r="I65" s="190">
        <f t="shared" si="13"/>
        <v>0</v>
      </c>
      <c r="J65" s="190">
        <v>0</v>
      </c>
      <c r="K65" s="190">
        <f t="shared" si="14"/>
        <v>0</v>
      </c>
      <c r="L65" s="185"/>
      <c r="M65" s="185"/>
    </row>
    <row r="66" spans="1:13" x14ac:dyDescent="0.2">
      <c r="A66" s="1"/>
      <c r="B66" s="2"/>
      <c r="C66" s="61"/>
      <c r="D66" s="4"/>
      <c r="E66" s="1"/>
      <c r="F66" s="1"/>
      <c r="G66" s="1"/>
      <c r="H66" s="1"/>
      <c r="I66" s="1"/>
      <c r="J66" s="1"/>
      <c r="K66" s="1"/>
    </row>
    <row r="67" spans="1:13" x14ac:dyDescent="0.2">
      <c r="A67" s="199"/>
      <c r="B67" s="200" t="s">
        <v>11</v>
      </c>
      <c r="C67" s="201"/>
      <c r="D67" s="202"/>
      <c r="E67" s="203"/>
      <c r="F67" s="203"/>
      <c r="G67" s="204">
        <f>G8+G24+G31+G40+G48</f>
        <v>0</v>
      </c>
      <c r="H67" s="1"/>
      <c r="I67" s="1"/>
      <c r="J67" s="1"/>
      <c r="K67" s="1"/>
    </row>
    <row r="68" spans="1:13" x14ac:dyDescent="0.2">
      <c r="C68" s="63"/>
      <c r="D68" s="6"/>
    </row>
    <row r="69" spans="1:13" x14ac:dyDescent="0.2">
      <c r="D69" s="6"/>
    </row>
    <row r="70" spans="1:13" x14ac:dyDescent="0.2">
      <c r="D70" s="6"/>
    </row>
    <row r="71" spans="1:13" x14ac:dyDescent="0.2">
      <c r="D71" s="6"/>
    </row>
    <row r="72" spans="1:13" x14ac:dyDescent="0.2">
      <c r="D72" s="6"/>
    </row>
    <row r="73" spans="1:13" x14ac:dyDescent="0.2">
      <c r="D73" s="6"/>
    </row>
    <row r="74" spans="1:13" x14ac:dyDescent="0.2">
      <c r="D74" s="6"/>
    </row>
    <row r="75" spans="1:13" x14ac:dyDescent="0.2">
      <c r="D75" s="6"/>
    </row>
    <row r="76" spans="1:13" x14ac:dyDescent="0.2">
      <c r="D76" s="6"/>
    </row>
    <row r="77" spans="1:13" x14ac:dyDescent="0.2">
      <c r="D77" s="6"/>
    </row>
    <row r="78" spans="1:13" x14ac:dyDescent="0.2">
      <c r="D78" s="6"/>
    </row>
    <row r="79" spans="1:13" x14ac:dyDescent="0.2">
      <c r="D79" s="6"/>
    </row>
    <row r="80" spans="1:13"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CDE9-5715-44D2-8FEF-B47989D6B82E}">
  <sheetPr>
    <tabColor theme="4" tint="0.39997558519241921"/>
    <outlinePr summaryBelow="0"/>
  </sheetPr>
  <dimension ref="A1:K5000"/>
  <sheetViews>
    <sheetView workbookViewId="0">
      <pane ySplit="7" topLeftCell="A8" activePane="bottomLeft" state="frozen"/>
      <selection activeCell="G67" sqref="G67"/>
      <selection pane="bottomLeft" activeCell="H31" sqref="H31"/>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17</v>
      </c>
      <c r="C3" s="344" t="s">
        <v>9788</v>
      </c>
      <c r="D3" s="345"/>
      <c r="E3" s="345"/>
      <c r="F3" s="345"/>
      <c r="G3" s="346"/>
    </row>
    <row r="4" spans="1:11" ht="24.95" customHeight="1" x14ac:dyDescent="0.2">
      <c r="A4" s="170" t="s">
        <v>4</v>
      </c>
      <c r="B4" s="168" t="s">
        <v>38</v>
      </c>
      <c r="C4" s="347" t="s">
        <v>9785</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10069</v>
      </c>
      <c r="C8" s="173" t="s">
        <v>10070</v>
      </c>
      <c r="D8" s="174"/>
      <c r="E8" s="175"/>
      <c r="F8" s="176"/>
      <c r="G8" s="176">
        <f>SUM(G9:G15)</f>
        <v>0</v>
      </c>
      <c r="H8" s="175"/>
      <c r="I8" s="175">
        <f>SUM(I9:I15)</f>
        <v>0.01</v>
      </c>
      <c r="J8" s="175"/>
      <c r="K8" s="175">
        <f>SUM(K9:K15)</f>
        <v>0</v>
      </c>
    </row>
    <row r="9" spans="1:11" ht="22.5" outlineLevel="1" x14ac:dyDescent="0.2">
      <c r="A9" s="177">
        <v>1</v>
      </c>
      <c r="B9" s="178" t="s">
        <v>9921</v>
      </c>
      <c r="C9" s="179" t="s">
        <v>9922</v>
      </c>
      <c r="D9" s="180" t="s">
        <v>373</v>
      </c>
      <c r="E9" s="181">
        <v>55</v>
      </c>
      <c r="F9" s="182">
        <v>0</v>
      </c>
      <c r="G9" s="183">
        <f t="shared" ref="G9:G15" si="0">ROUND(E9*F9,2)</f>
        <v>0</v>
      </c>
      <c r="H9" s="181">
        <v>1.2E-4</v>
      </c>
      <c r="I9" s="181">
        <f t="shared" ref="I9:I15" si="1">ROUND(E9*H9,2)</f>
        <v>0.01</v>
      </c>
      <c r="J9" s="181">
        <v>0</v>
      </c>
      <c r="K9" s="181">
        <f t="shared" ref="K9:K15" si="2">ROUND(E9*J9,2)</f>
        <v>0</v>
      </c>
    </row>
    <row r="10" spans="1:11" outlineLevel="1" x14ac:dyDescent="0.2">
      <c r="A10" s="177">
        <v>2</v>
      </c>
      <c r="B10" s="178" t="s">
        <v>10071</v>
      </c>
      <c r="C10" s="179" t="s">
        <v>10072</v>
      </c>
      <c r="D10" s="180" t="s">
        <v>373</v>
      </c>
      <c r="E10" s="181">
        <v>55</v>
      </c>
      <c r="F10" s="182">
        <v>0</v>
      </c>
      <c r="G10" s="183">
        <f t="shared" si="0"/>
        <v>0</v>
      </c>
      <c r="H10" s="181">
        <v>0</v>
      </c>
      <c r="I10" s="181">
        <f t="shared" si="1"/>
        <v>0</v>
      </c>
      <c r="J10" s="181">
        <v>0</v>
      </c>
      <c r="K10" s="181">
        <f t="shared" si="2"/>
        <v>0</v>
      </c>
    </row>
    <row r="11" spans="1:11" outlineLevel="1" x14ac:dyDescent="0.2">
      <c r="A11" s="177">
        <v>3</v>
      </c>
      <c r="B11" s="178" t="s">
        <v>10073</v>
      </c>
      <c r="C11" s="179" t="s">
        <v>10074</v>
      </c>
      <c r="D11" s="180" t="s">
        <v>373</v>
      </c>
      <c r="E11" s="181">
        <v>55</v>
      </c>
      <c r="F11" s="182">
        <v>0</v>
      </c>
      <c r="G11" s="183">
        <f t="shared" si="0"/>
        <v>0</v>
      </c>
      <c r="H11" s="181">
        <v>0</v>
      </c>
      <c r="I11" s="181">
        <f t="shared" si="1"/>
        <v>0</v>
      </c>
      <c r="J11" s="181">
        <v>0</v>
      </c>
      <c r="K11" s="181">
        <f t="shared" si="2"/>
        <v>0</v>
      </c>
    </row>
    <row r="12" spans="1:11" outlineLevel="1" x14ac:dyDescent="0.2">
      <c r="A12" s="177">
        <v>4</v>
      </c>
      <c r="B12" s="178" t="s">
        <v>10165</v>
      </c>
      <c r="C12" s="179" t="s">
        <v>10166</v>
      </c>
      <c r="D12" s="180" t="s">
        <v>505</v>
      </c>
      <c r="E12" s="181">
        <v>1</v>
      </c>
      <c r="F12" s="182">
        <v>0</v>
      </c>
      <c r="G12" s="183">
        <f t="shared" si="0"/>
        <v>0</v>
      </c>
      <c r="H12" s="181">
        <v>0</v>
      </c>
      <c r="I12" s="181">
        <f t="shared" si="1"/>
        <v>0</v>
      </c>
      <c r="J12" s="181">
        <v>0</v>
      </c>
      <c r="K12" s="181">
        <f t="shared" si="2"/>
        <v>0</v>
      </c>
    </row>
    <row r="13" spans="1:11" outlineLevel="1" x14ac:dyDescent="0.2">
      <c r="A13" s="177">
        <v>5</v>
      </c>
      <c r="B13" s="178" t="s">
        <v>10167</v>
      </c>
      <c r="C13" s="179" t="s">
        <v>10168</v>
      </c>
      <c r="D13" s="180" t="s">
        <v>505</v>
      </c>
      <c r="E13" s="181">
        <v>1</v>
      </c>
      <c r="F13" s="182">
        <v>0</v>
      </c>
      <c r="G13" s="183">
        <f t="shared" si="0"/>
        <v>0</v>
      </c>
      <c r="H13" s="181">
        <v>0</v>
      </c>
      <c r="I13" s="181">
        <f t="shared" si="1"/>
        <v>0</v>
      </c>
      <c r="J13" s="181">
        <v>0</v>
      </c>
      <c r="K13" s="181">
        <f t="shared" si="2"/>
        <v>0</v>
      </c>
    </row>
    <row r="14" spans="1:11" outlineLevel="1" x14ac:dyDescent="0.2">
      <c r="A14" s="177">
        <v>6</v>
      </c>
      <c r="B14" s="178" t="s">
        <v>10083</v>
      </c>
      <c r="C14" s="179" t="s">
        <v>10084</v>
      </c>
      <c r="D14" s="180" t="s">
        <v>505</v>
      </c>
      <c r="E14" s="181">
        <v>3</v>
      </c>
      <c r="F14" s="182">
        <v>0</v>
      </c>
      <c r="G14" s="183">
        <f t="shared" si="0"/>
        <v>0</v>
      </c>
      <c r="H14" s="181">
        <v>0</v>
      </c>
      <c r="I14" s="181">
        <f t="shared" si="1"/>
        <v>0</v>
      </c>
      <c r="J14" s="181">
        <v>0</v>
      </c>
      <c r="K14" s="181">
        <f t="shared" si="2"/>
        <v>0</v>
      </c>
    </row>
    <row r="15" spans="1:11" outlineLevel="1" x14ac:dyDescent="0.2">
      <c r="A15" s="177">
        <v>7</v>
      </c>
      <c r="B15" s="178" t="s">
        <v>10086</v>
      </c>
      <c r="C15" s="179" t="s">
        <v>10087</v>
      </c>
      <c r="D15" s="180" t="s">
        <v>505</v>
      </c>
      <c r="E15" s="181">
        <v>3</v>
      </c>
      <c r="F15" s="182">
        <v>0</v>
      </c>
      <c r="G15" s="183">
        <f t="shared" si="0"/>
        <v>0</v>
      </c>
      <c r="H15" s="181">
        <v>0</v>
      </c>
      <c r="I15" s="181">
        <f t="shared" si="1"/>
        <v>0</v>
      </c>
      <c r="J15" s="181">
        <v>0</v>
      </c>
      <c r="K15" s="181">
        <f t="shared" si="2"/>
        <v>0</v>
      </c>
    </row>
    <row r="16" spans="1:11" x14ac:dyDescent="0.2">
      <c r="A16" s="171" t="s">
        <v>148</v>
      </c>
      <c r="B16" s="172" t="s">
        <v>10169</v>
      </c>
      <c r="C16" s="173" t="s">
        <v>123</v>
      </c>
      <c r="D16" s="174"/>
      <c r="E16" s="175"/>
      <c r="F16" s="176"/>
      <c r="G16" s="176">
        <f>SUM(G17:G25)</f>
        <v>0</v>
      </c>
      <c r="H16" s="175"/>
      <c r="I16" s="175">
        <f>SUM(I17:I25)</f>
        <v>0.01</v>
      </c>
      <c r="J16" s="175"/>
      <c r="K16" s="175">
        <f>SUM(K17:K25)</f>
        <v>0</v>
      </c>
    </row>
    <row r="17" spans="1:11" outlineLevel="1" x14ac:dyDescent="0.2">
      <c r="A17" s="177">
        <v>8</v>
      </c>
      <c r="B17" s="178" t="s">
        <v>10170</v>
      </c>
      <c r="C17" s="179" t="s">
        <v>10171</v>
      </c>
      <c r="D17" s="180" t="s">
        <v>373</v>
      </c>
      <c r="E17" s="181">
        <v>30</v>
      </c>
      <c r="F17" s="182">
        <v>0</v>
      </c>
      <c r="G17" s="183">
        <f t="shared" ref="G17:G25" si="3">ROUND(E17*F17,2)</f>
        <v>0</v>
      </c>
      <c r="H17" s="181">
        <v>0</v>
      </c>
      <c r="I17" s="181">
        <f t="shared" ref="I17:I25" si="4">ROUND(E17*H17,2)</f>
        <v>0</v>
      </c>
      <c r="J17" s="181">
        <v>0</v>
      </c>
      <c r="K17" s="181">
        <f t="shared" ref="K17:K25" si="5">ROUND(E17*J17,2)</f>
        <v>0</v>
      </c>
    </row>
    <row r="18" spans="1:11" ht="22.5" outlineLevel="1" x14ac:dyDescent="0.2">
      <c r="A18" s="177">
        <v>9</v>
      </c>
      <c r="B18" s="178" t="s">
        <v>10172</v>
      </c>
      <c r="C18" s="179" t="s">
        <v>10173</v>
      </c>
      <c r="D18" s="180" t="s">
        <v>373</v>
      </c>
      <c r="E18" s="181">
        <v>30</v>
      </c>
      <c r="F18" s="182">
        <v>0</v>
      </c>
      <c r="G18" s="183">
        <f t="shared" si="3"/>
        <v>0</v>
      </c>
      <c r="H18" s="181">
        <v>0</v>
      </c>
      <c r="I18" s="181">
        <f t="shared" si="4"/>
        <v>0</v>
      </c>
      <c r="J18" s="181">
        <v>0</v>
      </c>
      <c r="K18" s="181">
        <f t="shared" si="5"/>
        <v>0</v>
      </c>
    </row>
    <row r="19" spans="1:11" ht="22.5" outlineLevel="1" x14ac:dyDescent="0.2">
      <c r="A19" s="177">
        <v>10</v>
      </c>
      <c r="B19" s="178" t="s">
        <v>10174</v>
      </c>
      <c r="C19" s="179" t="s">
        <v>10175</v>
      </c>
      <c r="D19" s="180" t="s">
        <v>505</v>
      </c>
      <c r="E19" s="181">
        <v>1</v>
      </c>
      <c r="F19" s="182">
        <v>0</v>
      </c>
      <c r="G19" s="183">
        <f t="shared" si="3"/>
        <v>0</v>
      </c>
      <c r="H19" s="181">
        <v>0</v>
      </c>
      <c r="I19" s="181">
        <f t="shared" si="4"/>
        <v>0</v>
      </c>
      <c r="J19" s="181">
        <v>0</v>
      </c>
      <c r="K19" s="181">
        <f t="shared" si="5"/>
        <v>0</v>
      </c>
    </row>
    <row r="20" spans="1:11" outlineLevel="1" x14ac:dyDescent="0.2">
      <c r="A20" s="177">
        <v>11</v>
      </c>
      <c r="B20" s="178" t="s">
        <v>10176</v>
      </c>
      <c r="C20" s="179" t="s">
        <v>10177</v>
      </c>
      <c r="D20" s="180" t="s">
        <v>505</v>
      </c>
      <c r="E20" s="181">
        <v>1</v>
      </c>
      <c r="F20" s="182">
        <v>0</v>
      </c>
      <c r="G20" s="183">
        <f t="shared" si="3"/>
        <v>0</v>
      </c>
      <c r="H20" s="181">
        <v>0</v>
      </c>
      <c r="I20" s="181">
        <f t="shared" si="4"/>
        <v>0</v>
      </c>
      <c r="J20" s="181">
        <v>0</v>
      </c>
      <c r="K20" s="181">
        <f t="shared" si="5"/>
        <v>0</v>
      </c>
    </row>
    <row r="21" spans="1:11" ht="22.5" outlineLevel="1" x14ac:dyDescent="0.2">
      <c r="A21" s="177">
        <v>12</v>
      </c>
      <c r="B21" s="178" t="s">
        <v>10178</v>
      </c>
      <c r="C21" s="179" t="s">
        <v>10179</v>
      </c>
      <c r="D21" s="180" t="s">
        <v>373</v>
      </c>
      <c r="E21" s="181">
        <v>40</v>
      </c>
      <c r="F21" s="182">
        <v>0</v>
      </c>
      <c r="G21" s="183">
        <f t="shared" si="3"/>
        <v>0</v>
      </c>
      <c r="H21" s="181">
        <v>2.1000000000000001E-4</v>
      </c>
      <c r="I21" s="181">
        <f t="shared" si="4"/>
        <v>0.01</v>
      </c>
      <c r="J21" s="181">
        <v>0</v>
      </c>
      <c r="K21" s="181">
        <f t="shared" si="5"/>
        <v>0</v>
      </c>
    </row>
    <row r="22" spans="1:11" ht="22.5" outlineLevel="1" x14ac:dyDescent="0.2">
      <c r="A22" s="177">
        <v>13</v>
      </c>
      <c r="B22" s="178" t="s">
        <v>9921</v>
      </c>
      <c r="C22" s="179" t="s">
        <v>9922</v>
      </c>
      <c r="D22" s="180" t="s">
        <v>373</v>
      </c>
      <c r="E22" s="181">
        <v>30</v>
      </c>
      <c r="F22" s="182">
        <v>0</v>
      </c>
      <c r="G22" s="183">
        <f t="shared" si="3"/>
        <v>0</v>
      </c>
      <c r="H22" s="181">
        <v>1.2E-4</v>
      </c>
      <c r="I22" s="181">
        <f t="shared" si="4"/>
        <v>0</v>
      </c>
      <c r="J22" s="181">
        <v>0</v>
      </c>
      <c r="K22" s="181">
        <f t="shared" si="5"/>
        <v>0</v>
      </c>
    </row>
    <row r="23" spans="1:11" outlineLevel="1" x14ac:dyDescent="0.2">
      <c r="A23" s="177">
        <v>14</v>
      </c>
      <c r="B23" s="178" t="s">
        <v>10180</v>
      </c>
      <c r="C23" s="179" t="s">
        <v>10181</v>
      </c>
      <c r="D23" s="180" t="s">
        <v>505</v>
      </c>
      <c r="E23" s="181">
        <v>3</v>
      </c>
      <c r="F23" s="182">
        <v>0</v>
      </c>
      <c r="G23" s="183">
        <f t="shared" si="3"/>
        <v>0</v>
      </c>
      <c r="H23" s="181">
        <v>0</v>
      </c>
      <c r="I23" s="181">
        <f t="shared" si="4"/>
        <v>0</v>
      </c>
      <c r="J23" s="181">
        <v>0</v>
      </c>
      <c r="K23" s="181">
        <f t="shared" si="5"/>
        <v>0</v>
      </c>
    </row>
    <row r="24" spans="1:11" outlineLevel="1" x14ac:dyDescent="0.2">
      <c r="A24" s="177">
        <v>15</v>
      </c>
      <c r="B24" s="178" t="s">
        <v>10182</v>
      </c>
      <c r="C24" s="179" t="s">
        <v>10183</v>
      </c>
      <c r="D24" s="180" t="s">
        <v>505</v>
      </c>
      <c r="E24" s="181">
        <v>3</v>
      </c>
      <c r="F24" s="182">
        <v>0</v>
      </c>
      <c r="G24" s="183">
        <f t="shared" si="3"/>
        <v>0</v>
      </c>
      <c r="H24" s="181">
        <v>2.0000000000000001E-4</v>
      </c>
      <c r="I24" s="181">
        <f t="shared" si="4"/>
        <v>0</v>
      </c>
      <c r="J24" s="181">
        <v>0</v>
      </c>
      <c r="K24" s="181">
        <f t="shared" si="5"/>
        <v>0</v>
      </c>
    </row>
    <row r="25" spans="1:11" outlineLevel="1" x14ac:dyDescent="0.2">
      <c r="A25" s="177">
        <v>16</v>
      </c>
      <c r="B25" s="178" t="s">
        <v>10184</v>
      </c>
      <c r="C25" s="179" t="s">
        <v>10185</v>
      </c>
      <c r="D25" s="180" t="s">
        <v>505</v>
      </c>
      <c r="E25" s="181">
        <v>3</v>
      </c>
      <c r="F25" s="182">
        <v>0</v>
      </c>
      <c r="G25" s="183">
        <f t="shared" si="3"/>
        <v>0</v>
      </c>
      <c r="H25" s="181">
        <v>1E-4</v>
      </c>
      <c r="I25" s="181">
        <f t="shared" si="4"/>
        <v>0</v>
      </c>
      <c r="J25" s="181">
        <v>0</v>
      </c>
      <c r="K25" s="181">
        <f t="shared" si="5"/>
        <v>0</v>
      </c>
    </row>
    <row r="26" spans="1:11" x14ac:dyDescent="0.2">
      <c r="A26" s="171" t="s">
        <v>148</v>
      </c>
      <c r="B26" s="172" t="s">
        <v>10138</v>
      </c>
      <c r="C26" s="173" t="s">
        <v>10139</v>
      </c>
      <c r="D26" s="174"/>
      <c r="E26" s="175"/>
      <c r="F26" s="176"/>
      <c r="G26" s="176">
        <f>SUM(G27:G32)</f>
        <v>0</v>
      </c>
      <c r="H26" s="175"/>
      <c r="I26" s="175">
        <f>SUM(I27:I32)</f>
        <v>0.14000000000000001</v>
      </c>
      <c r="J26" s="175"/>
      <c r="K26" s="175">
        <f>SUM(K27:K32)</f>
        <v>0.15000000000000002</v>
      </c>
    </row>
    <row r="27" spans="1:11" outlineLevel="1" x14ac:dyDescent="0.2">
      <c r="A27" s="177">
        <v>17</v>
      </c>
      <c r="B27" s="178" t="s">
        <v>9932</v>
      </c>
      <c r="C27" s="179" t="s">
        <v>12996</v>
      </c>
      <c r="D27" s="180" t="s">
        <v>4127</v>
      </c>
      <c r="E27" s="181">
        <v>1</v>
      </c>
      <c r="F27" s="182">
        <v>0</v>
      </c>
      <c r="G27" s="183">
        <f>ROUND(E27*F27,2)</f>
        <v>0</v>
      </c>
      <c r="H27" s="181">
        <v>0</v>
      </c>
      <c r="I27" s="181">
        <f>ROUND(E27*H27,2)</f>
        <v>0</v>
      </c>
      <c r="J27" s="181">
        <v>0</v>
      </c>
      <c r="K27" s="181">
        <f>ROUND(E27*J27,2)</f>
        <v>0</v>
      </c>
    </row>
    <row r="28" spans="1:11" ht="22.5" outlineLevel="1" x14ac:dyDescent="0.2">
      <c r="A28" s="177">
        <v>18</v>
      </c>
      <c r="B28" s="178" t="s">
        <v>10157</v>
      </c>
      <c r="C28" s="179" t="s">
        <v>10158</v>
      </c>
      <c r="D28" s="180" t="s">
        <v>505</v>
      </c>
      <c r="E28" s="181">
        <v>8</v>
      </c>
      <c r="F28" s="182">
        <v>0</v>
      </c>
      <c r="G28" s="183">
        <f>ROUND(E28*F28,2)</f>
        <v>0</v>
      </c>
      <c r="H28" s="181">
        <v>9.0000000000000006E-5</v>
      </c>
      <c r="I28" s="181">
        <f>ROUND(E28*H28,2)</f>
        <v>0</v>
      </c>
      <c r="J28" s="181">
        <v>0</v>
      </c>
      <c r="K28" s="181">
        <f>ROUND(E28*J28,2)</f>
        <v>0</v>
      </c>
    </row>
    <row r="29" spans="1:11" ht="22.5" outlineLevel="1" x14ac:dyDescent="0.2">
      <c r="A29" s="177">
        <v>19</v>
      </c>
      <c r="B29" s="178" t="s">
        <v>9864</v>
      </c>
      <c r="C29" s="179" t="s">
        <v>9865</v>
      </c>
      <c r="D29" s="180" t="s">
        <v>505</v>
      </c>
      <c r="E29" s="181">
        <v>8</v>
      </c>
      <c r="F29" s="182">
        <v>0</v>
      </c>
      <c r="G29" s="183">
        <f>ROUND(E29*F29,2)</f>
        <v>0</v>
      </c>
      <c r="H29" s="181">
        <v>8.0000000000000007E-5</v>
      </c>
      <c r="I29" s="181">
        <f>ROUND(E29*H29,2)</f>
        <v>0</v>
      </c>
      <c r="J29" s="181">
        <v>1E-3</v>
      </c>
      <c r="K29" s="181">
        <f>ROUND(E29*J29,2)</f>
        <v>0.01</v>
      </c>
    </row>
    <row r="30" spans="1:11" ht="22.5" outlineLevel="1" x14ac:dyDescent="0.2">
      <c r="A30" s="177">
        <v>20</v>
      </c>
      <c r="B30" s="178" t="s">
        <v>10186</v>
      </c>
      <c r="C30" s="179" t="s">
        <v>10187</v>
      </c>
      <c r="D30" s="180" t="s">
        <v>373</v>
      </c>
      <c r="E30" s="181">
        <v>70</v>
      </c>
      <c r="F30" s="182">
        <v>0</v>
      </c>
      <c r="G30" s="183">
        <f>ROUND(E30*F30,2)</f>
        <v>0</v>
      </c>
      <c r="H30" s="181">
        <v>4.8999999999999998E-4</v>
      </c>
      <c r="I30" s="181">
        <f>ROUND(E30*H30,2)</f>
        <v>0.03</v>
      </c>
      <c r="J30" s="181">
        <v>2E-3</v>
      </c>
      <c r="K30" s="181">
        <f>ROUND(E30*J30,2)</f>
        <v>0.14000000000000001</v>
      </c>
    </row>
    <row r="31" spans="1:11" ht="22.5" outlineLevel="1" x14ac:dyDescent="0.2">
      <c r="A31" s="186">
        <v>21</v>
      </c>
      <c r="B31" s="187" t="s">
        <v>10188</v>
      </c>
      <c r="C31" s="188" t="s">
        <v>10189</v>
      </c>
      <c r="D31" s="189" t="s">
        <v>373</v>
      </c>
      <c r="E31" s="190">
        <v>70</v>
      </c>
      <c r="F31" s="191">
        <v>0</v>
      </c>
      <c r="G31" s="192">
        <f>ROUND(E31*F31,2)</f>
        <v>0</v>
      </c>
      <c r="H31" s="190">
        <v>1.56E-3</v>
      </c>
      <c r="I31" s="190">
        <f>ROUND(E31*H31,2)</f>
        <v>0.11</v>
      </c>
      <c r="J31" s="190">
        <v>0</v>
      </c>
      <c r="K31" s="190">
        <f>ROUND(E31*J31,2)</f>
        <v>0</v>
      </c>
    </row>
    <row r="32" spans="1:11" outlineLevel="1" x14ac:dyDescent="0.2">
      <c r="A32" s="193"/>
      <c r="B32" s="194"/>
      <c r="C32" s="375" t="s">
        <v>9908</v>
      </c>
      <c r="D32" s="376"/>
      <c r="E32" s="376"/>
      <c r="F32" s="376"/>
      <c r="G32" s="376"/>
      <c r="H32" s="198"/>
      <c r="I32" s="198"/>
      <c r="J32" s="198"/>
      <c r="K32" s="198"/>
    </row>
    <row r="33" spans="1:11" x14ac:dyDescent="0.2">
      <c r="A33" s="1"/>
      <c r="B33" s="2"/>
      <c r="C33" s="61"/>
      <c r="D33" s="4"/>
      <c r="E33" s="1"/>
      <c r="F33" s="1"/>
      <c r="G33" s="1"/>
      <c r="H33" s="1"/>
      <c r="I33" s="1"/>
      <c r="J33" s="1"/>
      <c r="K33" s="1"/>
    </row>
    <row r="34" spans="1:11" x14ac:dyDescent="0.2">
      <c r="A34" s="199"/>
      <c r="B34" s="200" t="s">
        <v>11</v>
      </c>
      <c r="C34" s="201"/>
      <c r="D34" s="202"/>
      <c r="E34" s="203"/>
      <c r="F34" s="203"/>
      <c r="G34" s="204">
        <f>G8+G16+G26</f>
        <v>0</v>
      </c>
      <c r="H34" s="1"/>
      <c r="I34" s="1"/>
      <c r="J34" s="1"/>
      <c r="K34" s="1"/>
    </row>
    <row r="35" spans="1:11" x14ac:dyDescent="0.2">
      <c r="C35" s="63"/>
      <c r="D35" s="6"/>
    </row>
    <row r="36" spans="1:11" x14ac:dyDescent="0.2">
      <c r="D36" s="6"/>
    </row>
    <row r="37" spans="1:11" x14ac:dyDescent="0.2">
      <c r="D37" s="6"/>
    </row>
    <row r="38" spans="1:11" x14ac:dyDescent="0.2">
      <c r="D38" s="6"/>
    </row>
    <row r="39" spans="1:11" x14ac:dyDescent="0.2">
      <c r="D39" s="6"/>
    </row>
    <row r="40" spans="1:11" x14ac:dyDescent="0.2">
      <c r="D40" s="6"/>
    </row>
    <row r="41" spans="1:11" x14ac:dyDescent="0.2">
      <c r="D41" s="6"/>
    </row>
    <row r="42" spans="1:11" x14ac:dyDescent="0.2">
      <c r="D42" s="6"/>
    </row>
    <row r="43" spans="1:11" x14ac:dyDescent="0.2">
      <c r="D43" s="6"/>
    </row>
    <row r="44" spans="1:11" x14ac:dyDescent="0.2">
      <c r="D44" s="6"/>
    </row>
    <row r="45" spans="1:11" x14ac:dyDescent="0.2">
      <c r="D45" s="6"/>
    </row>
    <row r="46" spans="1:11" x14ac:dyDescent="0.2">
      <c r="D46" s="6"/>
    </row>
    <row r="47" spans="1:11" x14ac:dyDescent="0.2">
      <c r="D47" s="6"/>
    </row>
    <row r="48" spans="1:11" x14ac:dyDescent="0.2">
      <c r="D48" s="6"/>
    </row>
    <row r="49" spans="4:4" x14ac:dyDescent="0.2">
      <c r="D49" s="6"/>
    </row>
    <row r="50" spans="4:4" x14ac:dyDescent="0.2">
      <c r="D50" s="6"/>
    </row>
    <row r="51" spans="4:4" x14ac:dyDescent="0.2">
      <c r="D51" s="6"/>
    </row>
    <row r="52" spans="4:4" x14ac:dyDescent="0.2">
      <c r="D52" s="6"/>
    </row>
    <row r="53" spans="4:4" x14ac:dyDescent="0.2">
      <c r="D53" s="6"/>
    </row>
    <row r="54" spans="4:4" x14ac:dyDescent="0.2">
      <c r="D54" s="6"/>
    </row>
    <row r="55" spans="4:4" x14ac:dyDescent="0.2">
      <c r="D55" s="6"/>
    </row>
    <row r="56" spans="4:4" x14ac:dyDescent="0.2">
      <c r="D56" s="6"/>
    </row>
    <row r="57" spans="4:4" x14ac:dyDescent="0.2">
      <c r="D57" s="6"/>
    </row>
    <row r="58" spans="4:4" x14ac:dyDescent="0.2">
      <c r="D58" s="6"/>
    </row>
    <row r="59" spans="4:4" x14ac:dyDescent="0.2">
      <c r="D59" s="6"/>
    </row>
    <row r="60" spans="4:4" x14ac:dyDescent="0.2">
      <c r="D60" s="6"/>
    </row>
    <row r="61" spans="4:4" x14ac:dyDescent="0.2">
      <c r="D61" s="6"/>
    </row>
    <row r="62" spans="4:4" x14ac:dyDescent="0.2">
      <c r="D62" s="6"/>
    </row>
    <row r="63" spans="4:4" x14ac:dyDescent="0.2">
      <c r="D63" s="6"/>
    </row>
    <row r="64" spans="4:4"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5">
    <mergeCell ref="A1:G1"/>
    <mergeCell ref="C2:G2"/>
    <mergeCell ref="C3:G3"/>
    <mergeCell ref="C4:G4"/>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F14B-5883-472D-8104-9CB73B7BE673}">
  <sheetPr>
    <tabColor theme="4" tint="0.39997558519241921"/>
    <outlinePr summaryBelow="0"/>
  </sheetPr>
  <dimension ref="A1:K5000"/>
  <sheetViews>
    <sheetView workbookViewId="0">
      <pane ySplit="7" topLeftCell="A45" activePane="bottomLeft" state="frozen"/>
      <selection activeCell="G67" sqref="G67"/>
      <selection pane="bottomLeft" activeCell="M64" sqref="M64"/>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17</v>
      </c>
      <c r="C3" s="344" t="s">
        <v>9788</v>
      </c>
      <c r="D3" s="345"/>
      <c r="E3" s="345"/>
      <c r="F3" s="345"/>
      <c r="G3" s="346"/>
    </row>
    <row r="4" spans="1:11" ht="24.95" customHeight="1" x14ac:dyDescent="0.2">
      <c r="A4" s="170" t="s">
        <v>4</v>
      </c>
      <c r="B4" s="168" t="s">
        <v>10190</v>
      </c>
      <c r="C4" s="347" t="s">
        <v>9786</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10191</v>
      </c>
      <c r="C8" s="173" t="s">
        <v>10192</v>
      </c>
      <c r="D8" s="174"/>
      <c r="E8" s="175"/>
      <c r="F8" s="176"/>
      <c r="G8" s="176">
        <f>SUM(G9:G52)</f>
        <v>0</v>
      </c>
      <c r="H8" s="175"/>
      <c r="I8" s="175">
        <f>SUM(I9:I52)</f>
        <v>0</v>
      </c>
      <c r="J8" s="175"/>
      <c r="K8" s="175">
        <f>SUM(K9:K52)</f>
        <v>0</v>
      </c>
    </row>
    <row r="9" spans="1:11" ht="22.5" outlineLevel="1" x14ac:dyDescent="0.2">
      <c r="A9" s="177">
        <v>1</v>
      </c>
      <c r="B9" s="178" t="s">
        <v>10193</v>
      </c>
      <c r="C9" s="179" t="s">
        <v>10194</v>
      </c>
      <c r="D9" s="180" t="s">
        <v>165</v>
      </c>
      <c r="E9" s="181">
        <v>285</v>
      </c>
      <c r="F9" s="182">
        <v>0</v>
      </c>
      <c r="G9" s="183">
        <f t="shared" ref="G9:G52" si="0">ROUND(E9*F9,2)</f>
        <v>0</v>
      </c>
      <c r="H9" s="181">
        <v>0</v>
      </c>
      <c r="I9" s="181">
        <f t="shared" ref="I9:I52" si="1">ROUND(E9*H9,2)</f>
        <v>0</v>
      </c>
      <c r="J9" s="181">
        <v>0</v>
      </c>
      <c r="K9" s="181">
        <f t="shared" ref="K9:K52" si="2">ROUND(E9*J9,2)</f>
        <v>0</v>
      </c>
    </row>
    <row r="10" spans="1:11" outlineLevel="1" x14ac:dyDescent="0.2">
      <c r="A10" s="177">
        <v>2</v>
      </c>
      <c r="B10" s="178" t="s">
        <v>10195</v>
      </c>
      <c r="C10" s="179" t="s">
        <v>10196</v>
      </c>
      <c r="D10" s="180" t="s">
        <v>165</v>
      </c>
      <c r="E10" s="181">
        <v>14</v>
      </c>
      <c r="F10" s="182">
        <v>0</v>
      </c>
      <c r="G10" s="183">
        <f t="shared" si="0"/>
        <v>0</v>
      </c>
      <c r="H10" s="181">
        <v>0</v>
      </c>
      <c r="I10" s="181">
        <f t="shared" si="1"/>
        <v>0</v>
      </c>
      <c r="J10" s="181">
        <v>0</v>
      </c>
      <c r="K10" s="181">
        <f t="shared" si="2"/>
        <v>0</v>
      </c>
    </row>
    <row r="11" spans="1:11" outlineLevel="1" x14ac:dyDescent="0.2">
      <c r="A11" s="177">
        <v>3</v>
      </c>
      <c r="B11" s="178" t="s">
        <v>10197</v>
      </c>
      <c r="C11" s="179" t="s">
        <v>10198</v>
      </c>
      <c r="D11" s="180" t="s">
        <v>165</v>
      </c>
      <c r="E11" s="181">
        <v>299</v>
      </c>
      <c r="F11" s="182">
        <v>0</v>
      </c>
      <c r="G11" s="183">
        <f t="shared" si="0"/>
        <v>0</v>
      </c>
      <c r="H11" s="181">
        <v>0</v>
      </c>
      <c r="I11" s="181">
        <f t="shared" si="1"/>
        <v>0</v>
      </c>
      <c r="J11" s="181">
        <v>0</v>
      </c>
      <c r="K11" s="181">
        <f t="shared" si="2"/>
        <v>0</v>
      </c>
    </row>
    <row r="12" spans="1:11" outlineLevel="1" x14ac:dyDescent="0.2">
      <c r="A12" s="177">
        <v>4</v>
      </c>
      <c r="B12" s="178" t="s">
        <v>10199</v>
      </c>
      <c r="C12" s="179" t="s">
        <v>10200</v>
      </c>
      <c r="D12" s="180" t="s">
        <v>165</v>
      </c>
      <c r="E12" s="181">
        <v>57</v>
      </c>
      <c r="F12" s="182">
        <v>0</v>
      </c>
      <c r="G12" s="183">
        <f t="shared" si="0"/>
        <v>0</v>
      </c>
      <c r="H12" s="181">
        <v>0</v>
      </c>
      <c r="I12" s="181">
        <f t="shared" si="1"/>
        <v>0</v>
      </c>
      <c r="J12" s="181">
        <v>0</v>
      </c>
      <c r="K12" s="181">
        <f t="shared" si="2"/>
        <v>0</v>
      </c>
    </row>
    <row r="13" spans="1:11" outlineLevel="1" x14ac:dyDescent="0.2">
      <c r="A13" s="177">
        <v>5</v>
      </c>
      <c r="B13" s="178" t="s">
        <v>10201</v>
      </c>
      <c r="C13" s="179" t="s">
        <v>10202</v>
      </c>
      <c r="D13" s="180" t="s">
        <v>165</v>
      </c>
      <c r="E13" s="181">
        <v>356</v>
      </c>
      <c r="F13" s="182">
        <v>0</v>
      </c>
      <c r="G13" s="183">
        <f t="shared" si="0"/>
        <v>0</v>
      </c>
      <c r="H13" s="181">
        <v>0</v>
      </c>
      <c r="I13" s="181">
        <f t="shared" si="1"/>
        <v>0</v>
      </c>
      <c r="J13" s="181">
        <v>0</v>
      </c>
      <c r="K13" s="181">
        <f t="shared" si="2"/>
        <v>0</v>
      </c>
    </row>
    <row r="14" spans="1:11" outlineLevel="1" x14ac:dyDescent="0.2">
      <c r="A14" s="177">
        <v>6</v>
      </c>
      <c r="B14" s="178" t="s">
        <v>10203</v>
      </c>
      <c r="C14" s="179" t="s">
        <v>10204</v>
      </c>
      <c r="D14" s="180" t="s">
        <v>165</v>
      </c>
      <c r="E14" s="181">
        <v>380</v>
      </c>
      <c r="F14" s="182">
        <v>0</v>
      </c>
      <c r="G14" s="183">
        <f t="shared" si="0"/>
        <v>0</v>
      </c>
      <c r="H14" s="181">
        <v>0</v>
      </c>
      <c r="I14" s="181">
        <f t="shared" si="1"/>
        <v>0</v>
      </c>
      <c r="J14" s="181">
        <v>0</v>
      </c>
      <c r="K14" s="181">
        <f t="shared" si="2"/>
        <v>0</v>
      </c>
    </row>
    <row r="15" spans="1:11" outlineLevel="1" x14ac:dyDescent="0.2">
      <c r="A15" s="177">
        <v>7</v>
      </c>
      <c r="B15" s="178" t="s">
        <v>10205</v>
      </c>
      <c r="C15" s="179" t="s">
        <v>10206</v>
      </c>
      <c r="D15" s="180" t="s">
        <v>165</v>
      </c>
      <c r="E15" s="181">
        <v>356</v>
      </c>
      <c r="F15" s="182">
        <v>0</v>
      </c>
      <c r="G15" s="183">
        <f t="shared" si="0"/>
        <v>0</v>
      </c>
      <c r="H15" s="181">
        <v>0</v>
      </c>
      <c r="I15" s="181">
        <f t="shared" si="1"/>
        <v>0</v>
      </c>
      <c r="J15" s="181">
        <v>0</v>
      </c>
      <c r="K15" s="181">
        <f t="shared" si="2"/>
        <v>0</v>
      </c>
    </row>
    <row r="16" spans="1:11" outlineLevel="1" x14ac:dyDescent="0.2">
      <c r="A16" s="177">
        <v>8</v>
      </c>
      <c r="B16" s="178" t="s">
        <v>10207</v>
      </c>
      <c r="C16" s="179" t="s">
        <v>10208</v>
      </c>
      <c r="D16" s="180" t="s">
        <v>165</v>
      </c>
      <c r="E16" s="181">
        <v>356</v>
      </c>
      <c r="F16" s="182">
        <v>0</v>
      </c>
      <c r="G16" s="183">
        <f t="shared" si="0"/>
        <v>0</v>
      </c>
      <c r="H16" s="181">
        <v>0</v>
      </c>
      <c r="I16" s="181">
        <f t="shared" si="1"/>
        <v>0</v>
      </c>
      <c r="J16" s="181">
        <v>0</v>
      </c>
      <c r="K16" s="181">
        <f t="shared" si="2"/>
        <v>0</v>
      </c>
    </row>
    <row r="17" spans="1:11" outlineLevel="1" x14ac:dyDescent="0.2">
      <c r="A17" s="177">
        <v>9</v>
      </c>
      <c r="B17" s="178" t="s">
        <v>10209</v>
      </c>
      <c r="C17" s="179" t="s">
        <v>10210</v>
      </c>
      <c r="D17" s="180" t="s">
        <v>165</v>
      </c>
      <c r="E17" s="181">
        <v>356</v>
      </c>
      <c r="F17" s="182">
        <v>0</v>
      </c>
      <c r="G17" s="183">
        <f t="shared" si="0"/>
        <v>0</v>
      </c>
      <c r="H17" s="181">
        <v>0</v>
      </c>
      <c r="I17" s="181">
        <f t="shared" si="1"/>
        <v>0</v>
      </c>
      <c r="J17" s="181">
        <v>0</v>
      </c>
      <c r="K17" s="181">
        <f t="shared" si="2"/>
        <v>0</v>
      </c>
    </row>
    <row r="18" spans="1:11" outlineLevel="1" x14ac:dyDescent="0.2">
      <c r="A18" s="177">
        <v>10</v>
      </c>
      <c r="B18" s="178" t="s">
        <v>10211</v>
      </c>
      <c r="C18" s="179" t="s">
        <v>10212</v>
      </c>
      <c r="D18" s="180" t="s">
        <v>165</v>
      </c>
      <c r="E18" s="181">
        <v>356</v>
      </c>
      <c r="F18" s="182">
        <v>0</v>
      </c>
      <c r="G18" s="183">
        <f t="shared" si="0"/>
        <v>0</v>
      </c>
      <c r="H18" s="181">
        <v>0</v>
      </c>
      <c r="I18" s="181">
        <f t="shared" si="1"/>
        <v>0</v>
      </c>
      <c r="J18" s="181">
        <v>0</v>
      </c>
      <c r="K18" s="181">
        <f t="shared" si="2"/>
        <v>0</v>
      </c>
    </row>
    <row r="19" spans="1:11" outlineLevel="1" x14ac:dyDescent="0.2">
      <c r="A19" s="177">
        <v>11</v>
      </c>
      <c r="B19" s="178" t="s">
        <v>10213</v>
      </c>
      <c r="C19" s="179" t="s">
        <v>10214</v>
      </c>
      <c r="D19" s="180" t="s">
        <v>165</v>
      </c>
      <c r="E19" s="181">
        <v>2</v>
      </c>
      <c r="F19" s="182">
        <v>0</v>
      </c>
      <c r="G19" s="183">
        <f t="shared" si="0"/>
        <v>0</v>
      </c>
      <c r="H19" s="181">
        <v>0</v>
      </c>
      <c r="I19" s="181">
        <f t="shared" si="1"/>
        <v>0</v>
      </c>
      <c r="J19" s="181">
        <v>0</v>
      </c>
      <c r="K19" s="181">
        <f t="shared" si="2"/>
        <v>0</v>
      </c>
    </row>
    <row r="20" spans="1:11" outlineLevel="1" x14ac:dyDescent="0.2">
      <c r="A20" s="177">
        <v>12</v>
      </c>
      <c r="B20" s="178" t="s">
        <v>10215</v>
      </c>
      <c r="C20" s="179" t="s">
        <v>10216</v>
      </c>
      <c r="D20" s="180" t="s">
        <v>165</v>
      </c>
      <c r="E20" s="181">
        <v>2</v>
      </c>
      <c r="F20" s="182">
        <v>0</v>
      </c>
      <c r="G20" s="183">
        <f t="shared" si="0"/>
        <v>0</v>
      </c>
      <c r="H20" s="181">
        <v>0</v>
      </c>
      <c r="I20" s="181">
        <f t="shared" si="1"/>
        <v>0</v>
      </c>
      <c r="J20" s="181">
        <v>0</v>
      </c>
      <c r="K20" s="181">
        <f t="shared" si="2"/>
        <v>0</v>
      </c>
    </row>
    <row r="21" spans="1:11" outlineLevel="1" x14ac:dyDescent="0.2">
      <c r="A21" s="177">
        <v>13</v>
      </c>
      <c r="B21" s="178" t="s">
        <v>10217</v>
      </c>
      <c r="C21" s="179" t="s">
        <v>10218</v>
      </c>
      <c r="D21" s="180" t="s">
        <v>165</v>
      </c>
      <c r="E21" s="181">
        <v>4</v>
      </c>
      <c r="F21" s="182">
        <v>0</v>
      </c>
      <c r="G21" s="183">
        <f t="shared" si="0"/>
        <v>0</v>
      </c>
      <c r="H21" s="181">
        <v>0</v>
      </c>
      <c r="I21" s="181">
        <f t="shared" si="1"/>
        <v>0</v>
      </c>
      <c r="J21" s="181">
        <v>0</v>
      </c>
      <c r="K21" s="181">
        <f t="shared" si="2"/>
        <v>0</v>
      </c>
    </row>
    <row r="22" spans="1:11" outlineLevel="1" x14ac:dyDescent="0.2">
      <c r="A22" s="177">
        <v>14</v>
      </c>
      <c r="B22" s="178" t="s">
        <v>10219</v>
      </c>
      <c r="C22" s="179" t="s">
        <v>10220</v>
      </c>
      <c r="D22" s="180" t="s">
        <v>165</v>
      </c>
      <c r="E22" s="181">
        <v>4</v>
      </c>
      <c r="F22" s="182">
        <v>0</v>
      </c>
      <c r="G22" s="183">
        <f t="shared" si="0"/>
        <v>0</v>
      </c>
      <c r="H22" s="181">
        <v>0</v>
      </c>
      <c r="I22" s="181">
        <f t="shared" si="1"/>
        <v>0</v>
      </c>
      <c r="J22" s="181">
        <v>0</v>
      </c>
      <c r="K22" s="181">
        <f t="shared" si="2"/>
        <v>0</v>
      </c>
    </row>
    <row r="23" spans="1:11" outlineLevel="1" x14ac:dyDescent="0.2">
      <c r="A23" s="177">
        <v>15</v>
      </c>
      <c r="B23" s="178" t="s">
        <v>10221</v>
      </c>
      <c r="C23" s="179" t="s">
        <v>10222</v>
      </c>
      <c r="D23" s="180" t="s">
        <v>165</v>
      </c>
      <c r="E23" s="181">
        <v>10</v>
      </c>
      <c r="F23" s="182">
        <v>0</v>
      </c>
      <c r="G23" s="183">
        <f t="shared" si="0"/>
        <v>0</v>
      </c>
      <c r="H23" s="181">
        <v>0</v>
      </c>
      <c r="I23" s="181">
        <f t="shared" si="1"/>
        <v>0</v>
      </c>
      <c r="J23" s="181">
        <v>0</v>
      </c>
      <c r="K23" s="181">
        <f t="shared" si="2"/>
        <v>0</v>
      </c>
    </row>
    <row r="24" spans="1:11" ht="22.5" outlineLevel="1" x14ac:dyDescent="0.2">
      <c r="A24" s="177">
        <v>16</v>
      </c>
      <c r="B24" s="178" t="s">
        <v>10223</v>
      </c>
      <c r="C24" s="179" t="s">
        <v>10224</v>
      </c>
      <c r="D24" s="180" t="s">
        <v>165</v>
      </c>
      <c r="E24" s="181">
        <v>1</v>
      </c>
      <c r="F24" s="182">
        <v>0</v>
      </c>
      <c r="G24" s="183">
        <f t="shared" si="0"/>
        <v>0</v>
      </c>
      <c r="H24" s="181">
        <v>0</v>
      </c>
      <c r="I24" s="181">
        <f t="shared" si="1"/>
        <v>0</v>
      </c>
      <c r="J24" s="181">
        <v>0</v>
      </c>
      <c r="K24" s="181">
        <f t="shared" si="2"/>
        <v>0</v>
      </c>
    </row>
    <row r="25" spans="1:11" outlineLevel="1" x14ac:dyDescent="0.2">
      <c r="A25" s="177">
        <v>17</v>
      </c>
      <c r="B25" s="178" t="s">
        <v>10225</v>
      </c>
      <c r="C25" s="179" t="s">
        <v>10226</v>
      </c>
      <c r="D25" s="180" t="s">
        <v>373</v>
      </c>
      <c r="E25" s="181">
        <v>3300</v>
      </c>
      <c r="F25" s="182">
        <v>0</v>
      </c>
      <c r="G25" s="183">
        <f t="shared" si="0"/>
        <v>0</v>
      </c>
      <c r="H25" s="181">
        <v>0</v>
      </c>
      <c r="I25" s="181">
        <f t="shared" si="1"/>
        <v>0</v>
      </c>
      <c r="J25" s="181">
        <v>0</v>
      </c>
      <c r="K25" s="181">
        <f t="shared" si="2"/>
        <v>0</v>
      </c>
    </row>
    <row r="26" spans="1:11" outlineLevel="1" x14ac:dyDescent="0.2">
      <c r="A26" s="177">
        <v>18</v>
      </c>
      <c r="B26" s="178" t="s">
        <v>10227</v>
      </c>
      <c r="C26" s="179" t="s">
        <v>10228</v>
      </c>
      <c r="D26" s="180" t="s">
        <v>373</v>
      </c>
      <c r="E26" s="181">
        <v>3300</v>
      </c>
      <c r="F26" s="182">
        <v>0</v>
      </c>
      <c r="G26" s="183">
        <f t="shared" si="0"/>
        <v>0</v>
      </c>
      <c r="H26" s="181">
        <v>0</v>
      </c>
      <c r="I26" s="181">
        <f t="shared" si="1"/>
        <v>0</v>
      </c>
      <c r="J26" s="181">
        <v>0</v>
      </c>
      <c r="K26" s="181">
        <f t="shared" si="2"/>
        <v>0</v>
      </c>
    </row>
    <row r="27" spans="1:11" ht="22.5" outlineLevel="1" x14ac:dyDescent="0.2">
      <c r="A27" s="177">
        <v>19</v>
      </c>
      <c r="B27" s="178" t="s">
        <v>10229</v>
      </c>
      <c r="C27" s="179" t="s">
        <v>10230</v>
      </c>
      <c r="D27" s="180" t="s">
        <v>165</v>
      </c>
      <c r="E27" s="181">
        <v>20</v>
      </c>
      <c r="F27" s="182">
        <v>0</v>
      </c>
      <c r="G27" s="183">
        <f t="shared" si="0"/>
        <v>0</v>
      </c>
      <c r="H27" s="181">
        <v>0</v>
      </c>
      <c r="I27" s="181">
        <f t="shared" si="1"/>
        <v>0</v>
      </c>
      <c r="J27" s="181">
        <v>0</v>
      </c>
      <c r="K27" s="181">
        <f t="shared" si="2"/>
        <v>0</v>
      </c>
    </row>
    <row r="28" spans="1:11" outlineLevel="1" x14ac:dyDescent="0.2">
      <c r="A28" s="177">
        <v>20</v>
      </c>
      <c r="B28" s="178" t="s">
        <v>10231</v>
      </c>
      <c r="C28" s="179" t="s">
        <v>10232</v>
      </c>
      <c r="D28" s="180" t="s">
        <v>165</v>
      </c>
      <c r="E28" s="181">
        <v>20</v>
      </c>
      <c r="F28" s="182">
        <v>0</v>
      </c>
      <c r="G28" s="183">
        <f t="shared" si="0"/>
        <v>0</v>
      </c>
      <c r="H28" s="181">
        <v>0</v>
      </c>
      <c r="I28" s="181">
        <f t="shared" si="1"/>
        <v>0</v>
      </c>
      <c r="J28" s="181">
        <v>0</v>
      </c>
      <c r="K28" s="181">
        <f t="shared" si="2"/>
        <v>0</v>
      </c>
    </row>
    <row r="29" spans="1:11" outlineLevel="1" x14ac:dyDescent="0.2">
      <c r="A29" s="177">
        <v>21</v>
      </c>
      <c r="B29" s="178" t="s">
        <v>10233</v>
      </c>
      <c r="C29" s="179" t="s">
        <v>10234</v>
      </c>
      <c r="D29" s="180" t="s">
        <v>165</v>
      </c>
      <c r="E29" s="181">
        <v>20</v>
      </c>
      <c r="F29" s="182">
        <v>0</v>
      </c>
      <c r="G29" s="183">
        <f t="shared" si="0"/>
        <v>0</v>
      </c>
      <c r="H29" s="181">
        <v>0</v>
      </c>
      <c r="I29" s="181">
        <f t="shared" si="1"/>
        <v>0</v>
      </c>
      <c r="J29" s="181">
        <v>0</v>
      </c>
      <c r="K29" s="181">
        <f t="shared" si="2"/>
        <v>0</v>
      </c>
    </row>
    <row r="30" spans="1:11" outlineLevel="1" x14ac:dyDescent="0.2">
      <c r="A30" s="177">
        <v>22</v>
      </c>
      <c r="B30" s="178" t="s">
        <v>10235</v>
      </c>
      <c r="C30" s="179" t="s">
        <v>10236</v>
      </c>
      <c r="D30" s="180" t="s">
        <v>165</v>
      </c>
      <c r="E30" s="181">
        <v>77</v>
      </c>
      <c r="F30" s="182">
        <v>0</v>
      </c>
      <c r="G30" s="183">
        <f t="shared" si="0"/>
        <v>0</v>
      </c>
      <c r="H30" s="181">
        <v>0</v>
      </c>
      <c r="I30" s="181">
        <f t="shared" si="1"/>
        <v>0</v>
      </c>
      <c r="J30" s="181">
        <v>0</v>
      </c>
      <c r="K30" s="181">
        <f t="shared" si="2"/>
        <v>0</v>
      </c>
    </row>
    <row r="31" spans="1:11" ht="22.5" outlineLevel="1" x14ac:dyDescent="0.2">
      <c r="A31" s="177">
        <v>23</v>
      </c>
      <c r="B31" s="178" t="s">
        <v>10237</v>
      </c>
      <c r="C31" s="179" t="s">
        <v>10238</v>
      </c>
      <c r="D31" s="180" t="s">
        <v>373</v>
      </c>
      <c r="E31" s="181">
        <v>1300</v>
      </c>
      <c r="F31" s="182">
        <v>0</v>
      </c>
      <c r="G31" s="183">
        <f t="shared" si="0"/>
        <v>0</v>
      </c>
      <c r="H31" s="181">
        <v>0</v>
      </c>
      <c r="I31" s="181">
        <f t="shared" si="1"/>
        <v>0</v>
      </c>
      <c r="J31" s="181">
        <v>0</v>
      </c>
      <c r="K31" s="181">
        <f t="shared" si="2"/>
        <v>0</v>
      </c>
    </row>
    <row r="32" spans="1:11" ht="22.5" outlineLevel="1" x14ac:dyDescent="0.2">
      <c r="A32" s="177">
        <v>24</v>
      </c>
      <c r="B32" s="178" t="s">
        <v>10239</v>
      </c>
      <c r="C32" s="179" t="s">
        <v>10240</v>
      </c>
      <c r="D32" s="180" t="s">
        <v>373</v>
      </c>
      <c r="E32" s="181">
        <v>1300</v>
      </c>
      <c r="F32" s="182">
        <v>0</v>
      </c>
      <c r="G32" s="183">
        <f t="shared" si="0"/>
        <v>0</v>
      </c>
      <c r="H32" s="181">
        <v>0</v>
      </c>
      <c r="I32" s="181">
        <f t="shared" si="1"/>
        <v>0</v>
      </c>
      <c r="J32" s="181">
        <v>0</v>
      </c>
      <c r="K32" s="181">
        <f t="shared" si="2"/>
        <v>0</v>
      </c>
    </row>
    <row r="33" spans="1:11" outlineLevel="1" x14ac:dyDescent="0.2">
      <c r="A33" s="177">
        <v>25</v>
      </c>
      <c r="B33" s="178" t="s">
        <v>10241</v>
      </c>
      <c r="C33" s="179" t="s">
        <v>10242</v>
      </c>
      <c r="D33" s="180" t="s">
        <v>165</v>
      </c>
      <c r="E33" s="181">
        <v>260</v>
      </c>
      <c r="F33" s="182">
        <v>0</v>
      </c>
      <c r="G33" s="183">
        <f t="shared" si="0"/>
        <v>0</v>
      </c>
      <c r="H33" s="181">
        <v>0</v>
      </c>
      <c r="I33" s="181">
        <f t="shared" si="1"/>
        <v>0</v>
      </c>
      <c r="J33" s="181">
        <v>0</v>
      </c>
      <c r="K33" s="181">
        <f t="shared" si="2"/>
        <v>0</v>
      </c>
    </row>
    <row r="34" spans="1:11" ht="22.5" outlineLevel="1" x14ac:dyDescent="0.2">
      <c r="A34" s="177">
        <v>26</v>
      </c>
      <c r="B34" s="178" t="s">
        <v>10243</v>
      </c>
      <c r="C34" s="179" t="s">
        <v>10244</v>
      </c>
      <c r="D34" s="180" t="s">
        <v>373</v>
      </c>
      <c r="E34" s="181">
        <v>320</v>
      </c>
      <c r="F34" s="182">
        <v>0</v>
      </c>
      <c r="G34" s="183">
        <f t="shared" si="0"/>
        <v>0</v>
      </c>
      <c r="H34" s="181">
        <v>0</v>
      </c>
      <c r="I34" s="181">
        <f t="shared" si="1"/>
        <v>0</v>
      </c>
      <c r="J34" s="181">
        <v>0</v>
      </c>
      <c r="K34" s="181">
        <f t="shared" si="2"/>
        <v>0</v>
      </c>
    </row>
    <row r="35" spans="1:11" ht="22.5" outlineLevel="1" x14ac:dyDescent="0.2">
      <c r="A35" s="177">
        <v>27</v>
      </c>
      <c r="B35" s="178" t="s">
        <v>10245</v>
      </c>
      <c r="C35" s="179" t="s">
        <v>10246</v>
      </c>
      <c r="D35" s="180" t="s">
        <v>10126</v>
      </c>
      <c r="E35" s="181">
        <v>1</v>
      </c>
      <c r="F35" s="182">
        <v>0</v>
      </c>
      <c r="G35" s="183">
        <f t="shared" si="0"/>
        <v>0</v>
      </c>
      <c r="H35" s="181">
        <v>0</v>
      </c>
      <c r="I35" s="181">
        <f t="shared" si="1"/>
        <v>0</v>
      </c>
      <c r="J35" s="181">
        <v>0</v>
      </c>
      <c r="K35" s="181">
        <f t="shared" si="2"/>
        <v>0</v>
      </c>
    </row>
    <row r="36" spans="1:11" ht="22.5" outlineLevel="1" x14ac:dyDescent="0.2">
      <c r="A36" s="177">
        <v>28</v>
      </c>
      <c r="B36" s="178" t="s">
        <v>10247</v>
      </c>
      <c r="C36" s="179" t="s">
        <v>10248</v>
      </c>
      <c r="D36" s="180" t="s">
        <v>165</v>
      </c>
      <c r="E36" s="181">
        <v>1</v>
      </c>
      <c r="F36" s="182">
        <v>0</v>
      </c>
      <c r="G36" s="183">
        <f t="shared" si="0"/>
        <v>0</v>
      </c>
      <c r="H36" s="181">
        <v>0</v>
      </c>
      <c r="I36" s="181">
        <f t="shared" si="1"/>
        <v>0</v>
      </c>
      <c r="J36" s="181">
        <v>0</v>
      </c>
      <c r="K36" s="181">
        <f t="shared" si="2"/>
        <v>0</v>
      </c>
    </row>
    <row r="37" spans="1:11" outlineLevel="1" x14ac:dyDescent="0.2">
      <c r="A37" s="177">
        <v>29</v>
      </c>
      <c r="B37" s="178" t="s">
        <v>10249</v>
      </c>
      <c r="C37" s="179" t="s">
        <v>10250</v>
      </c>
      <c r="D37" s="180" t="s">
        <v>165</v>
      </c>
      <c r="E37" s="181">
        <v>2</v>
      </c>
      <c r="F37" s="182">
        <v>0</v>
      </c>
      <c r="G37" s="183">
        <f t="shared" si="0"/>
        <v>0</v>
      </c>
      <c r="H37" s="181">
        <v>0</v>
      </c>
      <c r="I37" s="181">
        <f t="shared" si="1"/>
        <v>0</v>
      </c>
      <c r="J37" s="181">
        <v>0</v>
      </c>
      <c r="K37" s="181">
        <f t="shared" si="2"/>
        <v>0</v>
      </c>
    </row>
    <row r="38" spans="1:11" outlineLevel="1" x14ac:dyDescent="0.2">
      <c r="A38" s="177">
        <v>30</v>
      </c>
      <c r="B38" s="178" t="s">
        <v>10251</v>
      </c>
      <c r="C38" s="179" t="s">
        <v>10252</v>
      </c>
      <c r="D38" s="180" t="s">
        <v>165</v>
      </c>
      <c r="E38" s="181">
        <v>1</v>
      </c>
      <c r="F38" s="182">
        <v>0</v>
      </c>
      <c r="G38" s="183">
        <f t="shared" si="0"/>
        <v>0</v>
      </c>
      <c r="H38" s="181">
        <v>0</v>
      </c>
      <c r="I38" s="181">
        <f t="shared" si="1"/>
        <v>0</v>
      </c>
      <c r="J38" s="181">
        <v>0</v>
      </c>
      <c r="K38" s="181">
        <f t="shared" si="2"/>
        <v>0</v>
      </c>
    </row>
    <row r="39" spans="1:11" outlineLevel="1" x14ac:dyDescent="0.2">
      <c r="A39" s="177">
        <v>31</v>
      </c>
      <c r="B39" s="178" t="s">
        <v>10253</v>
      </c>
      <c r="C39" s="179" t="s">
        <v>10254</v>
      </c>
      <c r="D39" s="180" t="s">
        <v>165</v>
      </c>
      <c r="E39" s="181">
        <v>4</v>
      </c>
      <c r="F39" s="182">
        <v>0</v>
      </c>
      <c r="G39" s="183">
        <f t="shared" si="0"/>
        <v>0</v>
      </c>
      <c r="H39" s="181">
        <v>0</v>
      </c>
      <c r="I39" s="181">
        <f t="shared" si="1"/>
        <v>0</v>
      </c>
      <c r="J39" s="181">
        <v>0</v>
      </c>
      <c r="K39" s="181">
        <f t="shared" si="2"/>
        <v>0</v>
      </c>
    </row>
    <row r="40" spans="1:11" outlineLevel="1" x14ac:dyDescent="0.2">
      <c r="A40" s="177">
        <v>32</v>
      </c>
      <c r="B40" s="178" t="s">
        <v>10255</v>
      </c>
      <c r="C40" s="179" t="s">
        <v>10256</v>
      </c>
      <c r="D40" s="180" t="s">
        <v>165</v>
      </c>
      <c r="E40" s="181">
        <v>1</v>
      </c>
      <c r="F40" s="182">
        <v>0</v>
      </c>
      <c r="G40" s="183">
        <f t="shared" si="0"/>
        <v>0</v>
      </c>
      <c r="H40" s="181">
        <v>0</v>
      </c>
      <c r="I40" s="181">
        <f t="shared" si="1"/>
        <v>0</v>
      </c>
      <c r="J40" s="181">
        <v>0</v>
      </c>
      <c r="K40" s="181">
        <f t="shared" si="2"/>
        <v>0</v>
      </c>
    </row>
    <row r="41" spans="1:11" outlineLevel="1" x14ac:dyDescent="0.2">
      <c r="A41" s="177">
        <v>33</v>
      </c>
      <c r="B41" s="178" t="s">
        <v>10257</v>
      </c>
      <c r="C41" s="179" t="s">
        <v>10258</v>
      </c>
      <c r="D41" s="180" t="s">
        <v>165</v>
      </c>
      <c r="E41" s="181">
        <v>1</v>
      </c>
      <c r="F41" s="182">
        <v>0</v>
      </c>
      <c r="G41" s="183">
        <f t="shared" si="0"/>
        <v>0</v>
      </c>
      <c r="H41" s="181">
        <v>0</v>
      </c>
      <c r="I41" s="181">
        <f t="shared" si="1"/>
        <v>0</v>
      </c>
      <c r="J41" s="181">
        <v>0</v>
      </c>
      <c r="K41" s="181">
        <f t="shared" si="2"/>
        <v>0</v>
      </c>
    </row>
    <row r="42" spans="1:11" outlineLevel="1" x14ac:dyDescent="0.2">
      <c r="A42" s="177">
        <v>34</v>
      </c>
      <c r="B42" s="178" t="s">
        <v>10259</v>
      </c>
      <c r="C42" s="179" t="s">
        <v>10260</v>
      </c>
      <c r="D42" s="180" t="s">
        <v>165</v>
      </c>
      <c r="E42" s="181">
        <v>1</v>
      </c>
      <c r="F42" s="182">
        <v>0</v>
      </c>
      <c r="G42" s="183">
        <f t="shared" si="0"/>
        <v>0</v>
      </c>
      <c r="H42" s="181">
        <v>0</v>
      </c>
      <c r="I42" s="181">
        <f t="shared" si="1"/>
        <v>0</v>
      </c>
      <c r="J42" s="181">
        <v>0</v>
      </c>
      <c r="K42" s="181">
        <f t="shared" si="2"/>
        <v>0</v>
      </c>
    </row>
    <row r="43" spans="1:11" outlineLevel="1" x14ac:dyDescent="0.2">
      <c r="A43" s="177">
        <v>35</v>
      </c>
      <c r="B43" s="178" t="s">
        <v>10261</v>
      </c>
      <c r="C43" s="179" t="s">
        <v>10262</v>
      </c>
      <c r="D43" s="180" t="s">
        <v>165</v>
      </c>
      <c r="E43" s="181">
        <v>1</v>
      </c>
      <c r="F43" s="182">
        <v>0</v>
      </c>
      <c r="G43" s="183">
        <f t="shared" si="0"/>
        <v>0</v>
      </c>
      <c r="H43" s="181">
        <v>0</v>
      </c>
      <c r="I43" s="181">
        <f t="shared" si="1"/>
        <v>0</v>
      </c>
      <c r="J43" s="181">
        <v>0</v>
      </c>
      <c r="K43" s="181">
        <f t="shared" si="2"/>
        <v>0</v>
      </c>
    </row>
    <row r="44" spans="1:11" outlineLevel="1" x14ac:dyDescent="0.2">
      <c r="A44" s="177">
        <v>36</v>
      </c>
      <c r="B44" s="178" t="s">
        <v>10263</v>
      </c>
      <c r="C44" s="179" t="s">
        <v>10264</v>
      </c>
      <c r="D44" s="180" t="s">
        <v>165</v>
      </c>
      <c r="E44" s="181">
        <v>1</v>
      </c>
      <c r="F44" s="182">
        <v>0</v>
      </c>
      <c r="G44" s="183">
        <f t="shared" si="0"/>
        <v>0</v>
      </c>
      <c r="H44" s="181">
        <v>0</v>
      </c>
      <c r="I44" s="181">
        <f t="shared" si="1"/>
        <v>0</v>
      </c>
      <c r="J44" s="181">
        <v>0</v>
      </c>
      <c r="K44" s="181">
        <f t="shared" si="2"/>
        <v>0</v>
      </c>
    </row>
    <row r="45" spans="1:11" outlineLevel="1" x14ac:dyDescent="0.2">
      <c r="A45" s="177">
        <v>37</v>
      </c>
      <c r="B45" s="178" t="s">
        <v>10265</v>
      </c>
      <c r="C45" s="179" t="s">
        <v>10266</v>
      </c>
      <c r="D45" s="180" t="s">
        <v>165</v>
      </c>
      <c r="E45" s="181">
        <v>1</v>
      </c>
      <c r="F45" s="182">
        <v>0</v>
      </c>
      <c r="G45" s="183">
        <f t="shared" si="0"/>
        <v>0</v>
      </c>
      <c r="H45" s="181">
        <v>0</v>
      </c>
      <c r="I45" s="181">
        <f t="shared" si="1"/>
        <v>0</v>
      </c>
      <c r="J45" s="181">
        <v>0</v>
      </c>
      <c r="K45" s="181">
        <f t="shared" si="2"/>
        <v>0</v>
      </c>
    </row>
    <row r="46" spans="1:11" outlineLevel="1" x14ac:dyDescent="0.2">
      <c r="A46" s="177">
        <v>38</v>
      </c>
      <c r="B46" s="178" t="s">
        <v>10267</v>
      </c>
      <c r="C46" s="179" t="s">
        <v>10268</v>
      </c>
      <c r="D46" s="180" t="s">
        <v>165</v>
      </c>
      <c r="E46" s="181">
        <v>2</v>
      </c>
      <c r="F46" s="182">
        <v>0</v>
      </c>
      <c r="G46" s="183">
        <f t="shared" si="0"/>
        <v>0</v>
      </c>
      <c r="H46" s="181">
        <v>0</v>
      </c>
      <c r="I46" s="181">
        <f t="shared" si="1"/>
        <v>0</v>
      </c>
      <c r="J46" s="181">
        <v>0</v>
      </c>
      <c r="K46" s="181">
        <f t="shared" si="2"/>
        <v>0</v>
      </c>
    </row>
    <row r="47" spans="1:11" outlineLevel="1" x14ac:dyDescent="0.2">
      <c r="A47" s="177">
        <v>39</v>
      </c>
      <c r="B47" s="178" t="s">
        <v>10269</v>
      </c>
      <c r="C47" s="179" t="s">
        <v>10270</v>
      </c>
      <c r="D47" s="180" t="s">
        <v>165</v>
      </c>
      <c r="E47" s="181">
        <v>2</v>
      </c>
      <c r="F47" s="182">
        <v>0</v>
      </c>
      <c r="G47" s="183">
        <f t="shared" si="0"/>
        <v>0</v>
      </c>
      <c r="H47" s="181">
        <v>0</v>
      </c>
      <c r="I47" s="181">
        <f t="shared" si="1"/>
        <v>0</v>
      </c>
      <c r="J47" s="181">
        <v>0</v>
      </c>
      <c r="K47" s="181">
        <f t="shared" si="2"/>
        <v>0</v>
      </c>
    </row>
    <row r="48" spans="1:11" ht="22.5" outlineLevel="1" x14ac:dyDescent="0.2">
      <c r="A48" s="177">
        <v>40</v>
      </c>
      <c r="B48" s="178" t="s">
        <v>10271</v>
      </c>
      <c r="C48" s="179" t="s">
        <v>10272</v>
      </c>
      <c r="D48" s="180" t="s">
        <v>165</v>
      </c>
      <c r="E48" s="181">
        <v>1</v>
      </c>
      <c r="F48" s="182">
        <v>0</v>
      </c>
      <c r="G48" s="183">
        <f t="shared" si="0"/>
        <v>0</v>
      </c>
      <c r="H48" s="181">
        <v>0</v>
      </c>
      <c r="I48" s="181">
        <f t="shared" si="1"/>
        <v>0</v>
      </c>
      <c r="J48" s="181">
        <v>0</v>
      </c>
      <c r="K48" s="181">
        <f t="shared" si="2"/>
        <v>0</v>
      </c>
    </row>
    <row r="49" spans="1:11" outlineLevel="1" x14ac:dyDescent="0.2">
      <c r="A49" s="177">
        <v>41</v>
      </c>
      <c r="B49" s="178" t="s">
        <v>10273</v>
      </c>
      <c r="C49" s="179" t="s">
        <v>10274</v>
      </c>
      <c r="D49" s="180" t="s">
        <v>165</v>
      </c>
      <c r="E49" s="181">
        <v>60</v>
      </c>
      <c r="F49" s="182">
        <v>0</v>
      </c>
      <c r="G49" s="183">
        <f t="shared" si="0"/>
        <v>0</v>
      </c>
      <c r="H49" s="181">
        <v>0</v>
      </c>
      <c r="I49" s="181">
        <f t="shared" si="1"/>
        <v>0</v>
      </c>
      <c r="J49" s="181">
        <v>0</v>
      </c>
      <c r="K49" s="181">
        <f t="shared" si="2"/>
        <v>0</v>
      </c>
    </row>
    <row r="50" spans="1:11" outlineLevel="1" x14ac:dyDescent="0.2">
      <c r="A50" s="177">
        <v>42</v>
      </c>
      <c r="B50" s="178" t="s">
        <v>10275</v>
      </c>
      <c r="C50" s="179" t="s">
        <v>10276</v>
      </c>
      <c r="D50" s="180" t="s">
        <v>10277</v>
      </c>
      <c r="E50" s="181">
        <v>60</v>
      </c>
      <c r="F50" s="182">
        <v>0</v>
      </c>
      <c r="G50" s="183">
        <f t="shared" si="0"/>
        <v>0</v>
      </c>
      <c r="H50" s="181">
        <v>0</v>
      </c>
      <c r="I50" s="181">
        <f t="shared" si="1"/>
        <v>0</v>
      </c>
      <c r="J50" s="181">
        <v>0</v>
      </c>
      <c r="K50" s="181">
        <f t="shared" si="2"/>
        <v>0</v>
      </c>
    </row>
    <row r="51" spans="1:11" outlineLevel="1" x14ac:dyDescent="0.2">
      <c r="A51" s="177">
        <v>43</v>
      </c>
      <c r="B51" s="178" t="s">
        <v>10278</v>
      </c>
      <c r="C51" s="179" t="s">
        <v>10279</v>
      </c>
      <c r="D51" s="180" t="s">
        <v>9693</v>
      </c>
      <c r="E51" s="181">
        <v>8</v>
      </c>
      <c r="F51" s="182">
        <v>0</v>
      </c>
      <c r="G51" s="183">
        <f t="shared" si="0"/>
        <v>0</v>
      </c>
      <c r="H51" s="181">
        <v>0</v>
      </c>
      <c r="I51" s="181">
        <f t="shared" si="1"/>
        <v>0</v>
      </c>
      <c r="J51" s="181">
        <v>0</v>
      </c>
      <c r="K51" s="181">
        <f t="shared" si="2"/>
        <v>0</v>
      </c>
    </row>
    <row r="52" spans="1:11" outlineLevel="1" x14ac:dyDescent="0.2">
      <c r="A52" s="177">
        <v>44</v>
      </c>
      <c r="B52" s="178" t="s">
        <v>10280</v>
      </c>
      <c r="C52" s="179" t="s">
        <v>10281</v>
      </c>
      <c r="D52" s="180" t="s">
        <v>4127</v>
      </c>
      <c r="E52" s="181">
        <v>1</v>
      </c>
      <c r="F52" s="182">
        <v>0</v>
      </c>
      <c r="G52" s="183">
        <f t="shared" si="0"/>
        <v>0</v>
      </c>
      <c r="H52" s="181">
        <v>0</v>
      </c>
      <c r="I52" s="181">
        <f t="shared" si="1"/>
        <v>0</v>
      </c>
      <c r="J52" s="181">
        <v>0</v>
      </c>
      <c r="K52" s="181">
        <f t="shared" si="2"/>
        <v>0</v>
      </c>
    </row>
    <row r="53" spans="1:11" x14ac:dyDescent="0.2">
      <c r="A53" s="171" t="s">
        <v>148</v>
      </c>
      <c r="B53" s="172" t="s">
        <v>10282</v>
      </c>
      <c r="C53" s="173" t="s">
        <v>10283</v>
      </c>
      <c r="D53" s="174"/>
      <c r="E53" s="175"/>
      <c r="F53" s="176"/>
      <c r="G53" s="176">
        <f>SUM(G54:G69)</f>
        <v>0</v>
      </c>
      <c r="H53" s="175"/>
      <c r="I53" s="175">
        <f>SUM(I54:I69)</f>
        <v>0</v>
      </c>
      <c r="J53" s="175"/>
      <c r="K53" s="175">
        <f>SUM(K54:K69)</f>
        <v>0</v>
      </c>
    </row>
    <row r="54" spans="1:11" outlineLevel="1" x14ac:dyDescent="0.2">
      <c r="A54" s="177">
        <v>45</v>
      </c>
      <c r="B54" s="178" t="s">
        <v>10284</v>
      </c>
      <c r="C54" s="179" t="s">
        <v>10285</v>
      </c>
      <c r="D54" s="180" t="s">
        <v>165</v>
      </c>
      <c r="E54" s="181">
        <v>248</v>
      </c>
      <c r="F54" s="182">
        <v>0</v>
      </c>
      <c r="G54" s="183">
        <f t="shared" ref="G54:G69" si="3">ROUND(E54*F54,2)</f>
        <v>0</v>
      </c>
      <c r="H54" s="181">
        <v>0</v>
      </c>
      <c r="I54" s="181">
        <f t="shared" ref="I54:I69" si="4">ROUND(E54*H54,2)</f>
        <v>0</v>
      </c>
      <c r="J54" s="181">
        <v>0</v>
      </c>
      <c r="K54" s="181">
        <f t="shared" ref="K54:K69" si="5">ROUND(E54*J54,2)</f>
        <v>0</v>
      </c>
    </row>
    <row r="55" spans="1:11" ht="22.5" outlineLevel="1" x14ac:dyDescent="0.2">
      <c r="A55" s="177">
        <v>46</v>
      </c>
      <c r="B55" s="178" t="s">
        <v>10286</v>
      </c>
      <c r="C55" s="179" t="s">
        <v>10287</v>
      </c>
      <c r="D55" s="180" t="s">
        <v>165</v>
      </c>
      <c r="E55" s="181">
        <v>4</v>
      </c>
      <c r="F55" s="182">
        <v>0</v>
      </c>
      <c r="G55" s="183">
        <f t="shared" si="3"/>
        <v>0</v>
      </c>
      <c r="H55" s="181">
        <v>0</v>
      </c>
      <c r="I55" s="181">
        <f t="shared" si="4"/>
        <v>0</v>
      </c>
      <c r="J55" s="181">
        <v>0</v>
      </c>
      <c r="K55" s="181">
        <f t="shared" si="5"/>
        <v>0</v>
      </c>
    </row>
    <row r="56" spans="1:11" ht="22.5" outlineLevel="1" x14ac:dyDescent="0.2">
      <c r="A56" s="177">
        <v>47</v>
      </c>
      <c r="B56" s="178" t="s">
        <v>10288</v>
      </c>
      <c r="C56" s="179" t="s">
        <v>10289</v>
      </c>
      <c r="D56" s="180" t="s">
        <v>373</v>
      </c>
      <c r="E56" s="181">
        <v>1300</v>
      </c>
      <c r="F56" s="182">
        <v>0</v>
      </c>
      <c r="G56" s="183">
        <f t="shared" si="3"/>
        <v>0</v>
      </c>
      <c r="H56" s="181">
        <v>0</v>
      </c>
      <c r="I56" s="181">
        <f t="shared" si="4"/>
        <v>0</v>
      </c>
      <c r="J56" s="181">
        <v>0</v>
      </c>
      <c r="K56" s="181">
        <f t="shared" si="5"/>
        <v>0</v>
      </c>
    </row>
    <row r="57" spans="1:11" outlineLevel="1" x14ac:dyDescent="0.2">
      <c r="A57" s="177">
        <v>48</v>
      </c>
      <c r="B57" s="178" t="s">
        <v>10290</v>
      </c>
      <c r="C57" s="179" t="s">
        <v>10291</v>
      </c>
      <c r="D57" s="180" t="s">
        <v>373</v>
      </c>
      <c r="E57" s="181">
        <v>1300</v>
      </c>
      <c r="F57" s="182">
        <v>0</v>
      </c>
      <c r="G57" s="183">
        <f t="shared" si="3"/>
        <v>0</v>
      </c>
      <c r="H57" s="181">
        <v>0</v>
      </c>
      <c r="I57" s="181">
        <f t="shared" si="4"/>
        <v>0</v>
      </c>
      <c r="J57" s="181">
        <v>0</v>
      </c>
      <c r="K57" s="181">
        <f t="shared" si="5"/>
        <v>0</v>
      </c>
    </row>
    <row r="58" spans="1:11" outlineLevel="1" x14ac:dyDescent="0.2">
      <c r="A58" s="177">
        <v>49</v>
      </c>
      <c r="B58" s="178" t="s">
        <v>10292</v>
      </c>
      <c r="C58" s="179" t="s">
        <v>10242</v>
      </c>
      <c r="D58" s="180" t="s">
        <v>165</v>
      </c>
      <c r="E58" s="181">
        <v>260</v>
      </c>
      <c r="F58" s="182">
        <v>0</v>
      </c>
      <c r="G58" s="183">
        <f t="shared" si="3"/>
        <v>0</v>
      </c>
      <c r="H58" s="181">
        <v>0</v>
      </c>
      <c r="I58" s="181">
        <f t="shared" si="4"/>
        <v>0</v>
      </c>
      <c r="J58" s="181">
        <v>0</v>
      </c>
      <c r="K58" s="181">
        <f t="shared" si="5"/>
        <v>0</v>
      </c>
    </row>
    <row r="59" spans="1:11" outlineLevel="1" x14ac:dyDescent="0.2">
      <c r="A59" s="177">
        <v>50</v>
      </c>
      <c r="B59" s="178" t="s">
        <v>10293</v>
      </c>
      <c r="C59" s="179" t="s">
        <v>10294</v>
      </c>
      <c r="D59" s="180" t="s">
        <v>10126</v>
      </c>
      <c r="E59" s="181">
        <v>1</v>
      </c>
      <c r="F59" s="182">
        <v>0</v>
      </c>
      <c r="G59" s="183">
        <f t="shared" si="3"/>
        <v>0</v>
      </c>
      <c r="H59" s="181">
        <v>0</v>
      </c>
      <c r="I59" s="181">
        <f t="shared" si="4"/>
        <v>0</v>
      </c>
      <c r="J59" s="181">
        <v>0</v>
      </c>
      <c r="K59" s="181">
        <f t="shared" si="5"/>
        <v>0</v>
      </c>
    </row>
    <row r="60" spans="1:11" outlineLevel="1" x14ac:dyDescent="0.2">
      <c r="A60" s="177">
        <v>51</v>
      </c>
      <c r="B60" s="178" t="s">
        <v>10295</v>
      </c>
      <c r="C60" s="179" t="s">
        <v>10296</v>
      </c>
      <c r="D60" s="180" t="s">
        <v>165</v>
      </c>
      <c r="E60" s="181">
        <v>1</v>
      </c>
      <c r="F60" s="182">
        <v>0</v>
      </c>
      <c r="G60" s="183">
        <f t="shared" si="3"/>
        <v>0</v>
      </c>
      <c r="H60" s="181">
        <v>0</v>
      </c>
      <c r="I60" s="181">
        <f t="shared" si="4"/>
        <v>0</v>
      </c>
      <c r="J60" s="181">
        <v>0</v>
      </c>
      <c r="K60" s="181">
        <f t="shared" si="5"/>
        <v>0</v>
      </c>
    </row>
    <row r="61" spans="1:11" ht="22.5" outlineLevel="1" x14ac:dyDescent="0.2">
      <c r="A61" s="177">
        <v>52</v>
      </c>
      <c r="B61" s="178" t="s">
        <v>10297</v>
      </c>
      <c r="C61" s="179" t="s">
        <v>10298</v>
      </c>
      <c r="D61" s="180" t="s">
        <v>10126</v>
      </c>
      <c r="E61" s="181">
        <v>1</v>
      </c>
      <c r="F61" s="182">
        <v>0</v>
      </c>
      <c r="G61" s="183">
        <f t="shared" si="3"/>
        <v>0</v>
      </c>
      <c r="H61" s="181">
        <v>0</v>
      </c>
      <c r="I61" s="181">
        <f t="shared" si="4"/>
        <v>0</v>
      </c>
      <c r="J61" s="181">
        <v>0</v>
      </c>
      <c r="K61" s="181">
        <f t="shared" si="5"/>
        <v>0</v>
      </c>
    </row>
    <row r="62" spans="1:11" outlineLevel="1" x14ac:dyDescent="0.2">
      <c r="A62" s="177">
        <v>53</v>
      </c>
      <c r="B62" s="178" t="s">
        <v>10299</v>
      </c>
      <c r="C62" s="179" t="s">
        <v>10300</v>
      </c>
      <c r="D62" s="180" t="s">
        <v>165</v>
      </c>
      <c r="E62" s="181">
        <v>1</v>
      </c>
      <c r="F62" s="182">
        <v>0</v>
      </c>
      <c r="G62" s="183">
        <f t="shared" si="3"/>
        <v>0</v>
      </c>
      <c r="H62" s="181">
        <v>0</v>
      </c>
      <c r="I62" s="181">
        <f t="shared" si="4"/>
        <v>0</v>
      </c>
      <c r="J62" s="181">
        <v>0</v>
      </c>
      <c r="K62" s="181">
        <f t="shared" si="5"/>
        <v>0</v>
      </c>
    </row>
    <row r="63" spans="1:11" outlineLevel="1" x14ac:dyDescent="0.2">
      <c r="A63" s="177">
        <v>54</v>
      </c>
      <c r="B63" s="178" t="s">
        <v>10301</v>
      </c>
      <c r="C63" s="179" t="s">
        <v>10302</v>
      </c>
      <c r="D63" s="180" t="s">
        <v>165</v>
      </c>
      <c r="E63" s="181">
        <v>1</v>
      </c>
      <c r="F63" s="182">
        <v>0</v>
      </c>
      <c r="G63" s="183">
        <f t="shared" si="3"/>
        <v>0</v>
      </c>
      <c r="H63" s="181">
        <v>0</v>
      </c>
      <c r="I63" s="181">
        <f t="shared" si="4"/>
        <v>0</v>
      </c>
      <c r="J63" s="181">
        <v>0</v>
      </c>
      <c r="K63" s="181">
        <f t="shared" si="5"/>
        <v>0</v>
      </c>
    </row>
    <row r="64" spans="1:11" outlineLevel="1" x14ac:dyDescent="0.2">
      <c r="A64" s="177">
        <v>55</v>
      </c>
      <c r="B64" s="178" t="s">
        <v>10303</v>
      </c>
      <c r="C64" s="179" t="s">
        <v>10304</v>
      </c>
      <c r="D64" s="180" t="s">
        <v>9693</v>
      </c>
      <c r="E64" s="181">
        <v>8</v>
      </c>
      <c r="F64" s="182">
        <v>0</v>
      </c>
      <c r="G64" s="183">
        <f t="shared" si="3"/>
        <v>0</v>
      </c>
      <c r="H64" s="181">
        <v>0</v>
      </c>
      <c r="I64" s="181">
        <f t="shared" si="4"/>
        <v>0</v>
      </c>
      <c r="J64" s="181">
        <v>0</v>
      </c>
      <c r="K64" s="181">
        <f t="shared" si="5"/>
        <v>0</v>
      </c>
    </row>
    <row r="65" spans="1:11" ht="22.5" outlineLevel="1" x14ac:dyDescent="0.2">
      <c r="A65" s="177">
        <v>56</v>
      </c>
      <c r="B65" s="178" t="s">
        <v>10305</v>
      </c>
      <c r="C65" s="179" t="s">
        <v>10306</v>
      </c>
      <c r="D65" s="180" t="s">
        <v>165</v>
      </c>
      <c r="E65" s="181">
        <v>1</v>
      </c>
      <c r="F65" s="182">
        <v>0</v>
      </c>
      <c r="G65" s="183">
        <f t="shared" si="3"/>
        <v>0</v>
      </c>
      <c r="H65" s="181">
        <v>0</v>
      </c>
      <c r="I65" s="181">
        <f t="shared" si="4"/>
        <v>0</v>
      </c>
      <c r="J65" s="181">
        <v>0</v>
      </c>
      <c r="K65" s="181">
        <f t="shared" si="5"/>
        <v>0</v>
      </c>
    </row>
    <row r="66" spans="1:11" outlineLevel="1" x14ac:dyDescent="0.2">
      <c r="A66" s="177">
        <v>57</v>
      </c>
      <c r="B66" s="178" t="s">
        <v>10307</v>
      </c>
      <c r="C66" s="179" t="s">
        <v>10308</v>
      </c>
      <c r="D66" s="180" t="s">
        <v>10126</v>
      </c>
      <c r="E66" s="181">
        <v>1</v>
      </c>
      <c r="F66" s="182">
        <v>0</v>
      </c>
      <c r="G66" s="183">
        <f t="shared" si="3"/>
        <v>0</v>
      </c>
      <c r="H66" s="181">
        <v>0</v>
      </c>
      <c r="I66" s="181">
        <f t="shared" si="4"/>
        <v>0</v>
      </c>
      <c r="J66" s="181">
        <v>0</v>
      </c>
      <c r="K66" s="181">
        <f t="shared" si="5"/>
        <v>0</v>
      </c>
    </row>
    <row r="67" spans="1:11" outlineLevel="1" x14ac:dyDescent="0.2">
      <c r="A67" s="177">
        <v>58</v>
      </c>
      <c r="B67" s="178" t="s">
        <v>10309</v>
      </c>
      <c r="C67" s="179" t="s">
        <v>10310</v>
      </c>
      <c r="D67" s="180" t="s">
        <v>10126</v>
      </c>
      <c r="E67" s="181">
        <v>1</v>
      </c>
      <c r="F67" s="182">
        <v>0</v>
      </c>
      <c r="G67" s="183">
        <f t="shared" si="3"/>
        <v>0</v>
      </c>
      <c r="H67" s="181">
        <v>0</v>
      </c>
      <c r="I67" s="181">
        <f t="shared" si="4"/>
        <v>0</v>
      </c>
      <c r="J67" s="181">
        <v>0</v>
      </c>
      <c r="K67" s="181">
        <f t="shared" si="5"/>
        <v>0</v>
      </c>
    </row>
    <row r="68" spans="1:11" outlineLevel="1" x14ac:dyDescent="0.2">
      <c r="A68" s="177">
        <v>59</v>
      </c>
      <c r="B68" s="178" t="s">
        <v>10311</v>
      </c>
      <c r="C68" s="179" t="s">
        <v>10279</v>
      </c>
      <c r="D68" s="180" t="s">
        <v>9693</v>
      </c>
      <c r="E68" s="181">
        <v>8</v>
      </c>
      <c r="F68" s="182">
        <v>0</v>
      </c>
      <c r="G68" s="183">
        <f t="shared" si="3"/>
        <v>0</v>
      </c>
      <c r="H68" s="181">
        <v>0</v>
      </c>
      <c r="I68" s="181">
        <f t="shared" si="4"/>
        <v>0</v>
      </c>
      <c r="J68" s="181">
        <v>0</v>
      </c>
      <c r="K68" s="181">
        <f t="shared" si="5"/>
        <v>0</v>
      </c>
    </row>
    <row r="69" spans="1:11" outlineLevel="1" x14ac:dyDescent="0.2">
      <c r="A69" s="186">
        <v>60</v>
      </c>
      <c r="B69" s="187" t="s">
        <v>10312</v>
      </c>
      <c r="C69" s="188" t="s">
        <v>10281</v>
      </c>
      <c r="D69" s="189" t="s">
        <v>4127</v>
      </c>
      <c r="E69" s="190">
        <v>1</v>
      </c>
      <c r="F69" s="191">
        <v>0</v>
      </c>
      <c r="G69" s="192">
        <f t="shared" si="3"/>
        <v>0</v>
      </c>
      <c r="H69" s="190">
        <v>0</v>
      </c>
      <c r="I69" s="190">
        <f t="shared" si="4"/>
        <v>0</v>
      </c>
      <c r="J69" s="190">
        <v>0</v>
      </c>
      <c r="K69" s="190">
        <f t="shared" si="5"/>
        <v>0</v>
      </c>
    </row>
    <row r="70" spans="1:11" x14ac:dyDescent="0.2">
      <c r="A70" s="1"/>
      <c r="B70" s="2"/>
      <c r="C70" s="61"/>
      <c r="D70" s="4"/>
      <c r="E70" s="1"/>
      <c r="F70" s="1"/>
      <c r="G70" s="1"/>
      <c r="H70" s="1"/>
      <c r="I70" s="1"/>
      <c r="J70" s="1"/>
      <c r="K70" s="1"/>
    </row>
    <row r="71" spans="1:11" x14ac:dyDescent="0.2">
      <c r="A71" s="199"/>
      <c r="B71" s="200" t="s">
        <v>11</v>
      </c>
      <c r="C71" s="201"/>
      <c r="D71" s="202"/>
      <c r="E71" s="203"/>
      <c r="F71" s="203"/>
      <c r="G71" s="204">
        <f>G8+G53</f>
        <v>0</v>
      </c>
      <c r="H71" s="1"/>
      <c r="I71" s="1"/>
      <c r="J71" s="1"/>
      <c r="K71" s="1"/>
    </row>
    <row r="72" spans="1:11" x14ac:dyDescent="0.2">
      <c r="C72" s="63"/>
      <c r="D72" s="6"/>
    </row>
    <row r="73" spans="1:11" x14ac:dyDescent="0.2">
      <c r="D73" s="6"/>
    </row>
    <row r="74" spans="1:11" x14ac:dyDescent="0.2">
      <c r="D74" s="6"/>
    </row>
    <row r="75" spans="1:11" x14ac:dyDescent="0.2">
      <c r="D75" s="6"/>
    </row>
    <row r="76" spans="1:11" x14ac:dyDescent="0.2">
      <c r="D76" s="6"/>
    </row>
    <row r="77" spans="1:11" x14ac:dyDescent="0.2">
      <c r="D77" s="6"/>
    </row>
    <row r="78" spans="1:11" x14ac:dyDescent="0.2">
      <c r="D78" s="6"/>
    </row>
    <row r="79" spans="1:11" x14ac:dyDescent="0.2">
      <c r="D79" s="6"/>
    </row>
    <row r="80" spans="1:11"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6A198-30A6-4878-82A7-23B4CE907EE3}">
  <sheetPr>
    <tabColor rgb="FFFFC000"/>
    <outlinePr summaryBelow="0"/>
  </sheetPr>
  <dimension ref="A1:K4999"/>
  <sheetViews>
    <sheetView workbookViewId="0">
      <pane ySplit="7" topLeftCell="A423" activePane="bottomLeft" state="frozen"/>
      <selection pane="bottomLeft" activeCell="N426" sqref="N426"/>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169</v>
      </c>
      <c r="B1" s="343"/>
      <c r="C1" s="343"/>
      <c r="D1" s="343"/>
      <c r="E1" s="343"/>
      <c r="F1" s="343"/>
      <c r="G1" s="343"/>
    </row>
    <row r="2" spans="1:11" ht="24.95" customHeight="1" x14ac:dyDescent="0.2">
      <c r="A2" s="127" t="s">
        <v>2</v>
      </c>
      <c r="B2" s="167" t="s">
        <v>9787</v>
      </c>
      <c r="C2" s="344" t="s">
        <v>15</v>
      </c>
      <c r="D2" s="345"/>
      <c r="E2" s="345"/>
      <c r="F2" s="345"/>
      <c r="G2" s="346"/>
    </row>
    <row r="3" spans="1:11" ht="24.95" customHeight="1" x14ac:dyDescent="0.2">
      <c r="A3" s="127" t="s">
        <v>3</v>
      </c>
      <c r="B3" s="167" t="s">
        <v>10373</v>
      </c>
      <c r="C3" s="344" t="s">
        <v>10374</v>
      </c>
      <c r="D3" s="345"/>
      <c r="E3" s="345"/>
      <c r="F3" s="345"/>
      <c r="G3" s="346"/>
    </row>
    <row r="4" spans="1:11" ht="24.95" customHeight="1" x14ac:dyDescent="0.2">
      <c r="A4" s="128" t="s">
        <v>4</v>
      </c>
      <c r="B4" s="168" t="s">
        <v>10375</v>
      </c>
      <c r="C4" s="347" t="s">
        <v>10376</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10377</v>
      </c>
      <c r="C8" s="58" t="s">
        <v>10378</v>
      </c>
      <c r="D8" s="38"/>
      <c r="E8" s="39"/>
      <c r="F8" s="40"/>
      <c r="G8" s="40">
        <f>SUM(G9:G311)</f>
        <v>0</v>
      </c>
      <c r="H8" s="39"/>
      <c r="I8" s="39">
        <f>SUM(I9:I311)</f>
        <v>0</v>
      </c>
      <c r="J8" s="39"/>
      <c r="K8" s="39">
        <f>SUM(K9:K311)</f>
        <v>0</v>
      </c>
    </row>
    <row r="9" spans="1:11" ht="22.5" outlineLevel="1" x14ac:dyDescent="0.2">
      <c r="A9" s="43">
        <v>1</v>
      </c>
      <c r="B9" s="44" t="s">
        <v>10379</v>
      </c>
      <c r="C9" s="59" t="s">
        <v>10380</v>
      </c>
      <c r="D9" s="45" t="s">
        <v>165</v>
      </c>
      <c r="E9" s="46">
        <v>1</v>
      </c>
      <c r="F9" s="47">
        <v>0</v>
      </c>
      <c r="G9" s="48">
        <f>ROUND(E9*F9,2)</f>
        <v>0</v>
      </c>
      <c r="H9" s="46">
        <v>0</v>
      </c>
      <c r="I9" s="46">
        <f>ROUND(E9*H9,2)</f>
        <v>0</v>
      </c>
      <c r="J9" s="46">
        <v>0</v>
      </c>
      <c r="K9" s="46">
        <f>ROUND(E9*J9,2)</f>
        <v>0</v>
      </c>
    </row>
    <row r="10" spans="1:11" outlineLevel="1" x14ac:dyDescent="0.2">
      <c r="A10" s="135"/>
      <c r="B10" s="136"/>
      <c r="C10" s="363" t="s">
        <v>10381</v>
      </c>
      <c r="D10" s="364"/>
      <c r="E10" s="364"/>
      <c r="F10" s="364"/>
      <c r="G10" s="364"/>
      <c r="H10" s="140"/>
      <c r="I10" s="140"/>
      <c r="J10" s="140"/>
      <c r="K10" s="140"/>
    </row>
    <row r="11" spans="1:11" outlineLevel="1" x14ac:dyDescent="0.2">
      <c r="A11" s="135"/>
      <c r="B11" s="136"/>
      <c r="C11" s="361" t="s">
        <v>10382</v>
      </c>
      <c r="D11" s="362"/>
      <c r="E11" s="362"/>
      <c r="F11" s="362"/>
      <c r="G11" s="362"/>
      <c r="H11" s="140"/>
      <c r="I11" s="140"/>
      <c r="J11" s="140"/>
      <c r="K11" s="140"/>
    </row>
    <row r="12" spans="1:11" outlineLevel="1" x14ac:dyDescent="0.2">
      <c r="A12" s="135"/>
      <c r="B12" s="136"/>
      <c r="C12" s="361" t="s">
        <v>10383</v>
      </c>
      <c r="D12" s="362"/>
      <c r="E12" s="362"/>
      <c r="F12" s="362"/>
      <c r="G12" s="362"/>
      <c r="H12" s="140"/>
      <c r="I12" s="140"/>
      <c r="J12" s="140"/>
      <c r="K12" s="140"/>
    </row>
    <row r="13" spans="1:11" outlineLevel="1" x14ac:dyDescent="0.2">
      <c r="A13" s="135"/>
      <c r="B13" s="136"/>
      <c r="C13" s="361" t="s">
        <v>10384</v>
      </c>
      <c r="D13" s="362"/>
      <c r="E13" s="362"/>
      <c r="F13" s="362"/>
      <c r="G13" s="362"/>
      <c r="H13" s="140"/>
      <c r="I13" s="140"/>
      <c r="J13" s="140"/>
      <c r="K13" s="140"/>
    </row>
    <row r="14" spans="1:11" outlineLevel="1" x14ac:dyDescent="0.2">
      <c r="A14" s="135"/>
      <c r="B14" s="136"/>
      <c r="C14" s="361" t="s">
        <v>10385</v>
      </c>
      <c r="D14" s="362"/>
      <c r="E14" s="362"/>
      <c r="F14" s="362"/>
      <c r="G14" s="362"/>
      <c r="H14" s="140"/>
      <c r="I14" s="140"/>
      <c r="J14" s="140"/>
      <c r="K14" s="140"/>
    </row>
    <row r="15" spans="1:11" outlineLevel="1" x14ac:dyDescent="0.2">
      <c r="A15" s="135"/>
      <c r="B15" s="136"/>
      <c r="C15" s="361" t="s">
        <v>10386</v>
      </c>
      <c r="D15" s="362"/>
      <c r="E15" s="362"/>
      <c r="F15" s="362"/>
      <c r="G15" s="362"/>
      <c r="H15" s="140"/>
      <c r="I15" s="140"/>
      <c r="J15" s="140"/>
      <c r="K15" s="140"/>
    </row>
    <row r="16" spans="1:11" outlineLevel="1" x14ac:dyDescent="0.2">
      <c r="A16" s="51">
        <v>2</v>
      </c>
      <c r="B16" s="52" t="s">
        <v>10387</v>
      </c>
      <c r="C16" s="60" t="s">
        <v>10388</v>
      </c>
      <c r="D16" s="53" t="s">
        <v>165</v>
      </c>
      <c r="E16" s="54">
        <v>4</v>
      </c>
      <c r="F16" s="55">
        <v>0</v>
      </c>
      <c r="G16" s="56">
        <f>ROUND(E16*F16,2)</f>
        <v>0</v>
      </c>
      <c r="H16" s="54">
        <v>0</v>
      </c>
      <c r="I16" s="54">
        <f>ROUND(E16*H16,2)</f>
        <v>0</v>
      </c>
      <c r="J16" s="54">
        <v>0</v>
      </c>
      <c r="K16" s="54">
        <f>ROUND(E16*J16,2)</f>
        <v>0</v>
      </c>
    </row>
    <row r="17" spans="1:11" outlineLevel="1" x14ac:dyDescent="0.2">
      <c r="A17" s="51">
        <v>3</v>
      </c>
      <c r="B17" s="52" t="s">
        <v>10387</v>
      </c>
      <c r="C17" s="60" t="s">
        <v>10389</v>
      </c>
      <c r="D17" s="53" t="s">
        <v>165</v>
      </c>
      <c r="E17" s="54">
        <v>2</v>
      </c>
      <c r="F17" s="55">
        <v>0</v>
      </c>
      <c r="G17" s="56">
        <f>ROUND(E17*F17,2)</f>
        <v>0</v>
      </c>
      <c r="H17" s="54">
        <v>0</v>
      </c>
      <c r="I17" s="54">
        <f>ROUND(E17*H17,2)</f>
        <v>0</v>
      </c>
      <c r="J17" s="54">
        <v>0</v>
      </c>
      <c r="K17" s="54">
        <f>ROUND(E17*J17,2)</f>
        <v>0</v>
      </c>
    </row>
    <row r="18" spans="1:11" ht="22.5" outlineLevel="1" x14ac:dyDescent="0.2">
      <c r="A18" s="43">
        <v>4</v>
      </c>
      <c r="B18" s="44" t="s">
        <v>10390</v>
      </c>
      <c r="C18" s="59" t="s">
        <v>10391</v>
      </c>
      <c r="D18" s="45" t="s">
        <v>165</v>
      </c>
      <c r="E18" s="46">
        <v>1</v>
      </c>
      <c r="F18" s="47">
        <v>0</v>
      </c>
      <c r="G18" s="48">
        <f>ROUND(E18*F18,2)</f>
        <v>0</v>
      </c>
      <c r="H18" s="46">
        <v>0</v>
      </c>
      <c r="I18" s="46">
        <f>ROUND(E18*H18,2)</f>
        <v>0</v>
      </c>
      <c r="J18" s="46">
        <v>0</v>
      </c>
      <c r="K18" s="46">
        <f>ROUND(E18*J18,2)</f>
        <v>0</v>
      </c>
    </row>
    <row r="19" spans="1:11" outlineLevel="1" x14ac:dyDescent="0.2">
      <c r="A19" s="135"/>
      <c r="B19" s="136"/>
      <c r="C19" s="363" t="s">
        <v>10381</v>
      </c>
      <c r="D19" s="364"/>
      <c r="E19" s="364"/>
      <c r="F19" s="364"/>
      <c r="G19" s="364"/>
      <c r="H19" s="140"/>
      <c r="I19" s="140"/>
      <c r="J19" s="140"/>
      <c r="K19" s="140"/>
    </row>
    <row r="20" spans="1:11" outlineLevel="1" x14ac:dyDescent="0.2">
      <c r="A20" s="135"/>
      <c r="B20" s="136"/>
      <c r="C20" s="361" t="s">
        <v>10382</v>
      </c>
      <c r="D20" s="362"/>
      <c r="E20" s="362"/>
      <c r="F20" s="362"/>
      <c r="G20" s="362"/>
      <c r="H20" s="140"/>
      <c r="I20" s="140"/>
      <c r="J20" s="140"/>
      <c r="K20" s="140"/>
    </row>
    <row r="21" spans="1:11" outlineLevel="1" x14ac:dyDescent="0.2">
      <c r="A21" s="135"/>
      <c r="B21" s="136"/>
      <c r="C21" s="361" t="s">
        <v>10383</v>
      </c>
      <c r="D21" s="362"/>
      <c r="E21" s="362"/>
      <c r="F21" s="362"/>
      <c r="G21" s="362"/>
      <c r="H21" s="140"/>
      <c r="I21" s="140"/>
      <c r="J21" s="140"/>
      <c r="K21" s="140"/>
    </row>
    <row r="22" spans="1:11" outlineLevel="1" x14ac:dyDescent="0.2">
      <c r="A22" s="135"/>
      <c r="B22" s="136"/>
      <c r="C22" s="361" t="s">
        <v>10384</v>
      </c>
      <c r="D22" s="362"/>
      <c r="E22" s="362"/>
      <c r="F22" s="362"/>
      <c r="G22" s="362"/>
      <c r="H22" s="140"/>
      <c r="I22" s="140"/>
      <c r="J22" s="140"/>
      <c r="K22" s="140"/>
    </row>
    <row r="23" spans="1:11" outlineLevel="1" x14ac:dyDescent="0.2">
      <c r="A23" s="135"/>
      <c r="B23" s="136"/>
      <c r="C23" s="361" t="s">
        <v>10385</v>
      </c>
      <c r="D23" s="362"/>
      <c r="E23" s="362"/>
      <c r="F23" s="362"/>
      <c r="G23" s="362"/>
      <c r="H23" s="140"/>
      <c r="I23" s="140"/>
      <c r="J23" s="140"/>
      <c r="K23" s="140"/>
    </row>
    <row r="24" spans="1:11" outlineLevel="1" x14ac:dyDescent="0.2">
      <c r="A24" s="135"/>
      <c r="B24" s="136"/>
      <c r="C24" s="361" t="s">
        <v>10386</v>
      </c>
      <c r="D24" s="362"/>
      <c r="E24" s="362"/>
      <c r="F24" s="362"/>
      <c r="G24" s="362"/>
      <c r="H24" s="140"/>
      <c r="I24" s="140"/>
      <c r="J24" s="140"/>
      <c r="K24" s="140"/>
    </row>
    <row r="25" spans="1:11" outlineLevel="1" x14ac:dyDescent="0.2">
      <c r="A25" s="51">
        <v>5</v>
      </c>
      <c r="B25" s="52" t="s">
        <v>10387</v>
      </c>
      <c r="C25" s="60" t="s">
        <v>10388</v>
      </c>
      <c r="D25" s="53" t="s">
        <v>165</v>
      </c>
      <c r="E25" s="54">
        <v>4</v>
      </c>
      <c r="F25" s="55">
        <v>0</v>
      </c>
      <c r="G25" s="56">
        <f>ROUND(E25*F25,2)</f>
        <v>0</v>
      </c>
      <c r="H25" s="54">
        <v>0</v>
      </c>
      <c r="I25" s="54">
        <f>ROUND(E25*H25,2)</f>
        <v>0</v>
      </c>
      <c r="J25" s="54">
        <v>0</v>
      </c>
      <c r="K25" s="54">
        <f>ROUND(E25*J25,2)</f>
        <v>0</v>
      </c>
    </row>
    <row r="26" spans="1:11" outlineLevel="1" x14ac:dyDescent="0.2">
      <c r="A26" s="51">
        <v>6</v>
      </c>
      <c r="B26" s="52" t="s">
        <v>10387</v>
      </c>
      <c r="C26" s="60" t="s">
        <v>10389</v>
      </c>
      <c r="D26" s="53" t="s">
        <v>165</v>
      </c>
      <c r="E26" s="54">
        <v>2</v>
      </c>
      <c r="F26" s="55">
        <v>0</v>
      </c>
      <c r="G26" s="56">
        <f>ROUND(E26*F26,2)</f>
        <v>0</v>
      </c>
      <c r="H26" s="54">
        <v>0</v>
      </c>
      <c r="I26" s="54">
        <f>ROUND(E26*H26,2)</f>
        <v>0</v>
      </c>
      <c r="J26" s="54">
        <v>0</v>
      </c>
      <c r="K26" s="54">
        <f>ROUND(E26*J26,2)</f>
        <v>0</v>
      </c>
    </row>
    <row r="27" spans="1:11" ht="22.5" outlineLevel="1" x14ac:dyDescent="0.2">
      <c r="A27" s="43">
        <v>7</v>
      </c>
      <c r="B27" s="44" t="s">
        <v>10392</v>
      </c>
      <c r="C27" s="59" t="s">
        <v>10393</v>
      </c>
      <c r="D27" s="45" t="s">
        <v>165</v>
      </c>
      <c r="E27" s="46">
        <v>1</v>
      </c>
      <c r="F27" s="47">
        <v>0</v>
      </c>
      <c r="G27" s="48">
        <f>ROUND(E27*F27,2)</f>
        <v>0</v>
      </c>
      <c r="H27" s="46">
        <v>0</v>
      </c>
      <c r="I27" s="46">
        <f>ROUND(E27*H27,2)</f>
        <v>0</v>
      </c>
      <c r="J27" s="46">
        <v>0</v>
      </c>
      <c r="K27" s="46">
        <f>ROUND(E27*J27,2)</f>
        <v>0</v>
      </c>
    </row>
    <row r="28" spans="1:11" outlineLevel="1" x14ac:dyDescent="0.2">
      <c r="A28" s="135"/>
      <c r="B28" s="136"/>
      <c r="C28" s="363" t="s">
        <v>10394</v>
      </c>
      <c r="D28" s="364"/>
      <c r="E28" s="364"/>
      <c r="F28" s="364"/>
      <c r="G28" s="364"/>
      <c r="H28" s="140"/>
      <c r="I28" s="140"/>
      <c r="J28" s="140"/>
      <c r="K28" s="140"/>
    </row>
    <row r="29" spans="1:11" outlineLevel="1" x14ac:dyDescent="0.2">
      <c r="A29" s="135"/>
      <c r="B29" s="136"/>
      <c r="C29" s="361" t="s">
        <v>10395</v>
      </c>
      <c r="D29" s="362"/>
      <c r="E29" s="362"/>
      <c r="F29" s="362"/>
      <c r="G29" s="362"/>
      <c r="H29" s="140"/>
      <c r="I29" s="140"/>
      <c r="J29" s="140"/>
      <c r="K29" s="140"/>
    </row>
    <row r="30" spans="1:11" outlineLevel="1" x14ac:dyDescent="0.2">
      <c r="A30" s="135"/>
      <c r="B30" s="136"/>
      <c r="C30" s="361" t="s">
        <v>10396</v>
      </c>
      <c r="D30" s="362"/>
      <c r="E30" s="362"/>
      <c r="F30" s="362"/>
      <c r="G30" s="362"/>
      <c r="H30" s="140"/>
      <c r="I30" s="140"/>
      <c r="J30" s="140"/>
      <c r="K30" s="140"/>
    </row>
    <row r="31" spans="1:11" outlineLevel="1" x14ac:dyDescent="0.2">
      <c r="A31" s="135"/>
      <c r="B31" s="136"/>
      <c r="C31" s="361" t="s">
        <v>10397</v>
      </c>
      <c r="D31" s="362"/>
      <c r="E31" s="362"/>
      <c r="F31" s="362"/>
      <c r="G31" s="362"/>
      <c r="H31" s="140"/>
      <c r="I31" s="140"/>
      <c r="J31" s="140"/>
      <c r="K31" s="140"/>
    </row>
    <row r="32" spans="1:11" outlineLevel="1" x14ac:dyDescent="0.2">
      <c r="A32" s="43">
        <v>8</v>
      </c>
      <c r="B32" s="44" t="s">
        <v>10398</v>
      </c>
      <c r="C32" s="59" t="s">
        <v>10399</v>
      </c>
      <c r="D32" s="45" t="s">
        <v>165</v>
      </c>
      <c r="E32" s="46">
        <v>3</v>
      </c>
      <c r="F32" s="47">
        <v>0</v>
      </c>
      <c r="G32" s="48">
        <f>ROUND(E32*F32,2)</f>
        <v>0</v>
      </c>
      <c r="H32" s="46">
        <v>0</v>
      </c>
      <c r="I32" s="46">
        <f>ROUND(E32*H32,2)</f>
        <v>0</v>
      </c>
      <c r="J32" s="46">
        <v>0</v>
      </c>
      <c r="K32" s="46">
        <f>ROUND(E32*J32,2)</f>
        <v>0</v>
      </c>
    </row>
    <row r="33" spans="1:11" outlineLevel="1" x14ac:dyDescent="0.2">
      <c r="A33" s="135"/>
      <c r="B33" s="136"/>
      <c r="C33" s="363" t="s">
        <v>10400</v>
      </c>
      <c r="D33" s="364"/>
      <c r="E33" s="364"/>
      <c r="F33" s="364"/>
      <c r="G33" s="364"/>
      <c r="H33" s="140"/>
      <c r="I33" s="140"/>
      <c r="J33" s="140"/>
      <c r="K33" s="140"/>
    </row>
    <row r="34" spans="1:11" outlineLevel="1" x14ac:dyDescent="0.2">
      <c r="A34" s="135"/>
      <c r="B34" s="136"/>
      <c r="C34" s="361" t="s">
        <v>10401</v>
      </c>
      <c r="D34" s="362"/>
      <c r="E34" s="362"/>
      <c r="F34" s="362"/>
      <c r="G34" s="362"/>
      <c r="H34" s="140"/>
      <c r="I34" s="140"/>
      <c r="J34" s="140"/>
      <c r="K34" s="140"/>
    </row>
    <row r="35" spans="1:11" outlineLevel="1" x14ac:dyDescent="0.2">
      <c r="A35" s="135"/>
      <c r="B35" s="136"/>
      <c r="C35" s="361" t="s">
        <v>10402</v>
      </c>
      <c r="D35" s="362"/>
      <c r="E35" s="362"/>
      <c r="F35" s="362"/>
      <c r="G35" s="362"/>
      <c r="H35" s="140"/>
      <c r="I35" s="140"/>
      <c r="J35" s="140"/>
      <c r="K35" s="140"/>
    </row>
    <row r="36" spans="1:11" outlineLevel="1" x14ac:dyDescent="0.2">
      <c r="A36" s="135"/>
      <c r="B36" s="136"/>
      <c r="C36" s="361" t="s">
        <v>10403</v>
      </c>
      <c r="D36" s="362"/>
      <c r="E36" s="362"/>
      <c r="F36" s="362"/>
      <c r="G36" s="362"/>
      <c r="H36" s="140"/>
      <c r="I36" s="140"/>
      <c r="J36" s="140"/>
      <c r="K36" s="140"/>
    </row>
    <row r="37" spans="1:11" outlineLevel="1" x14ac:dyDescent="0.2">
      <c r="A37" s="135"/>
      <c r="B37" s="136"/>
      <c r="C37" s="361" t="s">
        <v>10404</v>
      </c>
      <c r="D37" s="362"/>
      <c r="E37" s="362"/>
      <c r="F37" s="362"/>
      <c r="G37" s="362"/>
      <c r="H37" s="140"/>
      <c r="I37" s="140"/>
      <c r="J37" s="140"/>
      <c r="K37" s="140"/>
    </row>
    <row r="38" spans="1:11" outlineLevel="1" x14ac:dyDescent="0.2">
      <c r="A38" s="51">
        <v>9</v>
      </c>
      <c r="B38" s="52" t="s">
        <v>10387</v>
      </c>
      <c r="C38" s="60" t="s">
        <v>10405</v>
      </c>
      <c r="D38" s="53" t="s">
        <v>165</v>
      </c>
      <c r="E38" s="54">
        <v>3</v>
      </c>
      <c r="F38" s="55">
        <v>0</v>
      </c>
      <c r="G38" s="56">
        <f>ROUND(E38*F38,2)</f>
        <v>0</v>
      </c>
      <c r="H38" s="54">
        <v>0</v>
      </c>
      <c r="I38" s="54">
        <f>ROUND(E38*H38,2)</f>
        <v>0</v>
      </c>
      <c r="J38" s="54">
        <v>0</v>
      </c>
      <c r="K38" s="54">
        <f>ROUND(E38*J38,2)</f>
        <v>0</v>
      </c>
    </row>
    <row r="39" spans="1:11" outlineLevel="1" x14ac:dyDescent="0.2">
      <c r="A39" s="51">
        <v>10</v>
      </c>
      <c r="B39" s="52" t="s">
        <v>10387</v>
      </c>
      <c r="C39" s="60" t="s">
        <v>10406</v>
      </c>
      <c r="D39" s="53" t="s">
        <v>165</v>
      </c>
      <c r="E39" s="54">
        <v>3</v>
      </c>
      <c r="F39" s="55">
        <v>0</v>
      </c>
      <c r="G39" s="56">
        <f>ROUND(E39*F39,2)</f>
        <v>0</v>
      </c>
      <c r="H39" s="54">
        <v>0</v>
      </c>
      <c r="I39" s="54">
        <f>ROUND(E39*H39,2)</f>
        <v>0</v>
      </c>
      <c r="J39" s="54">
        <v>0</v>
      </c>
      <c r="K39" s="54">
        <f>ROUND(E39*J39,2)</f>
        <v>0</v>
      </c>
    </row>
    <row r="40" spans="1:11" outlineLevel="1" x14ac:dyDescent="0.2">
      <c r="A40" s="43">
        <v>11</v>
      </c>
      <c r="B40" s="44" t="s">
        <v>10407</v>
      </c>
      <c r="C40" s="59" t="s">
        <v>10399</v>
      </c>
      <c r="D40" s="45" t="s">
        <v>165</v>
      </c>
      <c r="E40" s="46">
        <v>1</v>
      </c>
      <c r="F40" s="47">
        <v>0</v>
      </c>
      <c r="G40" s="48">
        <f>ROUND(E40*F40,2)</f>
        <v>0</v>
      </c>
      <c r="H40" s="46">
        <v>0</v>
      </c>
      <c r="I40" s="46">
        <f>ROUND(E40*H40,2)</f>
        <v>0</v>
      </c>
      <c r="J40" s="46">
        <v>0</v>
      </c>
      <c r="K40" s="46">
        <f>ROUND(E40*J40,2)</f>
        <v>0</v>
      </c>
    </row>
    <row r="41" spans="1:11" outlineLevel="1" x14ac:dyDescent="0.2">
      <c r="A41" s="135"/>
      <c r="B41" s="136"/>
      <c r="C41" s="363" t="s">
        <v>10400</v>
      </c>
      <c r="D41" s="364"/>
      <c r="E41" s="364"/>
      <c r="F41" s="364"/>
      <c r="G41" s="364"/>
      <c r="H41" s="140"/>
      <c r="I41" s="140"/>
      <c r="J41" s="140"/>
      <c r="K41" s="140"/>
    </row>
    <row r="42" spans="1:11" outlineLevel="1" x14ac:dyDescent="0.2">
      <c r="A42" s="135"/>
      <c r="B42" s="136"/>
      <c r="C42" s="361" t="s">
        <v>10401</v>
      </c>
      <c r="D42" s="362"/>
      <c r="E42" s="362"/>
      <c r="F42" s="362"/>
      <c r="G42" s="362"/>
      <c r="H42" s="140"/>
      <c r="I42" s="140"/>
      <c r="J42" s="140"/>
      <c r="K42" s="140"/>
    </row>
    <row r="43" spans="1:11" outlineLevel="1" x14ac:dyDescent="0.2">
      <c r="A43" s="135"/>
      <c r="B43" s="136"/>
      <c r="C43" s="361" t="s">
        <v>10402</v>
      </c>
      <c r="D43" s="362"/>
      <c r="E43" s="362"/>
      <c r="F43" s="362"/>
      <c r="G43" s="362"/>
      <c r="H43" s="140"/>
      <c r="I43" s="140"/>
      <c r="J43" s="140"/>
      <c r="K43" s="140"/>
    </row>
    <row r="44" spans="1:11" outlineLevel="1" x14ac:dyDescent="0.2">
      <c r="A44" s="135"/>
      <c r="B44" s="136"/>
      <c r="C44" s="361" t="s">
        <v>10403</v>
      </c>
      <c r="D44" s="362"/>
      <c r="E44" s="362"/>
      <c r="F44" s="362"/>
      <c r="G44" s="362"/>
      <c r="H44" s="140"/>
      <c r="I44" s="140"/>
      <c r="J44" s="140"/>
      <c r="K44" s="140"/>
    </row>
    <row r="45" spans="1:11" outlineLevel="1" x14ac:dyDescent="0.2">
      <c r="A45" s="135"/>
      <c r="B45" s="136"/>
      <c r="C45" s="361" t="s">
        <v>10404</v>
      </c>
      <c r="D45" s="362"/>
      <c r="E45" s="362"/>
      <c r="F45" s="362"/>
      <c r="G45" s="362"/>
      <c r="H45" s="140"/>
      <c r="I45" s="140"/>
      <c r="J45" s="140"/>
      <c r="K45" s="140"/>
    </row>
    <row r="46" spans="1:11" outlineLevel="1" x14ac:dyDescent="0.2">
      <c r="A46" s="51">
        <v>12</v>
      </c>
      <c r="B46" s="52" t="s">
        <v>10387</v>
      </c>
      <c r="C46" s="60" t="s">
        <v>10405</v>
      </c>
      <c r="D46" s="53" t="s">
        <v>165</v>
      </c>
      <c r="E46" s="54">
        <v>1</v>
      </c>
      <c r="F46" s="55">
        <v>0</v>
      </c>
      <c r="G46" s="56">
        <f>ROUND(E46*F46,2)</f>
        <v>0</v>
      </c>
      <c r="H46" s="54">
        <v>0</v>
      </c>
      <c r="I46" s="54">
        <f>ROUND(E46*H46,2)</f>
        <v>0</v>
      </c>
      <c r="J46" s="54">
        <v>0</v>
      </c>
      <c r="K46" s="54">
        <f>ROUND(E46*J46,2)</f>
        <v>0</v>
      </c>
    </row>
    <row r="47" spans="1:11" outlineLevel="1" x14ac:dyDescent="0.2">
      <c r="A47" s="51">
        <v>13</v>
      </c>
      <c r="B47" s="52" t="s">
        <v>10387</v>
      </c>
      <c r="C47" s="60" t="s">
        <v>10406</v>
      </c>
      <c r="D47" s="53" t="s">
        <v>165</v>
      </c>
      <c r="E47" s="54">
        <v>1</v>
      </c>
      <c r="F47" s="55">
        <v>0</v>
      </c>
      <c r="G47" s="56">
        <f>ROUND(E47*F47,2)</f>
        <v>0</v>
      </c>
      <c r="H47" s="54">
        <v>0</v>
      </c>
      <c r="I47" s="54">
        <f>ROUND(E47*H47,2)</f>
        <v>0</v>
      </c>
      <c r="J47" s="54">
        <v>0</v>
      </c>
      <c r="K47" s="54">
        <f>ROUND(E47*J47,2)</f>
        <v>0</v>
      </c>
    </row>
    <row r="48" spans="1:11" outlineLevel="1" x14ac:dyDescent="0.2">
      <c r="A48" s="43">
        <v>14</v>
      </c>
      <c r="B48" s="44" t="s">
        <v>10408</v>
      </c>
      <c r="C48" s="59" t="s">
        <v>10409</v>
      </c>
      <c r="D48" s="45" t="s">
        <v>165</v>
      </c>
      <c r="E48" s="46">
        <v>1</v>
      </c>
      <c r="F48" s="47">
        <v>0</v>
      </c>
      <c r="G48" s="48">
        <f>ROUND(E48*F48,2)</f>
        <v>0</v>
      </c>
      <c r="H48" s="46">
        <v>0</v>
      </c>
      <c r="I48" s="46">
        <f>ROUND(E48*H48,2)</f>
        <v>0</v>
      </c>
      <c r="J48" s="46">
        <v>0</v>
      </c>
      <c r="K48" s="46">
        <f>ROUND(E48*J48,2)</f>
        <v>0</v>
      </c>
    </row>
    <row r="49" spans="1:11" outlineLevel="1" x14ac:dyDescent="0.2">
      <c r="A49" s="135"/>
      <c r="B49" s="136"/>
      <c r="C49" s="363" t="s">
        <v>10400</v>
      </c>
      <c r="D49" s="364"/>
      <c r="E49" s="364"/>
      <c r="F49" s="364"/>
      <c r="G49" s="364"/>
      <c r="H49" s="140"/>
      <c r="I49" s="140"/>
      <c r="J49" s="140"/>
      <c r="K49" s="140"/>
    </row>
    <row r="50" spans="1:11" outlineLevel="1" x14ac:dyDescent="0.2">
      <c r="A50" s="135"/>
      <c r="B50" s="136"/>
      <c r="C50" s="361" t="s">
        <v>10401</v>
      </c>
      <c r="D50" s="362"/>
      <c r="E50" s="362"/>
      <c r="F50" s="362"/>
      <c r="G50" s="362"/>
      <c r="H50" s="140"/>
      <c r="I50" s="140"/>
      <c r="J50" s="140"/>
      <c r="K50" s="140"/>
    </row>
    <row r="51" spans="1:11" outlineLevel="1" x14ac:dyDescent="0.2">
      <c r="A51" s="135"/>
      <c r="B51" s="136"/>
      <c r="C51" s="361" t="s">
        <v>10402</v>
      </c>
      <c r="D51" s="362"/>
      <c r="E51" s="362"/>
      <c r="F51" s="362"/>
      <c r="G51" s="362"/>
      <c r="H51" s="140"/>
      <c r="I51" s="140"/>
      <c r="J51" s="140"/>
      <c r="K51" s="140"/>
    </row>
    <row r="52" spans="1:11" outlineLevel="1" x14ac:dyDescent="0.2">
      <c r="A52" s="135"/>
      <c r="B52" s="136"/>
      <c r="C52" s="361" t="s">
        <v>10403</v>
      </c>
      <c r="D52" s="362"/>
      <c r="E52" s="362"/>
      <c r="F52" s="362"/>
      <c r="G52" s="362"/>
      <c r="H52" s="140"/>
      <c r="I52" s="140"/>
      <c r="J52" s="140"/>
      <c r="K52" s="140"/>
    </row>
    <row r="53" spans="1:11" outlineLevel="1" x14ac:dyDescent="0.2">
      <c r="A53" s="135"/>
      <c r="B53" s="136"/>
      <c r="C53" s="361" t="s">
        <v>10404</v>
      </c>
      <c r="D53" s="362"/>
      <c r="E53" s="362"/>
      <c r="F53" s="362"/>
      <c r="G53" s="362"/>
      <c r="H53" s="140"/>
      <c r="I53" s="140"/>
      <c r="J53" s="140"/>
      <c r="K53" s="140"/>
    </row>
    <row r="54" spans="1:11" outlineLevel="1" x14ac:dyDescent="0.2">
      <c r="A54" s="51">
        <v>15</v>
      </c>
      <c r="B54" s="52" t="s">
        <v>10387</v>
      </c>
      <c r="C54" s="60" t="s">
        <v>10410</v>
      </c>
      <c r="D54" s="53" t="s">
        <v>165</v>
      </c>
      <c r="E54" s="54">
        <v>1</v>
      </c>
      <c r="F54" s="55">
        <v>0</v>
      </c>
      <c r="G54" s="56">
        <f>ROUND(E54*F54,2)</f>
        <v>0</v>
      </c>
      <c r="H54" s="54">
        <v>0</v>
      </c>
      <c r="I54" s="54">
        <f>ROUND(E54*H54,2)</f>
        <v>0</v>
      </c>
      <c r="J54" s="54">
        <v>0</v>
      </c>
      <c r="K54" s="54">
        <f>ROUND(E54*J54,2)</f>
        <v>0</v>
      </c>
    </row>
    <row r="55" spans="1:11" outlineLevel="1" x14ac:dyDescent="0.2">
      <c r="A55" s="51">
        <v>16</v>
      </c>
      <c r="B55" s="52" t="s">
        <v>10387</v>
      </c>
      <c r="C55" s="60" t="s">
        <v>10406</v>
      </c>
      <c r="D55" s="53" t="s">
        <v>165</v>
      </c>
      <c r="E55" s="54">
        <v>1</v>
      </c>
      <c r="F55" s="55">
        <v>0</v>
      </c>
      <c r="G55" s="56">
        <f>ROUND(E55*F55,2)</f>
        <v>0</v>
      </c>
      <c r="H55" s="54">
        <v>0</v>
      </c>
      <c r="I55" s="54">
        <f>ROUND(E55*H55,2)</f>
        <v>0</v>
      </c>
      <c r="J55" s="54">
        <v>0</v>
      </c>
      <c r="K55" s="54">
        <f>ROUND(E55*J55,2)</f>
        <v>0</v>
      </c>
    </row>
    <row r="56" spans="1:11" outlineLevel="1" x14ac:dyDescent="0.2">
      <c r="A56" s="43">
        <v>17</v>
      </c>
      <c r="B56" s="44" t="s">
        <v>10411</v>
      </c>
      <c r="C56" s="59" t="s">
        <v>10399</v>
      </c>
      <c r="D56" s="45" t="s">
        <v>165</v>
      </c>
      <c r="E56" s="46">
        <v>3</v>
      </c>
      <c r="F56" s="47">
        <v>0</v>
      </c>
      <c r="G56" s="48">
        <f>ROUND(E56*F56,2)</f>
        <v>0</v>
      </c>
      <c r="H56" s="46">
        <v>0</v>
      </c>
      <c r="I56" s="46">
        <f>ROUND(E56*H56,2)</f>
        <v>0</v>
      </c>
      <c r="J56" s="46">
        <v>0</v>
      </c>
      <c r="K56" s="46">
        <f>ROUND(E56*J56,2)</f>
        <v>0</v>
      </c>
    </row>
    <row r="57" spans="1:11" outlineLevel="1" x14ac:dyDescent="0.2">
      <c r="A57" s="135"/>
      <c r="B57" s="136"/>
      <c r="C57" s="363" t="s">
        <v>10400</v>
      </c>
      <c r="D57" s="364"/>
      <c r="E57" s="364"/>
      <c r="F57" s="364"/>
      <c r="G57" s="364"/>
      <c r="H57" s="140"/>
      <c r="I57" s="140"/>
      <c r="J57" s="140"/>
      <c r="K57" s="140"/>
    </row>
    <row r="58" spans="1:11" outlineLevel="1" x14ac:dyDescent="0.2">
      <c r="A58" s="135"/>
      <c r="B58" s="136"/>
      <c r="C58" s="361" t="s">
        <v>10401</v>
      </c>
      <c r="D58" s="362"/>
      <c r="E58" s="362"/>
      <c r="F58" s="362"/>
      <c r="G58" s="362"/>
      <c r="H58" s="140"/>
      <c r="I58" s="140"/>
      <c r="J58" s="140"/>
      <c r="K58" s="140"/>
    </row>
    <row r="59" spans="1:11" outlineLevel="1" x14ac:dyDescent="0.2">
      <c r="A59" s="135"/>
      <c r="B59" s="136"/>
      <c r="C59" s="361" t="s">
        <v>10402</v>
      </c>
      <c r="D59" s="362"/>
      <c r="E59" s="362"/>
      <c r="F59" s="362"/>
      <c r="G59" s="362"/>
      <c r="H59" s="140"/>
      <c r="I59" s="140"/>
      <c r="J59" s="140"/>
      <c r="K59" s="140"/>
    </row>
    <row r="60" spans="1:11" outlineLevel="1" x14ac:dyDescent="0.2">
      <c r="A60" s="135"/>
      <c r="B60" s="136"/>
      <c r="C60" s="361" t="s">
        <v>10403</v>
      </c>
      <c r="D60" s="362"/>
      <c r="E60" s="362"/>
      <c r="F60" s="362"/>
      <c r="G60" s="362"/>
      <c r="H60" s="140"/>
      <c r="I60" s="140"/>
      <c r="J60" s="140"/>
      <c r="K60" s="140"/>
    </row>
    <row r="61" spans="1:11" outlineLevel="1" x14ac:dyDescent="0.2">
      <c r="A61" s="135"/>
      <c r="B61" s="136"/>
      <c r="C61" s="361" t="s">
        <v>10404</v>
      </c>
      <c r="D61" s="362"/>
      <c r="E61" s="362"/>
      <c r="F61" s="362"/>
      <c r="G61" s="362"/>
      <c r="H61" s="140"/>
      <c r="I61" s="140"/>
      <c r="J61" s="140"/>
      <c r="K61" s="140"/>
    </row>
    <row r="62" spans="1:11" outlineLevel="1" x14ac:dyDescent="0.2">
      <c r="A62" s="51">
        <v>18</v>
      </c>
      <c r="B62" s="52" t="s">
        <v>10387</v>
      </c>
      <c r="C62" s="60" t="s">
        <v>10405</v>
      </c>
      <c r="D62" s="53" t="s">
        <v>165</v>
      </c>
      <c r="E62" s="54">
        <v>3</v>
      </c>
      <c r="F62" s="55">
        <v>0</v>
      </c>
      <c r="G62" s="56">
        <f>ROUND(E62*F62,2)</f>
        <v>0</v>
      </c>
      <c r="H62" s="54">
        <v>0</v>
      </c>
      <c r="I62" s="54">
        <f>ROUND(E62*H62,2)</f>
        <v>0</v>
      </c>
      <c r="J62" s="54">
        <v>0</v>
      </c>
      <c r="K62" s="54">
        <f>ROUND(E62*J62,2)</f>
        <v>0</v>
      </c>
    </row>
    <row r="63" spans="1:11" outlineLevel="1" x14ac:dyDescent="0.2">
      <c r="A63" s="51">
        <v>19</v>
      </c>
      <c r="B63" s="52" t="s">
        <v>10387</v>
      </c>
      <c r="C63" s="60" t="s">
        <v>10406</v>
      </c>
      <c r="D63" s="53" t="s">
        <v>165</v>
      </c>
      <c r="E63" s="54">
        <v>3</v>
      </c>
      <c r="F63" s="55">
        <v>0</v>
      </c>
      <c r="G63" s="56">
        <f>ROUND(E63*F63,2)</f>
        <v>0</v>
      </c>
      <c r="H63" s="54">
        <v>0</v>
      </c>
      <c r="I63" s="54">
        <f>ROUND(E63*H63,2)</f>
        <v>0</v>
      </c>
      <c r="J63" s="54">
        <v>0</v>
      </c>
      <c r="K63" s="54">
        <f>ROUND(E63*J63,2)</f>
        <v>0</v>
      </c>
    </row>
    <row r="64" spans="1:11" outlineLevel="1" x14ac:dyDescent="0.2">
      <c r="A64" s="43">
        <v>20</v>
      </c>
      <c r="B64" s="44" t="s">
        <v>10412</v>
      </c>
      <c r="C64" s="59" t="s">
        <v>10399</v>
      </c>
      <c r="D64" s="45" t="s">
        <v>165</v>
      </c>
      <c r="E64" s="46">
        <v>1</v>
      </c>
      <c r="F64" s="47">
        <v>0</v>
      </c>
      <c r="G64" s="48">
        <f>ROUND(E64*F64,2)</f>
        <v>0</v>
      </c>
      <c r="H64" s="46">
        <v>0</v>
      </c>
      <c r="I64" s="46">
        <f>ROUND(E64*H64,2)</f>
        <v>0</v>
      </c>
      <c r="J64" s="46">
        <v>0</v>
      </c>
      <c r="K64" s="46">
        <f>ROUND(E64*J64,2)</f>
        <v>0</v>
      </c>
    </row>
    <row r="65" spans="1:11" outlineLevel="1" x14ac:dyDescent="0.2">
      <c r="A65" s="135"/>
      <c r="B65" s="136"/>
      <c r="C65" s="363" t="s">
        <v>10400</v>
      </c>
      <c r="D65" s="364"/>
      <c r="E65" s="364"/>
      <c r="F65" s="364"/>
      <c r="G65" s="364"/>
      <c r="H65" s="140"/>
      <c r="I65" s="140"/>
      <c r="J65" s="140"/>
      <c r="K65" s="140"/>
    </row>
    <row r="66" spans="1:11" outlineLevel="1" x14ac:dyDescent="0.2">
      <c r="A66" s="135"/>
      <c r="B66" s="136"/>
      <c r="C66" s="361" t="s">
        <v>10401</v>
      </c>
      <c r="D66" s="362"/>
      <c r="E66" s="362"/>
      <c r="F66" s="362"/>
      <c r="G66" s="362"/>
      <c r="H66" s="140"/>
      <c r="I66" s="140"/>
      <c r="J66" s="140"/>
      <c r="K66" s="140"/>
    </row>
    <row r="67" spans="1:11" outlineLevel="1" x14ac:dyDescent="0.2">
      <c r="A67" s="135"/>
      <c r="B67" s="136"/>
      <c r="C67" s="361" t="s">
        <v>10402</v>
      </c>
      <c r="D67" s="362"/>
      <c r="E67" s="362"/>
      <c r="F67" s="362"/>
      <c r="G67" s="362"/>
      <c r="H67" s="140"/>
      <c r="I67" s="140"/>
      <c r="J67" s="140"/>
      <c r="K67" s="140"/>
    </row>
    <row r="68" spans="1:11" outlineLevel="1" x14ac:dyDescent="0.2">
      <c r="A68" s="135"/>
      <c r="B68" s="136"/>
      <c r="C68" s="361" t="s">
        <v>10403</v>
      </c>
      <c r="D68" s="362"/>
      <c r="E68" s="362"/>
      <c r="F68" s="362"/>
      <c r="G68" s="362"/>
      <c r="H68" s="140"/>
      <c r="I68" s="140"/>
      <c r="J68" s="140"/>
      <c r="K68" s="140"/>
    </row>
    <row r="69" spans="1:11" outlineLevel="1" x14ac:dyDescent="0.2">
      <c r="A69" s="135"/>
      <c r="B69" s="136"/>
      <c r="C69" s="361" t="s">
        <v>10404</v>
      </c>
      <c r="D69" s="362"/>
      <c r="E69" s="362"/>
      <c r="F69" s="362"/>
      <c r="G69" s="362"/>
      <c r="H69" s="140"/>
      <c r="I69" s="140"/>
      <c r="J69" s="140"/>
      <c r="K69" s="140"/>
    </row>
    <row r="70" spans="1:11" outlineLevel="1" x14ac:dyDescent="0.2">
      <c r="A70" s="51">
        <v>21</v>
      </c>
      <c r="B70" s="52" t="s">
        <v>10387</v>
      </c>
      <c r="C70" s="60" t="s">
        <v>10405</v>
      </c>
      <c r="D70" s="53" t="s">
        <v>165</v>
      </c>
      <c r="E70" s="54">
        <v>1</v>
      </c>
      <c r="F70" s="55">
        <v>0</v>
      </c>
      <c r="G70" s="56">
        <f>ROUND(E70*F70,2)</f>
        <v>0</v>
      </c>
      <c r="H70" s="54">
        <v>0</v>
      </c>
      <c r="I70" s="54">
        <f>ROUND(E70*H70,2)</f>
        <v>0</v>
      </c>
      <c r="J70" s="54">
        <v>0</v>
      </c>
      <c r="K70" s="54">
        <f>ROUND(E70*J70,2)</f>
        <v>0</v>
      </c>
    </row>
    <row r="71" spans="1:11" outlineLevel="1" x14ac:dyDescent="0.2">
      <c r="A71" s="51">
        <v>22</v>
      </c>
      <c r="B71" s="52" t="s">
        <v>10387</v>
      </c>
      <c r="C71" s="60" t="s">
        <v>10406</v>
      </c>
      <c r="D71" s="53" t="s">
        <v>165</v>
      </c>
      <c r="E71" s="54">
        <v>1</v>
      </c>
      <c r="F71" s="55">
        <v>0</v>
      </c>
      <c r="G71" s="56">
        <f>ROUND(E71*F71,2)</f>
        <v>0</v>
      </c>
      <c r="H71" s="54">
        <v>0</v>
      </c>
      <c r="I71" s="54">
        <f>ROUND(E71*H71,2)</f>
        <v>0</v>
      </c>
      <c r="J71" s="54">
        <v>0</v>
      </c>
      <c r="K71" s="54">
        <f>ROUND(E71*J71,2)</f>
        <v>0</v>
      </c>
    </row>
    <row r="72" spans="1:11" outlineLevel="1" x14ac:dyDescent="0.2">
      <c r="A72" s="43">
        <v>23</v>
      </c>
      <c r="B72" s="44" t="s">
        <v>10413</v>
      </c>
      <c r="C72" s="59" t="s">
        <v>10409</v>
      </c>
      <c r="D72" s="45" t="s">
        <v>165</v>
      </c>
      <c r="E72" s="46">
        <v>1</v>
      </c>
      <c r="F72" s="47">
        <v>0</v>
      </c>
      <c r="G72" s="48">
        <f>ROUND(E72*F72,2)</f>
        <v>0</v>
      </c>
      <c r="H72" s="46">
        <v>0</v>
      </c>
      <c r="I72" s="46">
        <f>ROUND(E72*H72,2)</f>
        <v>0</v>
      </c>
      <c r="J72" s="46">
        <v>0</v>
      </c>
      <c r="K72" s="46">
        <f>ROUND(E72*J72,2)</f>
        <v>0</v>
      </c>
    </row>
    <row r="73" spans="1:11" outlineLevel="1" x14ac:dyDescent="0.2">
      <c r="A73" s="135"/>
      <c r="B73" s="136"/>
      <c r="C73" s="363" t="s">
        <v>10400</v>
      </c>
      <c r="D73" s="364"/>
      <c r="E73" s="364"/>
      <c r="F73" s="364"/>
      <c r="G73" s="364"/>
      <c r="H73" s="140"/>
      <c r="I73" s="140"/>
      <c r="J73" s="140"/>
      <c r="K73" s="140"/>
    </row>
    <row r="74" spans="1:11" outlineLevel="1" x14ac:dyDescent="0.2">
      <c r="A74" s="135"/>
      <c r="B74" s="136"/>
      <c r="C74" s="361" t="s">
        <v>10401</v>
      </c>
      <c r="D74" s="362"/>
      <c r="E74" s="362"/>
      <c r="F74" s="362"/>
      <c r="G74" s="362"/>
      <c r="H74" s="140"/>
      <c r="I74" s="140"/>
      <c r="J74" s="140"/>
      <c r="K74" s="140"/>
    </row>
    <row r="75" spans="1:11" outlineLevel="1" x14ac:dyDescent="0.2">
      <c r="A75" s="135"/>
      <c r="B75" s="136"/>
      <c r="C75" s="361" t="s">
        <v>10402</v>
      </c>
      <c r="D75" s="362"/>
      <c r="E75" s="362"/>
      <c r="F75" s="362"/>
      <c r="G75" s="362"/>
      <c r="H75" s="140"/>
      <c r="I75" s="140"/>
      <c r="J75" s="140"/>
      <c r="K75" s="140"/>
    </row>
    <row r="76" spans="1:11" outlineLevel="1" x14ac:dyDescent="0.2">
      <c r="A76" s="135"/>
      <c r="B76" s="136"/>
      <c r="C76" s="361" t="s">
        <v>10403</v>
      </c>
      <c r="D76" s="362"/>
      <c r="E76" s="362"/>
      <c r="F76" s="362"/>
      <c r="G76" s="362"/>
      <c r="H76" s="140"/>
      <c r="I76" s="140"/>
      <c r="J76" s="140"/>
      <c r="K76" s="140"/>
    </row>
    <row r="77" spans="1:11" outlineLevel="1" x14ac:dyDescent="0.2">
      <c r="A77" s="135"/>
      <c r="B77" s="136"/>
      <c r="C77" s="361" t="s">
        <v>10404</v>
      </c>
      <c r="D77" s="362"/>
      <c r="E77" s="362"/>
      <c r="F77" s="362"/>
      <c r="G77" s="362"/>
      <c r="H77" s="140"/>
      <c r="I77" s="140"/>
      <c r="J77" s="140"/>
      <c r="K77" s="140"/>
    </row>
    <row r="78" spans="1:11" outlineLevel="1" x14ac:dyDescent="0.2">
      <c r="A78" s="51">
        <v>24</v>
      </c>
      <c r="B78" s="52" t="s">
        <v>10387</v>
      </c>
      <c r="C78" s="60" t="s">
        <v>10410</v>
      </c>
      <c r="D78" s="53" t="s">
        <v>165</v>
      </c>
      <c r="E78" s="54">
        <v>1</v>
      </c>
      <c r="F78" s="55">
        <v>0</v>
      </c>
      <c r="G78" s="56">
        <f>ROUND(E78*F78,2)</f>
        <v>0</v>
      </c>
      <c r="H78" s="54">
        <v>0</v>
      </c>
      <c r="I78" s="54">
        <f>ROUND(E78*H78,2)</f>
        <v>0</v>
      </c>
      <c r="J78" s="54">
        <v>0</v>
      </c>
      <c r="K78" s="54">
        <f>ROUND(E78*J78,2)</f>
        <v>0</v>
      </c>
    </row>
    <row r="79" spans="1:11" outlineLevel="1" x14ac:dyDescent="0.2">
      <c r="A79" s="51">
        <v>25</v>
      </c>
      <c r="B79" s="52" t="s">
        <v>10387</v>
      </c>
      <c r="C79" s="60" t="s">
        <v>10406</v>
      </c>
      <c r="D79" s="53" t="s">
        <v>165</v>
      </c>
      <c r="E79" s="54">
        <v>1</v>
      </c>
      <c r="F79" s="55">
        <v>0</v>
      </c>
      <c r="G79" s="56">
        <f>ROUND(E79*F79,2)</f>
        <v>0</v>
      </c>
      <c r="H79" s="54">
        <v>0</v>
      </c>
      <c r="I79" s="54">
        <f>ROUND(E79*H79,2)</f>
        <v>0</v>
      </c>
      <c r="J79" s="54">
        <v>0</v>
      </c>
      <c r="K79" s="54">
        <f>ROUND(E79*J79,2)</f>
        <v>0</v>
      </c>
    </row>
    <row r="80" spans="1:11" outlineLevel="1" x14ac:dyDescent="0.2">
      <c r="A80" s="43">
        <v>26</v>
      </c>
      <c r="B80" s="44" t="s">
        <v>10414</v>
      </c>
      <c r="C80" s="59" t="s">
        <v>10409</v>
      </c>
      <c r="D80" s="45" t="s">
        <v>165</v>
      </c>
      <c r="E80" s="46">
        <v>1</v>
      </c>
      <c r="F80" s="47">
        <v>0</v>
      </c>
      <c r="G80" s="48">
        <f>ROUND(E80*F80,2)</f>
        <v>0</v>
      </c>
      <c r="H80" s="46">
        <v>0</v>
      </c>
      <c r="I80" s="46">
        <f>ROUND(E80*H80,2)</f>
        <v>0</v>
      </c>
      <c r="J80" s="46">
        <v>0</v>
      </c>
      <c r="K80" s="46">
        <f>ROUND(E80*J80,2)</f>
        <v>0</v>
      </c>
    </row>
    <row r="81" spans="1:11" outlineLevel="1" x14ac:dyDescent="0.2">
      <c r="A81" s="135"/>
      <c r="B81" s="136"/>
      <c r="C81" s="363" t="s">
        <v>10400</v>
      </c>
      <c r="D81" s="364"/>
      <c r="E81" s="364"/>
      <c r="F81" s="364"/>
      <c r="G81" s="364"/>
      <c r="H81" s="140"/>
      <c r="I81" s="140"/>
      <c r="J81" s="140"/>
      <c r="K81" s="140"/>
    </row>
    <row r="82" spans="1:11" outlineLevel="1" x14ac:dyDescent="0.2">
      <c r="A82" s="135"/>
      <c r="B82" s="136"/>
      <c r="C82" s="361" t="s">
        <v>10401</v>
      </c>
      <c r="D82" s="362"/>
      <c r="E82" s="362"/>
      <c r="F82" s="362"/>
      <c r="G82" s="362"/>
      <c r="H82" s="140"/>
      <c r="I82" s="140"/>
      <c r="J82" s="140"/>
      <c r="K82" s="140"/>
    </row>
    <row r="83" spans="1:11" outlineLevel="1" x14ac:dyDescent="0.2">
      <c r="A83" s="135"/>
      <c r="B83" s="136"/>
      <c r="C83" s="361" t="s">
        <v>10402</v>
      </c>
      <c r="D83" s="362"/>
      <c r="E83" s="362"/>
      <c r="F83" s="362"/>
      <c r="G83" s="362"/>
      <c r="H83" s="140"/>
      <c r="I83" s="140"/>
      <c r="J83" s="140"/>
      <c r="K83" s="140"/>
    </row>
    <row r="84" spans="1:11" outlineLevel="1" x14ac:dyDescent="0.2">
      <c r="A84" s="135"/>
      <c r="B84" s="136"/>
      <c r="C84" s="361" t="s">
        <v>10403</v>
      </c>
      <c r="D84" s="362"/>
      <c r="E84" s="362"/>
      <c r="F84" s="362"/>
      <c r="G84" s="362"/>
      <c r="H84" s="140"/>
      <c r="I84" s="140"/>
      <c r="J84" s="140"/>
      <c r="K84" s="140"/>
    </row>
    <row r="85" spans="1:11" outlineLevel="1" x14ac:dyDescent="0.2">
      <c r="A85" s="135"/>
      <c r="B85" s="136"/>
      <c r="C85" s="361" t="s">
        <v>10404</v>
      </c>
      <c r="D85" s="362"/>
      <c r="E85" s="362"/>
      <c r="F85" s="362"/>
      <c r="G85" s="362"/>
      <c r="H85" s="140"/>
      <c r="I85" s="140"/>
      <c r="J85" s="140"/>
      <c r="K85" s="140"/>
    </row>
    <row r="86" spans="1:11" outlineLevel="1" x14ac:dyDescent="0.2">
      <c r="A86" s="51">
        <v>27</v>
      </c>
      <c r="B86" s="52" t="s">
        <v>10387</v>
      </c>
      <c r="C86" s="60" t="s">
        <v>10410</v>
      </c>
      <c r="D86" s="53" t="s">
        <v>165</v>
      </c>
      <c r="E86" s="54">
        <v>1</v>
      </c>
      <c r="F86" s="55">
        <v>0</v>
      </c>
      <c r="G86" s="56">
        <f>ROUND(E86*F86,2)</f>
        <v>0</v>
      </c>
      <c r="H86" s="54">
        <v>0</v>
      </c>
      <c r="I86" s="54">
        <f>ROUND(E86*H86,2)</f>
        <v>0</v>
      </c>
      <c r="J86" s="54">
        <v>0</v>
      </c>
      <c r="K86" s="54">
        <f>ROUND(E86*J86,2)</f>
        <v>0</v>
      </c>
    </row>
    <row r="87" spans="1:11" outlineLevel="1" x14ac:dyDescent="0.2">
      <c r="A87" s="51">
        <v>28</v>
      </c>
      <c r="B87" s="52" t="s">
        <v>10387</v>
      </c>
      <c r="C87" s="60" t="s">
        <v>10406</v>
      </c>
      <c r="D87" s="53" t="s">
        <v>165</v>
      </c>
      <c r="E87" s="54">
        <v>1</v>
      </c>
      <c r="F87" s="55">
        <v>0</v>
      </c>
      <c r="G87" s="56">
        <f>ROUND(E87*F87,2)</f>
        <v>0</v>
      </c>
      <c r="H87" s="54">
        <v>0</v>
      </c>
      <c r="I87" s="54">
        <f>ROUND(E87*H87,2)</f>
        <v>0</v>
      </c>
      <c r="J87" s="54">
        <v>0</v>
      </c>
      <c r="K87" s="54">
        <f>ROUND(E87*J87,2)</f>
        <v>0</v>
      </c>
    </row>
    <row r="88" spans="1:11" outlineLevel="1" x14ac:dyDescent="0.2">
      <c r="A88" s="43">
        <v>29</v>
      </c>
      <c r="B88" s="44" t="s">
        <v>10415</v>
      </c>
      <c r="C88" s="59" t="s">
        <v>10416</v>
      </c>
      <c r="D88" s="45" t="s">
        <v>165</v>
      </c>
      <c r="E88" s="46">
        <v>1</v>
      </c>
      <c r="F88" s="47">
        <v>0</v>
      </c>
      <c r="G88" s="48">
        <f>ROUND(E88*F88,2)</f>
        <v>0</v>
      </c>
      <c r="H88" s="46">
        <v>0</v>
      </c>
      <c r="I88" s="46">
        <f>ROUND(E88*H88,2)</f>
        <v>0</v>
      </c>
      <c r="J88" s="46">
        <v>0</v>
      </c>
      <c r="K88" s="46">
        <f>ROUND(E88*J88,2)</f>
        <v>0</v>
      </c>
    </row>
    <row r="89" spans="1:11" outlineLevel="1" x14ac:dyDescent="0.2">
      <c r="A89" s="135"/>
      <c r="B89" s="136"/>
      <c r="C89" s="363" t="s">
        <v>10400</v>
      </c>
      <c r="D89" s="364"/>
      <c r="E89" s="364"/>
      <c r="F89" s="364"/>
      <c r="G89" s="364"/>
      <c r="H89" s="140"/>
      <c r="I89" s="140"/>
      <c r="J89" s="140"/>
      <c r="K89" s="140"/>
    </row>
    <row r="90" spans="1:11" outlineLevel="1" x14ac:dyDescent="0.2">
      <c r="A90" s="135"/>
      <c r="B90" s="136"/>
      <c r="C90" s="361" t="s">
        <v>10401</v>
      </c>
      <c r="D90" s="362"/>
      <c r="E90" s="362"/>
      <c r="F90" s="362"/>
      <c r="G90" s="362"/>
      <c r="H90" s="140"/>
      <c r="I90" s="140"/>
      <c r="J90" s="140"/>
      <c r="K90" s="140"/>
    </row>
    <row r="91" spans="1:11" outlineLevel="1" x14ac:dyDescent="0.2">
      <c r="A91" s="135"/>
      <c r="B91" s="136"/>
      <c r="C91" s="361" t="s">
        <v>10402</v>
      </c>
      <c r="D91" s="362"/>
      <c r="E91" s="362"/>
      <c r="F91" s="362"/>
      <c r="G91" s="362"/>
      <c r="H91" s="140"/>
      <c r="I91" s="140"/>
      <c r="J91" s="140"/>
      <c r="K91" s="140"/>
    </row>
    <row r="92" spans="1:11" outlineLevel="1" x14ac:dyDescent="0.2">
      <c r="A92" s="135"/>
      <c r="B92" s="136"/>
      <c r="C92" s="361" t="s">
        <v>10403</v>
      </c>
      <c r="D92" s="362"/>
      <c r="E92" s="362"/>
      <c r="F92" s="362"/>
      <c r="G92" s="362"/>
      <c r="H92" s="140"/>
      <c r="I92" s="140"/>
      <c r="J92" s="140"/>
      <c r="K92" s="140"/>
    </row>
    <row r="93" spans="1:11" outlineLevel="1" x14ac:dyDescent="0.2">
      <c r="A93" s="135"/>
      <c r="B93" s="136"/>
      <c r="C93" s="361" t="s">
        <v>10404</v>
      </c>
      <c r="D93" s="362"/>
      <c r="E93" s="362"/>
      <c r="F93" s="362"/>
      <c r="G93" s="362"/>
      <c r="H93" s="140"/>
      <c r="I93" s="140"/>
      <c r="J93" s="140"/>
      <c r="K93" s="140"/>
    </row>
    <row r="94" spans="1:11" outlineLevel="1" x14ac:dyDescent="0.2">
      <c r="A94" s="51">
        <v>30</v>
      </c>
      <c r="B94" s="52" t="s">
        <v>10387</v>
      </c>
      <c r="C94" s="60" t="s">
        <v>10417</v>
      </c>
      <c r="D94" s="53" t="s">
        <v>165</v>
      </c>
      <c r="E94" s="54">
        <v>1</v>
      </c>
      <c r="F94" s="55">
        <v>0</v>
      </c>
      <c r="G94" s="56">
        <f>ROUND(E94*F94,2)</f>
        <v>0</v>
      </c>
      <c r="H94" s="54">
        <v>0</v>
      </c>
      <c r="I94" s="54">
        <f>ROUND(E94*H94,2)</f>
        <v>0</v>
      </c>
      <c r="J94" s="54">
        <v>0</v>
      </c>
      <c r="K94" s="54">
        <f>ROUND(E94*J94,2)</f>
        <v>0</v>
      </c>
    </row>
    <row r="95" spans="1:11" outlineLevel="1" x14ac:dyDescent="0.2">
      <c r="A95" s="51">
        <v>31</v>
      </c>
      <c r="B95" s="52" t="s">
        <v>10387</v>
      </c>
      <c r="C95" s="60" t="s">
        <v>10406</v>
      </c>
      <c r="D95" s="53" t="s">
        <v>165</v>
      </c>
      <c r="E95" s="54">
        <v>1</v>
      </c>
      <c r="F95" s="55">
        <v>0</v>
      </c>
      <c r="G95" s="56">
        <f>ROUND(E95*F95,2)</f>
        <v>0</v>
      </c>
      <c r="H95" s="54">
        <v>0</v>
      </c>
      <c r="I95" s="54">
        <f>ROUND(E95*H95,2)</f>
        <v>0</v>
      </c>
      <c r="J95" s="54">
        <v>0</v>
      </c>
      <c r="K95" s="54">
        <f>ROUND(E95*J95,2)</f>
        <v>0</v>
      </c>
    </row>
    <row r="96" spans="1:11" outlineLevel="1" x14ac:dyDescent="0.2">
      <c r="A96" s="43">
        <v>32</v>
      </c>
      <c r="B96" s="44" t="s">
        <v>10418</v>
      </c>
      <c r="C96" s="59" t="s">
        <v>10416</v>
      </c>
      <c r="D96" s="45" t="s">
        <v>165</v>
      </c>
      <c r="E96" s="46">
        <v>1</v>
      </c>
      <c r="F96" s="47">
        <v>0</v>
      </c>
      <c r="G96" s="48">
        <f>ROUND(E96*F96,2)</f>
        <v>0</v>
      </c>
      <c r="H96" s="46">
        <v>0</v>
      </c>
      <c r="I96" s="46">
        <f>ROUND(E96*H96,2)</f>
        <v>0</v>
      </c>
      <c r="J96" s="46">
        <v>0</v>
      </c>
      <c r="K96" s="46">
        <f>ROUND(E96*J96,2)</f>
        <v>0</v>
      </c>
    </row>
    <row r="97" spans="1:11" outlineLevel="1" x14ac:dyDescent="0.2">
      <c r="A97" s="135"/>
      <c r="B97" s="136"/>
      <c r="C97" s="363" t="s">
        <v>10400</v>
      </c>
      <c r="D97" s="364"/>
      <c r="E97" s="364"/>
      <c r="F97" s="364"/>
      <c r="G97" s="364"/>
      <c r="H97" s="140"/>
      <c r="I97" s="140"/>
      <c r="J97" s="140"/>
      <c r="K97" s="140"/>
    </row>
    <row r="98" spans="1:11" outlineLevel="1" x14ac:dyDescent="0.2">
      <c r="A98" s="135"/>
      <c r="B98" s="136"/>
      <c r="C98" s="361" t="s">
        <v>10401</v>
      </c>
      <c r="D98" s="362"/>
      <c r="E98" s="362"/>
      <c r="F98" s="362"/>
      <c r="G98" s="362"/>
      <c r="H98" s="140"/>
      <c r="I98" s="140"/>
      <c r="J98" s="140"/>
      <c r="K98" s="140"/>
    </row>
    <row r="99" spans="1:11" outlineLevel="1" x14ac:dyDescent="0.2">
      <c r="A99" s="135"/>
      <c r="B99" s="136"/>
      <c r="C99" s="361" t="s">
        <v>10402</v>
      </c>
      <c r="D99" s="362"/>
      <c r="E99" s="362"/>
      <c r="F99" s="362"/>
      <c r="G99" s="362"/>
      <c r="H99" s="140"/>
      <c r="I99" s="140"/>
      <c r="J99" s="140"/>
      <c r="K99" s="140"/>
    </row>
    <row r="100" spans="1:11" outlineLevel="1" x14ac:dyDescent="0.2">
      <c r="A100" s="135"/>
      <c r="B100" s="136"/>
      <c r="C100" s="361" t="s">
        <v>10403</v>
      </c>
      <c r="D100" s="362"/>
      <c r="E100" s="362"/>
      <c r="F100" s="362"/>
      <c r="G100" s="362"/>
      <c r="H100" s="140"/>
      <c r="I100" s="140"/>
      <c r="J100" s="140"/>
      <c r="K100" s="140"/>
    </row>
    <row r="101" spans="1:11" outlineLevel="1" x14ac:dyDescent="0.2">
      <c r="A101" s="135"/>
      <c r="B101" s="136"/>
      <c r="C101" s="361" t="s">
        <v>10404</v>
      </c>
      <c r="D101" s="362"/>
      <c r="E101" s="362"/>
      <c r="F101" s="362"/>
      <c r="G101" s="362"/>
      <c r="H101" s="140"/>
      <c r="I101" s="140"/>
      <c r="J101" s="140"/>
      <c r="K101" s="140"/>
    </row>
    <row r="102" spans="1:11" outlineLevel="1" x14ac:dyDescent="0.2">
      <c r="A102" s="51">
        <v>33</v>
      </c>
      <c r="B102" s="52" t="s">
        <v>10387</v>
      </c>
      <c r="C102" s="60" t="s">
        <v>10417</v>
      </c>
      <c r="D102" s="53" t="s">
        <v>165</v>
      </c>
      <c r="E102" s="54">
        <v>1</v>
      </c>
      <c r="F102" s="55">
        <v>0</v>
      </c>
      <c r="G102" s="56">
        <f>ROUND(E102*F102,2)</f>
        <v>0</v>
      </c>
      <c r="H102" s="54">
        <v>0</v>
      </c>
      <c r="I102" s="54">
        <f>ROUND(E102*H102,2)</f>
        <v>0</v>
      </c>
      <c r="J102" s="54">
        <v>0</v>
      </c>
      <c r="K102" s="54">
        <f>ROUND(E102*J102,2)</f>
        <v>0</v>
      </c>
    </row>
    <row r="103" spans="1:11" outlineLevel="1" x14ac:dyDescent="0.2">
      <c r="A103" s="51">
        <v>34</v>
      </c>
      <c r="B103" s="52" t="s">
        <v>10387</v>
      </c>
      <c r="C103" s="60" t="s">
        <v>10406</v>
      </c>
      <c r="D103" s="53" t="s">
        <v>165</v>
      </c>
      <c r="E103" s="54">
        <v>1</v>
      </c>
      <c r="F103" s="55">
        <v>0</v>
      </c>
      <c r="G103" s="56">
        <f>ROUND(E103*F103,2)</f>
        <v>0</v>
      </c>
      <c r="H103" s="54">
        <v>0</v>
      </c>
      <c r="I103" s="54">
        <f>ROUND(E103*H103,2)</f>
        <v>0</v>
      </c>
      <c r="J103" s="54">
        <v>0</v>
      </c>
      <c r="K103" s="54">
        <f>ROUND(E103*J103,2)</f>
        <v>0</v>
      </c>
    </row>
    <row r="104" spans="1:11" outlineLevel="1" x14ac:dyDescent="0.2">
      <c r="A104" s="43">
        <v>35</v>
      </c>
      <c r="B104" s="44" t="s">
        <v>10419</v>
      </c>
      <c r="C104" s="59" t="s">
        <v>10416</v>
      </c>
      <c r="D104" s="45" t="s">
        <v>165</v>
      </c>
      <c r="E104" s="46">
        <v>1</v>
      </c>
      <c r="F104" s="47">
        <v>0</v>
      </c>
      <c r="G104" s="48">
        <f>ROUND(E104*F104,2)</f>
        <v>0</v>
      </c>
      <c r="H104" s="46">
        <v>0</v>
      </c>
      <c r="I104" s="46">
        <f>ROUND(E104*H104,2)</f>
        <v>0</v>
      </c>
      <c r="J104" s="46">
        <v>0</v>
      </c>
      <c r="K104" s="46">
        <f>ROUND(E104*J104,2)</f>
        <v>0</v>
      </c>
    </row>
    <row r="105" spans="1:11" outlineLevel="1" x14ac:dyDescent="0.2">
      <c r="A105" s="135"/>
      <c r="B105" s="136"/>
      <c r="C105" s="363" t="s">
        <v>10400</v>
      </c>
      <c r="D105" s="364"/>
      <c r="E105" s="364"/>
      <c r="F105" s="364"/>
      <c r="G105" s="364"/>
      <c r="H105" s="140"/>
      <c r="I105" s="140"/>
      <c r="J105" s="140"/>
      <c r="K105" s="140"/>
    </row>
    <row r="106" spans="1:11" outlineLevel="1" x14ac:dyDescent="0.2">
      <c r="A106" s="135"/>
      <c r="B106" s="136"/>
      <c r="C106" s="361" t="s">
        <v>10401</v>
      </c>
      <c r="D106" s="362"/>
      <c r="E106" s="362"/>
      <c r="F106" s="362"/>
      <c r="G106" s="362"/>
      <c r="H106" s="140"/>
      <c r="I106" s="140"/>
      <c r="J106" s="140"/>
      <c r="K106" s="140"/>
    </row>
    <row r="107" spans="1:11" outlineLevel="1" x14ac:dyDescent="0.2">
      <c r="A107" s="135"/>
      <c r="B107" s="136"/>
      <c r="C107" s="361" t="s">
        <v>10402</v>
      </c>
      <c r="D107" s="362"/>
      <c r="E107" s="362"/>
      <c r="F107" s="362"/>
      <c r="G107" s="362"/>
      <c r="H107" s="140"/>
      <c r="I107" s="140"/>
      <c r="J107" s="140"/>
      <c r="K107" s="140"/>
    </row>
    <row r="108" spans="1:11" outlineLevel="1" x14ac:dyDescent="0.2">
      <c r="A108" s="135"/>
      <c r="B108" s="136"/>
      <c r="C108" s="361" t="s">
        <v>10403</v>
      </c>
      <c r="D108" s="362"/>
      <c r="E108" s="362"/>
      <c r="F108" s="362"/>
      <c r="G108" s="362"/>
      <c r="H108" s="140"/>
      <c r="I108" s="140"/>
      <c r="J108" s="140"/>
      <c r="K108" s="140"/>
    </row>
    <row r="109" spans="1:11" outlineLevel="1" x14ac:dyDescent="0.2">
      <c r="A109" s="135"/>
      <c r="B109" s="136"/>
      <c r="C109" s="361" t="s">
        <v>10404</v>
      </c>
      <c r="D109" s="362"/>
      <c r="E109" s="362"/>
      <c r="F109" s="362"/>
      <c r="G109" s="362"/>
      <c r="H109" s="140"/>
      <c r="I109" s="140"/>
      <c r="J109" s="140"/>
      <c r="K109" s="140"/>
    </row>
    <row r="110" spans="1:11" outlineLevel="1" x14ac:dyDescent="0.2">
      <c r="A110" s="51">
        <v>36</v>
      </c>
      <c r="B110" s="52" t="s">
        <v>10387</v>
      </c>
      <c r="C110" s="60" t="s">
        <v>10417</v>
      </c>
      <c r="D110" s="53" t="s">
        <v>165</v>
      </c>
      <c r="E110" s="54">
        <v>1</v>
      </c>
      <c r="F110" s="55">
        <v>0</v>
      </c>
      <c r="G110" s="56">
        <f>ROUND(E110*F110,2)</f>
        <v>0</v>
      </c>
      <c r="H110" s="54">
        <v>0</v>
      </c>
      <c r="I110" s="54">
        <f>ROUND(E110*H110,2)</f>
        <v>0</v>
      </c>
      <c r="J110" s="54">
        <v>0</v>
      </c>
      <c r="K110" s="54">
        <f>ROUND(E110*J110,2)</f>
        <v>0</v>
      </c>
    </row>
    <row r="111" spans="1:11" outlineLevel="1" x14ac:dyDescent="0.2">
      <c r="A111" s="51">
        <v>37</v>
      </c>
      <c r="B111" s="52" t="s">
        <v>10387</v>
      </c>
      <c r="C111" s="60" t="s">
        <v>10406</v>
      </c>
      <c r="D111" s="53" t="s">
        <v>165</v>
      </c>
      <c r="E111" s="54">
        <v>1</v>
      </c>
      <c r="F111" s="55">
        <v>0</v>
      </c>
      <c r="G111" s="56">
        <f>ROUND(E111*F111,2)</f>
        <v>0</v>
      </c>
      <c r="H111" s="54">
        <v>0</v>
      </c>
      <c r="I111" s="54">
        <f>ROUND(E111*H111,2)</f>
        <v>0</v>
      </c>
      <c r="J111" s="54">
        <v>0</v>
      </c>
      <c r="K111" s="54">
        <f>ROUND(E111*J111,2)</f>
        <v>0</v>
      </c>
    </row>
    <row r="112" spans="1:11" ht="33.75" outlineLevel="1" x14ac:dyDescent="0.2">
      <c r="A112" s="43">
        <v>38</v>
      </c>
      <c r="B112" s="44" t="s">
        <v>9704</v>
      </c>
      <c r="C112" s="59" t="s">
        <v>10420</v>
      </c>
      <c r="D112" s="45" t="s">
        <v>165</v>
      </c>
      <c r="E112" s="46">
        <v>1</v>
      </c>
      <c r="F112" s="47">
        <v>0</v>
      </c>
      <c r="G112" s="48">
        <f>ROUND(E112*F112,2)</f>
        <v>0</v>
      </c>
      <c r="H112" s="46">
        <v>0</v>
      </c>
      <c r="I112" s="46">
        <f>ROUND(E112*H112,2)</f>
        <v>0</v>
      </c>
      <c r="J112" s="46">
        <v>0</v>
      </c>
      <c r="K112" s="46">
        <f>ROUND(E112*J112,2)</f>
        <v>0</v>
      </c>
    </row>
    <row r="113" spans="1:11" outlineLevel="1" x14ac:dyDescent="0.2">
      <c r="A113" s="135"/>
      <c r="B113" s="136"/>
      <c r="C113" s="363" t="s">
        <v>10421</v>
      </c>
      <c r="D113" s="364"/>
      <c r="E113" s="364"/>
      <c r="F113" s="364"/>
      <c r="G113" s="364"/>
      <c r="H113" s="140"/>
      <c r="I113" s="140"/>
      <c r="J113" s="140"/>
      <c r="K113" s="140"/>
    </row>
    <row r="114" spans="1:11" outlineLevel="1" x14ac:dyDescent="0.2">
      <c r="A114" s="135"/>
      <c r="B114" s="136"/>
      <c r="C114" s="361" t="s">
        <v>10382</v>
      </c>
      <c r="D114" s="362"/>
      <c r="E114" s="362"/>
      <c r="F114" s="362"/>
      <c r="G114" s="362"/>
      <c r="H114" s="140"/>
      <c r="I114" s="140"/>
      <c r="J114" s="140"/>
      <c r="K114" s="140"/>
    </row>
    <row r="115" spans="1:11" outlineLevel="1" x14ac:dyDescent="0.2">
      <c r="A115" s="135"/>
      <c r="B115" s="136"/>
      <c r="C115" s="361" t="s">
        <v>10422</v>
      </c>
      <c r="D115" s="362"/>
      <c r="E115" s="362"/>
      <c r="F115" s="362"/>
      <c r="G115" s="362"/>
      <c r="H115" s="140"/>
      <c r="I115" s="140"/>
      <c r="J115" s="140"/>
      <c r="K115" s="140"/>
    </row>
    <row r="116" spans="1:11" outlineLevel="1" x14ac:dyDescent="0.2">
      <c r="A116" s="135"/>
      <c r="B116" s="136"/>
      <c r="C116" s="361" t="s">
        <v>10423</v>
      </c>
      <c r="D116" s="362"/>
      <c r="E116" s="362"/>
      <c r="F116" s="362"/>
      <c r="G116" s="362"/>
      <c r="H116" s="140"/>
      <c r="I116" s="140"/>
      <c r="J116" s="140"/>
      <c r="K116" s="140"/>
    </row>
    <row r="117" spans="1:11" outlineLevel="1" x14ac:dyDescent="0.2">
      <c r="A117" s="135"/>
      <c r="B117" s="136"/>
      <c r="C117" s="361" t="s">
        <v>10386</v>
      </c>
      <c r="D117" s="362"/>
      <c r="E117" s="362"/>
      <c r="F117" s="362"/>
      <c r="G117" s="362"/>
      <c r="H117" s="140"/>
      <c r="I117" s="140"/>
      <c r="J117" s="140"/>
      <c r="K117" s="140"/>
    </row>
    <row r="118" spans="1:11" outlineLevel="1" x14ac:dyDescent="0.2">
      <c r="A118" s="135"/>
      <c r="B118" s="136"/>
      <c r="C118" s="361" t="s">
        <v>10424</v>
      </c>
      <c r="D118" s="362"/>
      <c r="E118" s="362"/>
      <c r="F118" s="362"/>
      <c r="G118" s="362"/>
      <c r="H118" s="140"/>
      <c r="I118" s="140"/>
      <c r="J118" s="140"/>
      <c r="K118" s="140"/>
    </row>
    <row r="119" spans="1:11" outlineLevel="1" x14ac:dyDescent="0.2">
      <c r="A119" s="135"/>
      <c r="B119" s="136"/>
      <c r="C119" s="361" t="s">
        <v>10425</v>
      </c>
      <c r="D119" s="362"/>
      <c r="E119" s="362"/>
      <c r="F119" s="362"/>
      <c r="G119" s="362"/>
      <c r="H119" s="140"/>
      <c r="I119" s="140"/>
      <c r="J119" s="140"/>
      <c r="K119" s="140"/>
    </row>
    <row r="120" spans="1:11" outlineLevel="1" x14ac:dyDescent="0.2">
      <c r="A120" s="135"/>
      <c r="B120" s="136"/>
      <c r="C120" s="361" t="s">
        <v>10426</v>
      </c>
      <c r="D120" s="362"/>
      <c r="E120" s="362"/>
      <c r="F120" s="362"/>
      <c r="G120" s="362"/>
      <c r="H120" s="140"/>
      <c r="I120" s="140"/>
      <c r="J120" s="140"/>
      <c r="K120" s="140"/>
    </row>
    <row r="121" spans="1:11" outlineLevel="1" x14ac:dyDescent="0.2">
      <c r="A121" s="51">
        <v>39</v>
      </c>
      <c r="B121" s="52" t="s">
        <v>10387</v>
      </c>
      <c r="C121" s="60" t="s">
        <v>10427</v>
      </c>
      <c r="D121" s="53" t="s">
        <v>165</v>
      </c>
      <c r="E121" s="54">
        <v>4</v>
      </c>
      <c r="F121" s="55">
        <v>0</v>
      </c>
      <c r="G121" s="56">
        <f t="shared" ref="G121:G136" si="0">ROUND(E121*F121,2)</f>
        <v>0</v>
      </c>
      <c r="H121" s="54">
        <v>0</v>
      </c>
      <c r="I121" s="54">
        <f t="shared" ref="I121:I136" si="1">ROUND(E121*H121,2)</f>
        <v>0</v>
      </c>
      <c r="J121" s="54">
        <v>0</v>
      </c>
      <c r="K121" s="54">
        <f t="shared" ref="K121:K136" si="2">ROUND(E121*J121,2)</f>
        <v>0</v>
      </c>
    </row>
    <row r="122" spans="1:11" outlineLevel="1" x14ac:dyDescent="0.2">
      <c r="A122" s="51">
        <v>40</v>
      </c>
      <c r="B122" s="52" t="s">
        <v>10387</v>
      </c>
      <c r="C122" s="60" t="s">
        <v>10428</v>
      </c>
      <c r="D122" s="53" t="s">
        <v>165</v>
      </c>
      <c r="E122" s="54">
        <v>2</v>
      </c>
      <c r="F122" s="55">
        <v>0</v>
      </c>
      <c r="G122" s="56">
        <f t="shared" si="0"/>
        <v>0</v>
      </c>
      <c r="H122" s="54">
        <v>0</v>
      </c>
      <c r="I122" s="54">
        <f t="shared" si="1"/>
        <v>0</v>
      </c>
      <c r="J122" s="54">
        <v>0</v>
      </c>
      <c r="K122" s="54">
        <f t="shared" si="2"/>
        <v>0</v>
      </c>
    </row>
    <row r="123" spans="1:11" outlineLevel="1" x14ac:dyDescent="0.2">
      <c r="A123" s="51">
        <v>41</v>
      </c>
      <c r="B123" s="52" t="s">
        <v>9706</v>
      </c>
      <c r="C123" s="60" t="s">
        <v>10429</v>
      </c>
      <c r="D123" s="53" t="s">
        <v>165</v>
      </c>
      <c r="E123" s="54">
        <v>1</v>
      </c>
      <c r="F123" s="55">
        <v>0</v>
      </c>
      <c r="G123" s="56">
        <f t="shared" si="0"/>
        <v>0</v>
      </c>
      <c r="H123" s="54">
        <v>0</v>
      </c>
      <c r="I123" s="54">
        <f t="shared" si="1"/>
        <v>0</v>
      </c>
      <c r="J123" s="54">
        <v>0</v>
      </c>
      <c r="K123" s="54">
        <f t="shared" si="2"/>
        <v>0</v>
      </c>
    </row>
    <row r="124" spans="1:11" outlineLevel="1" x14ac:dyDescent="0.2">
      <c r="A124" s="51">
        <v>42</v>
      </c>
      <c r="B124" s="52" t="s">
        <v>10430</v>
      </c>
      <c r="C124" s="60" t="s">
        <v>10431</v>
      </c>
      <c r="D124" s="53" t="s">
        <v>165</v>
      </c>
      <c r="E124" s="54">
        <v>1</v>
      </c>
      <c r="F124" s="55">
        <v>0</v>
      </c>
      <c r="G124" s="56">
        <f t="shared" si="0"/>
        <v>0</v>
      </c>
      <c r="H124" s="54">
        <v>0</v>
      </c>
      <c r="I124" s="54">
        <f t="shared" si="1"/>
        <v>0</v>
      </c>
      <c r="J124" s="54">
        <v>0</v>
      </c>
      <c r="K124" s="54">
        <f t="shared" si="2"/>
        <v>0</v>
      </c>
    </row>
    <row r="125" spans="1:11" outlineLevel="1" x14ac:dyDescent="0.2">
      <c r="A125" s="51">
        <v>43</v>
      </c>
      <c r="B125" s="52" t="s">
        <v>9708</v>
      </c>
      <c r="C125" s="60" t="s">
        <v>10429</v>
      </c>
      <c r="D125" s="53" t="s">
        <v>165</v>
      </c>
      <c r="E125" s="54">
        <v>1</v>
      </c>
      <c r="F125" s="55">
        <v>0</v>
      </c>
      <c r="G125" s="56">
        <f t="shared" si="0"/>
        <v>0</v>
      </c>
      <c r="H125" s="54">
        <v>0</v>
      </c>
      <c r="I125" s="54">
        <f t="shared" si="1"/>
        <v>0</v>
      </c>
      <c r="J125" s="54">
        <v>0</v>
      </c>
      <c r="K125" s="54">
        <f t="shared" si="2"/>
        <v>0</v>
      </c>
    </row>
    <row r="126" spans="1:11" outlineLevel="1" x14ac:dyDescent="0.2">
      <c r="A126" s="51">
        <v>44</v>
      </c>
      <c r="B126" s="52" t="s">
        <v>10432</v>
      </c>
      <c r="C126" s="60" t="s">
        <v>10431</v>
      </c>
      <c r="D126" s="53" t="s">
        <v>165</v>
      </c>
      <c r="E126" s="54">
        <v>1</v>
      </c>
      <c r="F126" s="55">
        <v>0</v>
      </c>
      <c r="G126" s="56">
        <f t="shared" si="0"/>
        <v>0</v>
      </c>
      <c r="H126" s="54">
        <v>0</v>
      </c>
      <c r="I126" s="54">
        <f t="shared" si="1"/>
        <v>0</v>
      </c>
      <c r="J126" s="54">
        <v>0</v>
      </c>
      <c r="K126" s="54">
        <f t="shared" si="2"/>
        <v>0</v>
      </c>
    </row>
    <row r="127" spans="1:11" outlineLevel="1" x14ac:dyDescent="0.2">
      <c r="A127" s="51">
        <v>45</v>
      </c>
      <c r="B127" s="52" t="s">
        <v>9710</v>
      </c>
      <c r="C127" s="60" t="s">
        <v>10433</v>
      </c>
      <c r="D127" s="53" t="s">
        <v>165</v>
      </c>
      <c r="E127" s="54">
        <v>1</v>
      </c>
      <c r="F127" s="55">
        <v>0</v>
      </c>
      <c r="G127" s="56">
        <f t="shared" si="0"/>
        <v>0</v>
      </c>
      <c r="H127" s="54">
        <v>0</v>
      </c>
      <c r="I127" s="54">
        <f t="shared" si="1"/>
        <v>0</v>
      </c>
      <c r="J127" s="54">
        <v>0</v>
      </c>
      <c r="K127" s="54">
        <f t="shared" si="2"/>
        <v>0</v>
      </c>
    </row>
    <row r="128" spans="1:11" outlineLevel="1" x14ac:dyDescent="0.2">
      <c r="A128" s="51">
        <v>46</v>
      </c>
      <c r="B128" s="52" t="s">
        <v>10434</v>
      </c>
      <c r="C128" s="60" t="s">
        <v>10431</v>
      </c>
      <c r="D128" s="53" t="s">
        <v>165</v>
      </c>
      <c r="E128" s="54">
        <v>1</v>
      </c>
      <c r="F128" s="55">
        <v>0</v>
      </c>
      <c r="G128" s="56">
        <f t="shared" si="0"/>
        <v>0</v>
      </c>
      <c r="H128" s="54">
        <v>0</v>
      </c>
      <c r="I128" s="54">
        <f t="shared" si="1"/>
        <v>0</v>
      </c>
      <c r="J128" s="54">
        <v>0</v>
      </c>
      <c r="K128" s="54">
        <f t="shared" si="2"/>
        <v>0</v>
      </c>
    </row>
    <row r="129" spans="1:11" outlineLevel="1" x14ac:dyDescent="0.2">
      <c r="A129" s="51">
        <v>47</v>
      </c>
      <c r="B129" s="52" t="s">
        <v>9712</v>
      </c>
      <c r="C129" s="60" t="s">
        <v>10429</v>
      </c>
      <c r="D129" s="53" t="s">
        <v>165</v>
      </c>
      <c r="E129" s="54">
        <v>1</v>
      </c>
      <c r="F129" s="55">
        <v>0</v>
      </c>
      <c r="G129" s="56">
        <f t="shared" si="0"/>
        <v>0</v>
      </c>
      <c r="H129" s="54">
        <v>0</v>
      </c>
      <c r="I129" s="54">
        <f t="shared" si="1"/>
        <v>0</v>
      </c>
      <c r="J129" s="54">
        <v>0</v>
      </c>
      <c r="K129" s="54">
        <f t="shared" si="2"/>
        <v>0</v>
      </c>
    </row>
    <row r="130" spans="1:11" outlineLevel="1" x14ac:dyDescent="0.2">
      <c r="A130" s="51">
        <v>48</v>
      </c>
      <c r="B130" s="52" t="s">
        <v>10435</v>
      </c>
      <c r="C130" s="60" t="s">
        <v>10431</v>
      </c>
      <c r="D130" s="53" t="s">
        <v>165</v>
      </c>
      <c r="E130" s="54">
        <v>1</v>
      </c>
      <c r="F130" s="55">
        <v>0</v>
      </c>
      <c r="G130" s="56">
        <f t="shared" si="0"/>
        <v>0</v>
      </c>
      <c r="H130" s="54">
        <v>0</v>
      </c>
      <c r="I130" s="54">
        <f t="shared" si="1"/>
        <v>0</v>
      </c>
      <c r="J130" s="54">
        <v>0</v>
      </c>
      <c r="K130" s="54">
        <f t="shared" si="2"/>
        <v>0</v>
      </c>
    </row>
    <row r="131" spans="1:11" outlineLevel="1" x14ac:dyDescent="0.2">
      <c r="A131" s="51">
        <v>49</v>
      </c>
      <c r="B131" s="52" t="s">
        <v>9714</v>
      </c>
      <c r="C131" s="60" t="s">
        <v>10429</v>
      </c>
      <c r="D131" s="53" t="s">
        <v>165</v>
      </c>
      <c r="E131" s="54">
        <v>1</v>
      </c>
      <c r="F131" s="55">
        <v>0</v>
      </c>
      <c r="G131" s="56">
        <f t="shared" si="0"/>
        <v>0</v>
      </c>
      <c r="H131" s="54">
        <v>0</v>
      </c>
      <c r="I131" s="54">
        <f t="shared" si="1"/>
        <v>0</v>
      </c>
      <c r="J131" s="54">
        <v>0</v>
      </c>
      <c r="K131" s="54">
        <f t="shared" si="2"/>
        <v>0</v>
      </c>
    </row>
    <row r="132" spans="1:11" outlineLevel="1" x14ac:dyDescent="0.2">
      <c r="A132" s="51">
        <v>50</v>
      </c>
      <c r="B132" s="52" t="s">
        <v>10436</v>
      </c>
      <c r="C132" s="60" t="s">
        <v>10431</v>
      </c>
      <c r="D132" s="53" t="s">
        <v>165</v>
      </c>
      <c r="E132" s="54">
        <v>1</v>
      </c>
      <c r="F132" s="55">
        <v>0</v>
      </c>
      <c r="G132" s="56">
        <f t="shared" si="0"/>
        <v>0</v>
      </c>
      <c r="H132" s="54">
        <v>0</v>
      </c>
      <c r="I132" s="54">
        <f t="shared" si="1"/>
        <v>0</v>
      </c>
      <c r="J132" s="54">
        <v>0</v>
      </c>
      <c r="K132" s="54">
        <f t="shared" si="2"/>
        <v>0</v>
      </c>
    </row>
    <row r="133" spans="1:11" outlineLevel="1" x14ac:dyDescent="0.2">
      <c r="A133" s="51">
        <v>51</v>
      </c>
      <c r="B133" s="52" t="s">
        <v>9716</v>
      </c>
      <c r="C133" s="60" t="s">
        <v>10437</v>
      </c>
      <c r="D133" s="53" t="s">
        <v>165</v>
      </c>
      <c r="E133" s="54">
        <v>1</v>
      </c>
      <c r="F133" s="55">
        <v>0</v>
      </c>
      <c r="G133" s="56">
        <f t="shared" si="0"/>
        <v>0</v>
      </c>
      <c r="H133" s="54">
        <v>0</v>
      </c>
      <c r="I133" s="54">
        <f t="shared" si="1"/>
        <v>0</v>
      </c>
      <c r="J133" s="54">
        <v>0</v>
      </c>
      <c r="K133" s="54">
        <f t="shared" si="2"/>
        <v>0</v>
      </c>
    </row>
    <row r="134" spans="1:11" outlineLevel="1" x14ac:dyDescent="0.2">
      <c r="A134" s="51">
        <v>52</v>
      </c>
      <c r="B134" s="52" t="s">
        <v>10438</v>
      </c>
      <c r="C134" s="60" t="s">
        <v>10437</v>
      </c>
      <c r="D134" s="53" t="s">
        <v>165</v>
      </c>
      <c r="E134" s="54">
        <v>1</v>
      </c>
      <c r="F134" s="55">
        <v>0</v>
      </c>
      <c r="G134" s="56">
        <f t="shared" si="0"/>
        <v>0</v>
      </c>
      <c r="H134" s="54">
        <v>0</v>
      </c>
      <c r="I134" s="54">
        <f t="shared" si="1"/>
        <v>0</v>
      </c>
      <c r="J134" s="54">
        <v>0</v>
      </c>
      <c r="K134" s="54">
        <f t="shared" si="2"/>
        <v>0</v>
      </c>
    </row>
    <row r="135" spans="1:11" outlineLevel="1" x14ac:dyDescent="0.2">
      <c r="A135" s="51">
        <v>53</v>
      </c>
      <c r="B135" s="52" t="s">
        <v>10439</v>
      </c>
      <c r="C135" s="60" t="s">
        <v>10437</v>
      </c>
      <c r="D135" s="53" t="s">
        <v>165</v>
      </c>
      <c r="E135" s="54">
        <v>1</v>
      </c>
      <c r="F135" s="55">
        <v>0</v>
      </c>
      <c r="G135" s="56">
        <f t="shared" si="0"/>
        <v>0</v>
      </c>
      <c r="H135" s="54">
        <v>0</v>
      </c>
      <c r="I135" s="54">
        <f t="shared" si="1"/>
        <v>0</v>
      </c>
      <c r="J135" s="54">
        <v>0</v>
      </c>
      <c r="K135" s="54">
        <f t="shared" si="2"/>
        <v>0</v>
      </c>
    </row>
    <row r="136" spans="1:11" ht="33.75" outlineLevel="1" x14ac:dyDescent="0.2">
      <c r="A136" s="43">
        <v>54</v>
      </c>
      <c r="B136" s="44" t="s">
        <v>10440</v>
      </c>
      <c r="C136" s="59" t="s">
        <v>10420</v>
      </c>
      <c r="D136" s="45" t="s">
        <v>165</v>
      </c>
      <c r="E136" s="46">
        <v>1</v>
      </c>
      <c r="F136" s="47">
        <v>0</v>
      </c>
      <c r="G136" s="48">
        <f t="shared" si="0"/>
        <v>0</v>
      </c>
      <c r="H136" s="46">
        <v>0</v>
      </c>
      <c r="I136" s="46">
        <f t="shared" si="1"/>
        <v>0</v>
      </c>
      <c r="J136" s="46">
        <v>0</v>
      </c>
      <c r="K136" s="46">
        <f t="shared" si="2"/>
        <v>0</v>
      </c>
    </row>
    <row r="137" spans="1:11" outlineLevel="1" x14ac:dyDescent="0.2">
      <c r="A137" s="135"/>
      <c r="B137" s="136"/>
      <c r="C137" s="363" t="s">
        <v>10421</v>
      </c>
      <c r="D137" s="364"/>
      <c r="E137" s="364"/>
      <c r="F137" s="364"/>
      <c r="G137" s="364"/>
      <c r="H137" s="140"/>
      <c r="I137" s="140"/>
      <c r="J137" s="140"/>
      <c r="K137" s="140"/>
    </row>
    <row r="138" spans="1:11" outlineLevel="1" x14ac:dyDescent="0.2">
      <c r="A138" s="135"/>
      <c r="B138" s="136"/>
      <c r="C138" s="361" t="s">
        <v>10382</v>
      </c>
      <c r="D138" s="362"/>
      <c r="E138" s="362"/>
      <c r="F138" s="362"/>
      <c r="G138" s="362"/>
      <c r="H138" s="140"/>
      <c r="I138" s="140"/>
      <c r="J138" s="140"/>
      <c r="K138" s="140"/>
    </row>
    <row r="139" spans="1:11" outlineLevel="1" x14ac:dyDescent="0.2">
      <c r="A139" s="135"/>
      <c r="B139" s="136"/>
      <c r="C139" s="361" t="s">
        <v>10422</v>
      </c>
      <c r="D139" s="362"/>
      <c r="E139" s="362"/>
      <c r="F139" s="362"/>
      <c r="G139" s="362"/>
      <c r="H139" s="140"/>
      <c r="I139" s="140"/>
      <c r="J139" s="140"/>
      <c r="K139" s="140"/>
    </row>
    <row r="140" spans="1:11" outlineLevel="1" x14ac:dyDescent="0.2">
      <c r="A140" s="135"/>
      <c r="B140" s="136"/>
      <c r="C140" s="361" t="s">
        <v>10423</v>
      </c>
      <c r="D140" s="362"/>
      <c r="E140" s="362"/>
      <c r="F140" s="362"/>
      <c r="G140" s="362"/>
      <c r="H140" s="140"/>
      <c r="I140" s="140"/>
      <c r="J140" s="140"/>
      <c r="K140" s="140"/>
    </row>
    <row r="141" spans="1:11" outlineLevel="1" x14ac:dyDescent="0.2">
      <c r="A141" s="135"/>
      <c r="B141" s="136"/>
      <c r="C141" s="361" t="s">
        <v>10386</v>
      </c>
      <c r="D141" s="362"/>
      <c r="E141" s="362"/>
      <c r="F141" s="362"/>
      <c r="G141" s="362"/>
      <c r="H141" s="140"/>
      <c r="I141" s="140"/>
      <c r="J141" s="140"/>
      <c r="K141" s="140"/>
    </row>
    <row r="142" spans="1:11" outlineLevel="1" x14ac:dyDescent="0.2">
      <c r="A142" s="135"/>
      <c r="B142" s="136"/>
      <c r="C142" s="361" t="s">
        <v>10424</v>
      </c>
      <c r="D142" s="362"/>
      <c r="E142" s="362"/>
      <c r="F142" s="362"/>
      <c r="G142" s="362"/>
      <c r="H142" s="140"/>
      <c r="I142" s="140"/>
      <c r="J142" s="140"/>
      <c r="K142" s="140"/>
    </row>
    <row r="143" spans="1:11" outlineLevel="1" x14ac:dyDescent="0.2">
      <c r="A143" s="135"/>
      <c r="B143" s="136"/>
      <c r="C143" s="361" t="s">
        <v>10425</v>
      </c>
      <c r="D143" s="362"/>
      <c r="E143" s="362"/>
      <c r="F143" s="362"/>
      <c r="G143" s="362"/>
      <c r="H143" s="140"/>
      <c r="I143" s="140"/>
      <c r="J143" s="140"/>
      <c r="K143" s="140"/>
    </row>
    <row r="144" spans="1:11" outlineLevel="1" x14ac:dyDescent="0.2">
      <c r="A144" s="135"/>
      <c r="B144" s="136"/>
      <c r="C144" s="361" t="s">
        <v>10426</v>
      </c>
      <c r="D144" s="362"/>
      <c r="E144" s="362"/>
      <c r="F144" s="362"/>
      <c r="G144" s="362"/>
      <c r="H144" s="140"/>
      <c r="I144" s="140"/>
      <c r="J144" s="140"/>
      <c r="K144" s="140"/>
    </row>
    <row r="145" spans="1:11" outlineLevel="1" x14ac:dyDescent="0.2">
      <c r="A145" s="51">
        <v>55</v>
      </c>
      <c r="B145" s="52" t="s">
        <v>10387</v>
      </c>
      <c r="C145" s="60" t="s">
        <v>10427</v>
      </c>
      <c r="D145" s="53" t="s">
        <v>165</v>
      </c>
      <c r="E145" s="54">
        <v>4</v>
      </c>
      <c r="F145" s="55">
        <v>0</v>
      </c>
      <c r="G145" s="56">
        <f t="shared" ref="G145:G160" si="3">ROUND(E145*F145,2)</f>
        <v>0</v>
      </c>
      <c r="H145" s="54">
        <v>0</v>
      </c>
      <c r="I145" s="54">
        <f t="shared" ref="I145:I160" si="4">ROUND(E145*H145,2)</f>
        <v>0</v>
      </c>
      <c r="J145" s="54">
        <v>0</v>
      </c>
      <c r="K145" s="54">
        <f t="shared" ref="K145:K160" si="5">ROUND(E145*J145,2)</f>
        <v>0</v>
      </c>
    </row>
    <row r="146" spans="1:11" outlineLevel="1" x14ac:dyDescent="0.2">
      <c r="A146" s="51">
        <v>56</v>
      </c>
      <c r="B146" s="52" t="s">
        <v>10387</v>
      </c>
      <c r="C146" s="60" t="s">
        <v>10428</v>
      </c>
      <c r="D146" s="53" t="s">
        <v>165</v>
      </c>
      <c r="E146" s="54">
        <v>2</v>
      </c>
      <c r="F146" s="55">
        <v>0</v>
      </c>
      <c r="G146" s="56">
        <f t="shared" si="3"/>
        <v>0</v>
      </c>
      <c r="H146" s="54">
        <v>0</v>
      </c>
      <c r="I146" s="54">
        <f t="shared" si="4"/>
        <v>0</v>
      </c>
      <c r="J146" s="54">
        <v>0</v>
      </c>
      <c r="K146" s="54">
        <f t="shared" si="5"/>
        <v>0</v>
      </c>
    </row>
    <row r="147" spans="1:11" outlineLevel="1" x14ac:dyDescent="0.2">
      <c r="A147" s="51">
        <v>57</v>
      </c>
      <c r="B147" s="52" t="s">
        <v>9718</v>
      </c>
      <c r="C147" s="60" t="s">
        <v>10429</v>
      </c>
      <c r="D147" s="53" t="s">
        <v>165</v>
      </c>
      <c r="E147" s="54">
        <v>1</v>
      </c>
      <c r="F147" s="55">
        <v>0</v>
      </c>
      <c r="G147" s="56">
        <f t="shared" si="3"/>
        <v>0</v>
      </c>
      <c r="H147" s="54">
        <v>0</v>
      </c>
      <c r="I147" s="54">
        <f t="shared" si="4"/>
        <v>0</v>
      </c>
      <c r="J147" s="54">
        <v>0</v>
      </c>
      <c r="K147" s="54">
        <f t="shared" si="5"/>
        <v>0</v>
      </c>
    </row>
    <row r="148" spans="1:11" outlineLevel="1" x14ac:dyDescent="0.2">
      <c r="A148" s="51">
        <v>58</v>
      </c>
      <c r="B148" s="52" t="s">
        <v>10441</v>
      </c>
      <c r="C148" s="60" t="s">
        <v>10431</v>
      </c>
      <c r="D148" s="53" t="s">
        <v>165</v>
      </c>
      <c r="E148" s="54">
        <v>1</v>
      </c>
      <c r="F148" s="55">
        <v>0</v>
      </c>
      <c r="G148" s="56">
        <f t="shared" si="3"/>
        <v>0</v>
      </c>
      <c r="H148" s="54">
        <v>0</v>
      </c>
      <c r="I148" s="54">
        <f t="shared" si="4"/>
        <v>0</v>
      </c>
      <c r="J148" s="54">
        <v>0</v>
      </c>
      <c r="K148" s="54">
        <f t="shared" si="5"/>
        <v>0</v>
      </c>
    </row>
    <row r="149" spans="1:11" outlineLevel="1" x14ac:dyDescent="0.2">
      <c r="A149" s="51">
        <v>59</v>
      </c>
      <c r="B149" s="52" t="s">
        <v>9720</v>
      </c>
      <c r="C149" s="60" t="s">
        <v>10429</v>
      </c>
      <c r="D149" s="53" t="s">
        <v>165</v>
      </c>
      <c r="E149" s="54">
        <v>1</v>
      </c>
      <c r="F149" s="55">
        <v>0</v>
      </c>
      <c r="G149" s="56">
        <f t="shared" si="3"/>
        <v>0</v>
      </c>
      <c r="H149" s="54">
        <v>0</v>
      </c>
      <c r="I149" s="54">
        <f t="shared" si="4"/>
        <v>0</v>
      </c>
      <c r="J149" s="54">
        <v>0</v>
      </c>
      <c r="K149" s="54">
        <f t="shared" si="5"/>
        <v>0</v>
      </c>
    </row>
    <row r="150" spans="1:11" outlineLevel="1" x14ac:dyDescent="0.2">
      <c r="A150" s="51">
        <v>60</v>
      </c>
      <c r="B150" s="52" t="s">
        <v>10442</v>
      </c>
      <c r="C150" s="60" t="s">
        <v>10431</v>
      </c>
      <c r="D150" s="53" t="s">
        <v>165</v>
      </c>
      <c r="E150" s="54">
        <v>1</v>
      </c>
      <c r="F150" s="55">
        <v>0</v>
      </c>
      <c r="G150" s="56">
        <f t="shared" si="3"/>
        <v>0</v>
      </c>
      <c r="H150" s="54">
        <v>0</v>
      </c>
      <c r="I150" s="54">
        <f t="shared" si="4"/>
        <v>0</v>
      </c>
      <c r="J150" s="54">
        <v>0</v>
      </c>
      <c r="K150" s="54">
        <f t="shared" si="5"/>
        <v>0</v>
      </c>
    </row>
    <row r="151" spans="1:11" outlineLevel="1" x14ac:dyDescent="0.2">
      <c r="A151" s="51">
        <v>61</v>
      </c>
      <c r="B151" s="52" t="s">
        <v>9722</v>
      </c>
      <c r="C151" s="60" t="s">
        <v>10433</v>
      </c>
      <c r="D151" s="53" t="s">
        <v>165</v>
      </c>
      <c r="E151" s="54">
        <v>1</v>
      </c>
      <c r="F151" s="55">
        <v>0</v>
      </c>
      <c r="G151" s="56">
        <f t="shared" si="3"/>
        <v>0</v>
      </c>
      <c r="H151" s="54">
        <v>0</v>
      </c>
      <c r="I151" s="54">
        <f t="shared" si="4"/>
        <v>0</v>
      </c>
      <c r="J151" s="54">
        <v>0</v>
      </c>
      <c r="K151" s="54">
        <f t="shared" si="5"/>
        <v>0</v>
      </c>
    </row>
    <row r="152" spans="1:11" outlineLevel="1" x14ac:dyDescent="0.2">
      <c r="A152" s="51">
        <v>62</v>
      </c>
      <c r="B152" s="52" t="s">
        <v>10443</v>
      </c>
      <c r="C152" s="60" t="s">
        <v>10431</v>
      </c>
      <c r="D152" s="53" t="s">
        <v>165</v>
      </c>
      <c r="E152" s="54">
        <v>1</v>
      </c>
      <c r="F152" s="55">
        <v>0</v>
      </c>
      <c r="G152" s="56">
        <f t="shared" si="3"/>
        <v>0</v>
      </c>
      <c r="H152" s="54">
        <v>0</v>
      </c>
      <c r="I152" s="54">
        <f t="shared" si="4"/>
        <v>0</v>
      </c>
      <c r="J152" s="54">
        <v>0</v>
      </c>
      <c r="K152" s="54">
        <f t="shared" si="5"/>
        <v>0</v>
      </c>
    </row>
    <row r="153" spans="1:11" outlineLevel="1" x14ac:dyDescent="0.2">
      <c r="A153" s="51">
        <v>63</v>
      </c>
      <c r="B153" s="52" t="s">
        <v>9723</v>
      </c>
      <c r="C153" s="60" t="s">
        <v>10429</v>
      </c>
      <c r="D153" s="53" t="s">
        <v>165</v>
      </c>
      <c r="E153" s="54">
        <v>1</v>
      </c>
      <c r="F153" s="55">
        <v>0</v>
      </c>
      <c r="G153" s="56">
        <f t="shared" si="3"/>
        <v>0</v>
      </c>
      <c r="H153" s="54">
        <v>0</v>
      </c>
      <c r="I153" s="54">
        <f t="shared" si="4"/>
        <v>0</v>
      </c>
      <c r="J153" s="54">
        <v>0</v>
      </c>
      <c r="K153" s="54">
        <f t="shared" si="5"/>
        <v>0</v>
      </c>
    </row>
    <row r="154" spans="1:11" outlineLevel="1" x14ac:dyDescent="0.2">
      <c r="A154" s="51">
        <v>64</v>
      </c>
      <c r="B154" s="52" t="s">
        <v>10444</v>
      </c>
      <c r="C154" s="60" t="s">
        <v>10431</v>
      </c>
      <c r="D154" s="53" t="s">
        <v>165</v>
      </c>
      <c r="E154" s="54">
        <v>1</v>
      </c>
      <c r="F154" s="55">
        <v>0</v>
      </c>
      <c r="G154" s="56">
        <f t="shared" si="3"/>
        <v>0</v>
      </c>
      <c r="H154" s="54">
        <v>0</v>
      </c>
      <c r="I154" s="54">
        <f t="shared" si="4"/>
        <v>0</v>
      </c>
      <c r="J154" s="54">
        <v>0</v>
      </c>
      <c r="K154" s="54">
        <f t="shared" si="5"/>
        <v>0</v>
      </c>
    </row>
    <row r="155" spans="1:11" outlineLevel="1" x14ac:dyDescent="0.2">
      <c r="A155" s="51">
        <v>65</v>
      </c>
      <c r="B155" s="52" t="s">
        <v>9725</v>
      </c>
      <c r="C155" s="60" t="s">
        <v>10429</v>
      </c>
      <c r="D155" s="53" t="s">
        <v>165</v>
      </c>
      <c r="E155" s="54">
        <v>1</v>
      </c>
      <c r="F155" s="55">
        <v>0</v>
      </c>
      <c r="G155" s="56">
        <f t="shared" si="3"/>
        <v>0</v>
      </c>
      <c r="H155" s="54">
        <v>0</v>
      </c>
      <c r="I155" s="54">
        <f t="shared" si="4"/>
        <v>0</v>
      </c>
      <c r="J155" s="54">
        <v>0</v>
      </c>
      <c r="K155" s="54">
        <f t="shared" si="5"/>
        <v>0</v>
      </c>
    </row>
    <row r="156" spans="1:11" outlineLevel="1" x14ac:dyDescent="0.2">
      <c r="A156" s="51">
        <v>66</v>
      </c>
      <c r="B156" s="52" t="s">
        <v>10445</v>
      </c>
      <c r="C156" s="60" t="s">
        <v>10431</v>
      </c>
      <c r="D156" s="53" t="s">
        <v>165</v>
      </c>
      <c r="E156" s="54">
        <v>1</v>
      </c>
      <c r="F156" s="55">
        <v>0</v>
      </c>
      <c r="G156" s="56">
        <f t="shared" si="3"/>
        <v>0</v>
      </c>
      <c r="H156" s="54">
        <v>0</v>
      </c>
      <c r="I156" s="54">
        <f t="shared" si="4"/>
        <v>0</v>
      </c>
      <c r="J156" s="54">
        <v>0</v>
      </c>
      <c r="K156" s="54">
        <f t="shared" si="5"/>
        <v>0</v>
      </c>
    </row>
    <row r="157" spans="1:11" outlineLevel="1" x14ac:dyDescent="0.2">
      <c r="A157" s="51">
        <v>67</v>
      </c>
      <c r="B157" s="52" t="s">
        <v>9727</v>
      </c>
      <c r="C157" s="60" t="s">
        <v>10437</v>
      </c>
      <c r="D157" s="53" t="s">
        <v>165</v>
      </c>
      <c r="E157" s="54">
        <v>1</v>
      </c>
      <c r="F157" s="55">
        <v>0</v>
      </c>
      <c r="G157" s="56">
        <f t="shared" si="3"/>
        <v>0</v>
      </c>
      <c r="H157" s="54">
        <v>0</v>
      </c>
      <c r="I157" s="54">
        <f t="shared" si="4"/>
        <v>0</v>
      </c>
      <c r="J157" s="54">
        <v>0</v>
      </c>
      <c r="K157" s="54">
        <f t="shared" si="5"/>
        <v>0</v>
      </c>
    </row>
    <row r="158" spans="1:11" outlineLevel="1" x14ac:dyDescent="0.2">
      <c r="A158" s="51">
        <v>68</v>
      </c>
      <c r="B158" s="52" t="s">
        <v>9729</v>
      </c>
      <c r="C158" s="60" t="s">
        <v>10437</v>
      </c>
      <c r="D158" s="53" t="s">
        <v>165</v>
      </c>
      <c r="E158" s="54">
        <v>1</v>
      </c>
      <c r="F158" s="55">
        <v>0</v>
      </c>
      <c r="G158" s="56">
        <f t="shared" si="3"/>
        <v>0</v>
      </c>
      <c r="H158" s="54">
        <v>0</v>
      </c>
      <c r="I158" s="54">
        <f t="shared" si="4"/>
        <v>0</v>
      </c>
      <c r="J158" s="54">
        <v>0</v>
      </c>
      <c r="K158" s="54">
        <f t="shared" si="5"/>
        <v>0</v>
      </c>
    </row>
    <row r="159" spans="1:11" outlineLevel="1" x14ac:dyDescent="0.2">
      <c r="A159" s="51">
        <v>69</v>
      </c>
      <c r="B159" s="52" t="s">
        <v>9731</v>
      </c>
      <c r="C159" s="60" t="s">
        <v>10437</v>
      </c>
      <c r="D159" s="53" t="s">
        <v>165</v>
      </c>
      <c r="E159" s="54">
        <v>1</v>
      </c>
      <c r="F159" s="55">
        <v>0</v>
      </c>
      <c r="G159" s="56">
        <f t="shared" si="3"/>
        <v>0</v>
      </c>
      <c r="H159" s="54">
        <v>0</v>
      </c>
      <c r="I159" s="54">
        <f t="shared" si="4"/>
        <v>0</v>
      </c>
      <c r="J159" s="54">
        <v>0</v>
      </c>
      <c r="K159" s="54">
        <f t="shared" si="5"/>
        <v>0</v>
      </c>
    </row>
    <row r="160" spans="1:11" ht="33.75" outlineLevel="1" x14ac:dyDescent="0.2">
      <c r="A160" s="43">
        <v>70</v>
      </c>
      <c r="B160" s="44" t="s">
        <v>9733</v>
      </c>
      <c r="C160" s="59" t="s">
        <v>10446</v>
      </c>
      <c r="D160" s="45" t="s">
        <v>165</v>
      </c>
      <c r="E160" s="46">
        <v>1</v>
      </c>
      <c r="F160" s="47">
        <v>0</v>
      </c>
      <c r="G160" s="48">
        <f t="shared" si="3"/>
        <v>0</v>
      </c>
      <c r="H160" s="46">
        <v>0</v>
      </c>
      <c r="I160" s="46">
        <f t="shared" si="4"/>
        <v>0</v>
      </c>
      <c r="J160" s="46">
        <v>0</v>
      </c>
      <c r="K160" s="46">
        <f t="shared" si="5"/>
        <v>0</v>
      </c>
    </row>
    <row r="161" spans="1:11" outlineLevel="1" x14ac:dyDescent="0.2">
      <c r="A161" s="135"/>
      <c r="B161" s="136"/>
      <c r="C161" s="363" t="s">
        <v>10421</v>
      </c>
      <c r="D161" s="364"/>
      <c r="E161" s="364"/>
      <c r="F161" s="364"/>
      <c r="G161" s="364"/>
      <c r="H161" s="140"/>
      <c r="I161" s="140"/>
      <c r="J161" s="140"/>
      <c r="K161" s="140"/>
    </row>
    <row r="162" spans="1:11" outlineLevel="1" x14ac:dyDescent="0.2">
      <c r="A162" s="135"/>
      <c r="B162" s="136"/>
      <c r="C162" s="361" t="s">
        <v>10382</v>
      </c>
      <c r="D162" s="362"/>
      <c r="E162" s="362"/>
      <c r="F162" s="362"/>
      <c r="G162" s="362"/>
      <c r="H162" s="140"/>
      <c r="I162" s="140"/>
      <c r="J162" s="140"/>
      <c r="K162" s="140"/>
    </row>
    <row r="163" spans="1:11" outlineLevel="1" x14ac:dyDescent="0.2">
      <c r="A163" s="135"/>
      <c r="B163" s="136"/>
      <c r="C163" s="361" t="s">
        <v>10422</v>
      </c>
      <c r="D163" s="362"/>
      <c r="E163" s="362"/>
      <c r="F163" s="362"/>
      <c r="G163" s="362"/>
      <c r="H163" s="140"/>
      <c r="I163" s="140"/>
      <c r="J163" s="140"/>
      <c r="K163" s="140"/>
    </row>
    <row r="164" spans="1:11" outlineLevel="1" x14ac:dyDescent="0.2">
      <c r="A164" s="135"/>
      <c r="B164" s="136"/>
      <c r="C164" s="361" t="s">
        <v>10423</v>
      </c>
      <c r="D164" s="362"/>
      <c r="E164" s="362"/>
      <c r="F164" s="362"/>
      <c r="G164" s="362"/>
      <c r="H164" s="140"/>
      <c r="I164" s="140"/>
      <c r="J164" s="140"/>
      <c r="K164" s="140"/>
    </row>
    <row r="165" spans="1:11" outlineLevel="1" x14ac:dyDescent="0.2">
      <c r="A165" s="135"/>
      <c r="B165" s="136"/>
      <c r="C165" s="361" t="s">
        <v>10386</v>
      </c>
      <c r="D165" s="362"/>
      <c r="E165" s="362"/>
      <c r="F165" s="362"/>
      <c r="G165" s="362"/>
      <c r="H165" s="140"/>
      <c r="I165" s="140"/>
      <c r="J165" s="140"/>
      <c r="K165" s="140"/>
    </row>
    <row r="166" spans="1:11" outlineLevel="1" x14ac:dyDescent="0.2">
      <c r="A166" s="135"/>
      <c r="B166" s="136"/>
      <c r="C166" s="361" t="s">
        <v>10424</v>
      </c>
      <c r="D166" s="362"/>
      <c r="E166" s="362"/>
      <c r="F166" s="362"/>
      <c r="G166" s="362"/>
      <c r="H166" s="140"/>
      <c r="I166" s="140"/>
      <c r="J166" s="140"/>
      <c r="K166" s="140"/>
    </row>
    <row r="167" spans="1:11" outlineLevel="1" x14ac:dyDescent="0.2">
      <c r="A167" s="135"/>
      <c r="B167" s="136"/>
      <c r="C167" s="361" t="s">
        <v>10425</v>
      </c>
      <c r="D167" s="362"/>
      <c r="E167" s="362"/>
      <c r="F167" s="362"/>
      <c r="G167" s="362"/>
      <c r="H167" s="140"/>
      <c r="I167" s="140"/>
      <c r="J167" s="140"/>
      <c r="K167" s="140"/>
    </row>
    <row r="168" spans="1:11" outlineLevel="1" x14ac:dyDescent="0.2">
      <c r="A168" s="135"/>
      <c r="B168" s="136"/>
      <c r="C168" s="361" t="s">
        <v>10426</v>
      </c>
      <c r="D168" s="362"/>
      <c r="E168" s="362"/>
      <c r="F168" s="362"/>
      <c r="G168" s="362"/>
      <c r="H168" s="140"/>
      <c r="I168" s="140"/>
      <c r="J168" s="140"/>
      <c r="K168" s="140"/>
    </row>
    <row r="169" spans="1:11" outlineLevel="1" x14ac:dyDescent="0.2">
      <c r="A169" s="51">
        <v>71</v>
      </c>
      <c r="B169" s="52" t="s">
        <v>10387</v>
      </c>
      <c r="C169" s="60" t="s">
        <v>10427</v>
      </c>
      <c r="D169" s="53" t="s">
        <v>165</v>
      </c>
      <c r="E169" s="54">
        <v>4</v>
      </c>
      <c r="F169" s="55">
        <v>0</v>
      </c>
      <c r="G169" s="56">
        <f t="shared" ref="G169:G184" si="6">ROUND(E169*F169,2)</f>
        <v>0</v>
      </c>
      <c r="H169" s="54">
        <v>0</v>
      </c>
      <c r="I169" s="54">
        <f t="shared" ref="I169:I184" si="7">ROUND(E169*H169,2)</f>
        <v>0</v>
      </c>
      <c r="J169" s="54">
        <v>0</v>
      </c>
      <c r="K169" s="54">
        <f t="shared" ref="K169:K184" si="8">ROUND(E169*J169,2)</f>
        <v>0</v>
      </c>
    </row>
    <row r="170" spans="1:11" outlineLevel="1" x14ac:dyDescent="0.2">
      <c r="A170" s="51">
        <v>72</v>
      </c>
      <c r="B170" s="52" t="s">
        <v>10387</v>
      </c>
      <c r="C170" s="60" t="s">
        <v>10428</v>
      </c>
      <c r="D170" s="53" t="s">
        <v>165</v>
      </c>
      <c r="E170" s="54">
        <v>2</v>
      </c>
      <c r="F170" s="55">
        <v>0</v>
      </c>
      <c r="G170" s="56">
        <f t="shared" si="6"/>
        <v>0</v>
      </c>
      <c r="H170" s="54">
        <v>0</v>
      </c>
      <c r="I170" s="54">
        <f t="shared" si="7"/>
        <v>0</v>
      </c>
      <c r="J170" s="54">
        <v>0</v>
      </c>
      <c r="K170" s="54">
        <f t="shared" si="8"/>
        <v>0</v>
      </c>
    </row>
    <row r="171" spans="1:11" outlineLevel="1" x14ac:dyDescent="0.2">
      <c r="A171" s="51">
        <v>73</v>
      </c>
      <c r="B171" s="52" t="s">
        <v>10447</v>
      </c>
      <c r="C171" s="60" t="s">
        <v>10429</v>
      </c>
      <c r="D171" s="53" t="s">
        <v>165</v>
      </c>
      <c r="E171" s="54">
        <v>1</v>
      </c>
      <c r="F171" s="55">
        <v>0</v>
      </c>
      <c r="G171" s="56">
        <f t="shared" si="6"/>
        <v>0</v>
      </c>
      <c r="H171" s="54">
        <v>0</v>
      </c>
      <c r="I171" s="54">
        <f t="shared" si="7"/>
        <v>0</v>
      </c>
      <c r="J171" s="54">
        <v>0</v>
      </c>
      <c r="K171" s="54">
        <f t="shared" si="8"/>
        <v>0</v>
      </c>
    </row>
    <row r="172" spans="1:11" outlineLevel="1" x14ac:dyDescent="0.2">
      <c r="A172" s="51">
        <v>74</v>
      </c>
      <c r="B172" s="52" t="s">
        <v>10448</v>
      </c>
      <c r="C172" s="60" t="s">
        <v>10431</v>
      </c>
      <c r="D172" s="53" t="s">
        <v>165</v>
      </c>
      <c r="E172" s="54">
        <v>1</v>
      </c>
      <c r="F172" s="55">
        <v>0</v>
      </c>
      <c r="G172" s="56">
        <f t="shared" si="6"/>
        <v>0</v>
      </c>
      <c r="H172" s="54">
        <v>0</v>
      </c>
      <c r="I172" s="54">
        <f t="shared" si="7"/>
        <v>0</v>
      </c>
      <c r="J172" s="54">
        <v>0</v>
      </c>
      <c r="K172" s="54">
        <f t="shared" si="8"/>
        <v>0</v>
      </c>
    </row>
    <row r="173" spans="1:11" outlineLevel="1" x14ac:dyDescent="0.2">
      <c r="A173" s="51">
        <v>75</v>
      </c>
      <c r="B173" s="52" t="s">
        <v>9735</v>
      </c>
      <c r="C173" s="60" t="s">
        <v>10429</v>
      </c>
      <c r="D173" s="53" t="s">
        <v>165</v>
      </c>
      <c r="E173" s="54">
        <v>1</v>
      </c>
      <c r="F173" s="55">
        <v>0</v>
      </c>
      <c r="G173" s="56">
        <f t="shared" si="6"/>
        <v>0</v>
      </c>
      <c r="H173" s="54">
        <v>0</v>
      </c>
      <c r="I173" s="54">
        <f t="shared" si="7"/>
        <v>0</v>
      </c>
      <c r="J173" s="54">
        <v>0</v>
      </c>
      <c r="K173" s="54">
        <f t="shared" si="8"/>
        <v>0</v>
      </c>
    </row>
    <row r="174" spans="1:11" outlineLevel="1" x14ac:dyDescent="0.2">
      <c r="A174" s="51">
        <v>76</v>
      </c>
      <c r="B174" s="52" t="s">
        <v>10449</v>
      </c>
      <c r="C174" s="60" t="s">
        <v>10431</v>
      </c>
      <c r="D174" s="53" t="s">
        <v>165</v>
      </c>
      <c r="E174" s="54">
        <v>1</v>
      </c>
      <c r="F174" s="55">
        <v>0</v>
      </c>
      <c r="G174" s="56">
        <f t="shared" si="6"/>
        <v>0</v>
      </c>
      <c r="H174" s="54">
        <v>0</v>
      </c>
      <c r="I174" s="54">
        <f t="shared" si="7"/>
        <v>0</v>
      </c>
      <c r="J174" s="54">
        <v>0</v>
      </c>
      <c r="K174" s="54">
        <f t="shared" si="8"/>
        <v>0</v>
      </c>
    </row>
    <row r="175" spans="1:11" outlineLevel="1" x14ac:dyDescent="0.2">
      <c r="A175" s="51">
        <v>77</v>
      </c>
      <c r="B175" s="52" t="s">
        <v>10450</v>
      </c>
      <c r="C175" s="60" t="s">
        <v>10429</v>
      </c>
      <c r="D175" s="53" t="s">
        <v>165</v>
      </c>
      <c r="E175" s="54">
        <v>1</v>
      </c>
      <c r="F175" s="55">
        <v>0</v>
      </c>
      <c r="G175" s="56">
        <f t="shared" si="6"/>
        <v>0</v>
      </c>
      <c r="H175" s="54">
        <v>0</v>
      </c>
      <c r="I175" s="54">
        <f t="shared" si="7"/>
        <v>0</v>
      </c>
      <c r="J175" s="54">
        <v>0</v>
      </c>
      <c r="K175" s="54">
        <f t="shared" si="8"/>
        <v>0</v>
      </c>
    </row>
    <row r="176" spans="1:11" outlineLevel="1" x14ac:dyDescent="0.2">
      <c r="A176" s="51">
        <v>78</v>
      </c>
      <c r="B176" s="52" t="s">
        <v>10451</v>
      </c>
      <c r="C176" s="60" t="s">
        <v>10431</v>
      </c>
      <c r="D176" s="53" t="s">
        <v>165</v>
      </c>
      <c r="E176" s="54">
        <v>1</v>
      </c>
      <c r="F176" s="55">
        <v>0</v>
      </c>
      <c r="G176" s="56">
        <f t="shared" si="6"/>
        <v>0</v>
      </c>
      <c r="H176" s="54">
        <v>0</v>
      </c>
      <c r="I176" s="54">
        <f t="shared" si="7"/>
        <v>0</v>
      </c>
      <c r="J176" s="54">
        <v>0</v>
      </c>
      <c r="K176" s="54">
        <f t="shared" si="8"/>
        <v>0</v>
      </c>
    </row>
    <row r="177" spans="1:11" outlineLevel="1" x14ac:dyDescent="0.2">
      <c r="A177" s="51">
        <v>79</v>
      </c>
      <c r="B177" s="52" t="s">
        <v>9737</v>
      </c>
      <c r="C177" s="60" t="s">
        <v>10433</v>
      </c>
      <c r="D177" s="53" t="s">
        <v>165</v>
      </c>
      <c r="E177" s="54">
        <v>1</v>
      </c>
      <c r="F177" s="55">
        <v>0</v>
      </c>
      <c r="G177" s="56">
        <f t="shared" si="6"/>
        <v>0</v>
      </c>
      <c r="H177" s="54">
        <v>0</v>
      </c>
      <c r="I177" s="54">
        <f t="shared" si="7"/>
        <v>0</v>
      </c>
      <c r="J177" s="54">
        <v>0</v>
      </c>
      <c r="K177" s="54">
        <f t="shared" si="8"/>
        <v>0</v>
      </c>
    </row>
    <row r="178" spans="1:11" outlineLevel="1" x14ac:dyDescent="0.2">
      <c r="A178" s="51">
        <v>80</v>
      </c>
      <c r="B178" s="52" t="s">
        <v>10452</v>
      </c>
      <c r="C178" s="60" t="s">
        <v>10431</v>
      </c>
      <c r="D178" s="53" t="s">
        <v>165</v>
      </c>
      <c r="E178" s="54">
        <v>1</v>
      </c>
      <c r="F178" s="55">
        <v>0</v>
      </c>
      <c r="G178" s="56">
        <f t="shared" si="6"/>
        <v>0</v>
      </c>
      <c r="H178" s="54">
        <v>0</v>
      </c>
      <c r="I178" s="54">
        <f t="shared" si="7"/>
        <v>0</v>
      </c>
      <c r="J178" s="54">
        <v>0</v>
      </c>
      <c r="K178" s="54">
        <f t="shared" si="8"/>
        <v>0</v>
      </c>
    </row>
    <row r="179" spans="1:11" outlineLevel="1" x14ac:dyDescent="0.2">
      <c r="A179" s="51">
        <v>81</v>
      </c>
      <c r="B179" s="52" t="s">
        <v>10453</v>
      </c>
      <c r="C179" s="60" t="s">
        <v>10429</v>
      </c>
      <c r="D179" s="53" t="s">
        <v>165</v>
      </c>
      <c r="E179" s="54">
        <v>1</v>
      </c>
      <c r="F179" s="55">
        <v>0</v>
      </c>
      <c r="G179" s="56">
        <f t="shared" si="6"/>
        <v>0</v>
      </c>
      <c r="H179" s="54">
        <v>0</v>
      </c>
      <c r="I179" s="54">
        <f t="shared" si="7"/>
        <v>0</v>
      </c>
      <c r="J179" s="54">
        <v>0</v>
      </c>
      <c r="K179" s="54">
        <f t="shared" si="8"/>
        <v>0</v>
      </c>
    </row>
    <row r="180" spans="1:11" outlineLevel="1" x14ac:dyDescent="0.2">
      <c r="A180" s="51">
        <v>82</v>
      </c>
      <c r="B180" s="52" t="s">
        <v>10454</v>
      </c>
      <c r="C180" s="60" t="s">
        <v>10431</v>
      </c>
      <c r="D180" s="53" t="s">
        <v>165</v>
      </c>
      <c r="E180" s="54">
        <v>1</v>
      </c>
      <c r="F180" s="55">
        <v>0</v>
      </c>
      <c r="G180" s="56">
        <f t="shared" si="6"/>
        <v>0</v>
      </c>
      <c r="H180" s="54">
        <v>0</v>
      </c>
      <c r="I180" s="54">
        <f t="shared" si="7"/>
        <v>0</v>
      </c>
      <c r="J180" s="54">
        <v>0</v>
      </c>
      <c r="K180" s="54">
        <f t="shared" si="8"/>
        <v>0</v>
      </c>
    </row>
    <row r="181" spans="1:11" outlineLevel="1" x14ac:dyDescent="0.2">
      <c r="A181" s="51">
        <v>83</v>
      </c>
      <c r="B181" s="52" t="s">
        <v>10455</v>
      </c>
      <c r="C181" s="60" t="s">
        <v>10437</v>
      </c>
      <c r="D181" s="53" t="s">
        <v>165</v>
      </c>
      <c r="E181" s="54">
        <v>1</v>
      </c>
      <c r="F181" s="55">
        <v>0</v>
      </c>
      <c r="G181" s="56">
        <f t="shared" si="6"/>
        <v>0</v>
      </c>
      <c r="H181" s="54">
        <v>0</v>
      </c>
      <c r="I181" s="54">
        <f t="shared" si="7"/>
        <v>0</v>
      </c>
      <c r="J181" s="54">
        <v>0</v>
      </c>
      <c r="K181" s="54">
        <f t="shared" si="8"/>
        <v>0</v>
      </c>
    </row>
    <row r="182" spans="1:11" outlineLevel="1" x14ac:dyDescent="0.2">
      <c r="A182" s="51">
        <v>84</v>
      </c>
      <c r="B182" s="52" t="s">
        <v>10456</v>
      </c>
      <c r="C182" s="60" t="s">
        <v>10437</v>
      </c>
      <c r="D182" s="53" t="s">
        <v>165</v>
      </c>
      <c r="E182" s="54">
        <v>1</v>
      </c>
      <c r="F182" s="55">
        <v>0</v>
      </c>
      <c r="G182" s="56">
        <f t="shared" si="6"/>
        <v>0</v>
      </c>
      <c r="H182" s="54">
        <v>0</v>
      </c>
      <c r="I182" s="54">
        <f t="shared" si="7"/>
        <v>0</v>
      </c>
      <c r="J182" s="54">
        <v>0</v>
      </c>
      <c r="K182" s="54">
        <f t="shared" si="8"/>
        <v>0</v>
      </c>
    </row>
    <row r="183" spans="1:11" outlineLevel="1" x14ac:dyDescent="0.2">
      <c r="A183" s="51">
        <v>85</v>
      </c>
      <c r="B183" s="52" t="s">
        <v>10457</v>
      </c>
      <c r="C183" s="60" t="s">
        <v>10437</v>
      </c>
      <c r="D183" s="53" t="s">
        <v>165</v>
      </c>
      <c r="E183" s="54">
        <v>1</v>
      </c>
      <c r="F183" s="55">
        <v>0</v>
      </c>
      <c r="G183" s="56">
        <f t="shared" si="6"/>
        <v>0</v>
      </c>
      <c r="H183" s="54">
        <v>0</v>
      </c>
      <c r="I183" s="54">
        <f t="shared" si="7"/>
        <v>0</v>
      </c>
      <c r="J183" s="54">
        <v>0</v>
      </c>
      <c r="K183" s="54">
        <f t="shared" si="8"/>
        <v>0</v>
      </c>
    </row>
    <row r="184" spans="1:11" ht="33.75" outlineLevel="1" x14ac:dyDescent="0.2">
      <c r="A184" s="43">
        <v>86</v>
      </c>
      <c r="B184" s="44" t="s">
        <v>10458</v>
      </c>
      <c r="C184" s="59" t="s">
        <v>10459</v>
      </c>
      <c r="D184" s="45" t="s">
        <v>165</v>
      </c>
      <c r="E184" s="46">
        <v>1</v>
      </c>
      <c r="F184" s="47">
        <v>0</v>
      </c>
      <c r="G184" s="48">
        <f t="shared" si="6"/>
        <v>0</v>
      </c>
      <c r="H184" s="46">
        <v>0</v>
      </c>
      <c r="I184" s="46">
        <f t="shared" si="7"/>
        <v>0</v>
      </c>
      <c r="J184" s="46">
        <v>0</v>
      </c>
      <c r="K184" s="46">
        <f t="shared" si="8"/>
        <v>0</v>
      </c>
    </row>
    <row r="185" spans="1:11" outlineLevel="1" x14ac:dyDescent="0.2">
      <c r="A185" s="135"/>
      <c r="B185" s="136"/>
      <c r="C185" s="363" t="s">
        <v>10460</v>
      </c>
      <c r="D185" s="364"/>
      <c r="E185" s="364"/>
      <c r="F185" s="364"/>
      <c r="G185" s="364"/>
      <c r="H185" s="140"/>
      <c r="I185" s="140"/>
      <c r="J185" s="140"/>
      <c r="K185" s="140"/>
    </row>
    <row r="186" spans="1:11" outlineLevel="1" x14ac:dyDescent="0.2">
      <c r="A186" s="135"/>
      <c r="B186" s="136"/>
      <c r="C186" s="361" t="s">
        <v>10382</v>
      </c>
      <c r="D186" s="362"/>
      <c r="E186" s="362"/>
      <c r="F186" s="362"/>
      <c r="G186" s="362"/>
      <c r="H186" s="140"/>
      <c r="I186" s="140"/>
      <c r="J186" s="140"/>
      <c r="K186" s="140"/>
    </row>
    <row r="187" spans="1:11" outlineLevel="1" x14ac:dyDescent="0.2">
      <c r="A187" s="135"/>
      <c r="B187" s="136"/>
      <c r="C187" s="361" t="s">
        <v>10384</v>
      </c>
      <c r="D187" s="362"/>
      <c r="E187" s="362"/>
      <c r="F187" s="362"/>
      <c r="G187" s="362"/>
      <c r="H187" s="140"/>
      <c r="I187" s="140"/>
      <c r="J187" s="140"/>
      <c r="K187" s="140"/>
    </row>
    <row r="188" spans="1:11" outlineLevel="1" x14ac:dyDescent="0.2">
      <c r="A188" s="135"/>
      <c r="B188" s="136"/>
      <c r="C188" s="361" t="s">
        <v>10423</v>
      </c>
      <c r="D188" s="362"/>
      <c r="E188" s="362"/>
      <c r="F188" s="362"/>
      <c r="G188" s="362"/>
      <c r="H188" s="140"/>
      <c r="I188" s="140"/>
      <c r="J188" s="140"/>
      <c r="K188" s="140"/>
    </row>
    <row r="189" spans="1:11" outlineLevel="1" x14ac:dyDescent="0.2">
      <c r="A189" s="135"/>
      <c r="B189" s="136"/>
      <c r="C189" s="361" t="s">
        <v>10386</v>
      </c>
      <c r="D189" s="362"/>
      <c r="E189" s="362"/>
      <c r="F189" s="362"/>
      <c r="G189" s="362"/>
      <c r="H189" s="140"/>
      <c r="I189" s="140"/>
      <c r="J189" s="140"/>
      <c r="K189" s="140"/>
    </row>
    <row r="190" spans="1:11" outlineLevel="1" x14ac:dyDescent="0.2">
      <c r="A190" s="135"/>
      <c r="B190" s="136"/>
      <c r="C190" s="361" t="s">
        <v>10424</v>
      </c>
      <c r="D190" s="362"/>
      <c r="E190" s="362"/>
      <c r="F190" s="362"/>
      <c r="G190" s="362"/>
      <c r="H190" s="140"/>
      <c r="I190" s="140"/>
      <c r="J190" s="140"/>
      <c r="K190" s="140"/>
    </row>
    <row r="191" spans="1:11" outlineLevel="1" x14ac:dyDescent="0.2">
      <c r="A191" s="135"/>
      <c r="B191" s="136"/>
      <c r="C191" s="361" t="s">
        <v>10425</v>
      </c>
      <c r="D191" s="362"/>
      <c r="E191" s="362"/>
      <c r="F191" s="362"/>
      <c r="G191" s="362"/>
      <c r="H191" s="140"/>
      <c r="I191" s="140"/>
      <c r="J191" s="140"/>
      <c r="K191" s="140"/>
    </row>
    <row r="192" spans="1:11" outlineLevel="1" x14ac:dyDescent="0.2">
      <c r="A192" s="135"/>
      <c r="B192" s="136"/>
      <c r="C192" s="361" t="s">
        <v>10426</v>
      </c>
      <c r="D192" s="362"/>
      <c r="E192" s="362"/>
      <c r="F192" s="362"/>
      <c r="G192" s="362"/>
      <c r="H192" s="140"/>
      <c r="I192" s="140"/>
      <c r="J192" s="140"/>
      <c r="K192" s="140"/>
    </row>
    <row r="193" spans="1:11" outlineLevel="1" x14ac:dyDescent="0.2">
      <c r="A193" s="51">
        <v>87</v>
      </c>
      <c r="B193" s="52" t="s">
        <v>10387</v>
      </c>
      <c r="C193" s="60" t="s">
        <v>10461</v>
      </c>
      <c r="D193" s="53" t="s">
        <v>165</v>
      </c>
      <c r="E193" s="54">
        <v>4</v>
      </c>
      <c r="F193" s="55">
        <v>0</v>
      </c>
      <c r="G193" s="56">
        <f t="shared" ref="G193:G256" si="9">ROUND(E193*F193,2)</f>
        <v>0</v>
      </c>
      <c r="H193" s="54">
        <v>0</v>
      </c>
      <c r="I193" s="54">
        <f t="shared" ref="I193:I224" si="10">ROUND(E193*H193,2)</f>
        <v>0</v>
      </c>
      <c r="J193" s="54">
        <v>0</v>
      </c>
      <c r="K193" s="54">
        <f t="shared" ref="K193:K224" si="11">ROUND(E193*J193,2)</f>
        <v>0</v>
      </c>
    </row>
    <row r="194" spans="1:11" outlineLevel="1" x14ac:dyDescent="0.2">
      <c r="A194" s="51">
        <v>88</v>
      </c>
      <c r="B194" s="52" t="s">
        <v>10387</v>
      </c>
      <c r="C194" s="60" t="s">
        <v>10462</v>
      </c>
      <c r="D194" s="53" t="s">
        <v>165</v>
      </c>
      <c r="E194" s="54">
        <v>2</v>
      </c>
      <c r="F194" s="55">
        <v>0</v>
      </c>
      <c r="G194" s="56">
        <f t="shared" si="9"/>
        <v>0</v>
      </c>
      <c r="H194" s="54">
        <v>0</v>
      </c>
      <c r="I194" s="54">
        <f t="shared" si="10"/>
        <v>0</v>
      </c>
      <c r="J194" s="54">
        <v>0</v>
      </c>
      <c r="K194" s="54">
        <f t="shared" si="11"/>
        <v>0</v>
      </c>
    </row>
    <row r="195" spans="1:11" outlineLevel="1" x14ac:dyDescent="0.2">
      <c r="A195" s="51">
        <v>89</v>
      </c>
      <c r="B195" s="52" t="s">
        <v>10463</v>
      </c>
      <c r="C195" s="60" t="s">
        <v>10433</v>
      </c>
      <c r="D195" s="53" t="s">
        <v>165</v>
      </c>
      <c r="E195" s="54">
        <v>1</v>
      </c>
      <c r="F195" s="55">
        <v>0</v>
      </c>
      <c r="G195" s="56">
        <f t="shared" si="9"/>
        <v>0</v>
      </c>
      <c r="H195" s="54">
        <v>0</v>
      </c>
      <c r="I195" s="54">
        <f t="shared" si="10"/>
        <v>0</v>
      </c>
      <c r="J195" s="54">
        <v>0</v>
      </c>
      <c r="K195" s="54">
        <f t="shared" si="11"/>
        <v>0</v>
      </c>
    </row>
    <row r="196" spans="1:11" outlineLevel="1" x14ac:dyDescent="0.2">
      <c r="A196" s="51">
        <v>90</v>
      </c>
      <c r="B196" s="52" t="s">
        <v>10464</v>
      </c>
      <c r="C196" s="60" t="s">
        <v>10431</v>
      </c>
      <c r="D196" s="53" t="s">
        <v>165</v>
      </c>
      <c r="E196" s="54">
        <v>1</v>
      </c>
      <c r="F196" s="55">
        <v>0</v>
      </c>
      <c r="G196" s="56">
        <f t="shared" si="9"/>
        <v>0</v>
      </c>
      <c r="H196" s="54">
        <v>0</v>
      </c>
      <c r="I196" s="54">
        <f t="shared" si="10"/>
        <v>0</v>
      </c>
      <c r="J196" s="54">
        <v>0</v>
      </c>
      <c r="K196" s="54">
        <f t="shared" si="11"/>
        <v>0</v>
      </c>
    </row>
    <row r="197" spans="1:11" outlineLevel="1" x14ac:dyDescent="0.2">
      <c r="A197" s="51">
        <v>91</v>
      </c>
      <c r="B197" s="52" t="s">
        <v>10465</v>
      </c>
      <c r="C197" s="60" t="s">
        <v>10433</v>
      </c>
      <c r="D197" s="53" t="s">
        <v>165</v>
      </c>
      <c r="E197" s="54">
        <v>1</v>
      </c>
      <c r="F197" s="55">
        <v>0</v>
      </c>
      <c r="G197" s="56">
        <f t="shared" si="9"/>
        <v>0</v>
      </c>
      <c r="H197" s="54">
        <v>0</v>
      </c>
      <c r="I197" s="54">
        <f t="shared" si="10"/>
        <v>0</v>
      </c>
      <c r="J197" s="54">
        <v>0</v>
      </c>
      <c r="K197" s="54">
        <f t="shared" si="11"/>
        <v>0</v>
      </c>
    </row>
    <row r="198" spans="1:11" outlineLevel="1" x14ac:dyDescent="0.2">
      <c r="A198" s="51">
        <v>92</v>
      </c>
      <c r="B198" s="52" t="s">
        <v>10466</v>
      </c>
      <c r="C198" s="60" t="s">
        <v>10431</v>
      </c>
      <c r="D198" s="53" t="s">
        <v>165</v>
      </c>
      <c r="E198" s="54">
        <v>1</v>
      </c>
      <c r="F198" s="55">
        <v>0</v>
      </c>
      <c r="G198" s="56">
        <f t="shared" si="9"/>
        <v>0</v>
      </c>
      <c r="H198" s="54">
        <v>0</v>
      </c>
      <c r="I198" s="54">
        <f t="shared" si="10"/>
        <v>0</v>
      </c>
      <c r="J198" s="54">
        <v>0</v>
      </c>
      <c r="K198" s="54">
        <f t="shared" si="11"/>
        <v>0</v>
      </c>
    </row>
    <row r="199" spans="1:11" outlineLevel="1" x14ac:dyDescent="0.2">
      <c r="A199" s="51">
        <v>93</v>
      </c>
      <c r="B199" s="52" t="s">
        <v>10467</v>
      </c>
      <c r="C199" s="60" t="s">
        <v>10468</v>
      </c>
      <c r="D199" s="53" t="s">
        <v>165</v>
      </c>
      <c r="E199" s="54">
        <v>1</v>
      </c>
      <c r="F199" s="55">
        <v>0</v>
      </c>
      <c r="G199" s="56">
        <f t="shared" si="9"/>
        <v>0</v>
      </c>
      <c r="H199" s="54">
        <v>0</v>
      </c>
      <c r="I199" s="54">
        <f t="shared" si="10"/>
        <v>0</v>
      </c>
      <c r="J199" s="54">
        <v>0</v>
      </c>
      <c r="K199" s="54">
        <f t="shared" si="11"/>
        <v>0</v>
      </c>
    </row>
    <row r="200" spans="1:11" outlineLevel="1" x14ac:dyDescent="0.2">
      <c r="A200" s="51">
        <v>94</v>
      </c>
      <c r="B200" s="52" t="s">
        <v>10469</v>
      </c>
      <c r="C200" s="60" t="s">
        <v>10431</v>
      </c>
      <c r="D200" s="53" t="s">
        <v>165</v>
      </c>
      <c r="E200" s="54">
        <v>1</v>
      </c>
      <c r="F200" s="55">
        <v>0</v>
      </c>
      <c r="G200" s="56">
        <f t="shared" si="9"/>
        <v>0</v>
      </c>
      <c r="H200" s="54">
        <v>0</v>
      </c>
      <c r="I200" s="54">
        <f t="shared" si="10"/>
        <v>0</v>
      </c>
      <c r="J200" s="54">
        <v>0</v>
      </c>
      <c r="K200" s="54">
        <f t="shared" si="11"/>
        <v>0</v>
      </c>
    </row>
    <row r="201" spans="1:11" outlineLevel="1" x14ac:dyDescent="0.2">
      <c r="A201" s="51">
        <v>95</v>
      </c>
      <c r="B201" s="52" t="s">
        <v>10470</v>
      </c>
      <c r="C201" s="60" t="s">
        <v>10433</v>
      </c>
      <c r="D201" s="53" t="s">
        <v>165</v>
      </c>
      <c r="E201" s="54">
        <v>1</v>
      </c>
      <c r="F201" s="55">
        <v>0</v>
      </c>
      <c r="G201" s="56">
        <f t="shared" si="9"/>
        <v>0</v>
      </c>
      <c r="H201" s="54">
        <v>0</v>
      </c>
      <c r="I201" s="54">
        <f t="shared" si="10"/>
        <v>0</v>
      </c>
      <c r="J201" s="54">
        <v>0</v>
      </c>
      <c r="K201" s="54">
        <f t="shared" si="11"/>
        <v>0</v>
      </c>
    </row>
    <row r="202" spans="1:11" outlineLevel="1" x14ac:dyDescent="0.2">
      <c r="A202" s="51">
        <v>96</v>
      </c>
      <c r="B202" s="52" t="s">
        <v>10471</v>
      </c>
      <c r="C202" s="60" t="s">
        <v>10431</v>
      </c>
      <c r="D202" s="53" t="s">
        <v>165</v>
      </c>
      <c r="E202" s="54">
        <v>1</v>
      </c>
      <c r="F202" s="55">
        <v>0</v>
      </c>
      <c r="G202" s="56">
        <f t="shared" si="9"/>
        <v>0</v>
      </c>
      <c r="H202" s="54">
        <v>0</v>
      </c>
      <c r="I202" s="54">
        <f t="shared" si="10"/>
        <v>0</v>
      </c>
      <c r="J202" s="54">
        <v>0</v>
      </c>
      <c r="K202" s="54">
        <f t="shared" si="11"/>
        <v>0</v>
      </c>
    </row>
    <row r="203" spans="1:11" outlineLevel="1" x14ac:dyDescent="0.2">
      <c r="A203" s="51">
        <v>97</v>
      </c>
      <c r="B203" s="52" t="s">
        <v>10472</v>
      </c>
      <c r="C203" s="60" t="s">
        <v>10473</v>
      </c>
      <c r="D203" s="53" t="s">
        <v>165</v>
      </c>
      <c r="E203" s="54">
        <v>1</v>
      </c>
      <c r="F203" s="55">
        <v>0</v>
      </c>
      <c r="G203" s="56">
        <f t="shared" si="9"/>
        <v>0</v>
      </c>
      <c r="H203" s="54">
        <v>0</v>
      </c>
      <c r="I203" s="54">
        <f t="shared" si="10"/>
        <v>0</v>
      </c>
      <c r="J203" s="54">
        <v>0</v>
      </c>
      <c r="K203" s="54">
        <f t="shared" si="11"/>
        <v>0</v>
      </c>
    </row>
    <row r="204" spans="1:11" outlineLevel="1" x14ac:dyDescent="0.2">
      <c r="A204" s="51">
        <v>98</v>
      </c>
      <c r="B204" s="52" t="s">
        <v>10474</v>
      </c>
      <c r="C204" s="60" t="s">
        <v>10473</v>
      </c>
      <c r="D204" s="53" t="s">
        <v>165</v>
      </c>
      <c r="E204" s="54">
        <v>1</v>
      </c>
      <c r="F204" s="55">
        <v>0</v>
      </c>
      <c r="G204" s="56">
        <f t="shared" si="9"/>
        <v>0</v>
      </c>
      <c r="H204" s="54">
        <v>0</v>
      </c>
      <c r="I204" s="54">
        <f t="shared" si="10"/>
        <v>0</v>
      </c>
      <c r="J204" s="54">
        <v>0</v>
      </c>
      <c r="K204" s="54">
        <f t="shared" si="11"/>
        <v>0</v>
      </c>
    </row>
    <row r="205" spans="1:11" ht="22.5" outlineLevel="1" x14ac:dyDescent="0.2">
      <c r="A205" s="51">
        <v>99</v>
      </c>
      <c r="B205" s="52" t="s">
        <v>10475</v>
      </c>
      <c r="C205" s="60" t="s">
        <v>10476</v>
      </c>
      <c r="D205" s="53" t="s">
        <v>165</v>
      </c>
      <c r="E205" s="54">
        <v>4</v>
      </c>
      <c r="F205" s="55">
        <v>0</v>
      </c>
      <c r="G205" s="56">
        <f t="shared" si="9"/>
        <v>0</v>
      </c>
      <c r="H205" s="54">
        <v>0</v>
      </c>
      <c r="I205" s="54">
        <f t="shared" si="10"/>
        <v>0</v>
      </c>
      <c r="J205" s="54">
        <v>0</v>
      </c>
      <c r="K205" s="54">
        <f t="shared" si="11"/>
        <v>0</v>
      </c>
    </row>
    <row r="206" spans="1:11" outlineLevel="1" x14ac:dyDescent="0.2">
      <c r="A206" s="51">
        <v>100</v>
      </c>
      <c r="B206" s="52" t="s">
        <v>10477</v>
      </c>
      <c r="C206" s="60" t="s">
        <v>10478</v>
      </c>
      <c r="D206" s="53" t="s">
        <v>165</v>
      </c>
      <c r="E206" s="54">
        <v>2</v>
      </c>
      <c r="F206" s="55">
        <v>0</v>
      </c>
      <c r="G206" s="56">
        <f t="shared" si="9"/>
        <v>0</v>
      </c>
      <c r="H206" s="54">
        <v>0</v>
      </c>
      <c r="I206" s="54">
        <f t="shared" si="10"/>
        <v>0</v>
      </c>
      <c r="J206" s="54">
        <v>0</v>
      </c>
      <c r="K206" s="54">
        <f t="shared" si="11"/>
        <v>0</v>
      </c>
    </row>
    <row r="207" spans="1:11" outlineLevel="1" x14ac:dyDescent="0.2">
      <c r="A207" s="51">
        <v>101</v>
      </c>
      <c r="B207" s="52" t="s">
        <v>10479</v>
      </c>
      <c r="C207" s="60" t="s">
        <v>10480</v>
      </c>
      <c r="D207" s="53" t="s">
        <v>165</v>
      </c>
      <c r="E207" s="54">
        <v>2</v>
      </c>
      <c r="F207" s="55">
        <v>0</v>
      </c>
      <c r="G207" s="56">
        <f t="shared" si="9"/>
        <v>0</v>
      </c>
      <c r="H207" s="54">
        <v>0</v>
      </c>
      <c r="I207" s="54">
        <f t="shared" si="10"/>
        <v>0</v>
      </c>
      <c r="J207" s="54">
        <v>0</v>
      </c>
      <c r="K207" s="54">
        <f t="shared" si="11"/>
        <v>0</v>
      </c>
    </row>
    <row r="208" spans="1:11" ht="22.5" outlineLevel="1" x14ac:dyDescent="0.2">
      <c r="A208" s="51">
        <v>102</v>
      </c>
      <c r="B208" s="52" t="s">
        <v>10481</v>
      </c>
      <c r="C208" s="60" t="s">
        <v>10482</v>
      </c>
      <c r="D208" s="53" t="s">
        <v>165</v>
      </c>
      <c r="E208" s="54">
        <v>1</v>
      </c>
      <c r="F208" s="55">
        <v>0</v>
      </c>
      <c r="G208" s="56">
        <f t="shared" si="9"/>
        <v>0</v>
      </c>
      <c r="H208" s="54">
        <v>0</v>
      </c>
      <c r="I208" s="54">
        <f t="shared" si="10"/>
        <v>0</v>
      </c>
      <c r="J208" s="54">
        <v>0</v>
      </c>
      <c r="K208" s="54">
        <f t="shared" si="11"/>
        <v>0</v>
      </c>
    </row>
    <row r="209" spans="1:11" outlineLevel="1" x14ac:dyDescent="0.2">
      <c r="A209" s="51">
        <v>103</v>
      </c>
      <c r="B209" s="52" t="s">
        <v>10483</v>
      </c>
      <c r="C209" s="60" t="s">
        <v>10484</v>
      </c>
      <c r="D209" s="53" t="s">
        <v>165</v>
      </c>
      <c r="E209" s="54">
        <v>1</v>
      </c>
      <c r="F209" s="55">
        <v>0</v>
      </c>
      <c r="G209" s="56">
        <f t="shared" si="9"/>
        <v>0</v>
      </c>
      <c r="H209" s="54">
        <v>0</v>
      </c>
      <c r="I209" s="54">
        <f t="shared" si="10"/>
        <v>0</v>
      </c>
      <c r="J209" s="54">
        <v>0</v>
      </c>
      <c r="K209" s="54">
        <f t="shared" si="11"/>
        <v>0</v>
      </c>
    </row>
    <row r="210" spans="1:11" outlineLevel="1" x14ac:dyDescent="0.2">
      <c r="A210" s="51">
        <v>104</v>
      </c>
      <c r="B210" s="52" t="s">
        <v>10485</v>
      </c>
      <c r="C210" s="60" t="s">
        <v>10486</v>
      </c>
      <c r="D210" s="53" t="s">
        <v>165</v>
      </c>
      <c r="E210" s="54">
        <v>3</v>
      </c>
      <c r="F210" s="55">
        <v>0</v>
      </c>
      <c r="G210" s="56">
        <f t="shared" si="9"/>
        <v>0</v>
      </c>
      <c r="H210" s="54">
        <v>0</v>
      </c>
      <c r="I210" s="54">
        <f t="shared" si="10"/>
        <v>0</v>
      </c>
      <c r="J210" s="54">
        <v>0</v>
      </c>
      <c r="K210" s="54">
        <f t="shared" si="11"/>
        <v>0</v>
      </c>
    </row>
    <row r="211" spans="1:11" ht="22.5" outlineLevel="1" x14ac:dyDescent="0.2">
      <c r="A211" s="51">
        <v>105</v>
      </c>
      <c r="B211" s="52" t="s">
        <v>10487</v>
      </c>
      <c r="C211" s="60" t="s">
        <v>10488</v>
      </c>
      <c r="D211" s="53" t="s">
        <v>165</v>
      </c>
      <c r="E211" s="54">
        <v>3</v>
      </c>
      <c r="F211" s="55">
        <v>0</v>
      </c>
      <c r="G211" s="56">
        <f t="shared" si="9"/>
        <v>0</v>
      </c>
      <c r="H211" s="54">
        <v>0</v>
      </c>
      <c r="I211" s="54">
        <f t="shared" si="10"/>
        <v>0</v>
      </c>
      <c r="J211" s="54">
        <v>0</v>
      </c>
      <c r="K211" s="54">
        <f t="shared" si="11"/>
        <v>0</v>
      </c>
    </row>
    <row r="212" spans="1:11" outlineLevel="1" x14ac:dyDescent="0.2">
      <c r="A212" s="51">
        <v>106</v>
      </c>
      <c r="B212" s="52" t="s">
        <v>10489</v>
      </c>
      <c r="C212" s="60" t="s">
        <v>10490</v>
      </c>
      <c r="D212" s="53" t="s">
        <v>165</v>
      </c>
      <c r="E212" s="54">
        <v>3</v>
      </c>
      <c r="F212" s="55">
        <v>0</v>
      </c>
      <c r="G212" s="56">
        <f t="shared" si="9"/>
        <v>0</v>
      </c>
      <c r="H212" s="54">
        <v>0</v>
      </c>
      <c r="I212" s="54">
        <f t="shared" si="10"/>
        <v>0</v>
      </c>
      <c r="J212" s="54">
        <v>0</v>
      </c>
      <c r="K212" s="54">
        <f t="shared" si="11"/>
        <v>0</v>
      </c>
    </row>
    <row r="213" spans="1:11" outlineLevel="1" x14ac:dyDescent="0.2">
      <c r="A213" s="51">
        <v>107</v>
      </c>
      <c r="B213" s="52" t="s">
        <v>10491</v>
      </c>
      <c r="C213" s="60" t="s">
        <v>10492</v>
      </c>
      <c r="D213" s="53" t="s">
        <v>165</v>
      </c>
      <c r="E213" s="54">
        <v>3</v>
      </c>
      <c r="F213" s="55">
        <v>0</v>
      </c>
      <c r="G213" s="56">
        <f t="shared" si="9"/>
        <v>0</v>
      </c>
      <c r="H213" s="54">
        <v>0</v>
      </c>
      <c r="I213" s="54">
        <f t="shared" si="10"/>
        <v>0</v>
      </c>
      <c r="J213" s="54">
        <v>0</v>
      </c>
      <c r="K213" s="54">
        <f t="shared" si="11"/>
        <v>0</v>
      </c>
    </row>
    <row r="214" spans="1:11" outlineLevel="1" x14ac:dyDescent="0.2">
      <c r="A214" s="51">
        <v>108</v>
      </c>
      <c r="B214" s="52" t="s">
        <v>10493</v>
      </c>
      <c r="C214" s="60" t="s">
        <v>10494</v>
      </c>
      <c r="D214" s="53" t="s">
        <v>165</v>
      </c>
      <c r="E214" s="54">
        <v>2</v>
      </c>
      <c r="F214" s="55">
        <v>0</v>
      </c>
      <c r="G214" s="56">
        <f t="shared" si="9"/>
        <v>0</v>
      </c>
      <c r="H214" s="54">
        <v>0</v>
      </c>
      <c r="I214" s="54">
        <f t="shared" si="10"/>
        <v>0</v>
      </c>
      <c r="J214" s="54">
        <v>0</v>
      </c>
      <c r="K214" s="54">
        <f t="shared" si="11"/>
        <v>0</v>
      </c>
    </row>
    <row r="215" spans="1:11" outlineLevel="1" x14ac:dyDescent="0.2">
      <c r="A215" s="51">
        <v>109</v>
      </c>
      <c r="B215" s="52" t="s">
        <v>10495</v>
      </c>
      <c r="C215" s="60" t="s">
        <v>10496</v>
      </c>
      <c r="D215" s="53" t="s">
        <v>165</v>
      </c>
      <c r="E215" s="54">
        <v>15</v>
      </c>
      <c r="F215" s="55">
        <v>0</v>
      </c>
      <c r="G215" s="56">
        <f t="shared" si="9"/>
        <v>0</v>
      </c>
      <c r="H215" s="54">
        <v>0</v>
      </c>
      <c r="I215" s="54">
        <f t="shared" si="10"/>
        <v>0</v>
      </c>
      <c r="J215" s="54">
        <v>0</v>
      </c>
      <c r="K215" s="54">
        <f t="shared" si="11"/>
        <v>0</v>
      </c>
    </row>
    <row r="216" spans="1:11" outlineLevel="1" x14ac:dyDescent="0.2">
      <c r="A216" s="51">
        <v>110</v>
      </c>
      <c r="B216" s="52" t="s">
        <v>10497</v>
      </c>
      <c r="C216" s="60" t="s">
        <v>10498</v>
      </c>
      <c r="D216" s="53" t="s">
        <v>165</v>
      </c>
      <c r="E216" s="54">
        <v>1</v>
      </c>
      <c r="F216" s="55">
        <v>0</v>
      </c>
      <c r="G216" s="56">
        <f t="shared" si="9"/>
        <v>0</v>
      </c>
      <c r="H216" s="54">
        <v>0</v>
      </c>
      <c r="I216" s="54">
        <f t="shared" si="10"/>
        <v>0</v>
      </c>
      <c r="J216" s="54">
        <v>0</v>
      </c>
      <c r="K216" s="54">
        <f t="shared" si="11"/>
        <v>0</v>
      </c>
    </row>
    <row r="217" spans="1:11" outlineLevel="1" x14ac:dyDescent="0.2">
      <c r="A217" s="51">
        <v>111</v>
      </c>
      <c r="B217" s="52" t="s">
        <v>10499</v>
      </c>
      <c r="C217" s="60" t="s">
        <v>10500</v>
      </c>
      <c r="D217" s="53" t="s">
        <v>165</v>
      </c>
      <c r="E217" s="54">
        <v>2</v>
      </c>
      <c r="F217" s="55">
        <v>0</v>
      </c>
      <c r="G217" s="56">
        <f t="shared" si="9"/>
        <v>0</v>
      </c>
      <c r="H217" s="54">
        <v>0</v>
      </c>
      <c r="I217" s="54">
        <f t="shared" si="10"/>
        <v>0</v>
      </c>
      <c r="J217" s="54">
        <v>0</v>
      </c>
      <c r="K217" s="54">
        <f t="shared" si="11"/>
        <v>0</v>
      </c>
    </row>
    <row r="218" spans="1:11" outlineLevel="1" x14ac:dyDescent="0.2">
      <c r="A218" s="51">
        <v>112</v>
      </c>
      <c r="B218" s="52" t="s">
        <v>10501</v>
      </c>
      <c r="C218" s="60" t="s">
        <v>10502</v>
      </c>
      <c r="D218" s="53" t="s">
        <v>165</v>
      </c>
      <c r="E218" s="54">
        <v>9</v>
      </c>
      <c r="F218" s="55">
        <v>0</v>
      </c>
      <c r="G218" s="56">
        <f t="shared" si="9"/>
        <v>0</v>
      </c>
      <c r="H218" s="54">
        <v>0</v>
      </c>
      <c r="I218" s="54">
        <f t="shared" si="10"/>
        <v>0</v>
      </c>
      <c r="J218" s="54">
        <v>0</v>
      </c>
      <c r="K218" s="54">
        <f t="shared" si="11"/>
        <v>0</v>
      </c>
    </row>
    <row r="219" spans="1:11" outlineLevel="1" x14ac:dyDescent="0.2">
      <c r="A219" s="51">
        <v>113</v>
      </c>
      <c r="B219" s="52" t="s">
        <v>10503</v>
      </c>
      <c r="C219" s="60" t="s">
        <v>10504</v>
      </c>
      <c r="D219" s="53" t="s">
        <v>165</v>
      </c>
      <c r="E219" s="54">
        <v>2</v>
      </c>
      <c r="F219" s="55">
        <v>0</v>
      </c>
      <c r="G219" s="56">
        <f t="shared" si="9"/>
        <v>0</v>
      </c>
      <c r="H219" s="54">
        <v>0</v>
      </c>
      <c r="I219" s="54">
        <f t="shared" si="10"/>
        <v>0</v>
      </c>
      <c r="J219" s="54">
        <v>0</v>
      </c>
      <c r="K219" s="54">
        <f t="shared" si="11"/>
        <v>0</v>
      </c>
    </row>
    <row r="220" spans="1:11" outlineLevel="1" x14ac:dyDescent="0.2">
      <c r="A220" s="51">
        <v>114</v>
      </c>
      <c r="B220" s="52" t="s">
        <v>10505</v>
      </c>
      <c r="C220" s="60" t="s">
        <v>10506</v>
      </c>
      <c r="D220" s="53" t="s">
        <v>165</v>
      </c>
      <c r="E220" s="54">
        <v>24</v>
      </c>
      <c r="F220" s="55">
        <v>0</v>
      </c>
      <c r="G220" s="56">
        <f t="shared" si="9"/>
        <v>0</v>
      </c>
      <c r="H220" s="54">
        <v>0</v>
      </c>
      <c r="I220" s="54">
        <f t="shared" si="10"/>
        <v>0</v>
      </c>
      <c r="J220" s="54">
        <v>0</v>
      </c>
      <c r="K220" s="54">
        <f t="shared" si="11"/>
        <v>0</v>
      </c>
    </row>
    <row r="221" spans="1:11" outlineLevel="1" x14ac:dyDescent="0.2">
      <c r="A221" s="51">
        <v>115</v>
      </c>
      <c r="B221" s="52" t="s">
        <v>10507</v>
      </c>
      <c r="C221" s="60" t="s">
        <v>10508</v>
      </c>
      <c r="D221" s="53" t="s">
        <v>165</v>
      </c>
      <c r="E221" s="54">
        <v>2</v>
      </c>
      <c r="F221" s="55">
        <v>0</v>
      </c>
      <c r="G221" s="56">
        <f t="shared" si="9"/>
        <v>0</v>
      </c>
      <c r="H221" s="54">
        <v>0</v>
      </c>
      <c r="I221" s="54">
        <f t="shared" si="10"/>
        <v>0</v>
      </c>
      <c r="J221" s="54">
        <v>0</v>
      </c>
      <c r="K221" s="54">
        <f t="shared" si="11"/>
        <v>0</v>
      </c>
    </row>
    <row r="222" spans="1:11" ht="22.5" outlineLevel="1" x14ac:dyDescent="0.2">
      <c r="A222" s="51">
        <v>116</v>
      </c>
      <c r="B222" s="52" t="s">
        <v>10509</v>
      </c>
      <c r="C222" s="60" t="s">
        <v>10510</v>
      </c>
      <c r="D222" s="53" t="s">
        <v>165</v>
      </c>
      <c r="E222" s="54">
        <v>6</v>
      </c>
      <c r="F222" s="55">
        <v>0</v>
      </c>
      <c r="G222" s="56">
        <f t="shared" si="9"/>
        <v>0</v>
      </c>
      <c r="H222" s="54">
        <v>0</v>
      </c>
      <c r="I222" s="54">
        <f t="shared" si="10"/>
        <v>0</v>
      </c>
      <c r="J222" s="54">
        <v>0</v>
      </c>
      <c r="K222" s="54">
        <f t="shared" si="11"/>
        <v>0</v>
      </c>
    </row>
    <row r="223" spans="1:11" ht="22.5" outlineLevel="1" x14ac:dyDescent="0.2">
      <c r="A223" s="51">
        <v>117</v>
      </c>
      <c r="B223" s="52" t="s">
        <v>10511</v>
      </c>
      <c r="C223" s="60" t="s">
        <v>10512</v>
      </c>
      <c r="D223" s="53" t="s">
        <v>165</v>
      </c>
      <c r="E223" s="54">
        <v>2</v>
      </c>
      <c r="F223" s="55">
        <v>0</v>
      </c>
      <c r="G223" s="56">
        <f t="shared" si="9"/>
        <v>0</v>
      </c>
      <c r="H223" s="54">
        <v>0</v>
      </c>
      <c r="I223" s="54">
        <f t="shared" si="10"/>
        <v>0</v>
      </c>
      <c r="J223" s="54">
        <v>0</v>
      </c>
      <c r="K223" s="54">
        <f t="shared" si="11"/>
        <v>0</v>
      </c>
    </row>
    <row r="224" spans="1:11" outlineLevel="1" x14ac:dyDescent="0.2">
      <c r="A224" s="51">
        <v>118</v>
      </c>
      <c r="B224" s="52" t="s">
        <v>10513</v>
      </c>
      <c r="C224" s="60" t="s">
        <v>10514</v>
      </c>
      <c r="D224" s="53" t="s">
        <v>165</v>
      </c>
      <c r="E224" s="54">
        <v>1</v>
      </c>
      <c r="F224" s="55">
        <v>0</v>
      </c>
      <c r="G224" s="56">
        <f t="shared" si="9"/>
        <v>0</v>
      </c>
      <c r="H224" s="54">
        <v>0</v>
      </c>
      <c r="I224" s="54">
        <f t="shared" si="10"/>
        <v>0</v>
      </c>
      <c r="J224" s="54">
        <v>0</v>
      </c>
      <c r="K224" s="54">
        <f t="shared" si="11"/>
        <v>0</v>
      </c>
    </row>
    <row r="225" spans="1:11" outlineLevel="1" x14ac:dyDescent="0.2">
      <c r="A225" s="51">
        <v>119</v>
      </c>
      <c r="B225" s="52" t="s">
        <v>10515</v>
      </c>
      <c r="C225" s="60" t="s">
        <v>10516</v>
      </c>
      <c r="D225" s="53" t="s">
        <v>165</v>
      </c>
      <c r="E225" s="54">
        <v>1</v>
      </c>
      <c r="F225" s="55">
        <v>0</v>
      </c>
      <c r="G225" s="56">
        <f t="shared" si="9"/>
        <v>0</v>
      </c>
      <c r="H225" s="54">
        <v>0</v>
      </c>
      <c r="I225" s="54">
        <f t="shared" ref="I225:I256" si="12">ROUND(E225*H225,2)</f>
        <v>0</v>
      </c>
      <c r="J225" s="54">
        <v>0</v>
      </c>
      <c r="K225" s="54">
        <f t="shared" ref="K225:K256" si="13">ROUND(E225*J225,2)</f>
        <v>0</v>
      </c>
    </row>
    <row r="226" spans="1:11" outlineLevel="1" x14ac:dyDescent="0.2">
      <c r="A226" s="51">
        <v>120</v>
      </c>
      <c r="B226" s="52" t="s">
        <v>10517</v>
      </c>
      <c r="C226" s="60" t="s">
        <v>10518</v>
      </c>
      <c r="D226" s="53" t="s">
        <v>165</v>
      </c>
      <c r="E226" s="54">
        <v>1</v>
      </c>
      <c r="F226" s="55">
        <v>0</v>
      </c>
      <c r="G226" s="56">
        <f t="shared" si="9"/>
        <v>0</v>
      </c>
      <c r="H226" s="54">
        <v>0</v>
      </c>
      <c r="I226" s="54">
        <f t="shared" si="12"/>
        <v>0</v>
      </c>
      <c r="J226" s="54">
        <v>0</v>
      </c>
      <c r="K226" s="54">
        <f t="shared" si="13"/>
        <v>0</v>
      </c>
    </row>
    <row r="227" spans="1:11" outlineLevel="1" x14ac:dyDescent="0.2">
      <c r="A227" s="51">
        <v>121</v>
      </c>
      <c r="B227" s="52" t="s">
        <v>10519</v>
      </c>
      <c r="C227" s="60" t="s">
        <v>10520</v>
      </c>
      <c r="D227" s="53" t="s">
        <v>165</v>
      </c>
      <c r="E227" s="54">
        <v>1</v>
      </c>
      <c r="F227" s="55">
        <v>0</v>
      </c>
      <c r="G227" s="56">
        <f t="shared" si="9"/>
        <v>0</v>
      </c>
      <c r="H227" s="54">
        <v>0</v>
      </c>
      <c r="I227" s="54">
        <f t="shared" si="12"/>
        <v>0</v>
      </c>
      <c r="J227" s="54">
        <v>0</v>
      </c>
      <c r="K227" s="54">
        <f t="shared" si="13"/>
        <v>0</v>
      </c>
    </row>
    <row r="228" spans="1:11" outlineLevel="1" x14ac:dyDescent="0.2">
      <c r="A228" s="51">
        <v>122</v>
      </c>
      <c r="B228" s="52" t="s">
        <v>10521</v>
      </c>
      <c r="C228" s="60" t="s">
        <v>10522</v>
      </c>
      <c r="D228" s="53" t="s">
        <v>165</v>
      </c>
      <c r="E228" s="54">
        <v>1</v>
      </c>
      <c r="F228" s="55">
        <v>0</v>
      </c>
      <c r="G228" s="56">
        <f t="shared" si="9"/>
        <v>0</v>
      </c>
      <c r="H228" s="54">
        <v>0</v>
      </c>
      <c r="I228" s="54">
        <f t="shared" si="12"/>
        <v>0</v>
      </c>
      <c r="J228" s="54">
        <v>0</v>
      </c>
      <c r="K228" s="54">
        <f t="shared" si="13"/>
        <v>0</v>
      </c>
    </row>
    <row r="229" spans="1:11" outlineLevel="1" x14ac:dyDescent="0.2">
      <c r="A229" s="51">
        <v>123</v>
      </c>
      <c r="B229" s="52" t="s">
        <v>10523</v>
      </c>
      <c r="C229" s="60" t="s">
        <v>10522</v>
      </c>
      <c r="D229" s="53" t="s">
        <v>165</v>
      </c>
      <c r="E229" s="54">
        <v>2</v>
      </c>
      <c r="F229" s="55">
        <v>0</v>
      </c>
      <c r="G229" s="56">
        <f t="shared" si="9"/>
        <v>0</v>
      </c>
      <c r="H229" s="54">
        <v>0</v>
      </c>
      <c r="I229" s="54">
        <f t="shared" si="12"/>
        <v>0</v>
      </c>
      <c r="J229" s="54">
        <v>0</v>
      </c>
      <c r="K229" s="54">
        <f t="shared" si="13"/>
        <v>0</v>
      </c>
    </row>
    <row r="230" spans="1:11" outlineLevel="1" x14ac:dyDescent="0.2">
      <c r="A230" s="51">
        <v>124</v>
      </c>
      <c r="B230" s="52" t="s">
        <v>10524</v>
      </c>
      <c r="C230" s="60" t="s">
        <v>10525</v>
      </c>
      <c r="D230" s="53" t="s">
        <v>165</v>
      </c>
      <c r="E230" s="54">
        <v>1</v>
      </c>
      <c r="F230" s="55">
        <v>0</v>
      </c>
      <c r="G230" s="56">
        <f t="shared" si="9"/>
        <v>0</v>
      </c>
      <c r="H230" s="54">
        <v>0</v>
      </c>
      <c r="I230" s="54">
        <f t="shared" si="12"/>
        <v>0</v>
      </c>
      <c r="J230" s="54">
        <v>0</v>
      </c>
      <c r="K230" s="54">
        <f t="shared" si="13"/>
        <v>0</v>
      </c>
    </row>
    <row r="231" spans="1:11" outlineLevel="1" x14ac:dyDescent="0.2">
      <c r="A231" s="51">
        <v>125</v>
      </c>
      <c r="B231" s="52" t="s">
        <v>10526</v>
      </c>
      <c r="C231" s="60" t="s">
        <v>10527</v>
      </c>
      <c r="D231" s="53" t="s">
        <v>165</v>
      </c>
      <c r="E231" s="54">
        <v>3</v>
      </c>
      <c r="F231" s="55">
        <v>0</v>
      </c>
      <c r="G231" s="56">
        <f t="shared" si="9"/>
        <v>0</v>
      </c>
      <c r="H231" s="54">
        <v>0</v>
      </c>
      <c r="I231" s="54">
        <f t="shared" si="12"/>
        <v>0</v>
      </c>
      <c r="J231" s="54">
        <v>0</v>
      </c>
      <c r="K231" s="54">
        <f t="shared" si="13"/>
        <v>0</v>
      </c>
    </row>
    <row r="232" spans="1:11" outlineLevel="1" x14ac:dyDescent="0.2">
      <c r="A232" s="51">
        <v>126</v>
      </c>
      <c r="B232" s="52" t="s">
        <v>10528</v>
      </c>
      <c r="C232" s="60" t="s">
        <v>10529</v>
      </c>
      <c r="D232" s="53" t="s">
        <v>165</v>
      </c>
      <c r="E232" s="54">
        <v>3</v>
      </c>
      <c r="F232" s="55">
        <v>0</v>
      </c>
      <c r="G232" s="56">
        <f t="shared" si="9"/>
        <v>0</v>
      </c>
      <c r="H232" s="54">
        <v>0</v>
      </c>
      <c r="I232" s="54">
        <f t="shared" si="12"/>
        <v>0</v>
      </c>
      <c r="J232" s="54">
        <v>0</v>
      </c>
      <c r="K232" s="54">
        <f t="shared" si="13"/>
        <v>0</v>
      </c>
    </row>
    <row r="233" spans="1:11" outlineLevel="1" x14ac:dyDescent="0.2">
      <c r="A233" s="51">
        <v>127</v>
      </c>
      <c r="B233" s="52" t="s">
        <v>10530</v>
      </c>
      <c r="C233" s="60" t="s">
        <v>10531</v>
      </c>
      <c r="D233" s="53" t="s">
        <v>165</v>
      </c>
      <c r="E233" s="54">
        <v>1</v>
      </c>
      <c r="F233" s="55">
        <v>0</v>
      </c>
      <c r="G233" s="56">
        <f t="shared" si="9"/>
        <v>0</v>
      </c>
      <c r="H233" s="54">
        <v>0</v>
      </c>
      <c r="I233" s="54">
        <f t="shared" si="12"/>
        <v>0</v>
      </c>
      <c r="J233" s="54">
        <v>0</v>
      </c>
      <c r="K233" s="54">
        <f t="shared" si="13"/>
        <v>0</v>
      </c>
    </row>
    <row r="234" spans="1:11" outlineLevel="1" x14ac:dyDescent="0.2">
      <c r="A234" s="51">
        <v>128</v>
      </c>
      <c r="B234" s="52" t="s">
        <v>10532</v>
      </c>
      <c r="C234" s="60" t="s">
        <v>10533</v>
      </c>
      <c r="D234" s="53" t="s">
        <v>165</v>
      </c>
      <c r="E234" s="54">
        <v>1</v>
      </c>
      <c r="F234" s="55">
        <v>0</v>
      </c>
      <c r="G234" s="56">
        <f t="shared" si="9"/>
        <v>0</v>
      </c>
      <c r="H234" s="54">
        <v>0</v>
      </c>
      <c r="I234" s="54">
        <f t="shared" si="12"/>
        <v>0</v>
      </c>
      <c r="J234" s="54">
        <v>0</v>
      </c>
      <c r="K234" s="54">
        <f t="shared" si="13"/>
        <v>0</v>
      </c>
    </row>
    <row r="235" spans="1:11" outlineLevel="1" x14ac:dyDescent="0.2">
      <c r="A235" s="51">
        <v>129</v>
      </c>
      <c r="B235" s="52" t="s">
        <v>10534</v>
      </c>
      <c r="C235" s="60" t="s">
        <v>10535</v>
      </c>
      <c r="D235" s="53" t="s">
        <v>165</v>
      </c>
      <c r="E235" s="54">
        <v>15</v>
      </c>
      <c r="F235" s="55">
        <v>0</v>
      </c>
      <c r="G235" s="56">
        <f t="shared" si="9"/>
        <v>0</v>
      </c>
      <c r="H235" s="54">
        <v>0</v>
      </c>
      <c r="I235" s="54">
        <f t="shared" si="12"/>
        <v>0</v>
      </c>
      <c r="J235" s="54">
        <v>0</v>
      </c>
      <c r="K235" s="54">
        <f t="shared" si="13"/>
        <v>0</v>
      </c>
    </row>
    <row r="236" spans="1:11" outlineLevel="1" x14ac:dyDescent="0.2">
      <c r="A236" s="51">
        <v>130</v>
      </c>
      <c r="B236" s="52" t="s">
        <v>10536</v>
      </c>
      <c r="C236" s="60" t="s">
        <v>10537</v>
      </c>
      <c r="D236" s="53" t="s">
        <v>165</v>
      </c>
      <c r="E236" s="54">
        <v>2</v>
      </c>
      <c r="F236" s="55">
        <v>0</v>
      </c>
      <c r="G236" s="56">
        <f t="shared" si="9"/>
        <v>0</v>
      </c>
      <c r="H236" s="54">
        <v>0</v>
      </c>
      <c r="I236" s="54">
        <f t="shared" si="12"/>
        <v>0</v>
      </c>
      <c r="J236" s="54">
        <v>0</v>
      </c>
      <c r="K236" s="54">
        <f t="shared" si="13"/>
        <v>0</v>
      </c>
    </row>
    <row r="237" spans="1:11" outlineLevel="1" x14ac:dyDescent="0.2">
      <c r="A237" s="51">
        <v>131</v>
      </c>
      <c r="B237" s="52" t="s">
        <v>10538</v>
      </c>
      <c r="C237" s="60" t="s">
        <v>10539</v>
      </c>
      <c r="D237" s="53" t="s">
        <v>165</v>
      </c>
      <c r="E237" s="54">
        <v>2</v>
      </c>
      <c r="F237" s="55">
        <v>0</v>
      </c>
      <c r="G237" s="56">
        <f t="shared" si="9"/>
        <v>0</v>
      </c>
      <c r="H237" s="54">
        <v>0</v>
      </c>
      <c r="I237" s="54">
        <f t="shared" si="12"/>
        <v>0</v>
      </c>
      <c r="J237" s="54">
        <v>0</v>
      </c>
      <c r="K237" s="54">
        <f t="shared" si="13"/>
        <v>0</v>
      </c>
    </row>
    <row r="238" spans="1:11" ht="22.5" outlineLevel="1" x14ac:dyDescent="0.2">
      <c r="A238" s="51">
        <v>132</v>
      </c>
      <c r="B238" s="52" t="s">
        <v>10540</v>
      </c>
      <c r="C238" s="60" t="s">
        <v>10541</v>
      </c>
      <c r="D238" s="53" t="s">
        <v>165</v>
      </c>
      <c r="E238" s="54">
        <v>2</v>
      </c>
      <c r="F238" s="55">
        <v>0</v>
      </c>
      <c r="G238" s="56">
        <f t="shared" si="9"/>
        <v>0</v>
      </c>
      <c r="H238" s="54">
        <v>0</v>
      </c>
      <c r="I238" s="54">
        <f t="shared" si="12"/>
        <v>0</v>
      </c>
      <c r="J238" s="54">
        <v>0</v>
      </c>
      <c r="K238" s="54">
        <f t="shared" si="13"/>
        <v>0</v>
      </c>
    </row>
    <row r="239" spans="1:11" ht="22.5" outlineLevel="1" x14ac:dyDescent="0.2">
      <c r="A239" s="51">
        <v>133</v>
      </c>
      <c r="B239" s="52" t="s">
        <v>10542</v>
      </c>
      <c r="C239" s="60" t="s">
        <v>10543</v>
      </c>
      <c r="D239" s="53" t="s">
        <v>165</v>
      </c>
      <c r="E239" s="54">
        <v>2</v>
      </c>
      <c r="F239" s="55">
        <v>0</v>
      </c>
      <c r="G239" s="56">
        <f t="shared" si="9"/>
        <v>0</v>
      </c>
      <c r="H239" s="54">
        <v>0</v>
      </c>
      <c r="I239" s="54">
        <f t="shared" si="12"/>
        <v>0</v>
      </c>
      <c r="J239" s="54">
        <v>0</v>
      </c>
      <c r="K239" s="54">
        <f t="shared" si="13"/>
        <v>0</v>
      </c>
    </row>
    <row r="240" spans="1:11" ht="22.5" outlineLevel="1" x14ac:dyDescent="0.2">
      <c r="A240" s="51">
        <v>134</v>
      </c>
      <c r="B240" s="52" t="s">
        <v>10544</v>
      </c>
      <c r="C240" s="60" t="s">
        <v>10545</v>
      </c>
      <c r="D240" s="53" t="s">
        <v>165</v>
      </c>
      <c r="E240" s="54">
        <v>6</v>
      </c>
      <c r="F240" s="55">
        <v>0</v>
      </c>
      <c r="G240" s="56">
        <f t="shared" si="9"/>
        <v>0</v>
      </c>
      <c r="H240" s="54">
        <v>0</v>
      </c>
      <c r="I240" s="54">
        <f t="shared" si="12"/>
        <v>0</v>
      </c>
      <c r="J240" s="54">
        <v>0</v>
      </c>
      <c r="K240" s="54">
        <f t="shared" si="13"/>
        <v>0</v>
      </c>
    </row>
    <row r="241" spans="1:11" ht="22.5" outlineLevel="1" x14ac:dyDescent="0.2">
      <c r="A241" s="51">
        <v>135</v>
      </c>
      <c r="B241" s="52" t="s">
        <v>10546</v>
      </c>
      <c r="C241" s="60" t="s">
        <v>10547</v>
      </c>
      <c r="D241" s="53" t="s">
        <v>165</v>
      </c>
      <c r="E241" s="54">
        <v>2</v>
      </c>
      <c r="F241" s="55">
        <v>0</v>
      </c>
      <c r="G241" s="56">
        <f t="shared" si="9"/>
        <v>0</v>
      </c>
      <c r="H241" s="54">
        <v>0</v>
      </c>
      <c r="I241" s="54">
        <f t="shared" si="12"/>
        <v>0</v>
      </c>
      <c r="J241" s="54">
        <v>0</v>
      </c>
      <c r="K241" s="54">
        <f t="shared" si="13"/>
        <v>0</v>
      </c>
    </row>
    <row r="242" spans="1:11" outlineLevel="1" x14ac:dyDescent="0.2">
      <c r="A242" s="51">
        <v>136</v>
      </c>
      <c r="B242" s="52" t="s">
        <v>10548</v>
      </c>
      <c r="C242" s="60" t="s">
        <v>10549</v>
      </c>
      <c r="D242" s="53" t="s">
        <v>165</v>
      </c>
      <c r="E242" s="54">
        <v>25</v>
      </c>
      <c r="F242" s="55">
        <v>0</v>
      </c>
      <c r="G242" s="56">
        <f t="shared" si="9"/>
        <v>0</v>
      </c>
      <c r="H242" s="54">
        <v>0</v>
      </c>
      <c r="I242" s="54">
        <f t="shared" si="12"/>
        <v>0</v>
      </c>
      <c r="J242" s="54">
        <v>0</v>
      </c>
      <c r="K242" s="54">
        <f t="shared" si="13"/>
        <v>0</v>
      </c>
    </row>
    <row r="243" spans="1:11" outlineLevel="1" x14ac:dyDescent="0.2">
      <c r="A243" s="51">
        <v>137</v>
      </c>
      <c r="B243" s="52" t="s">
        <v>10550</v>
      </c>
      <c r="C243" s="60" t="s">
        <v>10551</v>
      </c>
      <c r="D243" s="53" t="s">
        <v>165</v>
      </c>
      <c r="E243" s="54">
        <v>5</v>
      </c>
      <c r="F243" s="55">
        <v>0</v>
      </c>
      <c r="G243" s="56">
        <f t="shared" si="9"/>
        <v>0</v>
      </c>
      <c r="H243" s="54">
        <v>0</v>
      </c>
      <c r="I243" s="54">
        <f t="shared" si="12"/>
        <v>0</v>
      </c>
      <c r="J243" s="54">
        <v>0</v>
      </c>
      <c r="K243" s="54">
        <f t="shared" si="13"/>
        <v>0</v>
      </c>
    </row>
    <row r="244" spans="1:11" outlineLevel="1" x14ac:dyDescent="0.2">
      <c r="A244" s="51">
        <v>138</v>
      </c>
      <c r="B244" s="52" t="s">
        <v>10552</v>
      </c>
      <c r="C244" s="60" t="s">
        <v>10553</v>
      </c>
      <c r="D244" s="53" t="s">
        <v>165</v>
      </c>
      <c r="E244" s="54">
        <v>5</v>
      </c>
      <c r="F244" s="55">
        <v>0</v>
      </c>
      <c r="G244" s="56">
        <f t="shared" si="9"/>
        <v>0</v>
      </c>
      <c r="H244" s="54">
        <v>0</v>
      </c>
      <c r="I244" s="54">
        <f t="shared" si="12"/>
        <v>0</v>
      </c>
      <c r="J244" s="54">
        <v>0</v>
      </c>
      <c r="K244" s="54">
        <f t="shared" si="13"/>
        <v>0</v>
      </c>
    </row>
    <row r="245" spans="1:11" outlineLevel="1" x14ac:dyDescent="0.2">
      <c r="A245" s="51">
        <v>139</v>
      </c>
      <c r="B245" s="52" t="s">
        <v>10554</v>
      </c>
      <c r="C245" s="60" t="s">
        <v>10555</v>
      </c>
      <c r="D245" s="53" t="s">
        <v>165</v>
      </c>
      <c r="E245" s="54">
        <v>2</v>
      </c>
      <c r="F245" s="55">
        <v>0</v>
      </c>
      <c r="G245" s="56">
        <f t="shared" si="9"/>
        <v>0</v>
      </c>
      <c r="H245" s="54">
        <v>0</v>
      </c>
      <c r="I245" s="54">
        <f t="shared" si="12"/>
        <v>0</v>
      </c>
      <c r="J245" s="54">
        <v>0</v>
      </c>
      <c r="K245" s="54">
        <f t="shared" si="13"/>
        <v>0</v>
      </c>
    </row>
    <row r="246" spans="1:11" outlineLevel="1" x14ac:dyDescent="0.2">
      <c r="A246" s="51">
        <v>140</v>
      </c>
      <c r="B246" s="52" t="s">
        <v>10556</v>
      </c>
      <c r="C246" s="60" t="s">
        <v>10557</v>
      </c>
      <c r="D246" s="53" t="s">
        <v>165</v>
      </c>
      <c r="E246" s="54">
        <v>24</v>
      </c>
      <c r="F246" s="55">
        <v>0</v>
      </c>
      <c r="G246" s="56">
        <f t="shared" si="9"/>
        <v>0</v>
      </c>
      <c r="H246" s="54">
        <v>0</v>
      </c>
      <c r="I246" s="54">
        <f t="shared" si="12"/>
        <v>0</v>
      </c>
      <c r="J246" s="54">
        <v>0</v>
      </c>
      <c r="K246" s="54">
        <f t="shared" si="13"/>
        <v>0</v>
      </c>
    </row>
    <row r="247" spans="1:11" outlineLevel="1" x14ac:dyDescent="0.2">
      <c r="A247" s="51">
        <v>141</v>
      </c>
      <c r="B247" s="52" t="s">
        <v>10558</v>
      </c>
      <c r="C247" s="60" t="s">
        <v>10559</v>
      </c>
      <c r="D247" s="53" t="s">
        <v>165</v>
      </c>
      <c r="E247" s="54">
        <v>8</v>
      </c>
      <c r="F247" s="55">
        <v>0</v>
      </c>
      <c r="G247" s="56">
        <f t="shared" si="9"/>
        <v>0</v>
      </c>
      <c r="H247" s="54">
        <v>0</v>
      </c>
      <c r="I247" s="54">
        <f t="shared" si="12"/>
        <v>0</v>
      </c>
      <c r="J247" s="54">
        <v>0</v>
      </c>
      <c r="K247" s="54">
        <f t="shared" si="13"/>
        <v>0</v>
      </c>
    </row>
    <row r="248" spans="1:11" outlineLevel="1" x14ac:dyDescent="0.2">
      <c r="A248" s="51">
        <v>142</v>
      </c>
      <c r="B248" s="52" t="s">
        <v>10560</v>
      </c>
      <c r="C248" s="60" t="s">
        <v>10561</v>
      </c>
      <c r="D248" s="53" t="s">
        <v>165</v>
      </c>
      <c r="E248" s="54">
        <v>9</v>
      </c>
      <c r="F248" s="55">
        <v>0</v>
      </c>
      <c r="G248" s="56">
        <f t="shared" si="9"/>
        <v>0</v>
      </c>
      <c r="H248" s="54">
        <v>0</v>
      </c>
      <c r="I248" s="54">
        <f t="shared" si="12"/>
        <v>0</v>
      </c>
      <c r="J248" s="54">
        <v>0</v>
      </c>
      <c r="K248" s="54">
        <f t="shared" si="13"/>
        <v>0</v>
      </c>
    </row>
    <row r="249" spans="1:11" outlineLevel="1" x14ac:dyDescent="0.2">
      <c r="A249" s="51">
        <v>143</v>
      </c>
      <c r="B249" s="52" t="s">
        <v>10562</v>
      </c>
      <c r="C249" s="60" t="s">
        <v>10563</v>
      </c>
      <c r="D249" s="53" t="s">
        <v>165</v>
      </c>
      <c r="E249" s="54">
        <v>4</v>
      </c>
      <c r="F249" s="55">
        <v>0</v>
      </c>
      <c r="G249" s="56">
        <f t="shared" si="9"/>
        <v>0</v>
      </c>
      <c r="H249" s="54">
        <v>0</v>
      </c>
      <c r="I249" s="54">
        <f t="shared" si="12"/>
        <v>0</v>
      </c>
      <c r="J249" s="54">
        <v>0</v>
      </c>
      <c r="K249" s="54">
        <f t="shared" si="13"/>
        <v>0</v>
      </c>
    </row>
    <row r="250" spans="1:11" outlineLevel="1" x14ac:dyDescent="0.2">
      <c r="A250" s="51">
        <v>144</v>
      </c>
      <c r="B250" s="52" t="s">
        <v>10564</v>
      </c>
      <c r="C250" s="60" t="s">
        <v>10565</v>
      </c>
      <c r="D250" s="53" t="s">
        <v>165</v>
      </c>
      <c r="E250" s="54">
        <v>2</v>
      </c>
      <c r="F250" s="55">
        <v>0</v>
      </c>
      <c r="G250" s="56">
        <f t="shared" si="9"/>
        <v>0</v>
      </c>
      <c r="H250" s="54">
        <v>0</v>
      </c>
      <c r="I250" s="54">
        <f t="shared" si="12"/>
        <v>0</v>
      </c>
      <c r="J250" s="54">
        <v>0</v>
      </c>
      <c r="K250" s="54">
        <f t="shared" si="13"/>
        <v>0</v>
      </c>
    </row>
    <row r="251" spans="1:11" outlineLevel="1" x14ac:dyDescent="0.2">
      <c r="A251" s="51">
        <v>145</v>
      </c>
      <c r="B251" s="52" t="s">
        <v>10566</v>
      </c>
      <c r="C251" s="60" t="s">
        <v>10567</v>
      </c>
      <c r="D251" s="53" t="s">
        <v>165</v>
      </c>
      <c r="E251" s="54">
        <v>10</v>
      </c>
      <c r="F251" s="55">
        <v>0</v>
      </c>
      <c r="G251" s="56">
        <f t="shared" si="9"/>
        <v>0</v>
      </c>
      <c r="H251" s="54">
        <v>0</v>
      </c>
      <c r="I251" s="54">
        <f t="shared" si="12"/>
        <v>0</v>
      </c>
      <c r="J251" s="54">
        <v>0</v>
      </c>
      <c r="K251" s="54">
        <f t="shared" si="13"/>
        <v>0</v>
      </c>
    </row>
    <row r="252" spans="1:11" outlineLevel="1" x14ac:dyDescent="0.2">
      <c r="A252" s="51">
        <v>146</v>
      </c>
      <c r="B252" s="52" t="s">
        <v>10568</v>
      </c>
      <c r="C252" s="60" t="s">
        <v>10569</v>
      </c>
      <c r="D252" s="53" t="s">
        <v>165</v>
      </c>
      <c r="E252" s="54">
        <v>5</v>
      </c>
      <c r="F252" s="55">
        <v>0</v>
      </c>
      <c r="G252" s="56">
        <f t="shared" si="9"/>
        <v>0</v>
      </c>
      <c r="H252" s="54">
        <v>0</v>
      </c>
      <c r="I252" s="54">
        <f t="shared" si="12"/>
        <v>0</v>
      </c>
      <c r="J252" s="54">
        <v>0</v>
      </c>
      <c r="K252" s="54">
        <f t="shared" si="13"/>
        <v>0</v>
      </c>
    </row>
    <row r="253" spans="1:11" ht="22.5" outlineLevel="1" x14ac:dyDescent="0.2">
      <c r="A253" s="51">
        <v>147</v>
      </c>
      <c r="B253" s="52" t="s">
        <v>10570</v>
      </c>
      <c r="C253" s="60" t="s">
        <v>10571</v>
      </c>
      <c r="D253" s="53" t="s">
        <v>165</v>
      </c>
      <c r="E253" s="54">
        <v>9</v>
      </c>
      <c r="F253" s="55">
        <v>0</v>
      </c>
      <c r="G253" s="56">
        <f t="shared" si="9"/>
        <v>0</v>
      </c>
      <c r="H253" s="54">
        <v>0</v>
      </c>
      <c r="I253" s="54">
        <f t="shared" si="12"/>
        <v>0</v>
      </c>
      <c r="J253" s="54">
        <v>0</v>
      </c>
      <c r="K253" s="54">
        <f t="shared" si="13"/>
        <v>0</v>
      </c>
    </row>
    <row r="254" spans="1:11" ht="22.5" outlineLevel="1" x14ac:dyDescent="0.2">
      <c r="A254" s="51">
        <v>148</v>
      </c>
      <c r="B254" s="52" t="s">
        <v>10572</v>
      </c>
      <c r="C254" s="60" t="s">
        <v>10573</v>
      </c>
      <c r="D254" s="53" t="s">
        <v>165</v>
      </c>
      <c r="E254" s="54">
        <v>28</v>
      </c>
      <c r="F254" s="55">
        <v>0</v>
      </c>
      <c r="G254" s="56">
        <f t="shared" si="9"/>
        <v>0</v>
      </c>
      <c r="H254" s="54">
        <v>0</v>
      </c>
      <c r="I254" s="54">
        <f t="shared" si="12"/>
        <v>0</v>
      </c>
      <c r="J254" s="54">
        <v>0</v>
      </c>
      <c r="K254" s="54">
        <f t="shared" si="13"/>
        <v>0</v>
      </c>
    </row>
    <row r="255" spans="1:11" outlineLevel="1" x14ac:dyDescent="0.2">
      <c r="A255" s="51">
        <v>149</v>
      </c>
      <c r="B255" s="52" t="s">
        <v>10574</v>
      </c>
      <c r="C255" s="60" t="s">
        <v>10575</v>
      </c>
      <c r="D255" s="53" t="s">
        <v>165</v>
      </c>
      <c r="E255" s="54">
        <v>2</v>
      </c>
      <c r="F255" s="55">
        <v>0</v>
      </c>
      <c r="G255" s="56">
        <f t="shared" si="9"/>
        <v>0</v>
      </c>
      <c r="H255" s="54">
        <v>0</v>
      </c>
      <c r="I255" s="54">
        <f t="shared" si="12"/>
        <v>0</v>
      </c>
      <c r="J255" s="54">
        <v>0</v>
      </c>
      <c r="K255" s="54">
        <f t="shared" si="13"/>
        <v>0</v>
      </c>
    </row>
    <row r="256" spans="1:11" outlineLevel="1" x14ac:dyDescent="0.2">
      <c r="A256" s="51">
        <v>150</v>
      </c>
      <c r="B256" s="52" t="s">
        <v>10576</v>
      </c>
      <c r="C256" s="60" t="s">
        <v>10577</v>
      </c>
      <c r="D256" s="53" t="s">
        <v>165</v>
      </c>
      <c r="E256" s="54">
        <v>23</v>
      </c>
      <c r="F256" s="55">
        <v>0</v>
      </c>
      <c r="G256" s="56">
        <f t="shared" si="9"/>
        <v>0</v>
      </c>
      <c r="H256" s="54">
        <v>0</v>
      </c>
      <c r="I256" s="54">
        <f t="shared" si="12"/>
        <v>0</v>
      </c>
      <c r="J256" s="54">
        <v>0</v>
      </c>
      <c r="K256" s="54">
        <f t="shared" si="13"/>
        <v>0</v>
      </c>
    </row>
    <row r="257" spans="1:11" ht="33.75" outlineLevel="1" x14ac:dyDescent="0.2">
      <c r="A257" s="51">
        <v>151</v>
      </c>
      <c r="B257" s="52" t="s">
        <v>10578</v>
      </c>
      <c r="C257" s="60" t="s">
        <v>10579</v>
      </c>
      <c r="D257" s="53" t="s">
        <v>165</v>
      </c>
      <c r="E257" s="54">
        <v>19</v>
      </c>
      <c r="F257" s="55">
        <v>0</v>
      </c>
      <c r="G257" s="56">
        <f t="shared" ref="G257:G311" si="14">ROUND(E257*F257,2)</f>
        <v>0</v>
      </c>
      <c r="H257" s="54">
        <v>0</v>
      </c>
      <c r="I257" s="54">
        <f t="shared" ref="I257:I288" si="15">ROUND(E257*H257,2)</f>
        <v>0</v>
      </c>
      <c r="J257" s="54">
        <v>0</v>
      </c>
      <c r="K257" s="54">
        <f t="shared" ref="K257:K288" si="16">ROUND(E257*J257,2)</f>
        <v>0</v>
      </c>
    </row>
    <row r="258" spans="1:11" outlineLevel="1" x14ac:dyDescent="0.2">
      <c r="A258" s="51">
        <v>152</v>
      </c>
      <c r="B258" s="52" t="s">
        <v>10580</v>
      </c>
      <c r="C258" s="60" t="s">
        <v>10581</v>
      </c>
      <c r="D258" s="53" t="s">
        <v>172</v>
      </c>
      <c r="E258" s="54">
        <v>439</v>
      </c>
      <c r="F258" s="55">
        <v>0</v>
      </c>
      <c r="G258" s="56">
        <f t="shared" si="14"/>
        <v>0</v>
      </c>
      <c r="H258" s="54">
        <v>0</v>
      </c>
      <c r="I258" s="54">
        <f t="shared" si="15"/>
        <v>0</v>
      </c>
      <c r="J258" s="54">
        <v>0</v>
      </c>
      <c r="K258" s="54">
        <f t="shared" si="16"/>
        <v>0</v>
      </c>
    </row>
    <row r="259" spans="1:11" outlineLevel="1" x14ac:dyDescent="0.2">
      <c r="A259" s="51">
        <v>153</v>
      </c>
      <c r="B259" s="52" t="s">
        <v>10582</v>
      </c>
      <c r="C259" s="60" t="s">
        <v>10583</v>
      </c>
      <c r="D259" s="53" t="s">
        <v>10277</v>
      </c>
      <c r="E259" s="54">
        <v>133</v>
      </c>
      <c r="F259" s="55">
        <v>0</v>
      </c>
      <c r="G259" s="56">
        <f t="shared" si="14"/>
        <v>0</v>
      </c>
      <c r="H259" s="54">
        <v>0</v>
      </c>
      <c r="I259" s="54">
        <f t="shared" si="15"/>
        <v>0</v>
      </c>
      <c r="J259" s="54">
        <v>0</v>
      </c>
      <c r="K259" s="54">
        <f t="shared" si="16"/>
        <v>0</v>
      </c>
    </row>
    <row r="260" spans="1:11" outlineLevel="1" x14ac:dyDescent="0.2">
      <c r="A260" s="51">
        <v>154</v>
      </c>
      <c r="B260" s="52" t="s">
        <v>10584</v>
      </c>
      <c r="C260" s="60" t="s">
        <v>10585</v>
      </c>
      <c r="D260" s="53" t="s">
        <v>10277</v>
      </c>
      <c r="E260" s="54">
        <v>8</v>
      </c>
      <c r="F260" s="55">
        <v>0</v>
      </c>
      <c r="G260" s="56">
        <f t="shared" si="14"/>
        <v>0</v>
      </c>
      <c r="H260" s="54">
        <v>0</v>
      </c>
      <c r="I260" s="54">
        <f t="shared" si="15"/>
        <v>0</v>
      </c>
      <c r="J260" s="54">
        <v>0</v>
      </c>
      <c r="K260" s="54">
        <f t="shared" si="16"/>
        <v>0</v>
      </c>
    </row>
    <row r="261" spans="1:11" outlineLevel="1" x14ac:dyDescent="0.2">
      <c r="A261" s="51">
        <v>155</v>
      </c>
      <c r="B261" s="52" t="s">
        <v>10586</v>
      </c>
      <c r="C261" s="60" t="s">
        <v>10587</v>
      </c>
      <c r="D261" s="53" t="s">
        <v>10277</v>
      </c>
      <c r="E261" s="54">
        <v>28</v>
      </c>
      <c r="F261" s="55">
        <v>0</v>
      </c>
      <c r="G261" s="56">
        <f t="shared" si="14"/>
        <v>0</v>
      </c>
      <c r="H261" s="54">
        <v>0</v>
      </c>
      <c r="I261" s="54">
        <f t="shared" si="15"/>
        <v>0</v>
      </c>
      <c r="J261" s="54">
        <v>0</v>
      </c>
      <c r="K261" s="54">
        <f t="shared" si="16"/>
        <v>0</v>
      </c>
    </row>
    <row r="262" spans="1:11" outlineLevel="1" x14ac:dyDescent="0.2">
      <c r="A262" s="51">
        <v>156</v>
      </c>
      <c r="B262" s="52" t="s">
        <v>10588</v>
      </c>
      <c r="C262" s="60" t="s">
        <v>10589</v>
      </c>
      <c r="D262" s="53" t="s">
        <v>10277</v>
      </c>
      <c r="E262" s="54">
        <v>133</v>
      </c>
      <c r="F262" s="55">
        <v>0</v>
      </c>
      <c r="G262" s="56">
        <f t="shared" si="14"/>
        <v>0</v>
      </c>
      <c r="H262" s="54">
        <v>0</v>
      </c>
      <c r="I262" s="54">
        <f t="shared" si="15"/>
        <v>0</v>
      </c>
      <c r="J262" s="54">
        <v>0</v>
      </c>
      <c r="K262" s="54">
        <f t="shared" si="16"/>
        <v>0</v>
      </c>
    </row>
    <row r="263" spans="1:11" outlineLevel="1" x14ac:dyDescent="0.2">
      <c r="A263" s="51">
        <v>157</v>
      </c>
      <c r="B263" s="52" t="s">
        <v>10590</v>
      </c>
      <c r="C263" s="60" t="s">
        <v>10591</v>
      </c>
      <c r="D263" s="53" t="s">
        <v>10277</v>
      </c>
      <c r="E263" s="54">
        <v>79</v>
      </c>
      <c r="F263" s="55">
        <v>0</v>
      </c>
      <c r="G263" s="56">
        <f t="shared" si="14"/>
        <v>0</v>
      </c>
      <c r="H263" s="54">
        <v>0</v>
      </c>
      <c r="I263" s="54">
        <f t="shared" si="15"/>
        <v>0</v>
      </c>
      <c r="J263" s="54">
        <v>0</v>
      </c>
      <c r="K263" s="54">
        <f t="shared" si="16"/>
        <v>0</v>
      </c>
    </row>
    <row r="264" spans="1:11" outlineLevel="1" x14ac:dyDescent="0.2">
      <c r="A264" s="51">
        <v>158</v>
      </c>
      <c r="B264" s="52" t="s">
        <v>10592</v>
      </c>
      <c r="C264" s="60" t="s">
        <v>10593</v>
      </c>
      <c r="D264" s="53" t="s">
        <v>10277</v>
      </c>
      <c r="E264" s="54">
        <v>180</v>
      </c>
      <c r="F264" s="55">
        <v>0</v>
      </c>
      <c r="G264" s="56">
        <f t="shared" si="14"/>
        <v>0</v>
      </c>
      <c r="H264" s="54">
        <v>0</v>
      </c>
      <c r="I264" s="54">
        <f t="shared" si="15"/>
        <v>0</v>
      </c>
      <c r="J264" s="54">
        <v>0</v>
      </c>
      <c r="K264" s="54">
        <f t="shared" si="16"/>
        <v>0</v>
      </c>
    </row>
    <row r="265" spans="1:11" outlineLevel="1" x14ac:dyDescent="0.2">
      <c r="A265" s="51">
        <v>159</v>
      </c>
      <c r="B265" s="52" t="s">
        <v>10594</v>
      </c>
      <c r="C265" s="60" t="s">
        <v>10595</v>
      </c>
      <c r="D265" s="53" t="s">
        <v>10277</v>
      </c>
      <c r="E265" s="54">
        <v>129</v>
      </c>
      <c r="F265" s="55">
        <v>0</v>
      </c>
      <c r="G265" s="56">
        <f t="shared" si="14"/>
        <v>0</v>
      </c>
      <c r="H265" s="54">
        <v>0</v>
      </c>
      <c r="I265" s="54">
        <f t="shared" si="15"/>
        <v>0</v>
      </c>
      <c r="J265" s="54">
        <v>0</v>
      </c>
      <c r="K265" s="54">
        <f t="shared" si="16"/>
        <v>0</v>
      </c>
    </row>
    <row r="266" spans="1:11" outlineLevel="1" x14ac:dyDescent="0.2">
      <c r="A266" s="51">
        <v>160</v>
      </c>
      <c r="B266" s="52" t="s">
        <v>10596</v>
      </c>
      <c r="C266" s="60" t="s">
        <v>10597</v>
      </c>
      <c r="D266" s="53" t="s">
        <v>10277</v>
      </c>
      <c r="E266" s="54">
        <v>144</v>
      </c>
      <c r="F266" s="55">
        <v>0</v>
      </c>
      <c r="G266" s="56">
        <f t="shared" si="14"/>
        <v>0</v>
      </c>
      <c r="H266" s="54">
        <v>0</v>
      </c>
      <c r="I266" s="54">
        <f t="shared" si="15"/>
        <v>0</v>
      </c>
      <c r="J266" s="54">
        <v>0</v>
      </c>
      <c r="K266" s="54">
        <f t="shared" si="16"/>
        <v>0</v>
      </c>
    </row>
    <row r="267" spans="1:11" outlineLevel="1" x14ac:dyDescent="0.2">
      <c r="A267" s="51">
        <v>161</v>
      </c>
      <c r="B267" s="52" t="s">
        <v>10598</v>
      </c>
      <c r="C267" s="60" t="s">
        <v>10599</v>
      </c>
      <c r="D267" s="53" t="s">
        <v>10277</v>
      </c>
      <c r="E267" s="54">
        <v>31</v>
      </c>
      <c r="F267" s="55">
        <v>0</v>
      </c>
      <c r="G267" s="56">
        <f t="shared" si="14"/>
        <v>0</v>
      </c>
      <c r="H267" s="54">
        <v>0</v>
      </c>
      <c r="I267" s="54">
        <f t="shared" si="15"/>
        <v>0</v>
      </c>
      <c r="J267" s="54">
        <v>0</v>
      </c>
      <c r="K267" s="54">
        <f t="shared" si="16"/>
        <v>0</v>
      </c>
    </row>
    <row r="268" spans="1:11" outlineLevel="1" x14ac:dyDescent="0.2">
      <c r="A268" s="51">
        <v>162</v>
      </c>
      <c r="B268" s="52" t="s">
        <v>10600</v>
      </c>
      <c r="C268" s="60" t="s">
        <v>10601</v>
      </c>
      <c r="D268" s="53" t="s">
        <v>10277</v>
      </c>
      <c r="E268" s="54">
        <v>1</v>
      </c>
      <c r="F268" s="55">
        <v>0</v>
      </c>
      <c r="G268" s="56">
        <f t="shared" si="14"/>
        <v>0</v>
      </c>
      <c r="H268" s="54">
        <v>0</v>
      </c>
      <c r="I268" s="54">
        <f t="shared" si="15"/>
        <v>0</v>
      </c>
      <c r="J268" s="54">
        <v>0</v>
      </c>
      <c r="K268" s="54">
        <f t="shared" si="16"/>
        <v>0</v>
      </c>
    </row>
    <row r="269" spans="1:11" outlineLevel="1" x14ac:dyDescent="0.2">
      <c r="A269" s="51">
        <v>163</v>
      </c>
      <c r="B269" s="52" t="s">
        <v>10602</v>
      </c>
      <c r="C269" s="60" t="s">
        <v>10603</v>
      </c>
      <c r="D269" s="53" t="s">
        <v>10277</v>
      </c>
      <c r="E269" s="54">
        <v>45</v>
      </c>
      <c r="F269" s="55">
        <v>0</v>
      </c>
      <c r="G269" s="56">
        <f t="shared" si="14"/>
        <v>0</v>
      </c>
      <c r="H269" s="54">
        <v>0</v>
      </c>
      <c r="I269" s="54">
        <f t="shared" si="15"/>
        <v>0</v>
      </c>
      <c r="J269" s="54">
        <v>0</v>
      </c>
      <c r="K269" s="54">
        <f t="shared" si="16"/>
        <v>0</v>
      </c>
    </row>
    <row r="270" spans="1:11" outlineLevel="1" x14ac:dyDescent="0.2">
      <c r="A270" s="51">
        <v>164</v>
      </c>
      <c r="B270" s="52" t="s">
        <v>10604</v>
      </c>
      <c r="C270" s="60" t="s">
        <v>10605</v>
      </c>
      <c r="D270" s="53" t="s">
        <v>10277</v>
      </c>
      <c r="E270" s="54">
        <v>30</v>
      </c>
      <c r="F270" s="55">
        <v>0</v>
      </c>
      <c r="G270" s="56">
        <f t="shared" si="14"/>
        <v>0</v>
      </c>
      <c r="H270" s="54">
        <v>0</v>
      </c>
      <c r="I270" s="54">
        <f t="shared" si="15"/>
        <v>0</v>
      </c>
      <c r="J270" s="54">
        <v>0</v>
      </c>
      <c r="K270" s="54">
        <f t="shared" si="16"/>
        <v>0</v>
      </c>
    </row>
    <row r="271" spans="1:11" outlineLevel="1" x14ac:dyDescent="0.2">
      <c r="A271" s="51">
        <v>165</v>
      </c>
      <c r="B271" s="52" t="s">
        <v>10606</v>
      </c>
      <c r="C271" s="60" t="s">
        <v>10607</v>
      </c>
      <c r="D271" s="53" t="s">
        <v>10277</v>
      </c>
      <c r="E271" s="54">
        <v>15</v>
      </c>
      <c r="F271" s="55">
        <v>0</v>
      </c>
      <c r="G271" s="56">
        <f t="shared" si="14"/>
        <v>0</v>
      </c>
      <c r="H271" s="54">
        <v>0</v>
      </c>
      <c r="I271" s="54">
        <f t="shared" si="15"/>
        <v>0</v>
      </c>
      <c r="J271" s="54">
        <v>0</v>
      </c>
      <c r="K271" s="54">
        <f t="shared" si="16"/>
        <v>0</v>
      </c>
    </row>
    <row r="272" spans="1:11" outlineLevel="1" x14ac:dyDescent="0.2">
      <c r="A272" s="51">
        <v>166</v>
      </c>
      <c r="B272" s="52" t="s">
        <v>10608</v>
      </c>
      <c r="C272" s="60" t="s">
        <v>10609</v>
      </c>
      <c r="D272" s="53" t="s">
        <v>10277</v>
      </c>
      <c r="E272" s="54">
        <v>15</v>
      </c>
      <c r="F272" s="55">
        <v>0</v>
      </c>
      <c r="G272" s="56">
        <f t="shared" si="14"/>
        <v>0</v>
      </c>
      <c r="H272" s="54">
        <v>0</v>
      </c>
      <c r="I272" s="54">
        <f t="shared" si="15"/>
        <v>0</v>
      </c>
      <c r="J272" s="54">
        <v>0</v>
      </c>
      <c r="K272" s="54">
        <f t="shared" si="16"/>
        <v>0</v>
      </c>
    </row>
    <row r="273" spans="1:11" outlineLevel="1" x14ac:dyDescent="0.2">
      <c r="A273" s="51">
        <v>167</v>
      </c>
      <c r="B273" s="52" t="s">
        <v>10610</v>
      </c>
      <c r="C273" s="60" t="s">
        <v>10611</v>
      </c>
      <c r="D273" s="53" t="s">
        <v>165</v>
      </c>
      <c r="E273" s="54">
        <v>18</v>
      </c>
      <c r="F273" s="55">
        <v>0</v>
      </c>
      <c r="G273" s="56">
        <f t="shared" si="14"/>
        <v>0</v>
      </c>
      <c r="H273" s="54">
        <v>0</v>
      </c>
      <c r="I273" s="54">
        <f t="shared" si="15"/>
        <v>0</v>
      </c>
      <c r="J273" s="54">
        <v>0</v>
      </c>
      <c r="K273" s="54">
        <f t="shared" si="16"/>
        <v>0</v>
      </c>
    </row>
    <row r="274" spans="1:11" outlineLevel="1" x14ac:dyDescent="0.2">
      <c r="A274" s="51">
        <v>168</v>
      </c>
      <c r="B274" s="52" t="s">
        <v>10612</v>
      </c>
      <c r="C274" s="60" t="s">
        <v>10613</v>
      </c>
      <c r="D274" s="53" t="s">
        <v>165</v>
      </c>
      <c r="E274" s="54">
        <v>1</v>
      </c>
      <c r="F274" s="55">
        <v>0</v>
      </c>
      <c r="G274" s="56">
        <f t="shared" si="14"/>
        <v>0</v>
      </c>
      <c r="H274" s="54">
        <v>0</v>
      </c>
      <c r="I274" s="54">
        <f t="shared" si="15"/>
        <v>0</v>
      </c>
      <c r="J274" s="54">
        <v>0</v>
      </c>
      <c r="K274" s="54">
        <f t="shared" si="16"/>
        <v>0</v>
      </c>
    </row>
    <row r="275" spans="1:11" outlineLevel="1" x14ac:dyDescent="0.2">
      <c r="A275" s="51">
        <v>169</v>
      </c>
      <c r="B275" s="52" t="s">
        <v>10614</v>
      </c>
      <c r="C275" s="60" t="s">
        <v>10615</v>
      </c>
      <c r="D275" s="53" t="s">
        <v>165</v>
      </c>
      <c r="E275" s="54">
        <v>13</v>
      </c>
      <c r="F275" s="55">
        <v>0</v>
      </c>
      <c r="G275" s="56">
        <f t="shared" si="14"/>
        <v>0</v>
      </c>
      <c r="H275" s="54">
        <v>0</v>
      </c>
      <c r="I275" s="54">
        <f t="shared" si="15"/>
        <v>0</v>
      </c>
      <c r="J275" s="54">
        <v>0</v>
      </c>
      <c r="K275" s="54">
        <f t="shared" si="16"/>
        <v>0</v>
      </c>
    </row>
    <row r="276" spans="1:11" outlineLevel="1" x14ac:dyDescent="0.2">
      <c r="A276" s="51">
        <v>170</v>
      </c>
      <c r="B276" s="52" t="s">
        <v>10616</v>
      </c>
      <c r="C276" s="60" t="s">
        <v>10617</v>
      </c>
      <c r="D276" s="53" t="s">
        <v>165</v>
      </c>
      <c r="E276" s="54">
        <v>7</v>
      </c>
      <c r="F276" s="55">
        <v>0</v>
      </c>
      <c r="G276" s="56">
        <f t="shared" si="14"/>
        <v>0</v>
      </c>
      <c r="H276" s="54">
        <v>0</v>
      </c>
      <c r="I276" s="54">
        <f t="shared" si="15"/>
        <v>0</v>
      </c>
      <c r="J276" s="54">
        <v>0</v>
      </c>
      <c r="K276" s="54">
        <f t="shared" si="16"/>
        <v>0</v>
      </c>
    </row>
    <row r="277" spans="1:11" outlineLevel="1" x14ac:dyDescent="0.2">
      <c r="A277" s="51">
        <v>171</v>
      </c>
      <c r="B277" s="52" t="s">
        <v>10618</v>
      </c>
      <c r="C277" s="60" t="s">
        <v>10619</v>
      </c>
      <c r="D277" s="53" t="s">
        <v>165</v>
      </c>
      <c r="E277" s="54">
        <v>1</v>
      </c>
      <c r="F277" s="55">
        <v>0</v>
      </c>
      <c r="G277" s="56">
        <f t="shared" si="14"/>
        <v>0</v>
      </c>
      <c r="H277" s="54">
        <v>0</v>
      </c>
      <c r="I277" s="54">
        <f t="shared" si="15"/>
        <v>0</v>
      </c>
      <c r="J277" s="54">
        <v>0</v>
      </c>
      <c r="K277" s="54">
        <f t="shared" si="16"/>
        <v>0</v>
      </c>
    </row>
    <row r="278" spans="1:11" outlineLevel="1" x14ac:dyDescent="0.2">
      <c r="A278" s="51">
        <v>172</v>
      </c>
      <c r="B278" s="52" t="s">
        <v>10620</v>
      </c>
      <c r="C278" s="60" t="s">
        <v>10621</v>
      </c>
      <c r="D278" s="53" t="s">
        <v>165</v>
      </c>
      <c r="E278" s="54">
        <v>3</v>
      </c>
      <c r="F278" s="55">
        <v>0</v>
      </c>
      <c r="G278" s="56">
        <f t="shared" si="14"/>
        <v>0</v>
      </c>
      <c r="H278" s="54">
        <v>0</v>
      </c>
      <c r="I278" s="54">
        <f t="shared" si="15"/>
        <v>0</v>
      </c>
      <c r="J278" s="54">
        <v>0</v>
      </c>
      <c r="K278" s="54">
        <f t="shared" si="16"/>
        <v>0</v>
      </c>
    </row>
    <row r="279" spans="1:11" outlineLevel="1" x14ac:dyDescent="0.2">
      <c r="A279" s="51">
        <v>173</v>
      </c>
      <c r="B279" s="52" t="s">
        <v>10622</v>
      </c>
      <c r="C279" s="60" t="s">
        <v>10623</v>
      </c>
      <c r="D279" s="53" t="s">
        <v>165</v>
      </c>
      <c r="E279" s="54">
        <v>8</v>
      </c>
      <c r="F279" s="55">
        <v>0</v>
      </c>
      <c r="G279" s="56">
        <f t="shared" si="14"/>
        <v>0</v>
      </c>
      <c r="H279" s="54">
        <v>0</v>
      </c>
      <c r="I279" s="54">
        <f t="shared" si="15"/>
        <v>0</v>
      </c>
      <c r="J279" s="54">
        <v>0</v>
      </c>
      <c r="K279" s="54">
        <f t="shared" si="16"/>
        <v>0</v>
      </c>
    </row>
    <row r="280" spans="1:11" outlineLevel="1" x14ac:dyDescent="0.2">
      <c r="A280" s="51">
        <v>174</v>
      </c>
      <c r="B280" s="52" t="s">
        <v>10624</v>
      </c>
      <c r="C280" s="60" t="s">
        <v>10625</v>
      </c>
      <c r="D280" s="53" t="s">
        <v>165</v>
      </c>
      <c r="E280" s="54">
        <v>2</v>
      </c>
      <c r="F280" s="55">
        <v>0</v>
      </c>
      <c r="G280" s="56">
        <f t="shared" si="14"/>
        <v>0</v>
      </c>
      <c r="H280" s="54">
        <v>0</v>
      </c>
      <c r="I280" s="54">
        <f t="shared" si="15"/>
        <v>0</v>
      </c>
      <c r="J280" s="54">
        <v>0</v>
      </c>
      <c r="K280" s="54">
        <f t="shared" si="16"/>
        <v>0</v>
      </c>
    </row>
    <row r="281" spans="1:11" outlineLevel="1" x14ac:dyDescent="0.2">
      <c r="A281" s="51">
        <v>175</v>
      </c>
      <c r="B281" s="52" t="s">
        <v>10626</v>
      </c>
      <c r="C281" s="60" t="s">
        <v>10627</v>
      </c>
      <c r="D281" s="53" t="s">
        <v>165</v>
      </c>
      <c r="E281" s="54">
        <v>12</v>
      </c>
      <c r="F281" s="55">
        <v>0</v>
      </c>
      <c r="G281" s="56">
        <f t="shared" si="14"/>
        <v>0</v>
      </c>
      <c r="H281" s="54">
        <v>0</v>
      </c>
      <c r="I281" s="54">
        <f t="shared" si="15"/>
        <v>0</v>
      </c>
      <c r="J281" s="54">
        <v>0</v>
      </c>
      <c r="K281" s="54">
        <f t="shared" si="16"/>
        <v>0</v>
      </c>
    </row>
    <row r="282" spans="1:11" outlineLevel="1" x14ac:dyDescent="0.2">
      <c r="A282" s="51">
        <v>176</v>
      </c>
      <c r="B282" s="52" t="s">
        <v>10628</v>
      </c>
      <c r="C282" s="60" t="s">
        <v>10629</v>
      </c>
      <c r="D282" s="53" t="s">
        <v>165</v>
      </c>
      <c r="E282" s="54">
        <v>5</v>
      </c>
      <c r="F282" s="55">
        <v>0</v>
      </c>
      <c r="G282" s="56">
        <f t="shared" si="14"/>
        <v>0</v>
      </c>
      <c r="H282" s="54">
        <v>0</v>
      </c>
      <c r="I282" s="54">
        <f t="shared" si="15"/>
        <v>0</v>
      </c>
      <c r="J282" s="54">
        <v>0</v>
      </c>
      <c r="K282" s="54">
        <f t="shared" si="16"/>
        <v>0</v>
      </c>
    </row>
    <row r="283" spans="1:11" outlineLevel="1" x14ac:dyDescent="0.2">
      <c r="A283" s="51">
        <v>177</v>
      </c>
      <c r="B283" s="52" t="s">
        <v>10630</v>
      </c>
      <c r="C283" s="60" t="s">
        <v>10631</v>
      </c>
      <c r="D283" s="53" t="s">
        <v>165</v>
      </c>
      <c r="E283" s="54">
        <v>6</v>
      </c>
      <c r="F283" s="55">
        <v>0</v>
      </c>
      <c r="G283" s="56">
        <f t="shared" si="14"/>
        <v>0</v>
      </c>
      <c r="H283" s="54">
        <v>0</v>
      </c>
      <c r="I283" s="54">
        <f t="shared" si="15"/>
        <v>0</v>
      </c>
      <c r="J283" s="54">
        <v>0</v>
      </c>
      <c r="K283" s="54">
        <f t="shared" si="16"/>
        <v>0</v>
      </c>
    </row>
    <row r="284" spans="1:11" outlineLevel="1" x14ac:dyDescent="0.2">
      <c r="A284" s="51">
        <v>178</v>
      </c>
      <c r="B284" s="52" t="s">
        <v>10632</v>
      </c>
      <c r="C284" s="60" t="s">
        <v>10633</v>
      </c>
      <c r="D284" s="53" t="s">
        <v>165</v>
      </c>
      <c r="E284" s="54">
        <v>1</v>
      </c>
      <c r="F284" s="55">
        <v>0</v>
      </c>
      <c r="G284" s="56">
        <f t="shared" si="14"/>
        <v>0</v>
      </c>
      <c r="H284" s="54">
        <v>0</v>
      </c>
      <c r="I284" s="54">
        <f t="shared" si="15"/>
        <v>0</v>
      </c>
      <c r="J284" s="54">
        <v>0</v>
      </c>
      <c r="K284" s="54">
        <f t="shared" si="16"/>
        <v>0</v>
      </c>
    </row>
    <row r="285" spans="1:11" outlineLevel="1" x14ac:dyDescent="0.2">
      <c r="A285" s="51">
        <v>179</v>
      </c>
      <c r="B285" s="52" t="s">
        <v>10634</v>
      </c>
      <c r="C285" s="60" t="s">
        <v>10635</v>
      </c>
      <c r="D285" s="53" t="s">
        <v>165</v>
      </c>
      <c r="E285" s="54">
        <v>8</v>
      </c>
      <c r="F285" s="55">
        <v>0</v>
      </c>
      <c r="G285" s="56">
        <f t="shared" si="14"/>
        <v>0</v>
      </c>
      <c r="H285" s="54">
        <v>0</v>
      </c>
      <c r="I285" s="54">
        <f t="shared" si="15"/>
        <v>0</v>
      </c>
      <c r="J285" s="54">
        <v>0</v>
      </c>
      <c r="K285" s="54">
        <f t="shared" si="16"/>
        <v>0</v>
      </c>
    </row>
    <row r="286" spans="1:11" outlineLevel="1" x14ac:dyDescent="0.2">
      <c r="A286" s="51">
        <v>180</v>
      </c>
      <c r="B286" s="52" t="s">
        <v>10636</v>
      </c>
      <c r="C286" s="60" t="s">
        <v>10637</v>
      </c>
      <c r="D286" s="53" t="s">
        <v>165</v>
      </c>
      <c r="E286" s="54">
        <v>8</v>
      </c>
      <c r="F286" s="55">
        <v>0</v>
      </c>
      <c r="G286" s="56">
        <f t="shared" si="14"/>
        <v>0</v>
      </c>
      <c r="H286" s="54">
        <v>0</v>
      </c>
      <c r="I286" s="54">
        <f t="shared" si="15"/>
        <v>0</v>
      </c>
      <c r="J286" s="54">
        <v>0</v>
      </c>
      <c r="K286" s="54">
        <f t="shared" si="16"/>
        <v>0</v>
      </c>
    </row>
    <row r="287" spans="1:11" outlineLevel="1" x14ac:dyDescent="0.2">
      <c r="A287" s="51">
        <v>181</v>
      </c>
      <c r="B287" s="52" t="s">
        <v>10638</v>
      </c>
      <c r="C287" s="60" t="s">
        <v>10639</v>
      </c>
      <c r="D287" s="53" t="s">
        <v>165</v>
      </c>
      <c r="E287" s="54">
        <v>3</v>
      </c>
      <c r="F287" s="55">
        <v>0</v>
      </c>
      <c r="G287" s="56">
        <f t="shared" si="14"/>
        <v>0</v>
      </c>
      <c r="H287" s="54">
        <v>0</v>
      </c>
      <c r="I287" s="54">
        <f t="shared" si="15"/>
        <v>0</v>
      </c>
      <c r="J287" s="54">
        <v>0</v>
      </c>
      <c r="K287" s="54">
        <f t="shared" si="16"/>
        <v>0</v>
      </c>
    </row>
    <row r="288" spans="1:11" outlineLevel="1" x14ac:dyDescent="0.2">
      <c r="A288" s="51">
        <v>182</v>
      </c>
      <c r="B288" s="52" t="s">
        <v>10640</v>
      </c>
      <c r="C288" s="60" t="s">
        <v>10641</v>
      </c>
      <c r="D288" s="53" t="s">
        <v>165</v>
      </c>
      <c r="E288" s="54">
        <v>13</v>
      </c>
      <c r="F288" s="55">
        <v>0</v>
      </c>
      <c r="G288" s="56">
        <f t="shared" si="14"/>
        <v>0</v>
      </c>
      <c r="H288" s="54">
        <v>0</v>
      </c>
      <c r="I288" s="54">
        <f t="shared" si="15"/>
        <v>0</v>
      </c>
      <c r="J288" s="54">
        <v>0</v>
      </c>
      <c r="K288" s="54">
        <f t="shared" si="16"/>
        <v>0</v>
      </c>
    </row>
    <row r="289" spans="1:11" outlineLevel="1" x14ac:dyDescent="0.2">
      <c r="A289" s="51">
        <v>183</v>
      </c>
      <c r="B289" s="52" t="s">
        <v>10642</v>
      </c>
      <c r="C289" s="60" t="s">
        <v>10643</v>
      </c>
      <c r="D289" s="53" t="s">
        <v>165</v>
      </c>
      <c r="E289" s="54">
        <v>3</v>
      </c>
      <c r="F289" s="55">
        <v>0</v>
      </c>
      <c r="G289" s="56">
        <f t="shared" si="14"/>
        <v>0</v>
      </c>
      <c r="H289" s="54">
        <v>0</v>
      </c>
      <c r="I289" s="54">
        <f t="shared" ref="I289:I311" si="17">ROUND(E289*H289,2)</f>
        <v>0</v>
      </c>
      <c r="J289" s="54">
        <v>0</v>
      </c>
      <c r="K289" s="54">
        <f t="shared" ref="K289:K311" si="18">ROUND(E289*J289,2)</f>
        <v>0</v>
      </c>
    </row>
    <row r="290" spans="1:11" outlineLevel="1" x14ac:dyDescent="0.2">
      <c r="A290" s="51">
        <v>184</v>
      </c>
      <c r="B290" s="52" t="s">
        <v>10644</v>
      </c>
      <c r="C290" s="60" t="s">
        <v>10645</v>
      </c>
      <c r="D290" s="53" t="s">
        <v>165</v>
      </c>
      <c r="E290" s="54">
        <v>6</v>
      </c>
      <c r="F290" s="55">
        <v>0</v>
      </c>
      <c r="G290" s="56">
        <f t="shared" si="14"/>
        <v>0</v>
      </c>
      <c r="H290" s="54">
        <v>0</v>
      </c>
      <c r="I290" s="54">
        <f t="shared" si="17"/>
        <v>0</v>
      </c>
      <c r="J290" s="54">
        <v>0</v>
      </c>
      <c r="K290" s="54">
        <f t="shared" si="18"/>
        <v>0</v>
      </c>
    </row>
    <row r="291" spans="1:11" outlineLevel="1" x14ac:dyDescent="0.2">
      <c r="A291" s="51">
        <v>185</v>
      </c>
      <c r="B291" s="52" t="s">
        <v>10646</v>
      </c>
      <c r="C291" s="60" t="s">
        <v>10647</v>
      </c>
      <c r="D291" s="53" t="s">
        <v>165</v>
      </c>
      <c r="E291" s="54">
        <v>3</v>
      </c>
      <c r="F291" s="55">
        <v>0</v>
      </c>
      <c r="G291" s="56">
        <f t="shared" si="14"/>
        <v>0</v>
      </c>
      <c r="H291" s="54">
        <v>0</v>
      </c>
      <c r="I291" s="54">
        <f t="shared" si="17"/>
        <v>0</v>
      </c>
      <c r="J291" s="54">
        <v>0</v>
      </c>
      <c r="K291" s="54">
        <f t="shared" si="18"/>
        <v>0</v>
      </c>
    </row>
    <row r="292" spans="1:11" outlineLevel="1" x14ac:dyDescent="0.2">
      <c r="A292" s="51">
        <v>186</v>
      </c>
      <c r="B292" s="52" t="s">
        <v>10648</v>
      </c>
      <c r="C292" s="60" t="s">
        <v>10649</v>
      </c>
      <c r="D292" s="53" t="s">
        <v>165</v>
      </c>
      <c r="E292" s="54">
        <v>10</v>
      </c>
      <c r="F292" s="55">
        <v>0</v>
      </c>
      <c r="G292" s="56">
        <f t="shared" si="14"/>
        <v>0</v>
      </c>
      <c r="H292" s="54">
        <v>0</v>
      </c>
      <c r="I292" s="54">
        <f t="shared" si="17"/>
        <v>0</v>
      </c>
      <c r="J292" s="54">
        <v>0</v>
      </c>
      <c r="K292" s="54">
        <f t="shared" si="18"/>
        <v>0</v>
      </c>
    </row>
    <row r="293" spans="1:11" outlineLevel="1" x14ac:dyDescent="0.2">
      <c r="A293" s="51">
        <v>187</v>
      </c>
      <c r="B293" s="52" t="s">
        <v>10650</v>
      </c>
      <c r="C293" s="60" t="s">
        <v>10651</v>
      </c>
      <c r="D293" s="53" t="s">
        <v>165</v>
      </c>
      <c r="E293" s="54">
        <v>10</v>
      </c>
      <c r="F293" s="55">
        <v>0</v>
      </c>
      <c r="G293" s="56">
        <f t="shared" si="14"/>
        <v>0</v>
      </c>
      <c r="H293" s="54">
        <v>0</v>
      </c>
      <c r="I293" s="54">
        <f t="shared" si="17"/>
        <v>0</v>
      </c>
      <c r="J293" s="54">
        <v>0</v>
      </c>
      <c r="K293" s="54">
        <f t="shared" si="18"/>
        <v>0</v>
      </c>
    </row>
    <row r="294" spans="1:11" outlineLevel="1" x14ac:dyDescent="0.2">
      <c r="A294" s="51">
        <v>188</v>
      </c>
      <c r="B294" s="52" t="s">
        <v>10652</v>
      </c>
      <c r="C294" s="60" t="s">
        <v>10653</v>
      </c>
      <c r="D294" s="53" t="s">
        <v>165</v>
      </c>
      <c r="E294" s="54">
        <v>2</v>
      </c>
      <c r="F294" s="55">
        <v>0</v>
      </c>
      <c r="G294" s="56">
        <f t="shared" si="14"/>
        <v>0</v>
      </c>
      <c r="H294" s="54">
        <v>0</v>
      </c>
      <c r="I294" s="54">
        <f t="shared" si="17"/>
        <v>0</v>
      </c>
      <c r="J294" s="54">
        <v>0</v>
      </c>
      <c r="K294" s="54">
        <f t="shared" si="18"/>
        <v>0</v>
      </c>
    </row>
    <row r="295" spans="1:11" outlineLevel="1" x14ac:dyDescent="0.2">
      <c r="A295" s="51">
        <v>189</v>
      </c>
      <c r="B295" s="52" t="s">
        <v>10654</v>
      </c>
      <c r="C295" s="60" t="s">
        <v>10655</v>
      </c>
      <c r="D295" s="53" t="s">
        <v>165</v>
      </c>
      <c r="E295" s="54">
        <v>4</v>
      </c>
      <c r="F295" s="55">
        <v>0</v>
      </c>
      <c r="G295" s="56">
        <f t="shared" si="14"/>
        <v>0</v>
      </c>
      <c r="H295" s="54">
        <v>0</v>
      </c>
      <c r="I295" s="54">
        <f t="shared" si="17"/>
        <v>0</v>
      </c>
      <c r="J295" s="54">
        <v>0</v>
      </c>
      <c r="K295" s="54">
        <f t="shared" si="18"/>
        <v>0</v>
      </c>
    </row>
    <row r="296" spans="1:11" outlineLevel="1" x14ac:dyDescent="0.2">
      <c r="A296" s="51">
        <v>190</v>
      </c>
      <c r="B296" s="52" t="s">
        <v>10656</v>
      </c>
      <c r="C296" s="60" t="s">
        <v>10657</v>
      </c>
      <c r="D296" s="53" t="s">
        <v>165</v>
      </c>
      <c r="E296" s="54">
        <v>6</v>
      </c>
      <c r="F296" s="55">
        <v>0</v>
      </c>
      <c r="G296" s="56">
        <f t="shared" si="14"/>
        <v>0</v>
      </c>
      <c r="H296" s="54">
        <v>0</v>
      </c>
      <c r="I296" s="54">
        <f t="shared" si="17"/>
        <v>0</v>
      </c>
      <c r="J296" s="54">
        <v>0</v>
      </c>
      <c r="K296" s="54">
        <f t="shared" si="18"/>
        <v>0</v>
      </c>
    </row>
    <row r="297" spans="1:11" outlineLevel="1" x14ac:dyDescent="0.2">
      <c r="A297" s="51">
        <v>191</v>
      </c>
      <c r="B297" s="52" t="s">
        <v>10658</v>
      </c>
      <c r="C297" s="60" t="s">
        <v>10659</v>
      </c>
      <c r="D297" s="53" t="s">
        <v>165</v>
      </c>
      <c r="E297" s="54">
        <v>4</v>
      </c>
      <c r="F297" s="55">
        <v>0</v>
      </c>
      <c r="G297" s="56">
        <f t="shared" si="14"/>
        <v>0</v>
      </c>
      <c r="H297" s="54">
        <v>0</v>
      </c>
      <c r="I297" s="54">
        <f t="shared" si="17"/>
        <v>0</v>
      </c>
      <c r="J297" s="54">
        <v>0</v>
      </c>
      <c r="K297" s="54">
        <f t="shared" si="18"/>
        <v>0</v>
      </c>
    </row>
    <row r="298" spans="1:11" outlineLevel="1" x14ac:dyDescent="0.2">
      <c r="A298" s="51">
        <v>192</v>
      </c>
      <c r="B298" s="52" t="s">
        <v>10660</v>
      </c>
      <c r="C298" s="60" t="s">
        <v>10661</v>
      </c>
      <c r="D298" s="53" t="s">
        <v>165</v>
      </c>
      <c r="E298" s="54">
        <v>4</v>
      </c>
      <c r="F298" s="55">
        <v>0</v>
      </c>
      <c r="G298" s="56">
        <f t="shared" si="14"/>
        <v>0</v>
      </c>
      <c r="H298" s="54">
        <v>0</v>
      </c>
      <c r="I298" s="54">
        <f t="shared" si="17"/>
        <v>0</v>
      </c>
      <c r="J298" s="54">
        <v>0</v>
      </c>
      <c r="K298" s="54">
        <f t="shared" si="18"/>
        <v>0</v>
      </c>
    </row>
    <row r="299" spans="1:11" outlineLevel="1" x14ac:dyDescent="0.2">
      <c r="A299" s="51">
        <v>193</v>
      </c>
      <c r="B299" s="52" t="s">
        <v>10662</v>
      </c>
      <c r="C299" s="60" t="s">
        <v>10663</v>
      </c>
      <c r="D299" s="53" t="s">
        <v>165</v>
      </c>
      <c r="E299" s="54">
        <v>2</v>
      </c>
      <c r="F299" s="55">
        <v>0</v>
      </c>
      <c r="G299" s="56">
        <f t="shared" si="14"/>
        <v>0</v>
      </c>
      <c r="H299" s="54">
        <v>0</v>
      </c>
      <c r="I299" s="54">
        <f t="shared" si="17"/>
        <v>0</v>
      </c>
      <c r="J299" s="54">
        <v>0</v>
      </c>
      <c r="K299" s="54">
        <f t="shared" si="18"/>
        <v>0</v>
      </c>
    </row>
    <row r="300" spans="1:11" outlineLevel="1" x14ac:dyDescent="0.2">
      <c r="A300" s="51">
        <v>194</v>
      </c>
      <c r="B300" s="52" t="s">
        <v>10664</v>
      </c>
      <c r="C300" s="60" t="s">
        <v>10665</v>
      </c>
      <c r="D300" s="53" t="s">
        <v>165</v>
      </c>
      <c r="E300" s="54">
        <v>2</v>
      </c>
      <c r="F300" s="55">
        <v>0</v>
      </c>
      <c r="G300" s="56">
        <f t="shared" si="14"/>
        <v>0</v>
      </c>
      <c r="H300" s="54">
        <v>0</v>
      </c>
      <c r="I300" s="54">
        <f t="shared" si="17"/>
        <v>0</v>
      </c>
      <c r="J300" s="54">
        <v>0</v>
      </c>
      <c r="K300" s="54">
        <f t="shared" si="18"/>
        <v>0</v>
      </c>
    </row>
    <row r="301" spans="1:11" outlineLevel="1" x14ac:dyDescent="0.2">
      <c r="A301" s="51">
        <v>195</v>
      </c>
      <c r="B301" s="52" t="s">
        <v>10666</v>
      </c>
      <c r="C301" s="60" t="s">
        <v>10667</v>
      </c>
      <c r="D301" s="53" t="s">
        <v>10277</v>
      </c>
      <c r="E301" s="54">
        <v>12</v>
      </c>
      <c r="F301" s="55">
        <v>0</v>
      </c>
      <c r="G301" s="56">
        <f t="shared" si="14"/>
        <v>0</v>
      </c>
      <c r="H301" s="54">
        <v>0</v>
      </c>
      <c r="I301" s="54">
        <f t="shared" si="17"/>
        <v>0</v>
      </c>
      <c r="J301" s="54">
        <v>0</v>
      </c>
      <c r="K301" s="54">
        <f t="shared" si="18"/>
        <v>0</v>
      </c>
    </row>
    <row r="302" spans="1:11" outlineLevel="1" x14ac:dyDescent="0.2">
      <c r="A302" s="51">
        <v>196</v>
      </c>
      <c r="B302" s="52" t="s">
        <v>10668</v>
      </c>
      <c r="C302" s="60" t="s">
        <v>10669</v>
      </c>
      <c r="D302" s="53" t="s">
        <v>10277</v>
      </c>
      <c r="E302" s="54">
        <v>41</v>
      </c>
      <c r="F302" s="55">
        <v>0</v>
      </c>
      <c r="G302" s="56">
        <f t="shared" si="14"/>
        <v>0</v>
      </c>
      <c r="H302" s="54">
        <v>0</v>
      </c>
      <c r="I302" s="54">
        <f t="shared" si="17"/>
        <v>0</v>
      </c>
      <c r="J302" s="54">
        <v>0</v>
      </c>
      <c r="K302" s="54">
        <f t="shared" si="18"/>
        <v>0</v>
      </c>
    </row>
    <row r="303" spans="1:11" outlineLevel="1" x14ac:dyDescent="0.2">
      <c r="A303" s="51">
        <v>197</v>
      </c>
      <c r="B303" s="52" t="s">
        <v>10670</v>
      </c>
      <c r="C303" s="60" t="s">
        <v>10671</v>
      </c>
      <c r="D303" s="53" t="s">
        <v>10277</v>
      </c>
      <c r="E303" s="54">
        <v>80</v>
      </c>
      <c r="F303" s="55">
        <v>0</v>
      </c>
      <c r="G303" s="56">
        <f t="shared" si="14"/>
        <v>0</v>
      </c>
      <c r="H303" s="54">
        <v>0</v>
      </c>
      <c r="I303" s="54">
        <f t="shared" si="17"/>
        <v>0</v>
      </c>
      <c r="J303" s="54">
        <v>0</v>
      </c>
      <c r="K303" s="54">
        <f t="shared" si="18"/>
        <v>0</v>
      </c>
    </row>
    <row r="304" spans="1:11" outlineLevel="1" x14ac:dyDescent="0.2">
      <c r="A304" s="51">
        <v>198</v>
      </c>
      <c r="B304" s="52" t="s">
        <v>10672</v>
      </c>
      <c r="C304" s="60" t="s">
        <v>10673</v>
      </c>
      <c r="D304" s="53" t="s">
        <v>10277</v>
      </c>
      <c r="E304" s="54">
        <v>70</v>
      </c>
      <c r="F304" s="55">
        <v>0</v>
      </c>
      <c r="G304" s="56">
        <f t="shared" si="14"/>
        <v>0</v>
      </c>
      <c r="H304" s="54">
        <v>0</v>
      </c>
      <c r="I304" s="54">
        <f t="shared" si="17"/>
        <v>0</v>
      </c>
      <c r="J304" s="54">
        <v>0</v>
      </c>
      <c r="K304" s="54">
        <f t="shared" si="18"/>
        <v>0</v>
      </c>
    </row>
    <row r="305" spans="1:11" outlineLevel="1" x14ac:dyDescent="0.2">
      <c r="A305" s="51">
        <v>199</v>
      </c>
      <c r="B305" s="52" t="s">
        <v>10674</v>
      </c>
      <c r="C305" s="60" t="s">
        <v>10675</v>
      </c>
      <c r="D305" s="53" t="s">
        <v>172</v>
      </c>
      <c r="E305" s="54">
        <v>7</v>
      </c>
      <c r="F305" s="55">
        <v>0</v>
      </c>
      <c r="G305" s="56">
        <f t="shared" si="14"/>
        <v>0</v>
      </c>
      <c r="H305" s="54">
        <v>0</v>
      </c>
      <c r="I305" s="54">
        <f t="shared" si="17"/>
        <v>0</v>
      </c>
      <c r="J305" s="54">
        <v>0</v>
      </c>
      <c r="K305" s="54">
        <f t="shared" si="18"/>
        <v>0</v>
      </c>
    </row>
    <row r="306" spans="1:11" outlineLevel="1" x14ac:dyDescent="0.2">
      <c r="A306" s="51">
        <v>200</v>
      </c>
      <c r="B306" s="52" t="s">
        <v>10676</v>
      </c>
      <c r="C306" s="60" t="s">
        <v>10677</v>
      </c>
      <c r="D306" s="53" t="s">
        <v>172</v>
      </c>
      <c r="E306" s="54">
        <v>348</v>
      </c>
      <c r="F306" s="55">
        <v>0</v>
      </c>
      <c r="G306" s="56">
        <f t="shared" si="14"/>
        <v>0</v>
      </c>
      <c r="H306" s="54">
        <v>0</v>
      </c>
      <c r="I306" s="54">
        <f t="shared" si="17"/>
        <v>0</v>
      </c>
      <c r="J306" s="54">
        <v>0</v>
      </c>
      <c r="K306" s="54">
        <f t="shared" si="18"/>
        <v>0</v>
      </c>
    </row>
    <row r="307" spans="1:11" outlineLevel="1" x14ac:dyDescent="0.2">
      <c r="A307" s="51">
        <v>201</v>
      </c>
      <c r="B307" s="52" t="s">
        <v>10678</v>
      </c>
      <c r="C307" s="60" t="s">
        <v>10679</v>
      </c>
      <c r="D307" s="53" t="s">
        <v>172</v>
      </c>
      <c r="E307" s="54">
        <v>175</v>
      </c>
      <c r="F307" s="55">
        <v>0</v>
      </c>
      <c r="G307" s="56">
        <f t="shared" si="14"/>
        <v>0</v>
      </c>
      <c r="H307" s="54">
        <v>0</v>
      </c>
      <c r="I307" s="54">
        <f t="shared" si="17"/>
        <v>0</v>
      </c>
      <c r="J307" s="54">
        <v>0</v>
      </c>
      <c r="K307" s="54">
        <f t="shared" si="18"/>
        <v>0</v>
      </c>
    </row>
    <row r="308" spans="1:11" outlineLevel="1" x14ac:dyDescent="0.2">
      <c r="A308" s="51">
        <v>202</v>
      </c>
      <c r="B308" s="52" t="s">
        <v>10680</v>
      </c>
      <c r="C308" s="60" t="s">
        <v>10681</v>
      </c>
      <c r="D308" s="53" t="s">
        <v>172</v>
      </c>
      <c r="E308" s="54">
        <v>8</v>
      </c>
      <c r="F308" s="55">
        <v>0</v>
      </c>
      <c r="G308" s="56">
        <f t="shared" si="14"/>
        <v>0</v>
      </c>
      <c r="H308" s="54">
        <v>0</v>
      </c>
      <c r="I308" s="54">
        <f t="shared" si="17"/>
        <v>0</v>
      </c>
      <c r="J308" s="54">
        <v>0</v>
      </c>
      <c r="K308" s="54">
        <f t="shared" si="18"/>
        <v>0</v>
      </c>
    </row>
    <row r="309" spans="1:11" outlineLevel="1" x14ac:dyDescent="0.2">
      <c r="A309" s="51">
        <v>203</v>
      </c>
      <c r="B309" s="52" t="s">
        <v>10682</v>
      </c>
      <c r="C309" s="60" t="s">
        <v>10683</v>
      </c>
      <c r="D309" s="53" t="s">
        <v>172</v>
      </c>
      <c r="E309" s="54">
        <v>2</v>
      </c>
      <c r="F309" s="55">
        <v>0</v>
      </c>
      <c r="G309" s="56">
        <f t="shared" si="14"/>
        <v>0</v>
      </c>
      <c r="H309" s="54">
        <v>0</v>
      </c>
      <c r="I309" s="54">
        <f t="shared" si="17"/>
        <v>0</v>
      </c>
      <c r="J309" s="54">
        <v>0</v>
      </c>
      <c r="K309" s="54">
        <f t="shared" si="18"/>
        <v>0</v>
      </c>
    </row>
    <row r="310" spans="1:11" outlineLevel="1" x14ac:dyDescent="0.2">
      <c r="A310" s="51">
        <v>204</v>
      </c>
      <c r="B310" s="52" t="s">
        <v>10684</v>
      </c>
      <c r="C310" s="60" t="s">
        <v>10685</v>
      </c>
      <c r="D310" s="53" t="s">
        <v>10126</v>
      </c>
      <c r="E310" s="54">
        <v>1</v>
      </c>
      <c r="F310" s="55">
        <v>0</v>
      </c>
      <c r="G310" s="56">
        <f t="shared" si="14"/>
        <v>0</v>
      </c>
      <c r="H310" s="54">
        <v>0</v>
      </c>
      <c r="I310" s="54">
        <f t="shared" si="17"/>
        <v>0</v>
      </c>
      <c r="J310" s="54">
        <v>0</v>
      </c>
      <c r="K310" s="54">
        <f t="shared" si="18"/>
        <v>0</v>
      </c>
    </row>
    <row r="311" spans="1:11" outlineLevel="1" x14ac:dyDescent="0.2">
      <c r="A311" s="51">
        <v>205</v>
      </c>
      <c r="B311" s="52" t="s">
        <v>10686</v>
      </c>
      <c r="C311" s="60" t="s">
        <v>10687</v>
      </c>
      <c r="D311" s="53" t="s">
        <v>10126</v>
      </c>
      <c r="E311" s="54">
        <v>1</v>
      </c>
      <c r="F311" s="55">
        <v>0</v>
      </c>
      <c r="G311" s="56">
        <f t="shared" si="14"/>
        <v>0</v>
      </c>
      <c r="H311" s="54">
        <v>0</v>
      </c>
      <c r="I311" s="54">
        <f t="shared" si="17"/>
        <v>0</v>
      </c>
      <c r="J311" s="54">
        <v>0</v>
      </c>
      <c r="K311" s="54">
        <f t="shared" si="18"/>
        <v>0</v>
      </c>
    </row>
    <row r="312" spans="1:11" x14ac:dyDescent="0.2">
      <c r="A312" s="36" t="s">
        <v>148</v>
      </c>
      <c r="B312" s="37" t="s">
        <v>10688</v>
      </c>
      <c r="C312" s="58" t="s">
        <v>10689</v>
      </c>
      <c r="D312" s="38"/>
      <c r="E312" s="39"/>
      <c r="F312" s="40"/>
      <c r="G312" s="40">
        <f>SUM(G313:G338)</f>
        <v>0</v>
      </c>
      <c r="H312" s="39"/>
      <c r="I312" s="39">
        <f>SUM(I313:I338)</f>
        <v>0</v>
      </c>
      <c r="J312" s="39"/>
      <c r="K312" s="39">
        <f>SUM(K313:K338)</f>
        <v>0</v>
      </c>
    </row>
    <row r="313" spans="1:11" ht="22.5" outlineLevel="1" x14ac:dyDescent="0.2">
      <c r="A313" s="43">
        <v>206</v>
      </c>
      <c r="B313" s="44" t="s">
        <v>10690</v>
      </c>
      <c r="C313" s="59" t="s">
        <v>10691</v>
      </c>
      <c r="D313" s="45" t="s">
        <v>165</v>
      </c>
      <c r="E313" s="46">
        <v>1</v>
      </c>
      <c r="F313" s="47">
        <v>0</v>
      </c>
      <c r="G313" s="48">
        <f>ROUND(E313*F313,2)</f>
        <v>0</v>
      </c>
      <c r="H313" s="46">
        <v>0</v>
      </c>
      <c r="I313" s="46">
        <f>ROUND(E313*H313,2)</f>
        <v>0</v>
      </c>
      <c r="J313" s="46">
        <v>0</v>
      </c>
      <c r="K313" s="46">
        <f>ROUND(E313*J313,2)</f>
        <v>0</v>
      </c>
    </row>
    <row r="314" spans="1:11" outlineLevel="1" x14ac:dyDescent="0.2">
      <c r="A314" s="135"/>
      <c r="B314" s="136"/>
      <c r="C314" s="363" t="s">
        <v>10692</v>
      </c>
      <c r="D314" s="364"/>
      <c r="E314" s="364"/>
      <c r="F314" s="364"/>
      <c r="G314" s="364"/>
      <c r="H314" s="140"/>
      <c r="I314" s="140"/>
      <c r="J314" s="140"/>
      <c r="K314" s="140"/>
    </row>
    <row r="315" spans="1:11" outlineLevel="1" x14ac:dyDescent="0.2">
      <c r="A315" s="135"/>
      <c r="B315" s="136"/>
      <c r="C315" s="361" t="s">
        <v>10693</v>
      </c>
      <c r="D315" s="362"/>
      <c r="E315" s="362"/>
      <c r="F315" s="362"/>
      <c r="G315" s="362"/>
      <c r="H315" s="140"/>
      <c r="I315" s="140"/>
      <c r="J315" s="140"/>
      <c r="K315" s="140"/>
    </row>
    <row r="316" spans="1:11" outlineLevel="1" x14ac:dyDescent="0.2">
      <c r="A316" s="135"/>
      <c r="B316" s="136"/>
      <c r="C316" s="361" t="s">
        <v>10694</v>
      </c>
      <c r="D316" s="362"/>
      <c r="E316" s="362"/>
      <c r="F316" s="362"/>
      <c r="G316" s="362"/>
      <c r="H316" s="140"/>
      <c r="I316" s="140"/>
      <c r="J316" s="140"/>
      <c r="K316" s="140"/>
    </row>
    <row r="317" spans="1:11" outlineLevel="1" x14ac:dyDescent="0.2">
      <c r="A317" s="135"/>
      <c r="B317" s="136"/>
      <c r="C317" s="361" t="s">
        <v>10695</v>
      </c>
      <c r="D317" s="362"/>
      <c r="E317" s="362"/>
      <c r="F317" s="362"/>
      <c r="G317" s="362"/>
      <c r="H317" s="140"/>
      <c r="I317" s="140"/>
      <c r="J317" s="140"/>
      <c r="K317" s="140"/>
    </row>
    <row r="318" spans="1:11" outlineLevel="1" x14ac:dyDescent="0.2">
      <c r="A318" s="135"/>
      <c r="B318" s="136"/>
      <c r="C318" s="361" t="s">
        <v>10386</v>
      </c>
      <c r="D318" s="362"/>
      <c r="E318" s="362"/>
      <c r="F318" s="362"/>
      <c r="G318" s="362"/>
      <c r="H318" s="140"/>
      <c r="I318" s="140"/>
      <c r="J318" s="140"/>
      <c r="K318" s="140"/>
    </row>
    <row r="319" spans="1:11" outlineLevel="1" x14ac:dyDescent="0.2">
      <c r="A319" s="135"/>
      <c r="B319" s="136"/>
      <c r="C319" s="361" t="s">
        <v>10425</v>
      </c>
      <c r="D319" s="362"/>
      <c r="E319" s="362"/>
      <c r="F319" s="362"/>
      <c r="G319" s="362"/>
      <c r="H319" s="140"/>
      <c r="I319" s="140"/>
      <c r="J319" s="140"/>
      <c r="K319" s="140"/>
    </row>
    <row r="320" spans="1:11" outlineLevel="1" x14ac:dyDescent="0.2">
      <c r="A320" s="51">
        <v>207</v>
      </c>
      <c r="B320" s="52" t="s">
        <v>10387</v>
      </c>
      <c r="C320" s="60" t="s">
        <v>10696</v>
      </c>
      <c r="D320" s="53" t="s">
        <v>165</v>
      </c>
      <c r="E320" s="54">
        <v>2</v>
      </c>
      <c r="F320" s="55">
        <v>0</v>
      </c>
      <c r="G320" s="56">
        <f t="shared" ref="G320:G338" si="19">ROUND(E320*F320,2)</f>
        <v>0</v>
      </c>
      <c r="H320" s="54">
        <v>0</v>
      </c>
      <c r="I320" s="54">
        <f t="shared" ref="I320:I338" si="20">ROUND(E320*H320,2)</f>
        <v>0</v>
      </c>
      <c r="J320" s="54">
        <v>0</v>
      </c>
      <c r="K320" s="54">
        <f t="shared" ref="K320:K338" si="21">ROUND(E320*J320,2)</f>
        <v>0</v>
      </c>
    </row>
    <row r="321" spans="1:11" outlineLevel="1" x14ac:dyDescent="0.2">
      <c r="A321" s="51">
        <v>208</v>
      </c>
      <c r="B321" s="52" t="s">
        <v>10697</v>
      </c>
      <c r="C321" s="60" t="s">
        <v>10698</v>
      </c>
      <c r="D321" s="53" t="s">
        <v>165</v>
      </c>
      <c r="E321" s="54">
        <v>2</v>
      </c>
      <c r="F321" s="55">
        <v>0</v>
      </c>
      <c r="G321" s="56">
        <f t="shared" si="19"/>
        <v>0</v>
      </c>
      <c r="H321" s="54">
        <v>0</v>
      </c>
      <c r="I321" s="54">
        <f t="shared" si="20"/>
        <v>0</v>
      </c>
      <c r="J321" s="54">
        <v>0</v>
      </c>
      <c r="K321" s="54">
        <f t="shared" si="21"/>
        <v>0</v>
      </c>
    </row>
    <row r="322" spans="1:11" outlineLevel="1" x14ac:dyDescent="0.2">
      <c r="A322" s="51">
        <v>209</v>
      </c>
      <c r="B322" s="52" t="s">
        <v>10699</v>
      </c>
      <c r="C322" s="60" t="s">
        <v>10565</v>
      </c>
      <c r="D322" s="53" t="s">
        <v>165</v>
      </c>
      <c r="E322" s="54">
        <v>1</v>
      </c>
      <c r="F322" s="55">
        <v>0</v>
      </c>
      <c r="G322" s="56">
        <f t="shared" si="19"/>
        <v>0</v>
      </c>
      <c r="H322" s="54">
        <v>0</v>
      </c>
      <c r="I322" s="54">
        <f t="shared" si="20"/>
        <v>0</v>
      </c>
      <c r="J322" s="54">
        <v>0</v>
      </c>
      <c r="K322" s="54">
        <f t="shared" si="21"/>
        <v>0</v>
      </c>
    </row>
    <row r="323" spans="1:11" outlineLevel="1" x14ac:dyDescent="0.2">
      <c r="A323" s="51">
        <v>210</v>
      </c>
      <c r="B323" s="52" t="s">
        <v>10700</v>
      </c>
      <c r="C323" s="60" t="s">
        <v>10701</v>
      </c>
      <c r="D323" s="53" t="s">
        <v>165</v>
      </c>
      <c r="E323" s="54">
        <v>1</v>
      </c>
      <c r="F323" s="55">
        <v>0</v>
      </c>
      <c r="G323" s="56">
        <f t="shared" si="19"/>
        <v>0</v>
      </c>
      <c r="H323" s="54">
        <v>0</v>
      </c>
      <c r="I323" s="54">
        <f t="shared" si="20"/>
        <v>0</v>
      </c>
      <c r="J323" s="54">
        <v>0</v>
      </c>
      <c r="K323" s="54">
        <f t="shared" si="21"/>
        <v>0</v>
      </c>
    </row>
    <row r="324" spans="1:11" outlineLevel="1" x14ac:dyDescent="0.2">
      <c r="A324" s="51">
        <v>211</v>
      </c>
      <c r="B324" s="52" t="s">
        <v>10702</v>
      </c>
      <c r="C324" s="60" t="s">
        <v>10703</v>
      </c>
      <c r="D324" s="53" t="s">
        <v>165</v>
      </c>
      <c r="E324" s="54">
        <v>1</v>
      </c>
      <c r="F324" s="55">
        <v>0</v>
      </c>
      <c r="G324" s="56">
        <f t="shared" si="19"/>
        <v>0</v>
      </c>
      <c r="H324" s="54">
        <v>0</v>
      </c>
      <c r="I324" s="54">
        <f t="shared" si="20"/>
        <v>0</v>
      </c>
      <c r="J324" s="54">
        <v>0</v>
      </c>
      <c r="K324" s="54">
        <f t="shared" si="21"/>
        <v>0</v>
      </c>
    </row>
    <row r="325" spans="1:11" outlineLevel="1" x14ac:dyDescent="0.2">
      <c r="A325" s="51">
        <v>212</v>
      </c>
      <c r="B325" s="52" t="s">
        <v>10704</v>
      </c>
      <c r="C325" s="60" t="s">
        <v>10705</v>
      </c>
      <c r="D325" s="53" t="s">
        <v>165</v>
      </c>
      <c r="E325" s="54">
        <v>1</v>
      </c>
      <c r="F325" s="55">
        <v>0</v>
      </c>
      <c r="G325" s="56">
        <f t="shared" si="19"/>
        <v>0</v>
      </c>
      <c r="H325" s="54">
        <v>0</v>
      </c>
      <c r="I325" s="54">
        <f t="shared" si="20"/>
        <v>0</v>
      </c>
      <c r="J325" s="54">
        <v>0</v>
      </c>
      <c r="K325" s="54">
        <f t="shared" si="21"/>
        <v>0</v>
      </c>
    </row>
    <row r="326" spans="1:11" outlineLevel="1" x14ac:dyDescent="0.2">
      <c r="A326" s="51">
        <v>213</v>
      </c>
      <c r="B326" s="52" t="s">
        <v>10706</v>
      </c>
      <c r="C326" s="60" t="s">
        <v>10577</v>
      </c>
      <c r="D326" s="53" t="s">
        <v>165</v>
      </c>
      <c r="E326" s="54">
        <v>1</v>
      </c>
      <c r="F326" s="55">
        <v>0</v>
      </c>
      <c r="G326" s="56">
        <f t="shared" si="19"/>
        <v>0</v>
      </c>
      <c r="H326" s="54">
        <v>0</v>
      </c>
      <c r="I326" s="54">
        <f t="shared" si="20"/>
        <v>0</v>
      </c>
      <c r="J326" s="54">
        <v>0</v>
      </c>
      <c r="K326" s="54">
        <f t="shared" si="21"/>
        <v>0</v>
      </c>
    </row>
    <row r="327" spans="1:11" outlineLevel="1" x14ac:dyDescent="0.2">
      <c r="A327" s="51">
        <v>214</v>
      </c>
      <c r="B327" s="52" t="s">
        <v>10707</v>
      </c>
      <c r="C327" s="60" t="s">
        <v>10583</v>
      </c>
      <c r="D327" s="53" t="s">
        <v>10277</v>
      </c>
      <c r="E327" s="54">
        <v>2</v>
      </c>
      <c r="F327" s="55">
        <v>0</v>
      </c>
      <c r="G327" s="56">
        <f t="shared" si="19"/>
        <v>0</v>
      </c>
      <c r="H327" s="54">
        <v>0</v>
      </c>
      <c r="I327" s="54">
        <f t="shared" si="20"/>
        <v>0</v>
      </c>
      <c r="J327" s="54">
        <v>0</v>
      </c>
      <c r="K327" s="54">
        <f t="shared" si="21"/>
        <v>0</v>
      </c>
    </row>
    <row r="328" spans="1:11" outlineLevel="1" x14ac:dyDescent="0.2">
      <c r="A328" s="51">
        <v>215</v>
      </c>
      <c r="B328" s="52" t="s">
        <v>10708</v>
      </c>
      <c r="C328" s="60" t="s">
        <v>10585</v>
      </c>
      <c r="D328" s="53" t="s">
        <v>10277</v>
      </c>
      <c r="E328" s="54">
        <v>11</v>
      </c>
      <c r="F328" s="55">
        <v>0</v>
      </c>
      <c r="G328" s="56">
        <f t="shared" si="19"/>
        <v>0</v>
      </c>
      <c r="H328" s="54">
        <v>0</v>
      </c>
      <c r="I328" s="54">
        <f t="shared" si="20"/>
        <v>0</v>
      </c>
      <c r="J328" s="54">
        <v>0</v>
      </c>
      <c r="K328" s="54">
        <f t="shared" si="21"/>
        <v>0</v>
      </c>
    </row>
    <row r="329" spans="1:11" outlineLevel="1" x14ac:dyDescent="0.2">
      <c r="A329" s="51">
        <v>216</v>
      </c>
      <c r="B329" s="52" t="s">
        <v>10709</v>
      </c>
      <c r="C329" s="60" t="s">
        <v>10589</v>
      </c>
      <c r="D329" s="53" t="s">
        <v>10277</v>
      </c>
      <c r="E329" s="54">
        <v>9</v>
      </c>
      <c r="F329" s="55">
        <v>0</v>
      </c>
      <c r="G329" s="56">
        <f t="shared" si="19"/>
        <v>0</v>
      </c>
      <c r="H329" s="54">
        <v>0</v>
      </c>
      <c r="I329" s="54">
        <f t="shared" si="20"/>
        <v>0</v>
      </c>
      <c r="J329" s="54">
        <v>0</v>
      </c>
      <c r="K329" s="54">
        <f t="shared" si="21"/>
        <v>0</v>
      </c>
    </row>
    <row r="330" spans="1:11" outlineLevel="1" x14ac:dyDescent="0.2">
      <c r="A330" s="51">
        <v>217</v>
      </c>
      <c r="B330" s="52" t="s">
        <v>10710</v>
      </c>
      <c r="C330" s="60" t="s">
        <v>10591</v>
      </c>
      <c r="D330" s="53" t="s">
        <v>10277</v>
      </c>
      <c r="E330" s="54">
        <v>1</v>
      </c>
      <c r="F330" s="55">
        <v>0</v>
      </c>
      <c r="G330" s="56">
        <f t="shared" si="19"/>
        <v>0</v>
      </c>
      <c r="H330" s="54">
        <v>0</v>
      </c>
      <c r="I330" s="54">
        <f t="shared" si="20"/>
        <v>0</v>
      </c>
      <c r="J330" s="54">
        <v>0</v>
      </c>
      <c r="K330" s="54">
        <f t="shared" si="21"/>
        <v>0</v>
      </c>
    </row>
    <row r="331" spans="1:11" outlineLevel="1" x14ac:dyDescent="0.2">
      <c r="A331" s="51">
        <v>218</v>
      </c>
      <c r="B331" s="52" t="s">
        <v>10711</v>
      </c>
      <c r="C331" s="60" t="s">
        <v>10712</v>
      </c>
      <c r="D331" s="53" t="s">
        <v>10277</v>
      </c>
      <c r="E331" s="54">
        <v>1</v>
      </c>
      <c r="F331" s="55">
        <v>0</v>
      </c>
      <c r="G331" s="56">
        <f t="shared" si="19"/>
        <v>0</v>
      </c>
      <c r="H331" s="54">
        <v>0</v>
      </c>
      <c r="I331" s="54">
        <f t="shared" si="20"/>
        <v>0</v>
      </c>
      <c r="J331" s="54">
        <v>0</v>
      </c>
      <c r="K331" s="54">
        <f t="shared" si="21"/>
        <v>0</v>
      </c>
    </row>
    <row r="332" spans="1:11" outlineLevel="1" x14ac:dyDescent="0.2">
      <c r="A332" s="51">
        <v>219</v>
      </c>
      <c r="B332" s="52" t="s">
        <v>10713</v>
      </c>
      <c r="C332" s="60" t="s">
        <v>10603</v>
      </c>
      <c r="D332" s="53" t="s">
        <v>10277</v>
      </c>
      <c r="E332" s="54">
        <v>1</v>
      </c>
      <c r="F332" s="55">
        <v>0</v>
      </c>
      <c r="G332" s="56">
        <f t="shared" si="19"/>
        <v>0</v>
      </c>
      <c r="H332" s="54">
        <v>0</v>
      </c>
      <c r="I332" s="54">
        <f t="shared" si="20"/>
        <v>0</v>
      </c>
      <c r="J332" s="54">
        <v>0</v>
      </c>
      <c r="K332" s="54">
        <f t="shared" si="21"/>
        <v>0</v>
      </c>
    </row>
    <row r="333" spans="1:11" outlineLevel="1" x14ac:dyDescent="0.2">
      <c r="A333" s="51">
        <v>220</v>
      </c>
      <c r="B333" s="52" t="s">
        <v>10714</v>
      </c>
      <c r="C333" s="60" t="s">
        <v>10715</v>
      </c>
      <c r="D333" s="53" t="s">
        <v>10277</v>
      </c>
      <c r="E333" s="54">
        <v>5</v>
      </c>
      <c r="F333" s="55">
        <v>0</v>
      </c>
      <c r="G333" s="56">
        <f t="shared" si="19"/>
        <v>0</v>
      </c>
      <c r="H333" s="54">
        <v>0</v>
      </c>
      <c r="I333" s="54">
        <f t="shared" si="20"/>
        <v>0</v>
      </c>
      <c r="J333" s="54">
        <v>0</v>
      </c>
      <c r="K333" s="54">
        <f t="shared" si="21"/>
        <v>0</v>
      </c>
    </row>
    <row r="334" spans="1:11" outlineLevel="1" x14ac:dyDescent="0.2">
      <c r="A334" s="51">
        <v>221</v>
      </c>
      <c r="B334" s="52" t="s">
        <v>10716</v>
      </c>
      <c r="C334" s="60" t="s">
        <v>10605</v>
      </c>
      <c r="D334" s="53" t="s">
        <v>10277</v>
      </c>
      <c r="E334" s="54">
        <v>1</v>
      </c>
      <c r="F334" s="55">
        <v>0</v>
      </c>
      <c r="G334" s="56">
        <f t="shared" si="19"/>
        <v>0</v>
      </c>
      <c r="H334" s="54">
        <v>0</v>
      </c>
      <c r="I334" s="54">
        <f t="shared" si="20"/>
        <v>0</v>
      </c>
      <c r="J334" s="54">
        <v>0</v>
      </c>
      <c r="K334" s="54">
        <f t="shared" si="21"/>
        <v>0</v>
      </c>
    </row>
    <row r="335" spans="1:11" outlineLevel="1" x14ac:dyDescent="0.2">
      <c r="A335" s="51">
        <v>222</v>
      </c>
      <c r="B335" s="52" t="s">
        <v>10717</v>
      </c>
      <c r="C335" s="60" t="s">
        <v>10718</v>
      </c>
      <c r="D335" s="53" t="s">
        <v>10277</v>
      </c>
      <c r="E335" s="54">
        <v>3</v>
      </c>
      <c r="F335" s="55">
        <v>0</v>
      </c>
      <c r="G335" s="56">
        <f t="shared" si="19"/>
        <v>0</v>
      </c>
      <c r="H335" s="54">
        <v>0</v>
      </c>
      <c r="I335" s="54">
        <f t="shared" si="20"/>
        <v>0</v>
      </c>
      <c r="J335" s="54">
        <v>0</v>
      </c>
      <c r="K335" s="54">
        <f t="shared" si="21"/>
        <v>0</v>
      </c>
    </row>
    <row r="336" spans="1:11" outlineLevel="1" x14ac:dyDescent="0.2">
      <c r="A336" s="51">
        <v>223</v>
      </c>
      <c r="B336" s="52" t="s">
        <v>10719</v>
      </c>
      <c r="C336" s="60" t="s">
        <v>10720</v>
      </c>
      <c r="D336" s="53" t="s">
        <v>10277</v>
      </c>
      <c r="E336" s="54">
        <v>2</v>
      </c>
      <c r="F336" s="55">
        <v>0</v>
      </c>
      <c r="G336" s="56">
        <f t="shared" si="19"/>
        <v>0</v>
      </c>
      <c r="H336" s="54">
        <v>0</v>
      </c>
      <c r="I336" s="54">
        <f t="shared" si="20"/>
        <v>0</v>
      </c>
      <c r="J336" s="54">
        <v>0</v>
      </c>
      <c r="K336" s="54">
        <f t="shared" si="21"/>
        <v>0</v>
      </c>
    </row>
    <row r="337" spans="1:11" outlineLevel="1" x14ac:dyDescent="0.2">
      <c r="A337" s="51">
        <v>224</v>
      </c>
      <c r="B337" s="52" t="s">
        <v>10721</v>
      </c>
      <c r="C337" s="60" t="s">
        <v>10685</v>
      </c>
      <c r="D337" s="53" t="s">
        <v>10126</v>
      </c>
      <c r="E337" s="54">
        <v>1</v>
      </c>
      <c r="F337" s="55">
        <v>0</v>
      </c>
      <c r="G337" s="56">
        <f t="shared" si="19"/>
        <v>0</v>
      </c>
      <c r="H337" s="54">
        <v>0</v>
      </c>
      <c r="I337" s="54">
        <f t="shared" si="20"/>
        <v>0</v>
      </c>
      <c r="J337" s="54">
        <v>0</v>
      </c>
      <c r="K337" s="54">
        <f t="shared" si="21"/>
        <v>0</v>
      </c>
    </row>
    <row r="338" spans="1:11" outlineLevel="1" x14ac:dyDescent="0.2">
      <c r="A338" s="51">
        <v>225</v>
      </c>
      <c r="B338" s="52" t="s">
        <v>10722</v>
      </c>
      <c r="C338" s="60" t="s">
        <v>10687</v>
      </c>
      <c r="D338" s="53" t="s">
        <v>10126</v>
      </c>
      <c r="E338" s="54">
        <v>1</v>
      </c>
      <c r="F338" s="55">
        <v>0</v>
      </c>
      <c r="G338" s="56">
        <f t="shared" si="19"/>
        <v>0</v>
      </c>
      <c r="H338" s="54">
        <v>0</v>
      </c>
      <c r="I338" s="54">
        <f t="shared" si="20"/>
        <v>0</v>
      </c>
      <c r="J338" s="54">
        <v>0</v>
      </c>
      <c r="K338" s="54">
        <f t="shared" si="21"/>
        <v>0</v>
      </c>
    </row>
    <row r="339" spans="1:11" x14ac:dyDescent="0.2">
      <c r="A339" s="36" t="s">
        <v>148</v>
      </c>
      <c r="B339" s="37" t="s">
        <v>10723</v>
      </c>
      <c r="C339" s="58" t="s">
        <v>10724</v>
      </c>
      <c r="D339" s="38"/>
      <c r="E339" s="39"/>
      <c r="F339" s="40"/>
      <c r="G339" s="40">
        <f>SUM(G340:G376)</f>
        <v>0</v>
      </c>
      <c r="H339" s="39"/>
      <c r="I339" s="39">
        <f>SUM(I340:I376)</f>
        <v>0</v>
      </c>
      <c r="J339" s="39"/>
      <c r="K339" s="39">
        <f>SUM(K340:K376)</f>
        <v>0</v>
      </c>
    </row>
    <row r="340" spans="1:11" ht="22.5" outlineLevel="1" x14ac:dyDescent="0.2">
      <c r="A340" s="43">
        <v>226</v>
      </c>
      <c r="B340" s="44" t="s">
        <v>10725</v>
      </c>
      <c r="C340" s="59" t="s">
        <v>10726</v>
      </c>
      <c r="D340" s="45" t="s">
        <v>165</v>
      </c>
      <c r="E340" s="46">
        <v>1</v>
      </c>
      <c r="F340" s="47">
        <v>0</v>
      </c>
      <c r="G340" s="48">
        <f>ROUND(E340*F340,2)</f>
        <v>0</v>
      </c>
      <c r="H340" s="46">
        <v>0</v>
      </c>
      <c r="I340" s="46">
        <f>ROUND(E340*H340,2)</f>
        <v>0</v>
      </c>
      <c r="J340" s="46">
        <v>0</v>
      </c>
      <c r="K340" s="46">
        <f>ROUND(E340*J340,2)</f>
        <v>0</v>
      </c>
    </row>
    <row r="341" spans="1:11" outlineLevel="1" x14ac:dyDescent="0.2">
      <c r="A341" s="135"/>
      <c r="B341" s="136"/>
      <c r="C341" s="363" t="s">
        <v>10727</v>
      </c>
      <c r="D341" s="364"/>
      <c r="E341" s="364"/>
      <c r="F341" s="364"/>
      <c r="G341" s="364"/>
      <c r="H341" s="140"/>
      <c r="I341" s="140"/>
      <c r="J341" s="140"/>
      <c r="K341" s="140"/>
    </row>
    <row r="342" spans="1:11" outlineLevel="1" x14ac:dyDescent="0.2">
      <c r="A342" s="135"/>
      <c r="B342" s="136"/>
      <c r="C342" s="361" t="s">
        <v>10382</v>
      </c>
      <c r="D342" s="362"/>
      <c r="E342" s="362"/>
      <c r="F342" s="362"/>
      <c r="G342" s="362"/>
      <c r="H342" s="140"/>
      <c r="I342" s="140"/>
      <c r="J342" s="140"/>
      <c r="K342" s="140"/>
    </row>
    <row r="343" spans="1:11" outlineLevel="1" x14ac:dyDescent="0.2">
      <c r="A343" s="135"/>
      <c r="B343" s="136"/>
      <c r="C343" s="361" t="s">
        <v>10383</v>
      </c>
      <c r="D343" s="362"/>
      <c r="E343" s="362"/>
      <c r="F343" s="362"/>
      <c r="G343" s="362"/>
      <c r="H343" s="140"/>
      <c r="I343" s="140"/>
      <c r="J343" s="140"/>
      <c r="K343" s="140"/>
    </row>
    <row r="344" spans="1:11" outlineLevel="1" x14ac:dyDescent="0.2">
      <c r="A344" s="135"/>
      <c r="B344" s="136"/>
      <c r="C344" s="361" t="s">
        <v>10384</v>
      </c>
      <c r="D344" s="362"/>
      <c r="E344" s="362"/>
      <c r="F344" s="362"/>
      <c r="G344" s="362"/>
      <c r="H344" s="140"/>
      <c r="I344" s="140"/>
      <c r="J344" s="140"/>
      <c r="K344" s="140"/>
    </row>
    <row r="345" spans="1:11" outlineLevel="1" x14ac:dyDescent="0.2">
      <c r="A345" s="135"/>
      <c r="B345" s="136"/>
      <c r="C345" s="361" t="s">
        <v>10385</v>
      </c>
      <c r="D345" s="362"/>
      <c r="E345" s="362"/>
      <c r="F345" s="362"/>
      <c r="G345" s="362"/>
      <c r="H345" s="140"/>
      <c r="I345" s="140"/>
      <c r="J345" s="140"/>
      <c r="K345" s="140"/>
    </row>
    <row r="346" spans="1:11" outlineLevel="1" x14ac:dyDescent="0.2">
      <c r="A346" s="135"/>
      <c r="B346" s="136"/>
      <c r="C346" s="361" t="s">
        <v>10386</v>
      </c>
      <c r="D346" s="362"/>
      <c r="E346" s="362"/>
      <c r="F346" s="362"/>
      <c r="G346" s="362"/>
      <c r="H346" s="140"/>
      <c r="I346" s="140"/>
      <c r="J346" s="140"/>
      <c r="K346" s="140"/>
    </row>
    <row r="347" spans="1:11" outlineLevel="1" x14ac:dyDescent="0.2">
      <c r="A347" s="51">
        <v>227</v>
      </c>
      <c r="B347" s="52" t="s">
        <v>10387</v>
      </c>
      <c r="C347" s="60" t="s">
        <v>10728</v>
      </c>
      <c r="D347" s="53" t="s">
        <v>165</v>
      </c>
      <c r="E347" s="54">
        <v>4</v>
      </c>
      <c r="F347" s="55">
        <v>0</v>
      </c>
      <c r="G347" s="56">
        <f>ROUND(E347*F347,2)</f>
        <v>0</v>
      </c>
      <c r="H347" s="54">
        <v>0</v>
      </c>
      <c r="I347" s="54">
        <f>ROUND(E347*H347,2)</f>
        <v>0</v>
      </c>
      <c r="J347" s="54">
        <v>0</v>
      </c>
      <c r="K347" s="54">
        <f>ROUND(E347*J347,2)</f>
        <v>0</v>
      </c>
    </row>
    <row r="348" spans="1:11" outlineLevel="1" x14ac:dyDescent="0.2">
      <c r="A348" s="51">
        <v>228</v>
      </c>
      <c r="B348" s="52" t="s">
        <v>10387</v>
      </c>
      <c r="C348" s="60" t="s">
        <v>10729</v>
      </c>
      <c r="D348" s="53" t="s">
        <v>165</v>
      </c>
      <c r="E348" s="54">
        <v>2</v>
      </c>
      <c r="F348" s="55">
        <v>0</v>
      </c>
      <c r="G348" s="56">
        <f>ROUND(E348*F348,2)</f>
        <v>0</v>
      </c>
      <c r="H348" s="54">
        <v>0</v>
      </c>
      <c r="I348" s="54">
        <f>ROUND(E348*H348,2)</f>
        <v>0</v>
      </c>
      <c r="J348" s="54">
        <v>0</v>
      </c>
      <c r="K348" s="54">
        <f>ROUND(E348*J348,2)</f>
        <v>0</v>
      </c>
    </row>
    <row r="349" spans="1:11" ht="22.5" outlineLevel="1" x14ac:dyDescent="0.2">
      <c r="A349" s="43">
        <v>229</v>
      </c>
      <c r="B349" s="44" t="s">
        <v>10730</v>
      </c>
      <c r="C349" s="59" t="s">
        <v>10731</v>
      </c>
      <c r="D349" s="45" t="s">
        <v>165</v>
      </c>
      <c r="E349" s="46">
        <v>1</v>
      </c>
      <c r="F349" s="47">
        <v>0</v>
      </c>
      <c r="G349" s="48">
        <f>ROUND(E349*F349,2)</f>
        <v>0</v>
      </c>
      <c r="H349" s="46">
        <v>0</v>
      </c>
      <c r="I349" s="46">
        <f>ROUND(E349*H349,2)</f>
        <v>0</v>
      </c>
      <c r="J349" s="46">
        <v>0</v>
      </c>
      <c r="K349" s="46">
        <f>ROUND(E349*J349,2)</f>
        <v>0</v>
      </c>
    </row>
    <row r="350" spans="1:11" outlineLevel="1" x14ac:dyDescent="0.2">
      <c r="A350" s="135"/>
      <c r="B350" s="136"/>
      <c r="C350" s="363" t="s">
        <v>10727</v>
      </c>
      <c r="D350" s="364"/>
      <c r="E350" s="364"/>
      <c r="F350" s="364"/>
      <c r="G350" s="364"/>
      <c r="H350" s="140"/>
      <c r="I350" s="140"/>
      <c r="J350" s="140"/>
      <c r="K350" s="140"/>
    </row>
    <row r="351" spans="1:11" outlineLevel="1" x14ac:dyDescent="0.2">
      <c r="A351" s="135"/>
      <c r="B351" s="136"/>
      <c r="C351" s="361" t="s">
        <v>10382</v>
      </c>
      <c r="D351" s="362"/>
      <c r="E351" s="362"/>
      <c r="F351" s="362"/>
      <c r="G351" s="362"/>
      <c r="H351" s="140"/>
      <c r="I351" s="140"/>
      <c r="J351" s="140"/>
      <c r="K351" s="140"/>
    </row>
    <row r="352" spans="1:11" outlineLevel="1" x14ac:dyDescent="0.2">
      <c r="A352" s="135"/>
      <c r="B352" s="136"/>
      <c r="C352" s="361" t="s">
        <v>10383</v>
      </c>
      <c r="D352" s="362"/>
      <c r="E352" s="362"/>
      <c r="F352" s="362"/>
      <c r="G352" s="362"/>
      <c r="H352" s="140"/>
      <c r="I352" s="140"/>
      <c r="J352" s="140"/>
      <c r="K352" s="140"/>
    </row>
    <row r="353" spans="1:11" outlineLevel="1" x14ac:dyDescent="0.2">
      <c r="A353" s="135"/>
      <c r="B353" s="136"/>
      <c r="C353" s="361" t="s">
        <v>10384</v>
      </c>
      <c r="D353" s="362"/>
      <c r="E353" s="362"/>
      <c r="F353" s="362"/>
      <c r="G353" s="362"/>
      <c r="H353" s="140"/>
      <c r="I353" s="140"/>
      <c r="J353" s="140"/>
      <c r="K353" s="140"/>
    </row>
    <row r="354" spans="1:11" outlineLevel="1" x14ac:dyDescent="0.2">
      <c r="A354" s="135"/>
      <c r="B354" s="136"/>
      <c r="C354" s="361" t="s">
        <v>10385</v>
      </c>
      <c r="D354" s="362"/>
      <c r="E354" s="362"/>
      <c r="F354" s="362"/>
      <c r="G354" s="362"/>
      <c r="H354" s="140"/>
      <c r="I354" s="140"/>
      <c r="J354" s="140"/>
      <c r="K354" s="140"/>
    </row>
    <row r="355" spans="1:11" outlineLevel="1" x14ac:dyDescent="0.2">
      <c r="A355" s="135"/>
      <c r="B355" s="136"/>
      <c r="C355" s="361" t="s">
        <v>10386</v>
      </c>
      <c r="D355" s="362"/>
      <c r="E355" s="362"/>
      <c r="F355" s="362"/>
      <c r="G355" s="362"/>
      <c r="H355" s="140"/>
      <c r="I355" s="140"/>
      <c r="J355" s="140"/>
      <c r="K355" s="140"/>
    </row>
    <row r="356" spans="1:11" outlineLevel="1" x14ac:dyDescent="0.2">
      <c r="A356" s="51">
        <v>230</v>
      </c>
      <c r="B356" s="52" t="s">
        <v>10387</v>
      </c>
      <c r="C356" s="60" t="s">
        <v>10728</v>
      </c>
      <c r="D356" s="53" t="s">
        <v>165</v>
      </c>
      <c r="E356" s="54">
        <v>4</v>
      </c>
      <c r="F356" s="55">
        <v>0</v>
      </c>
      <c r="G356" s="56">
        <f t="shared" ref="G356:G376" si="22">ROUND(E356*F356,2)</f>
        <v>0</v>
      </c>
      <c r="H356" s="54">
        <v>0</v>
      </c>
      <c r="I356" s="54">
        <f t="shared" ref="I356:I376" si="23">ROUND(E356*H356,2)</f>
        <v>0</v>
      </c>
      <c r="J356" s="54">
        <v>0</v>
      </c>
      <c r="K356" s="54">
        <f t="shared" ref="K356:K376" si="24">ROUND(E356*J356,2)</f>
        <v>0</v>
      </c>
    </row>
    <row r="357" spans="1:11" outlineLevel="1" x14ac:dyDescent="0.2">
      <c r="A357" s="51">
        <v>231</v>
      </c>
      <c r="B357" s="52" t="s">
        <v>10387</v>
      </c>
      <c r="C357" s="60" t="s">
        <v>10729</v>
      </c>
      <c r="D357" s="53" t="s">
        <v>165</v>
      </c>
      <c r="E357" s="54">
        <v>2</v>
      </c>
      <c r="F357" s="55">
        <v>0</v>
      </c>
      <c r="G357" s="56">
        <f t="shared" si="22"/>
        <v>0</v>
      </c>
      <c r="H357" s="54">
        <v>0</v>
      </c>
      <c r="I357" s="54">
        <f t="shared" si="23"/>
        <v>0</v>
      </c>
      <c r="J357" s="54">
        <v>0</v>
      </c>
      <c r="K357" s="54">
        <f t="shared" si="24"/>
        <v>0</v>
      </c>
    </row>
    <row r="358" spans="1:11" outlineLevel="1" x14ac:dyDescent="0.2">
      <c r="A358" s="51">
        <v>232</v>
      </c>
      <c r="B358" s="52" t="s">
        <v>10732</v>
      </c>
      <c r="C358" s="60" t="s">
        <v>10733</v>
      </c>
      <c r="D358" s="53" t="s">
        <v>165</v>
      </c>
      <c r="E358" s="54">
        <v>2</v>
      </c>
      <c r="F358" s="55">
        <v>0</v>
      </c>
      <c r="G358" s="56">
        <f t="shared" si="22"/>
        <v>0</v>
      </c>
      <c r="H358" s="54">
        <v>0</v>
      </c>
      <c r="I358" s="54">
        <f t="shared" si="23"/>
        <v>0</v>
      </c>
      <c r="J358" s="54">
        <v>0</v>
      </c>
      <c r="K358" s="54">
        <f t="shared" si="24"/>
        <v>0</v>
      </c>
    </row>
    <row r="359" spans="1:11" outlineLevel="1" x14ac:dyDescent="0.2">
      <c r="A359" s="51">
        <v>233</v>
      </c>
      <c r="B359" s="52" t="s">
        <v>10734</v>
      </c>
      <c r="C359" s="60" t="s">
        <v>10735</v>
      </c>
      <c r="D359" s="53" t="s">
        <v>165</v>
      </c>
      <c r="E359" s="54">
        <v>2</v>
      </c>
      <c r="F359" s="55">
        <v>0</v>
      </c>
      <c r="G359" s="56">
        <f t="shared" si="22"/>
        <v>0</v>
      </c>
      <c r="H359" s="54">
        <v>0</v>
      </c>
      <c r="I359" s="54">
        <f t="shared" si="23"/>
        <v>0</v>
      </c>
      <c r="J359" s="54">
        <v>0</v>
      </c>
      <c r="K359" s="54">
        <f t="shared" si="24"/>
        <v>0</v>
      </c>
    </row>
    <row r="360" spans="1:11" outlineLevel="1" x14ac:dyDescent="0.2">
      <c r="A360" s="51">
        <v>234</v>
      </c>
      <c r="B360" s="52" t="s">
        <v>10736</v>
      </c>
      <c r="C360" s="60" t="s">
        <v>10737</v>
      </c>
      <c r="D360" s="53" t="s">
        <v>165</v>
      </c>
      <c r="E360" s="54">
        <v>4</v>
      </c>
      <c r="F360" s="55">
        <v>0</v>
      </c>
      <c r="G360" s="56">
        <f t="shared" si="22"/>
        <v>0</v>
      </c>
      <c r="H360" s="54">
        <v>0</v>
      </c>
      <c r="I360" s="54">
        <f t="shared" si="23"/>
        <v>0</v>
      </c>
      <c r="J360" s="54">
        <v>0</v>
      </c>
      <c r="K360" s="54">
        <f t="shared" si="24"/>
        <v>0</v>
      </c>
    </row>
    <row r="361" spans="1:11" outlineLevel="1" x14ac:dyDescent="0.2">
      <c r="A361" s="51">
        <v>235</v>
      </c>
      <c r="B361" s="52" t="s">
        <v>10738</v>
      </c>
      <c r="C361" s="60" t="s">
        <v>10531</v>
      </c>
      <c r="D361" s="53" t="s">
        <v>165</v>
      </c>
      <c r="E361" s="54">
        <v>2</v>
      </c>
      <c r="F361" s="55">
        <v>0</v>
      </c>
      <c r="G361" s="56">
        <f t="shared" si="22"/>
        <v>0</v>
      </c>
      <c r="H361" s="54">
        <v>0</v>
      </c>
      <c r="I361" s="54">
        <f t="shared" si="23"/>
        <v>0</v>
      </c>
      <c r="J361" s="54">
        <v>0</v>
      </c>
      <c r="K361" s="54">
        <f t="shared" si="24"/>
        <v>0</v>
      </c>
    </row>
    <row r="362" spans="1:11" ht="22.5" outlineLevel="1" x14ac:dyDescent="0.2">
      <c r="A362" s="51">
        <v>236</v>
      </c>
      <c r="B362" s="52" t="s">
        <v>10739</v>
      </c>
      <c r="C362" s="60" t="s">
        <v>10740</v>
      </c>
      <c r="D362" s="53" t="s">
        <v>165</v>
      </c>
      <c r="E362" s="54">
        <v>3</v>
      </c>
      <c r="F362" s="55">
        <v>0</v>
      </c>
      <c r="G362" s="56">
        <f t="shared" si="22"/>
        <v>0</v>
      </c>
      <c r="H362" s="54">
        <v>0</v>
      </c>
      <c r="I362" s="54">
        <f t="shared" si="23"/>
        <v>0</v>
      </c>
      <c r="J362" s="54">
        <v>0</v>
      </c>
      <c r="K362" s="54">
        <f t="shared" si="24"/>
        <v>0</v>
      </c>
    </row>
    <row r="363" spans="1:11" outlineLevel="1" x14ac:dyDescent="0.2">
      <c r="A363" s="51">
        <v>237</v>
      </c>
      <c r="B363" s="52" t="s">
        <v>10741</v>
      </c>
      <c r="C363" s="60" t="s">
        <v>10565</v>
      </c>
      <c r="D363" s="53" t="s">
        <v>165</v>
      </c>
      <c r="E363" s="54">
        <v>4</v>
      </c>
      <c r="F363" s="55">
        <v>0</v>
      </c>
      <c r="G363" s="56">
        <f t="shared" si="22"/>
        <v>0</v>
      </c>
      <c r="H363" s="54">
        <v>0</v>
      </c>
      <c r="I363" s="54">
        <f t="shared" si="23"/>
        <v>0</v>
      </c>
      <c r="J363" s="54">
        <v>0</v>
      </c>
      <c r="K363" s="54">
        <f t="shared" si="24"/>
        <v>0</v>
      </c>
    </row>
    <row r="364" spans="1:11" ht="22.5" outlineLevel="1" x14ac:dyDescent="0.2">
      <c r="A364" s="51">
        <v>238</v>
      </c>
      <c r="B364" s="52" t="s">
        <v>10742</v>
      </c>
      <c r="C364" s="60" t="s">
        <v>10743</v>
      </c>
      <c r="D364" s="53" t="s">
        <v>165</v>
      </c>
      <c r="E364" s="54">
        <v>3</v>
      </c>
      <c r="F364" s="55">
        <v>0</v>
      </c>
      <c r="G364" s="56">
        <f t="shared" si="22"/>
        <v>0</v>
      </c>
      <c r="H364" s="54">
        <v>0</v>
      </c>
      <c r="I364" s="54">
        <f t="shared" si="23"/>
        <v>0</v>
      </c>
      <c r="J364" s="54">
        <v>0</v>
      </c>
      <c r="K364" s="54">
        <f t="shared" si="24"/>
        <v>0</v>
      </c>
    </row>
    <row r="365" spans="1:11" outlineLevel="1" x14ac:dyDescent="0.2">
      <c r="A365" s="51">
        <v>239</v>
      </c>
      <c r="B365" s="52" t="s">
        <v>10744</v>
      </c>
      <c r="C365" s="60" t="s">
        <v>10705</v>
      </c>
      <c r="D365" s="53" t="s">
        <v>165</v>
      </c>
      <c r="E365" s="54">
        <v>2</v>
      </c>
      <c r="F365" s="55">
        <v>0</v>
      </c>
      <c r="G365" s="56">
        <f t="shared" si="22"/>
        <v>0</v>
      </c>
      <c r="H365" s="54">
        <v>0</v>
      </c>
      <c r="I365" s="54">
        <f t="shared" si="23"/>
        <v>0</v>
      </c>
      <c r="J365" s="54">
        <v>0</v>
      </c>
      <c r="K365" s="54">
        <f t="shared" si="24"/>
        <v>0</v>
      </c>
    </row>
    <row r="366" spans="1:11" outlineLevel="1" x14ac:dyDescent="0.2">
      <c r="A366" s="51">
        <v>240</v>
      </c>
      <c r="B366" s="52" t="s">
        <v>10745</v>
      </c>
      <c r="C366" s="60" t="s">
        <v>10746</v>
      </c>
      <c r="D366" s="53" t="s">
        <v>165</v>
      </c>
      <c r="E366" s="54">
        <v>2</v>
      </c>
      <c r="F366" s="55">
        <v>0</v>
      </c>
      <c r="G366" s="56">
        <f t="shared" si="22"/>
        <v>0</v>
      </c>
      <c r="H366" s="54">
        <v>0</v>
      </c>
      <c r="I366" s="54">
        <f t="shared" si="23"/>
        <v>0</v>
      </c>
      <c r="J366" s="54">
        <v>0</v>
      </c>
      <c r="K366" s="54">
        <f t="shared" si="24"/>
        <v>0</v>
      </c>
    </row>
    <row r="367" spans="1:11" outlineLevel="1" x14ac:dyDescent="0.2">
      <c r="A367" s="51">
        <v>241</v>
      </c>
      <c r="B367" s="52" t="s">
        <v>10747</v>
      </c>
      <c r="C367" s="60" t="s">
        <v>10581</v>
      </c>
      <c r="D367" s="53" t="s">
        <v>172</v>
      </c>
      <c r="E367" s="54">
        <v>18</v>
      </c>
      <c r="F367" s="55">
        <v>0</v>
      </c>
      <c r="G367" s="56">
        <f t="shared" si="22"/>
        <v>0</v>
      </c>
      <c r="H367" s="54">
        <v>0</v>
      </c>
      <c r="I367" s="54">
        <f t="shared" si="23"/>
        <v>0</v>
      </c>
      <c r="J367" s="54">
        <v>0</v>
      </c>
      <c r="K367" s="54">
        <f t="shared" si="24"/>
        <v>0</v>
      </c>
    </row>
    <row r="368" spans="1:11" outlineLevel="1" x14ac:dyDescent="0.2">
      <c r="A368" s="51">
        <v>242</v>
      </c>
      <c r="B368" s="52" t="s">
        <v>10748</v>
      </c>
      <c r="C368" s="60" t="s">
        <v>10585</v>
      </c>
      <c r="D368" s="53" t="s">
        <v>10277</v>
      </c>
      <c r="E368" s="54">
        <v>8</v>
      </c>
      <c r="F368" s="55">
        <v>0</v>
      </c>
      <c r="G368" s="56">
        <f t="shared" si="22"/>
        <v>0</v>
      </c>
      <c r="H368" s="54">
        <v>0</v>
      </c>
      <c r="I368" s="54">
        <f t="shared" si="23"/>
        <v>0</v>
      </c>
      <c r="J368" s="54">
        <v>0</v>
      </c>
      <c r="K368" s="54">
        <f t="shared" si="24"/>
        <v>0</v>
      </c>
    </row>
    <row r="369" spans="1:11" outlineLevel="1" x14ac:dyDescent="0.2">
      <c r="A369" s="51">
        <v>243</v>
      </c>
      <c r="B369" s="52" t="s">
        <v>10749</v>
      </c>
      <c r="C369" s="60" t="s">
        <v>10589</v>
      </c>
      <c r="D369" s="53" t="s">
        <v>10277</v>
      </c>
      <c r="E369" s="54">
        <v>2</v>
      </c>
      <c r="F369" s="55">
        <v>0</v>
      </c>
      <c r="G369" s="56">
        <f t="shared" si="22"/>
        <v>0</v>
      </c>
      <c r="H369" s="54">
        <v>0</v>
      </c>
      <c r="I369" s="54">
        <f t="shared" si="23"/>
        <v>0</v>
      </c>
      <c r="J369" s="54">
        <v>0</v>
      </c>
      <c r="K369" s="54">
        <f t="shared" si="24"/>
        <v>0</v>
      </c>
    </row>
    <row r="370" spans="1:11" outlineLevel="1" x14ac:dyDescent="0.2">
      <c r="A370" s="51">
        <v>244</v>
      </c>
      <c r="B370" s="52" t="s">
        <v>10750</v>
      </c>
      <c r="C370" s="60" t="s">
        <v>10591</v>
      </c>
      <c r="D370" s="53" t="s">
        <v>10277</v>
      </c>
      <c r="E370" s="54">
        <v>84</v>
      </c>
      <c r="F370" s="55">
        <v>0</v>
      </c>
      <c r="G370" s="56">
        <f t="shared" si="22"/>
        <v>0</v>
      </c>
      <c r="H370" s="54">
        <v>0</v>
      </c>
      <c r="I370" s="54">
        <f t="shared" si="23"/>
        <v>0</v>
      </c>
      <c r="J370" s="54">
        <v>0</v>
      </c>
      <c r="K370" s="54">
        <f t="shared" si="24"/>
        <v>0</v>
      </c>
    </row>
    <row r="371" spans="1:11" outlineLevel="1" x14ac:dyDescent="0.2">
      <c r="A371" s="51">
        <v>245</v>
      </c>
      <c r="B371" s="52" t="s">
        <v>10751</v>
      </c>
      <c r="C371" s="60" t="s">
        <v>10603</v>
      </c>
      <c r="D371" s="53" t="s">
        <v>10277</v>
      </c>
      <c r="E371" s="54">
        <v>6</v>
      </c>
      <c r="F371" s="55">
        <v>0</v>
      </c>
      <c r="G371" s="56">
        <f t="shared" si="22"/>
        <v>0</v>
      </c>
      <c r="H371" s="54">
        <v>0</v>
      </c>
      <c r="I371" s="54">
        <f t="shared" si="23"/>
        <v>0</v>
      </c>
      <c r="J371" s="54">
        <v>0</v>
      </c>
      <c r="K371" s="54">
        <f t="shared" si="24"/>
        <v>0</v>
      </c>
    </row>
    <row r="372" spans="1:11" outlineLevel="1" x14ac:dyDescent="0.2">
      <c r="A372" s="51">
        <v>246</v>
      </c>
      <c r="B372" s="52" t="s">
        <v>10752</v>
      </c>
      <c r="C372" s="60" t="s">
        <v>10715</v>
      </c>
      <c r="D372" s="53" t="s">
        <v>10277</v>
      </c>
      <c r="E372" s="54">
        <v>6</v>
      </c>
      <c r="F372" s="55">
        <v>0</v>
      </c>
      <c r="G372" s="56">
        <f t="shared" si="22"/>
        <v>0</v>
      </c>
      <c r="H372" s="54">
        <v>0</v>
      </c>
      <c r="I372" s="54">
        <f t="shared" si="23"/>
        <v>0</v>
      </c>
      <c r="J372" s="54">
        <v>0</v>
      </c>
      <c r="K372" s="54">
        <f t="shared" si="24"/>
        <v>0</v>
      </c>
    </row>
    <row r="373" spans="1:11" outlineLevel="1" x14ac:dyDescent="0.2">
      <c r="A373" s="51">
        <v>247</v>
      </c>
      <c r="B373" s="52" t="s">
        <v>10753</v>
      </c>
      <c r="C373" s="60" t="s">
        <v>10605</v>
      </c>
      <c r="D373" s="53" t="s">
        <v>10277</v>
      </c>
      <c r="E373" s="54">
        <v>6</v>
      </c>
      <c r="F373" s="55">
        <v>0</v>
      </c>
      <c r="G373" s="56">
        <f t="shared" si="22"/>
        <v>0</v>
      </c>
      <c r="H373" s="54">
        <v>0</v>
      </c>
      <c r="I373" s="54">
        <f t="shared" si="23"/>
        <v>0</v>
      </c>
      <c r="J373" s="54">
        <v>0</v>
      </c>
      <c r="K373" s="54">
        <f t="shared" si="24"/>
        <v>0</v>
      </c>
    </row>
    <row r="374" spans="1:11" outlineLevel="1" x14ac:dyDescent="0.2">
      <c r="A374" s="51">
        <v>248</v>
      </c>
      <c r="B374" s="52" t="s">
        <v>10754</v>
      </c>
      <c r="C374" s="60" t="s">
        <v>10677</v>
      </c>
      <c r="D374" s="53" t="s">
        <v>172</v>
      </c>
      <c r="E374" s="54">
        <v>77</v>
      </c>
      <c r="F374" s="55">
        <v>0</v>
      </c>
      <c r="G374" s="56">
        <f t="shared" si="22"/>
        <v>0</v>
      </c>
      <c r="H374" s="54">
        <v>0</v>
      </c>
      <c r="I374" s="54">
        <f t="shared" si="23"/>
        <v>0</v>
      </c>
      <c r="J374" s="54">
        <v>0</v>
      </c>
      <c r="K374" s="54">
        <f t="shared" si="24"/>
        <v>0</v>
      </c>
    </row>
    <row r="375" spans="1:11" outlineLevel="1" x14ac:dyDescent="0.2">
      <c r="A375" s="51">
        <v>249</v>
      </c>
      <c r="B375" s="52" t="s">
        <v>10755</v>
      </c>
      <c r="C375" s="60" t="s">
        <v>10685</v>
      </c>
      <c r="D375" s="53" t="s">
        <v>10126</v>
      </c>
      <c r="E375" s="54">
        <v>1</v>
      </c>
      <c r="F375" s="55">
        <v>0</v>
      </c>
      <c r="G375" s="56">
        <f t="shared" si="22"/>
        <v>0</v>
      </c>
      <c r="H375" s="54">
        <v>0</v>
      </c>
      <c r="I375" s="54">
        <f t="shared" si="23"/>
        <v>0</v>
      </c>
      <c r="J375" s="54">
        <v>0</v>
      </c>
      <c r="K375" s="54">
        <f t="shared" si="24"/>
        <v>0</v>
      </c>
    </row>
    <row r="376" spans="1:11" outlineLevel="1" x14ac:dyDescent="0.2">
      <c r="A376" s="51">
        <v>250</v>
      </c>
      <c r="B376" s="52" t="s">
        <v>10756</v>
      </c>
      <c r="C376" s="60" t="s">
        <v>10687</v>
      </c>
      <c r="D376" s="53" t="s">
        <v>10126</v>
      </c>
      <c r="E376" s="54">
        <v>1</v>
      </c>
      <c r="F376" s="55">
        <v>0</v>
      </c>
      <c r="G376" s="56">
        <f t="shared" si="22"/>
        <v>0</v>
      </c>
      <c r="H376" s="54">
        <v>0</v>
      </c>
      <c r="I376" s="54">
        <f t="shared" si="23"/>
        <v>0</v>
      </c>
      <c r="J376" s="54">
        <v>0</v>
      </c>
      <c r="K376" s="54">
        <f t="shared" si="24"/>
        <v>0</v>
      </c>
    </row>
    <row r="377" spans="1:11" x14ac:dyDescent="0.2">
      <c r="A377" s="36" t="s">
        <v>148</v>
      </c>
      <c r="B377" s="37" t="s">
        <v>10757</v>
      </c>
      <c r="C377" s="58" t="s">
        <v>10758</v>
      </c>
      <c r="D377" s="38"/>
      <c r="E377" s="39"/>
      <c r="F377" s="40"/>
      <c r="G377" s="40">
        <f>SUM(G378:G400)</f>
        <v>0</v>
      </c>
      <c r="H377" s="39"/>
      <c r="I377" s="39">
        <f>SUM(I378:I400)</f>
        <v>0</v>
      </c>
      <c r="J377" s="39"/>
      <c r="K377" s="39">
        <f>SUM(K378:K400)</f>
        <v>0</v>
      </c>
    </row>
    <row r="378" spans="1:11" outlineLevel="1" x14ac:dyDescent="0.2">
      <c r="A378" s="51">
        <v>251</v>
      </c>
      <c r="B378" s="52" t="s">
        <v>10759</v>
      </c>
      <c r="C378" s="60" t="s">
        <v>10760</v>
      </c>
      <c r="D378" s="53" t="s">
        <v>165</v>
      </c>
      <c r="E378" s="54">
        <v>1</v>
      </c>
      <c r="F378" s="55">
        <v>0</v>
      </c>
      <c r="G378" s="56">
        <f t="shared" ref="G378:G400" si="25">ROUND(E378*F378,2)</f>
        <v>0</v>
      </c>
      <c r="H378" s="54">
        <v>0</v>
      </c>
      <c r="I378" s="54">
        <f t="shared" ref="I378:I400" si="26">ROUND(E378*H378,2)</f>
        <v>0</v>
      </c>
      <c r="J378" s="54">
        <v>0</v>
      </c>
      <c r="K378" s="54">
        <f t="shared" ref="K378:K400" si="27">ROUND(E378*J378,2)</f>
        <v>0</v>
      </c>
    </row>
    <row r="379" spans="1:11" outlineLevel="1" x14ac:dyDescent="0.2">
      <c r="A379" s="51">
        <v>252</v>
      </c>
      <c r="B379" s="52" t="s">
        <v>10761</v>
      </c>
      <c r="C379" s="60" t="s">
        <v>10762</v>
      </c>
      <c r="D379" s="53" t="s">
        <v>165</v>
      </c>
      <c r="E379" s="54">
        <v>1</v>
      </c>
      <c r="F379" s="55">
        <v>0</v>
      </c>
      <c r="G379" s="56">
        <f t="shared" si="25"/>
        <v>0</v>
      </c>
      <c r="H379" s="54">
        <v>0</v>
      </c>
      <c r="I379" s="54">
        <f t="shared" si="26"/>
        <v>0</v>
      </c>
      <c r="J379" s="54">
        <v>0</v>
      </c>
      <c r="K379" s="54">
        <f t="shared" si="27"/>
        <v>0</v>
      </c>
    </row>
    <row r="380" spans="1:11" outlineLevel="1" x14ac:dyDescent="0.2">
      <c r="A380" s="51">
        <v>253</v>
      </c>
      <c r="B380" s="52" t="s">
        <v>10763</v>
      </c>
      <c r="C380" s="60" t="s">
        <v>10764</v>
      </c>
      <c r="D380" s="53" t="s">
        <v>165</v>
      </c>
      <c r="E380" s="54">
        <v>1</v>
      </c>
      <c r="F380" s="55">
        <v>0</v>
      </c>
      <c r="G380" s="56">
        <f t="shared" si="25"/>
        <v>0</v>
      </c>
      <c r="H380" s="54">
        <v>0</v>
      </c>
      <c r="I380" s="54">
        <f t="shared" si="26"/>
        <v>0</v>
      </c>
      <c r="J380" s="54">
        <v>0</v>
      </c>
      <c r="K380" s="54">
        <f t="shared" si="27"/>
        <v>0</v>
      </c>
    </row>
    <row r="381" spans="1:11" outlineLevel="1" x14ac:dyDescent="0.2">
      <c r="A381" s="51">
        <v>254</v>
      </c>
      <c r="B381" s="52" t="s">
        <v>10765</v>
      </c>
      <c r="C381" s="60" t="s">
        <v>10760</v>
      </c>
      <c r="D381" s="53" t="s">
        <v>165</v>
      </c>
      <c r="E381" s="54">
        <v>1</v>
      </c>
      <c r="F381" s="55">
        <v>0</v>
      </c>
      <c r="G381" s="56">
        <f t="shared" si="25"/>
        <v>0</v>
      </c>
      <c r="H381" s="54">
        <v>0</v>
      </c>
      <c r="I381" s="54">
        <f t="shared" si="26"/>
        <v>0</v>
      </c>
      <c r="J381" s="54">
        <v>0</v>
      </c>
      <c r="K381" s="54">
        <f t="shared" si="27"/>
        <v>0</v>
      </c>
    </row>
    <row r="382" spans="1:11" outlineLevel="1" x14ac:dyDescent="0.2">
      <c r="A382" s="51">
        <v>255</v>
      </c>
      <c r="B382" s="52" t="s">
        <v>10766</v>
      </c>
      <c r="C382" s="60" t="s">
        <v>10762</v>
      </c>
      <c r="D382" s="53" t="s">
        <v>165</v>
      </c>
      <c r="E382" s="54">
        <v>1</v>
      </c>
      <c r="F382" s="55">
        <v>0</v>
      </c>
      <c r="G382" s="56">
        <f t="shared" si="25"/>
        <v>0</v>
      </c>
      <c r="H382" s="54">
        <v>0</v>
      </c>
      <c r="I382" s="54">
        <f t="shared" si="26"/>
        <v>0</v>
      </c>
      <c r="J382" s="54">
        <v>0</v>
      </c>
      <c r="K382" s="54">
        <f t="shared" si="27"/>
        <v>0</v>
      </c>
    </row>
    <row r="383" spans="1:11" outlineLevel="1" x14ac:dyDescent="0.2">
      <c r="A383" s="51">
        <v>256</v>
      </c>
      <c r="B383" s="52" t="s">
        <v>10767</v>
      </c>
      <c r="C383" s="60" t="s">
        <v>10764</v>
      </c>
      <c r="D383" s="53" t="s">
        <v>165</v>
      </c>
      <c r="E383" s="54">
        <v>2</v>
      </c>
      <c r="F383" s="55">
        <v>0</v>
      </c>
      <c r="G383" s="56">
        <f t="shared" si="25"/>
        <v>0</v>
      </c>
      <c r="H383" s="54">
        <v>0</v>
      </c>
      <c r="I383" s="54">
        <f t="shared" si="26"/>
        <v>0</v>
      </c>
      <c r="J383" s="54">
        <v>0</v>
      </c>
      <c r="K383" s="54">
        <f t="shared" si="27"/>
        <v>0</v>
      </c>
    </row>
    <row r="384" spans="1:11" outlineLevel="1" x14ac:dyDescent="0.2">
      <c r="A384" s="51">
        <v>257</v>
      </c>
      <c r="B384" s="52" t="s">
        <v>10768</v>
      </c>
      <c r="C384" s="60" t="s">
        <v>10760</v>
      </c>
      <c r="D384" s="53" t="s">
        <v>165</v>
      </c>
      <c r="E384" s="54">
        <v>1</v>
      </c>
      <c r="F384" s="55">
        <v>0</v>
      </c>
      <c r="G384" s="56">
        <f t="shared" si="25"/>
        <v>0</v>
      </c>
      <c r="H384" s="54">
        <v>0</v>
      </c>
      <c r="I384" s="54">
        <f t="shared" si="26"/>
        <v>0</v>
      </c>
      <c r="J384" s="54">
        <v>0</v>
      </c>
      <c r="K384" s="54">
        <f t="shared" si="27"/>
        <v>0</v>
      </c>
    </row>
    <row r="385" spans="1:11" outlineLevel="1" x14ac:dyDescent="0.2">
      <c r="A385" s="51">
        <v>258</v>
      </c>
      <c r="B385" s="52" t="s">
        <v>10769</v>
      </c>
      <c r="C385" s="60" t="s">
        <v>10762</v>
      </c>
      <c r="D385" s="53" t="s">
        <v>165</v>
      </c>
      <c r="E385" s="54">
        <v>1</v>
      </c>
      <c r="F385" s="55">
        <v>0</v>
      </c>
      <c r="G385" s="56">
        <f t="shared" si="25"/>
        <v>0</v>
      </c>
      <c r="H385" s="54">
        <v>0</v>
      </c>
      <c r="I385" s="54">
        <f t="shared" si="26"/>
        <v>0</v>
      </c>
      <c r="J385" s="54">
        <v>0</v>
      </c>
      <c r="K385" s="54">
        <f t="shared" si="27"/>
        <v>0</v>
      </c>
    </row>
    <row r="386" spans="1:11" outlineLevel="1" x14ac:dyDescent="0.2">
      <c r="A386" s="51">
        <v>259</v>
      </c>
      <c r="B386" s="52" t="s">
        <v>10770</v>
      </c>
      <c r="C386" s="60" t="s">
        <v>10764</v>
      </c>
      <c r="D386" s="53" t="s">
        <v>165</v>
      </c>
      <c r="E386" s="54">
        <v>2</v>
      </c>
      <c r="F386" s="55">
        <v>0</v>
      </c>
      <c r="G386" s="56">
        <f t="shared" si="25"/>
        <v>0</v>
      </c>
      <c r="H386" s="54">
        <v>0</v>
      </c>
      <c r="I386" s="54">
        <f t="shared" si="26"/>
        <v>0</v>
      </c>
      <c r="J386" s="54">
        <v>0</v>
      </c>
      <c r="K386" s="54">
        <f t="shared" si="27"/>
        <v>0</v>
      </c>
    </row>
    <row r="387" spans="1:11" outlineLevel="1" x14ac:dyDescent="0.2">
      <c r="A387" s="51">
        <v>260</v>
      </c>
      <c r="B387" s="52" t="s">
        <v>10771</v>
      </c>
      <c r="C387" s="60" t="s">
        <v>10760</v>
      </c>
      <c r="D387" s="53" t="s">
        <v>165</v>
      </c>
      <c r="E387" s="54">
        <v>1</v>
      </c>
      <c r="F387" s="55">
        <v>0</v>
      </c>
      <c r="G387" s="56">
        <f t="shared" si="25"/>
        <v>0</v>
      </c>
      <c r="H387" s="54">
        <v>0</v>
      </c>
      <c r="I387" s="54">
        <f t="shared" si="26"/>
        <v>0</v>
      </c>
      <c r="J387" s="54">
        <v>0</v>
      </c>
      <c r="K387" s="54">
        <f t="shared" si="27"/>
        <v>0</v>
      </c>
    </row>
    <row r="388" spans="1:11" outlineLevel="1" x14ac:dyDescent="0.2">
      <c r="A388" s="51">
        <v>261</v>
      </c>
      <c r="B388" s="52" t="s">
        <v>10772</v>
      </c>
      <c r="C388" s="60" t="s">
        <v>10762</v>
      </c>
      <c r="D388" s="53" t="s">
        <v>165</v>
      </c>
      <c r="E388" s="54">
        <v>1</v>
      </c>
      <c r="F388" s="55">
        <v>0</v>
      </c>
      <c r="G388" s="56">
        <f t="shared" si="25"/>
        <v>0</v>
      </c>
      <c r="H388" s="54">
        <v>0</v>
      </c>
      <c r="I388" s="54">
        <f t="shared" si="26"/>
        <v>0</v>
      </c>
      <c r="J388" s="54">
        <v>0</v>
      </c>
      <c r="K388" s="54">
        <f t="shared" si="27"/>
        <v>0</v>
      </c>
    </row>
    <row r="389" spans="1:11" outlineLevel="1" x14ac:dyDescent="0.2">
      <c r="A389" s="51">
        <v>262</v>
      </c>
      <c r="B389" s="52" t="s">
        <v>10773</v>
      </c>
      <c r="C389" s="60" t="s">
        <v>10764</v>
      </c>
      <c r="D389" s="53" t="s">
        <v>165</v>
      </c>
      <c r="E389" s="54">
        <v>2</v>
      </c>
      <c r="F389" s="55">
        <v>0</v>
      </c>
      <c r="G389" s="56">
        <f t="shared" si="25"/>
        <v>0</v>
      </c>
      <c r="H389" s="54">
        <v>0</v>
      </c>
      <c r="I389" s="54">
        <f t="shared" si="26"/>
        <v>0</v>
      </c>
      <c r="J389" s="54">
        <v>0</v>
      </c>
      <c r="K389" s="54">
        <f t="shared" si="27"/>
        <v>0</v>
      </c>
    </row>
    <row r="390" spans="1:11" outlineLevel="1" x14ac:dyDescent="0.2">
      <c r="A390" s="51">
        <v>263</v>
      </c>
      <c r="B390" s="52" t="s">
        <v>10774</v>
      </c>
      <c r="C390" s="60" t="s">
        <v>10775</v>
      </c>
      <c r="D390" s="53" t="s">
        <v>165</v>
      </c>
      <c r="E390" s="54">
        <v>6</v>
      </c>
      <c r="F390" s="55">
        <v>0</v>
      </c>
      <c r="G390" s="56">
        <f t="shared" si="25"/>
        <v>0</v>
      </c>
      <c r="H390" s="54">
        <v>0</v>
      </c>
      <c r="I390" s="54">
        <f t="shared" si="26"/>
        <v>0</v>
      </c>
      <c r="J390" s="54">
        <v>0</v>
      </c>
      <c r="K390" s="54">
        <f t="shared" si="27"/>
        <v>0</v>
      </c>
    </row>
    <row r="391" spans="1:11" outlineLevel="1" x14ac:dyDescent="0.2">
      <c r="A391" s="51">
        <v>264</v>
      </c>
      <c r="B391" s="52" t="s">
        <v>10776</v>
      </c>
      <c r="C391" s="60" t="s">
        <v>10698</v>
      </c>
      <c r="D391" s="53" t="s">
        <v>165</v>
      </c>
      <c r="E391" s="54">
        <v>3</v>
      </c>
      <c r="F391" s="55">
        <v>0</v>
      </c>
      <c r="G391" s="56">
        <f t="shared" si="25"/>
        <v>0</v>
      </c>
      <c r="H391" s="54">
        <v>0</v>
      </c>
      <c r="I391" s="54">
        <f t="shared" si="26"/>
        <v>0</v>
      </c>
      <c r="J391" s="54">
        <v>0</v>
      </c>
      <c r="K391" s="54">
        <f t="shared" si="27"/>
        <v>0</v>
      </c>
    </row>
    <row r="392" spans="1:11" outlineLevel="1" x14ac:dyDescent="0.2">
      <c r="A392" s="51">
        <v>265</v>
      </c>
      <c r="B392" s="52" t="s">
        <v>10777</v>
      </c>
      <c r="C392" s="60" t="s">
        <v>10778</v>
      </c>
      <c r="D392" s="53" t="s">
        <v>165</v>
      </c>
      <c r="E392" s="54">
        <v>1</v>
      </c>
      <c r="F392" s="55">
        <v>0</v>
      </c>
      <c r="G392" s="56">
        <f t="shared" si="25"/>
        <v>0</v>
      </c>
      <c r="H392" s="54">
        <v>0</v>
      </c>
      <c r="I392" s="54">
        <f t="shared" si="26"/>
        <v>0</v>
      </c>
      <c r="J392" s="54">
        <v>0</v>
      </c>
      <c r="K392" s="54">
        <f t="shared" si="27"/>
        <v>0</v>
      </c>
    </row>
    <row r="393" spans="1:11" outlineLevel="1" x14ac:dyDescent="0.2">
      <c r="A393" s="51">
        <v>266</v>
      </c>
      <c r="B393" s="52" t="s">
        <v>10779</v>
      </c>
      <c r="C393" s="60" t="s">
        <v>10780</v>
      </c>
      <c r="D393" s="53" t="s">
        <v>165</v>
      </c>
      <c r="E393" s="54">
        <v>2</v>
      </c>
      <c r="F393" s="55">
        <v>0</v>
      </c>
      <c r="G393" s="56">
        <f t="shared" si="25"/>
        <v>0</v>
      </c>
      <c r="H393" s="54">
        <v>0</v>
      </c>
      <c r="I393" s="54">
        <f t="shared" si="26"/>
        <v>0</v>
      </c>
      <c r="J393" s="54">
        <v>0</v>
      </c>
      <c r="K393" s="54">
        <f t="shared" si="27"/>
        <v>0</v>
      </c>
    </row>
    <row r="394" spans="1:11" outlineLevel="1" x14ac:dyDescent="0.2">
      <c r="A394" s="51">
        <v>267</v>
      </c>
      <c r="B394" s="52" t="s">
        <v>10781</v>
      </c>
      <c r="C394" s="60" t="s">
        <v>10782</v>
      </c>
      <c r="D394" s="53" t="s">
        <v>165</v>
      </c>
      <c r="E394" s="54">
        <v>1</v>
      </c>
      <c r="F394" s="55">
        <v>0</v>
      </c>
      <c r="G394" s="56">
        <f t="shared" si="25"/>
        <v>0</v>
      </c>
      <c r="H394" s="54">
        <v>0</v>
      </c>
      <c r="I394" s="54">
        <f t="shared" si="26"/>
        <v>0</v>
      </c>
      <c r="J394" s="54">
        <v>0</v>
      </c>
      <c r="K394" s="54">
        <f t="shared" si="27"/>
        <v>0</v>
      </c>
    </row>
    <row r="395" spans="1:11" outlineLevel="1" x14ac:dyDescent="0.2">
      <c r="A395" s="51">
        <v>268</v>
      </c>
      <c r="B395" s="52" t="s">
        <v>10783</v>
      </c>
      <c r="C395" s="60" t="s">
        <v>10784</v>
      </c>
      <c r="D395" s="53" t="s">
        <v>165</v>
      </c>
      <c r="E395" s="54">
        <v>3</v>
      </c>
      <c r="F395" s="55">
        <v>0</v>
      </c>
      <c r="G395" s="56">
        <f t="shared" si="25"/>
        <v>0</v>
      </c>
      <c r="H395" s="54">
        <v>0</v>
      </c>
      <c r="I395" s="54">
        <f t="shared" si="26"/>
        <v>0</v>
      </c>
      <c r="J395" s="54">
        <v>0</v>
      </c>
      <c r="K395" s="54">
        <f t="shared" si="27"/>
        <v>0</v>
      </c>
    </row>
    <row r="396" spans="1:11" outlineLevel="1" x14ac:dyDescent="0.2">
      <c r="A396" s="51">
        <v>269</v>
      </c>
      <c r="B396" s="52" t="s">
        <v>10785</v>
      </c>
      <c r="C396" s="60" t="s">
        <v>10589</v>
      </c>
      <c r="D396" s="53" t="s">
        <v>10277</v>
      </c>
      <c r="E396" s="54">
        <v>51</v>
      </c>
      <c r="F396" s="55">
        <v>0</v>
      </c>
      <c r="G396" s="56">
        <f t="shared" si="25"/>
        <v>0</v>
      </c>
      <c r="H396" s="54">
        <v>0</v>
      </c>
      <c r="I396" s="54">
        <f t="shared" si="26"/>
        <v>0</v>
      </c>
      <c r="J396" s="54">
        <v>0</v>
      </c>
      <c r="K396" s="54">
        <f t="shared" si="27"/>
        <v>0</v>
      </c>
    </row>
    <row r="397" spans="1:11" outlineLevel="1" x14ac:dyDescent="0.2">
      <c r="A397" s="51">
        <v>270</v>
      </c>
      <c r="B397" s="52" t="s">
        <v>10786</v>
      </c>
      <c r="C397" s="60" t="s">
        <v>10591</v>
      </c>
      <c r="D397" s="53" t="s">
        <v>10277</v>
      </c>
      <c r="E397" s="54">
        <v>4</v>
      </c>
      <c r="F397" s="55">
        <v>0</v>
      </c>
      <c r="G397" s="56">
        <f t="shared" si="25"/>
        <v>0</v>
      </c>
      <c r="H397" s="54">
        <v>0</v>
      </c>
      <c r="I397" s="54">
        <f t="shared" si="26"/>
        <v>0</v>
      </c>
      <c r="J397" s="54">
        <v>0</v>
      </c>
      <c r="K397" s="54">
        <f t="shared" si="27"/>
        <v>0</v>
      </c>
    </row>
    <row r="398" spans="1:11" outlineLevel="1" x14ac:dyDescent="0.2">
      <c r="A398" s="51">
        <v>271</v>
      </c>
      <c r="B398" s="52" t="s">
        <v>10787</v>
      </c>
      <c r="C398" s="60" t="s">
        <v>10788</v>
      </c>
      <c r="D398" s="53" t="s">
        <v>172</v>
      </c>
      <c r="E398" s="54">
        <v>2</v>
      </c>
      <c r="F398" s="55">
        <v>0</v>
      </c>
      <c r="G398" s="56">
        <f t="shared" si="25"/>
        <v>0</v>
      </c>
      <c r="H398" s="54">
        <v>0</v>
      </c>
      <c r="I398" s="54">
        <f t="shared" si="26"/>
        <v>0</v>
      </c>
      <c r="J398" s="54">
        <v>0</v>
      </c>
      <c r="K398" s="54">
        <f t="shared" si="27"/>
        <v>0</v>
      </c>
    </row>
    <row r="399" spans="1:11" outlineLevel="1" x14ac:dyDescent="0.2">
      <c r="A399" s="51">
        <v>272</v>
      </c>
      <c r="B399" s="52" t="s">
        <v>10789</v>
      </c>
      <c r="C399" s="60" t="s">
        <v>10685</v>
      </c>
      <c r="D399" s="53" t="s">
        <v>10126</v>
      </c>
      <c r="E399" s="54">
        <v>1</v>
      </c>
      <c r="F399" s="55">
        <v>0</v>
      </c>
      <c r="G399" s="56">
        <f t="shared" si="25"/>
        <v>0</v>
      </c>
      <c r="H399" s="54">
        <v>0</v>
      </c>
      <c r="I399" s="54">
        <f t="shared" si="26"/>
        <v>0</v>
      </c>
      <c r="J399" s="54">
        <v>0</v>
      </c>
      <c r="K399" s="54">
        <f t="shared" si="27"/>
        <v>0</v>
      </c>
    </row>
    <row r="400" spans="1:11" outlineLevel="1" x14ac:dyDescent="0.2">
      <c r="A400" s="51">
        <v>273</v>
      </c>
      <c r="B400" s="52" t="s">
        <v>10790</v>
      </c>
      <c r="C400" s="60" t="s">
        <v>10687</v>
      </c>
      <c r="D400" s="53" t="s">
        <v>10126</v>
      </c>
      <c r="E400" s="54">
        <v>1</v>
      </c>
      <c r="F400" s="55">
        <v>0</v>
      </c>
      <c r="G400" s="56">
        <f t="shared" si="25"/>
        <v>0</v>
      </c>
      <c r="H400" s="54">
        <v>0</v>
      </c>
      <c r="I400" s="54">
        <f t="shared" si="26"/>
        <v>0</v>
      </c>
      <c r="J400" s="54">
        <v>0</v>
      </c>
      <c r="K400" s="54">
        <f t="shared" si="27"/>
        <v>0</v>
      </c>
    </row>
    <row r="401" spans="1:11" x14ac:dyDescent="0.2">
      <c r="A401" s="36" t="s">
        <v>148</v>
      </c>
      <c r="B401" s="37" t="s">
        <v>10791</v>
      </c>
      <c r="C401" s="58" t="s">
        <v>10792</v>
      </c>
      <c r="D401" s="38"/>
      <c r="E401" s="39"/>
      <c r="F401" s="40"/>
      <c r="G401" s="40">
        <f>SUM(G402:G413)</f>
        <v>0</v>
      </c>
      <c r="H401" s="39"/>
      <c r="I401" s="39">
        <f>SUM(I402:I413)</f>
        <v>0</v>
      </c>
      <c r="J401" s="39"/>
      <c r="K401" s="39">
        <f>SUM(K402:K413)</f>
        <v>0</v>
      </c>
    </row>
    <row r="402" spans="1:11" outlineLevel="1" x14ac:dyDescent="0.2">
      <c r="A402" s="51">
        <v>274</v>
      </c>
      <c r="B402" s="52" t="s">
        <v>10793</v>
      </c>
      <c r="C402" s="60" t="s">
        <v>10794</v>
      </c>
      <c r="D402" s="53" t="s">
        <v>165</v>
      </c>
      <c r="E402" s="54">
        <v>1</v>
      </c>
      <c r="F402" s="55">
        <v>0</v>
      </c>
      <c r="G402" s="56">
        <f t="shared" ref="G402:G413" si="28">ROUND(E402*F402,2)</f>
        <v>0</v>
      </c>
      <c r="H402" s="54">
        <v>0</v>
      </c>
      <c r="I402" s="54">
        <f t="shared" ref="I402:I413" si="29">ROUND(E402*H402,2)</f>
        <v>0</v>
      </c>
      <c r="J402" s="54">
        <v>0</v>
      </c>
      <c r="K402" s="54">
        <f t="shared" ref="K402:K413" si="30">ROUND(E402*J402,2)</f>
        <v>0</v>
      </c>
    </row>
    <row r="403" spans="1:11" outlineLevel="1" x14ac:dyDescent="0.2">
      <c r="A403" s="51">
        <v>275</v>
      </c>
      <c r="B403" s="52" t="s">
        <v>10795</v>
      </c>
      <c r="C403" s="60" t="s">
        <v>10794</v>
      </c>
      <c r="D403" s="53" t="s">
        <v>165</v>
      </c>
      <c r="E403" s="54">
        <v>1</v>
      </c>
      <c r="F403" s="55">
        <v>0</v>
      </c>
      <c r="G403" s="56">
        <f t="shared" si="28"/>
        <v>0</v>
      </c>
      <c r="H403" s="54">
        <v>0</v>
      </c>
      <c r="I403" s="54">
        <f t="shared" si="29"/>
        <v>0</v>
      </c>
      <c r="J403" s="54">
        <v>0</v>
      </c>
      <c r="K403" s="54">
        <f t="shared" si="30"/>
        <v>0</v>
      </c>
    </row>
    <row r="404" spans="1:11" outlineLevel="1" x14ac:dyDescent="0.2">
      <c r="A404" s="51">
        <v>276</v>
      </c>
      <c r="B404" s="52" t="s">
        <v>10796</v>
      </c>
      <c r="C404" s="60" t="s">
        <v>10797</v>
      </c>
      <c r="D404" s="53" t="s">
        <v>165</v>
      </c>
      <c r="E404" s="54">
        <v>2</v>
      </c>
      <c r="F404" s="55">
        <v>0</v>
      </c>
      <c r="G404" s="56">
        <f t="shared" si="28"/>
        <v>0</v>
      </c>
      <c r="H404" s="54">
        <v>0</v>
      </c>
      <c r="I404" s="54">
        <f t="shared" si="29"/>
        <v>0</v>
      </c>
      <c r="J404" s="54">
        <v>0</v>
      </c>
      <c r="K404" s="54">
        <f t="shared" si="30"/>
        <v>0</v>
      </c>
    </row>
    <row r="405" spans="1:11" outlineLevel="1" x14ac:dyDescent="0.2">
      <c r="A405" s="51">
        <v>277</v>
      </c>
      <c r="B405" s="52" t="s">
        <v>10798</v>
      </c>
      <c r="C405" s="60" t="s">
        <v>10705</v>
      </c>
      <c r="D405" s="53" t="s">
        <v>165</v>
      </c>
      <c r="E405" s="54">
        <v>7</v>
      </c>
      <c r="F405" s="55">
        <v>0</v>
      </c>
      <c r="G405" s="56">
        <f t="shared" si="28"/>
        <v>0</v>
      </c>
      <c r="H405" s="54">
        <v>0</v>
      </c>
      <c r="I405" s="54">
        <f t="shared" si="29"/>
        <v>0</v>
      </c>
      <c r="J405" s="54">
        <v>0</v>
      </c>
      <c r="K405" s="54">
        <f t="shared" si="30"/>
        <v>0</v>
      </c>
    </row>
    <row r="406" spans="1:11" outlineLevel="1" x14ac:dyDescent="0.2">
      <c r="A406" s="51">
        <v>278</v>
      </c>
      <c r="B406" s="52" t="s">
        <v>10799</v>
      </c>
      <c r="C406" s="60" t="s">
        <v>10746</v>
      </c>
      <c r="D406" s="53" t="s">
        <v>165</v>
      </c>
      <c r="E406" s="54">
        <v>2</v>
      </c>
      <c r="F406" s="55">
        <v>0</v>
      </c>
      <c r="G406" s="56">
        <f t="shared" si="28"/>
        <v>0</v>
      </c>
      <c r="H406" s="54">
        <v>0</v>
      </c>
      <c r="I406" s="54">
        <f t="shared" si="29"/>
        <v>0</v>
      </c>
      <c r="J406" s="54">
        <v>0</v>
      </c>
      <c r="K406" s="54">
        <f t="shared" si="30"/>
        <v>0</v>
      </c>
    </row>
    <row r="407" spans="1:11" outlineLevel="1" x14ac:dyDescent="0.2">
      <c r="A407" s="51">
        <v>279</v>
      </c>
      <c r="B407" s="52" t="s">
        <v>10800</v>
      </c>
      <c r="C407" s="60" t="s">
        <v>10585</v>
      </c>
      <c r="D407" s="53" t="s">
        <v>10277</v>
      </c>
      <c r="E407" s="54">
        <v>5</v>
      </c>
      <c r="F407" s="55">
        <v>0</v>
      </c>
      <c r="G407" s="56">
        <f t="shared" si="28"/>
        <v>0</v>
      </c>
      <c r="H407" s="54">
        <v>0</v>
      </c>
      <c r="I407" s="54">
        <f t="shared" si="29"/>
        <v>0</v>
      </c>
      <c r="J407" s="54">
        <v>0</v>
      </c>
      <c r="K407" s="54">
        <f t="shared" si="30"/>
        <v>0</v>
      </c>
    </row>
    <row r="408" spans="1:11" outlineLevel="1" x14ac:dyDescent="0.2">
      <c r="A408" s="51">
        <v>280</v>
      </c>
      <c r="B408" s="52" t="s">
        <v>10801</v>
      </c>
      <c r="C408" s="60" t="s">
        <v>10589</v>
      </c>
      <c r="D408" s="53" t="s">
        <v>10277</v>
      </c>
      <c r="E408" s="54">
        <v>8</v>
      </c>
      <c r="F408" s="55">
        <v>0</v>
      </c>
      <c r="G408" s="56">
        <f t="shared" si="28"/>
        <v>0</v>
      </c>
      <c r="H408" s="54">
        <v>0</v>
      </c>
      <c r="I408" s="54">
        <f t="shared" si="29"/>
        <v>0</v>
      </c>
      <c r="J408" s="54">
        <v>0</v>
      </c>
      <c r="K408" s="54">
        <f t="shared" si="30"/>
        <v>0</v>
      </c>
    </row>
    <row r="409" spans="1:11" outlineLevel="1" x14ac:dyDescent="0.2">
      <c r="A409" s="51">
        <v>281</v>
      </c>
      <c r="B409" s="52" t="s">
        <v>10802</v>
      </c>
      <c r="C409" s="60" t="s">
        <v>10591</v>
      </c>
      <c r="D409" s="53" t="s">
        <v>10277</v>
      </c>
      <c r="E409" s="54">
        <v>7</v>
      </c>
      <c r="F409" s="55">
        <v>0</v>
      </c>
      <c r="G409" s="56">
        <f t="shared" si="28"/>
        <v>0</v>
      </c>
      <c r="H409" s="54">
        <v>0</v>
      </c>
      <c r="I409" s="54">
        <f t="shared" si="29"/>
        <v>0</v>
      </c>
      <c r="J409" s="54">
        <v>0</v>
      </c>
      <c r="K409" s="54">
        <f t="shared" si="30"/>
        <v>0</v>
      </c>
    </row>
    <row r="410" spans="1:11" outlineLevel="1" x14ac:dyDescent="0.2">
      <c r="A410" s="51">
        <v>282</v>
      </c>
      <c r="B410" s="52" t="s">
        <v>10803</v>
      </c>
      <c r="C410" s="60" t="s">
        <v>10603</v>
      </c>
      <c r="D410" s="53" t="s">
        <v>10277</v>
      </c>
      <c r="E410" s="54">
        <v>12</v>
      </c>
      <c r="F410" s="55">
        <v>0</v>
      </c>
      <c r="G410" s="56">
        <f t="shared" si="28"/>
        <v>0</v>
      </c>
      <c r="H410" s="54">
        <v>0</v>
      </c>
      <c r="I410" s="54">
        <f t="shared" si="29"/>
        <v>0</v>
      </c>
      <c r="J410" s="54">
        <v>0</v>
      </c>
      <c r="K410" s="54">
        <f t="shared" si="30"/>
        <v>0</v>
      </c>
    </row>
    <row r="411" spans="1:11" outlineLevel="1" x14ac:dyDescent="0.2">
      <c r="A411" s="51">
        <v>283</v>
      </c>
      <c r="B411" s="52" t="s">
        <v>10804</v>
      </c>
      <c r="C411" s="60" t="s">
        <v>10715</v>
      </c>
      <c r="D411" s="53" t="s">
        <v>10277</v>
      </c>
      <c r="E411" s="54">
        <v>3</v>
      </c>
      <c r="F411" s="55">
        <v>0</v>
      </c>
      <c r="G411" s="56">
        <f t="shared" si="28"/>
        <v>0</v>
      </c>
      <c r="H411" s="54">
        <v>0</v>
      </c>
      <c r="I411" s="54">
        <f t="shared" si="29"/>
        <v>0</v>
      </c>
      <c r="J411" s="54">
        <v>0</v>
      </c>
      <c r="K411" s="54">
        <f t="shared" si="30"/>
        <v>0</v>
      </c>
    </row>
    <row r="412" spans="1:11" outlineLevel="1" x14ac:dyDescent="0.2">
      <c r="A412" s="51">
        <v>284</v>
      </c>
      <c r="B412" s="52" t="s">
        <v>10805</v>
      </c>
      <c r="C412" s="60" t="s">
        <v>10685</v>
      </c>
      <c r="D412" s="53" t="s">
        <v>10126</v>
      </c>
      <c r="E412" s="54">
        <v>1</v>
      </c>
      <c r="F412" s="55">
        <v>0</v>
      </c>
      <c r="G412" s="56">
        <f t="shared" si="28"/>
        <v>0</v>
      </c>
      <c r="H412" s="54">
        <v>0</v>
      </c>
      <c r="I412" s="54">
        <f t="shared" si="29"/>
        <v>0</v>
      </c>
      <c r="J412" s="54">
        <v>0</v>
      </c>
      <c r="K412" s="54">
        <f t="shared" si="30"/>
        <v>0</v>
      </c>
    </row>
    <row r="413" spans="1:11" outlineLevel="1" x14ac:dyDescent="0.2">
      <c r="A413" s="51">
        <v>285</v>
      </c>
      <c r="B413" s="52" t="s">
        <v>10806</v>
      </c>
      <c r="C413" s="60" t="s">
        <v>10687</v>
      </c>
      <c r="D413" s="53" t="s">
        <v>10126</v>
      </c>
      <c r="E413" s="54">
        <v>1</v>
      </c>
      <c r="F413" s="55">
        <v>0</v>
      </c>
      <c r="G413" s="56">
        <f t="shared" si="28"/>
        <v>0</v>
      </c>
      <c r="H413" s="54">
        <v>0</v>
      </c>
      <c r="I413" s="54">
        <f t="shared" si="29"/>
        <v>0</v>
      </c>
      <c r="J413" s="54">
        <v>0</v>
      </c>
      <c r="K413" s="54">
        <f t="shared" si="30"/>
        <v>0</v>
      </c>
    </row>
    <row r="414" spans="1:11" x14ac:dyDescent="0.2">
      <c r="A414" s="36" t="s">
        <v>148</v>
      </c>
      <c r="B414" s="37" t="s">
        <v>10807</v>
      </c>
      <c r="C414" s="58" t="s">
        <v>10808</v>
      </c>
      <c r="D414" s="38"/>
      <c r="E414" s="39"/>
      <c r="F414" s="40"/>
      <c r="G414" s="40">
        <f>SUM(G415:G424)</f>
        <v>0</v>
      </c>
      <c r="H414" s="39"/>
      <c r="I414" s="39">
        <f>SUM(I415:I424)</f>
        <v>0</v>
      </c>
      <c r="J414" s="39"/>
      <c r="K414" s="39">
        <f>SUM(K415:K424)</f>
        <v>0</v>
      </c>
    </row>
    <row r="415" spans="1:11" outlineLevel="1" x14ac:dyDescent="0.2">
      <c r="A415" s="51">
        <v>286</v>
      </c>
      <c r="B415" s="52" t="s">
        <v>10809</v>
      </c>
      <c r="C415" s="60" t="s">
        <v>10810</v>
      </c>
      <c r="D415" s="53" t="s">
        <v>165</v>
      </c>
      <c r="E415" s="54">
        <v>1</v>
      </c>
      <c r="F415" s="55">
        <v>0</v>
      </c>
      <c r="G415" s="56">
        <f t="shared" ref="G415:G424" si="31">ROUND(E415*F415,2)</f>
        <v>0</v>
      </c>
      <c r="H415" s="54">
        <v>0</v>
      </c>
      <c r="I415" s="54">
        <f t="shared" ref="I415:I424" si="32">ROUND(E415*H415,2)</f>
        <v>0</v>
      </c>
      <c r="J415" s="54">
        <v>0</v>
      </c>
      <c r="K415" s="54">
        <f t="shared" ref="K415:K424" si="33">ROUND(E415*J415,2)</f>
        <v>0</v>
      </c>
    </row>
    <row r="416" spans="1:11" outlineLevel="1" x14ac:dyDescent="0.2">
      <c r="A416" s="51">
        <v>287</v>
      </c>
      <c r="B416" s="52" t="s">
        <v>10811</v>
      </c>
      <c r="C416" s="60" t="s">
        <v>10812</v>
      </c>
      <c r="D416" s="53" t="s">
        <v>165</v>
      </c>
      <c r="E416" s="54">
        <v>1</v>
      </c>
      <c r="F416" s="55">
        <v>0</v>
      </c>
      <c r="G416" s="56">
        <f t="shared" si="31"/>
        <v>0</v>
      </c>
      <c r="H416" s="54">
        <v>0</v>
      </c>
      <c r="I416" s="54">
        <f t="shared" si="32"/>
        <v>0</v>
      </c>
      <c r="J416" s="54">
        <v>0</v>
      </c>
      <c r="K416" s="54">
        <f t="shared" si="33"/>
        <v>0</v>
      </c>
    </row>
    <row r="417" spans="1:11" outlineLevel="1" x14ac:dyDescent="0.2">
      <c r="A417" s="51">
        <v>288</v>
      </c>
      <c r="B417" s="52" t="s">
        <v>10813</v>
      </c>
      <c r="C417" s="60" t="s">
        <v>10814</v>
      </c>
      <c r="D417" s="53" t="s">
        <v>165</v>
      </c>
      <c r="E417" s="54">
        <v>1</v>
      </c>
      <c r="F417" s="55">
        <v>0</v>
      </c>
      <c r="G417" s="56">
        <f t="shared" si="31"/>
        <v>0</v>
      </c>
      <c r="H417" s="54">
        <v>0</v>
      </c>
      <c r="I417" s="54">
        <f t="shared" si="32"/>
        <v>0</v>
      </c>
      <c r="J417" s="54">
        <v>0</v>
      </c>
      <c r="K417" s="54">
        <f t="shared" si="33"/>
        <v>0</v>
      </c>
    </row>
    <row r="418" spans="1:11" outlineLevel="1" x14ac:dyDescent="0.2">
      <c r="A418" s="51">
        <v>289</v>
      </c>
      <c r="B418" s="52" t="s">
        <v>10815</v>
      </c>
      <c r="C418" s="60" t="s">
        <v>10816</v>
      </c>
      <c r="D418" s="53" t="s">
        <v>165</v>
      </c>
      <c r="E418" s="54">
        <v>1</v>
      </c>
      <c r="F418" s="55">
        <v>0</v>
      </c>
      <c r="G418" s="56">
        <f t="shared" si="31"/>
        <v>0</v>
      </c>
      <c r="H418" s="54">
        <v>0</v>
      </c>
      <c r="I418" s="54">
        <f t="shared" si="32"/>
        <v>0</v>
      </c>
      <c r="J418" s="54">
        <v>0</v>
      </c>
      <c r="K418" s="54">
        <f t="shared" si="33"/>
        <v>0</v>
      </c>
    </row>
    <row r="419" spans="1:11" outlineLevel="1" x14ac:dyDescent="0.2">
      <c r="A419" s="51">
        <v>290</v>
      </c>
      <c r="B419" s="52" t="s">
        <v>10817</v>
      </c>
      <c r="C419" s="60" t="s">
        <v>10818</v>
      </c>
      <c r="D419" s="53" t="s">
        <v>165</v>
      </c>
      <c r="E419" s="54">
        <v>5</v>
      </c>
      <c r="F419" s="55">
        <v>0</v>
      </c>
      <c r="G419" s="56">
        <f t="shared" si="31"/>
        <v>0</v>
      </c>
      <c r="H419" s="54">
        <v>0</v>
      </c>
      <c r="I419" s="54">
        <f t="shared" si="32"/>
        <v>0</v>
      </c>
      <c r="J419" s="54">
        <v>0</v>
      </c>
      <c r="K419" s="54">
        <f t="shared" si="33"/>
        <v>0</v>
      </c>
    </row>
    <row r="420" spans="1:11" outlineLevel="1" x14ac:dyDescent="0.2">
      <c r="A420" s="51">
        <v>291</v>
      </c>
      <c r="B420" s="52" t="s">
        <v>10819</v>
      </c>
      <c r="C420" s="60" t="s">
        <v>10820</v>
      </c>
      <c r="D420" s="53" t="s">
        <v>165</v>
      </c>
      <c r="E420" s="54">
        <v>1</v>
      </c>
      <c r="F420" s="55">
        <v>0</v>
      </c>
      <c r="G420" s="56">
        <f t="shared" si="31"/>
        <v>0</v>
      </c>
      <c r="H420" s="54">
        <v>0</v>
      </c>
      <c r="I420" s="54">
        <f t="shared" si="32"/>
        <v>0</v>
      </c>
      <c r="J420" s="54">
        <v>0</v>
      </c>
      <c r="K420" s="54">
        <f t="shared" si="33"/>
        <v>0</v>
      </c>
    </row>
    <row r="421" spans="1:11" outlineLevel="1" x14ac:dyDescent="0.2">
      <c r="A421" s="51">
        <v>292</v>
      </c>
      <c r="B421" s="52" t="s">
        <v>10821</v>
      </c>
      <c r="C421" s="60" t="s">
        <v>10581</v>
      </c>
      <c r="D421" s="53" t="s">
        <v>172</v>
      </c>
      <c r="E421" s="54">
        <v>53</v>
      </c>
      <c r="F421" s="55">
        <v>0</v>
      </c>
      <c r="G421" s="56">
        <f t="shared" si="31"/>
        <v>0</v>
      </c>
      <c r="H421" s="54">
        <v>0</v>
      </c>
      <c r="I421" s="54">
        <f t="shared" si="32"/>
        <v>0</v>
      </c>
      <c r="J421" s="54">
        <v>0</v>
      </c>
      <c r="K421" s="54">
        <f t="shared" si="33"/>
        <v>0</v>
      </c>
    </row>
    <row r="422" spans="1:11" outlineLevel="1" x14ac:dyDescent="0.2">
      <c r="A422" s="51">
        <v>293</v>
      </c>
      <c r="B422" s="52" t="s">
        <v>10822</v>
      </c>
      <c r="C422" s="60" t="s">
        <v>10679</v>
      </c>
      <c r="D422" s="53" t="s">
        <v>172</v>
      </c>
      <c r="E422" s="54">
        <v>49</v>
      </c>
      <c r="F422" s="55">
        <v>0</v>
      </c>
      <c r="G422" s="56">
        <f t="shared" si="31"/>
        <v>0</v>
      </c>
      <c r="H422" s="54">
        <v>0</v>
      </c>
      <c r="I422" s="54">
        <f t="shared" si="32"/>
        <v>0</v>
      </c>
      <c r="J422" s="54">
        <v>0</v>
      </c>
      <c r="K422" s="54">
        <f t="shared" si="33"/>
        <v>0</v>
      </c>
    </row>
    <row r="423" spans="1:11" outlineLevel="1" x14ac:dyDescent="0.2">
      <c r="A423" s="51">
        <v>294</v>
      </c>
      <c r="B423" s="52" t="s">
        <v>10823</v>
      </c>
      <c r="C423" s="60" t="s">
        <v>10685</v>
      </c>
      <c r="D423" s="53" t="s">
        <v>10126</v>
      </c>
      <c r="E423" s="54">
        <v>1</v>
      </c>
      <c r="F423" s="55">
        <v>0</v>
      </c>
      <c r="G423" s="56">
        <f t="shared" si="31"/>
        <v>0</v>
      </c>
      <c r="H423" s="54">
        <v>0</v>
      </c>
      <c r="I423" s="54">
        <f t="shared" si="32"/>
        <v>0</v>
      </c>
      <c r="J423" s="54">
        <v>0</v>
      </c>
      <c r="K423" s="54">
        <f t="shared" si="33"/>
        <v>0</v>
      </c>
    </row>
    <row r="424" spans="1:11" outlineLevel="1" x14ac:dyDescent="0.2">
      <c r="A424" s="51">
        <v>295</v>
      </c>
      <c r="B424" s="52" t="s">
        <v>10824</v>
      </c>
      <c r="C424" s="60" t="s">
        <v>10687</v>
      </c>
      <c r="D424" s="53" t="s">
        <v>10126</v>
      </c>
      <c r="E424" s="54">
        <v>1</v>
      </c>
      <c r="F424" s="55">
        <v>0</v>
      </c>
      <c r="G424" s="56">
        <f t="shared" si="31"/>
        <v>0</v>
      </c>
      <c r="H424" s="54">
        <v>0</v>
      </c>
      <c r="I424" s="54">
        <f t="shared" si="32"/>
        <v>0</v>
      </c>
      <c r="J424" s="54">
        <v>0</v>
      </c>
      <c r="K424" s="54">
        <f t="shared" si="33"/>
        <v>0</v>
      </c>
    </row>
    <row r="425" spans="1:11" x14ac:dyDescent="0.2">
      <c r="A425" s="36" t="s">
        <v>148</v>
      </c>
      <c r="B425" s="37" t="s">
        <v>10825</v>
      </c>
      <c r="C425" s="58" t="s">
        <v>10826</v>
      </c>
      <c r="D425" s="38"/>
      <c r="E425" s="39"/>
      <c r="F425" s="40"/>
      <c r="G425" s="40">
        <f>SUM(G426:G436)</f>
        <v>0</v>
      </c>
      <c r="H425" s="39"/>
      <c r="I425" s="39">
        <f>SUM(I426:I436)</f>
        <v>0</v>
      </c>
      <c r="J425" s="39"/>
      <c r="K425" s="39">
        <f>SUM(K426:K436)</f>
        <v>0</v>
      </c>
    </row>
    <row r="426" spans="1:11" ht="22.5" outlineLevel="1" x14ac:dyDescent="0.2">
      <c r="A426" s="43">
        <v>296</v>
      </c>
      <c r="B426" s="44" t="s">
        <v>10827</v>
      </c>
      <c r="C426" s="59" t="s">
        <v>10828</v>
      </c>
      <c r="D426" s="45" t="s">
        <v>165</v>
      </c>
      <c r="E426" s="46">
        <v>1</v>
      </c>
      <c r="F426" s="47">
        <v>0</v>
      </c>
      <c r="G426" s="48">
        <f>ROUND(E426*F426,2)</f>
        <v>0</v>
      </c>
      <c r="H426" s="46">
        <v>0</v>
      </c>
      <c r="I426" s="46">
        <f>ROUND(E426*H426,2)</f>
        <v>0</v>
      </c>
      <c r="J426" s="46">
        <v>0</v>
      </c>
      <c r="K426" s="46">
        <f>ROUND(E426*J426,2)</f>
        <v>0</v>
      </c>
    </row>
    <row r="427" spans="1:11" outlineLevel="1" x14ac:dyDescent="0.2">
      <c r="A427" s="135"/>
      <c r="B427" s="136"/>
      <c r="C427" s="363" t="s">
        <v>10829</v>
      </c>
      <c r="D427" s="364"/>
      <c r="E427" s="364"/>
      <c r="F427" s="364"/>
      <c r="G427" s="364"/>
      <c r="H427" s="140"/>
      <c r="I427" s="140"/>
      <c r="J427" s="140"/>
      <c r="K427" s="140"/>
    </row>
    <row r="428" spans="1:11" outlineLevel="1" x14ac:dyDescent="0.2">
      <c r="A428" s="51">
        <v>297</v>
      </c>
      <c r="B428" s="52" t="s">
        <v>10830</v>
      </c>
      <c r="C428" s="60" t="s">
        <v>10831</v>
      </c>
      <c r="D428" s="53" t="s">
        <v>165</v>
      </c>
      <c r="E428" s="54">
        <v>1</v>
      </c>
      <c r="F428" s="55">
        <v>0</v>
      </c>
      <c r="G428" s="56">
        <f>ROUND(E428*F428,2)</f>
        <v>0</v>
      </c>
      <c r="H428" s="54">
        <v>0</v>
      </c>
      <c r="I428" s="54">
        <f>ROUND(E428*H428,2)</f>
        <v>0</v>
      </c>
      <c r="J428" s="54">
        <v>0</v>
      </c>
      <c r="K428" s="54">
        <f>ROUND(E428*J428,2)</f>
        <v>0</v>
      </c>
    </row>
    <row r="429" spans="1:11" ht="22.5" outlineLevel="1" x14ac:dyDescent="0.2">
      <c r="A429" s="43">
        <v>298</v>
      </c>
      <c r="B429" s="44" t="s">
        <v>10832</v>
      </c>
      <c r="C429" s="59" t="s">
        <v>10828</v>
      </c>
      <c r="D429" s="45" t="s">
        <v>165</v>
      </c>
      <c r="E429" s="46">
        <v>1</v>
      </c>
      <c r="F429" s="47">
        <v>0</v>
      </c>
      <c r="G429" s="48">
        <f>ROUND(E429*F429,2)</f>
        <v>0</v>
      </c>
      <c r="H429" s="46">
        <v>0</v>
      </c>
      <c r="I429" s="46">
        <f>ROUND(E429*H429,2)</f>
        <v>0</v>
      </c>
      <c r="J429" s="46">
        <v>0</v>
      </c>
      <c r="K429" s="46">
        <f>ROUND(E429*J429,2)</f>
        <v>0</v>
      </c>
    </row>
    <row r="430" spans="1:11" outlineLevel="1" x14ac:dyDescent="0.2">
      <c r="A430" s="135"/>
      <c r="B430" s="136"/>
      <c r="C430" s="363" t="s">
        <v>10829</v>
      </c>
      <c r="D430" s="364"/>
      <c r="E430" s="364"/>
      <c r="F430" s="364"/>
      <c r="G430" s="364"/>
      <c r="H430" s="140"/>
      <c r="I430" s="140"/>
      <c r="J430" s="140"/>
      <c r="K430" s="140"/>
    </row>
    <row r="431" spans="1:11" outlineLevel="1" x14ac:dyDescent="0.2">
      <c r="A431" s="51">
        <v>299</v>
      </c>
      <c r="B431" s="52" t="s">
        <v>10833</v>
      </c>
      <c r="C431" s="60" t="s">
        <v>10831</v>
      </c>
      <c r="D431" s="53" t="s">
        <v>165</v>
      </c>
      <c r="E431" s="54">
        <v>1</v>
      </c>
      <c r="F431" s="55">
        <v>0</v>
      </c>
      <c r="G431" s="56">
        <f t="shared" ref="G431:G436" si="34">ROUND(E431*F431,2)</f>
        <v>0</v>
      </c>
      <c r="H431" s="54">
        <v>0</v>
      </c>
      <c r="I431" s="54">
        <f t="shared" ref="I431:I436" si="35">ROUND(E431*H431,2)</f>
        <v>0</v>
      </c>
      <c r="J431" s="54">
        <v>0</v>
      </c>
      <c r="K431" s="54">
        <f t="shared" ref="K431:K436" si="36">ROUND(E431*J431,2)</f>
        <v>0</v>
      </c>
    </row>
    <row r="432" spans="1:11" outlineLevel="1" x14ac:dyDescent="0.2">
      <c r="A432" s="51">
        <v>300</v>
      </c>
      <c r="B432" s="52" t="s">
        <v>10834</v>
      </c>
      <c r="C432" s="60" t="s">
        <v>10835</v>
      </c>
      <c r="D432" s="53" t="s">
        <v>10277</v>
      </c>
      <c r="E432" s="54">
        <v>25</v>
      </c>
      <c r="F432" s="55">
        <v>0</v>
      </c>
      <c r="G432" s="56">
        <f t="shared" si="34"/>
        <v>0</v>
      </c>
      <c r="H432" s="54">
        <v>0</v>
      </c>
      <c r="I432" s="54">
        <f t="shared" si="35"/>
        <v>0</v>
      </c>
      <c r="J432" s="54">
        <v>0</v>
      </c>
      <c r="K432" s="54">
        <f t="shared" si="36"/>
        <v>0</v>
      </c>
    </row>
    <row r="433" spans="1:11" outlineLevel="1" x14ac:dyDescent="0.2">
      <c r="A433" s="51">
        <v>301</v>
      </c>
      <c r="B433" s="52" t="s">
        <v>10836</v>
      </c>
      <c r="C433" s="60" t="s">
        <v>10837</v>
      </c>
      <c r="D433" s="53" t="s">
        <v>10126</v>
      </c>
      <c r="E433" s="54">
        <v>2</v>
      </c>
      <c r="F433" s="55">
        <v>0</v>
      </c>
      <c r="G433" s="56">
        <f t="shared" si="34"/>
        <v>0</v>
      </c>
      <c r="H433" s="54">
        <v>0</v>
      </c>
      <c r="I433" s="54">
        <f t="shared" si="35"/>
        <v>0</v>
      </c>
      <c r="J433" s="54">
        <v>0</v>
      </c>
      <c r="K433" s="54">
        <f t="shared" si="36"/>
        <v>0</v>
      </c>
    </row>
    <row r="434" spans="1:11" outlineLevel="1" x14ac:dyDescent="0.2">
      <c r="A434" s="51">
        <v>302</v>
      </c>
      <c r="B434" s="52" t="s">
        <v>10838</v>
      </c>
      <c r="C434" s="60" t="s">
        <v>10839</v>
      </c>
      <c r="D434" s="53" t="s">
        <v>10126</v>
      </c>
      <c r="E434" s="54">
        <v>2</v>
      </c>
      <c r="F434" s="55">
        <v>0</v>
      </c>
      <c r="G434" s="56">
        <f t="shared" si="34"/>
        <v>0</v>
      </c>
      <c r="H434" s="54">
        <v>0</v>
      </c>
      <c r="I434" s="54">
        <f t="shared" si="35"/>
        <v>0</v>
      </c>
      <c r="J434" s="54">
        <v>0</v>
      </c>
      <c r="K434" s="54">
        <f t="shared" si="36"/>
        <v>0</v>
      </c>
    </row>
    <row r="435" spans="1:11" outlineLevel="1" x14ac:dyDescent="0.2">
      <c r="A435" s="51">
        <v>303</v>
      </c>
      <c r="B435" s="52" t="s">
        <v>10840</v>
      </c>
      <c r="C435" s="60" t="s">
        <v>10685</v>
      </c>
      <c r="D435" s="53" t="s">
        <v>10126</v>
      </c>
      <c r="E435" s="54">
        <v>1</v>
      </c>
      <c r="F435" s="55">
        <v>0</v>
      </c>
      <c r="G435" s="56">
        <f t="shared" si="34"/>
        <v>0</v>
      </c>
      <c r="H435" s="54">
        <v>0</v>
      </c>
      <c r="I435" s="54">
        <f t="shared" si="35"/>
        <v>0</v>
      </c>
      <c r="J435" s="54">
        <v>0</v>
      </c>
      <c r="K435" s="54">
        <f t="shared" si="36"/>
        <v>0</v>
      </c>
    </row>
    <row r="436" spans="1:11" outlineLevel="1" x14ac:dyDescent="0.2">
      <c r="A436" s="51">
        <v>304</v>
      </c>
      <c r="B436" s="52" t="s">
        <v>10841</v>
      </c>
      <c r="C436" s="60" t="s">
        <v>10687</v>
      </c>
      <c r="D436" s="53" t="s">
        <v>10126</v>
      </c>
      <c r="E436" s="54">
        <v>1</v>
      </c>
      <c r="F436" s="55">
        <v>0</v>
      </c>
      <c r="G436" s="56">
        <f t="shared" si="34"/>
        <v>0</v>
      </c>
      <c r="H436" s="54">
        <v>0</v>
      </c>
      <c r="I436" s="54">
        <f t="shared" si="35"/>
        <v>0</v>
      </c>
      <c r="J436" s="54">
        <v>0</v>
      </c>
      <c r="K436" s="54">
        <f t="shared" si="36"/>
        <v>0</v>
      </c>
    </row>
    <row r="437" spans="1:11" x14ac:dyDescent="0.2">
      <c r="A437" s="36" t="s">
        <v>148</v>
      </c>
      <c r="B437" s="37" t="s">
        <v>10842</v>
      </c>
      <c r="C437" s="58" t="s">
        <v>10843</v>
      </c>
      <c r="D437" s="38"/>
      <c r="E437" s="39"/>
      <c r="F437" s="40"/>
      <c r="G437" s="40">
        <f>SUM(G438:G442)</f>
        <v>0</v>
      </c>
      <c r="H437" s="39"/>
      <c r="I437" s="39">
        <f>SUM(I438:I442)</f>
        <v>0</v>
      </c>
      <c r="J437" s="39"/>
      <c r="K437" s="39">
        <f>SUM(K438:K442)</f>
        <v>0</v>
      </c>
    </row>
    <row r="438" spans="1:11" outlineLevel="1" x14ac:dyDescent="0.2">
      <c r="A438" s="51">
        <v>305</v>
      </c>
      <c r="B438" s="52" t="s">
        <v>10844</v>
      </c>
      <c r="C438" s="60" t="s">
        <v>10845</v>
      </c>
      <c r="D438" s="53" t="s">
        <v>10126</v>
      </c>
      <c r="E438" s="54">
        <v>1</v>
      </c>
      <c r="F438" s="55">
        <v>0</v>
      </c>
      <c r="G438" s="56">
        <f t="shared" ref="G438:G442" si="37">ROUND(E438*F438,2)</f>
        <v>0</v>
      </c>
      <c r="H438" s="54">
        <v>0</v>
      </c>
      <c r="I438" s="54">
        <f t="shared" ref="I438:I442" si="38">ROUND(E438*H438,2)</f>
        <v>0</v>
      </c>
      <c r="J438" s="54">
        <v>0</v>
      </c>
      <c r="K438" s="54">
        <f t="shared" ref="K438:K442" si="39">ROUND(E438*J438,2)</f>
        <v>0</v>
      </c>
    </row>
    <row r="439" spans="1:11" outlineLevel="1" x14ac:dyDescent="0.2">
      <c r="A439" s="51">
        <v>306</v>
      </c>
      <c r="B439" s="52" t="s">
        <v>10846</v>
      </c>
      <c r="C439" s="60" t="s">
        <v>10847</v>
      </c>
      <c r="D439" s="53" t="s">
        <v>10126</v>
      </c>
      <c r="E439" s="54">
        <v>1</v>
      </c>
      <c r="F439" s="55">
        <v>0</v>
      </c>
      <c r="G439" s="56">
        <f t="shared" si="37"/>
        <v>0</v>
      </c>
      <c r="H439" s="54">
        <v>0</v>
      </c>
      <c r="I439" s="54">
        <f t="shared" si="38"/>
        <v>0</v>
      </c>
      <c r="J439" s="54">
        <v>0</v>
      </c>
      <c r="K439" s="54">
        <f t="shared" si="39"/>
        <v>0</v>
      </c>
    </row>
    <row r="440" spans="1:11" outlineLevel="1" x14ac:dyDescent="0.2">
      <c r="A440" s="51">
        <v>307</v>
      </c>
      <c r="B440" s="52" t="s">
        <v>10848</v>
      </c>
      <c r="C440" s="60" t="s">
        <v>10849</v>
      </c>
      <c r="D440" s="53" t="s">
        <v>10126</v>
      </c>
      <c r="E440" s="54">
        <v>1</v>
      </c>
      <c r="F440" s="55">
        <v>0</v>
      </c>
      <c r="G440" s="56">
        <f t="shared" si="37"/>
        <v>0</v>
      </c>
      <c r="H440" s="54">
        <v>0</v>
      </c>
      <c r="I440" s="54">
        <f t="shared" si="38"/>
        <v>0</v>
      </c>
      <c r="J440" s="54">
        <v>0</v>
      </c>
      <c r="K440" s="54">
        <f t="shared" si="39"/>
        <v>0</v>
      </c>
    </row>
    <row r="441" spans="1:11" outlineLevel="1" x14ac:dyDescent="0.2">
      <c r="A441" s="51">
        <v>308</v>
      </c>
      <c r="B441" s="52" t="s">
        <v>10850</v>
      </c>
      <c r="C441" s="60" t="s">
        <v>10851</v>
      </c>
      <c r="D441" s="53" t="s">
        <v>10126</v>
      </c>
      <c r="E441" s="54">
        <v>1</v>
      </c>
      <c r="F441" s="55">
        <v>0</v>
      </c>
      <c r="G441" s="56">
        <f t="shared" si="37"/>
        <v>0</v>
      </c>
      <c r="H441" s="54">
        <v>0</v>
      </c>
      <c r="I441" s="54">
        <f t="shared" si="38"/>
        <v>0</v>
      </c>
      <c r="J441" s="54">
        <v>0</v>
      </c>
      <c r="K441" s="54">
        <f t="shared" si="39"/>
        <v>0</v>
      </c>
    </row>
    <row r="442" spans="1:11" outlineLevel="1" x14ac:dyDescent="0.2">
      <c r="A442" s="43">
        <v>309</v>
      </c>
      <c r="B442" s="44" t="s">
        <v>10852</v>
      </c>
      <c r="C442" s="59" t="s">
        <v>10853</v>
      </c>
      <c r="D442" s="45" t="s">
        <v>10126</v>
      </c>
      <c r="E442" s="46">
        <v>1</v>
      </c>
      <c r="F442" s="47">
        <v>0</v>
      </c>
      <c r="G442" s="48">
        <f t="shared" si="37"/>
        <v>0</v>
      </c>
      <c r="H442" s="46">
        <v>0</v>
      </c>
      <c r="I442" s="46">
        <f t="shared" si="38"/>
        <v>0</v>
      </c>
      <c r="J442" s="46">
        <v>0</v>
      </c>
      <c r="K442" s="46">
        <f t="shared" si="39"/>
        <v>0</v>
      </c>
    </row>
    <row r="443" spans="1:11" x14ac:dyDescent="0.2">
      <c r="A443" s="1"/>
      <c r="B443" s="2"/>
      <c r="C443" s="61"/>
      <c r="D443" s="4"/>
      <c r="E443" s="1"/>
      <c r="F443" s="1"/>
      <c r="G443" s="1"/>
      <c r="H443" s="1"/>
      <c r="I443" s="1"/>
      <c r="J443" s="1"/>
      <c r="K443" s="1"/>
    </row>
    <row r="444" spans="1:11" x14ac:dyDescent="0.2">
      <c r="A444" s="205"/>
      <c r="B444" s="206" t="s">
        <v>11</v>
      </c>
      <c r="C444" s="207"/>
      <c r="D444" s="208"/>
      <c r="E444" s="209"/>
      <c r="F444" s="209"/>
      <c r="G444" s="210">
        <f>G8+G312+G339+G377+G401+G414+G425+G437</f>
        <v>0</v>
      </c>
      <c r="H444" s="1"/>
      <c r="I444" s="1"/>
      <c r="J444" s="1"/>
      <c r="K444" s="1"/>
    </row>
    <row r="445" spans="1:11" x14ac:dyDescent="0.2">
      <c r="C445" s="63"/>
      <c r="D445" s="6"/>
    </row>
    <row r="446" spans="1:11" x14ac:dyDescent="0.2">
      <c r="D446" s="6"/>
    </row>
    <row r="447" spans="1:11" x14ac:dyDescent="0.2">
      <c r="D447" s="6"/>
    </row>
    <row r="448" spans="1:11"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sheetData>
  <mergeCells count="122">
    <mergeCell ref="C12:G12"/>
    <mergeCell ref="C13:G13"/>
    <mergeCell ref="C14:G14"/>
    <mergeCell ref="C15:G15"/>
    <mergeCell ref="C19:G19"/>
    <mergeCell ref="C20:G20"/>
    <mergeCell ref="A1:G1"/>
    <mergeCell ref="C2:G2"/>
    <mergeCell ref="C3:G3"/>
    <mergeCell ref="C4:G4"/>
    <mergeCell ref="C10:G10"/>
    <mergeCell ref="C11:G11"/>
    <mergeCell ref="C30:G30"/>
    <mergeCell ref="C31:G31"/>
    <mergeCell ref="C33:G33"/>
    <mergeCell ref="C34:G34"/>
    <mergeCell ref="C35:G35"/>
    <mergeCell ref="C36:G36"/>
    <mergeCell ref="C21:G21"/>
    <mergeCell ref="C22:G22"/>
    <mergeCell ref="C23:G23"/>
    <mergeCell ref="C24:G24"/>
    <mergeCell ref="C28:G28"/>
    <mergeCell ref="C29:G29"/>
    <mergeCell ref="C49:G49"/>
    <mergeCell ref="C50:G50"/>
    <mergeCell ref="C51:G51"/>
    <mergeCell ref="C52:G52"/>
    <mergeCell ref="C53:G53"/>
    <mergeCell ref="C57:G57"/>
    <mergeCell ref="C37:G37"/>
    <mergeCell ref="C41:G41"/>
    <mergeCell ref="C42:G42"/>
    <mergeCell ref="C43:G43"/>
    <mergeCell ref="C44:G44"/>
    <mergeCell ref="C45:G45"/>
    <mergeCell ref="C67:G67"/>
    <mergeCell ref="C68:G68"/>
    <mergeCell ref="C69:G69"/>
    <mergeCell ref="C73:G73"/>
    <mergeCell ref="C74:G74"/>
    <mergeCell ref="C75:G75"/>
    <mergeCell ref="C58:G58"/>
    <mergeCell ref="C59:G59"/>
    <mergeCell ref="C60:G60"/>
    <mergeCell ref="C61:G61"/>
    <mergeCell ref="C65:G65"/>
    <mergeCell ref="C66:G66"/>
    <mergeCell ref="C85:G85"/>
    <mergeCell ref="C89:G89"/>
    <mergeCell ref="C90:G90"/>
    <mergeCell ref="C91:G91"/>
    <mergeCell ref="C92:G92"/>
    <mergeCell ref="C93:G93"/>
    <mergeCell ref="C76:G76"/>
    <mergeCell ref="C77:G77"/>
    <mergeCell ref="C81:G81"/>
    <mergeCell ref="C82:G82"/>
    <mergeCell ref="C83:G83"/>
    <mergeCell ref="C84:G84"/>
    <mergeCell ref="C106:G106"/>
    <mergeCell ref="C107:G107"/>
    <mergeCell ref="C108:G108"/>
    <mergeCell ref="C109:G109"/>
    <mergeCell ref="C113:G113"/>
    <mergeCell ref="C114:G114"/>
    <mergeCell ref="C97:G97"/>
    <mergeCell ref="C98:G98"/>
    <mergeCell ref="C99:G99"/>
    <mergeCell ref="C100:G100"/>
    <mergeCell ref="C101:G101"/>
    <mergeCell ref="C105:G105"/>
    <mergeCell ref="C137:G137"/>
    <mergeCell ref="C138:G138"/>
    <mergeCell ref="C139:G139"/>
    <mergeCell ref="C140:G140"/>
    <mergeCell ref="C141:G141"/>
    <mergeCell ref="C142:G142"/>
    <mergeCell ref="C115:G115"/>
    <mergeCell ref="C116:G116"/>
    <mergeCell ref="C117:G117"/>
    <mergeCell ref="C118:G118"/>
    <mergeCell ref="C119:G119"/>
    <mergeCell ref="C120:G120"/>
    <mergeCell ref="C165:G165"/>
    <mergeCell ref="C166:G166"/>
    <mergeCell ref="C167:G167"/>
    <mergeCell ref="C168:G168"/>
    <mergeCell ref="C185:G185"/>
    <mergeCell ref="C186:G186"/>
    <mergeCell ref="C143:G143"/>
    <mergeCell ref="C144:G144"/>
    <mergeCell ref="C161:G161"/>
    <mergeCell ref="C162:G162"/>
    <mergeCell ref="C163:G163"/>
    <mergeCell ref="C164:G164"/>
    <mergeCell ref="C314:G314"/>
    <mergeCell ref="C315:G315"/>
    <mergeCell ref="C316:G316"/>
    <mergeCell ref="C317:G317"/>
    <mergeCell ref="C318:G318"/>
    <mergeCell ref="C319:G319"/>
    <mergeCell ref="C187:G187"/>
    <mergeCell ref="C188:G188"/>
    <mergeCell ref="C189:G189"/>
    <mergeCell ref="C190:G190"/>
    <mergeCell ref="C191:G191"/>
    <mergeCell ref="C192:G192"/>
    <mergeCell ref="C427:G427"/>
    <mergeCell ref="C430:G430"/>
    <mergeCell ref="C350:G350"/>
    <mergeCell ref="C351:G351"/>
    <mergeCell ref="C352:G352"/>
    <mergeCell ref="C353:G353"/>
    <mergeCell ref="C354:G354"/>
    <mergeCell ref="C355:G355"/>
    <mergeCell ref="C341:G341"/>
    <mergeCell ref="C342:G342"/>
    <mergeCell ref="C343:G343"/>
    <mergeCell ref="C344:G344"/>
    <mergeCell ref="C345:G345"/>
    <mergeCell ref="C346:G34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0B63-8073-47F8-AF57-0851E17760C3}">
  <sheetPr>
    <tabColor theme="0" tint="-0.34998626667073579"/>
  </sheetPr>
  <dimension ref="A1:H156"/>
  <sheetViews>
    <sheetView zoomScaleNormal="100" zoomScaleSheetLayoutView="85" workbookViewId="0">
      <selection activeCell="G11" sqref="G11"/>
    </sheetView>
  </sheetViews>
  <sheetFormatPr defaultRowHeight="12.75" x14ac:dyDescent="0.2"/>
  <cols>
    <col min="1" max="1" width="4" style="226" bestFit="1" customWidth="1"/>
    <col min="2" max="2" width="20.42578125" style="227" customWidth="1"/>
    <col min="3" max="3" width="69.28515625" style="154" customWidth="1"/>
    <col min="4" max="4" width="16" style="228" customWidth="1"/>
    <col min="5" max="5" width="6.7109375" style="226" customWidth="1"/>
    <col min="6" max="6" width="8.7109375" style="226" bestFit="1" customWidth="1"/>
    <col min="7" max="7" width="12.7109375" style="154" customWidth="1"/>
    <col min="8" max="8" width="22" style="154" customWidth="1"/>
    <col min="9" max="16384" width="9.140625" style="154"/>
  </cols>
  <sheetData>
    <row r="1" spans="1:8" s="211" customFormat="1" ht="20.25" x14ac:dyDescent="0.2">
      <c r="A1" s="380" t="s">
        <v>11083</v>
      </c>
      <c r="B1" s="380"/>
      <c r="C1" s="380"/>
      <c r="D1" s="380"/>
      <c r="E1" s="380"/>
      <c r="F1" s="380"/>
      <c r="G1" s="380"/>
      <c r="H1" s="380"/>
    </row>
    <row r="2" spans="1:8" s="211" customFormat="1" ht="13.5" thickBot="1" x14ac:dyDescent="0.25">
      <c r="A2" s="212"/>
      <c r="B2" s="213"/>
      <c r="C2" s="214"/>
      <c r="D2" s="215"/>
      <c r="E2" s="214"/>
      <c r="F2" s="216"/>
      <c r="G2" s="214"/>
      <c r="H2" s="214"/>
    </row>
    <row r="3" spans="1:8" s="211" customFormat="1" ht="29.25" customHeight="1" thickTop="1" x14ac:dyDescent="0.2">
      <c r="A3" s="381" t="s">
        <v>11084</v>
      </c>
      <c r="B3" s="382"/>
      <c r="C3" s="217" t="s">
        <v>11085</v>
      </c>
      <c r="D3" s="218"/>
      <c r="E3" s="383"/>
      <c r="F3" s="384"/>
      <c r="G3" s="384"/>
      <c r="H3" s="385"/>
    </row>
    <row r="4" spans="1:8" s="211" customFormat="1" ht="20.25" customHeight="1" x14ac:dyDescent="0.2">
      <c r="A4" s="386" t="s">
        <v>11086</v>
      </c>
      <c r="B4" s="387" t="s">
        <v>11087</v>
      </c>
      <c r="C4" s="219" t="s">
        <v>11088</v>
      </c>
      <c r="D4" s="220"/>
      <c r="E4" s="221"/>
      <c r="F4" s="222"/>
      <c r="G4" s="222"/>
      <c r="H4" s="223"/>
    </row>
    <row r="5" spans="1:8" s="211" customFormat="1" ht="19.5" customHeight="1" thickBot="1" x14ac:dyDescent="0.25">
      <c r="A5" s="388" t="s">
        <v>11089</v>
      </c>
      <c r="B5" s="389"/>
      <c r="C5" s="224" t="s">
        <v>11090</v>
      </c>
      <c r="D5" s="225"/>
      <c r="E5" s="390"/>
      <c r="F5" s="391"/>
      <c r="G5" s="391"/>
      <c r="H5" s="392"/>
    </row>
    <row r="6" spans="1:8" ht="19.5" customHeight="1" thickTop="1" thickBot="1" x14ac:dyDescent="0.25"/>
    <row r="7" spans="1:8" s="211" customFormat="1" ht="21" customHeight="1" thickBot="1" x14ac:dyDescent="0.25">
      <c r="A7" s="229" t="s">
        <v>127</v>
      </c>
      <c r="B7" s="230" t="s">
        <v>11091</v>
      </c>
      <c r="C7" s="231" t="s">
        <v>11092</v>
      </c>
      <c r="D7" s="230" t="s">
        <v>11093</v>
      </c>
      <c r="E7" s="231" t="s">
        <v>130</v>
      </c>
      <c r="F7" s="231" t="s">
        <v>11094</v>
      </c>
      <c r="G7" s="231" t="s">
        <v>11095</v>
      </c>
      <c r="H7" s="232" t="s">
        <v>9672</v>
      </c>
    </row>
    <row r="8" spans="1:8" ht="21" customHeight="1" x14ac:dyDescent="0.2">
      <c r="A8" s="233" t="s">
        <v>148</v>
      </c>
      <c r="B8" s="234"/>
      <c r="C8" s="235" t="s">
        <v>11096</v>
      </c>
      <c r="D8" s="236"/>
      <c r="E8" s="237"/>
      <c r="F8" s="238"/>
      <c r="G8" s="239"/>
      <c r="H8" s="240"/>
    </row>
    <row r="9" spans="1:8" ht="21" customHeight="1" x14ac:dyDescent="0.2">
      <c r="A9" s="241"/>
      <c r="B9" s="242"/>
      <c r="C9" s="243" t="s">
        <v>11097</v>
      </c>
      <c r="D9" s="244"/>
      <c r="E9" s="245"/>
      <c r="F9" s="246"/>
      <c r="G9" s="247"/>
      <c r="H9" s="248"/>
    </row>
    <row r="10" spans="1:8" ht="44.25" customHeight="1" x14ac:dyDescent="0.2">
      <c r="A10" s="241">
        <v>1</v>
      </c>
      <c r="B10" s="249"/>
      <c r="C10" s="250" t="s">
        <v>11098</v>
      </c>
      <c r="D10" s="251"/>
      <c r="E10" s="252" t="s">
        <v>165</v>
      </c>
      <c r="F10" s="252">
        <v>1</v>
      </c>
      <c r="G10" s="307">
        <v>0</v>
      </c>
      <c r="H10" s="295">
        <f t="shared" ref="H10:H19" si="0">G10*F10</f>
        <v>0</v>
      </c>
    </row>
    <row r="11" spans="1:8" ht="21" customHeight="1" x14ac:dyDescent="0.2">
      <c r="A11" s="241">
        <f t="shared" ref="A11:A19" si="1">A10+1</f>
        <v>2</v>
      </c>
      <c r="B11" s="249"/>
      <c r="C11" s="253" t="s">
        <v>11099</v>
      </c>
      <c r="D11" s="251"/>
      <c r="E11" s="252" t="s">
        <v>165</v>
      </c>
      <c r="F11" s="252">
        <v>1</v>
      </c>
      <c r="G11" s="307">
        <v>0</v>
      </c>
      <c r="H11" s="295">
        <f t="shared" si="0"/>
        <v>0</v>
      </c>
    </row>
    <row r="12" spans="1:8" ht="21" customHeight="1" x14ac:dyDescent="0.2">
      <c r="A12" s="241">
        <f t="shared" si="1"/>
        <v>3</v>
      </c>
      <c r="B12" s="249"/>
      <c r="C12" s="253" t="s">
        <v>11100</v>
      </c>
      <c r="D12" s="254"/>
      <c r="E12" s="255" t="s">
        <v>165</v>
      </c>
      <c r="F12" s="256">
        <v>1</v>
      </c>
      <c r="G12" s="307">
        <v>0</v>
      </c>
      <c r="H12" s="295">
        <f t="shared" si="0"/>
        <v>0</v>
      </c>
    </row>
    <row r="13" spans="1:8" ht="21" customHeight="1" x14ac:dyDescent="0.2">
      <c r="A13" s="241">
        <f t="shared" si="1"/>
        <v>4</v>
      </c>
      <c r="B13" s="249"/>
      <c r="C13" s="253" t="s">
        <v>11101</v>
      </c>
      <c r="D13" s="254"/>
      <c r="E13" s="255" t="s">
        <v>165</v>
      </c>
      <c r="F13" s="256">
        <v>2</v>
      </c>
      <c r="G13" s="307">
        <v>0</v>
      </c>
      <c r="H13" s="295">
        <f t="shared" si="0"/>
        <v>0</v>
      </c>
    </row>
    <row r="14" spans="1:8" ht="21" customHeight="1" x14ac:dyDescent="0.2">
      <c r="A14" s="241">
        <f t="shared" si="1"/>
        <v>5</v>
      </c>
      <c r="B14" s="249"/>
      <c r="C14" s="253" t="s">
        <v>11102</v>
      </c>
      <c r="D14" s="254"/>
      <c r="E14" s="255" t="s">
        <v>165</v>
      </c>
      <c r="F14" s="256">
        <v>1</v>
      </c>
      <c r="G14" s="307">
        <v>0</v>
      </c>
      <c r="H14" s="295">
        <f t="shared" si="0"/>
        <v>0</v>
      </c>
    </row>
    <row r="15" spans="1:8" ht="30.75" customHeight="1" x14ac:dyDescent="0.2">
      <c r="A15" s="241">
        <f t="shared" si="1"/>
        <v>6</v>
      </c>
      <c r="B15" s="249"/>
      <c r="C15" s="257" t="s">
        <v>11103</v>
      </c>
      <c r="D15" s="258"/>
      <c r="E15" s="255" t="s">
        <v>165</v>
      </c>
      <c r="F15" s="255">
        <v>1</v>
      </c>
      <c r="G15" s="307">
        <v>0</v>
      </c>
      <c r="H15" s="295">
        <f t="shared" si="0"/>
        <v>0</v>
      </c>
    </row>
    <row r="16" spans="1:8" ht="21" customHeight="1" x14ac:dyDescent="0.2">
      <c r="A16" s="241">
        <f t="shared" si="1"/>
        <v>7</v>
      </c>
      <c r="B16" s="249"/>
      <c r="C16" s="253" t="s">
        <v>11104</v>
      </c>
      <c r="D16" s="254"/>
      <c r="E16" s="255" t="s">
        <v>165</v>
      </c>
      <c r="F16" s="256">
        <v>1</v>
      </c>
      <c r="G16" s="307">
        <v>0</v>
      </c>
      <c r="H16" s="295">
        <f t="shared" si="0"/>
        <v>0</v>
      </c>
    </row>
    <row r="17" spans="1:8" ht="21" customHeight="1" x14ac:dyDescent="0.2">
      <c r="A17" s="241">
        <f t="shared" si="1"/>
        <v>8</v>
      </c>
      <c r="B17" s="249"/>
      <c r="C17" s="253" t="s">
        <v>11105</v>
      </c>
      <c r="D17" s="254"/>
      <c r="E17" s="255" t="s">
        <v>11106</v>
      </c>
      <c r="F17" s="256">
        <v>48</v>
      </c>
      <c r="G17" s="307">
        <v>0</v>
      </c>
      <c r="H17" s="295">
        <f t="shared" si="0"/>
        <v>0</v>
      </c>
    </row>
    <row r="18" spans="1:8" ht="21" customHeight="1" x14ac:dyDescent="0.2">
      <c r="A18" s="241">
        <f t="shared" si="1"/>
        <v>9</v>
      </c>
      <c r="B18" s="249"/>
      <c r="C18" s="253" t="s">
        <v>11107</v>
      </c>
      <c r="D18" s="254"/>
      <c r="E18" s="255" t="s">
        <v>165</v>
      </c>
      <c r="F18" s="256">
        <v>2</v>
      </c>
      <c r="G18" s="307">
        <v>0</v>
      </c>
      <c r="H18" s="295">
        <f t="shared" si="0"/>
        <v>0</v>
      </c>
    </row>
    <row r="19" spans="1:8" ht="21" customHeight="1" x14ac:dyDescent="0.2">
      <c r="A19" s="241">
        <f t="shared" si="1"/>
        <v>10</v>
      </c>
      <c r="B19" s="249"/>
      <c r="C19" s="253" t="s">
        <v>11108</v>
      </c>
      <c r="D19" s="254"/>
      <c r="E19" s="255" t="s">
        <v>11106</v>
      </c>
      <c r="F19" s="256">
        <v>50</v>
      </c>
      <c r="G19" s="307">
        <v>0</v>
      </c>
      <c r="H19" s="295">
        <f t="shared" si="0"/>
        <v>0</v>
      </c>
    </row>
    <row r="20" spans="1:8" ht="29.25" customHeight="1" x14ac:dyDescent="0.2">
      <c r="A20" s="241"/>
      <c r="B20" s="242"/>
      <c r="C20" s="243" t="s">
        <v>11109</v>
      </c>
      <c r="D20" s="244"/>
      <c r="E20" s="245"/>
      <c r="F20" s="246"/>
      <c r="G20" s="296"/>
      <c r="H20" s="295"/>
    </row>
    <row r="21" spans="1:8" ht="57.75" customHeight="1" x14ac:dyDescent="0.2">
      <c r="A21" s="241">
        <v>11</v>
      </c>
      <c r="B21" s="255"/>
      <c r="C21" s="259" t="s">
        <v>11110</v>
      </c>
      <c r="D21" s="255"/>
      <c r="E21" s="249" t="s">
        <v>165</v>
      </c>
      <c r="F21" s="252">
        <v>2</v>
      </c>
      <c r="G21" s="307">
        <v>0</v>
      </c>
      <c r="H21" s="295">
        <f t="shared" ref="H21:H32" si="2">G21*F21</f>
        <v>0</v>
      </c>
    </row>
    <row r="22" spans="1:8" ht="22.5" customHeight="1" x14ac:dyDescent="0.2">
      <c r="A22" s="241">
        <f t="shared" ref="A22:A32" si="3">A21+1</f>
        <v>12</v>
      </c>
      <c r="B22" s="255"/>
      <c r="C22" s="259" t="s">
        <v>11111</v>
      </c>
      <c r="D22" s="255"/>
      <c r="E22" s="249" t="s">
        <v>165</v>
      </c>
      <c r="F22" s="252">
        <v>2</v>
      </c>
      <c r="G22" s="307">
        <v>0</v>
      </c>
      <c r="H22" s="295">
        <f t="shared" si="2"/>
        <v>0</v>
      </c>
    </row>
    <row r="23" spans="1:8" ht="22.5" customHeight="1" x14ac:dyDescent="0.2">
      <c r="A23" s="241">
        <f t="shared" si="3"/>
        <v>13</v>
      </c>
      <c r="B23" s="255"/>
      <c r="C23" s="259" t="s">
        <v>11112</v>
      </c>
      <c r="D23" s="255"/>
      <c r="E23" s="249" t="s">
        <v>165</v>
      </c>
      <c r="F23" s="252">
        <v>2</v>
      </c>
      <c r="G23" s="307">
        <v>0</v>
      </c>
      <c r="H23" s="295">
        <f t="shared" si="2"/>
        <v>0</v>
      </c>
    </row>
    <row r="24" spans="1:8" ht="22.5" customHeight="1" x14ac:dyDescent="0.2">
      <c r="A24" s="241">
        <f t="shared" si="3"/>
        <v>14</v>
      </c>
      <c r="B24" s="255"/>
      <c r="C24" s="259" t="s">
        <v>11113</v>
      </c>
      <c r="D24" s="255"/>
      <c r="E24" s="249" t="s">
        <v>165</v>
      </c>
      <c r="F24" s="252">
        <v>2</v>
      </c>
      <c r="G24" s="307">
        <v>0</v>
      </c>
      <c r="H24" s="295">
        <f t="shared" si="2"/>
        <v>0</v>
      </c>
    </row>
    <row r="25" spans="1:8" ht="22.5" customHeight="1" x14ac:dyDescent="0.2">
      <c r="A25" s="241">
        <f t="shared" si="3"/>
        <v>15</v>
      </c>
      <c r="B25" s="255"/>
      <c r="C25" s="259" t="s">
        <v>11114</v>
      </c>
      <c r="D25" s="255"/>
      <c r="E25" s="249" t="s">
        <v>165</v>
      </c>
      <c r="F25" s="252">
        <v>1</v>
      </c>
      <c r="G25" s="307">
        <v>0</v>
      </c>
      <c r="H25" s="295">
        <f t="shared" si="2"/>
        <v>0</v>
      </c>
    </row>
    <row r="26" spans="1:8" ht="22.5" customHeight="1" x14ac:dyDescent="0.2">
      <c r="A26" s="241">
        <f t="shared" si="3"/>
        <v>16</v>
      </c>
      <c r="B26" s="255"/>
      <c r="C26" s="259" t="s">
        <v>11115</v>
      </c>
      <c r="D26" s="255"/>
      <c r="E26" s="249" t="s">
        <v>165</v>
      </c>
      <c r="F26" s="252">
        <v>4</v>
      </c>
      <c r="G26" s="307">
        <v>0</v>
      </c>
      <c r="H26" s="295">
        <f t="shared" si="2"/>
        <v>0</v>
      </c>
    </row>
    <row r="27" spans="1:8" ht="22.5" customHeight="1" x14ac:dyDescent="0.2">
      <c r="A27" s="241">
        <f t="shared" si="3"/>
        <v>17</v>
      </c>
      <c r="B27" s="249"/>
      <c r="C27" s="253" t="s">
        <v>11101</v>
      </c>
      <c r="D27" s="254"/>
      <c r="E27" s="255" t="s">
        <v>165</v>
      </c>
      <c r="F27" s="256">
        <v>1</v>
      </c>
      <c r="G27" s="307">
        <v>0</v>
      </c>
      <c r="H27" s="295">
        <f t="shared" si="2"/>
        <v>0</v>
      </c>
    </row>
    <row r="28" spans="1:8" ht="33" customHeight="1" x14ac:dyDescent="0.2">
      <c r="A28" s="241">
        <f t="shared" si="3"/>
        <v>18</v>
      </c>
      <c r="B28" s="249"/>
      <c r="C28" s="257" t="s">
        <v>11103</v>
      </c>
      <c r="D28" s="258"/>
      <c r="E28" s="255" t="s">
        <v>165</v>
      </c>
      <c r="F28" s="255">
        <v>1</v>
      </c>
      <c r="G28" s="307">
        <v>0</v>
      </c>
      <c r="H28" s="295">
        <f t="shared" si="2"/>
        <v>0</v>
      </c>
    </row>
    <row r="29" spans="1:8" ht="21" customHeight="1" x14ac:dyDescent="0.2">
      <c r="A29" s="241">
        <f t="shared" si="3"/>
        <v>19</v>
      </c>
      <c r="B29" s="249"/>
      <c r="C29" s="253" t="s">
        <v>11116</v>
      </c>
      <c r="D29" s="254"/>
      <c r="E29" s="255" t="s">
        <v>11106</v>
      </c>
      <c r="F29" s="256">
        <v>801</v>
      </c>
      <c r="G29" s="307">
        <v>0</v>
      </c>
      <c r="H29" s="295">
        <f t="shared" si="2"/>
        <v>0</v>
      </c>
    </row>
    <row r="30" spans="1:8" ht="26.25" customHeight="1" x14ac:dyDescent="0.2">
      <c r="A30" s="241">
        <f t="shared" si="3"/>
        <v>20</v>
      </c>
      <c r="B30" s="249"/>
      <c r="C30" s="253" t="s">
        <v>11117</v>
      </c>
      <c r="D30" s="254"/>
      <c r="E30" s="255" t="s">
        <v>11106</v>
      </c>
      <c r="F30" s="256">
        <v>3050</v>
      </c>
      <c r="G30" s="307">
        <v>0</v>
      </c>
      <c r="H30" s="295">
        <f t="shared" si="2"/>
        <v>0</v>
      </c>
    </row>
    <row r="31" spans="1:8" ht="21" customHeight="1" x14ac:dyDescent="0.2">
      <c r="A31" s="241">
        <f t="shared" si="3"/>
        <v>21</v>
      </c>
      <c r="B31" s="249"/>
      <c r="C31" s="253" t="s">
        <v>11107</v>
      </c>
      <c r="D31" s="254"/>
      <c r="E31" s="255" t="s">
        <v>165</v>
      </c>
      <c r="F31" s="256">
        <v>7</v>
      </c>
      <c r="G31" s="307">
        <v>0</v>
      </c>
      <c r="H31" s="295">
        <f t="shared" si="2"/>
        <v>0</v>
      </c>
    </row>
    <row r="32" spans="1:8" ht="21" customHeight="1" x14ac:dyDescent="0.2">
      <c r="A32" s="241">
        <f t="shared" si="3"/>
        <v>22</v>
      </c>
      <c r="B32" s="249"/>
      <c r="C32" s="253" t="s">
        <v>11118</v>
      </c>
      <c r="D32" s="254"/>
      <c r="E32" s="255" t="s">
        <v>11106</v>
      </c>
      <c r="F32" s="256">
        <v>104</v>
      </c>
      <c r="G32" s="307">
        <v>0</v>
      </c>
      <c r="H32" s="295">
        <f t="shared" si="2"/>
        <v>0</v>
      </c>
    </row>
    <row r="33" spans="1:8" ht="21" customHeight="1" thickBot="1" x14ac:dyDescent="0.25">
      <c r="A33" s="260"/>
      <c r="B33" s="261" t="s">
        <v>9739</v>
      </c>
      <c r="C33" s="262" t="str">
        <f>C8</f>
        <v>Řídící systém</v>
      </c>
      <c r="D33" s="263"/>
      <c r="E33" s="264"/>
      <c r="F33" s="265"/>
      <c r="G33" s="266"/>
      <c r="H33" s="297">
        <f>SUM(H9:H32)</f>
        <v>0</v>
      </c>
    </row>
    <row r="34" spans="1:8" ht="21" customHeight="1" x14ac:dyDescent="0.2">
      <c r="A34" s="267" t="s">
        <v>148</v>
      </c>
      <c r="B34" s="268"/>
      <c r="C34" s="235" t="s">
        <v>11119</v>
      </c>
      <c r="D34" s="268"/>
      <c r="E34" s="269"/>
      <c r="F34" s="268"/>
      <c r="G34" s="298"/>
      <c r="H34" s="299"/>
    </row>
    <row r="35" spans="1:8" ht="21" customHeight="1" x14ac:dyDescent="0.2">
      <c r="A35" s="241">
        <v>23</v>
      </c>
      <c r="B35" s="249"/>
      <c r="C35" s="253" t="s">
        <v>11120</v>
      </c>
      <c r="D35" s="254"/>
      <c r="E35" s="255" t="s">
        <v>165</v>
      </c>
      <c r="F35" s="256">
        <v>62</v>
      </c>
      <c r="G35" s="307">
        <v>0</v>
      </c>
      <c r="H35" s="306">
        <f>G35*F35</f>
        <v>0</v>
      </c>
    </row>
    <row r="36" spans="1:8" ht="30" customHeight="1" x14ac:dyDescent="0.2">
      <c r="A36" s="241">
        <f t="shared" ref="A36:A39" si="4">A35+1</f>
        <v>24</v>
      </c>
      <c r="B36" s="249"/>
      <c r="C36" s="259" t="s">
        <v>11121</v>
      </c>
      <c r="D36" s="255"/>
      <c r="E36" s="249" t="s">
        <v>165</v>
      </c>
      <c r="F36" s="252">
        <v>31</v>
      </c>
      <c r="G36" s="307">
        <v>0</v>
      </c>
      <c r="H36" s="306">
        <f>G36*F36</f>
        <v>0</v>
      </c>
    </row>
    <row r="37" spans="1:8" ht="21" customHeight="1" x14ac:dyDescent="0.2">
      <c r="A37" s="241">
        <f t="shared" si="4"/>
        <v>25</v>
      </c>
      <c r="B37" s="249"/>
      <c r="C37" s="253" t="s">
        <v>11122</v>
      </c>
      <c r="D37" s="254"/>
      <c r="E37" s="255" t="s">
        <v>165</v>
      </c>
      <c r="F37" s="256">
        <v>143</v>
      </c>
      <c r="G37" s="307">
        <v>0</v>
      </c>
      <c r="H37" s="306">
        <f t="shared" ref="H37:H39" si="5">G37*F37</f>
        <v>0</v>
      </c>
    </row>
    <row r="38" spans="1:8" ht="21" customHeight="1" x14ac:dyDescent="0.2">
      <c r="A38" s="241">
        <f t="shared" si="4"/>
        <v>26</v>
      </c>
      <c r="B38" s="249"/>
      <c r="C38" s="253" t="s">
        <v>11123</v>
      </c>
      <c r="D38" s="254"/>
      <c r="E38" s="255" t="s">
        <v>165</v>
      </c>
      <c r="F38" s="256">
        <v>32</v>
      </c>
      <c r="G38" s="307">
        <v>0</v>
      </c>
      <c r="H38" s="306">
        <f t="shared" si="5"/>
        <v>0</v>
      </c>
    </row>
    <row r="39" spans="1:8" ht="21" customHeight="1" x14ac:dyDescent="0.2">
      <c r="A39" s="241">
        <f t="shared" si="4"/>
        <v>27</v>
      </c>
      <c r="B39" s="249"/>
      <c r="C39" s="253" t="s">
        <v>11124</v>
      </c>
      <c r="D39" s="254"/>
      <c r="E39" s="255" t="s">
        <v>165</v>
      </c>
      <c r="F39" s="256">
        <v>32</v>
      </c>
      <c r="G39" s="307">
        <v>0</v>
      </c>
      <c r="H39" s="306">
        <f t="shared" si="5"/>
        <v>0</v>
      </c>
    </row>
    <row r="40" spans="1:8" ht="21" customHeight="1" thickBot="1" x14ac:dyDescent="0.25">
      <c r="A40" s="270"/>
      <c r="B40" s="261" t="s">
        <v>9739</v>
      </c>
      <c r="C40" s="262" t="str">
        <f>C34</f>
        <v>Individuální řízení vytápění pokojů</v>
      </c>
      <c r="D40" s="263"/>
      <c r="E40" s="264"/>
      <c r="F40" s="265"/>
      <c r="G40" s="266"/>
      <c r="H40" s="297">
        <f>SUM(H35:H39)</f>
        <v>0</v>
      </c>
    </row>
    <row r="41" spans="1:8" ht="21" customHeight="1" x14ac:dyDescent="0.2">
      <c r="A41" s="267" t="s">
        <v>148</v>
      </c>
      <c r="B41" s="268"/>
      <c r="C41" s="235" t="s">
        <v>11125</v>
      </c>
      <c r="D41" s="271"/>
      <c r="E41" s="268"/>
      <c r="F41" s="272"/>
      <c r="G41" s="300"/>
      <c r="H41" s="301"/>
    </row>
    <row r="42" spans="1:8" ht="72.75" customHeight="1" x14ac:dyDescent="0.2">
      <c r="A42" s="241">
        <v>28</v>
      </c>
      <c r="B42" s="273"/>
      <c r="C42" s="259" t="s">
        <v>11126</v>
      </c>
      <c r="D42" s="274"/>
      <c r="E42" s="255" t="s">
        <v>165</v>
      </c>
      <c r="F42" s="256">
        <v>1</v>
      </c>
      <c r="G42" s="307">
        <v>0</v>
      </c>
      <c r="H42" s="302">
        <f>G42*F42</f>
        <v>0</v>
      </c>
    </row>
    <row r="43" spans="1:8" ht="21" customHeight="1" x14ac:dyDescent="0.2">
      <c r="A43" s="275">
        <f t="shared" ref="A43:A50" si="6">A42+1</f>
        <v>29</v>
      </c>
      <c r="B43" s="273"/>
      <c r="C43" s="250" t="s">
        <v>11127</v>
      </c>
      <c r="D43" s="255"/>
      <c r="E43" s="255" t="s">
        <v>165</v>
      </c>
      <c r="F43" s="256">
        <v>1</v>
      </c>
      <c r="G43" s="307">
        <v>0</v>
      </c>
      <c r="H43" s="302">
        <f t="shared" ref="H43:H50" si="7">G43*F43</f>
        <v>0</v>
      </c>
    </row>
    <row r="44" spans="1:8" ht="21" customHeight="1" x14ac:dyDescent="0.2">
      <c r="A44" s="275">
        <f t="shared" si="6"/>
        <v>30</v>
      </c>
      <c r="B44" s="273"/>
      <c r="C44" s="250" t="s">
        <v>11128</v>
      </c>
      <c r="D44" s="255"/>
      <c r="E44" s="255" t="s">
        <v>165</v>
      </c>
      <c r="F44" s="256">
        <v>1</v>
      </c>
      <c r="G44" s="307">
        <v>0</v>
      </c>
      <c r="H44" s="302">
        <f t="shared" si="7"/>
        <v>0</v>
      </c>
    </row>
    <row r="45" spans="1:8" ht="21" customHeight="1" x14ac:dyDescent="0.2">
      <c r="A45" s="275">
        <f t="shared" si="6"/>
        <v>31</v>
      </c>
      <c r="B45" s="273"/>
      <c r="C45" s="276" t="s">
        <v>11129</v>
      </c>
      <c r="D45" s="255"/>
      <c r="E45" s="255" t="s">
        <v>165</v>
      </c>
      <c r="F45" s="256">
        <v>23</v>
      </c>
      <c r="G45" s="307">
        <v>0</v>
      </c>
      <c r="H45" s="302">
        <f t="shared" si="7"/>
        <v>0</v>
      </c>
    </row>
    <row r="46" spans="1:8" ht="28.5" customHeight="1" x14ac:dyDescent="0.2">
      <c r="A46" s="275">
        <f t="shared" si="6"/>
        <v>32</v>
      </c>
      <c r="B46" s="273"/>
      <c r="C46" s="276" t="s">
        <v>11130</v>
      </c>
      <c r="D46" s="255"/>
      <c r="E46" s="255" t="s">
        <v>165</v>
      </c>
      <c r="F46" s="256">
        <v>18</v>
      </c>
      <c r="G46" s="307">
        <v>0</v>
      </c>
      <c r="H46" s="302">
        <f t="shared" si="7"/>
        <v>0</v>
      </c>
    </row>
    <row r="47" spans="1:8" ht="21" customHeight="1" x14ac:dyDescent="0.2">
      <c r="A47" s="275">
        <f t="shared" si="6"/>
        <v>33</v>
      </c>
      <c r="B47" s="273"/>
      <c r="C47" s="276" t="s">
        <v>11131</v>
      </c>
      <c r="D47" s="255"/>
      <c r="E47" s="255" t="s">
        <v>165</v>
      </c>
      <c r="F47" s="256">
        <v>20</v>
      </c>
      <c r="G47" s="307">
        <v>0</v>
      </c>
      <c r="H47" s="302">
        <f t="shared" si="7"/>
        <v>0</v>
      </c>
    </row>
    <row r="48" spans="1:8" ht="21" customHeight="1" x14ac:dyDescent="0.2">
      <c r="A48" s="275">
        <f t="shared" si="6"/>
        <v>34</v>
      </c>
      <c r="B48" s="249"/>
      <c r="C48" s="253" t="s">
        <v>11132</v>
      </c>
      <c r="D48" s="254"/>
      <c r="E48" s="255" t="s">
        <v>165</v>
      </c>
      <c r="F48" s="256">
        <v>61</v>
      </c>
      <c r="G48" s="307">
        <v>0</v>
      </c>
      <c r="H48" s="295">
        <f t="shared" si="7"/>
        <v>0</v>
      </c>
    </row>
    <row r="49" spans="1:8" ht="26.25" customHeight="1" x14ac:dyDescent="0.2">
      <c r="A49" s="275">
        <f t="shared" si="6"/>
        <v>35</v>
      </c>
      <c r="B49" s="273"/>
      <c r="C49" s="276" t="s">
        <v>11133</v>
      </c>
      <c r="D49" s="255"/>
      <c r="E49" s="255" t="s">
        <v>165</v>
      </c>
      <c r="F49" s="256">
        <v>145</v>
      </c>
      <c r="G49" s="307">
        <v>0</v>
      </c>
      <c r="H49" s="302">
        <f t="shared" si="7"/>
        <v>0</v>
      </c>
    </row>
    <row r="50" spans="1:8" ht="21" customHeight="1" x14ac:dyDescent="0.2">
      <c r="A50" s="275">
        <f t="shared" si="6"/>
        <v>36</v>
      </c>
      <c r="B50" s="273"/>
      <c r="C50" s="14" t="s">
        <v>11134</v>
      </c>
      <c r="D50" s="255"/>
      <c r="E50" s="255" t="s">
        <v>165</v>
      </c>
      <c r="F50" s="256">
        <v>145</v>
      </c>
      <c r="G50" s="307">
        <v>0</v>
      </c>
      <c r="H50" s="302">
        <f t="shared" si="7"/>
        <v>0</v>
      </c>
    </row>
    <row r="51" spans="1:8" ht="21" customHeight="1" thickBot="1" x14ac:dyDescent="0.25">
      <c r="A51" s="270"/>
      <c r="B51" s="261" t="s">
        <v>9739</v>
      </c>
      <c r="C51" s="262" t="str">
        <f>C41</f>
        <v>Ovládání žaluzií</v>
      </c>
      <c r="D51" s="263"/>
      <c r="E51" s="264"/>
      <c r="F51" s="265"/>
      <c r="G51" s="266"/>
      <c r="H51" s="297">
        <f>SUM(H42:H50)</f>
        <v>0</v>
      </c>
    </row>
    <row r="52" spans="1:8" ht="21" customHeight="1" x14ac:dyDescent="0.2">
      <c r="A52" s="267" t="s">
        <v>148</v>
      </c>
      <c r="B52" s="268"/>
      <c r="C52" s="235" t="s">
        <v>11135</v>
      </c>
      <c r="D52" s="271"/>
      <c r="E52" s="268"/>
      <c r="F52" s="272"/>
      <c r="G52" s="300"/>
      <c r="H52" s="301"/>
    </row>
    <row r="53" spans="1:8" ht="72.75" customHeight="1" x14ac:dyDescent="0.2">
      <c r="A53" s="241">
        <v>37</v>
      </c>
      <c r="B53" s="255"/>
      <c r="C53" s="276" t="s">
        <v>11136</v>
      </c>
      <c r="D53" s="255"/>
      <c r="E53" s="255" t="s">
        <v>165</v>
      </c>
      <c r="F53" s="256">
        <v>1</v>
      </c>
      <c r="G53" s="307">
        <v>0</v>
      </c>
      <c r="H53" s="295">
        <f>G53*F53</f>
        <v>0</v>
      </c>
    </row>
    <row r="54" spans="1:8" ht="21" customHeight="1" x14ac:dyDescent="0.2">
      <c r="A54" s="275">
        <f t="shared" ref="A54:A61" si="8">A53+1</f>
        <v>38</v>
      </c>
      <c r="B54" s="255"/>
      <c r="C54" s="277" t="s">
        <v>11137</v>
      </c>
      <c r="D54" s="252"/>
      <c r="E54" s="252" t="s">
        <v>165</v>
      </c>
      <c r="F54" s="252">
        <v>1</v>
      </c>
      <c r="G54" s="307">
        <v>0</v>
      </c>
      <c r="H54" s="295">
        <f t="shared" ref="H54:H61" si="9">G54*F54</f>
        <v>0</v>
      </c>
    </row>
    <row r="55" spans="1:8" ht="21" customHeight="1" x14ac:dyDescent="0.2">
      <c r="A55" s="275">
        <f t="shared" si="8"/>
        <v>39</v>
      </c>
      <c r="B55" s="255"/>
      <c r="C55" s="259" t="s">
        <v>11138</v>
      </c>
      <c r="D55" s="255"/>
      <c r="E55" s="255" t="s">
        <v>11139</v>
      </c>
      <c r="F55" s="256">
        <v>4850</v>
      </c>
      <c r="G55" s="307">
        <v>0</v>
      </c>
      <c r="H55" s="295">
        <f t="shared" si="9"/>
        <v>0</v>
      </c>
    </row>
    <row r="56" spans="1:8" ht="28.5" customHeight="1" x14ac:dyDescent="0.2">
      <c r="A56" s="275">
        <f t="shared" si="8"/>
        <v>40</v>
      </c>
      <c r="B56" s="255"/>
      <c r="C56" s="259" t="s">
        <v>11140</v>
      </c>
      <c r="D56" s="255"/>
      <c r="E56" s="255" t="s">
        <v>165</v>
      </c>
      <c r="F56" s="256">
        <v>1</v>
      </c>
      <c r="G56" s="307">
        <v>0</v>
      </c>
      <c r="H56" s="295">
        <f t="shared" si="9"/>
        <v>0</v>
      </c>
    </row>
    <row r="57" spans="1:8" ht="21" customHeight="1" x14ac:dyDescent="0.2">
      <c r="A57" s="275">
        <f t="shared" si="8"/>
        <v>41</v>
      </c>
      <c r="B57" s="255"/>
      <c r="C57" s="259" t="s">
        <v>11141</v>
      </c>
      <c r="D57" s="255"/>
      <c r="E57" s="255" t="s">
        <v>165</v>
      </c>
      <c r="F57" s="256">
        <v>15</v>
      </c>
      <c r="G57" s="307">
        <v>0</v>
      </c>
      <c r="H57" s="295">
        <f t="shared" si="9"/>
        <v>0</v>
      </c>
    </row>
    <row r="58" spans="1:8" ht="34.5" customHeight="1" x14ac:dyDescent="0.2">
      <c r="A58" s="275">
        <f t="shared" si="8"/>
        <v>42</v>
      </c>
      <c r="B58" s="255"/>
      <c r="C58" s="259" t="s">
        <v>11142</v>
      </c>
      <c r="D58" s="255"/>
      <c r="E58" s="255" t="s">
        <v>165</v>
      </c>
      <c r="F58" s="256">
        <v>1</v>
      </c>
      <c r="G58" s="307">
        <v>0</v>
      </c>
      <c r="H58" s="295">
        <f t="shared" si="9"/>
        <v>0</v>
      </c>
    </row>
    <row r="59" spans="1:8" ht="21" customHeight="1" x14ac:dyDescent="0.2">
      <c r="A59" s="275">
        <f t="shared" si="8"/>
        <v>43</v>
      </c>
      <c r="B59" s="255"/>
      <c r="C59" s="259" t="s">
        <v>11143</v>
      </c>
      <c r="D59" s="255"/>
      <c r="E59" s="255" t="s">
        <v>165</v>
      </c>
      <c r="F59" s="256">
        <v>1</v>
      </c>
      <c r="G59" s="307">
        <v>0</v>
      </c>
      <c r="H59" s="295">
        <f t="shared" si="9"/>
        <v>0</v>
      </c>
    </row>
    <row r="60" spans="1:8" ht="21" customHeight="1" x14ac:dyDescent="0.2">
      <c r="A60" s="275">
        <f t="shared" si="8"/>
        <v>44</v>
      </c>
      <c r="B60" s="255"/>
      <c r="C60" s="259" t="s">
        <v>11134</v>
      </c>
      <c r="D60" s="255"/>
      <c r="E60" s="255" t="s">
        <v>9693</v>
      </c>
      <c r="F60" s="256">
        <v>30</v>
      </c>
      <c r="G60" s="307">
        <v>0</v>
      </c>
      <c r="H60" s="295">
        <f t="shared" si="9"/>
        <v>0</v>
      </c>
    </row>
    <row r="61" spans="1:8" ht="21" customHeight="1" x14ac:dyDescent="0.2">
      <c r="A61" s="275">
        <f t="shared" si="8"/>
        <v>45</v>
      </c>
      <c r="B61" s="255"/>
      <c r="C61" s="259" t="s">
        <v>10279</v>
      </c>
      <c r="D61" s="255"/>
      <c r="E61" s="255" t="s">
        <v>9693</v>
      </c>
      <c r="F61" s="256">
        <v>6</v>
      </c>
      <c r="G61" s="307">
        <v>0</v>
      </c>
      <c r="H61" s="295">
        <f t="shared" si="9"/>
        <v>0</v>
      </c>
    </row>
    <row r="62" spans="1:8" ht="21" customHeight="1" thickBot="1" x14ac:dyDescent="0.25">
      <c r="A62" s="270"/>
      <c r="B62" s="261" t="s">
        <v>9739</v>
      </c>
      <c r="C62" s="262" t="str">
        <f>C52</f>
        <v>Dispečerské pracoviště</v>
      </c>
      <c r="D62" s="263"/>
      <c r="E62" s="264"/>
      <c r="F62" s="265"/>
      <c r="G62" s="266"/>
      <c r="H62" s="297">
        <f>SUM(H53:H61)</f>
        <v>0</v>
      </c>
    </row>
    <row r="63" spans="1:8" ht="21" customHeight="1" x14ac:dyDescent="0.2">
      <c r="A63" s="233" t="s">
        <v>148</v>
      </c>
      <c r="B63" s="278"/>
      <c r="C63" s="279" t="s">
        <v>11144</v>
      </c>
      <c r="D63" s="280"/>
      <c r="E63" s="237"/>
      <c r="F63" s="238"/>
      <c r="G63" s="303"/>
      <c r="H63" s="304"/>
    </row>
    <row r="64" spans="1:8" ht="21" customHeight="1" x14ac:dyDescent="0.2">
      <c r="A64" s="241">
        <v>46</v>
      </c>
      <c r="B64" s="255"/>
      <c r="C64" s="259" t="s">
        <v>11145</v>
      </c>
      <c r="D64" s="255"/>
      <c r="E64" s="255" t="s">
        <v>165</v>
      </c>
      <c r="F64" s="256">
        <v>3</v>
      </c>
      <c r="G64" s="307">
        <v>0</v>
      </c>
      <c r="H64" s="295">
        <f t="shared" ref="H64:H70" si="10">G64*F64</f>
        <v>0</v>
      </c>
    </row>
    <row r="65" spans="1:8" ht="21" customHeight="1" x14ac:dyDescent="0.2">
      <c r="A65" s="241">
        <f t="shared" ref="A65:A70" si="11">A64+1</f>
        <v>47</v>
      </c>
      <c r="B65" s="255"/>
      <c r="C65" s="259" t="s">
        <v>11146</v>
      </c>
      <c r="D65" s="255"/>
      <c r="E65" s="255" t="s">
        <v>165</v>
      </c>
      <c r="F65" s="256">
        <v>4</v>
      </c>
      <c r="G65" s="307">
        <v>0</v>
      </c>
      <c r="H65" s="295">
        <f t="shared" si="10"/>
        <v>0</v>
      </c>
    </row>
    <row r="66" spans="1:8" ht="21" customHeight="1" x14ac:dyDescent="0.2">
      <c r="A66" s="241">
        <f t="shared" si="11"/>
        <v>48</v>
      </c>
      <c r="B66" s="255"/>
      <c r="C66" s="259" t="s">
        <v>11147</v>
      </c>
      <c r="D66" s="255"/>
      <c r="E66" s="255" t="s">
        <v>165</v>
      </c>
      <c r="F66" s="256">
        <v>6</v>
      </c>
      <c r="G66" s="307">
        <v>0</v>
      </c>
      <c r="H66" s="295">
        <f t="shared" si="10"/>
        <v>0</v>
      </c>
    </row>
    <row r="67" spans="1:8" ht="21" customHeight="1" x14ac:dyDescent="0.2">
      <c r="A67" s="241">
        <f t="shared" si="11"/>
        <v>49</v>
      </c>
      <c r="B67" s="255"/>
      <c r="C67" s="259" t="s">
        <v>11148</v>
      </c>
      <c r="D67" s="255"/>
      <c r="E67" s="255" t="s">
        <v>165</v>
      </c>
      <c r="F67" s="256"/>
      <c r="G67" s="307">
        <v>0</v>
      </c>
      <c r="H67" s="295">
        <f t="shared" si="10"/>
        <v>0</v>
      </c>
    </row>
    <row r="68" spans="1:8" ht="21" customHeight="1" x14ac:dyDescent="0.2">
      <c r="A68" s="241">
        <f t="shared" si="11"/>
        <v>50</v>
      </c>
      <c r="B68" s="255"/>
      <c r="C68" s="259" t="s">
        <v>11149</v>
      </c>
      <c r="D68" s="255"/>
      <c r="E68" s="255" t="s">
        <v>165</v>
      </c>
      <c r="F68" s="256">
        <v>1</v>
      </c>
      <c r="G68" s="307">
        <v>0</v>
      </c>
      <c r="H68" s="295">
        <f t="shared" si="10"/>
        <v>0</v>
      </c>
    </row>
    <row r="69" spans="1:8" ht="21" customHeight="1" x14ac:dyDescent="0.2">
      <c r="A69" s="241">
        <f t="shared" si="11"/>
        <v>51</v>
      </c>
      <c r="B69" s="255"/>
      <c r="C69" s="259" t="s">
        <v>11150</v>
      </c>
      <c r="D69" s="255"/>
      <c r="E69" s="255" t="s">
        <v>165</v>
      </c>
      <c r="F69" s="256">
        <v>1</v>
      </c>
      <c r="G69" s="307">
        <v>0</v>
      </c>
      <c r="H69" s="295">
        <f t="shared" si="10"/>
        <v>0</v>
      </c>
    </row>
    <row r="70" spans="1:8" ht="21" customHeight="1" x14ac:dyDescent="0.2">
      <c r="A70" s="241">
        <f t="shared" si="11"/>
        <v>52</v>
      </c>
      <c r="B70" s="255"/>
      <c r="C70" s="259" t="s">
        <v>11151</v>
      </c>
      <c r="D70" s="255"/>
      <c r="E70" s="255" t="s">
        <v>165</v>
      </c>
      <c r="F70" s="256">
        <v>6</v>
      </c>
      <c r="G70" s="307">
        <v>0</v>
      </c>
      <c r="H70" s="295">
        <f t="shared" si="10"/>
        <v>0</v>
      </c>
    </row>
    <row r="71" spans="1:8" ht="21" customHeight="1" thickBot="1" x14ac:dyDescent="0.25">
      <c r="A71" s="270"/>
      <c r="B71" s="261" t="s">
        <v>9739</v>
      </c>
      <c r="C71" s="262" t="str">
        <f>C63</f>
        <v>Polní instrumentace</v>
      </c>
      <c r="D71" s="263"/>
      <c r="E71" s="264"/>
      <c r="F71" s="265"/>
      <c r="G71" s="266"/>
      <c r="H71" s="297">
        <f>SUM(H64:H70)</f>
        <v>0</v>
      </c>
    </row>
    <row r="72" spans="1:8" ht="21" customHeight="1" x14ac:dyDescent="0.2">
      <c r="A72" s="233" t="s">
        <v>148</v>
      </c>
      <c r="B72" s="278"/>
      <c r="C72" s="279" t="s">
        <v>11152</v>
      </c>
      <c r="D72" s="280"/>
      <c r="E72" s="237"/>
      <c r="F72" s="238"/>
      <c r="G72" s="303"/>
      <c r="H72" s="304"/>
    </row>
    <row r="73" spans="1:8" ht="36.75" customHeight="1" x14ac:dyDescent="0.2">
      <c r="A73" s="275">
        <v>53</v>
      </c>
      <c r="B73" s="249" t="s">
        <v>11153</v>
      </c>
      <c r="C73" s="281" t="s">
        <v>11154</v>
      </c>
      <c r="D73" s="249"/>
      <c r="E73" s="249" t="s">
        <v>165</v>
      </c>
      <c r="F73" s="252">
        <v>1</v>
      </c>
      <c r="G73" s="307">
        <v>0</v>
      </c>
      <c r="H73" s="295">
        <f t="shared" ref="H73:H74" si="12">G73*F73</f>
        <v>0</v>
      </c>
    </row>
    <row r="74" spans="1:8" ht="41.25" customHeight="1" x14ac:dyDescent="0.2">
      <c r="A74" s="241">
        <f t="shared" ref="A74" si="13">A73+1</f>
        <v>54</v>
      </c>
      <c r="B74" s="249" t="s">
        <v>11155</v>
      </c>
      <c r="C74" s="281" t="s">
        <v>11156</v>
      </c>
      <c r="D74" s="249"/>
      <c r="E74" s="249" t="s">
        <v>165</v>
      </c>
      <c r="F74" s="252">
        <v>1</v>
      </c>
      <c r="G74" s="307">
        <v>0</v>
      </c>
      <c r="H74" s="295">
        <f t="shared" si="12"/>
        <v>0</v>
      </c>
    </row>
    <row r="75" spans="1:8" ht="21" customHeight="1" thickBot="1" x14ac:dyDescent="0.25">
      <c r="A75" s="282"/>
      <c r="B75" s="261" t="s">
        <v>9739</v>
      </c>
      <c r="C75" s="262" t="str">
        <f>C72</f>
        <v>Rozváděče</v>
      </c>
      <c r="D75" s="263"/>
      <c r="E75" s="264"/>
      <c r="F75" s="265"/>
      <c r="G75" s="266"/>
      <c r="H75" s="297">
        <f>SUM(H73:H74)</f>
        <v>0</v>
      </c>
    </row>
    <row r="76" spans="1:8" ht="21" customHeight="1" x14ac:dyDescent="0.2">
      <c r="A76" s="233" t="s">
        <v>148</v>
      </c>
      <c r="B76" s="278"/>
      <c r="C76" s="279" t="s">
        <v>11157</v>
      </c>
      <c r="D76" s="280"/>
      <c r="E76" s="237"/>
      <c r="F76" s="238"/>
      <c r="G76" s="303"/>
      <c r="H76" s="304"/>
    </row>
    <row r="77" spans="1:8" ht="21" customHeight="1" x14ac:dyDescent="0.2">
      <c r="A77" s="241">
        <v>55</v>
      </c>
      <c r="B77" s="255"/>
      <c r="C77" s="14" t="s">
        <v>11158</v>
      </c>
      <c r="D77" s="14"/>
      <c r="E77" s="255" t="s">
        <v>373</v>
      </c>
      <c r="F77" s="256">
        <v>15</v>
      </c>
      <c r="G77" s="307">
        <v>0</v>
      </c>
      <c r="H77" s="295">
        <f t="shared" ref="H77:H91" si="14">G77*F77</f>
        <v>0</v>
      </c>
    </row>
    <row r="78" spans="1:8" ht="21" customHeight="1" x14ac:dyDescent="0.2">
      <c r="A78" s="241">
        <f>A77+1</f>
        <v>56</v>
      </c>
      <c r="B78" s="255"/>
      <c r="C78" s="14" t="s">
        <v>11159</v>
      </c>
      <c r="D78" s="14"/>
      <c r="E78" s="255" t="s">
        <v>373</v>
      </c>
      <c r="F78" s="256">
        <v>5</v>
      </c>
      <c r="G78" s="307">
        <v>0</v>
      </c>
      <c r="H78" s="295">
        <f t="shared" si="14"/>
        <v>0</v>
      </c>
    </row>
    <row r="79" spans="1:8" ht="21" customHeight="1" x14ac:dyDescent="0.2">
      <c r="A79" s="241">
        <f t="shared" ref="A79:A90" si="15">A78+1</f>
        <v>57</v>
      </c>
      <c r="B79" s="255"/>
      <c r="C79" s="14" t="s">
        <v>11160</v>
      </c>
      <c r="D79" s="14"/>
      <c r="E79" s="255" t="s">
        <v>373</v>
      </c>
      <c r="F79" s="256">
        <v>560</v>
      </c>
      <c r="G79" s="307">
        <v>0</v>
      </c>
      <c r="H79" s="295">
        <f t="shared" si="14"/>
        <v>0</v>
      </c>
    </row>
    <row r="80" spans="1:8" ht="21" customHeight="1" x14ac:dyDescent="0.2">
      <c r="A80" s="241">
        <f t="shared" si="15"/>
        <v>58</v>
      </c>
      <c r="B80" s="255"/>
      <c r="C80" s="14" t="s">
        <v>11161</v>
      </c>
      <c r="D80" s="14"/>
      <c r="E80" s="255" t="s">
        <v>373</v>
      </c>
      <c r="F80" s="256">
        <v>80</v>
      </c>
      <c r="G80" s="307">
        <v>0</v>
      </c>
      <c r="H80" s="295">
        <f t="shared" si="14"/>
        <v>0</v>
      </c>
    </row>
    <row r="81" spans="1:8" ht="21" customHeight="1" x14ac:dyDescent="0.2">
      <c r="A81" s="241">
        <f t="shared" si="15"/>
        <v>59</v>
      </c>
      <c r="B81" s="255"/>
      <c r="C81" s="14" t="s">
        <v>11162</v>
      </c>
      <c r="D81" s="255"/>
      <c r="E81" s="255" t="s">
        <v>373</v>
      </c>
      <c r="F81" s="256">
        <v>1640</v>
      </c>
      <c r="G81" s="307">
        <v>0</v>
      </c>
      <c r="H81" s="305">
        <f t="shared" si="14"/>
        <v>0</v>
      </c>
    </row>
    <row r="82" spans="1:8" ht="21" customHeight="1" x14ac:dyDescent="0.2">
      <c r="A82" s="241">
        <f t="shared" si="15"/>
        <v>60</v>
      </c>
      <c r="B82" s="255"/>
      <c r="C82" s="14" t="s">
        <v>11163</v>
      </c>
      <c r="D82" s="255"/>
      <c r="E82" s="255" t="s">
        <v>373</v>
      </c>
      <c r="F82" s="256">
        <v>2950</v>
      </c>
      <c r="G82" s="307">
        <v>0</v>
      </c>
      <c r="H82" s="305">
        <f t="shared" si="14"/>
        <v>0</v>
      </c>
    </row>
    <row r="83" spans="1:8" ht="21" customHeight="1" x14ac:dyDescent="0.2">
      <c r="A83" s="241">
        <f t="shared" si="15"/>
        <v>61</v>
      </c>
      <c r="B83" s="255"/>
      <c r="C83" s="14" t="s">
        <v>11164</v>
      </c>
      <c r="D83" s="255"/>
      <c r="E83" s="255" t="s">
        <v>373</v>
      </c>
      <c r="F83" s="256">
        <v>940</v>
      </c>
      <c r="G83" s="307">
        <v>0</v>
      </c>
      <c r="H83" s="305">
        <f t="shared" si="14"/>
        <v>0</v>
      </c>
    </row>
    <row r="84" spans="1:8" ht="21" customHeight="1" x14ac:dyDescent="0.2">
      <c r="A84" s="241">
        <f t="shared" si="15"/>
        <v>62</v>
      </c>
      <c r="B84" s="255"/>
      <c r="C84" s="14" t="s">
        <v>11165</v>
      </c>
      <c r="D84" s="14"/>
      <c r="E84" s="255" t="s">
        <v>373</v>
      </c>
      <c r="F84" s="256">
        <v>60</v>
      </c>
      <c r="G84" s="307">
        <v>0</v>
      </c>
      <c r="H84" s="295">
        <f t="shared" si="14"/>
        <v>0</v>
      </c>
    </row>
    <row r="85" spans="1:8" ht="21" customHeight="1" x14ac:dyDescent="0.2">
      <c r="A85" s="241">
        <f t="shared" si="15"/>
        <v>63</v>
      </c>
      <c r="B85" s="255"/>
      <c r="C85" s="14" t="s">
        <v>11166</v>
      </c>
      <c r="D85" s="14"/>
      <c r="E85" s="255" t="s">
        <v>373</v>
      </c>
      <c r="F85" s="256">
        <v>60</v>
      </c>
      <c r="G85" s="307">
        <v>0</v>
      </c>
      <c r="H85" s="295">
        <f t="shared" si="14"/>
        <v>0</v>
      </c>
    </row>
    <row r="86" spans="1:8" ht="21" customHeight="1" x14ac:dyDescent="0.2">
      <c r="A86" s="241">
        <f t="shared" si="15"/>
        <v>64</v>
      </c>
      <c r="B86" s="255"/>
      <c r="C86" s="14" t="s">
        <v>11167</v>
      </c>
      <c r="D86" s="255"/>
      <c r="E86" s="255" t="s">
        <v>373</v>
      </c>
      <c r="F86" s="256">
        <v>105</v>
      </c>
      <c r="G86" s="307">
        <v>0</v>
      </c>
      <c r="H86" s="305">
        <f t="shared" si="14"/>
        <v>0</v>
      </c>
    </row>
    <row r="87" spans="1:8" ht="21" customHeight="1" x14ac:dyDescent="0.2">
      <c r="A87" s="241">
        <f t="shared" si="15"/>
        <v>65</v>
      </c>
      <c r="B87" s="255"/>
      <c r="C87" s="14" t="s">
        <v>11168</v>
      </c>
      <c r="D87" s="255"/>
      <c r="E87" s="255" t="s">
        <v>373</v>
      </c>
      <c r="F87" s="256">
        <v>2570</v>
      </c>
      <c r="G87" s="307">
        <v>0</v>
      </c>
      <c r="H87" s="305">
        <f t="shared" si="14"/>
        <v>0</v>
      </c>
    </row>
    <row r="88" spans="1:8" ht="21" customHeight="1" x14ac:dyDescent="0.2">
      <c r="A88" s="241">
        <f t="shared" si="15"/>
        <v>66</v>
      </c>
      <c r="B88" s="255"/>
      <c r="C88" s="14" t="s">
        <v>11169</v>
      </c>
      <c r="D88" s="14"/>
      <c r="E88" s="255" t="s">
        <v>165</v>
      </c>
      <c r="F88" s="256">
        <v>1</v>
      </c>
      <c r="G88" s="307">
        <v>0</v>
      </c>
      <c r="H88" s="295">
        <f t="shared" si="14"/>
        <v>0</v>
      </c>
    </row>
    <row r="89" spans="1:8" ht="21" customHeight="1" x14ac:dyDescent="0.2">
      <c r="A89" s="241">
        <f t="shared" si="15"/>
        <v>67</v>
      </c>
      <c r="B89" s="255"/>
      <c r="C89" s="277" t="s">
        <v>11170</v>
      </c>
      <c r="D89" s="249"/>
      <c r="E89" s="249" t="s">
        <v>165</v>
      </c>
      <c r="F89" s="252">
        <v>10</v>
      </c>
      <c r="G89" s="307">
        <v>0</v>
      </c>
      <c r="H89" s="295">
        <f t="shared" si="14"/>
        <v>0</v>
      </c>
    </row>
    <row r="90" spans="1:8" ht="21" customHeight="1" x14ac:dyDescent="0.2">
      <c r="A90" s="241">
        <f t="shared" si="15"/>
        <v>68</v>
      </c>
      <c r="B90" s="255"/>
      <c r="C90" s="259" t="s">
        <v>11171</v>
      </c>
      <c r="D90" s="255"/>
      <c r="E90" s="255" t="s">
        <v>165</v>
      </c>
      <c r="F90" s="256">
        <v>1</v>
      </c>
      <c r="G90" s="307">
        <v>0</v>
      </c>
      <c r="H90" s="295">
        <f t="shared" si="14"/>
        <v>0</v>
      </c>
    </row>
    <row r="91" spans="1:8" ht="21" customHeight="1" x14ac:dyDescent="0.2">
      <c r="A91" s="241" t="e">
        <f>#REF!+1</f>
        <v>#REF!</v>
      </c>
      <c r="B91" s="255"/>
      <c r="C91" s="14" t="s">
        <v>11172</v>
      </c>
      <c r="D91" s="14"/>
      <c r="E91" s="255" t="s">
        <v>165</v>
      </c>
      <c r="F91" s="256">
        <v>1</v>
      </c>
      <c r="G91" s="307">
        <v>0</v>
      </c>
      <c r="H91" s="295">
        <f t="shared" si="14"/>
        <v>0</v>
      </c>
    </row>
    <row r="92" spans="1:8" ht="21" customHeight="1" thickBot="1" x14ac:dyDescent="0.25">
      <c r="A92" s="282"/>
      <c r="B92" s="261" t="s">
        <v>9739</v>
      </c>
      <c r="C92" s="262" t="str">
        <f>C76</f>
        <v>Montážní materiál</v>
      </c>
      <c r="D92" s="263"/>
      <c r="E92" s="264"/>
      <c r="F92" s="265"/>
      <c r="G92" s="266"/>
      <c r="H92" s="297">
        <f>SUM(H77:H91)</f>
        <v>0</v>
      </c>
    </row>
    <row r="93" spans="1:8" ht="21" customHeight="1" x14ac:dyDescent="0.2">
      <c r="A93" s="233" t="s">
        <v>148</v>
      </c>
      <c r="B93" s="278"/>
      <c r="C93" s="279" t="s">
        <v>11173</v>
      </c>
      <c r="D93" s="280"/>
      <c r="E93" s="237"/>
      <c r="F93" s="238"/>
      <c r="G93" s="303"/>
      <c r="H93" s="304"/>
    </row>
    <row r="94" spans="1:8" ht="21" customHeight="1" x14ac:dyDescent="0.2">
      <c r="A94" s="275">
        <v>71</v>
      </c>
      <c r="B94" s="249"/>
      <c r="C94" s="277" t="str">
        <f t="shared" ref="C94:C105" si="16">C77</f>
        <v>Trubka instalační PVC D25mm, pevná</v>
      </c>
      <c r="D94" s="249"/>
      <c r="E94" s="249" t="str">
        <f t="shared" ref="E94:F105" si="17">E77</f>
        <v>m</v>
      </c>
      <c r="F94" s="249">
        <f t="shared" si="17"/>
        <v>15</v>
      </c>
      <c r="G94" s="307">
        <v>0</v>
      </c>
      <c r="H94" s="295">
        <f t="shared" ref="H94:H116" si="18">G94*F94</f>
        <v>0</v>
      </c>
    </row>
    <row r="95" spans="1:8" ht="21" customHeight="1" x14ac:dyDescent="0.2">
      <c r="A95" s="241">
        <f t="shared" ref="A95:A116" si="19">A94+1</f>
        <v>72</v>
      </c>
      <c r="B95" s="249"/>
      <c r="C95" s="277" t="str">
        <f t="shared" si="16"/>
        <v>Trubka instalační PVC D25mm, ohebná</v>
      </c>
      <c r="D95" s="249"/>
      <c r="E95" s="249" t="str">
        <f t="shared" si="17"/>
        <v>m</v>
      </c>
      <c r="F95" s="249">
        <f t="shared" si="17"/>
        <v>5</v>
      </c>
      <c r="G95" s="307">
        <v>0</v>
      </c>
      <c r="H95" s="295">
        <f t="shared" si="18"/>
        <v>0</v>
      </c>
    </row>
    <row r="96" spans="1:8" ht="21" customHeight="1" x14ac:dyDescent="0.2">
      <c r="A96" s="241">
        <f t="shared" si="19"/>
        <v>73</v>
      </c>
      <c r="B96" s="249"/>
      <c r="C96" s="277" t="str">
        <f t="shared" si="16"/>
        <v>Žlab kabelový oceplochový 62/50 včetně příslušenství</v>
      </c>
      <c r="D96" s="249"/>
      <c r="E96" s="249" t="str">
        <f t="shared" si="17"/>
        <v>m</v>
      </c>
      <c r="F96" s="249">
        <f t="shared" si="17"/>
        <v>560</v>
      </c>
      <c r="G96" s="307">
        <v>0</v>
      </c>
      <c r="H96" s="295">
        <f t="shared" si="18"/>
        <v>0</v>
      </c>
    </row>
    <row r="97" spans="1:8" ht="21" customHeight="1" x14ac:dyDescent="0.2">
      <c r="A97" s="241">
        <f t="shared" si="19"/>
        <v>74</v>
      </c>
      <c r="B97" s="249"/>
      <c r="C97" s="277" t="str">
        <f t="shared" si="16"/>
        <v>Kabel silnoproudý, jádro CU, izolace PVC 3x1,5</v>
      </c>
      <c r="D97" s="249"/>
      <c r="E97" s="249" t="str">
        <f t="shared" si="17"/>
        <v>m</v>
      </c>
      <c r="F97" s="249">
        <f t="shared" si="17"/>
        <v>80</v>
      </c>
      <c r="G97" s="307">
        <v>0</v>
      </c>
      <c r="H97" s="295">
        <f t="shared" si="18"/>
        <v>0</v>
      </c>
    </row>
    <row r="98" spans="1:8" ht="21" customHeight="1" x14ac:dyDescent="0.2">
      <c r="A98" s="241">
        <f t="shared" si="19"/>
        <v>75</v>
      </c>
      <c r="B98" s="249"/>
      <c r="C98" s="277" t="str">
        <f t="shared" si="16"/>
        <v>Kabel silnoproudý, ohniodolný bez funkčnosti při požáru, jádro CU, izolace PVC 2x1,5</v>
      </c>
      <c r="D98" s="249"/>
      <c r="E98" s="249" t="str">
        <f t="shared" si="17"/>
        <v>m</v>
      </c>
      <c r="F98" s="249">
        <f t="shared" si="17"/>
        <v>1640</v>
      </c>
      <c r="G98" s="307">
        <v>0</v>
      </c>
      <c r="H98" s="295">
        <f t="shared" si="18"/>
        <v>0</v>
      </c>
    </row>
    <row r="99" spans="1:8" ht="21" customHeight="1" x14ac:dyDescent="0.2">
      <c r="A99" s="241">
        <f t="shared" si="19"/>
        <v>76</v>
      </c>
      <c r="B99" s="249"/>
      <c r="C99" s="277" t="str">
        <f t="shared" si="16"/>
        <v>Kabel silnoproudý, ohniodolný bez funkčnosti při požáru, jádro CU, izolace PVC 2x2,5</v>
      </c>
      <c r="D99" s="249"/>
      <c r="E99" s="249" t="str">
        <f t="shared" si="17"/>
        <v>m</v>
      </c>
      <c r="F99" s="249">
        <f t="shared" si="17"/>
        <v>2950</v>
      </c>
      <c r="G99" s="307">
        <v>0</v>
      </c>
      <c r="H99" s="295">
        <f t="shared" si="18"/>
        <v>0</v>
      </c>
    </row>
    <row r="100" spans="1:8" ht="21" customHeight="1" x14ac:dyDescent="0.2">
      <c r="A100" s="241">
        <f t="shared" si="19"/>
        <v>77</v>
      </c>
      <c r="B100" s="249"/>
      <c r="C100" s="277" t="str">
        <f t="shared" si="16"/>
        <v>Kabel silnoproudý, ohniodolný bez funkčnosti při požáru, jádro CU, izolace PVC 5x1,5</v>
      </c>
      <c r="D100" s="249"/>
      <c r="E100" s="249" t="str">
        <f t="shared" si="17"/>
        <v>m</v>
      </c>
      <c r="F100" s="249">
        <f t="shared" si="17"/>
        <v>940</v>
      </c>
      <c r="G100" s="307">
        <v>0</v>
      </c>
      <c r="H100" s="295">
        <f t="shared" si="18"/>
        <v>0</v>
      </c>
    </row>
    <row r="101" spans="1:8" ht="21" customHeight="1" x14ac:dyDescent="0.2">
      <c r="A101" s="241">
        <f t="shared" si="19"/>
        <v>78</v>
      </c>
      <c r="B101" s="249"/>
      <c r="C101" s="277" t="str">
        <f t="shared" si="16"/>
        <v>Kabel ovládací stíněný, jádro CU, izolace PVC, 2x1</v>
      </c>
      <c r="D101" s="249"/>
      <c r="E101" s="249" t="str">
        <f t="shared" si="17"/>
        <v>m</v>
      </c>
      <c r="F101" s="249">
        <f t="shared" si="17"/>
        <v>60</v>
      </c>
      <c r="G101" s="307">
        <v>0</v>
      </c>
      <c r="H101" s="295">
        <f t="shared" si="18"/>
        <v>0</v>
      </c>
    </row>
    <row r="102" spans="1:8" ht="21" customHeight="1" x14ac:dyDescent="0.2">
      <c r="A102" s="241">
        <f t="shared" si="19"/>
        <v>79</v>
      </c>
      <c r="B102" s="249"/>
      <c r="C102" s="277" t="str">
        <f t="shared" si="16"/>
        <v>Kabel ovládací stíněný, jádro CU, izolace PVC, 4x1</v>
      </c>
      <c r="D102" s="249"/>
      <c r="E102" s="249" t="str">
        <f t="shared" si="17"/>
        <v>m</v>
      </c>
      <c r="F102" s="249">
        <f t="shared" si="17"/>
        <v>60</v>
      </c>
      <c r="G102" s="307">
        <v>0</v>
      </c>
      <c r="H102" s="295">
        <f t="shared" si="18"/>
        <v>0</v>
      </c>
    </row>
    <row r="103" spans="1:8" ht="21" customHeight="1" x14ac:dyDescent="0.2">
      <c r="A103" s="241">
        <f t="shared" si="19"/>
        <v>80</v>
      </c>
      <c r="B103" s="249"/>
      <c r="C103" s="277" t="str">
        <f t="shared" si="16"/>
        <v>Kabel sdělovací, ohniodolný bez funkčnosti při požáru, jádro CU, izolace PVC 1x2x0,8</v>
      </c>
      <c r="D103" s="249"/>
      <c r="E103" s="249" t="str">
        <f t="shared" si="17"/>
        <v>m</v>
      </c>
      <c r="F103" s="249">
        <f t="shared" si="17"/>
        <v>105</v>
      </c>
      <c r="G103" s="307">
        <v>0</v>
      </c>
      <c r="H103" s="295">
        <f t="shared" si="18"/>
        <v>0</v>
      </c>
    </row>
    <row r="104" spans="1:8" ht="21" customHeight="1" x14ac:dyDescent="0.2">
      <c r="A104" s="241">
        <f t="shared" si="19"/>
        <v>81</v>
      </c>
      <c r="B104" s="249"/>
      <c r="C104" s="277" t="str">
        <f t="shared" si="16"/>
        <v>Kabel sdělovací, ohniodolný bez funkčnosti při požáru, jádro CU, izolace PVC 2x2x0,8</v>
      </c>
      <c r="D104" s="249"/>
      <c r="E104" s="249" t="str">
        <f t="shared" si="17"/>
        <v>m</v>
      </c>
      <c r="F104" s="249">
        <f t="shared" si="17"/>
        <v>2570</v>
      </c>
      <c r="G104" s="307">
        <v>0</v>
      </c>
      <c r="H104" s="295">
        <f t="shared" si="18"/>
        <v>0</v>
      </c>
    </row>
    <row r="105" spans="1:8" ht="21" customHeight="1" x14ac:dyDescent="0.2">
      <c r="A105" s="241">
        <f t="shared" si="19"/>
        <v>82</v>
      </c>
      <c r="B105" s="249"/>
      <c r="C105" s="277" t="str">
        <f t="shared" si="16"/>
        <v>Kontrukce ocelová nosná</v>
      </c>
      <c r="D105" s="249"/>
      <c r="E105" s="249" t="str">
        <f t="shared" si="17"/>
        <v>ks</v>
      </c>
      <c r="F105" s="249">
        <f t="shared" si="17"/>
        <v>1</v>
      </c>
      <c r="G105" s="307">
        <v>0</v>
      </c>
      <c r="H105" s="295">
        <f t="shared" si="18"/>
        <v>0</v>
      </c>
    </row>
    <row r="106" spans="1:8" ht="21" customHeight="1" x14ac:dyDescent="0.2">
      <c r="A106" s="241">
        <f t="shared" si="19"/>
        <v>83</v>
      </c>
      <c r="B106" s="249"/>
      <c r="C106" s="277" t="s">
        <v>11174</v>
      </c>
      <c r="D106" s="249"/>
      <c r="E106" s="249" t="s">
        <v>165</v>
      </c>
      <c r="F106" s="249">
        <v>750</v>
      </c>
      <c r="G106" s="307">
        <v>0</v>
      </c>
      <c r="H106" s="295">
        <f t="shared" si="18"/>
        <v>0</v>
      </c>
    </row>
    <row r="107" spans="1:8" ht="21" customHeight="1" x14ac:dyDescent="0.2">
      <c r="A107" s="241">
        <f t="shared" si="19"/>
        <v>84</v>
      </c>
      <c r="B107" s="249"/>
      <c r="C107" s="277" t="s">
        <v>11175</v>
      </c>
      <c r="D107" s="249"/>
      <c r="E107" s="249" t="s">
        <v>165</v>
      </c>
      <c r="F107" s="252">
        <v>1</v>
      </c>
      <c r="G107" s="307">
        <v>0</v>
      </c>
      <c r="H107" s="295">
        <f t="shared" si="18"/>
        <v>0</v>
      </c>
    </row>
    <row r="108" spans="1:8" ht="21" customHeight="1" x14ac:dyDescent="0.2">
      <c r="A108" s="241">
        <f t="shared" si="19"/>
        <v>85</v>
      </c>
      <c r="B108" s="249"/>
      <c r="C108" s="277" t="s">
        <v>11176</v>
      </c>
      <c r="D108" s="249"/>
      <c r="E108" s="249" t="s">
        <v>165</v>
      </c>
      <c r="F108" s="252">
        <v>32</v>
      </c>
      <c r="G108" s="307">
        <v>0</v>
      </c>
      <c r="H108" s="295">
        <f t="shared" si="18"/>
        <v>0</v>
      </c>
    </row>
    <row r="109" spans="1:8" ht="21" customHeight="1" x14ac:dyDescent="0.2">
      <c r="A109" s="241">
        <f t="shared" si="19"/>
        <v>86</v>
      </c>
      <c r="B109" s="249"/>
      <c r="C109" s="277" t="s">
        <v>11177</v>
      </c>
      <c r="D109" s="249"/>
      <c r="E109" s="249" t="s">
        <v>165</v>
      </c>
      <c r="F109" s="252">
        <v>61</v>
      </c>
      <c r="G109" s="307">
        <v>0</v>
      </c>
      <c r="H109" s="295">
        <f t="shared" si="18"/>
        <v>0</v>
      </c>
    </row>
    <row r="110" spans="1:8" ht="21" customHeight="1" x14ac:dyDescent="0.2">
      <c r="A110" s="241">
        <f t="shared" si="19"/>
        <v>87</v>
      </c>
      <c r="B110" s="249"/>
      <c r="C110" s="277" t="s">
        <v>11178</v>
      </c>
      <c r="D110" s="249"/>
      <c r="E110" s="249" t="s">
        <v>165</v>
      </c>
      <c r="F110" s="252">
        <v>257</v>
      </c>
      <c r="G110" s="307">
        <v>0</v>
      </c>
      <c r="H110" s="295">
        <f t="shared" si="18"/>
        <v>0</v>
      </c>
    </row>
    <row r="111" spans="1:8" ht="21" customHeight="1" x14ac:dyDescent="0.2">
      <c r="A111" s="241">
        <f t="shared" si="19"/>
        <v>88</v>
      </c>
      <c r="B111" s="249"/>
      <c r="C111" s="277" t="s">
        <v>11179</v>
      </c>
      <c r="D111" s="249"/>
      <c r="E111" s="249" t="s">
        <v>165</v>
      </c>
      <c r="F111" s="252">
        <v>145</v>
      </c>
      <c r="G111" s="307">
        <v>0</v>
      </c>
      <c r="H111" s="295">
        <f t="shared" si="18"/>
        <v>0</v>
      </c>
    </row>
    <row r="112" spans="1:8" ht="21" customHeight="1" x14ac:dyDescent="0.2">
      <c r="A112" s="241">
        <f t="shared" si="19"/>
        <v>89</v>
      </c>
      <c r="B112" s="249"/>
      <c r="C112" s="277" t="s">
        <v>11170</v>
      </c>
      <c r="D112" s="249"/>
      <c r="E112" s="249" t="s">
        <v>165</v>
      </c>
      <c r="F112" s="252">
        <v>10</v>
      </c>
      <c r="G112" s="307">
        <v>0</v>
      </c>
      <c r="H112" s="295">
        <f t="shared" si="18"/>
        <v>0</v>
      </c>
    </row>
    <row r="113" spans="1:8" ht="21" customHeight="1" x14ac:dyDescent="0.2">
      <c r="A113" s="241">
        <f t="shared" si="19"/>
        <v>90</v>
      </c>
      <c r="B113" s="249"/>
      <c r="C113" s="277" t="s">
        <v>11180</v>
      </c>
      <c r="D113" s="249"/>
      <c r="E113" s="249" t="s">
        <v>373</v>
      </c>
      <c r="F113" s="252">
        <v>670</v>
      </c>
      <c r="G113" s="307">
        <v>0</v>
      </c>
      <c r="H113" s="295">
        <f t="shared" si="18"/>
        <v>0</v>
      </c>
    </row>
    <row r="114" spans="1:8" ht="21" customHeight="1" x14ac:dyDescent="0.2">
      <c r="A114" s="241">
        <f t="shared" si="19"/>
        <v>91</v>
      </c>
      <c r="B114" s="249"/>
      <c r="C114" s="277" t="s">
        <v>11181</v>
      </c>
      <c r="D114" s="249"/>
      <c r="E114" s="249" t="s">
        <v>373</v>
      </c>
      <c r="F114" s="252">
        <v>530</v>
      </c>
      <c r="G114" s="307">
        <v>0</v>
      </c>
      <c r="H114" s="295">
        <f t="shared" si="18"/>
        <v>0</v>
      </c>
    </row>
    <row r="115" spans="1:8" ht="21" customHeight="1" x14ac:dyDescent="0.2">
      <c r="A115" s="241">
        <f t="shared" si="19"/>
        <v>92</v>
      </c>
      <c r="B115" s="249"/>
      <c r="C115" s="277" t="s">
        <v>11182</v>
      </c>
      <c r="D115" s="249"/>
      <c r="E115" s="249" t="s">
        <v>9693</v>
      </c>
      <c r="F115" s="252">
        <v>5</v>
      </c>
      <c r="G115" s="307">
        <v>0</v>
      </c>
      <c r="H115" s="295">
        <f t="shared" si="18"/>
        <v>0</v>
      </c>
    </row>
    <row r="116" spans="1:8" ht="21" customHeight="1" x14ac:dyDescent="0.2">
      <c r="A116" s="241">
        <f t="shared" si="19"/>
        <v>93</v>
      </c>
      <c r="B116" s="249"/>
      <c r="C116" s="277" t="s">
        <v>11183</v>
      </c>
      <c r="D116" s="249"/>
      <c r="E116" s="249" t="s">
        <v>9693</v>
      </c>
      <c r="F116" s="252">
        <v>60</v>
      </c>
      <c r="G116" s="307">
        <v>0</v>
      </c>
      <c r="H116" s="295">
        <f t="shared" si="18"/>
        <v>0</v>
      </c>
    </row>
    <row r="117" spans="1:8" ht="21" customHeight="1" thickBot="1" x14ac:dyDescent="0.25">
      <c r="A117" s="282"/>
      <c r="B117" s="261" t="s">
        <v>9739</v>
      </c>
      <c r="C117" s="262" t="str">
        <f>C93</f>
        <v>Elektromontážní práce</v>
      </c>
      <c r="D117" s="263"/>
      <c r="E117" s="264"/>
      <c r="F117" s="265"/>
      <c r="G117" s="266"/>
      <c r="H117" s="297">
        <f>SUM(H94:H116)</f>
        <v>0</v>
      </c>
    </row>
    <row r="118" spans="1:8" ht="21" customHeight="1" x14ac:dyDescent="0.2">
      <c r="A118" s="233" t="s">
        <v>148</v>
      </c>
      <c r="B118" s="278"/>
      <c r="C118" s="279" t="s">
        <v>11184</v>
      </c>
      <c r="D118" s="280"/>
      <c r="E118" s="237"/>
      <c r="F118" s="238"/>
      <c r="G118" s="303"/>
      <c r="H118" s="304"/>
    </row>
    <row r="119" spans="1:8" ht="21" customHeight="1" x14ac:dyDescent="0.2">
      <c r="A119" s="275">
        <v>94</v>
      </c>
      <c r="B119" s="249"/>
      <c r="C119" s="277" t="s">
        <v>11134</v>
      </c>
      <c r="D119" s="249"/>
      <c r="E119" s="249" t="s">
        <v>9693</v>
      </c>
      <c r="F119" s="252">
        <v>70</v>
      </c>
      <c r="G119" s="307">
        <v>0</v>
      </c>
      <c r="H119" s="295">
        <f t="shared" ref="H119:H127" si="20">G119*F119</f>
        <v>0</v>
      </c>
    </row>
    <row r="120" spans="1:8" ht="21" customHeight="1" x14ac:dyDescent="0.2">
      <c r="A120" s="241">
        <f t="shared" ref="A120:A127" si="21">A119+1</f>
        <v>95</v>
      </c>
      <c r="B120" s="249"/>
      <c r="C120" s="277" t="s">
        <v>11185</v>
      </c>
      <c r="D120" s="249"/>
      <c r="E120" s="249" t="s">
        <v>165</v>
      </c>
      <c r="F120" s="252">
        <v>66</v>
      </c>
      <c r="G120" s="307">
        <v>0</v>
      </c>
      <c r="H120" s="295">
        <f t="shared" si="20"/>
        <v>0</v>
      </c>
    </row>
    <row r="121" spans="1:8" ht="21" customHeight="1" x14ac:dyDescent="0.2">
      <c r="A121" s="241">
        <f t="shared" si="21"/>
        <v>96</v>
      </c>
      <c r="B121" s="249"/>
      <c r="C121" s="277" t="s">
        <v>11186</v>
      </c>
      <c r="D121" s="249"/>
      <c r="E121" s="249" t="s">
        <v>165</v>
      </c>
      <c r="F121" s="252">
        <v>320</v>
      </c>
      <c r="G121" s="307">
        <v>0</v>
      </c>
      <c r="H121" s="295">
        <f t="shared" si="20"/>
        <v>0</v>
      </c>
    </row>
    <row r="122" spans="1:8" ht="21" customHeight="1" x14ac:dyDescent="0.2">
      <c r="A122" s="241">
        <f t="shared" si="21"/>
        <v>97</v>
      </c>
      <c r="B122" s="249"/>
      <c r="C122" s="277" t="s">
        <v>11187</v>
      </c>
      <c r="D122" s="249"/>
      <c r="E122" s="249" t="s">
        <v>165</v>
      </c>
      <c r="F122" s="252">
        <v>292</v>
      </c>
      <c r="G122" s="307">
        <v>0</v>
      </c>
      <c r="H122" s="295">
        <f t="shared" si="20"/>
        <v>0</v>
      </c>
    </row>
    <row r="123" spans="1:8" ht="21" customHeight="1" x14ac:dyDescent="0.2">
      <c r="A123" s="241">
        <f t="shared" si="21"/>
        <v>98</v>
      </c>
      <c r="B123" s="249"/>
      <c r="C123" s="283" t="s">
        <v>11188</v>
      </c>
      <c r="D123" s="284"/>
      <c r="E123" s="284" t="s">
        <v>9693</v>
      </c>
      <c r="F123" s="252">
        <v>50</v>
      </c>
      <c r="G123" s="307">
        <v>0</v>
      </c>
      <c r="H123" s="295">
        <f t="shared" si="20"/>
        <v>0</v>
      </c>
    </row>
    <row r="124" spans="1:8" ht="21" customHeight="1" x14ac:dyDescent="0.2">
      <c r="A124" s="241">
        <f t="shared" si="21"/>
        <v>99</v>
      </c>
      <c r="B124" s="249"/>
      <c r="C124" s="277" t="s">
        <v>11189</v>
      </c>
      <c r="D124" s="249"/>
      <c r="E124" s="249" t="s">
        <v>9693</v>
      </c>
      <c r="F124" s="252">
        <v>10</v>
      </c>
      <c r="G124" s="307">
        <v>0</v>
      </c>
      <c r="H124" s="295">
        <f t="shared" si="20"/>
        <v>0</v>
      </c>
    </row>
    <row r="125" spans="1:8" ht="21" customHeight="1" x14ac:dyDescent="0.2">
      <c r="A125" s="241">
        <f t="shared" si="21"/>
        <v>100</v>
      </c>
      <c r="B125" s="249"/>
      <c r="C125" s="277" t="s">
        <v>11190</v>
      </c>
      <c r="D125" s="249"/>
      <c r="E125" s="249" t="s">
        <v>165</v>
      </c>
      <c r="F125" s="252">
        <v>1</v>
      </c>
      <c r="G125" s="307">
        <v>0</v>
      </c>
      <c r="H125" s="295">
        <f t="shared" si="20"/>
        <v>0</v>
      </c>
    </row>
    <row r="126" spans="1:8" ht="21" customHeight="1" x14ac:dyDescent="0.2">
      <c r="A126" s="241">
        <f t="shared" si="21"/>
        <v>101</v>
      </c>
      <c r="B126" s="249"/>
      <c r="C126" s="277" t="s">
        <v>11191</v>
      </c>
      <c r="D126" s="249"/>
      <c r="E126" s="249" t="s">
        <v>165</v>
      </c>
      <c r="F126" s="252">
        <v>1</v>
      </c>
      <c r="G126" s="307">
        <v>0</v>
      </c>
      <c r="H126" s="295">
        <f t="shared" si="20"/>
        <v>0</v>
      </c>
    </row>
    <row r="127" spans="1:8" ht="21" customHeight="1" x14ac:dyDescent="0.2">
      <c r="A127" s="241">
        <f t="shared" si="21"/>
        <v>102</v>
      </c>
      <c r="B127" s="249"/>
      <c r="C127" s="277" t="s">
        <v>11192</v>
      </c>
      <c r="D127" s="249"/>
      <c r="E127" s="249" t="s">
        <v>165</v>
      </c>
      <c r="F127" s="252">
        <v>1</v>
      </c>
      <c r="G127" s="307">
        <v>0</v>
      </c>
      <c r="H127" s="295">
        <f t="shared" si="20"/>
        <v>0</v>
      </c>
    </row>
    <row r="128" spans="1:8" ht="23.25" customHeight="1" thickBot="1" x14ac:dyDescent="0.25">
      <c r="A128" s="282"/>
      <c r="B128" s="261" t="s">
        <v>9739</v>
      </c>
      <c r="C128" s="262" t="str">
        <f>C118</f>
        <v>Služby</v>
      </c>
      <c r="D128" s="263"/>
      <c r="E128" s="264"/>
      <c r="F128" s="265"/>
      <c r="G128" s="266"/>
      <c r="H128" s="297">
        <f>SUM(H119:H127)</f>
        <v>0</v>
      </c>
    </row>
    <row r="129" spans="1:8" ht="13.5" thickBot="1" x14ac:dyDescent="0.25"/>
    <row r="130" spans="1:8" ht="19.5" thickBot="1" x14ac:dyDescent="0.25">
      <c r="A130" s="285"/>
      <c r="B130" s="286"/>
      <c r="C130" s="287" t="s">
        <v>11193</v>
      </c>
      <c r="D130" s="288"/>
      <c r="E130" s="289"/>
      <c r="F130" s="289"/>
      <c r="G130" s="290"/>
      <c r="H130" s="310">
        <f>SUM(H9:H128)/2</f>
        <v>0</v>
      </c>
    </row>
    <row r="131" spans="1:8" ht="13.5" thickTop="1" x14ac:dyDescent="0.2"/>
    <row r="132" spans="1:8" x14ac:dyDescent="0.2">
      <c r="H132" s="291"/>
    </row>
    <row r="137" spans="1:8" x14ac:dyDescent="0.2">
      <c r="E137" s="154"/>
    </row>
    <row r="138" spans="1:8" x14ac:dyDescent="0.2">
      <c r="E138" s="154"/>
    </row>
    <row r="139" spans="1:8" x14ac:dyDescent="0.2">
      <c r="E139" s="154"/>
    </row>
    <row r="140" spans="1:8" x14ac:dyDescent="0.2">
      <c r="E140" s="154"/>
    </row>
    <row r="141" spans="1:8" x14ac:dyDescent="0.2">
      <c r="E141" s="154"/>
    </row>
    <row r="142" spans="1:8" x14ac:dyDescent="0.2">
      <c r="E142" s="154"/>
    </row>
    <row r="143" spans="1:8" x14ac:dyDescent="0.2">
      <c r="E143" s="154"/>
    </row>
    <row r="144" spans="1:8" x14ac:dyDescent="0.2">
      <c r="E144" s="154"/>
    </row>
    <row r="145" spans="3:7" x14ac:dyDescent="0.2">
      <c r="E145" s="154"/>
    </row>
    <row r="146" spans="3:7" x14ac:dyDescent="0.2">
      <c r="E146" s="154"/>
    </row>
    <row r="147" spans="3:7" x14ac:dyDescent="0.2">
      <c r="E147" s="154"/>
    </row>
    <row r="148" spans="3:7" x14ac:dyDescent="0.2">
      <c r="E148" s="154"/>
    </row>
    <row r="149" spans="3:7" x14ac:dyDescent="0.2">
      <c r="E149" s="154"/>
    </row>
    <row r="150" spans="3:7" x14ac:dyDescent="0.2">
      <c r="E150" s="154"/>
    </row>
    <row r="151" spans="3:7" x14ac:dyDescent="0.2">
      <c r="E151" s="154"/>
    </row>
    <row r="152" spans="3:7" x14ac:dyDescent="0.2">
      <c r="E152" s="154"/>
    </row>
    <row r="153" spans="3:7" x14ac:dyDescent="0.2">
      <c r="E153" s="154"/>
    </row>
    <row r="154" spans="3:7" x14ac:dyDescent="0.2">
      <c r="E154" s="154"/>
    </row>
    <row r="155" spans="3:7" x14ac:dyDescent="0.2">
      <c r="C155" s="292"/>
      <c r="D155" s="293"/>
      <c r="E155" s="292"/>
      <c r="F155" s="294"/>
      <c r="G155" s="292"/>
    </row>
    <row r="156" spans="3:7" x14ac:dyDescent="0.2">
      <c r="E156" s="154"/>
    </row>
  </sheetData>
  <mergeCells count="6">
    <mergeCell ref="A1:H1"/>
    <mergeCell ref="A3:B3"/>
    <mergeCell ref="E3:H3"/>
    <mergeCell ref="A4:B4"/>
    <mergeCell ref="A5:B5"/>
    <mergeCell ref="E5:H5"/>
  </mergeCells>
  <pageMargins left="0.59055118110236227" right="0.35433070866141736" top="0.43307086614173229" bottom="0.47244094488188981" header="0.39370078740157483" footer="0.47244094488188981"/>
  <pageSetup paperSize="9" scale="61" fitToHeight="3" orientation="portrait" r:id="rId1"/>
  <headerFooter alignWithMargins="0">
    <oddFooter>&amp;R- &amp;P z &amp;N -</oddFooter>
  </headerFooter>
  <rowBreaks count="2" manualBreakCount="2">
    <brk id="51" max="7" man="1"/>
    <brk id="92"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D6E2-D4F3-4755-9227-3C07AE6BA78C}">
  <sheetPr>
    <tabColor rgb="FF00B0F0"/>
  </sheetPr>
  <dimension ref="A2:E54"/>
  <sheetViews>
    <sheetView showGridLines="0" topLeftCell="B34" zoomScaleNormal="100" zoomScaleSheetLayoutView="75" workbookViewId="0">
      <selection activeCell="I28" sqref="I28"/>
    </sheetView>
  </sheetViews>
  <sheetFormatPr defaultColWidth="9" defaultRowHeight="12.75" x14ac:dyDescent="0.2"/>
  <cols>
    <col min="1" max="1" width="8.42578125" hidden="1" customWidth="1"/>
    <col min="2" max="2" width="13.42578125" customWidth="1"/>
    <col min="3" max="3" width="46.7109375" style="9" customWidth="1"/>
    <col min="4" max="4" width="11.7109375" customWidth="1"/>
    <col min="5" max="5" width="15.140625" customWidth="1"/>
    <col min="41" max="41" width="94.5703125" customWidth="1"/>
  </cols>
  <sheetData>
    <row r="2" spans="1:5" ht="15.75" x14ac:dyDescent="0.25">
      <c r="B2" s="11" t="s">
        <v>9772</v>
      </c>
    </row>
    <row r="4" spans="1:5" ht="25.5" customHeight="1" x14ac:dyDescent="0.2">
      <c r="A4" s="13"/>
      <c r="B4" s="121" t="s">
        <v>5</v>
      </c>
      <c r="C4" s="121" t="s">
        <v>0</v>
      </c>
      <c r="D4" s="122" t="s">
        <v>31</v>
      </c>
      <c r="E4" s="122" t="s">
        <v>11</v>
      </c>
    </row>
    <row r="5" spans="1:5" ht="24.95" customHeight="1" x14ac:dyDescent="0.2">
      <c r="A5" s="14"/>
      <c r="B5" s="123" t="s">
        <v>32</v>
      </c>
      <c r="C5" s="151" t="s">
        <v>33</v>
      </c>
      <c r="D5" s="125" t="s">
        <v>6</v>
      </c>
      <c r="E5" s="126">
        <f>'SO 02 01 Pol'!$G$8</f>
        <v>0</v>
      </c>
    </row>
    <row r="6" spans="1:5" ht="24.95" customHeight="1" x14ac:dyDescent="0.2">
      <c r="A6" s="14"/>
      <c r="B6" s="123" t="s">
        <v>34</v>
      </c>
      <c r="C6" s="151" t="s">
        <v>35</v>
      </c>
      <c r="D6" s="125" t="s">
        <v>6</v>
      </c>
      <c r="E6" s="126">
        <f>'SO 02 01 Pol'!$G$71</f>
        <v>0</v>
      </c>
    </row>
    <row r="7" spans="1:5" ht="24.95" customHeight="1" x14ac:dyDescent="0.2">
      <c r="A7" s="14"/>
      <c r="B7" s="123" t="s">
        <v>36</v>
      </c>
      <c r="C7" s="151" t="s">
        <v>37</v>
      </c>
      <c r="D7" s="125" t="s">
        <v>6</v>
      </c>
      <c r="E7" s="126">
        <f>'SO 02 01 Pol'!$G$163</f>
        <v>0</v>
      </c>
    </row>
    <row r="8" spans="1:5" ht="24.95" customHeight="1" x14ac:dyDescent="0.2">
      <c r="A8" s="14"/>
      <c r="B8" s="123" t="s">
        <v>38</v>
      </c>
      <c r="C8" s="151" t="s">
        <v>39</v>
      </c>
      <c r="D8" s="125" t="s">
        <v>6</v>
      </c>
      <c r="E8" s="126">
        <f>'SO 02 01 Pol'!$G$797</f>
        <v>0</v>
      </c>
    </row>
    <row r="9" spans="1:5" ht="24.95" customHeight="1" x14ac:dyDescent="0.2">
      <c r="A9" s="14"/>
      <c r="B9" s="123" t="s">
        <v>40</v>
      </c>
      <c r="C9" s="151" t="s">
        <v>41</v>
      </c>
      <c r="D9" s="125" t="s">
        <v>6</v>
      </c>
      <c r="E9" s="126">
        <f>'SO 02 01 Pol'!$G$1020</f>
        <v>0</v>
      </c>
    </row>
    <row r="10" spans="1:5" ht="24.95" customHeight="1" x14ac:dyDescent="0.2">
      <c r="A10" s="14"/>
      <c r="B10" s="123" t="s">
        <v>42</v>
      </c>
      <c r="C10" s="151" t="s">
        <v>43</v>
      </c>
      <c r="D10" s="125" t="s">
        <v>6</v>
      </c>
      <c r="E10" s="126">
        <f>'SO 02 01 Pol'!$G$1030</f>
        <v>0</v>
      </c>
    </row>
    <row r="11" spans="1:5" ht="24.95" customHeight="1" x14ac:dyDescent="0.2">
      <c r="A11" s="14"/>
      <c r="B11" s="123" t="s">
        <v>44</v>
      </c>
      <c r="C11" s="151" t="s">
        <v>45</v>
      </c>
      <c r="D11" s="125" t="s">
        <v>6</v>
      </c>
      <c r="E11" s="126">
        <f>'SO 02 01 Pol'!$G$1940</f>
        <v>0</v>
      </c>
    </row>
    <row r="12" spans="1:5" ht="24.95" customHeight="1" x14ac:dyDescent="0.2">
      <c r="A12" s="14"/>
      <c r="B12" s="123" t="s">
        <v>46</v>
      </c>
      <c r="C12" s="151" t="s">
        <v>47</v>
      </c>
      <c r="D12" s="125" t="s">
        <v>6</v>
      </c>
      <c r="E12" s="126">
        <f>'SO 02 01 Pol'!$G$2129</f>
        <v>0</v>
      </c>
    </row>
    <row r="13" spans="1:5" ht="24.95" customHeight="1" x14ac:dyDescent="0.2">
      <c r="A13" s="14"/>
      <c r="B13" s="123" t="s">
        <v>48</v>
      </c>
      <c r="C13" s="151" t="s">
        <v>49</v>
      </c>
      <c r="D13" s="125" t="s">
        <v>6</v>
      </c>
      <c r="E13" s="126">
        <f>'SO 02 01 Pol'!$G$2564</f>
        <v>0</v>
      </c>
    </row>
    <row r="14" spans="1:5" ht="24.95" customHeight="1" x14ac:dyDescent="0.2">
      <c r="A14" s="14"/>
      <c r="B14" s="123" t="s">
        <v>50</v>
      </c>
      <c r="C14" s="151" t="s">
        <v>51</v>
      </c>
      <c r="D14" s="125" t="s">
        <v>6</v>
      </c>
      <c r="E14" s="126">
        <f>'SO 02 01 Pol'!$G$2678</f>
        <v>0</v>
      </c>
    </row>
    <row r="15" spans="1:5" ht="24.95" customHeight="1" x14ac:dyDescent="0.2">
      <c r="A15" s="14"/>
      <c r="B15" s="123" t="s">
        <v>52</v>
      </c>
      <c r="C15" s="151" t="s">
        <v>53</v>
      </c>
      <c r="D15" s="125" t="s">
        <v>6</v>
      </c>
      <c r="E15" s="126">
        <f>'SO 02 01 Pol'!$G$2727</f>
        <v>0</v>
      </c>
    </row>
    <row r="16" spans="1:5" ht="24.95" customHeight="1" x14ac:dyDescent="0.2">
      <c r="A16" s="14"/>
      <c r="B16" s="123" t="s">
        <v>54</v>
      </c>
      <c r="C16" s="151" t="s">
        <v>55</v>
      </c>
      <c r="D16" s="125" t="s">
        <v>6</v>
      </c>
      <c r="E16" s="126">
        <f>'SO 02 01 Pol'!$G$2742</f>
        <v>0</v>
      </c>
    </row>
    <row r="17" spans="1:5" ht="24.95" customHeight="1" x14ac:dyDescent="0.2">
      <c r="A17" s="14"/>
      <c r="B17" s="123" t="s">
        <v>56</v>
      </c>
      <c r="C17" s="151" t="s">
        <v>57</v>
      </c>
      <c r="D17" s="125" t="s">
        <v>6</v>
      </c>
      <c r="E17" s="126">
        <f>'SO 02 01 Pol'!$G$2745</f>
        <v>0</v>
      </c>
    </row>
    <row r="18" spans="1:5" ht="24.95" customHeight="1" x14ac:dyDescent="0.2">
      <c r="A18" s="14"/>
      <c r="B18" s="123" t="s">
        <v>58</v>
      </c>
      <c r="C18" s="151" t="s">
        <v>59</v>
      </c>
      <c r="D18" s="125" t="s">
        <v>6</v>
      </c>
      <c r="E18" s="126">
        <f>'SO 02 01 Pol'!$G$2930</f>
        <v>0</v>
      </c>
    </row>
    <row r="19" spans="1:5" ht="24.95" customHeight="1" x14ac:dyDescent="0.2">
      <c r="A19" s="14"/>
      <c r="B19" s="123" t="s">
        <v>60</v>
      </c>
      <c r="C19" s="151" t="s">
        <v>61</v>
      </c>
      <c r="D19" s="125" t="s">
        <v>6</v>
      </c>
      <c r="E19" s="126">
        <f>'SO 02 01 Pol'!$G$3081</f>
        <v>0</v>
      </c>
    </row>
    <row r="20" spans="1:5" ht="24.95" customHeight="1" x14ac:dyDescent="0.2">
      <c r="A20" s="14"/>
      <c r="B20" s="123" t="s">
        <v>64</v>
      </c>
      <c r="C20" s="151" t="s">
        <v>65</v>
      </c>
      <c r="D20" s="125" t="s">
        <v>6</v>
      </c>
      <c r="E20" s="126">
        <f>'SO 02 01 Pol'!$G$4282</f>
        <v>0</v>
      </c>
    </row>
    <row r="21" spans="1:5" ht="24.95" customHeight="1" x14ac:dyDescent="0.2">
      <c r="A21" s="14"/>
      <c r="B21" s="123" t="s">
        <v>66</v>
      </c>
      <c r="C21" s="151" t="s">
        <v>67</v>
      </c>
      <c r="D21" s="125" t="s">
        <v>7</v>
      </c>
      <c r="E21" s="126">
        <f>'SO 02 01 Pol'!$G$4296</f>
        <v>0</v>
      </c>
    </row>
    <row r="22" spans="1:5" ht="24.95" customHeight="1" x14ac:dyDescent="0.2">
      <c r="A22" s="14"/>
      <c r="B22" s="123" t="s">
        <v>68</v>
      </c>
      <c r="C22" s="151" t="s">
        <v>69</v>
      </c>
      <c r="D22" s="125" t="s">
        <v>7</v>
      </c>
      <c r="E22" s="126">
        <f>'SO 02 01 Pol'!$G$4655</f>
        <v>0</v>
      </c>
    </row>
    <row r="23" spans="1:5" ht="24.95" customHeight="1" x14ac:dyDescent="0.2">
      <c r="A23" s="14"/>
      <c r="B23" s="123" t="s">
        <v>70</v>
      </c>
      <c r="C23" s="151" t="s">
        <v>71</v>
      </c>
      <c r="D23" s="125" t="s">
        <v>7</v>
      </c>
      <c r="E23" s="126">
        <f>'SO 02 01 Pol'!$G$4681</f>
        <v>0</v>
      </c>
    </row>
    <row r="24" spans="1:5" ht="24.95" customHeight="1" x14ac:dyDescent="0.2">
      <c r="A24" s="14"/>
      <c r="B24" s="123" t="s">
        <v>9744</v>
      </c>
      <c r="C24" s="151" t="s">
        <v>12153</v>
      </c>
      <c r="D24" s="125" t="s">
        <v>7</v>
      </c>
      <c r="E24" s="126"/>
    </row>
    <row r="25" spans="1:5" ht="24.95" customHeight="1" x14ac:dyDescent="0.2">
      <c r="A25" s="14"/>
      <c r="B25" s="123" t="s">
        <v>74</v>
      </c>
      <c r="C25" s="151" t="s">
        <v>75</v>
      </c>
      <c r="D25" s="125" t="s">
        <v>7</v>
      </c>
      <c r="E25" s="126">
        <f>'SO 02 01 Pol'!$G$5108</f>
        <v>0</v>
      </c>
    </row>
    <row r="26" spans="1:5" ht="24.95" customHeight="1" x14ac:dyDescent="0.2">
      <c r="A26" s="14"/>
      <c r="B26" s="123" t="s">
        <v>76</v>
      </c>
      <c r="C26" s="151" t="s">
        <v>77</v>
      </c>
      <c r="D26" s="125" t="s">
        <v>7</v>
      </c>
      <c r="E26" s="126">
        <f>'SO 02 01 Pol'!$G$5110</f>
        <v>0</v>
      </c>
    </row>
    <row r="27" spans="1:5" ht="24.95" customHeight="1" x14ac:dyDescent="0.2">
      <c r="A27" s="14"/>
      <c r="B27" s="123" t="s">
        <v>9746</v>
      </c>
      <c r="C27" s="151" t="s">
        <v>9747</v>
      </c>
      <c r="D27" s="125" t="s">
        <v>7</v>
      </c>
      <c r="E27" s="314">
        <f>'SO 02 01 Pol'!$G$5140</f>
        <v>0</v>
      </c>
    </row>
    <row r="28" spans="1:5" ht="24.95" customHeight="1" x14ac:dyDescent="0.2">
      <c r="A28" s="14"/>
      <c r="B28" s="123" t="s">
        <v>80</v>
      </c>
      <c r="C28" s="151" t="s">
        <v>81</v>
      </c>
      <c r="D28" s="125" t="s">
        <v>7</v>
      </c>
      <c r="E28" s="126">
        <f>'SO 02 01 Pol'!$G$5144</f>
        <v>0</v>
      </c>
    </row>
    <row r="29" spans="1:5" ht="24.95" customHeight="1" x14ac:dyDescent="0.2">
      <c r="A29" s="14"/>
      <c r="B29" s="123" t="s">
        <v>82</v>
      </c>
      <c r="C29" s="151" t="s">
        <v>83</v>
      </c>
      <c r="D29" s="125" t="s">
        <v>7</v>
      </c>
      <c r="E29" s="126">
        <f>'SO 02 01 Pol'!$G$5198</f>
        <v>0</v>
      </c>
    </row>
    <row r="30" spans="1:5" ht="24.95" customHeight="1" x14ac:dyDescent="0.2">
      <c r="A30" s="14"/>
      <c r="B30" s="123" t="s">
        <v>84</v>
      </c>
      <c r="C30" s="151" t="s">
        <v>85</v>
      </c>
      <c r="D30" s="125" t="s">
        <v>7</v>
      </c>
      <c r="E30" s="126">
        <f>'SO 02 01 Pol'!$G$5209</f>
        <v>0</v>
      </c>
    </row>
    <row r="31" spans="1:5" ht="24.95" customHeight="1" x14ac:dyDescent="0.2">
      <c r="A31" s="14"/>
      <c r="B31" s="123" t="s">
        <v>86</v>
      </c>
      <c r="C31" s="151" t="s">
        <v>87</v>
      </c>
      <c r="D31" s="125" t="s">
        <v>7</v>
      </c>
      <c r="E31" s="126">
        <f>'SO 02 01 Pol'!$G$5317</f>
        <v>0</v>
      </c>
    </row>
    <row r="32" spans="1:5" ht="24.95" customHeight="1" x14ac:dyDescent="0.2">
      <c r="A32" s="14"/>
      <c r="B32" s="123" t="s">
        <v>88</v>
      </c>
      <c r="C32" s="151" t="s">
        <v>89</v>
      </c>
      <c r="D32" s="125" t="s">
        <v>7</v>
      </c>
      <c r="E32" s="126">
        <f>'SO 02 01 Pol'!$G$5329</f>
        <v>0</v>
      </c>
    </row>
    <row r="33" spans="1:5" ht="24.95" customHeight="1" x14ac:dyDescent="0.2">
      <c r="A33" s="14"/>
      <c r="B33" s="123" t="s">
        <v>90</v>
      </c>
      <c r="C33" s="151" t="s">
        <v>91</v>
      </c>
      <c r="D33" s="125" t="s">
        <v>7</v>
      </c>
      <c r="E33" s="126">
        <f>'SO 02 01 Pol'!$G$5385</f>
        <v>0</v>
      </c>
    </row>
    <row r="34" spans="1:5" ht="24.95" customHeight="1" x14ac:dyDescent="0.2">
      <c r="A34" s="14"/>
      <c r="B34" s="123" t="s">
        <v>94</v>
      </c>
      <c r="C34" s="151" t="s">
        <v>95</v>
      </c>
      <c r="D34" s="125" t="s">
        <v>7</v>
      </c>
      <c r="E34" s="126">
        <f>'SO 02 01 Pol'!$G$5447</f>
        <v>0</v>
      </c>
    </row>
    <row r="35" spans="1:5" ht="24.95" customHeight="1" x14ac:dyDescent="0.2">
      <c r="A35" s="14"/>
      <c r="B35" s="123" t="s">
        <v>96</v>
      </c>
      <c r="C35" s="151" t="s">
        <v>97</v>
      </c>
      <c r="D35" s="125" t="s">
        <v>7</v>
      </c>
      <c r="E35" s="126">
        <f>'SO 02 01 Pol'!$G$5500</f>
        <v>0</v>
      </c>
    </row>
    <row r="36" spans="1:5" ht="24.95" customHeight="1" x14ac:dyDescent="0.2">
      <c r="A36" s="14"/>
      <c r="B36" s="123" t="s">
        <v>98</v>
      </c>
      <c r="C36" s="151" t="s">
        <v>99</v>
      </c>
      <c r="D36" s="125" t="s">
        <v>7</v>
      </c>
      <c r="E36" s="126">
        <f>'SO 02 01 Pol'!$G$5919</f>
        <v>0</v>
      </c>
    </row>
    <row r="37" spans="1:5" ht="24.95" customHeight="1" x14ac:dyDescent="0.2">
      <c r="A37" s="14"/>
      <c r="B37" s="123" t="s">
        <v>100</v>
      </c>
      <c r="C37" s="151" t="s">
        <v>101</v>
      </c>
      <c r="D37" s="125" t="s">
        <v>7</v>
      </c>
      <c r="E37" s="126">
        <f>'SO 02 01 Pol'!$G$5932</f>
        <v>0</v>
      </c>
    </row>
    <row r="38" spans="1:5" ht="24.95" customHeight="1" x14ac:dyDescent="0.2">
      <c r="A38" s="14"/>
      <c r="B38" s="123" t="s">
        <v>102</v>
      </c>
      <c r="C38" s="151" t="s">
        <v>103</v>
      </c>
      <c r="D38" s="125" t="s">
        <v>7</v>
      </c>
      <c r="E38" s="126">
        <f>'SO 02 01 Pol'!$G$5968</f>
        <v>0</v>
      </c>
    </row>
    <row r="39" spans="1:5" ht="24.95" customHeight="1" x14ac:dyDescent="0.2">
      <c r="A39" s="14"/>
      <c r="B39" s="123" t="s">
        <v>104</v>
      </c>
      <c r="C39" s="151" t="s">
        <v>105</v>
      </c>
      <c r="D39" s="125" t="s">
        <v>7</v>
      </c>
      <c r="E39" s="126">
        <f>'SO 02 01 Pol'!$G$6192</f>
        <v>0</v>
      </c>
    </row>
    <row r="40" spans="1:5" ht="24.95" customHeight="1" x14ac:dyDescent="0.2">
      <c r="A40" s="14"/>
      <c r="B40" s="123" t="s">
        <v>106</v>
      </c>
      <c r="C40" s="151" t="s">
        <v>107</v>
      </c>
      <c r="D40" s="125" t="s">
        <v>7</v>
      </c>
      <c r="E40" s="126">
        <f>'SO 02 01 Pol'!$G$6202</f>
        <v>0</v>
      </c>
    </row>
    <row r="41" spans="1:5" ht="24.95" customHeight="1" x14ac:dyDescent="0.2">
      <c r="A41" s="14"/>
      <c r="B41" s="123" t="s">
        <v>108</v>
      </c>
      <c r="C41" s="151" t="s">
        <v>109</v>
      </c>
      <c r="D41" s="125" t="s">
        <v>7</v>
      </c>
      <c r="E41" s="126">
        <f>'SO 02 01 Pol'!$G$6499</f>
        <v>0</v>
      </c>
    </row>
    <row r="42" spans="1:5" ht="24.95" customHeight="1" x14ac:dyDescent="0.2">
      <c r="A42" s="14"/>
      <c r="B42" s="123" t="s">
        <v>110</v>
      </c>
      <c r="C42" s="151" t="s">
        <v>111</v>
      </c>
      <c r="D42" s="125" t="s">
        <v>7</v>
      </c>
      <c r="E42" s="126">
        <f>'SO 02 01 Pol'!$G$6510</f>
        <v>0</v>
      </c>
    </row>
    <row r="43" spans="1:5" ht="24.95" customHeight="1" x14ac:dyDescent="0.2">
      <c r="A43" s="14"/>
      <c r="B43" s="123" t="s">
        <v>112</v>
      </c>
      <c r="C43" s="151" t="s">
        <v>113</v>
      </c>
      <c r="D43" s="125" t="s">
        <v>7</v>
      </c>
      <c r="E43" s="126">
        <f>'SO 02 01 Pol'!$G$6819</f>
        <v>0</v>
      </c>
    </row>
    <row r="44" spans="1:5" ht="24.95" customHeight="1" x14ac:dyDescent="0.2">
      <c r="A44" s="14"/>
      <c r="B44" s="123" t="s">
        <v>9748</v>
      </c>
      <c r="C44" s="151" t="s">
        <v>9749</v>
      </c>
      <c r="D44" s="125" t="s">
        <v>8</v>
      </c>
      <c r="E44" s="126">
        <f>'SO 02 01 Pol'!$G$6826</f>
        <v>0</v>
      </c>
    </row>
    <row r="45" spans="1:5" ht="24.95" customHeight="1" x14ac:dyDescent="0.2">
      <c r="A45" s="14"/>
      <c r="B45" s="123" t="s">
        <v>9750</v>
      </c>
      <c r="C45" s="151" t="s">
        <v>9751</v>
      </c>
      <c r="D45" s="125" t="s">
        <v>8</v>
      </c>
      <c r="E45" s="126">
        <f>'SO 02 01 Pol'!$G$6829</f>
        <v>0</v>
      </c>
    </row>
    <row r="46" spans="1:5" ht="24.95" customHeight="1" x14ac:dyDescent="0.2">
      <c r="A46" s="14"/>
      <c r="B46" s="123" t="s">
        <v>9752</v>
      </c>
      <c r="C46" s="151" t="s">
        <v>9753</v>
      </c>
      <c r="D46" s="125" t="s">
        <v>8</v>
      </c>
      <c r="E46" s="126">
        <f>'SO 02 01 Pol'!$G$6831</f>
        <v>0</v>
      </c>
    </row>
    <row r="47" spans="1:5" ht="24.95" customHeight="1" x14ac:dyDescent="0.2">
      <c r="A47" s="14"/>
      <c r="B47" s="123" t="s">
        <v>116</v>
      </c>
      <c r="C47" s="151" t="s">
        <v>117</v>
      </c>
      <c r="D47" s="125" t="s">
        <v>118</v>
      </c>
      <c r="E47" s="126">
        <f>'SO 02 01 Pol'!$G$6833</f>
        <v>0</v>
      </c>
    </row>
    <row r="48" spans="1:5" ht="25.5" customHeight="1" x14ac:dyDescent="0.2">
      <c r="A48" s="15"/>
      <c r="B48" s="353" t="s">
        <v>9773</v>
      </c>
      <c r="C48" s="354"/>
      <c r="D48" s="355"/>
      <c r="E48" s="163">
        <f>SUM(E5:E47)</f>
        <v>0</v>
      </c>
    </row>
    <row r="49" spans="1:5" ht="15" customHeight="1" x14ac:dyDescent="0.2">
      <c r="A49" s="14"/>
      <c r="B49" s="123" t="s">
        <v>34</v>
      </c>
      <c r="C49" s="151" t="s">
        <v>35</v>
      </c>
      <c r="D49" s="125" t="s">
        <v>6</v>
      </c>
      <c r="E49" s="126">
        <f>'SO 02 02 Pol'!$G$8</f>
        <v>0</v>
      </c>
    </row>
    <row r="50" spans="1:5" ht="15" customHeight="1" x14ac:dyDescent="0.2">
      <c r="A50" s="14"/>
      <c r="B50" s="123" t="s">
        <v>42</v>
      </c>
      <c r="C50" s="151" t="s">
        <v>43</v>
      </c>
      <c r="D50" s="125" t="s">
        <v>6</v>
      </c>
      <c r="E50" s="126">
        <f>'SO 02 02 Pol'!$G$23</f>
        <v>0</v>
      </c>
    </row>
    <row r="51" spans="1:5" ht="15" customHeight="1" x14ac:dyDescent="0.2">
      <c r="A51" s="14"/>
      <c r="B51" s="123" t="s">
        <v>66</v>
      </c>
      <c r="C51" s="151" t="s">
        <v>67</v>
      </c>
      <c r="D51" s="125" t="s">
        <v>7</v>
      </c>
      <c r="E51" s="126">
        <f>'SO 02 02 Pol'!$G$43</f>
        <v>0</v>
      </c>
    </row>
    <row r="52" spans="1:5" ht="15" customHeight="1" x14ac:dyDescent="0.2">
      <c r="A52" s="14"/>
      <c r="B52" s="123" t="s">
        <v>110</v>
      </c>
      <c r="C52" s="151" t="s">
        <v>111</v>
      </c>
      <c r="D52" s="125" t="s">
        <v>7</v>
      </c>
      <c r="E52" s="126">
        <f>'SO 02 02 Pol'!$G$103</f>
        <v>0</v>
      </c>
    </row>
    <row r="53" spans="1:5" ht="25.5" customHeight="1" x14ac:dyDescent="0.2">
      <c r="A53" s="15"/>
      <c r="B53" s="353" t="s">
        <v>9775</v>
      </c>
      <c r="C53" s="354"/>
      <c r="D53" s="355"/>
      <c r="E53" s="163">
        <f>SUM(E49:E52)</f>
        <v>0</v>
      </c>
    </row>
    <row r="54" spans="1:5" ht="31.5" customHeight="1" x14ac:dyDescent="0.2">
      <c r="B54" s="393" t="s">
        <v>9776</v>
      </c>
      <c r="C54" s="394"/>
      <c r="D54" s="395"/>
      <c r="E54" s="165">
        <f>E48+E53</f>
        <v>0</v>
      </c>
    </row>
  </sheetData>
  <mergeCells count="3">
    <mergeCell ref="B48:D48"/>
    <mergeCell ref="B53:D53"/>
    <mergeCell ref="B54:D54"/>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outlinePr summaryBelow="0"/>
  </sheetPr>
  <dimension ref="A1:K6930"/>
  <sheetViews>
    <sheetView workbookViewId="0">
      <pane ySplit="7" topLeftCell="A6903" activePane="bottomLeft" state="frozen"/>
      <selection pane="bottomLeft" activeCell="P6904" sqref="P6904"/>
    </sheetView>
  </sheetViews>
  <sheetFormatPr defaultRowHeight="12.75" outlineLevelRow="1" x14ac:dyDescent="0.2"/>
  <cols>
    <col min="1" max="1" width="4.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169</v>
      </c>
      <c r="B1" s="343"/>
      <c r="C1" s="343"/>
      <c r="D1" s="343"/>
      <c r="E1" s="343"/>
      <c r="F1" s="343"/>
      <c r="G1" s="343"/>
    </row>
    <row r="2" spans="1:11" ht="24.95" customHeight="1" x14ac:dyDescent="0.2">
      <c r="A2" s="16" t="s">
        <v>2</v>
      </c>
      <c r="B2" s="7" t="s">
        <v>14</v>
      </c>
      <c r="C2" s="367" t="s">
        <v>15</v>
      </c>
      <c r="D2" s="368"/>
      <c r="E2" s="368"/>
      <c r="F2" s="368"/>
      <c r="G2" s="369"/>
    </row>
    <row r="3" spans="1:11" ht="24.95" customHeight="1" x14ac:dyDescent="0.2">
      <c r="A3" s="16" t="s">
        <v>3</v>
      </c>
      <c r="B3" s="7" t="s">
        <v>24</v>
      </c>
      <c r="C3" s="367" t="s">
        <v>25</v>
      </c>
      <c r="D3" s="368"/>
      <c r="E3" s="368"/>
      <c r="F3" s="368"/>
      <c r="G3" s="369"/>
    </row>
    <row r="4" spans="1:11" ht="24.95" customHeight="1" x14ac:dyDescent="0.2">
      <c r="A4" s="17" t="s">
        <v>4</v>
      </c>
      <c r="B4" s="18" t="s">
        <v>17</v>
      </c>
      <c r="C4" s="370" t="s">
        <v>21</v>
      </c>
      <c r="D4" s="371"/>
      <c r="E4" s="371"/>
      <c r="F4" s="371"/>
      <c r="G4" s="372"/>
    </row>
    <row r="5" spans="1:11" x14ac:dyDescent="0.2">
      <c r="D5" s="6"/>
    </row>
    <row r="6" spans="1:11" ht="38.25" x14ac:dyDescent="0.2">
      <c r="A6" s="20" t="s">
        <v>127</v>
      </c>
      <c r="B6" s="22" t="s">
        <v>128</v>
      </c>
      <c r="C6" s="22" t="s">
        <v>129</v>
      </c>
      <c r="D6" s="21" t="s">
        <v>130</v>
      </c>
      <c r="E6" s="20" t="s">
        <v>131</v>
      </c>
      <c r="F6" s="19" t="s">
        <v>132</v>
      </c>
      <c r="G6" s="20" t="s">
        <v>11</v>
      </c>
      <c r="H6" s="23" t="s">
        <v>137</v>
      </c>
      <c r="I6" s="23" t="s">
        <v>138</v>
      </c>
      <c r="J6" s="23" t="s">
        <v>139</v>
      </c>
      <c r="K6" s="23" t="s">
        <v>140</v>
      </c>
    </row>
    <row r="7" spans="1:11" hidden="1" x14ac:dyDescent="0.2">
      <c r="A7" s="1"/>
      <c r="B7" s="2"/>
      <c r="C7" s="2"/>
      <c r="D7" s="4"/>
      <c r="E7" s="25"/>
      <c r="F7" s="26"/>
      <c r="G7" s="26"/>
      <c r="H7" s="25"/>
      <c r="I7" s="25"/>
      <c r="J7" s="25"/>
      <c r="K7" s="25"/>
    </row>
    <row r="8" spans="1:11" x14ac:dyDescent="0.2">
      <c r="A8" s="36" t="s">
        <v>148</v>
      </c>
      <c r="B8" s="37" t="s">
        <v>32</v>
      </c>
      <c r="C8" s="58" t="s">
        <v>33</v>
      </c>
      <c r="D8" s="38"/>
      <c r="E8" s="39"/>
      <c r="F8" s="40"/>
      <c r="G8" s="40">
        <f>SUM(G9:G70)</f>
        <v>0</v>
      </c>
      <c r="H8" s="39"/>
      <c r="I8" s="39">
        <f>SUM(I9:I70)</f>
        <v>267.22999999999996</v>
      </c>
      <c r="J8" s="39"/>
      <c r="K8" s="39">
        <f>SUM(K9:K70)</f>
        <v>6.05</v>
      </c>
    </row>
    <row r="9" spans="1:11" ht="22.5" outlineLevel="1" x14ac:dyDescent="0.2">
      <c r="A9" s="43">
        <v>1</v>
      </c>
      <c r="B9" s="44" t="s">
        <v>5819</v>
      </c>
      <c r="C9" s="59" t="s">
        <v>5820</v>
      </c>
      <c r="D9" s="45" t="s">
        <v>172</v>
      </c>
      <c r="E9" s="46">
        <v>26.9</v>
      </c>
      <c r="F9" s="47">
        <v>0</v>
      </c>
      <c r="G9" s="48">
        <f>ROUND(E9*F9,2)</f>
        <v>0</v>
      </c>
      <c r="H9" s="46">
        <v>0</v>
      </c>
      <c r="I9" s="46">
        <f>ROUND(E9*H9,2)</f>
        <v>0</v>
      </c>
      <c r="J9" s="46">
        <v>0.22500000000000001</v>
      </c>
      <c r="K9" s="46">
        <f>ROUND(E9*J9,2)</f>
        <v>6.05</v>
      </c>
    </row>
    <row r="10" spans="1:11" outlineLevel="1" x14ac:dyDescent="0.2">
      <c r="A10" s="31"/>
      <c r="B10" s="32"/>
      <c r="C10" s="71" t="s">
        <v>5821</v>
      </c>
      <c r="D10" s="64"/>
      <c r="E10" s="65">
        <v>26.9</v>
      </c>
      <c r="F10" s="34"/>
      <c r="G10" s="34"/>
      <c r="H10" s="33"/>
      <c r="I10" s="33"/>
      <c r="J10" s="33"/>
      <c r="K10" s="33"/>
    </row>
    <row r="11" spans="1:11" outlineLevel="1" x14ac:dyDescent="0.2">
      <c r="A11" s="43">
        <v>2</v>
      </c>
      <c r="B11" s="44" t="s">
        <v>177</v>
      </c>
      <c r="C11" s="59" t="s">
        <v>178</v>
      </c>
      <c r="D11" s="45" t="s">
        <v>179</v>
      </c>
      <c r="E11" s="46">
        <v>483.98225000000002</v>
      </c>
      <c r="F11" s="47">
        <v>0</v>
      </c>
      <c r="G11" s="48">
        <f>ROUND(E11*F11,2)</f>
        <v>0</v>
      </c>
      <c r="H11" s="46">
        <v>0</v>
      </c>
      <c r="I11" s="46">
        <f>ROUND(E11*H11,2)</f>
        <v>0</v>
      </c>
      <c r="J11" s="46">
        <v>0</v>
      </c>
      <c r="K11" s="46">
        <f>ROUND(E11*J11,2)</f>
        <v>0</v>
      </c>
    </row>
    <row r="12" spans="1:11" outlineLevel="1" x14ac:dyDescent="0.2">
      <c r="A12" s="31"/>
      <c r="B12" s="32"/>
      <c r="C12" s="71" t="s">
        <v>180</v>
      </c>
      <c r="D12" s="64"/>
      <c r="E12" s="65"/>
      <c r="F12" s="34"/>
      <c r="G12" s="34"/>
      <c r="H12" s="33"/>
      <c r="I12" s="33"/>
      <c r="J12" s="33"/>
      <c r="K12" s="33"/>
    </row>
    <row r="13" spans="1:11" outlineLevel="1" x14ac:dyDescent="0.2">
      <c r="A13" s="31"/>
      <c r="B13" s="32"/>
      <c r="C13" s="71" t="s">
        <v>5822</v>
      </c>
      <c r="D13" s="64"/>
      <c r="E13" s="65">
        <v>76.105000000000004</v>
      </c>
      <c r="F13" s="34"/>
      <c r="G13" s="34"/>
      <c r="H13" s="33"/>
      <c r="I13" s="33"/>
      <c r="J13" s="33"/>
      <c r="K13" s="33"/>
    </row>
    <row r="14" spans="1:11" outlineLevel="1" x14ac:dyDescent="0.2">
      <c r="A14" s="31"/>
      <c r="B14" s="32"/>
      <c r="C14" s="71" t="s">
        <v>5823</v>
      </c>
      <c r="D14" s="64"/>
      <c r="E14" s="65">
        <v>44.119399999999999</v>
      </c>
      <c r="F14" s="34"/>
      <c r="G14" s="34"/>
      <c r="H14" s="33"/>
      <c r="I14" s="33"/>
      <c r="J14" s="33"/>
      <c r="K14" s="33"/>
    </row>
    <row r="15" spans="1:11" outlineLevel="1" x14ac:dyDescent="0.2">
      <c r="A15" s="31"/>
      <c r="B15" s="32"/>
      <c r="C15" s="71" t="s">
        <v>5824</v>
      </c>
      <c r="D15" s="64"/>
      <c r="E15" s="65">
        <v>111.5154</v>
      </c>
      <c r="F15" s="34"/>
      <c r="G15" s="34"/>
      <c r="H15" s="33"/>
      <c r="I15" s="33"/>
      <c r="J15" s="33"/>
      <c r="K15" s="33"/>
    </row>
    <row r="16" spans="1:11" outlineLevel="1" x14ac:dyDescent="0.2">
      <c r="A16" s="31"/>
      <c r="B16" s="32"/>
      <c r="C16" s="71" t="s">
        <v>5825</v>
      </c>
      <c r="D16" s="64"/>
      <c r="E16" s="65">
        <v>15.279400000000001</v>
      </c>
      <c r="F16" s="34"/>
      <c r="G16" s="34"/>
      <c r="H16" s="33"/>
      <c r="I16" s="33"/>
      <c r="J16" s="33"/>
      <c r="K16" s="33"/>
    </row>
    <row r="17" spans="1:11" outlineLevel="1" x14ac:dyDescent="0.2">
      <c r="A17" s="31"/>
      <c r="B17" s="32"/>
      <c r="C17" s="71" t="s">
        <v>5826</v>
      </c>
      <c r="D17" s="64"/>
      <c r="E17" s="65">
        <v>67.956000000000003</v>
      </c>
      <c r="F17" s="34"/>
      <c r="G17" s="34"/>
      <c r="H17" s="33"/>
      <c r="I17" s="33"/>
      <c r="J17" s="33"/>
      <c r="K17" s="33"/>
    </row>
    <row r="18" spans="1:11" outlineLevel="1" x14ac:dyDescent="0.2">
      <c r="A18" s="31"/>
      <c r="B18" s="32"/>
      <c r="C18" s="71" t="s">
        <v>5827</v>
      </c>
      <c r="D18" s="64"/>
      <c r="E18" s="65">
        <v>4.6680000000000001</v>
      </c>
      <c r="F18" s="34"/>
      <c r="G18" s="34"/>
      <c r="H18" s="33"/>
      <c r="I18" s="33"/>
      <c r="J18" s="33"/>
      <c r="K18" s="33"/>
    </row>
    <row r="19" spans="1:11" outlineLevel="1" x14ac:dyDescent="0.2">
      <c r="A19" s="31"/>
      <c r="B19" s="32"/>
      <c r="C19" s="71" t="s">
        <v>5828</v>
      </c>
      <c r="D19" s="64"/>
      <c r="E19" s="65">
        <v>37.24</v>
      </c>
      <c r="F19" s="34"/>
      <c r="G19" s="34"/>
      <c r="H19" s="33"/>
      <c r="I19" s="33"/>
      <c r="J19" s="33"/>
      <c r="K19" s="33"/>
    </row>
    <row r="20" spans="1:11" outlineLevel="1" x14ac:dyDescent="0.2">
      <c r="A20" s="31"/>
      <c r="B20" s="32"/>
      <c r="C20" s="71" t="s">
        <v>5829</v>
      </c>
      <c r="D20" s="64"/>
      <c r="E20" s="65">
        <v>11.14</v>
      </c>
      <c r="F20" s="34"/>
      <c r="G20" s="34"/>
      <c r="H20" s="33"/>
      <c r="I20" s="33"/>
      <c r="J20" s="33"/>
      <c r="K20" s="33"/>
    </row>
    <row r="21" spans="1:11" outlineLevel="1" x14ac:dyDescent="0.2">
      <c r="A21" s="31"/>
      <c r="B21" s="32"/>
      <c r="C21" s="71" t="s">
        <v>5830</v>
      </c>
      <c r="D21" s="64"/>
      <c r="E21" s="65">
        <v>20.9</v>
      </c>
      <c r="F21" s="34"/>
      <c r="G21" s="34"/>
      <c r="H21" s="33"/>
      <c r="I21" s="33"/>
      <c r="J21" s="33"/>
      <c r="K21" s="33"/>
    </row>
    <row r="22" spans="1:11" outlineLevel="1" x14ac:dyDescent="0.2">
      <c r="A22" s="31"/>
      <c r="B22" s="32"/>
      <c r="C22" s="71" t="s">
        <v>5831</v>
      </c>
      <c r="D22" s="64"/>
      <c r="E22" s="65">
        <v>18.8078</v>
      </c>
      <c r="F22" s="34"/>
      <c r="G22" s="34"/>
      <c r="H22" s="33"/>
      <c r="I22" s="33"/>
      <c r="J22" s="33"/>
      <c r="K22" s="33"/>
    </row>
    <row r="23" spans="1:11" outlineLevel="1" x14ac:dyDescent="0.2">
      <c r="A23" s="31"/>
      <c r="B23" s="32"/>
      <c r="C23" s="71" t="s">
        <v>5832</v>
      </c>
      <c r="D23" s="64"/>
      <c r="E23" s="65">
        <v>12.5114</v>
      </c>
      <c r="F23" s="34"/>
      <c r="G23" s="34"/>
      <c r="H23" s="33"/>
      <c r="I23" s="33"/>
      <c r="J23" s="33"/>
      <c r="K23" s="33"/>
    </row>
    <row r="24" spans="1:11" outlineLevel="1" x14ac:dyDescent="0.2">
      <c r="A24" s="31"/>
      <c r="B24" s="32"/>
      <c r="C24" s="71" t="s">
        <v>5833</v>
      </c>
      <c r="D24" s="64"/>
      <c r="E24" s="65">
        <v>12.73</v>
      </c>
      <c r="F24" s="34"/>
      <c r="G24" s="34"/>
      <c r="H24" s="33"/>
      <c r="I24" s="33"/>
      <c r="J24" s="33"/>
      <c r="K24" s="33"/>
    </row>
    <row r="25" spans="1:11" outlineLevel="1" x14ac:dyDescent="0.2">
      <c r="A25" s="31"/>
      <c r="B25" s="32"/>
      <c r="C25" s="71" t="s">
        <v>5834</v>
      </c>
      <c r="D25" s="64"/>
      <c r="E25" s="65">
        <v>39.729849999999999</v>
      </c>
      <c r="F25" s="34"/>
      <c r="G25" s="34"/>
      <c r="H25" s="33"/>
      <c r="I25" s="33"/>
      <c r="J25" s="33"/>
      <c r="K25" s="33"/>
    </row>
    <row r="26" spans="1:11" outlineLevel="1" x14ac:dyDescent="0.2">
      <c r="A26" s="31"/>
      <c r="B26" s="32"/>
      <c r="C26" s="71" t="s">
        <v>5835</v>
      </c>
      <c r="D26" s="64"/>
      <c r="E26" s="65">
        <v>11.28</v>
      </c>
      <c r="F26" s="34"/>
      <c r="G26" s="34"/>
      <c r="H26" s="33"/>
      <c r="I26" s="33"/>
      <c r="J26" s="33"/>
      <c r="K26" s="33"/>
    </row>
    <row r="27" spans="1:11" outlineLevel="1" x14ac:dyDescent="0.2">
      <c r="A27" s="43">
        <v>3</v>
      </c>
      <c r="B27" s="44" t="s">
        <v>199</v>
      </c>
      <c r="C27" s="59" t="s">
        <v>200</v>
      </c>
      <c r="D27" s="45" t="s">
        <v>179</v>
      </c>
      <c r="E27" s="46">
        <v>955.09879999999998</v>
      </c>
      <c r="F27" s="47">
        <v>0</v>
      </c>
      <c r="G27" s="48">
        <f>ROUND(E27*F27,2)</f>
        <v>0</v>
      </c>
      <c r="H27" s="46">
        <v>0</v>
      </c>
      <c r="I27" s="46">
        <f>ROUND(E27*H27,2)</f>
        <v>0</v>
      </c>
      <c r="J27" s="46">
        <v>0</v>
      </c>
      <c r="K27" s="46">
        <f>ROUND(E27*J27,2)</f>
        <v>0</v>
      </c>
    </row>
    <row r="28" spans="1:11" outlineLevel="1" x14ac:dyDescent="0.2">
      <c r="A28" s="31"/>
      <c r="B28" s="32"/>
      <c r="C28" s="71" t="s">
        <v>201</v>
      </c>
      <c r="D28" s="64"/>
      <c r="E28" s="65"/>
      <c r="F28" s="34"/>
      <c r="G28" s="34"/>
      <c r="H28" s="33"/>
      <c r="I28" s="33"/>
      <c r="J28" s="33"/>
      <c r="K28" s="33"/>
    </row>
    <row r="29" spans="1:11" outlineLevel="1" x14ac:dyDescent="0.2">
      <c r="A29" s="31"/>
      <c r="B29" s="32"/>
      <c r="C29" s="71" t="s">
        <v>5836</v>
      </c>
      <c r="D29" s="64"/>
      <c r="E29" s="65">
        <v>397.54939999999999</v>
      </c>
      <c r="F29" s="34"/>
      <c r="G29" s="34"/>
      <c r="H29" s="33"/>
      <c r="I29" s="33"/>
      <c r="J29" s="33"/>
      <c r="K29" s="33"/>
    </row>
    <row r="30" spans="1:11" outlineLevel="1" x14ac:dyDescent="0.2">
      <c r="A30" s="31"/>
      <c r="B30" s="32"/>
      <c r="C30" s="72" t="s">
        <v>215</v>
      </c>
      <c r="D30" s="66"/>
      <c r="E30" s="67">
        <v>397.54939999999999</v>
      </c>
      <c r="F30" s="34"/>
      <c r="G30" s="34"/>
      <c r="H30" s="33"/>
      <c r="I30" s="33"/>
      <c r="J30" s="33"/>
      <c r="K30" s="33"/>
    </row>
    <row r="31" spans="1:11" outlineLevel="1" x14ac:dyDescent="0.2">
      <c r="A31" s="31"/>
      <c r="B31" s="32"/>
      <c r="C31" s="71" t="s">
        <v>5837</v>
      </c>
      <c r="D31" s="64"/>
      <c r="E31" s="65">
        <v>160</v>
      </c>
      <c r="F31" s="34"/>
      <c r="G31" s="34"/>
      <c r="H31" s="33"/>
      <c r="I31" s="33"/>
      <c r="J31" s="33"/>
      <c r="K31" s="33"/>
    </row>
    <row r="32" spans="1:11" ht="22.5" outlineLevel="1" x14ac:dyDescent="0.2">
      <c r="A32" s="43">
        <v>4</v>
      </c>
      <c r="B32" s="44" t="s">
        <v>216</v>
      </c>
      <c r="C32" s="59" t="s">
        <v>217</v>
      </c>
      <c r="D32" s="45" t="s">
        <v>179</v>
      </c>
      <c r="E32" s="46">
        <v>246.43285</v>
      </c>
      <c r="F32" s="47">
        <v>0</v>
      </c>
      <c r="G32" s="48">
        <f>ROUND(E32*F32,2)</f>
        <v>0</v>
      </c>
      <c r="H32" s="46">
        <v>0</v>
      </c>
      <c r="I32" s="46">
        <f>ROUND(E32*H32,2)</f>
        <v>0</v>
      </c>
      <c r="J32" s="46">
        <v>0</v>
      </c>
      <c r="K32" s="46">
        <f>ROUND(E32*J32,2)</f>
        <v>0</v>
      </c>
    </row>
    <row r="33" spans="1:11" outlineLevel="1" x14ac:dyDescent="0.2">
      <c r="A33" s="31"/>
      <c r="B33" s="32"/>
      <c r="C33" s="71" t="s">
        <v>5838</v>
      </c>
      <c r="D33" s="64"/>
      <c r="E33" s="65">
        <v>483.98225000000002</v>
      </c>
      <c r="F33" s="34"/>
      <c r="G33" s="34"/>
      <c r="H33" s="33"/>
      <c r="I33" s="33"/>
      <c r="J33" s="33"/>
      <c r="K33" s="33"/>
    </row>
    <row r="34" spans="1:11" outlineLevel="1" x14ac:dyDescent="0.2">
      <c r="A34" s="31"/>
      <c r="B34" s="32"/>
      <c r="C34" s="71" t="s">
        <v>218</v>
      </c>
      <c r="D34" s="64"/>
      <c r="E34" s="65"/>
      <c r="F34" s="34"/>
      <c r="G34" s="34"/>
      <c r="H34" s="33"/>
      <c r="I34" s="33"/>
      <c r="J34" s="33"/>
      <c r="K34" s="33"/>
    </row>
    <row r="35" spans="1:11" outlineLevel="1" x14ac:dyDescent="0.2">
      <c r="A35" s="31"/>
      <c r="B35" s="32"/>
      <c r="C35" s="71" t="s">
        <v>5839</v>
      </c>
      <c r="D35" s="64"/>
      <c r="E35" s="65">
        <v>-397.54939999999999</v>
      </c>
      <c r="F35" s="34"/>
      <c r="G35" s="34"/>
      <c r="H35" s="33"/>
      <c r="I35" s="33"/>
      <c r="J35" s="33"/>
      <c r="K35" s="33"/>
    </row>
    <row r="36" spans="1:11" outlineLevel="1" x14ac:dyDescent="0.2">
      <c r="A36" s="31"/>
      <c r="B36" s="32"/>
      <c r="C36" s="71" t="s">
        <v>5840</v>
      </c>
      <c r="D36" s="64"/>
      <c r="E36" s="65">
        <v>160</v>
      </c>
      <c r="F36" s="34"/>
      <c r="G36" s="34"/>
      <c r="H36" s="33"/>
      <c r="I36" s="33"/>
      <c r="J36" s="33"/>
      <c r="K36" s="33"/>
    </row>
    <row r="37" spans="1:11" outlineLevel="1" x14ac:dyDescent="0.2">
      <c r="A37" s="43">
        <v>5</v>
      </c>
      <c r="B37" s="44" t="s">
        <v>220</v>
      </c>
      <c r="C37" s="59" t="s">
        <v>221</v>
      </c>
      <c r="D37" s="45" t="s">
        <v>179</v>
      </c>
      <c r="E37" s="46">
        <v>4.84</v>
      </c>
      <c r="F37" s="47">
        <v>0</v>
      </c>
      <c r="G37" s="48">
        <f>ROUND(E37*F37,2)</f>
        <v>0</v>
      </c>
      <c r="H37" s="46">
        <v>0</v>
      </c>
      <c r="I37" s="46">
        <f>ROUND(E37*H37,2)</f>
        <v>0</v>
      </c>
      <c r="J37" s="46">
        <v>0</v>
      </c>
      <c r="K37" s="46">
        <f>ROUND(E37*J37,2)</f>
        <v>0</v>
      </c>
    </row>
    <row r="38" spans="1:11" outlineLevel="1" x14ac:dyDescent="0.2">
      <c r="A38" s="31"/>
      <c r="B38" s="32"/>
      <c r="C38" s="71" t="s">
        <v>5835</v>
      </c>
      <c r="D38" s="64"/>
      <c r="E38" s="65">
        <v>11.28</v>
      </c>
      <c r="F38" s="34"/>
      <c r="G38" s="34"/>
      <c r="H38" s="33"/>
      <c r="I38" s="33"/>
      <c r="J38" s="33"/>
      <c r="K38" s="33"/>
    </row>
    <row r="39" spans="1:11" outlineLevel="1" x14ac:dyDescent="0.2">
      <c r="A39" s="31"/>
      <c r="B39" s="32"/>
      <c r="C39" s="71" t="s">
        <v>5841</v>
      </c>
      <c r="D39" s="64"/>
      <c r="E39" s="65">
        <v>-6.44</v>
      </c>
      <c r="F39" s="34"/>
      <c r="G39" s="34"/>
      <c r="H39" s="33"/>
      <c r="I39" s="33"/>
      <c r="J39" s="33"/>
      <c r="K39" s="33"/>
    </row>
    <row r="40" spans="1:11" ht="22.5" outlineLevel="1" x14ac:dyDescent="0.2">
      <c r="A40" s="43">
        <v>6</v>
      </c>
      <c r="B40" s="44" t="s">
        <v>224</v>
      </c>
      <c r="C40" s="59" t="s">
        <v>225</v>
      </c>
      <c r="D40" s="45" t="s">
        <v>179</v>
      </c>
      <c r="E40" s="46">
        <v>4.84</v>
      </c>
      <c r="F40" s="47">
        <v>0</v>
      </c>
      <c r="G40" s="48">
        <f>ROUND(E40*F40,2)</f>
        <v>0</v>
      </c>
      <c r="H40" s="46">
        <v>0</v>
      </c>
      <c r="I40" s="46">
        <f>ROUND(E40*H40,2)</f>
        <v>0</v>
      </c>
      <c r="J40" s="46">
        <v>0</v>
      </c>
      <c r="K40" s="46">
        <f>ROUND(E40*J40,2)</f>
        <v>0</v>
      </c>
    </row>
    <row r="41" spans="1:11" outlineLevel="1" x14ac:dyDescent="0.2">
      <c r="A41" s="31"/>
      <c r="B41" s="32"/>
      <c r="C41" s="71" t="s">
        <v>5842</v>
      </c>
      <c r="D41" s="64"/>
      <c r="E41" s="65">
        <v>4.84</v>
      </c>
      <c r="F41" s="34"/>
      <c r="G41" s="34"/>
      <c r="H41" s="33"/>
      <c r="I41" s="33"/>
      <c r="J41" s="33"/>
      <c r="K41" s="33"/>
    </row>
    <row r="42" spans="1:11" ht="22.5" outlineLevel="1" x14ac:dyDescent="0.2">
      <c r="A42" s="43">
        <v>7</v>
      </c>
      <c r="B42" s="44" t="s">
        <v>227</v>
      </c>
      <c r="C42" s="59" t="s">
        <v>228</v>
      </c>
      <c r="D42" s="45" t="s">
        <v>179</v>
      </c>
      <c r="E42" s="46">
        <v>557.54939999999999</v>
      </c>
      <c r="F42" s="47">
        <v>0</v>
      </c>
      <c r="G42" s="48">
        <f>ROUND(E42*F42,2)</f>
        <v>0</v>
      </c>
      <c r="H42" s="46">
        <v>0</v>
      </c>
      <c r="I42" s="46">
        <f>ROUND(E42*H42,2)</f>
        <v>0</v>
      </c>
      <c r="J42" s="46">
        <v>0</v>
      </c>
      <c r="K42" s="46">
        <f>ROUND(E42*J42,2)</f>
        <v>0</v>
      </c>
    </row>
    <row r="43" spans="1:11" outlineLevel="1" x14ac:dyDescent="0.2">
      <c r="A43" s="31"/>
      <c r="B43" s="32"/>
      <c r="C43" s="71" t="s">
        <v>5836</v>
      </c>
      <c r="D43" s="64"/>
      <c r="E43" s="65">
        <v>397.54939999999999</v>
      </c>
      <c r="F43" s="34"/>
      <c r="G43" s="34"/>
      <c r="H43" s="33"/>
      <c r="I43" s="33"/>
      <c r="J43" s="33"/>
      <c r="K43" s="33"/>
    </row>
    <row r="44" spans="1:11" outlineLevel="1" x14ac:dyDescent="0.2">
      <c r="A44" s="31"/>
      <c r="B44" s="32"/>
      <c r="C44" s="71" t="s">
        <v>5843</v>
      </c>
      <c r="D44" s="64"/>
      <c r="E44" s="65">
        <v>160</v>
      </c>
      <c r="F44" s="34"/>
      <c r="G44" s="34"/>
      <c r="H44" s="33"/>
      <c r="I44" s="33"/>
      <c r="J44" s="33"/>
      <c r="K44" s="33"/>
    </row>
    <row r="45" spans="1:11" ht="22.5" outlineLevel="1" x14ac:dyDescent="0.2">
      <c r="A45" s="43">
        <v>8</v>
      </c>
      <c r="B45" s="44" t="s">
        <v>230</v>
      </c>
      <c r="C45" s="59" t="s">
        <v>231</v>
      </c>
      <c r="D45" s="45" t="s">
        <v>179</v>
      </c>
      <c r="E45" s="46">
        <v>397.54939999999999</v>
      </c>
      <c r="F45" s="47">
        <v>0</v>
      </c>
      <c r="G45" s="48">
        <f>ROUND(E45*F45,2)</f>
        <v>0</v>
      </c>
      <c r="H45" s="46">
        <v>0</v>
      </c>
      <c r="I45" s="46">
        <f>ROUND(E45*H45,2)</f>
        <v>0</v>
      </c>
      <c r="J45" s="46">
        <v>0</v>
      </c>
      <c r="K45" s="46">
        <f>ROUND(E45*J45,2)</f>
        <v>0</v>
      </c>
    </row>
    <row r="46" spans="1:11" outlineLevel="1" x14ac:dyDescent="0.2">
      <c r="A46" s="31"/>
      <c r="B46" s="32"/>
      <c r="C46" s="71" t="s">
        <v>180</v>
      </c>
      <c r="D46" s="64"/>
      <c r="E46" s="65"/>
      <c r="F46" s="34"/>
      <c r="G46" s="34"/>
      <c r="H46" s="33"/>
      <c r="I46" s="33"/>
      <c r="J46" s="33"/>
      <c r="K46" s="33"/>
    </row>
    <row r="47" spans="1:11" outlineLevel="1" x14ac:dyDescent="0.2">
      <c r="A47" s="31"/>
      <c r="B47" s="32"/>
      <c r="C47" s="71" t="s">
        <v>5844</v>
      </c>
      <c r="D47" s="64"/>
      <c r="E47" s="65">
        <v>65.52</v>
      </c>
      <c r="F47" s="34"/>
      <c r="G47" s="34"/>
      <c r="H47" s="33"/>
      <c r="I47" s="33"/>
      <c r="J47" s="33"/>
      <c r="K47" s="33"/>
    </row>
    <row r="48" spans="1:11" outlineLevel="1" x14ac:dyDescent="0.2">
      <c r="A48" s="31"/>
      <c r="B48" s="32"/>
      <c r="C48" s="71" t="s">
        <v>5845</v>
      </c>
      <c r="D48" s="64"/>
      <c r="E48" s="65">
        <v>56.947800000000001</v>
      </c>
      <c r="F48" s="34"/>
      <c r="G48" s="34"/>
      <c r="H48" s="33"/>
      <c r="I48" s="33"/>
      <c r="J48" s="33"/>
      <c r="K48" s="33"/>
    </row>
    <row r="49" spans="1:11" outlineLevel="1" x14ac:dyDescent="0.2">
      <c r="A49" s="31"/>
      <c r="B49" s="32"/>
      <c r="C49" s="71" t="s">
        <v>5846</v>
      </c>
      <c r="D49" s="64"/>
      <c r="E49" s="65">
        <v>97.217399999999998</v>
      </c>
      <c r="F49" s="34"/>
      <c r="G49" s="34"/>
      <c r="H49" s="33"/>
      <c r="I49" s="33"/>
      <c r="J49" s="33"/>
      <c r="K49" s="33"/>
    </row>
    <row r="50" spans="1:11" outlineLevel="1" x14ac:dyDescent="0.2">
      <c r="A50" s="31"/>
      <c r="B50" s="32"/>
      <c r="C50" s="71" t="s">
        <v>5847</v>
      </c>
      <c r="D50" s="64"/>
      <c r="E50" s="65">
        <v>12.68</v>
      </c>
      <c r="F50" s="34"/>
      <c r="G50" s="34"/>
      <c r="H50" s="33"/>
      <c r="I50" s="33"/>
      <c r="J50" s="33"/>
      <c r="K50" s="33"/>
    </row>
    <row r="51" spans="1:11" outlineLevel="1" x14ac:dyDescent="0.2">
      <c r="A51" s="31"/>
      <c r="B51" s="32"/>
      <c r="C51" s="71" t="s">
        <v>5848</v>
      </c>
      <c r="D51" s="64"/>
      <c r="E51" s="65">
        <v>45.384900000000002</v>
      </c>
      <c r="F51" s="34"/>
      <c r="G51" s="34"/>
      <c r="H51" s="33"/>
      <c r="I51" s="33"/>
      <c r="J51" s="33"/>
      <c r="K51" s="33"/>
    </row>
    <row r="52" spans="1:11" outlineLevel="1" x14ac:dyDescent="0.2">
      <c r="A52" s="31"/>
      <c r="B52" s="32"/>
      <c r="C52" s="71" t="s">
        <v>5849</v>
      </c>
      <c r="D52" s="64"/>
      <c r="E52" s="65">
        <v>11.5533</v>
      </c>
      <c r="F52" s="34"/>
      <c r="G52" s="34"/>
      <c r="H52" s="33"/>
      <c r="I52" s="33"/>
      <c r="J52" s="33"/>
      <c r="K52" s="33"/>
    </row>
    <row r="53" spans="1:11" outlineLevel="1" x14ac:dyDescent="0.2">
      <c r="A53" s="31"/>
      <c r="B53" s="32"/>
      <c r="C53" s="71" t="s">
        <v>5850</v>
      </c>
      <c r="D53" s="64"/>
      <c r="E53" s="65">
        <v>27.16</v>
      </c>
      <c r="F53" s="34"/>
      <c r="G53" s="34"/>
      <c r="H53" s="33"/>
      <c r="I53" s="33"/>
      <c r="J53" s="33"/>
      <c r="K53" s="33"/>
    </row>
    <row r="54" spans="1:11" outlineLevel="1" x14ac:dyDescent="0.2">
      <c r="A54" s="31"/>
      <c r="B54" s="32"/>
      <c r="C54" s="71" t="s">
        <v>5851</v>
      </c>
      <c r="D54" s="64"/>
      <c r="E54" s="65">
        <v>5.57</v>
      </c>
      <c r="F54" s="34"/>
      <c r="G54" s="34"/>
      <c r="H54" s="33"/>
      <c r="I54" s="33"/>
      <c r="J54" s="33"/>
      <c r="K54" s="33"/>
    </row>
    <row r="55" spans="1:11" outlineLevel="1" x14ac:dyDescent="0.2">
      <c r="A55" s="31"/>
      <c r="B55" s="32"/>
      <c r="C55" s="71" t="s">
        <v>5852</v>
      </c>
      <c r="D55" s="64"/>
      <c r="E55" s="65">
        <v>14.44</v>
      </c>
      <c r="F55" s="34"/>
      <c r="G55" s="34"/>
      <c r="H55" s="33"/>
      <c r="I55" s="33"/>
      <c r="J55" s="33"/>
      <c r="K55" s="33"/>
    </row>
    <row r="56" spans="1:11" outlineLevel="1" x14ac:dyDescent="0.2">
      <c r="A56" s="31"/>
      <c r="B56" s="32"/>
      <c r="C56" s="71" t="s">
        <v>5853</v>
      </c>
      <c r="D56" s="64"/>
      <c r="E56" s="65">
        <v>16.995000000000001</v>
      </c>
      <c r="F56" s="34"/>
      <c r="G56" s="34"/>
      <c r="H56" s="33"/>
      <c r="I56" s="33"/>
      <c r="J56" s="33"/>
      <c r="K56" s="33"/>
    </row>
    <row r="57" spans="1:11" outlineLevel="1" x14ac:dyDescent="0.2">
      <c r="A57" s="31"/>
      <c r="B57" s="32"/>
      <c r="C57" s="71" t="s">
        <v>5854</v>
      </c>
      <c r="D57" s="64"/>
      <c r="E57" s="65">
        <v>10.285</v>
      </c>
      <c r="F57" s="34"/>
      <c r="G57" s="34"/>
      <c r="H57" s="33"/>
      <c r="I57" s="33"/>
      <c r="J57" s="33"/>
      <c r="K57" s="33"/>
    </row>
    <row r="58" spans="1:11" outlineLevel="1" x14ac:dyDescent="0.2">
      <c r="A58" s="31"/>
      <c r="B58" s="32"/>
      <c r="C58" s="71" t="s">
        <v>5855</v>
      </c>
      <c r="D58" s="64"/>
      <c r="E58" s="65">
        <v>7.79</v>
      </c>
      <c r="F58" s="34"/>
      <c r="G58" s="34"/>
      <c r="H58" s="33"/>
      <c r="I58" s="33"/>
      <c r="J58" s="33"/>
      <c r="K58" s="33"/>
    </row>
    <row r="59" spans="1:11" outlineLevel="1" x14ac:dyDescent="0.2">
      <c r="A59" s="31"/>
      <c r="B59" s="32"/>
      <c r="C59" s="71" t="s">
        <v>5856</v>
      </c>
      <c r="D59" s="64"/>
      <c r="E59" s="65">
        <v>19.565999999999999</v>
      </c>
      <c r="F59" s="34"/>
      <c r="G59" s="34"/>
      <c r="H59" s="33"/>
      <c r="I59" s="33"/>
      <c r="J59" s="33"/>
      <c r="K59" s="33"/>
    </row>
    <row r="60" spans="1:11" outlineLevel="1" x14ac:dyDescent="0.2">
      <c r="A60" s="31"/>
      <c r="B60" s="32"/>
      <c r="C60" s="71" t="s">
        <v>5857</v>
      </c>
      <c r="D60" s="64"/>
      <c r="E60" s="65">
        <v>6.44</v>
      </c>
      <c r="F60" s="34"/>
      <c r="G60" s="34"/>
      <c r="H60" s="33"/>
      <c r="I60" s="33"/>
      <c r="J60" s="33"/>
      <c r="K60" s="33"/>
    </row>
    <row r="61" spans="1:11" ht="22.5" outlineLevel="1" x14ac:dyDescent="0.2">
      <c r="A61" s="43">
        <v>9</v>
      </c>
      <c r="B61" s="44" t="s">
        <v>5858</v>
      </c>
      <c r="C61" s="59" t="s">
        <v>5859</v>
      </c>
      <c r="D61" s="45" t="s">
        <v>172</v>
      </c>
      <c r="E61" s="46">
        <v>1600</v>
      </c>
      <c r="F61" s="47">
        <v>0</v>
      </c>
      <c r="G61" s="48">
        <f>ROUND(E61*F61,2)</f>
        <v>0</v>
      </c>
      <c r="H61" s="46">
        <v>0</v>
      </c>
      <c r="I61" s="46">
        <f>ROUND(E61*H61,2)</f>
        <v>0</v>
      </c>
      <c r="J61" s="46">
        <v>0</v>
      </c>
      <c r="K61" s="46">
        <f>ROUND(E61*J61,2)</f>
        <v>0</v>
      </c>
    </row>
    <row r="62" spans="1:11" outlineLevel="1" x14ac:dyDescent="0.2">
      <c r="A62" s="31"/>
      <c r="B62" s="32"/>
      <c r="C62" s="71" t="s">
        <v>5860</v>
      </c>
      <c r="D62" s="64"/>
      <c r="E62" s="65">
        <v>1600</v>
      </c>
      <c r="F62" s="34"/>
      <c r="G62" s="34"/>
      <c r="H62" s="33"/>
      <c r="I62" s="33"/>
      <c r="J62" s="33"/>
      <c r="K62" s="33"/>
    </row>
    <row r="63" spans="1:11" outlineLevel="1" x14ac:dyDescent="0.2">
      <c r="A63" s="43">
        <v>10</v>
      </c>
      <c r="B63" s="44" t="s">
        <v>235</v>
      </c>
      <c r="C63" s="59" t="s">
        <v>236</v>
      </c>
      <c r="D63" s="45" t="s">
        <v>179</v>
      </c>
      <c r="E63" s="46">
        <v>86.432850000000002</v>
      </c>
      <c r="F63" s="47">
        <v>0</v>
      </c>
      <c r="G63" s="48">
        <f>ROUND(E63*F63,2)</f>
        <v>0</v>
      </c>
      <c r="H63" s="46">
        <v>0</v>
      </c>
      <c r="I63" s="46">
        <f>ROUND(E63*H63,2)</f>
        <v>0</v>
      </c>
      <c r="J63" s="46">
        <v>0</v>
      </c>
      <c r="K63" s="46">
        <f>ROUND(E63*J63,2)</f>
        <v>0</v>
      </c>
    </row>
    <row r="64" spans="1:11" outlineLevel="1" x14ac:dyDescent="0.2">
      <c r="A64" s="31"/>
      <c r="B64" s="32"/>
      <c r="C64" s="71" t="s">
        <v>5838</v>
      </c>
      <c r="D64" s="64"/>
      <c r="E64" s="65">
        <v>483.98225000000002</v>
      </c>
      <c r="F64" s="34"/>
      <c r="G64" s="34"/>
      <c r="H64" s="33"/>
      <c r="I64" s="33"/>
      <c r="J64" s="33"/>
      <c r="K64" s="33"/>
    </row>
    <row r="65" spans="1:11" outlineLevel="1" x14ac:dyDescent="0.2">
      <c r="A65" s="31"/>
      <c r="B65" s="32"/>
      <c r="C65" s="71" t="s">
        <v>218</v>
      </c>
      <c r="D65" s="64"/>
      <c r="E65" s="65"/>
      <c r="F65" s="34"/>
      <c r="G65" s="34"/>
      <c r="H65" s="33"/>
      <c r="I65" s="33"/>
      <c r="J65" s="33"/>
      <c r="K65" s="33"/>
    </row>
    <row r="66" spans="1:11" outlineLevel="1" x14ac:dyDescent="0.2">
      <c r="A66" s="31"/>
      <c r="B66" s="32"/>
      <c r="C66" s="71" t="s">
        <v>5839</v>
      </c>
      <c r="D66" s="64"/>
      <c r="E66" s="65">
        <v>-397.54939999999999</v>
      </c>
      <c r="F66" s="34"/>
      <c r="G66" s="34"/>
      <c r="H66" s="33"/>
      <c r="I66" s="33"/>
      <c r="J66" s="33"/>
      <c r="K66" s="33"/>
    </row>
    <row r="67" spans="1:11" outlineLevel="1" x14ac:dyDescent="0.2">
      <c r="A67" s="43">
        <v>11</v>
      </c>
      <c r="B67" s="44" t="s">
        <v>5861</v>
      </c>
      <c r="C67" s="59" t="s">
        <v>5862</v>
      </c>
      <c r="D67" s="45" t="s">
        <v>172</v>
      </c>
      <c r="E67" s="46">
        <v>1600</v>
      </c>
      <c r="F67" s="47">
        <v>0</v>
      </c>
      <c r="G67" s="48">
        <f>ROUND(E67*F67,2)</f>
        <v>0</v>
      </c>
      <c r="H67" s="46">
        <v>2.0000000000000002E-5</v>
      </c>
      <c r="I67" s="46">
        <f>ROUND(E67*H67,2)</f>
        <v>0.03</v>
      </c>
      <c r="J67" s="46">
        <v>0</v>
      </c>
      <c r="K67" s="46">
        <f>ROUND(E67*J67,2)</f>
        <v>0</v>
      </c>
    </row>
    <row r="68" spans="1:11" outlineLevel="1" x14ac:dyDescent="0.2">
      <c r="A68" s="31"/>
      <c r="B68" s="32"/>
      <c r="C68" s="71" t="s">
        <v>5860</v>
      </c>
      <c r="D68" s="64"/>
      <c r="E68" s="65">
        <v>1600</v>
      </c>
      <c r="F68" s="34"/>
      <c r="G68" s="34"/>
      <c r="H68" s="33"/>
      <c r="I68" s="33"/>
      <c r="J68" s="33"/>
      <c r="K68" s="33"/>
    </row>
    <row r="69" spans="1:11" outlineLevel="1" x14ac:dyDescent="0.2">
      <c r="A69" s="43">
        <v>12</v>
      </c>
      <c r="B69" s="44" t="s">
        <v>5863</v>
      </c>
      <c r="C69" s="59" t="s">
        <v>5864</v>
      </c>
      <c r="D69" s="45" t="s">
        <v>179</v>
      </c>
      <c r="E69" s="46">
        <v>160</v>
      </c>
      <c r="F69" s="47">
        <v>0</v>
      </c>
      <c r="G69" s="48">
        <f>ROUND(E69*F69,2)</f>
        <v>0</v>
      </c>
      <c r="H69" s="46">
        <v>1.67</v>
      </c>
      <c r="I69" s="46">
        <f>ROUND(E69*H69,2)</f>
        <v>267.2</v>
      </c>
      <c r="J69" s="46">
        <v>0</v>
      </c>
      <c r="K69" s="46">
        <f>ROUND(E69*J69,2)</f>
        <v>0</v>
      </c>
    </row>
    <row r="70" spans="1:11" outlineLevel="1" x14ac:dyDescent="0.2">
      <c r="A70" s="31"/>
      <c r="B70" s="32"/>
      <c r="C70" s="71" t="s">
        <v>5865</v>
      </c>
      <c r="D70" s="64"/>
      <c r="E70" s="65">
        <v>160</v>
      </c>
      <c r="F70" s="34"/>
      <c r="G70" s="34"/>
      <c r="H70" s="33"/>
      <c r="I70" s="33"/>
      <c r="J70" s="33"/>
      <c r="K70" s="33"/>
    </row>
    <row r="71" spans="1:11" x14ac:dyDescent="0.2">
      <c r="A71" s="36" t="s">
        <v>148</v>
      </c>
      <c r="B71" s="37" t="s">
        <v>34</v>
      </c>
      <c r="C71" s="58" t="s">
        <v>35</v>
      </c>
      <c r="D71" s="38"/>
      <c r="E71" s="39"/>
      <c r="F71" s="40"/>
      <c r="G71" s="40">
        <f>SUM(G72:G162)</f>
        <v>0</v>
      </c>
      <c r="H71" s="39"/>
      <c r="I71" s="39">
        <f>SUM(I72:I162)</f>
        <v>190.31</v>
      </c>
      <c r="J71" s="39"/>
      <c r="K71" s="39">
        <f>SUM(K72:K162)</f>
        <v>0</v>
      </c>
    </row>
    <row r="72" spans="1:11" outlineLevel="1" x14ac:dyDescent="0.2">
      <c r="A72" s="43">
        <v>13</v>
      </c>
      <c r="B72" s="44" t="s">
        <v>243</v>
      </c>
      <c r="C72" s="59" t="s">
        <v>244</v>
      </c>
      <c r="D72" s="45" t="s">
        <v>179</v>
      </c>
      <c r="E72" s="46">
        <v>35.1021</v>
      </c>
      <c r="F72" s="47">
        <v>0</v>
      </c>
      <c r="G72" s="48">
        <f>ROUND(E72*F72,2)</f>
        <v>0</v>
      </c>
      <c r="H72" s="46">
        <v>1.63</v>
      </c>
      <c r="I72" s="46">
        <f>ROUND(E72*H72,2)</f>
        <v>57.22</v>
      </c>
      <c r="J72" s="46">
        <v>0</v>
      </c>
      <c r="K72" s="46">
        <f>ROUND(E72*J72,2)</f>
        <v>0</v>
      </c>
    </row>
    <row r="73" spans="1:11" outlineLevel="1" x14ac:dyDescent="0.2">
      <c r="A73" s="31"/>
      <c r="B73" s="32"/>
      <c r="C73" s="71" t="s">
        <v>5866</v>
      </c>
      <c r="D73" s="64"/>
      <c r="E73" s="65">
        <v>12.111000000000001</v>
      </c>
      <c r="F73" s="34"/>
      <c r="G73" s="34"/>
      <c r="H73" s="33"/>
      <c r="I73" s="33"/>
      <c r="J73" s="33"/>
      <c r="K73" s="33"/>
    </row>
    <row r="74" spans="1:11" outlineLevel="1" x14ac:dyDescent="0.2">
      <c r="A74" s="31"/>
      <c r="B74" s="32"/>
      <c r="C74" s="71" t="s">
        <v>5867</v>
      </c>
      <c r="D74" s="64"/>
      <c r="E74" s="65">
        <v>7.9760999999999997</v>
      </c>
      <c r="F74" s="34"/>
      <c r="G74" s="34"/>
      <c r="H74" s="33"/>
      <c r="I74" s="33"/>
      <c r="J74" s="33"/>
      <c r="K74" s="33"/>
    </row>
    <row r="75" spans="1:11" outlineLevel="1" x14ac:dyDescent="0.2">
      <c r="A75" s="31"/>
      <c r="B75" s="32"/>
      <c r="C75" s="71" t="s">
        <v>5868</v>
      </c>
      <c r="D75" s="64"/>
      <c r="E75" s="65">
        <v>15.015000000000001</v>
      </c>
      <c r="F75" s="34"/>
      <c r="G75" s="34"/>
      <c r="H75" s="33"/>
      <c r="I75" s="33"/>
      <c r="J75" s="33"/>
      <c r="K75" s="33"/>
    </row>
    <row r="76" spans="1:11" outlineLevel="1" x14ac:dyDescent="0.2">
      <c r="A76" s="43">
        <v>14</v>
      </c>
      <c r="B76" s="44" t="s">
        <v>249</v>
      </c>
      <c r="C76" s="59" t="s">
        <v>250</v>
      </c>
      <c r="D76" s="45" t="s">
        <v>172</v>
      </c>
      <c r="E76" s="46">
        <v>297.83600000000001</v>
      </c>
      <c r="F76" s="47">
        <v>0</v>
      </c>
      <c r="G76" s="48">
        <f>ROUND(E76*F76,2)</f>
        <v>0</v>
      </c>
      <c r="H76" s="46">
        <v>1.8000000000000001E-4</v>
      </c>
      <c r="I76" s="46">
        <f>ROUND(E76*H76,2)</f>
        <v>0.05</v>
      </c>
      <c r="J76" s="46">
        <v>0</v>
      </c>
      <c r="K76" s="46">
        <f>ROUND(E76*J76,2)</f>
        <v>0</v>
      </c>
    </row>
    <row r="77" spans="1:11" outlineLevel="1" x14ac:dyDescent="0.2">
      <c r="A77" s="31"/>
      <c r="B77" s="32"/>
      <c r="C77" s="71" t="s">
        <v>5869</v>
      </c>
      <c r="D77" s="64"/>
      <c r="E77" s="65">
        <v>102.76</v>
      </c>
      <c r="F77" s="34"/>
      <c r="G77" s="34"/>
      <c r="H77" s="33"/>
      <c r="I77" s="33"/>
      <c r="J77" s="33"/>
      <c r="K77" s="33"/>
    </row>
    <row r="78" spans="1:11" outlineLevel="1" x14ac:dyDescent="0.2">
      <c r="A78" s="31"/>
      <c r="B78" s="32"/>
      <c r="C78" s="71" t="s">
        <v>5870</v>
      </c>
      <c r="D78" s="64"/>
      <c r="E78" s="65">
        <v>67.676000000000002</v>
      </c>
      <c r="F78" s="34"/>
      <c r="G78" s="34"/>
      <c r="H78" s="33"/>
      <c r="I78" s="33"/>
      <c r="J78" s="33"/>
      <c r="K78" s="33"/>
    </row>
    <row r="79" spans="1:11" outlineLevel="1" x14ac:dyDescent="0.2">
      <c r="A79" s="31"/>
      <c r="B79" s="32"/>
      <c r="C79" s="71" t="s">
        <v>5871</v>
      </c>
      <c r="D79" s="64"/>
      <c r="E79" s="65">
        <v>127.4</v>
      </c>
      <c r="F79" s="34"/>
      <c r="G79" s="34"/>
      <c r="H79" s="33"/>
      <c r="I79" s="33"/>
      <c r="J79" s="33"/>
      <c r="K79" s="33"/>
    </row>
    <row r="80" spans="1:11" outlineLevel="1" x14ac:dyDescent="0.2">
      <c r="A80" s="43">
        <v>15</v>
      </c>
      <c r="B80" s="44" t="s">
        <v>255</v>
      </c>
      <c r="C80" s="59" t="s">
        <v>256</v>
      </c>
      <c r="D80" s="45" t="s">
        <v>179</v>
      </c>
      <c r="E80" s="46">
        <v>0.84750000000000003</v>
      </c>
      <c r="F80" s="47">
        <v>0</v>
      </c>
      <c r="G80" s="48">
        <f>ROUND(E80*F80,2)</f>
        <v>0</v>
      </c>
      <c r="H80" s="46">
        <v>2.16</v>
      </c>
      <c r="I80" s="46">
        <f>ROUND(E80*H80,2)</f>
        <v>1.83</v>
      </c>
      <c r="J80" s="46">
        <v>0</v>
      </c>
      <c r="K80" s="46">
        <f>ROUND(E80*J80,2)</f>
        <v>0</v>
      </c>
    </row>
    <row r="81" spans="1:11" outlineLevel="1" x14ac:dyDescent="0.2">
      <c r="A81" s="31"/>
      <c r="B81" s="32"/>
      <c r="C81" s="71" t="s">
        <v>5872</v>
      </c>
      <c r="D81" s="64"/>
      <c r="E81" s="65"/>
      <c r="F81" s="34"/>
      <c r="G81" s="34"/>
      <c r="H81" s="33"/>
      <c r="I81" s="33"/>
      <c r="J81" s="33"/>
      <c r="K81" s="33"/>
    </row>
    <row r="82" spans="1:11" outlineLevel="1" x14ac:dyDescent="0.2">
      <c r="A82" s="31"/>
      <c r="B82" s="32"/>
      <c r="C82" s="71" t="s">
        <v>5873</v>
      </c>
      <c r="D82" s="64"/>
      <c r="E82" s="65">
        <v>0.28749999999999998</v>
      </c>
      <c r="F82" s="34"/>
      <c r="G82" s="34"/>
      <c r="H82" s="33"/>
      <c r="I82" s="33"/>
      <c r="J82" s="33"/>
      <c r="K82" s="33"/>
    </row>
    <row r="83" spans="1:11" outlineLevel="1" x14ac:dyDescent="0.2">
      <c r="A83" s="31"/>
      <c r="B83" s="32"/>
      <c r="C83" s="71" t="s">
        <v>5874</v>
      </c>
      <c r="D83" s="64"/>
      <c r="E83" s="65">
        <v>0.8</v>
      </c>
      <c r="F83" s="34"/>
      <c r="G83" s="34"/>
      <c r="H83" s="33"/>
      <c r="I83" s="33"/>
      <c r="J83" s="33"/>
      <c r="K83" s="33"/>
    </row>
    <row r="84" spans="1:11" outlineLevel="1" x14ac:dyDescent="0.2">
      <c r="A84" s="31"/>
      <c r="B84" s="32"/>
      <c r="C84" s="71" t="s">
        <v>5875</v>
      </c>
      <c r="D84" s="64"/>
      <c r="E84" s="65">
        <v>-0.24</v>
      </c>
      <c r="F84" s="34"/>
      <c r="G84" s="34"/>
      <c r="H84" s="33"/>
      <c r="I84" s="33"/>
      <c r="J84" s="33"/>
      <c r="K84" s="33"/>
    </row>
    <row r="85" spans="1:11" outlineLevel="1" x14ac:dyDescent="0.2">
      <c r="A85" s="43">
        <v>16</v>
      </c>
      <c r="B85" s="44" t="s">
        <v>265</v>
      </c>
      <c r="C85" s="59" t="s">
        <v>266</v>
      </c>
      <c r="D85" s="45" t="s">
        <v>179</v>
      </c>
      <c r="E85" s="46">
        <v>0.58499999999999996</v>
      </c>
      <c r="F85" s="47">
        <v>0</v>
      </c>
      <c r="G85" s="48">
        <f>ROUND(E85*F85,2)</f>
        <v>0</v>
      </c>
      <c r="H85" s="46">
        <v>2.5249999999999999</v>
      </c>
      <c r="I85" s="46">
        <f>ROUND(E85*H85,2)</f>
        <v>1.48</v>
      </c>
      <c r="J85" s="46">
        <v>0</v>
      </c>
      <c r="K85" s="46">
        <f>ROUND(E85*J85,2)</f>
        <v>0</v>
      </c>
    </row>
    <row r="86" spans="1:11" outlineLevel="1" x14ac:dyDescent="0.2">
      <c r="A86" s="31"/>
      <c r="B86" s="32"/>
      <c r="C86" s="71" t="s">
        <v>5876</v>
      </c>
      <c r="D86" s="64"/>
      <c r="E86" s="65">
        <v>0.58499999999999996</v>
      </c>
      <c r="F86" s="34"/>
      <c r="G86" s="34"/>
      <c r="H86" s="33"/>
      <c r="I86" s="33"/>
      <c r="J86" s="33"/>
      <c r="K86" s="33"/>
    </row>
    <row r="87" spans="1:11" outlineLevel="1" x14ac:dyDescent="0.2">
      <c r="A87" s="43">
        <v>17</v>
      </c>
      <c r="B87" s="44" t="s">
        <v>269</v>
      </c>
      <c r="C87" s="59" t="s">
        <v>270</v>
      </c>
      <c r="D87" s="45" t="s">
        <v>179</v>
      </c>
      <c r="E87" s="46">
        <v>6.7469999999999999</v>
      </c>
      <c r="F87" s="47">
        <v>0</v>
      </c>
      <c r="G87" s="48">
        <f>ROUND(E87*F87,2)</f>
        <v>0</v>
      </c>
      <c r="H87" s="46">
        <v>2.5249999999999999</v>
      </c>
      <c r="I87" s="46">
        <f>ROUND(E87*H87,2)</f>
        <v>17.04</v>
      </c>
      <c r="J87" s="46">
        <v>0</v>
      </c>
      <c r="K87" s="46">
        <f>ROUND(E87*J87,2)</f>
        <v>0</v>
      </c>
    </row>
    <row r="88" spans="1:11" outlineLevel="1" x14ac:dyDescent="0.2">
      <c r="A88" s="31"/>
      <c r="B88" s="32"/>
      <c r="C88" s="71" t="s">
        <v>5877</v>
      </c>
      <c r="D88" s="64"/>
      <c r="E88" s="65"/>
      <c r="F88" s="34"/>
      <c r="G88" s="34"/>
      <c r="H88" s="33"/>
      <c r="I88" s="33"/>
      <c r="J88" s="33"/>
      <c r="K88" s="33"/>
    </row>
    <row r="89" spans="1:11" outlineLevel="1" x14ac:dyDescent="0.2">
      <c r="A89" s="31"/>
      <c r="B89" s="32"/>
      <c r="C89" s="71" t="s">
        <v>5878</v>
      </c>
      <c r="D89" s="64"/>
      <c r="E89" s="65">
        <v>4.0529999999999999</v>
      </c>
      <c r="F89" s="34"/>
      <c r="G89" s="34"/>
      <c r="H89" s="33"/>
      <c r="I89" s="33"/>
      <c r="J89" s="33"/>
      <c r="K89" s="33"/>
    </row>
    <row r="90" spans="1:11" outlineLevel="1" x14ac:dyDescent="0.2">
      <c r="A90" s="31"/>
      <c r="B90" s="32"/>
      <c r="C90" s="71" t="s">
        <v>5879</v>
      </c>
      <c r="D90" s="64"/>
      <c r="E90" s="65">
        <v>0.57899999999999996</v>
      </c>
      <c r="F90" s="34"/>
      <c r="G90" s="34"/>
      <c r="H90" s="33"/>
      <c r="I90" s="33"/>
      <c r="J90" s="33"/>
      <c r="K90" s="33"/>
    </row>
    <row r="91" spans="1:11" outlineLevel="1" x14ac:dyDescent="0.2">
      <c r="A91" s="31"/>
      <c r="B91" s="32"/>
      <c r="C91" s="71" t="s">
        <v>5880</v>
      </c>
      <c r="D91" s="64"/>
      <c r="E91" s="65">
        <v>0.72</v>
      </c>
      <c r="F91" s="34"/>
      <c r="G91" s="34"/>
      <c r="H91" s="33"/>
      <c r="I91" s="33"/>
      <c r="J91" s="33"/>
      <c r="K91" s="33"/>
    </row>
    <row r="92" spans="1:11" outlineLevel="1" x14ac:dyDescent="0.2">
      <c r="A92" s="31"/>
      <c r="B92" s="32"/>
      <c r="C92" s="71" t="s">
        <v>5881</v>
      </c>
      <c r="D92" s="64"/>
      <c r="E92" s="65">
        <v>1.395</v>
      </c>
      <c r="F92" s="34"/>
      <c r="G92" s="34"/>
      <c r="H92" s="33"/>
      <c r="I92" s="33"/>
      <c r="J92" s="33"/>
      <c r="K92" s="33"/>
    </row>
    <row r="93" spans="1:11" outlineLevel="1" x14ac:dyDescent="0.2">
      <c r="A93" s="43">
        <v>18</v>
      </c>
      <c r="B93" s="44" t="s">
        <v>280</v>
      </c>
      <c r="C93" s="59" t="s">
        <v>281</v>
      </c>
      <c r="D93" s="45" t="s">
        <v>172</v>
      </c>
      <c r="E93" s="46">
        <v>9.4969999999999999</v>
      </c>
      <c r="F93" s="47">
        <v>0</v>
      </c>
      <c r="G93" s="48">
        <f>ROUND(E93*F93,2)</f>
        <v>0</v>
      </c>
      <c r="H93" s="46">
        <v>3.9199999999999999E-2</v>
      </c>
      <c r="I93" s="46">
        <f>ROUND(E93*H93,2)</f>
        <v>0.37</v>
      </c>
      <c r="J93" s="46">
        <v>0</v>
      </c>
      <c r="K93" s="46">
        <f>ROUND(E93*J93,2)</f>
        <v>0</v>
      </c>
    </row>
    <row r="94" spans="1:11" outlineLevel="1" x14ac:dyDescent="0.2">
      <c r="A94" s="31"/>
      <c r="B94" s="32"/>
      <c r="C94" s="71" t="s">
        <v>5877</v>
      </c>
      <c r="D94" s="64"/>
      <c r="E94" s="65"/>
      <c r="F94" s="34"/>
      <c r="G94" s="34"/>
      <c r="H94" s="33"/>
      <c r="I94" s="33"/>
      <c r="J94" s="33"/>
      <c r="K94" s="33"/>
    </row>
    <row r="95" spans="1:11" outlineLevel="1" x14ac:dyDescent="0.2">
      <c r="A95" s="31"/>
      <c r="B95" s="32"/>
      <c r="C95" s="71" t="s">
        <v>5882</v>
      </c>
      <c r="D95" s="64"/>
      <c r="E95" s="65">
        <v>5.3579999999999997</v>
      </c>
      <c r="F95" s="34"/>
      <c r="G95" s="34"/>
      <c r="H95" s="33"/>
      <c r="I95" s="33"/>
      <c r="J95" s="33"/>
      <c r="K95" s="33"/>
    </row>
    <row r="96" spans="1:11" outlineLevel="1" x14ac:dyDescent="0.2">
      <c r="A96" s="31"/>
      <c r="B96" s="32"/>
      <c r="C96" s="71" t="s">
        <v>5883</v>
      </c>
      <c r="D96" s="64"/>
      <c r="E96" s="65">
        <v>1.179</v>
      </c>
      <c r="F96" s="34"/>
      <c r="G96" s="34"/>
      <c r="H96" s="33"/>
      <c r="I96" s="33"/>
      <c r="J96" s="33"/>
      <c r="K96" s="33"/>
    </row>
    <row r="97" spans="1:11" outlineLevel="1" x14ac:dyDescent="0.2">
      <c r="A97" s="31"/>
      <c r="B97" s="32"/>
      <c r="C97" s="71" t="s">
        <v>5884</v>
      </c>
      <c r="D97" s="64"/>
      <c r="E97" s="65">
        <v>1.68</v>
      </c>
      <c r="F97" s="34"/>
      <c r="G97" s="34"/>
      <c r="H97" s="33"/>
      <c r="I97" s="33"/>
      <c r="J97" s="33"/>
      <c r="K97" s="33"/>
    </row>
    <row r="98" spans="1:11" outlineLevel="1" x14ac:dyDescent="0.2">
      <c r="A98" s="31"/>
      <c r="B98" s="32"/>
      <c r="C98" s="71" t="s">
        <v>5885</v>
      </c>
      <c r="D98" s="64"/>
      <c r="E98" s="65">
        <v>1.28</v>
      </c>
      <c r="F98" s="34"/>
      <c r="G98" s="34"/>
      <c r="H98" s="33"/>
      <c r="I98" s="33"/>
      <c r="J98" s="33"/>
      <c r="K98" s="33"/>
    </row>
    <row r="99" spans="1:11" outlineLevel="1" x14ac:dyDescent="0.2">
      <c r="A99" s="43">
        <v>19</v>
      </c>
      <c r="B99" s="44" t="s">
        <v>291</v>
      </c>
      <c r="C99" s="59" t="s">
        <v>292</v>
      </c>
      <c r="D99" s="45" t="s">
        <v>172</v>
      </c>
      <c r="E99" s="46">
        <v>9.4969999999999999</v>
      </c>
      <c r="F99" s="47">
        <v>0</v>
      </c>
      <c r="G99" s="48">
        <f>ROUND(E99*F99,2)</f>
        <v>0</v>
      </c>
      <c r="H99" s="46">
        <v>0</v>
      </c>
      <c r="I99" s="46">
        <f>ROUND(E99*H99,2)</f>
        <v>0</v>
      </c>
      <c r="J99" s="46">
        <v>0</v>
      </c>
      <c r="K99" s="46">
        <f>ROUND(E99*J99,2)</f>
        <v>0</v>
      </c>
    </row>
    <row r="100" spans="1:11" outlineLevel="1" x14ac:dyDescent="0.2">
      <c r="A100" s="31"/>
      <c r="B100" s="32"/>
      <c r="C100" s="365" t="s">
        <v>293</v>
      </c>
      <c r="D100" s="366"/>
      <c r="E100" s="366"/>
      <c r="F100" s="366"/>
      <c r="G100" s="366"/>
      <c r="H100" s="33"/>
      <c r="I100" s="33"/>
      <c r="J100" s="33"/>
      <c r="K100" s="33"/>
    </row>
    <row r="101" spans="1:11" outlineLevel="1" x14ac:dyDescent="0.2">
      <c r="A101" s="31"/>
      <c r="B101" s="32"/>
      <c r="C101" s="71" t="s">
        <v>5886</v>
      </c>
      <c r="D101" s="64"/>
      <c r="E101" s="65">
        <v>9.4969999999999999</v>
      </c>
      <c r="F101" s="34"/>
      <c r="G101" s="34"/>
      <c r="H101" s="33"/>
      <c r="I101" s="33"/>
      <c r="J101" s="33"/>
      <c r="K101" s="33"/>
    </row>
    <row r="102" spans="1:11" ht="22.5" outlineLevel="1" x14ac:dyDescent="0.2">
      <c r="A102" s="43">
        <v>20</v>
      </c>
      <c r="B102" s="44" t="s">
        <v>300</v>
      </c>
      <c r="C102" s="59" t="s">
        <v>301</v>
      </c>
      <c r="D102" s="45" t="s">
        <v>297</v>
      </c>
      <c r="E102" s="46">
        <v>2.836E-2</v>
      </c>
      <c r="F102" s="47">
        <v>0</v>
      </c>
      <c r="G102" s="48">
        <f>ROUND(E102*F102,2)</f>
        <v>0</v>
      </c>
      <c r="H102" s="46">
        <v>1.0554399999999999</v>
      </c>
      <c r="I102" s="46">
        <f>ROUND(E102*H102,2)</f>
        <v>0.03</v>
      </c>
      <c r="J102" s="46">
        <v>0</v>
      </c>
      <c r="K102" s="46">
        <f>ROUND(E102*J102,2)</f>
        <v>0</v>
      </c>
    </row>
    <row r="103" spans="1:11" outlineLevel="1" x14ac:dyDescent="0.2">
      <c r="A103" s="31"/>
      <c r="B103" s="32"/>
      <c r="C103" s="71" t="s">
        <v>5887</v>
      </c>
      <c r="D103" s="64"/>
      <c r="E103" s="65">
        <v>2.836E-2</v>
      </c>
      <c r="F103" s="34"/>
      <c r="G103" s="34"/>
      <c r="H103" s="33"/>
      <c r="I103" s="33"/>
      <c r="J103" s="33"/>
      <c r="K103" s="33"/>
    </row>
    <row r="104" spans="1:11" ht="22.5" outlineLevel="1" x14ac:dyDescent="0.2">
      <c r="A104" s="43">
        <v>21</v>
      </c>
      <c r="B104" s="44" t="s">
        <v>304</v>
      </c>
      <c r="C104" s="59" t="s">
        <v>305</v>
      </c>
      <c r="D104" s="45" t="s">
        <v>297</v>
      </c>
      <c r="E104" s="46">
        <v>0.68018999999999996</v>
      </c>
      <c r="F104" s="47">
        <v>0</v>
      </c>
      <c r="G104" s="48">
        <f>ROUND(E104*F104,2)</f>
        <v>0</v>
      </c>
      <c r="H104" s="46">
        <v>1.0543899999999999</v>
      </c>
      <c r="I104" s="46">
        <f>ROUND(E104*H104,2)</f>
        <v>0.72</v>
      </c>
      <c r="J104" s="46">
        <v>0</v>
      </c>
      <c r="K104" s="46">
        <f>ROUND(E104*J104,2)</f>
        <v>0</v>
      </c>
    </row>
    <row r="105" spans="1:11" outlineLevel="1" x14ac:dyDescent="0.2">
      <c r="A105" s="31"/>
      <c r="B105" s="32"/>
      <c r="C105" s="71" t="s">
        <v>5888</v>
      </c>
      <c r="D105" s="64"/>
      <c r="E105" s="65"/>
      <c r="F105" s="34"/>
      <c r="G105" s="34"/>
      <c r="H105" s="33"/>
      <c r="I105" s="33"/>
      <c r="J105" s="33"/>
      <c r="K105" s="33"/>
    </row>
    <row r="106" spans="1:11" outlineLevel="1" x14ac:dyDescent="0.2">
      <c r="A106" s="31"/>
      <c r="B106" s="32"/>
      <c r="C106" s="71" t="s">
        <v>5889</v>
      </c>
      <c r="D106" s="64"/>
      <c r="E106" s="65">
        <v>0.51229999999999998</v>
      </c>
      <c r="F106" s="34"/>
      <c r="G106" s="34"/>
      <c r="H106" s="33"/>
      <c r="I106" s="33"/>
      <c r="J106" s="33"/>
      <c r="K106" s="33"/>
    </row>
    <row r="107" spans="1:11" outlineLevel="1" x14ac:dyDescent="0.2">
      <c r="A107" s="31"/>
      <c r="B107" s="32"/>
      <c r="C107" s="71" t="s">
        <v>5890</v>
      </c>
      <c r="D107" s="64"/>
      <c r="E107" s="65">
        <v>7.3190000000000005E-2</v>
      </c>
      <c r="F107" s="34"/>
      <c r="G107" s="34"/>
      <c r="H107" s="33"/>
      <c r="I107" s="33"/>
      <c r="J107" s="33"/>
      <c r="K107" s="33"/>
    </row>
    <row r="108" spans="1:11" outlineLevel="1" x14ac:dyDescent="0.2">
      <c r="A108" s="31"/>
      <c r="B108" s="32"/>
      <c r="C108" s="71" t="s">
        <v>5891</v>
      </c>
      <c r="D108" s="64"/>
      <c r="E108" s="65">
        <v>6.8260000000000001E-2</v>
      </c>
      <c r="F108" s="34"/>
      <c r="G108" s="34"/>
      <c r="H108" s="33"/>
      <c r="I108" s="33"/>
      <c r="J108" s="33"/>
      <c r="K108" s="33"/>
    </row>
    <row r="109" spans="1:11" outlineLevel="1" x14ac:dyDescent="0.2">
      <c r="A109" s="31"/>
      <c r="B109" s="32"/>
      <c r="C109" s="71" t="s">
        <v>5892</v>
      </c>
      <c r="D109" s="64"/>
      <c r="E109" s="65">
        <v>2.6450000000000001E-2</v>
      </c>
      <c r="F109" s="34"/>
      <c r="G109" s="34"/>
      <c r="H109" s="33"/>
      <c r="I109" s="33"/>
      <c r="J109" s="33"/>
      <c r="K109" s="33"/>
    </row>
    <row r="110" spans="1:11" outlineLevel="1" x14ac:dyDescent="0.2">
      <c r="A110" s="43">
        <v>22</v>
      </c>
      <c r="B110" s="44" t="s">
        <v>313</v>
      </c>
      <c r="C110" s="59" t="s">
        <v>314</v>
      </c>
      <c r="D110" s="45" t="s">
        <v>172</v>
      </c>
      <c r="E110" s="46">
        <v>11</v>
      </c>
      <c r="F110" s="47">
        <v>0</v>
      </c>
      <c r="G110" s="48">
        <f>ROUND(E110*F110,2)</f>
        <v>0</v>
      </c>
      <c r="H110" s="46">
        <v>0.38500000000000001</v>
      </c>
      <c r="I110" s="46">
        <f>ROUND(E110*H110,2)</f>
        <v>4.24</v>
      </c>
      <c r="J110" s="46">
        <v>0</v>
      </c>
      <c r="K110" s="46">
        <f>ROUND(E110*J110,2)</f>
        <v>0</v>
      </c>
    </row>
    <row r="111" spans="1:11" outlineLevel="1" x14ac:dyDescent="0.2">
      <c r="A111" s="31"/>
      <c r="B111" s="32"/>
      <c r="C111" s="71" t="s">
        <v>5893</v>
      </c>
      <c r="D111" s="64"/>
      <c r="E111" s="65">
        <v>11</v>
      </c>
      <c r="F111" s="34"/>
      <c r="G111" s="34"/>
      <c r="H111" s="33"/>
      <c r="I111" s="33"/>
      <c r="J111" s="33"/>
      <c r="K111" s="33"/>
    </row>
    <row r="112" spans="1:11" outlineLevel="1" x14ac:dyDescent="0.2">
      <c r="A112" s="43">
        <v>23</v>
      </c>
      <c r="B112" s="44" t="s">
        <v>5894</v>
      </c>
      <c r="C112" s="59" t="s">
        <v>5895</v>
      </c>
      <c r="D112" s="45" t="s">
        <v>172</v>
      </c>
      <c r="E112" s="46">
        <v>7.11</v>
      </c>
      <c r="F112" s="47">
        <v>0</v>
      </c>
      <c r="G112" s="48">
        <f>ROUND(E112*F112,2)</f>
        <v>0</v>
      </c>
      <c r="H112" s="46">
        <v>0.52</v>
      </c>
      <c r="I112" s="46">
        <f>ROUND(E112*H112,2)</f>
        <v>3.7</v>
      </c>
      <c r="J112" s="46">
        <v>0</v>
      </c>
      <c r="K112" s="46">
        <f>ROUND(E112*J112,2)</f>
        <v>0</v>
      </c>
    </row>
    <row r="113" spans="1:11" outlineLevel="1" x14ac:dyDescent="0.2">
      <c r="A113" s="31"/>
      <c r="B113" s="32"/>
      <c r="C113" s="71" t="s">
        <v>5877</v>
      </c>
      <c r="D113" s="64"/>
      <c r="E113" s="65"/>
      <c r="F113" s="34"/>
      <c r="G113" s="34"/>
      <c r="H113" s="33"/>
      <c r="I113" s="33"/>
      <c r="J113" s="33"/>
      <c r="K113" s="33"/>
    </row>
    <row r="114" spans="1:11" outlineLevel="1" x14ac:dyDescent="0.2">
      <c r="A114" s="31"/>
      <c r="B114" s="32"/>
      <c r="C114" s="71" t="s">
        <v>5896</v>
      </c>
      <c r="D114" s="64"/>
      <c r="E114" s="65">
        <v>7.11</v>
      </c>
      <c r="F114" s="34"/>
      <c r="G114" s="34"/>
      <c r="H114" s="33"/>
      <c r="I114" s="33"/>
      <c r="J114" s="33"/>
      <c r="K114" s="33"/>
    </row>
    <row r="115" spans="1:11" outlineLevel="1" x14ac:dyDescent="0.2">
      <c r="A115" s="43">
        <v>24</v>
      </c>
      <c r="B115" s="44" t="s">
        <v>324</v>
      </c>
      <c r="C115" s="59" t="s">
        <v>325</v>
      </c>
      <c r="D115" s="45" t="s">
        <v>172</v>
      </c>
      <c r="E115" s="46">
        <v>25.73</v>
      </c>
      <c r="F115" s="47">
        <v>0</v>
      </c>
      <c r="G115" s="48">
        <f>ROUND(E115*F115,2)</f>
        <v>0</v>
      </c>
      <c r="H115" s="46">
        <v>0.74</v>
      </c>
      <c r="I115" s="46">
        <f>ROUND(E115*H115,2)</f>
        <v>19.04</v>
      </c>
      <c r="J115" s="46">
        <v>0</v>
      </c>
      <c r="K115" s="46">
        <f>ROUND(E115*J115,2)</f>
        <v>0</v>
      </c>
    </row>
    <row r="116" spans="1:11" outlineLevel="1" x14ac:dyDescent="0.2">
      <c r="A116" s="31"/>
      <c r="B116" s="32"/>
      <c r="C116" s="71" t="s">
        <v>5897</v>
      </c>
      <c r="D116" s="64"/>
      <c r="E116" s="65">
        <v>16.7</v>
      </c>
      <c r="F116" s="34"/>
      <c r="G116" s="34"/>
      <c r="H116" s="33"/>
      <c r="I116" s="33"/>
      <c r="J116" s="33"/>
      <c r="K116" s="33"/>
    </row>
    <row r="117" spans="1:11" outlineLevel="1" x14ac:dyDescent="0.2">
      <c r="A117" s="31"/>
      <c r="B117" s="32"/>
      <c r="C117" s="71" t="s">
        <v>5898</v>
      </c>
      <c r="D117" s="64"/>
      <c r="E117" s="65">
        <v>9.0299999999999994</v>
      </c>
      <c r="F117" s="34"/>
      <c r="G117" s="34"/>
      <c r="H117" s="33"/>
      <c r="I117" s="33"/>
      <c r="J117" s="33"/>
      <c r="K117" s="33"/>
    </row>
    <row r="118" spans="1:11" outlineLevel="1" x14ac:dyDescent="0.2">
      <c r="A118" s="43">
        <v>25</v>
      </c>
      <c r="B118" s="44" t="s">
        <v>5899</v>
      </c>
      <c r="C118" s="59" t="s">
        <v>5900</v>
      </c>
      <c r="D118" s="45" t="s">
        <v>172</v>
      </c>
      <c r="E118" s="46">
        <v>59.097499999999997</v>
      </c>
      <c r="F118" s="47">
        <v>0</v>
      </c>
      <c r="G118" s="48">
        <f>ROUND(E118*F118,2)</f>
        <v>0</v>
      </c>
      <c r="H118" s="46">
        <v>0.96299999999999997</v>
      </c>
      <c r="I118" s="46">
        <f>ROUND(E118*H118,2)</f>
        <v>56.91</v>
      </c>
      <c r="J118" s="46">
        <v>0</v>
      </c>
      <c r="K118" s="46">
        <f>ROUND(E118*J118,2)</f>
        <v>0</v>
      </c>
    </row>
    <row r="119" spans="1:11" outlineLevel="1" x14ac:dyDescent="0.2">
      <c r="A119" s="31"/>
      <c r="B119" s="32"/>
      <c r="C119" s="71" t="s">
        <v>5877</v>
      </c>
      <c r="D119" s="64"/>
      <c r="E119" s="65"/>
      <c r="F119" s="34"/>
      <c r="G119" s="34"/>
      <c r="H119" s="33"/>
      <c r="I119" s="33"/>
      <c r="J119" s="33"/>
      <c r="K119" s="33"/>
    </row>
    <row r="120" spans="1:11" outlineLevel="1" x14ac:dyDescent="0.2">
      <c r="A120" s="31"/>
      <c r="B120" s="32"/>
      <c r="C120" s="71" t="s">
        <v>5901</v>
      </c>
      <c r="D120" s="64"/>
      <c r="E120" s="65">
        <v>40.185000000000002</v>
      </c>
      <c r="F120" s="34"/>
      <c r="G120" s="34"/>
      <c r="H120" s="33"/>
      <c r="I120" s="33"/>
      <c r="J120" s="33"/>
      <c r="K120" s="33"/>
    </row>
    <row r="121" spans="1:11" outlineLevel="1" x14ac:dyDescent="0.2">
      <c r="A121" s="31"/>
      <c r="B121" s="32"/>
      <c r="C121" s="71" t="s">
        <v>5902</v>
      </c>
      <c r="D121" s="64"/>
      <c r="E121" s="65">
        <v>4.9124999999999996</v>
      </c>
      <c r="F121" s="34"/>
      <c r="G121" s="34"/>
      <c r="H121" s="33"/>
      <c r="I121" s="33"/>
      <c r="J121" s="33"/>
      <c r="K121" s="33"/>
    </row>
    <row r="122" spans="1:11" outlineLevel="1" x14ac:dyDescent="0.2">
      <c r="A122" s="31"/>
      <c r="B122" s="32"/>
      <c r="C122" s="71" t="s">
        <v>5903</v>
      </c>
      <c r="D122" s="64"/>
      <c r="E122" s="65">
        <v>14</v>
      </c>
      <c r="F122" s="34"/>
      <c r="G122" s="34"/>
      <c r="H122" s="33"/>
      <c r="I122" s="33"/>
      <c r="J122" s="33"/>
      <c r="K122" s="33"/>
    </row>
    <row r="123" spans="1:11" outlineLevel="1" x14ac:dyDescent="0.2">
      <c r="A123" s="43">
        <v>26</v>
      </c>
      <c r="B123" s="44" t="s">
        <v>332</v>
      </c>
      <c r="C123" s="59" t="s">
        <v>333</v>
      </c>
      <c r="D123" s="45" t="s">
        <v>179</v>
      </c>
      <c r="E123" s="46">
        <v>8.4941999999999993</v>
      </c>
      <c r="F123" s="47">
        <v>0</v>
      </c>
      <c r="G123" s="48">
        <f>ROUND(E123*F123,2)</f>
        <v>0</v>
      </c>
      <c r="H123" s="46">
        <v>2.5249999999999999</v>
      </c>
      <c r="I123" s="46">
        <f>ROUND(E123*H123,2)</f>
        <v>21.45</v>
      </c>
      <c r="J123" s="46">
        <v>0</v>
      </c>
      <c r="K123" s="46">
        <f>ROUND(E123*J123,2)</f>
        <v>0</v>
      </c>
    </row>
    <row r="124" spans="1:11" outlineLevel="1" x14ac:dyDescent="0.2">
      <c r="A124" s="31"/>
      <c r="B124" s="32"/>
      <c r="C124" s="71" t="s">
        <v>5877</v>
      </c>
      <c r="D124" s="64"/>
      <c r="E124" s="65"/>
      <c r="F124" s="34"/>
      <c r="G124" s="34"/>
      <c r="H124" s="33"/>
      <c r="I124" s="33"/>
      <c r="J124" s="33"/>
      <c r="K124" s="33"/>
    </row>
    <row r="125" spans="1:11" outlineLevel="1" x14ac:dyDescent="0.2">
      <c r="A125" s="31"/>
      <c r="B125" s="32"/>
      <c r="C125" s="71" t="s">
        <v>5904</v>
      </c>
      <c r="D125" s="64"/>
      <c r="E125" s="65">
        <v>5.8937999999999997</v>
      </c>
      <c r="F125" s="34"/>
      <c r="G125" s="34"/>
      <c r="H125" s="33"/>
      <c r="I125" s="33"/>
      <c r="J125" s="33"/>
      <c r="K125" s="33"/>
    </row>
    <row r="126" spans="1:11" outlineLevel="1" x14ac:dyDescent="0.2">
      <c r="A126" s="31"/>
      <c r="B126" s="32"/>
      <c r="C126" s="71" t="s">
        <v>5905</v>
      </c>
      <c r="D126" s="64"/>
      <c r="E126" s="65">
        <v>1.3035000000000001</v>
      </c>
      <c r="F126" s="34"/>
      <c r="G126" s="34"/>
      <c r="H126" s="33"/>
      <c r="I126" s="33"/>
      <c r="J126" s="33"/>
      <c r="K126" s="33"/>
    </row>
    <row r="127" spans="1:11" outlineLevel="1" x14ac:dyDescent="0.2">
      <c r="A127" s="31"/>
      <c r="B127" s="32"/>
      <c r="C127" s="71" t="s">
        <v>5906</v>
      </c>
      <c r="D127" s="64"/>
      <c r="E127" s="65">
        <v>1.2968999999999999</v>
      </c>
      <c r="F127" s="34"/>
      <c r="G127" s="34"/>
      <c r="H127" s="33"/>
      <c r="I127" s="33"/>
      <c r="J127" s="33"/>
      <c r="K127" s="33"/>
    </row>
    <row r="128" spans="1:11" outlineLevel="1" x14ac:dyDescent="0.2">
      <c r="A128" s="43">
        <v>27</v>
      </c>
      <c r="B128" s="44" t="s">
        <v>338</v>
      </c>
      <c r="C128" s="59" t="s">
        <v>339</v>
      </c>
      <c r="D128" s="45" t="s">
        <v>172</v>
      </c>
      <c r="E128" s="46">
        <v>28.393000000000001</v>
      </c>
      <c r="F128" s="47">
        <v>0</v>
      </c>
      <c r="G128" s="48">
        <f>ROUND(E128*F128,2)</f>
        <v>0</v>
      </c>
      <c r="H128" s="46">
        <v>3.916E-2</v>
      </c>
      <c r="I128" s="46">
        <f>ROUND(E128*H128,2)</f>
        <v>1.1100000000000001</v>
      </c>
      <c r="J128" s="46">
        <v>0</v>
      </c>
      <c r="K128" s="46">
        <f>ROUND(E128*J128,2)</f>
        <v>0</v>
      </c>
    </row>
    <row r="129" spans="1:11" outlineLevel="1" x14ac:dyDescent="0.2">
      <c r="A129" s="31"/>
      <c r="B129" s="32"/>
      <c r="C129" s="71" t="s">
        <v>5877</v>
      </c>
      <c r="D129" s="64"/>
      <c r="E129" s="65"/>
      <c r="F129" s="34"/>
      <c r="G129" s="34"/>
      <c r="H129" s="33"/>
      <c r="I129" s="33"/>
      <c r="J129" s="33"/>
      <c r="K129" s="33"/>
    </row>
    <row r="130" spans="1:11" outlineLevel="1" x14ac:dyDescent="0.2">
      <c r="A130" s="31"/>
      <c r="B130" s="32"/>
      <c r="C130" s="71" t="s">
        <v>5907</v>
      </c>
      <c r="D130" s="64"/>
      <c r="E130" s="65">
        <v>19.646000000000001</v>
      </c>
      <c r="F130" s="34"/>
      <c r="G130" s="34"/>
      <c r="H130" s="33"/>
      <c r="I130" s="33"/>
      <c r="J130" s="33"/>
      <c r="K130" s="33"/>
    </row>
    <row r="131" spans="1:11" outlineLevel="1" x14ac:dyDescent="0.2">
      <c r="A131" s="31"/>
      <c r="B131" s="32"/>
      <c r="C131" s="71" t="s">
        <v>5908</v>
      </c>
      <c r="D131" s="64"/>
      <c r="E131" s="65">
        <v>4.4240000000000004</v>
      </c>
      <c r="F131" s="34"/>
      <c r="G131" s="34"/>
      <c r="H131" s="33"/>
      <c r="I131" s="33"/>
      <c r="J131" s="33"/>
      <c r="K131" s="33"/>
    </row>
    <row r="132" spans="1:11" outlineLevel="1" x14ac:dyDescent="0.2">
      <c r="A132" s="31"/>
      <c r="B132" s="32"/>
      <c r="C132" s="71" t="s">
        <v>5909</v>
      </c>
      <c r="D132" s="64"/>
      <c r="E132" s="65">
        <v>4.3230000000000004</v>
      </c>
      <c r="F132" s="34"/>
      <c r="G132" s="34"/>
      <c r="H132" s="33"/>
      <c r="I132" s="33"/>
      <c r="J132" s="33"/>
      <c r="K132" s="33"/>
    </row>
    <row r="133" spans="1:11" outlineLevel="1" x14ac:dyDescent="0.2">
      <c r="A133" s="43">
        <v>28</v>
      </c>
      <c r="B133" s="44" t="s">
        <v>344</v>
      </c>
      <c r="C133" s="59" t="s">
        <v>345</v>
      </c>
      <c r="D133" s="45" t="s">
        <v>172</v>
      </c>
      <c r="E133" s="46">
        <v>28.393000000000001</v>
      </c>
      <c r="F133" s="47">
        <v>0</v>
      </c>
      <c r="G133" s="48">
        <f>ROUND(E133*F133,2)</f>
        <v>0</v>
      </c>
      <c r="H133" s="46">
        <v>0</v>
      </c>
      <c r="I133" s="46">
        <f>ROUND(E133*H133,2)</f>
        <v>0</v>
      </c>
      <c r="J133" s="46">
        <v>0</v>
      </c>
      <c r="K133" s="46">
        <f>ROUND(E133*J133,2)</f>
        <v>0</v>
      </c>
    </row>
    <row r="134" spans="1:11" outlineLevel="1" x14ac:dyDescent="0.2">
      <c r="A134" s="31"/>
      <c r="B134" s="32"/>
      <c r="C134" s="365" t="s">
        <v>293</v>
      </c>
      <c r="D134" s="366"/>
      <c r="E134" s="366"/>
      <c r="F134" s="366"/>
      <c r="G134" s="366"/>
      <c r="H134" s="33"/>
      <c r="I134" s="33"/>
      <c r="J134" s="33"/>
      <c r="K134" s="33"/>
    </row>
    <row r="135" spans="1:11" outlineLevel="1" x14ac:dyDescent="0.2">
      <c r="A135" s="31"/>
      <c r="B135" s="32"/>
      <c r="C135" s="71" t="s">
        <v>5910</v>
      </c>
      <c r="D135" s="64"/>
      <c r="E135" s="65">
        <v>28.393000000000001</v>
      </c>
      <c r="F135" s="34"/>
      <c r="G135" s="34"/>
      <c r="H135" s="33"/>
      <c r="I135" s="33"/>
      <c r="J135" s="33"/>
      <c r="K135" s="33"/>
    </row>
    <row r="136" spans="1:11" outlineLevel="1" x14ac:dyDescent="0.2">
      <c r="A136" s="43">
        <v>29</v>
      </c>
      <c r="B136" s="44" t="s">
        <v>347</v>
      </c>
      <c r="C136" s="59" t="s">
        <v>348</v>
      </c>
      <c r="D136" s="45" t="s">
        <v>297</v>
      </c>
      <c r="E136" s="46">
        <v>0.67954000000000003</v>
      </c>
      <c r="F136" s="47">
        <v>0</v>
      </c>
      <c r="G136" s="48">
        <f>ROUND(E136*F136,2)</f>
        <v>0</v>
      </c>
      <c r="H136" s="46">
        <v>1.0211600000000001</v>
      </c>
      <c r="I136" s="46">
        <f>ROUND(E136*H136,2)</f>
        <v>0.69</v>
      </c>
      <c r="J136" s="46">
        <v>0</v>
      </c>
      <c r="K136" s="46">
        <f>ROUND(E136*J136,2)</f>
        <v>0</v>
      </c>
    </row>
    <row r="137" spans="1:11" outlineLevel="1" x14ac:dyDescent="0.2">
      <c r="A137" s="31"/>
      <c r="B137" s="32"/>
      <c r="C137" s="71" t="s">
        <v>5877</v>
      </c>
      <c r="D137" s="64"/>
      <c r="E137" s="65"/>
      <c r="F137" s="34"/>
      <c r="G137" s="34"/>
      <c r="H137" s="33"/>
      <c r="I137" s="33"/>
      <c r="J137" s="33"/>
      <c r="K137" s="33"/>
    </row>
    <row r="138" spans="1:11" outlineLevel="1" x14ac:dyDescent="0.2">
      <c r="A138" s="31"/>
      <c r="B138" s="32"/>
      <c r="C138" s="71" t="s">
        <v>5911</v>
      </c>
      <c r="D138" s="64"/>
      <c r="E138" s="65">
        <v>0.47149999999999997</v>
      </c>
      <c r="F138" s="34"/>
      <c r="G138" s="34"/>
      <c r="H138" s="33"/>
      <c r="I138" s="33"/>
      <c r="J138" s="33"/>
      <c r="K138" s="33"/>
    </row>
    <row r="139" spans="1:11" outlineLevel="1" x14ac:dyDescent="0.2">
      <c r="A139" s="31"/>
      <c r="B139" s="32"/>
      <c r="C139" s="71" t="s">
        <v>5912</v>
      </c>
      <c r="D139" s="64"/>
      <c r="E139" s="65">
        <v>0.10428</v>
      </c>
      <c r="F139" s="34"/>
      <c r="G139" s="34"/>
      <c r="H139" s="33"/>
      <c r="I139" s="33"/>
      <c r="J139" s="33"/>
      <c r="K139" s="33"/>
    </row>
    <row r="140" spans="1:11" outlineLevel="1" x14ac:dyDescent="0.2">
      <c r="A140" s="31"/>
      <c r="B140" s="32"/>
      <c r="C140" s="71" t="s">
        <v>5913</v>
      </c>
      <c r="D140" s="64"/>
      <c r="E140" s="65">
        <v>0.10375</v>
      </c>
      <c r="F140" s="34"/>
      <c r="G140" s="34"/>
      <c r="H140" s="33"/>
      <c r="I140" s="33"/>
      <c r="J140" s="33"/>
      <c r="K140" s="33"/>
    </row>
    <row r="141" spans="1:11" outlineLevel="1" x14ac:dyDescent="0.2">
      <c r="A141" s="43">
        <v>30</v>
      </c>
      <c r="B141" s="44" t="s">
        <v>356</v>
      </c>
      <c r="C141" s="59" t="s">
        <v>357</v>
      </c>
      <c r="D141" s="45" t="s">
        <v>297</v>
      </c>
      <c r="E141" s="46">
        <v>1.0328999999999999</v>
      </c>
      <c r="F141" s="47">
        <v>0</v>
      </c>
      <c r="G141" s="48">
        <f>ROUND(E141*F141,2)</f>
        <v>0</v>
      </c>
      <c r="H141" s="46">
        <v>1.0210999999999999</v>
      </c>
      <c r="I141" s="46">
        <f>ROUND(E141*H141,2)</f>
        <v>1.05</v>
      </c>
      <c r="J141" s="46">
        <v>0</v>
      </c>
      <c r="K141" s="46">
        <f>ROUND(E141*J141,2)</f>
        <v>0</v>
      </c>
    </row>
    <row r="142" spans="1:11" outlineLevel="1" x14ac:dyDescent="0.2">
      <c r="A142" s="31"/>
      <c r="B142" s="32"/>
      <c r="C142" s="71" t="s">
        <v>5877</v>
      </c>
      <c r="D142" s="64"/>
      <c r="E142" s="65"/>
      <c r="F142" s="34"/>
      <c r="G142" s="34"/>
      <c r="H142" s="33"/>
      <c r="I142" s="33"/>
      <c r="J142" s="33"/>
      <c r="K142" s="33"/>
    </row>
    <row r="143" spans="1:11" outlineLevel="1" x14ac:dyDescent="0.2">
      <c r="A143" s="31"/>
      <c r="B143" s="32"/>
      <c r="C143" s="71" t="s">
        <v>5914</v>
      </c>
      <c r="D143" s="64"/>
      <c r="E143" s="65">
        <v>0.48221999999999998</v>
      </c>
      <c r="F143" s="34"/>
      <c r="G143" s="34"/>
      <c r="H143" s="33"/>
      <c r="I143" s="33"/>
      <c r="J143" s="33"/>
      <c r="K143" s="33"/>
    </row>
    <row r="144" spans="1:11" outlineLevel="1" x14ac:dyDescent="0.2">
      <c r="A144" s="31"/>
      <c r="B144" s="32"/>
      <c r="C144" s="71" t="s">
        <v>5915</v>
      </c>
      <c r="D144" s="64"/>
      <c r="E144" s="65">
        <v>4.2659999999999997E-2</v>
      </c>
      <c r="F144" s="34"/>
      <c r="G144" s="34"/>
      <c r="H144" s="33"/>
      <c r="I144" s="33"/>
      <c r="J144" s="33"/>
      <c r="K144" s="33"/>
    </row>
    <row r="145" spans="1:11" outlineLevel="1" x14ac:dyDescent="0.2">
      <c r="A145" s="31"/>
      <c r="B145" s="32"/>
      <c r="C145" s="71" t="s">
        <v>5916</v>
      </c>
      <c r="D145" s="64"/>
      <c r="E145" s="65">
        <v>5.8950000000000002E-2</v>
      </c>
      <c r="F145" s="34"/>
      <c r="G145" s="34"/>
      <c r="H145" s="33"/>
      <c r="I145" s="33"/>
      <c r="J145" s="33"/>
      <c r="K145" s="33"/>
    </row>
    <row r="146" spans="1:11" outlineLevel="1" x14ac:dyDescent="0.2">
      <c r="A146" s="31"/>
      <c r="B146" s="32"/>
      <c r="C146" s="71" t="s">
        <v>5917</v>
      </c>
      <c r="D146" s="64"/>
      <c r="E146" s="65">
        <v>8.1269999999999995E-2</v>
      </c>
      <c r="F146" s="34"/>
      <c r="G146" s="34"/>
      <c r="H146" s="33"/>
      <c r="I146" s="33"/>
      <c r="J146" s="33"/>
      <c r="K146" s="33"/>
    </row>
    <row r="147" spans="1:11" outlineLevel="1" x14ac:dyDescent="0.2">
      <c r="A147" s="31"/>
      <c r="B147" s="32"/>
      <c r="C147" s="71" t="s">
        <v>5918</v>
      </c>
      <c r="D147" s="64"/>
      <c r="E147" s="65">
        <v>0.15029999999999999</v>
      </c>
      <c r="F147" s="34"/>
      <c r="G147" s="34"/>
      <c r="H147" s="33"/>
      <c r="I147" s="33"/>
      <c r="J147" s="33"/>
      <c r="K147" s="33"/>
    </row>
    <row r="148" spans="1:11" outlineLevel="1" x14ac:dyDescent="0.2">
      <c r="A148" s="31"/>
      <c r="B148" s="32"/>
      <c r="C148" s="71" t="s">
        <v>5919</v>
      </c>
      <c r="D148" s="64"/>
      <c r="E148" s="65">
        <v>0.16800000000000001</v>
      </c>
      <c r="F148" s="34"/>
      <c r="G148" s="34"/>
      <c r="H148" s="33"/>
      <c r="I148" s="33"/>
      <c r="J148" s="33"/>
      <c r="K148" s="33"/>
    </row>
    <row r="149" spans="1:11" outlineLevel="1" x14ac:dyDescent="0.2">
      <c r="A149" s="31"/>
      <c r="B149" s="32"/>
      <c r="C149" s="71" t="s">
        <v>5920</v>
      </c>
      <c r="D149" s="64"/>
      <c r="E149" s="65">
        <v>4.9500000000000002E-2</v>
      </c>
      <c r="F149" s="34"/>
      <c r="G149" s="34"/>
      <c r="H149" s="33"/>
      <c r="I149" s="33"/>
      <c r="J149" s="33"/>
      <c r="K149" s="33"/>
    </row>
    <row r="150" spans="1:11" ht="22.5" outlineLevel="1" x14ac:dyDescent="0.2">
      <c r="A150" s="43">
        <v>31</v>
      </c>
      <c r="B150" s="44" t="s">
        <v>371</v>
      </c>
      <c r="C150" s="59" t="s">
        <v>372</v>
      </c>
      <c r="D150" s="45" t="s">
        <v>373</v>
      </c>
      <c r="E150" s="46">
        <v>3.16</v>
      </c>
      <c r="F150" s="47">
        <v>0</v>
      </c>
      <c r="G150" s="48">
        <f>ROUND(E150*F150,2)</f>
        <v>0</v>
      </c>
      <c r="H150" s="46">
        <v>5.3670000000000002E-2</v>
      </c>
      <c r="I150" s="46">
        <f>ROUND(E150*H150,2)</f>
        <v>0.17</v>
      </c>
      <c r="J150" s="46">
        <v>0</v>
      </c>
      <c r="K150" s="46">
        <f>ROUND(E150*J150,2)</f>
        <v>0</v>
      </c>
    </row>
    <row r="151" spans="1:11" outlineLevel="1" x14ac:dyDescent="0.2">
      <c r="A151" s="31"/>
      <c r="B151" s="32"/>
      <c r="C151" s="71" t="s">
        <v>5877</v>
      </c>
      <c r="D151" s="64"/>
      <c r="E151" s="65"/>
      <c r="F151" s="34"/>
      <c r="G151" s="34"/>
      <c r="H151" s="33"/>
      <c r="I151" s="33"/>
      <c r="J151" s="33"/>
      <c r="K151" s="33"/>
    </row>
    <row r="152" spans="1:11" outlineLevel="1" x14ac:dyDescent="0.2">
      <c r="A152" s="31"/>
      <c r="B152" s="32"/>
      <c r="C152" s="71" t="s">
        <v>5921</v>
      </c>
      <c r="D152" s="64"/>
      <c r="E152" s="65">
        <v>3.16</v>
      </c>
      <c r="F152" s="34"/>
      <c r="G152" s="34"/>
      <c r="H152" s="33"/>
      <c r="I152" s="33"/>
      <c r="J152" s="33"/>
      <c r="K152" s="33"/>
    </row>
    <row r="153" spans="1:11" ht="22.5" outlineLevel="1" x14ac:dyDescent="0.2">
      <c r="A153" s="43">
        <v>32</v>
      </c>
      <c r="B153" s="44" t="s">
        <v>378</v>
      </c>
      <c r="C153" s="59" t="s">
        <v>379</v>
      </c>
      <c r="D153" s="45" t="s">
        <v>373</v>
      </c>
      <c r="E153" s="46">
        <v>46.3</v>
      </c>
      <c r="F153" s="47">
        <v>0</v>
      </c>
      <c r="G153" s="48">
        <f>ROUND(E153*F153,2)</f>
        <v>0</v>
      </c>
      <c r="H153" s="46">
        <v>6.7269999999999996E-2</v>
      </c>
      <c r="I153" s="46">
        <f>ROUND(E153*H153,2)</f>
        <v>3.11</v>
      </c>
      <c r="J153" s="46">
        <v>0</v>
      </c>
      <c r="K153" s="46">
        <f>ROUND(E153*J153,2)</f>
        <v>0</v>
      </c>
    </row>
    <row r="154" spans="1:11" outlineLevel="1" x14ac:dyDescent="0.2">
      <c r="A154" s="31"/>
      <c r="B154" s="32"/>
      <c r="C154" s="71" t="s">
        <v>5922</v>
      </c>
      <c r="D154" s="64"/>
      <c r="E154" s="65">
        <v>6.68</v>
      </c>
      <c r="F154" s="34"/>
      <c r="G154" s="34"/>
      <c r="H154" s="33"/>
      <c r="I154" s="33"/>
      <c r="J154" s="33"/>
      <c r="K154" s="33"/>
    </row>
    <row r="155" spans="1:11" outlineLevel="1" x14ac:dyDescent="0.2">
      <c r="A155" s="31"/>
      <c r="B155" s="32"/>
      <c r="C155" s="71" t="s">
        <v>5877</v>
      </c>
      <c r="D155" s="64"/>
      <c r="E155" s="65"/>
      <c r="F155" s="34"/>
      <c r="G155" s="34"/>
      <c r="H155" s="33"/>
      <c r="I155" s="33"/>
      <c r="J155" s="33"/>
      <c r="K155" s="33"/>
    </row>
    <row r="156" spans="1:11" outlineLevel="1" x14ac:dyDescent="0.2">
      <c r="A156" s="31"/>
      <c r="B156" s="32"/>
      <c r="C156" s="71" t="s">
        <v>5923</v>
      </c>
      <c r="D156" s="64"/>
      <c r="E156" s="65">
        <v>17.86</v>
      </c>
      <c r="F156" s="34"/>
      <c r="G156" s="34"/>
      <c r="H156" s="33"/>
      <c r="I156" s="33"/>
      <c r="J156" s="33"/>
      <c r="K156" s="33"/>
    </row>
    <row r="157" spans="1:11" outlineLevel="1" x14ac:dyDescent="0.2">
      <c r="A157" s="31"/>
      <c r="B157" s="32"/>
      <c r="C157" s="71" t="s">
        <v>5924</v>
      </c>
      <c r="D157" s="64"/>
      <c r="E157" s="65">
        <v>3.93</v>
      </c>
      <c r="F157" s="34"/>
      <c r="G157" s="34"/>
      <c r="H157" s="33"/>
      <c r="I157" s="33"/>
      <c r="J157" s="33"/>
      <c r="K157" s="33"/>
    </row>
    <row r="158" spans="1:11" outlineLevel="1" x14ac:dyDescent="0.2">
      <c r="A158" s="31"/>
      <c r="B158" s="32"/>
      <c r="C158" s="71" t="s">
        <v>5925</v>
      </c>
      <c r="D158" s="64"/>
      <c r="E158" s="65">
        <v>8.8000000000000007</v>
      </c>
      <c r="F158" s="34"/>
      <c r="G158" s="34"/>
      <c r="H158" s="33"/>
      <c r="I158" s="33"/>
      <c r="J158" s="33"/>
      <c r="K158" s="33"/>
    </row>
    <row r="159" spans="1:11" outlineLevel="1" x14ac:dyDescent="0.2">
      <c r="A159" s="31"/>
      <c r="B159" s="32"/>
      <c r="C159" s="71" t="s">
        <v>5926</v>
      </c>
      <c r="D159" s="64"/>
      <c r="E159" s="65">
        <v>9.0299999999999994</v>
      </c>
      <c r="F159" s="34"/>
      <c r="G159" s="34"/>
      <c r="H159" s="33"/>
      <c r="I159" s="33"/>
      <c r="J159" s="33"/>
      <c r="K159" s="33"/>
    </row>
    <row r="160" spans="1:11" ht="22.5" outlineLevel="1" x14ac:dyDescent="0.2">
      <c r="A160" s="43">
        <v>33</v>
      </c>
      <c r="B160" s="44" t="s">
        <v>386</v>
      </c>
      <c r="C160" s="59" t="s">
        <v>387</v>
      </c>
      <c r="D160" s="45" t="s">
        <v>172</v>
      </c>
      <c r="E160" s="46">
        <v>342.51139999999998</v>
      </c>
      <c r="F160" s="47">
        <v>0</v>
      </c>
      <c r="G160" s="48">
        <f>ROUND(E160*F160,2)</f>
        <v>0</v>
      </c>
      <c r="H160" s="46">
        <v>2.9999999999999997E-4</v>
      </c>
      <c r="I160" s="46">
        <f>ROUND(E160*H160,2)</f>
        <v>0.1</v>
      </c>
      <c r="J160" s="46">
        <v>0</v>
      </c>
      <c r="K160" s="46">
        <f>ROUND(E160*J160,2)</f>
        <v>0</v>
      </c>
    </row>
    <row r="161" spans="1:11" outlineLevel="1" x14ac:dyDescent="0.2">
      <c r="A161" s="31"/>
      <c r="B161" s="32"/>
      <c r="C161" s="71" t="s">
        <v>5927</v>
      </c>
      <c r="D161" s="64"/>
      <c r="E161" s="65">
        <v>297.83600000000001</v>
      </c>
      <c r="F161" s="34"/>
      <c r="G161" s="34"/>
      <c r="H161" s="33"/>
      <c r="I161" s="33"/>
      <c r="J161" s="33"/>
      <c r="K161" s="33"/>
    </row>
    <row r="162" spans="1:11" outlineLevel="1" x14ac:dyDescent="0.2">
      <c r="A162" s="31"/>
      <c r="B162" s="32"/>
      <c r="C162" s="72" t="s">
        <v>392</v>
      </c>
      <c r="D162" s="66"/>
      <c r="E162" s="67">
        <v>44.675400000000003</v>
      </c>
      <c r="F162" s="34"/>
      <c r="G162" s="34"/>
      <c r="H162" s="33"/>
      <c r="I162" s="33"/>
      <c r="J162" s="33"/>
      <c r="K162" s="33"/>
    </row>
    <row r="163" spans="1:11" x14ac:dyDescent="0.2">
      <c r="A163" s="36" t="s">
        <v>148</v>
      </c>
      <c r="B163" s="37" t="s">
        <v>36</v>
      </c>
      <c r="C163" s="58" t="s">
        <v>37</v>
      </c>
      <c r="D163" s="38"/>
      <c r="E163" s="39"/>
      <c r="F163" s="40"/>
      <c r="G163" s="40">
        <f>SUM(G164:G796)</f>
        <v>0</v>
      </c>
      <c r="H163" s="39"/>
      <c r="I163" s="39">
        <f>SUM(I164:I796)</f>
        <v>256.9199999999999</v>
      </c>
      <c r="J163" s="39"/>
      <c r="K163" s="39">
        <f>SUM(K164:K796)</f>
        <v>0</v>
      </c>
    </row>
    <row r="164" spans="1:11" ht="22.5" outlineLevel="1" x14ac:dyDescent="0.2">
      <c r="A164" s="43">
        <v>34</v>
      </c>
      <c r="B164" s="44" t="s">
        <v>393</v>
      </c>
      <c r="C164" s="59" t="s">
        <v>394</v>
      </c>
      <c r="D164" s="45" t="s">
        <v>179</v>
      </c>
      <c r="E164" s="46">
        <v>2.3930099999999999</v>
      </c>
      <c r="F164" s="47">
        <v>0</v>
      </c>
      <c r="G164" s="48">
        <f>ROUND(E164*F164,2)</f>
        <v>0</v>
      </c>
      <c r="H164" s="46">
        <v>1.62836</v>
      </c>
      <c r="I164" s="46">
        <f>ROUND(E164*H164,2)</f>
        <v>3.9</v>
      </c>
      <c r="J164" s="46">
        <v>0</v>
      </c>
      <c r="K164" s="46">
        <f>ROUND(E164*J164,2)</f>
        <v>0</v>
      </c>
    </row>
    <row r="165" spans="1:11" outlineLevel="1" x14ac:dyDescent="0.2">
      <c r="A165" s="31"/>
      <c r="B165" s="32"/>
      <c r="C165" s="71" t="s">
        <v>395</v>
      </c>
      <c r="D165" s="64"/>
      <c r="E165" s="65"/>
      <c r="F165" s="34"/>
      <c r="G165" s="34"/>
      <c r="H165" s="33"/>
      <c r="I165" s="33"/>
      <c r="J165" s="33"/>
      <c r="K165" s="33"/>
    </row>
    <row r="166" spans="1:11" outlineLevel="1" x14ac:dyDescent="0.2">
      <c r="A166" s="31"/>
      <c r="B166" s="32"/>
      <c r="C166" s="71" t="s">
        <v>5928</v>
      </c>
      <c r="D166" s="64"/>
      <c r="E166" s="65">
        <v>6.1440000000000002E-2</v>
      </c>
      <c r="F166" s="34"/>
      <c r="G166" s="34"/>
      <c r="H166" s="33"/>
      <c r="I166" s="33"/>
      <c r="J166" s="33"/>
      <c r="K166" s="33"/>
    </row>
    <row r="167" spans="1:11" outlineLevel="1" x14ac:dyDescent="0.2">
      <c r="A167" s="31"/>
      <c r="B167" s="32"/>
      <c r="C167" s="71" t="s">
        <v>5929</v>
      </c>
      <c r="D167" s="64"/>
      <c r="E167" s="65">
        <v>1.26E-2</v>
      </c>
      <c r="F167" s="34"/>
      <c r="G167" s="34"/>
      <c r="H167" s="33"/>
      <c r="I167" s="33"/>
      <c r="J167" s="33"/>
      <c r="K167" s="33"/>
    </row>
    <row r="168" spans="1:11" outlineLevel="1" x14ac:dyDescent="0.2">
      <c r="A168" s="31"/>
      <c r="B168" s="32"/>
      <c r="C168" s="71" t="s">
        <v>5930</v>
      </c>
      <c r="D168" s="64"/>
      <c r="E168" s="65">
        <v>0.29039999999999999</v>
      </c>
      <c r="F168" s="34"/>
      <c r="G168" s="34"/>
      <c r="H168" s="33"/>
      <c r="I168" s="33"/>
      <c r="J168" s="33"/>
      <c r="K168" s="33"/>
    </row>
    <row r="169" spans="1:11" outlineLevel="1" x14ac:dyDescent="0.2">
      <c r="A169" s="31"/>
      <c r="B169" s="32"/>
      <c r="C169" s="71" t="s">
        <v>5931</v>
      </c>
      <c r="D169" s="64"/>
      <c r="E169" s="65">
        <v>0.23039999999999999</v>
      </c>
      <c r="F169" s="34"/>
      <c r="G169" s="34"/>
      <c r="H169" s="33"/>
      <c r="I169" s="33"/>
      <c r="J169" s="33"/>
      <c r="K169" s="33"/>
    </row>
    <row r="170" spans="1:11" outlineLevel="1" x14ac:dyDescent="0.2">
      <c r="A170" s="31"/>
      <c r="B170" s="32"/>
      <c r="C170" s="71" t="s">
        <v>404</v>
      </c>
      <c r="D170" s="64"/>
      <c r="E170" s="65"/>
      <c r="F170" s="34"/>
      <c r="G170" s="34"/>
      <c r="H170" s="33"/>
      <c r="I170" s="33"/>
      <c r="J170" s="33"/>
      <c r="K170" s="33"/>
    </row>
    <row r="171" spans="1:11" outlineLevel="1" x14ac:dyDescent="0.2">
      <c r="A171" s="31"/>
      <c r="B171" s="32"/>
      <c r="C171" s="71" t="s">
        <v>5932</v>
      </c>
      <c r="D171" s="64"/>
      <c r="E171" s="65">
        <v>0.10920000000000001</v>
      </c>
      <c r="F171" s="34"/>
      <c r="G171" s="34"/>
      <c r="H171" s="33"/>
      <c r="I171" s="33"/>
      <c r="J171" s="33"/>
      <c r="K171" s="33"/>
    </row>
    <row r="172" spans="1:11" outlineLevel="1" x14ac:dyDescent="0.2">
      <c r="A172" s="31"/>
      <c r="B172" s="32"/>
      <c r="C172" s="71" t="s">
        <v>5933</v>
      </c>
      <c r="D172" s="64"/>
      <c r="E172" s="65">
        <v>0.21012</v>
      </c>
      <c r="F172" s="34"/>
      <c r="G172" s="34"/>
      <c r="H172" s="33"/>
      <c r="I172" s="33"/>
      <c r="J172" s="33"/>
      <c r="K172" s="33"/>
    </row>
    <row r="173" spans="1:11" outlineLevel="1" x14ac:dyDescent="0.2">
      <c r="A173" s="31"/>
      <c r="B173" s="32"/>
      <c r="C173" s="71" t="s">
        <v>5934</v>
      </c>
      <c r="D173" s="64"/>
      <c r="E173" s="65">
        <v>6.1440000000000002E-2</v>
      </c>
      <c r="F173" s="34"/>
      <c r="G173" s="34"/>
      <c r="H173" s="33"/>
      <c r="I173" s="33"/>
      <c r="J173" s="33"/>
      <c r="K173" s="33"/>
    </row>
    <row r="174" spans="1:11" outlineLevel="1" x14ac:dyDescent="0.2">
      <c r="A174" s="31"/>
      <c r="B174" s="32"/>
      <c r="C174" s="71" t="s">
        <v>5935</v>
      </c>
      <c r="D174" s="64"/>
      <c r="E174" s="65">
        <v>8.4360000000000004E-2</v>
      </c>
      <c r="F174" s="34"/>
      <c r="G174" s="34"/>
      <c r="H174" s="33"/>
      <c r="I174" s="33"/>
      <c r="J174" s="33"/>
      <c r="K174" s="33"/>
    </row>
    <row r="175" spans="1:11" outlineLevel="1" x14ac:dyDescent="0.2">
      <c r="A175" s="31"/>
      <c r="B175" s="32"/>
      <c r="C175" s="71" t="s">
        <v>408</v>
      </c>
      <c r="D175" s="64"/>
      <c r="E175" s="65"/>
      <c r="F175" s="34"/>
      <c r="G175" s="34"/>
      <c r="H175" s="33"/>
      <c r="I175" s="33"/>
      <c r="J175" s="33"/>
      <c r="K175" s="33"/>
    </row>
    <row r="176" spans="1:11" outlineLevel="1" x14ac:dyDescent="0.2">
      <c r="A176" s="31"/>
      <c r="B176" s="32"/>
      <c r="C176" s="71" t="s">
        <v>5936</v>
      </c>
      <c r="D176" s="64"/>
      <c r="E176" s="65">
        <v>2.2800000000000001E-2</v>
      </c>
      <c r="F176" s="34"/>
      <c r="G176" s="34"/>
      <c r="H176" s="33"/>
      <c r="I176" s="33"/>
      <c r="J176" s="33"/>
      <c r="K176" s="33"/>
    </row>
    <row r="177" spans="1:11" outlineLevel="1" x14ac:dyDescent="0.2">
      <c r="A177" s="31"/>
      <c r="B177" s="32"/>
      <c r="C177" s="71" t="s">
        <v>5937</v>
      </c>
      <c r="D177" s="64"/>
      <c r="E177" s="65">
        <v>6.1199999999999997E-2</v>
      </c>
      <c r="F177" s="34"/>
      <c r="G177" s="34"/>
      <c r="H177" s="33"/>
      <c r="I177" s="33"/>
      <c r="J177" s="33"/>
      <c r="K177" s="33"/>
    </row>
    <row r="178" spans="1:11" outlineLevel="1" x14ac:dyDescent="0.2">
      <c r="A178" s="31"/>
      <c r="B178" s="32"/>
      <c r="C178" s="71" t="s">
        <v>5938</v>
      </c>
      <c r="D178" s="64"/>
      <c r="E178" s="65">
        <v>0.10506</v>
      </c>
      <c r="F178" s="34"/>
      <c r="G178" s="34"/>
      <c r="H178" s="33"/>
      <c r="I178" s="33"/>
      <c r="J178" s="33"/>
      <c r="K178" s="33"/>
    </row>
    <row r="179" spans="1:11" outlineLevel="1" x14ac:dyDescent="0.2">
      <c r="A179" s="31"/>
      <c r="B179" s="32"/>
      <c r="C179" s="71" t="s">
        <v>5934</v>
      </c>
      <c r="D179" s="64"/>
      <c r="E179" s="65">
        <v>6.1440000000000002E-2</v>
      </c>
      <c r="F179" s="34"/>
      <c r="G179" s="34"/>
      <c r="H179" s="33"/>
      <c r="I179" s="33"/>
      <c r="J179" s="33"/>
      <c r="K179" s="33"/>
    </row>
    <row r="180" spans="1:11" outlineLevel="1" x14ac:dyDescent="0.2">
      <c r="A180" s="31"/>
      <c r="B180" s="32"/>
      <c r="C180" s="71" t="s">
        <v>5939</v>
      </c>
      <c r="D180" s="64"/>
      <c r="E180" s="65">
        <v>0.44800000000000001</v>
      </c>
      <c r="F180" s="34"/>
      <c r="G180" s="34"/>
      <c r="H180" s="33"/>
      <c r="I180" s="33"/>
      <c r="J180" s="33"/>
      <c r="K180" s="33"/>
    </row>
    <row r="181" spans="1:11" outlineLevel="1" x14ac:dyDescent="0.2">
      <c r="A181" s="31"/>
      <c r="B181" s="32"/>
      <c r="C181" s="71" t="s">
        <v>5940</v>
      </c>
      <c r="D181" s="64"/>
      <c r="E181" s="65">
        <v>0.1792</v>
      </c>
      <c r="F181" s="34"/>
      <c r="G181" s="34"/>
      <c r="H181" s="33"/>
      <c r="I181" s="33"/>
      <c r="J181" s="33"/>
      <c r="K181" s="33"/>
    </row>
    <row r="182" spans="1:11" outlineLevel="1" x14ac:dyDescent="0.2">
      <c r="A182" s="31"/>
      <c r="B182" s="32"/>
      <c r="C182" s="71" t="s">
        <v>411</v>
      </c>
      <c r="D182" s="64"/>
      <c r="E182" s="65"/>
      <c r="F182" s="34"/>
      <c r="G182" s="34"/>
      <c r="H182" s="33"/>
      <c r="I182" s="33"/>
      <c r="J182" s="33"/>
      <c r="K182" s="33"/>
    </row>
    <row r="183" spans="1:11" outlineLevel="1" x14ac:dyDescent="0.2">
      <c r="A183" s="31"/>
      <c r="B183" s="32"/>
      <c r="C183" s="71" t="s">
        <v>5941</v>
      </c>
      <c r="D183" s="64"/>
      <c r="E183" s="65">
        <v>6.1440000000000002E-2</v>
      </c>
      <c r="F183" s="34"/>
      <c r="G183" s="34"/>
      <c r="H183" s="33"/>
      <c r="I183" s="33"/>
      <c r="J183" s="33"/>
      <c r="K183" s="33"/>
    </row>
    <row r="184" spans="1:11" outlineLevel="1" x14ac:dyDescent="0.2">
      <c r="A184" s="31"/>
      <c r="B184" s="32"/>
      <c r="C184" s="71" t="s">
        <v>5942</v>
      </c>
      <c r="D184" s="64"/>
      <c r="E184" s="65">
        <v>7.8E-2</v>
      </c>
      <c r="F184" s="34"/>
      <c r="G184" s="34"/>
      <c r="H184" s="33"/>
      <c r="I184" s="33"/>
      <c r="J184" s="33"/>
      <c r="K184" s="33"/>
    </row>
    <row r="185" spans="1:11" outlineLevel="1" x14ac:dyDescent="0.2">
      <c r="A185" s="31"/>
      <c r="B185" s="32"/>
      <c r="C185" s="71" t="s">
        <v>5943</v>
      </c>
      <c r="D185" s="64"/>
      <c r="E185" s="65">
        <v>0.10506</v>
      </c>
      <c r="F185" s="34"/>
      <c r="G185" s="34"/>
      <c r="H185" s="33"/>
      <c r="I185" s="33"/>
      <c r="J185" s="33"/>
      <c r="K185" s="33"/>
    </row>
    <row r="186" spans="1:11" outlineLevel="1" x14ac:dyDescent="0.2">
      <c r="A186" s="31"/>
      <c r="B186" s="32"/>
      <c r="C186" s="71" t="s">
        <v>415</v>
      </c>
      <c r="D186" s="64"/>
      <c r="E186" s="65"/>
      <c r="F186" s="34"/>
      <c r="G186" s="34"/>
      <c r="H186" s="33"/>
      <c r="I186" s="33"/>
      <c r="J186" s="33"/>
      <c r="K186" s="33"/>
    </row>
    <row r="187" spans="1:11" outlineLevel="1" x14ac:dyDescent="0.2">
      <c r="A187" s="31"/>
      <c r="B187" s="32"/>
      <c r="C187" s="71" t="s">
        <v>5944</v>
      </c>
      <c r="D187" s="64"/>
      <c r="E187" s="65">
        <v>1.0149999999999999E-2</v>
      </c>
      <c r="F187" s="34"/>
      <c r="G187" s="34"/>
      <c r="H187" s="33"/>
      <c r="I187" s="33"/>
      <c r="J187" s="33"/>
      <c r="K187" s="33"/>
    </row>
    <row r="188" spans="1:11" outlineLevel="1" x14ac:dyDescent="0.2">
      <c r="A188" s="31"/>
      <c r="B188" s="32"/>
      <c r="C188" s="71" t="s">
        <v>5945</v>
      </c>
      <c r="D188" s="64"/>
      <c r="E188" s="65">
        <v>3.4200000000000001E-2</v>
      </c>
      <c r="F188" s="34"/>
      <c r="G188" s="34"/>
      <c r="H188" s="33"/>
      <c r="I188" s="33"/>
      <c r="J188" s="33"/>
      <c r="K188" s="33"/>
    </row>
    <row r="189" spans="1:11" outlineLevel="1" x14ac:dyDescent="0.2">
      <c r="A189" s="31"/>
      <c r="B189" s="32"/>
      <c r="C189" s="71" t="s">
        <v>5946</v>
      </c>
      <c r="D189" s="64"/>
      <c r="E189" s="65">
        <v>6.1440000000000002E-2</v>
      </c>
      <c r="F189" s="34"/>
      <c r="G189" s="34"/>
      <c r="H189" s="33"/>
      <c r="I189" s="33"/>
      <c r="J189" s="33"/>
      <c r="K189" s="33"/>
    </row>
    <row r="190" spans="1:11" outlineLevel="1" x14ac:dyDescent="0.2">
      <c r="A190" s="31"/>
      <c r="B190" s="32"/>
      <c r="C190" s="71" t="s">
        <v>5943</v>
      </c>
      <c r="D190" s="64"/>
      <c r="E190" s="65">
        <v>0.10506</v>
      </c>
      <c r="F190" s="34"/>
      <c r="G190" s="34"/>
      <c r="H190" s="33"/>
      <c r="I190" s="33"/>
      <c r="J190" s="33"/>
      <c r="K190" s="33"/>
    </row>
    <row r="191" spans="1:11" ht="22.5" outlineLevel="1" x14ac:dyDescent="0.2">
      <c r="A191" s="43">
        <v>35</v>
      </c>
      <c r="B191" s="44" t="s">
        <v>423</v>
      </c>
      <c r="C191" s="59" t="s">
        <v>424</v>
      </c>
      <c r="D191" s="45" t="s">
        <v>179</v>
      </c>
      <c r="E191" s="46">
        <v>48.461550000000003</v>
      </c>
      <c r="F191" s="47">
        <v>0</v>
      </c>
      <c r="G191" s="48">
        <f>ROUND(E191*F191,2)</f>
        <v>0</v>
      </c>
      <c r="H191" s="46">
        <v>1.62836</v>
      </c>
      <c r="I191" s="46">
        <f>ROUND(E191*H191,2)</f>
        <v>78.91</v>
      </c>
      <c r="J191" s="46">
        <v>0</v>
      </c>
      <c r="K191" s="46">
        <f>ROUND(E191*J191,2)</f>
        <v>0</v>
      </c>
    </row>
    <row r="192" spans="1:11" outlineLevel="1" x14ac:dyDescent="0.2">
      <c r="A192" s="31"/>
      <c r="B192" s="32"/>
      <c r="C192" s="71" t="s">
        <v>395</v>
      </c>
      <c r="D192" s="64"/>
      <c r="E192" s="65"/>
      <c r="F192" s="34"/>
      <c r="G192" s="34"/>
      <c r="H192" s="33"/>
      <c r="I192" s="33"/>
      <c r="J192" s="33"/>
      <c r="K192" s="33"/>
    </row>
    <row r="193" spans="1:11" outlineLevel="1" x14ac:dyDescent="0.2">
      <c r="A193" s="31"/>
      <c r="B193" s="32"/>
      <c r="C193" s="71" t="s">
        <v>5947</v>
      </c>
      <c r="D193" s="64"/>
      <c r="E193" s="65">
        <v>0.16298000000000001</v>
      </c>
      <c r="F193" s="34"/>
      <c r="G193" s="34"/>
      <c r="H193" s="33"/>
      <c r="I193" s="33"/>
      <c r="J193" s="33"/>
      <c r="K193" s="33"/>
    </row>
    <row r="194" spans="1:11" outlineLevel="1" x14ac:dyDescent="0.2">
      <c r="A194" s="31"/>
      <c r="B194" s="32"/>
      <c r="C194" s="71" t="s">
        <v>5948</v>
      </c>
      <c r="D194" s="64"/>
      <c r="E194" s="65">
        <v>0.74495999999999996</v>
      </c>
      <c r="F194" s="34"/>
      <c r="G194" s="34"/>
      <c r="H194" s="33"/>
      <c r="I194" s="33"/>
      <c r="J194" s="33"/>
      <c r="K194" s="33"/>
    </row>
    <row r="195" spans="1:11" outlineLevel="1" x14ac:dyDescent="0.2">
      <c r="A195" s="31"/>
      <c r="B195" s="32"/>
      <c r="C195" s="71" t="s">
        <v>5949</v>
      </c>
      <c r="D195" s="64"/>
      <c r="E195" s="65">
        <v>1.0454600000000001</v>
      </c>
      <c r="F195" s="34"/>
      <c r="G195" s="34"/>
      <c r="H195" s="33"/>
      <c r="I195" s="33"/>
      <c r="J195" s="33"/>
      <c r="K195" s="33"/>
    </row>
    <row r="196" spans="1:11" outlineLevel="1" x14ac:dyDescent="0.2">
      <c r="A196" s="31"/>
      <c r="B196" s="32"/>
      <c r="C196" s="71" t="s">
        <v>5950</v>
      </c>
      <c r="D196" s="64"/>
      <c r="E196" s="65">
        <v>2.3325999999999998</v>
      </c>
      <c r="F196" s="34"/>
      <c r="G196" s="34"/>
      <c r="H196" s="33"/>
      <c r="I196" s="33"/>
      <c r="J196" s="33"/>
      <c r="K196" s="33"/>
    </row>
    <row r="197" spans="1:11" outlineLevel="1" x14ac:dyDescent="0.2">
      <c r="A197" s="31"/>
      <c r="B197" s="32"/>
      <c r="C197" s="71" t="s">
        <v>5951</v>
      </c>
      <c r="D197" s="64"/>
      <c r="E197" s="65">
        <v>0.82279999999999998</v>
      </c>
      <c r="F197" s="34"/>
      <c r="G197" s="34"/>
      <c r="H197" s="33"/>
      <c r="I197" s="33"/>
      <c r="J197" s="33"/>
      <c r="K197" s="33"/>
    </row>
    <row r="198" spans="1:11" outlineLevel="1" x14ac:dyDescent="0.2">
      <c r="A198" s="31"/>
      <c r="B198" s="32"/>
      <c r="C198" s="71" t="s">
        <v>5952</v>
      </c>
      <c r="D198" s="64"/>
      <c r="E198" s="65">
        <v>0.14319999999999999</v>
      </c>
      <c r="F198" s="34"/>
      <c r="G198" s="34"/>
      <c r="H198" s="33"/>
      <c r="I198" s="33"/>
      <c r="J198" s="33"/>
      <c r="K198" s="33"/>
    </row>
    <row r="199" spans="1:11" outlineLevel="1" x14ac:dyDescent="0.2">
      <c r="A199" s="31"/>
      <c r="B199" s="32"/>
      <c r="C199" s="71" t="s">
        <v>5953</v>
      </c>
      <c r="D199" s="64"/>
      <c r="E199" s="65">
        <v>2.1827999999999999</v>
      </c>
      <c r="F199" s="34"/>
      <c r="G199" s="34"/>
      <c r="H199" s="33"/>
      <c r="I199" s="33"/>
      <c r="J199" s="33"/>
      <c r="K199" s="33"/>
    </row>
    <row r="200" spans="1:11" outlineLevel="1" x14ac:dyDescent="0.2">
      <c r="A200" s="31"/>
      <c r="B200" s="32"/>
      <c r="C200" s="71" t="s">
        <v>5954</v>
      </c>
      <c r="D200" s="64"/>
      <c r="E200" s="65">
        <v>1.7052</v>
      </c>
      <c r="F200" s="34"/>
      <c r="G200" s="34"/>
      <c r="H200" s="33"/>
      <c r="I200" s="33"/>
      <c r="J200" s="33"/>
      <c r="K200" s="33"/>
    </row>
    <row r="201" spans="1:11" outlineLevel="1" x14ac:dyDescent="0.2">
      <c r="A201" s="31"/>
      <c r="B201" s="32"/>
      <c r="C201" s="71" t="s">
        <v>5955</v>
      </c>
      <c r="D201" s="64"/>
      <c r="E201" s="65">
        <v>0.75180000000000002</v>
      </c>
      <c r="F201" s="34"/>
      <c r="G201" s="34"/>
      <c r="H201" s="33"/>
      <c r="I201" s="33"/>
      <c r="J201" s="33"/>
      <c r="K201" s="33"/>
    </row>
    <row r="202" spans="1:11" outlineLevel="1" x14ac:dyDescent="0.2">
      <c r="A202" s="31"/>
      <c r="B202" s="32"/>
      <c r="C202" s="71" t="s">
        <v>404</v>
      </c>
      <c r="D202" s="64"/>
      <c r="E202" s="65"/>
      <c r="F202" s="34"/>
      <c r="G202" s="34"/>
      <c r="H202" s="33"/>
      <c r="I202" s="33"/>
      <c r="J202" s="33"/>
      <c r="K202" s="33"/>
    </row>
    <row r="203" spans="1:11" outlineLevel="1" x14ac:dyDescent="0.2">
      <c r="A203" s="31"/>
      <c r="B203" s="32"/>
      <c r="C203" s="71" t="s">
        <v>5956</v>
      </c>
      <c r="D203" s="64"/>
      <c r="E203" s="65">
        <v>0.1414</v>
      </c>
      <c r="F203" s="34"/>
      <c r="G203" s="34"/>
      <c r="H203" s="33"/>
      <c r="I203" s="33"/>
      <c r="J203" s="33"/>
      <c r="K203" s="33"/>
    </row>
    <row r="204" spans="1:11" outlineLevel="1" x14ac:dyDescent="0.2">
      <c r="A204" s="31"/>
      <c r="B204" s="32"/>
      <c r="C204" s="71" t="s">
        <v>5957</v>
      </c>
      <c r="D204" s="64"/>
      <c r="E204" s="65">
        <v>1.323</v>
      </c>
      <c r="F204" s="34"/>
      <c r="G204" s="34"/>
      <c r="H204" s="33"/>
      <c r="I204" s="33"/>
      <c r="J204" s="33"/>
      <c r="K204" s="33"/>
    </row>
    <row r="205" spans="1:11" outlineLevel="1" x14ac:dyDescent="0.2">
      <c r="A205" s="31"/>
      <c r="B205" s="32"/>
      <c r="C205" s="71" t="s">
        <v>5958</v>
      </c>
      <c r="D205" s="64"/>
      <c r="E205" s="65">
        <v>0.6</v>
      </c>
      <c r="F205" s="34"/>
      <c r="G205" s="34"/>
      <c r="H205" s="33"/>
      <c r="I205" s="33"/>
      <c r="J205" s="33"/>
      <c r="K205" s="33"/>
    </row>
    <row r="206" spans="1:11" outlineLevel="1" x14ac:dyDescent="0.2">
      <c r="A206" s="31"/>
      <c r="B206" s="32"/>
      <c r="C206" s="71" t="s">
        <v>5959</v>
      </c>
      <c r="D206" s="64"/>
      <c r="E206" s="65">
        <v>0.35099999999999998</v>
      </c>
      <c r="F206" s="34"/>
      <c r="G206" s="34"/>
      <c r="H206" s="33"/>
      <c r="I206" s="33"/>
      <c r="J206" s="33"/>
      <c r="K206" s="33"/>
    </row>
    <row r="207" spans="1:11" outlineLevel="1" x14ac:dyDescent="0.2">
      <c r="A207" s="31"/>
      <c r="B207" s="32"/>
      <c r="C207" s="71" t="s">
        <v>5960</v>
      </c>
      <c r="D207" s="64"/>
      <c r="E207" s="65">
        <v>0.78490000000000004</v>
      </c>
      <c r="F207" s="34"/>
      <c r="G207" s="34"/>
      <c r="H207" s="33"/>
      <c r="I207" s="33"/>
      <c r="J207" s="33"/>
      <c r="K207" s="33"/>
    </row>
    <row r="208" spans="1:11" outlineLevel="1" x14ac:dyDescent="0.2">
      <c r="A208" s="31"/>
      <c r="B208" s="32"/>
      <c r="C208" s="71" t="s">
        <v>5961</v>
      </c>
      <c r="D208" s="64"/>
      <c r="E208" s="65">
        <v>0.1414</v>
      </c>
      <c r="F208" s="34"/>
      <c r="G208" s="34"/>
      <c r="H208" s="33"/>
      <c r="I208" s="33"/>
      <c r="J208" s="33"/>
      <c r="K208" s="33"/>
    </row>
    <row r="209" spans="1:11" outlineLevel="1" x14ac:dyDescent="0.2">
      <c r="A209" s="31"/>
      <c r="B209" s="32"/>
      <c r="C209" s="71" t="s">
        <v>5962</v>
      </c>
      <c r="D209" s="64"/>
      <c r="E209" s="65">
        <v>0.56779999999999997</v>
      </c>
      <c r="F209" s="34"/>
      <c r="G209" s="34"/>
      <c r="H209" s="33"/>
      <c r="I209" s="33"/>
      <c r="J209" s="33"/>
      <c r="K209" s="33"/>
    </row>
    <row r="210" spans="1:11" outlineLevel="1" x14ac:dyDescent="0.2">
      <c r="A210" s="31"/>
      <c r="B210" s="32"/>
      <c r="C210" s="71" t="s">
        <v>5963</v>
      </c>
      <c r="D210" s="64"/>
      <c r="E210" s="65">
        <v>1.1879999999999999</v>
      </c>
      <c r="F210" s="34"/>
      <c r="G210" s="34"/>
      <c r="H210" s="33"/>
      <c r="I210" s="33"/>
      <c r="J210" s="33"/>
      <c r="K210" s="33"/>
    </row>
    <row r="211" spans="1:11" outlineLevel="1" x14ac:dyDescent="0.2">
      <c r="A211" s="31"/>
      <c r="B211" s="32"/>
      <c r="C211" s="71" t="s">
        <v>5964</v>
      </c>
      <c r="D211" s="64"/>
      <c r="E211" s="65">
        <v>0.63180000000000003</v>
      </c>
      <c r="F211" s="34"/>
      <c r="G211" s="34"/>
      <c r="H211" s="33"/>
      <c r="I211" s="33"/>
      <c r="J211" s="33"/>
      <c r="K211" s="33"/>
    </row>
    <row r="212" spans="1:11" outlineLevel="1" x14ac:dyDescent="0.2">
      <c r="A212" s="31"/>
      <c r="B212" s="32"/>
      <c r="C212" s="71" t="s">
        <v>5965</v>
      </c>
      <c r="D212" s="64"/>
      <c r="E212" s="65">
        <v>1.9488000000000001</v>
      </c>
      <c r="F212" s="34"/>
      <c r="G212" s="34"/>
      <c r="H212" s="33"/>
      <c r="I212" s="33"/>
      <c r="J212" s="33"/>
      <c r="K212" s="33"/>
    </row>
    <row r="213" spans="1:11" outlineLevel="1" x14ac:dyDescent="0.2">
      <c r="A213" s="31"/>
      <c r="B213" s="32"/>
      <c r="C213" s="71" t="s">
        <v>5966</v>
      </c>
      <c r="D213" s="64"/>
      <c r="E213" s="65">
        <v>2.508</v>
      </c>
      <c r="F213" s="34"/>
      <c r="G213" s="34"/>
      <c r="H213" s="33"/>
      <c r="I213" s="33"/>
      <c r="J213" s="33"/>
      <c r="K213" s="33"/>
    </row>
    <row r="214" spans="1:11" outlineLevel="1" x14ac:dyDescent="0.2">
      <c r="A214" s="31"/>
      <c r="B214" s="32"/>
      <c r="C214" s="71" t="s">
        <v>5967</v>
      </c>
      <c r="D214" s="64"/>
      <c r="E214" s="65">
        <v>0.69230000000000003</v>
      </c>
      <c r="F214" s="34"/>
      <c r="G214" s="34"/>
      <c r="H214" s="33"/>
      <c r="I214" s="33"/>
      <c r="J214" s="33"/>
      <c r="K214" s="33"/>
    </row>
    <row r="215" spans="1:11" outlineLevel="1" x14ac:dyDescent="0.2">
      <c r="A215" s="31"/>
      <c r="B215" s="32"/>
      <c r="C215" s="71" t="s">
        <v>408</v>
      </c>
      <c r="D215" s="64"/>
      <c r="E215" s="65"/>
      <c r="F215" s="34"/>
      <c r="G215" s="34"/>
      <c r="H215" s="33"/>
      <c r="I215" s="33"/>
      <c r="J215" s="33"/>
      <c r="K215" s="33"/>
    </row>
    <row r="216" spans="1:11" outlineLevel="1" x14ac:dyDescent="0.2">
      <c r="A216" s="31"/>
      <c r="B216" s="32"/>
      <c r="C216" s="71" t="s">
        <v>5968</v>
      </c>
      <c r="D216" s="64"/>
      <c r="E216" s="65">
        <v>0.26719999999999999</v>
      </c>
      <c r="F216" s="34"/>
      <c r="G216" s="34"/>
      <c r="H216" s="33"/>
      <c r="I216" s="33"/>
      <c r="J216" s="33"/>
      <c r="K216" s="33"/>
    </row>
    <row r="217" spans="1:11" outlineLevel="1" x14ac:dyDescent="0.2">
      <c r="A217" s="31"/>
      <c r="B217" s="32"/>
      <c r="C217" s="71" t="s">
        <v>5969</v>
      </c>
      <c r="D217" s="64"/>
      <c r="E217" s="65">
        <v>0.66439999999999999</v>
      </c>
      <c r="F217" s="34"/>
      <c r="G217" s="34"/>
      <c r="H217" s="33"/>
      <c r="I217" s="33"/>
      <c r="J217" s="33"/>
      <c r="K217" s="33"/>
    </row>
    <row r="218" spans="1:11" outlineLevel="1" x14ac:dyDescent="0.2">
      <c r="A218" s="31"/>
      <c r="B218" s="32"/>
      <c r="C218" s="71" t="s">
        <v>5970</v>
      </c>
      <c r="D218" s="64"/>
      <c r="E218" s="65">
        <v>1.3568</v>
      </c>
      <c r="F218" s="34"/>
      <c r="G218" s="34"/>
      <c r="H218" s="33"/>
      <c r="I218" s="33"/>
      <c r="J218" s="33"/>
      <c r="K218" s="33"/>
    </row>
    <row r="219" spans="1:11" outlineLevel="1" x14ac:dyDescent="0.2">
      <c r="A219" s="31"/>
      <c r="B219" s="32"/>
      <c r="C219" s="71" t="s">
        <v>5971</v>
      </c>
      <c r="D219" s="64"/>
      <c r="E219" s="65">
        <v>0.18179999999999999</v>
      </c>
      <c r="F219" s="34"/>
      <c r="G219" s="34"/>
      <c r="H219" s="33"/>
      <c r="I219" s="33"/>
      <c r="J219" s="33"/>
      <c r="K219" s="33"/>
    </row>
    <row r="220" spans="1:11" outlineLevel="1" x14ac:dyDescent="0.2">
      <c r="A220" s="31"/>
      <c r="B220" s="32"/>
      <c r="C220" s="71" t="s">
        <v>5972</v>
      </c>
      <c r="D220" s="64"/>
      <c r="E220" s="65">
        <v>0.91</v>
      </c>
      <c r="F220" s="34"/>
      <c r="G220" s="34"/>
      <c r="H220" s="33"/>
      <c r="I220" s="33"/>
      <c r="J220" s="33"/>
      <c r="K220" s="33"/>
    </row>
    <row r="221" spans="1:11" outlineLevel="1" x14ac:dyDescent="0.2">
      <c r="A221" s="31"/>
      <c r="B221" s="32"/>
      <c r="C221" s="71" t="s">
        <v>5973</v>
      </c>
      <c r="D221" s="64"/>
      <c r="E221" s="65">
        <v>0.59499999999999997</v>
      </c>
      <c r="F221" s="34"/>
      <c r="G221" s="34"/>
      <c r="H221" s="33"/>
      <c r="I221" s="33"/>
      <c r="J221" s="33"/>
      <c r="K221" s="33"/>
    </row>
    <row r="222" spans="1:11" outlineLevel="1" x14ac:dyDescent="0.2">
      <c r="A222" s="31"/>
      <c r="B222" s="32"/>
      <c r="C222" s="71" t="s">
        <v>5974</v>
      </c>
      <c r="D222" s="64"/>
      <c r="E222" s="65">
        <v>1.5164</v>
      </c>
      <c r="F222" s="34"/>
      <c r="G222" s="34"/>
      <c r="H222" s="33"/>
      <c r="I222" s="33"/>
      <c r="J222" s="33"/>
      <c r="K222" s="33"/>
    </row>
    <row r="223" spans="1:11" outlineLevel="1" x14ac:dyDescent="0.2">
      <c r="A223" s="31"/>
      <c r="B223" s="32"/>
      <c r="C223" s="71" t="s">
        <v>5975</v>
      </c>
      <c r="D223" s="64"/>
      <c r="E223" s="65">
        <v>0.61880000000000002</v>
      </c>
      <c r="F223" s="34"/>
      <c r="G223" s="34"/>
      <c r="H223" s="33"/>
      <c r="I223" s="33"/>
      <c r="J223" s="33"/>
      <c r="K223" s="33"/>
    </row>
    <row r="224" spans="1:11" outlineLevel="1" x14ac:dyDescent="0.2">
      <c r="A224" s="31"/>
      <c r="B224" s="32"/>
      <c r="C224" s="71" t="s">
        <v>5976</v>
      </c>
      <c r="D224" s="64"/>
      <c r="E224" s="65">
        <v>1.1752</v>
      </c>
      <c r="F224" s="34"/>
      <c r="G224" s="34"/>
      <c r="H224" s="33"/>
      <c r="I224" s="33"/>
      <c r="J224" s="33"/>
      <c r="K224" s="33"/>
    </row>
    <row r="225" spans="1:11" outlineLevel="1" x14ac:dyDescent="0.2">
      <c r="A225" s="31"/>
      <c r="B225" s="32"/>
      <c r="C225" s="71" t="s">
        <v>5977</v>
      </c>
      <c r="D225" s="64"/>
      <c r="E225" s="65">
        <v>1.9488000000000001</v>
      </c>
      <c r="F225" s="34"/>
      <c r="G225" s="34"/>
      <c r="H225" s="33"/>
      <c r="I225" s="33"/>
      <c r="J225" s="33"/>
      <c r="K225" s="33"/>
    </row>
    <row r="226" spans="1:11" outlineLevel="1" x14ac:dyDescent="0.2">
      <c r="A226" s="31"/>
      <c r="B226" s="32"/>
      <c r="C226" s="71" t="s">
        <v>5978</v>
      </c>
      <c r="D226" s="64"/>
      <c r="E226" s="65">
        <v>0.80901000000000001</v>
      </c>
      <c r="F226" s="34"/>
      <c r="G226" s="34"/>
      <c r="H226" s="33"/>
      <c r="I226" s="33"/>
      <c r="J226" s="33"/>
      <c r="K226" s="33"/>
    </row>
    <row r="227" spans="1:11" outlineLevel="1" x14ac:dyDescent="0.2">
      <c r="A227" s="31"/>
      <c r="B227" s="32"/>
      <c r="C227" s="71" t="s">
        <v>5979</v>
      </c>
      <c r="D227" s="64"/>
      <c r="E227" s="65">
        <v>1.0811999999999999</v>
      </c>
      <c r="F227" s="34"/>
      <c r="G227" s="34"/>
      <c r="H227" s="33"/>
      <c r="I227" s="33"/>
      <c r="J227" s="33"/>
      <c r="K227" s="33"/>
    </row>
    <row r="228" spans="1:11" outlineLevel="1" x14ac:dyDescent="0.2">
      <c r="A228" s="31"/>
      <c r="B228" s="32"/>
      <c r="C228" s="71" t="s">
        <v>411</v>
      </c>
      <c r="D228" s="64"/>
      <c r="E228" s="65"/>
      <c r="F228" s="34"/>
      <c r="G228" s="34"/>
      <c r="H228" s="33"/>
      <c r="I228" s="33"/>
      <c r="J228" s="33"/>
      <c r="K228" s="33"/>
    </row>
    <row r="229" spans="1:11" outlineLevel="1" x14ac:dyDescent="0.2">
      <c r="A229" s="31"/>
      <c r="B229" s="32"/>
      <c r="C229" s="71" t="s">
        <v>5980</v>
      </c>
      <c r="D229" s="64"/>
      <c r="E229" s="65">
        <v>0.66439999999999999</v>
      </c>
      <c r="F229" s="34"/>
      <c r="G229" s="34"/>
      <c r="H229" s="33"/>
      <c r="I229" s="33"/>
      <c r="J229" s="33"/>
      <c r="K229" s="33"/>
    </row>
    <row r="230" spans="1:11" outlineLevel="1" x14ac:dyDescent="0.2">
      <c r="A230" s="31"/>
      <c r="B230" s="32"/>
      <c r="C230" s="71" t="s">
        <v>5981</v>
      </c>
      <c r="D230" s="64"/>
      <c r="E230" s="65">
        <v>0.18179999999999999</v>
      </c>
      <c r="F230" s="34"/>
      <c r="G230" s="34"/>
      <c r="H230" s="33"/>
      <c r="I230" s="33"/>
      <c r="J230" s="33"/>
      <c r="K230" s="33"/>
    </row>
    <row r="231" spans="1:11" outlineLevel="1" x14ac:dyDescent="0.2">
      <c r="A231" s="31"/>
      <c r="B231" s="32"/>
      <c r="C231" s="71" t="s">
        <v>5982</v>
      </c>
      <c r="D231" s="64"/>
      <c r="E231" s="65">
        <v>0.93810000000000004</v>
      </c>
      <c r="F231" s="34"/>
      <c r="G231" s="34"/>
      <c r="H231" s="33"/>
      <c r="I231" s="33"/>
      <c r="J231" s="33"/>
      <c r="K231" s="33"/>
    </row>
    <row r="232" spans="1:11" outlineLevel="1" x14ac:dyDescent="0.2">
      <c r="A232" s="31"/>
      <c r="B232" s="32"/>
      <c r="C232" s="71" t="s">
        <v>5983</v>
      </c>
      <c r="D232" s="64"/>
      <c r="E232" s="65">
        <v>0.49299999999999999</v>
      </c>
      <c r="F232" s="34"/>
      <c r="G232" s="34"/>
      <c r="H232" s="33"/>
      <c r="I232" s="33"/>
      <c r="J232" s="33"/>
      <c r="K232" s="33"/>
    </row>
    <row r="233" spans="1:11" outlineLevel="1" x14ac:dyDescent="0.2">
      <c r="A233" s="31"/>
      <c r="B233" s="32"/>
      <c r="C233" s="71" t="s">
        <v>5984</v>
      </c>
      <c r="D233" s="64"/>
      <c r="E233" s="65">
        <v>0.72760000000000002</v>
      </c>
      <c r="F233" s="34"/>
      <c r="G233" s="34"/>
      <c r="H233" s="33"/>
      <c r="I233" s="33"/>
      <c r="J233" s="33"/>
      <c r="K233" s="33"/>
    </row>
    <row r="234" spans="1:11" outlineLevel="1" x14ac:dyDescent="0.2">
      <c r="A234" s="31"/>
      <c r="B234" s="32"/>
      <c r="C234" s="71" t="s">
        <v>5985</v>
      </c>
      <c r="D234" s="64"/>
      <c r="E234" s="65">
        <v>1.9488000000000001</v>
      </c>
      <c r="F234" s="34"/>
      <c r="G234" s="34"/>
      <c r="H234" s="33"/>
      <c r="I234" s="33"/>
      <c r="J234" s="33"/>
      <c r="K234" s="33"/>
    </row>
    <row r="235" spans="1:11" outlineLevel="1" x14ac:dyDescent="0.2">
      <c r="A235" s="31"/>
      <c r="B235" s="32"/>
      <c r="C235" s="71" t="s">
        <v>5986</v>
      </c>
      <c r="D235" s="64"/>
      <c r="E235" s="65">
        <v>0.61880000000000002</v>
      </c>
      <c r="F235" s="34"/>
      <c r="G235" s="34"/>
      <c r="H235" s="33"/>
      <c r="I235" s="33"/>
      <c r="J235" s="33"/>
      <c r="K235" s="33"/>
    </row>
    <row r="236" spans="1:11" outlineLevel="1" x14ac:dyDescent="0.2">
      <c r="A236" s="31"/>
      <c r="B236" s="32"/>
      <c r="C236" s="71" t="s">
        <v>5976</v>
      </c>
      <c r="D236" s="64"/>
      <c r="E236" s="65">
        <v>1.1752</v>
      </c>
      <c r="F236" s="34"/>
      <c r="G236" s="34"/>
      <c r="H236" s="33"/>
      <c r="I236" s="33"/>
      <c r="J236" s="33"/>
      <c r="K236" s="33"/>
    </row>
    <row r="237" spans="1:11" outlineLevel="1" x14ac:dyDescent="0.2">
      <c r="A237" s="31"/>
      <c r="B237" s="32"/>
      <c r="C237" s="71" t="s">
        <v>415</v>
      </c>
      <c r="D237" s="64"/>
      <c r="E237" s="65"/>
      <c r="F237" s="34"/>
      <c r="G237" s="34"/>
      <c r="H237" s="33"/>
      <c r="I237" s="33"/>
      <c r="J237" s="33"/>
      <c r="K237" s="33"/>
    </row>
    <row r="238" spans="1:11" outlineLevel="1" x14ac:dyDescent="0.2">
      <c r="A238" s="31"/>
      <c r="B238" s="32"/>
      <c r="C238" s="71" t="s">
        <v>5987</v>
      </c>
      <c r="D238" s="64"/>
      <c r="E238" s="65">
        <v>2.1526000000000001</v>
      </c>
      <c r="F238" s="34"/>
      <c r="G238" s="34"/>
      <c r="H238" s="33"/>
      <c r="I238" s="33"/>
      <c r="J238" s="33"/>
      <c r="K238" s="33"/>
    </row>
    <row r="239" spans="1:11" outlineLevel="1" x14ac:dyDescent="0.2">
      <c r="A239" s="31"/>
      <c r="B239" s="32"/>
      <c r="C239" s="71" t="s">
        <v>5988</v>
      </c>
      <c r="D239" s="64"/>
      <c r="E239" s="65">
        <v>0.93810000000000004</v>
      </c>
      <c r="F239" s="34"/>
      <c r="G239" s="34"/>
      <c r="H239" s="33"/>
      <c r="I239" s="33"/>
      <c r="J239" s="33"/>
      <c r="K239" s="33"/>
    </row>
    <row r="240" spans="1:11" outlineLevel="1" x14ac:dyDescent="0.2">
      <c r="A240" s="31"/>
      <c r="B240" s="32"/>
      <c r="C240" s="71" t="s">
        <v>5989</v>
      </c>
      <c r="D240" s="64"/>
      <c r="E240" s="65">
        <v>0.49299999999999999</v>
      </c>
      <c r="F240" s="34"/>
      <c r="G240" s="34"/>
      <c r="H240" s="33"/>
      <c r="I240" s="33"/>
      <c r="J240" s="33"/>
      <c r="K240" s="33"/>
    </row>
    <row r="241" spans="1:11" outlineLevel="1" x14ac:dyDescent="0.2">
      <c r="A241" s="31"/>
      <c r="B241" s="32"/>
      <c r="C241" s="71" t="s">
        <v>5990</v>
      </c>
      <c r="D241" s="64"/>
      <c r="E241" s="65">
        <v>0.42174</v>
      </c>
      <c r="F241" s="34"/>
      <c r="G241" s="34"/>
      <c r="H241" s="33"/>
      <c r="I241" s="33"/>
      <c r="J241" s="33"/>
      <c r="K241" s="33"/>
    </row>
    <row r="242" spans="1:11" outlineLevel="1" x14ac:dyDescent="0.2">
      <c r="A242" s="31"/>
      <c r="B242" s="32"/>
      <c r="C242" s="71" t="s">
        <v>5991</v>
      </c>
      <c r="D242" s="64"/>
      <c r="E242" s="65">
        <v>0.81359999999999999</v>
      </c>
      <c r="F242" s="34"/>
      <c r="G242" s="34"/>
      <c r="H242" s="33"/>
      <c r="I242" s="33"/>
      <c r="J242" s="33"/>
      <c r="K242" s="33"/>
    </row>
    <row r="243" spans="1:11" outlineLevel="1" x14ac:dyDescent="0.2">
      <c r="A243" s="31"/>
      <c r="B243" s="32"/>
      <c r="C243" s="71" t="s">
        <v>467</v>
      </c>
      <c r="D243" s="64"/>
      <c r="E243" s="65">
        <v>5</v>
      </c>
      <c r="F243" s="34"/>
      <c r="G243" s="34"/>
      <c r="H243" s="33"/>
      <c r="I243" s="33"/>
      <c r="J243" s="33"/>
      <c r="K243" s="33"/>
    </row>
    <row r="244" spans="1:11" ht="22.5" outlineLevel="1" x14ac:dyDescent="0.2">
      <c r="A244" s="43">
        <v>36</v>
      </c>
      <c r="B244" s="44" t="s">
        <v>476</v>
      </c>
      <c r="C244" s="59" t="s">
        <v>477</v>
      </c>
      <c r="D244" s="45" t="s">
        <v>179</v>
      </c>
      <c r="E244" s="46">
        <v>19.144570000000002</v>
      </c>
      <c r="F244" s="47">
        <v>0</v>
      </c>
      <c r="G244" s="48">
        <f>ROUND(E244*F244,2)</f>
        <v>0</v>
      </c>
      <c r="H244" s="46">
        <v>1.7518800000000001</v>
      </c>
      <c r="I244" s="46">
        <f>ROUND(E244*H244,2)</f>
        <v>33.54</v>
      </c>
      <c r="J244" s="46">
        <v>0</v>
      </c>
      <c r="K244" s="46">
        <f>ROUND(E244*J244,2)</f>
        <v>0</v>
      </c>
    </row>
    <row r="245" spans="1:11" outlineLevel="1" x14ac:dyDescent="0.2">
      <c r="A245" s="31"/>
      <c r="B245" s="32"/>
      <c r="C245" s="365" t="s">
        <v>478</v>
      </c>
      <c r="D245" s="366"/>
      <c r="E245" s="366"/>
      <c r="F245" s="366"/>
      <c r="G245" s="366"/>
      <c r="H245" s="33"/>
      <c r="I245" s="33"/>
      <c r="J245" s="33"/>
      <c r="K245" s="33"/>
    </row>
    <row r="246" spans="1:11" outlineLevel="1" x14ac:dyDescent="0.2">
      <c r="A246" s="31"/>
      <c r="B246" s="32"/>
      <c r="C246" s="71" t="s">
        <v>395</v>
      </c>
      <c r="D246" s="64"/>
      <c r="E246" s="65"/>
      <c r="F246" s="34"/>
      <c r="G246" s="34"/>
      <c r="H246" s="33"/>
      <c r="I246" s="33"/>
      <c r="J246" s="33"/>
      <c r="K246" s="33"/>
    </row>
    <row r="247" spans="1:11" outlineLevel="1" x14ac:dyDescent="0.2">
      <c r="A247" s="31"/>
      <c r="B247" s="32"/>
      <c r="C247" s="71" t="s">
        <v>5992</v>
      </c>
      <c r="D247" s="64"/>
      <c r="E247" s="65">
        <v>1.10765</v>
      </c>
      <c r="F247" s="34"/>
      <c r="G247" s="34"/>
      <c r="H247" s="33"/>
      <c r="I247" s="33"/>
      <c r="J247" s="33"/>
      <c r="K247" s="33"/>
    </row>
    <row r="248" spans="1:11" outlineLevel="1" x14ac:dyDescent="0.2">
      <c r="A248" s="31"/>
      <c r="B248" s="32"/>
      <c r="C248" s="71" t="s">
        <v>404</v>
      </c>
      <c r="D248" s="64"/>
      <c r="E248" s="65"/>
      <c r="F248" s="34"/>
      <c r="G248" s="34"/>
      <c r="H248" s="33"/>
      <c r="I248" s="33"/>
      <c r="J248" s="33"/>
      <c r="K248" s="33"/>
    </row>
    <row r="249" spans="1:11" outlineLevel="1" x14ac:dyDescent="0.2">
      <c r="A249" s="31"/>
      <c r="B249" s="32"/>
      <c r="C249" s="71" t="s">
        <v>5993</v>
      </c>
      <c r="D249" s="64"/>
      <c r="E249" s="65">
        <v>2.5604</v>
      </c>
      <c r="F249" s="34"/>
      <c r="G249" s="34"/>
      <c r="H249" s="33"/>
      <c r="I249" s="33"/>
      <c r="J249" s="33"/>
      <c r="K249" s="33"/>
    </row>
    <row r="250" spans="1:11" outlineLevel="1" x14ac:dyDescent="0.2">
      <c r="A250" s="31"/>
      <c r="B250" s="32"/>
      <c r="C250" s="71" t="s">
        <v>415</v>
      </c>
      <c r="D250" s="64"/>
      <c r="E250" s="65"/>
      <c r="F250" s="34"/>
      <c r="G250" s="34"/>
      <c r="H250" s="33"/>
      <c r="I250" s="33"/>
      <c r="J250" s="33"/>
      <c r="K250" s="33"/>
    </row>
    <row r="251" spans="1:11" outlineLevel="1" x14ac:dyDescent="0.2">
      <c r="A251" s="31"/>
      <c r="B251" s="32"/>
      <c r="C251" s="71" t="s">
        <v>5994</v>
      </c>
      <c r="D251" s="64"/>
      <c r="E251" s="65">
        <v>1.2563200000000001</v>
      </c>
      <c r="F251" s="34"/>
      <c r="G251" s="34"/>
      <c r="H251" s="33"/>
      <c r="I251" s="33"/>
      <c r="J251" s="33"/>
      <c r="K251" s="33"/>
    </row>
    <row r="252" spans="1:11" outlineLevel="1" x14ac:dyDescent="0.2">
      <c r="A252" s="31"/>
      <c r="B252" s="32"/>
      <c r="C252" s="71" t="s">
        <v>5995</v>
      </c>
      <c r="D252" s="64"/>
      <c r="E252" s="65">
        <v>4.9416000000000002</v>
      </c>
      <c r="F252" s="34"/>
      <c r="G252" s="34"/>
      <c r="H252" s="33"/>
      <c r="I252" s="33"/>
      <c r="J252" s="33"/>
      <c r="K252" s="33"/>
    </row>
    <row r="253" spans="1:11" outlineLevel="1" x14ac:dyDescent="0.2">
      <c r="A253" s="31"/>
      <c r="B253" s="32"/>
      <c r="C253" s="71" t="s">
        <v>5996</v>
      </c>
      <c r="D253" s="64"/>
      <c r="E253" s="65">
        <v>3.1511999999999998</v>
      </c>
      <c r="F253" s="34"/>
      <c r="G253" s="34"/>
      <c r="H253" s="33"/>
      <c r="I253" s="33"/>
      <c r="J253" s="33"/>
      <c r="K253" s="33"/>
    </row>
    <row r="254" spans="1:11" outlineLevel="1" x14ac:dyDescent="0.2">
      <c r="A254" s="31"/>
      <c r="B254" s="32"/>
      <c r="C254" s="71" t="s">
        <v>420</v>
      </c>
      <c r="D254" s="64"/>
      <c r="E254" s="65"/>
      <c r="F254" s="34"/>
      <c r="G254" s="34"/>
      <c r="H254" s="33"/>
      <c r="I254" s="33"/>
      <c r="J254" s="33"/>
      <c r="K254" s="33"/>
    </row>
    <row r="255" spans="1:11" outlineLevel="1" x14ac:dyDescent="0.2">
      <c r="A255" s="31"/>
      <c r="B255" s="32"/>
      <c r="C255" s="71" t="s">
        <v>5997</v>
      </c>
      <c r="D255" s="64"/>
      <c r="E255" s="65">
        <v>2.1749000000000001</v>
      </c>
      <c r="F255" s="34"/>
      <c r="G255" s="34"/>
      <c r="H255" s="33"/>
      <c r="I255" s="33"/>
      <c r="J255" s="33"/>
      <c r="K255" s="33"/>
    </row>
    <row r="256" spans="1:11" outlineLevel="1" x14ac:dyDescent="0.2">
      <c r="A256" s="31"/>
      <c r="B256" s="32"/>
      <c r="C256" s="71" t="s">
        <v>5998</v>
      </c>
      <c r="D256" s="64"/>
      <c r="E256" s="65">
        <v>3.9525000000000001</v>
      </c>
      <c r="F256" s="34"/>
      <c r="G256" s="34"/>
      <c r="H256" s="33"/>
      <c r="I256" s="33"/>
      <c r="J256" s="33"/>
      <c r="K256" s="33"/>
    </row>
    <row r="257" spans="1:11" ht="22.5" outlineLevel="1" x14ac:dyDescent="0.2">
      <c r="A257" s="43">
        <v>37</v>
      </c>
      <c r="B257" s="44" t="s">
        <v>503</v>
      </c>
      <c r="C257" s="59" t="s">
        <v>504</v>
      </c>
      <c r="D257" s="45" t="s">
        <v>505</v>
      </c>
      <c r="E257" s="46">
        <v>41</v>
      </c>
      <c r="F257" s="47">
        <v>0</v>
      </c>
      <c r="G257" s="48">
        <f>ROUND(E257*F257,2)</f>
        <v>0</v>
      </c>
      <c r="H257" s="46">
        <v>2.2880000000000001E-2</v>
      </c>
      <c r="I257" s="46">
        <f>ROUND(E257*H257,2)</f>
        <v>0.94</v>
      </c>
      <c r="J257" s="46">
        <v>0</v>
      </c>
      <c r="K257" s="46">
        <f>ROUND(E257*J257,2)</f>
        <v>0</v>
      </c>
    </row>
    <row r="258" spans="1:11" outlineLevel="1" x14ac:dyDescent="0.2">
      <c r="A258" s="31"/>
      <c r="B258" s="32"/>
      <c r="C258" s="365" t="s">
        <v>506</v>
      </c>
      <c r="D258" s="366"/>
      <c r="E258" s="366"/>
      <c r="F258" s="366"/>
      <c r="G258" s="366"/>
      <c r="H258" s="33"/>
      <c r="I258" s="33"/>
      <c r="J258" s="33"/>
      <c r="K258" s="33"/>
    </row>
    <row r="259" spans="1:11" outlineLevel="1" x14ac:dyDescent="0.2">
      <c r="A259" s="31"/>
      <c r="B259" s="32"/>
      <c r="C259" s="71" t="s">
        <v>507</v>
      </c>
      <c r="D259" s="64"/>
      <c r="E259" s="65"/>
      <c r="F259" s="34"/>
      <c r="G259" s="34"/>
      <c r="H259" s="33"/>
      <c r="I259" s="33"/>
      <c r="J259" s="33"/>
      <c r="K259" s="33"/>
    </row>
    <row r="260" spans="1:11" outlineLevel="1" x14ac:dyDescent="0.2">
      <c r="A260" s="31"/>
      <c r="B260" s="32"/>
      <c r="C260" s="71" t="s">
        <v>5999</v>
      </c>
      <c r="D260" s="64"/>
      <c r="E260" s="65">
        <v>41</v>
      </c>
      <c r="F260" s="34"/>
      <c r="G260" s="34"/>
      <c r="H260" s="33"/>
      <c r="I260" s="33"/>
      <c r="J260" s="33"/>
      <c r="K260" s="33"/>
    </row>
    <row r="261" spans="1:11" ht="22.5" outlineLevel="1" x14ac:dyDescent="0.2">
      <c r="A261" s="43">
        <v>38</v>
      </c>
      <c r="B261" s="44" t="s">
        <v>512</v>
      </c>
      <c r="C261" s="59" t="s">
        <v>513</v>
      </c>
      <c r="D261" s="45" t="s">
        <v>505</v>
      </c>
      <c r="E261" s="46">
        <v>2</v>
      </c>
      <c r="F261" s="47">
        <v>0</v>
      </c>
      <c r="G261" s="48">
        <f>ROUND(E261*F261,2)</f>
        <v>0</v>
      </c>
      <c r="H261" s="46">
        <v>4.088E-2</v>
      </c>
      <c r="I261" s="46">
        <f>ROUND(E261*H261,2)</f>
        <v>0.08</v>
      </c>
      <c r="J261" s="46">
        <v>0</v>
      </c>
      <c r="K261" s="46">
        <f>ROUND(E261*J261,2)</f>
        <v>0</v>
      </c>
    </row>
    <row r="262" spans="1:11" outlineLevel="1" x14ac:dyDescent="0.2">
      <c r="A262" s="31"/>
      <c r="B262" s="32"/>
      <c r="C262" s="365" t="s">
        <v>506</v>
      </c>
      <c r="D262" s="366"/>
      <c r="E262" s="366"/>
      <c r="F262" s="366"/>
      <c r="G262" s="366"/>
      <c r="H262" s="33"/>
      <c r="I262" s="33"/>
      <c r="J262" s="33"/>
      <c r="K262" s="33"/>
    </row>
    <row r="263" spans="1:11" outlineLevel="1" x14ac:dyDescent="0.2">
      <c r="A263" s="31"/>
      <c r="B263" s="32"/>
      <c r="C263" s="71" t="s">
        <v>507</v>
      </c>
      <c r="D263" s="64"/>
      <c r="E263" s="65"/>
      <c r="F263" s="34"/>
      <c r="G263" s="34"/>
      <c r="H263" s="33"/>
      <c r="I263" s="33"/>
      <c r="J263" s="33"/>
      <c r="K263" s="33"/>
    </row>
    <row r="264" spans="1:11" outlineLevel="1" x14ac:dyDescent="0.2">
      <c r="A264" s="31"/>
      <c r="B264" s="32"/>
      <c r="C264" s="71" t="s">
        <v>6000</v>
      </c>
      <c r="D264" s="64"/>
      <c r="E264" s="65">
        <v>2</v>
      </c>
      <c r="F264" s="34"/>
      <c r="G264" s="34"/>
      <c r="H264" s="33"/>
      <c r="I264" s="33"/>
      <c r="J264" s="33"/>
      <c r="K264" s="33"/>
    </row>
    <row r="265" spans="1:11" outlineLevel="1" x14ac:dyDescent="0.2">
      <c r="A265" s="43">
        <v>39</v>
      </c>
      <c r="B265" s="44" t="s">
        <v>515</v>
      </c>
      <c r="C265" s="59" t="s">
        <v>516</v>
      </c>
      <c r="D265" s="45" t="s">
        <v>505</v>
      </c>
      <c r="E265" s="46">
        <v>60</v>
      </c>
      <c r="F265" s="47">
        <v>0</v>
      </c>
      <c r="G265" s="48">
        <f>ROUND(E265*F265,2)</f>
        <v>0</v>
      </c>
      <c r="H265" s="46">
        <v>5.2500000000000003E-3</v>
      </c>
      <c r="I265" s="46">
        <f>ROUND(E265*H265,2)</f>
        <v>0.32</v>
      </c>
      <c r="J265" s="46">
        <v>0</v>
      </c>
      <c r="K265" s="46">
        <f>ROUND(E265*J265,2)</f>
        <v>0</v>
      </c>
    </row>
    <row r="266" spans="1:11" outlineLevel="1" x14ac:dyDescent="0.2">
      <c r="A266" s="31"/>
      <c r="B266" s="32"/>
      <c r="C266" s="71" t="s">
        <v>6001</v>
      </c>
      <c r="D266" s="64"/>
      <c r="E266" s="65">
        <v>60</v>
      </c>
      <c r="F266" s="34"/>
      <c r="G266" s="34"/>
      <c r="H266" s="33"/>
      <c r="I266" s="33"/>
      <c r="J266" s="33"/>
      <c r="K266" s="33"/>
    </row>
    <row r="267" spans="1:11" outlineLevel="1" x14ac:dyDescent="0.2">
      <c r="A267" s="43">
        <v>40</v>
      </c>
      <c r="B267" s="44" t="s">
        <v>524</v>
      </c>
      <c r="C267" s="59" t="s">
        <v>525</v>
      </c>
      <c r="D267" s="45" t="s">
        <v>179</v>
      </c>
      <c r="E267" s="46">
        <v>7.7729400000000002</v>
      </c>
      <c r="F267" s="47">
        <v>0</v>
      </c>
      <c r="G267" s="48">
        <f>ROUND(E267*F267,2)</f>
        <v>0</v>
      </c>
      <c r="H267" s="46">
        <v>2.52501</v>
      </c>
      <c r="I267" s="46">
        <f>ROUND(E267*H267,2)</f>
        <v>19.63</v>
      </c>
      <c r="J267" s="46">
        <v>0</v>
      </c>
      <c r="K267" s="46">
        <f>ROUND(E267*J267,2)</f>
        <v>0</v>
      </c>
    </row>
    <row r="268" spans="1:11" outlineLevel="1" x14ac:dyDescent="0.2">
      <c r="A268" s="31"/>
      <c r="B268" s="32"/>
      <c r="C268" s="71" t="s">
        <v>507</v>
      </c>
      <c r="D268" s="64"/>
      <c r="E268" s="65"/>
      <c r="F268" s="34"/>
      <c r="G268" s="34"/>
      <c r="H268" s="33"/>
      <c r="I268" s="33"/>
      <c r="J268" s="33"/>
      <c r="K268" s="33"/>
    </row>
    <row r="269" spans="1:11" outlineLevel="1" x14ac:dyDescent="0.2">
      <c r="A269" s="31"/>
      <c r="B269" s="32"/>
      <c r="C269" s="71" t="s">
        <v>6002</v>
      </c>
      <c r="D269" s="64"/>
      <c r="E269" s="65"/>
      <c r="F269" s="34"/>
      <c r="G269" s="34"/>
      <c r="H269" s="33"/>
      <c r="I269" s="33"/>
      <c r="J269" s="33"/>
      <c r="K269" s="33"/>
    </row>
    <row r="270" spans="1:11" outlineLevel="1" x14ac:dyDescent="0.2">
      <c r="A270" s="31"/>
      <c r="B270" s="32"/>
      <c r="C270" s="71" t="s">
        <v>6003</v>
      </c>
      <c r="D270" s="64"/>
      <c r="E270" s="65"/>
      <c r="F270" s="34"/>
      <c r="G270" s="34"/>
      <c r="H270" s="33"/>
      <c r="I270" s="33"/>
      <c r="J270" s="33"/>
      <c r="K270" s="33"/>
    </row>
    <row r="271" spans="1:11" outlineLevel="1" x14ac:dyDescent="0.2">
      <c r="A271" s="31"/>
      <c r="B271" s="32"/>
      <c r="C271" s="71" t="s">
        <v>6004</v>
      </c>
      <c r="D271" s="64"/>
      <c r="E271" s="65"/>
      <c r="F271" s="34"/>
      <c r="G271" s="34"/>
      <c r="H271" s="33"/>
      <c r="I271" s="33"/>
      <c r="J271" s="33"/>
      <c r="K271" s="33"/>
    </row>
    <row r="272" spans="1:11" outlineLevel="1" x14ac:dyDescent="0.2">
      <c r="A272" s="31"/>
      <c r="B272" s="32"/>
      <c r="C272" s="71" t="s">
        <v>6005</v>
      </c>
      <c r="D272" s="64"/>
      <c r="E272" s="65">
        <v>0.17280000000000001</v>
      </c>
      <c r="F272" s="34"/>
      <c r="G272" s="34"/>
      <c r="H272" s="33"/>
      <c r="I272" s="33"/>
      <c r="J272" s="33"/>
      <c r="K272" s="33"/>
    </row>
    <row r="273" spans="1:11" outlineLevel="1" x14ac:dyDescent="0.2">
      <c r="A273" s="31"/>
      <c r="B273" s="32"/>
      <c r="C273" s="71" t="s">
        <v>6006</v>
      </c>
      <c r="D273" s="64"/>
      <c r="E273" s="65">
        <v>7.392E-2</v>
      </c>
      <c r="F273" s="34"/>
      <c r="G273" s="34"/>
      <c r="H273" s="33"/>
      <c r="I273" s="33"/>
      <c r="J273" s="33"/>
      <c r="K273" s="33"/>
    </row>
    <row r="274" spans="1:11" outlineLevel="1" x14ac:dyDescent="0.2">
      <c r="A274" s="31"/>
      <c r="B274" s="32"/>
      <c r="C274" s="71" t="s">
        <v>6007</v>
      </c>
      <c r="D274" s="64"/>
      <c r="E274" s="65">
        <v>0.30780000000000002</v>
      </c>
      <c r="F274" s="34"/>
      <c r="G274" s="34"/>
      <c r="H274" s="33"/>
      <c r="I274" s="33"/>
      <c r="J274" s="33"/>
      <c r="K274" s="33"/>
    </row>
    <row r="275" spans="1:11" outlineLevel="1" x14ac:dyDescent="0.2">
      <c r="A275" s="31"/>
      <c r="B275" s="32"/>
      <c r="C275" s="71" t="s">
        <v>6008</v>
      </c>
      <c r="D275" s="64"/>
      <c r="E275" s="65">
        <v>0.2475</v>
      </c>
      <c r="F275" s="34"/>
      <c r="G275" s="34"/>
      <c r="H275" s="33"/>
      <c r="I275" s="33"/>
      <c r="J275" s="33"/>
      <c r="K275" s="33"/>
    </row>
    <row r="276" spans="1:11" outlineLevel="1" x14ac:dyDescent="0.2">
      <c r="A276" s="31"/>
      <c r="B276" s="32"/>
      <c r="C276" s="71" t="s">
        <v>6009</v>
      </c>
      <c r="D276" s="64"/>
      <c r="E276" s="65">
        <v>0.432</v>
      </c>
      <c r="F276" s="34"/>
      <c r="G276" s="34"/>
      <c r="H276" s="33"/>
      <c r="I276" s="33"/>
      <c r="J276" s="33"/>
      <c r="K276" s="33"/>
    </row>
    <row r="277" spans="1:11" outlineLevel="1" x14ac:dyDescent="0.2">
      <c r="A277" s="31"/>
      <c r="B277" s="32"/>
      <c r="C277" s="71" t="s">
        <v>6010</v>
      </c>
      <c r="D277" s="64"/>
      <c r="E277" s="65">
        <v>4.2839999999999998</v>
      </c>
      <c r="F277" s="34"/>
      <c r="G277" s="34"/>
      <c r="H277" s="33"/>
      <c r="I277" s="33"/>
      <c r="J277" s="33"/>
      <c r="K277" s="33"/>
    </row>
    <row r="278" spans="1:11" outlineLevel="1" x14ac:dyDescent="0.2">
      <c r="A278" s="31"/>
      <c r="B278" s="32"/>
      <c r="C278" s="71" t="s">
        <v>6011</v>
      </c>
      <c r="D278" s="64"/>
      <c r="E278" s="65">
        <v>0.19800000000000001</v>
      </c>
      <c r="F278" s="34"/>
      <c r="G278" s="34"/>
      <c r="H278" s="33"/>
      <c r="I278" s="33"/>
      <c r="J278" s="33"/>
      <c r="K278" s="33"/>
    </row>
    <row r="279" spans="1:11" outlineLevel="1" x14ac:dyDescent="0.2">
      <c r="A279" s="31"/>
      <c r="B279" s="32"/>
      <c r="C279" s="71" t="s">
        <v>6012</v>
      </c>
      <c r="D279" s="64"/>
      <c r="E279" s="65">
        <v>0.25919999999999999</v>
      </c>
      <c r="F279" s="34"/>
      <c r="G279" s="34"/>
      <c r="H279" s="33"/>
      <c r="I279" s="33"/>
      <c r="J279" s="33"/>
      <c r="K279" s="33"/>
    </row>
    <row r="280" spans="1:11" outlineLevel="1" x14ac:dyDescent="0.2">
      <c r="A280" s="31"/>
      <c r="B280" s="32"/>
      <c r="C280" s="71" t="s">
        <v>6013</v>
      </c>
      <c r="D280" s="64"/>
      <c r="E280" s="65">
        <v>0.432</v>
      </c>
      <c r="F280" s="34"/>
      <c r="G280" s="34"/>
      <c r="H280" s="33"/>
      <c r="I280" s="33"/>
      <c r="J280" s="33"/>
      <c r="K280" s="33"/>
    </row>
    <row r="281" spans="1:11" outlineLevel="1" x14ac:dyDescent="0.2">
      <c r="A281" s="31"/>
      <c r="B281" s="32"/>
      <c r="C281" s="71" t="s">
        <v>6014</v>
      </c>
      <c r="D281" s="64"/>
      <c r="E281" s="65">
        <v>0.38400000000000001</v>
      </c>
      <c r="F281" s="34"/>
      <c r="G281" s="34"/>
      <c r="H281" s="33"/>
      <c r="I281" s="33"/>
      <c r="J281" s="33"/>
      <c r="K281" s="33"/>
    </row>
    <row r="282" spans="1:11" outlineLevel="1" x14ac:dyDescent="0.2">
      <c r="A282" s="31"/>
      <c r="B282" s="32"/>
      <c r="C282" s="71" t="s">
        <v>6015</v>
      </c>
      <c r="D282" s="64"/>
      <c r="E282" s="65"/>
      <c r="F282" s="34"/>
      <c r="G282" s="34"/>
      <c r="H282" s="33"/>
      <c r="I282" s="33"/>
      <c r="J282" s="33"/>
      <c r="K282" s="33"/>
    </row>
    <row r="283" spans="1:11" outlineLevel="1" x14ac:dyDescent="0.2">
      <c r="A283" s="31"/>
      <c r="B283" s="32"/>
      <c r="C283" s="71" t="s">
        <v>6016</v>
      </c>
      <c r="D283" s="64"/>
      <c r="E283" s="65">
        <v>0.23039999999999999</v>
      </c>
      <c r="F283" s="34"/>
      <c r="G283" s="34"/>
      <c r="H283" s="33"/>
      <c r="I283" s="33"/>
      <c r="J283" s="33"/>
      <c r="K283" s="33"/>
    </row>
    <row r="284" spans="1:11" outlineLevel="1" x14ac:dyDescent="0.2">
      <c r="A284" s="31"/>
      <c r="B284" s="32"/>
      <c r="C284" s="71" t="s">
        <v>6017</v>
      </c>
      <c r="D284" s="64"/>
      <c r="E284" s="65">
        <v>6.9120000000000001E-2</v>
      </c>
      <c r="F284" s="34"/>
      <c r="G284" s="34"/>
      <c r="H284" s="33"/>
      <c r="I284" s="33"/>
      <c r="J284" s="33"/>
      <c r="K284" s="33"/>
    </row>
    <row r="285" spans="1:11" outlineLevel="1" x14ac:dyDescent="0.2">
      <c r="A285" s="31"/>
      <c r="B285" s="32"/>
      <c r="C285" s="71" t="s">
        <v>6018</v>
      </c>
      <c r="D285" s="64"/>
      <c r="E285" s="65">
        <v>0.56699999999999995</v>
      </c>
      <c r="F285" s="34"/>
      <c r="G285" s="34"/>
      <c r="H285" s="33"/>
      <c r="I285" s="33"/>
      <c r="J285" s="33"/>
      <c r="K285" s="33"/>
    </row>
    <row r="286" spans="1:11" outlineLevel="1" x14ac:dyDescent="0.2">
      <c r="A286" s="31"/>
      <c r="B286" s="32"/>
      <c r="C286" s="71" t="s">
        <v>6019</v>
      </c>
      <c r="D286" s="64"/>
      <c r="E286" s="65">
        <v>0.1152</v>
      </c>
      <c r="F286" s="34"/>
      <c r="G286" s="34"/>
      <c r="H286" s="33"/>
      <c r="I286" s="33"/>
      <c r="J286" s="33"/>
      <c r="K286" s="33"/>
    </row>
    <row r="287" spans="1:11" ht="45" outlineLevel="1" x14ac:dyDescent="0.2">
      <c r="A287" s="43">
        <v>41</v>
      </c>
      <c r="B287" s="44" t="s">
        <v>541</v>
      </c>
      <c r="C287" s="59" t="s">
        <v>542</v>
      </c>
      <c r="D287" s="45" t="s">
        <v>172</v>
      </c>
      <c r="E287" s="46">
        <v>27.588999999999999</v>
      </c>
      <c r="F287" s="47">
        <v>0</v>
      </c>
      <c r="G287" s="48">
        <f>ROUND(E287*F287,2)</f>
        <v>0</v>
      </c>
      <c r="H287" s="46">
        <v>8.8400000000000006E-3</v>
      </c>
      <c r="I287" s="46">
        <f>ROUND(E287*H287,2)</f>
        <v>0.24</v>
      </c>
      <c r="J287" s="46">
        <v>0</v>
      </c>
      <c r="K287" s="46">
        <f>ROUND(E287*J287,2)</f>
        <v>0</v>
      </c>
    </row>
    <row r="288" spans="1:11" outlineLevel="1" x14ac:dyDescent="0.2">
      <c r="A288" s="31"/>
      <c r="B288" s="32"/>
      <c r="C288" s="71" t="s">
        <v>543</v>
      </c>
      <c r="D288" s="64"/>
      <c r="E288" s="65"/>
      <c r="F288" s="34"/>
      <c r="G288" s="34"/>
      <c r="H288" s="33"/>
      <c r="I288" s="33"/>
      <c r="J288" s="33"/>
      <c r="K288" s="33"/>
    </row>
    <row r="289" spans="1:11" outlineLevel="1" x14ac:dyDescent="0.2">
      <c r="A289" s="31"/>
      <c r="B289" s="32"/>
      <c r="C289" s="71" t="s">
        <v>507</v>
      </c>
      <c r="D289" s="64"/>
      <c r="E289" s="65"/>
      <c r="F289" s="34"/>
      <c r="G289" s="34"/>
      <c r="H289" s="33"/>
      <c r="I289" s="33"/>
      <c r="J289" s="33"/>
      <c r="K289" s="33"/>
    </row>
    <row r="290" spans="1:11" outlineLevel="1" x14ac:dyDescent="0.2">
      <c r="A290" s="31"/>
      <c r="B290" s="32"/>
      <c r="C290" s="71" t="s">
        <v>6002</v>
      </c>
      <c r="D290" s="64"/>
      <c r="E290" s="65"/>
      <c r="F290" s="34"/>
      <c r="G290" s="34"/>
      <c r="H290" s="33"/>
      <c r="I290" s="33"/>
      <c r="J290" s="33"/>
      <c r="K290" s="33"/>
    </row>
    <row r="291" spans="1:11" outlineLevel="1" x14ac:dyDescent="0.2">
      <c r="A291" s="31"/>
      <c r="B291" s="32"/>
      <c r="C291" s="71" t="s">
        <v>6003</v>
      </c>
      <c r="D291" s="64"/>
      <c r="E291" s="65"/>
      <c r="F291" s="34"/>
      <c r="G291" s="34"/>
      <c r="H291" s="33"/>
      <c r="I291" s="33"/>
      <c r="J291" s="33"/>
      <c r="K291" s="33"/>
    </row>
    <row r="292" spans="1:11" outlineLevel="1" x14ac:dyDescent="0.2">
      <c r="A292" s="31"/>
      <c r="B292" s="32"/>
      <c r="C292" s="71" t="s">
        <v>6004</v>
      </c>
      <c r="D292" s="64"/>
      <c r="E292" s="65"/>
      <c r="F292" s="34"/>
      <c r="G292" s="34"/>
      <c r="H292" s="33"/>
      <c r="I292" s="33"/>
      <c r="J292" s="33"/>
      <c r="K292" s="33"/>
    </row>
    <row r="293" spans="1:11" outlineLevel="1" x14ac:dyDescent="0.2">
      <c r="A293" s="31"/>
      <c r="B293" s="32"/>
      <c r="C293" s="71" t="s">
        <v>6020</v>
      </c>
      <c r="D293" s="64"/>
      <c r="E293" s="65">
        <v>1.44</v>
      </c>
      <c r="F293" s="34"/>
      <c r="G293" s="34"/>
      <c r="H293" s="33"/>
      <c r="I293" s="33"/>
      <c r="J293" s="33"/>
      <c r="K293" s="33"/>
    </row>
    <row r="294" spans="1:11" outlineLevel="1" x14ac:dyDescent="0.2">
      <c r="A294" s="31"/>
      <c r="B294" s="32"/>
      <c r="C294" s="71" t="s">
        <v>6021</v>
      </c>
      <c r="D294" s="64"/>
      <c r="E294" s="65">
        <v>0.52800000000000002</v>
      </c>
      <c r="F294" s="34"/>
      <c r="G294" s="34"/>
      <c r="H294" s="33"/>
      <c r="I294" s="33"/>
      <c r="J294" s="33"/>
      <c r="K294" s="33"/>
    </row>
    <row r="295" spans="1:11" outlineLevel="1" x14ac:dyDescent="0.2">
      <c r="A295" s="31"/>
      <c r="B295" s="32"/>
      <c r="C295" s="71" t="s">
        <v>6022</v>
      </c>
      <c r="D295" s="64"/>
      <c r="E295" s="65">
        <v>1.71</v>
      </c>
      <c r="F295" s="34"/>
      <c r="G295" s="34"/>
      <c r="H295" s="33"/>
      <c r="I295" s="33"/>
      <c r="J295" s="33"/>
      <c r="K295" s="33"/>
    </row>
    <row r="296" spans="1:11" outlineLevel="1" x14ac:dyDescent="0.2">
      <c r="A296" s="31"/>
      <c r="B296" s="32"/>
      <c r="C296" s="71" t="s">
        <v>6023</v>
      </c>
      <c r="D296" s="64"/>
      <c r="E296" s="65">
        <v>1.375</v>
      </c>
      <c r="F296" s="34"/>
      <c r="G296" s="34"/>
      <c r="H296" s="33"/>
      <c r="I296" s="33"/>
      <c r="J296" s="33"/>
      <c r="K296" s="33"/>
    </row>
    <row r="297" spans="1:11" outlineLevel="1" x14ac:dyDescent="0.2">
      <c r="A297" s="31"/>
      <c r="B297" s="32"/>
      <c r="C297" s="71" t="s">
        <v>6024</v>
      </c>
      <c r="D297" s="64"/>
      <c r="E297" s="65">
        <v>3.6</v>
      </c>
      <c r="F297" s="34"/>
      <c r="G297" s="34"/>
      <c r="H297" s="33"/>
      <c r="I297" s="33"/>
      <c r="J297" s="33"/>
      <c r="K297" s="33"/>
    </row>
    <row r="298" spans="1:11" outlineLevel="1" x14ac:dyDescent="0.2">
      <c r="A298" s="31"/>
      <c r="B298" s="32"/>
      <c r="C298" s="71" t="s">
        <v>6025</v>
      </c>
      <c r="D298" s="64"/>
      <c r="E298" s="65">
        <v>3.06</v>
      </c>
      <c r="F298" s="34"/>
      <c r="G298" s="34"/>
      <c r="H298" s="33"/>
      <c r="I298" s="33"/>
      <c r="J298" s="33"/>
      <c r="K298" s="33"/>
    </row>
    <row r="299" spans="1:11" outlineLevel="1" x14ac:dyDescent="0.2">
      <c r="A299" s="31"/>
      <c r="B299" s="32"/>
      <c r="C299" s="71" t="s">
        <v>6026</v>
      </c>
      <c r="D299" s="64"/>
      <c r="E299" s="65">
        <v>1.65</v>
      </c>
      <c r="F299" s="34"/>
      <c r="G299" s="34"/>
      <c r="H299" s="33"/>
      <c r="I299" s="33"/>
      <c r="J299" s="33"/>
      <c r="K299" s="33"/>
    </row>
    <row r="300" spans="1:11" outlineLevel="1" x14ac:dyDescent="0.2">
      <c r="A300" s="31"/>
      <c r="B300" s="32"/>
      <c r="C300" s="71" t="s">
        <v>6027</v>
      </c>
      <c r="D300" s="64"/>
      <c r="E300" s="65">
        <v>2.16</v>
      </c>
      <c r="F300" s="34"/>
      <c r="G300" s="34"/>
      <c r="H300" s="33"/>
      <c r="I300" s="33"/>
      <c r="J300" s="33"/>
      <c r="K300" s="33"/>
    </row>
    <row r="301" spans="1:11" outlineLevel="1" x14ac:dyDescent="0.2">
      <c r="A301" s="31"/>
      <c r="B301" s="32"/>
      <c r="C301" s="71" t="s">
        <v>6028</v>
      </c>
      <c r="D301" s="64"/>
      <c r="E301" s="65">
        <v>3.6</v>
      </c>
      <c r="F301" s="34"/>
      <c r="G301" s="34"/>
      <c r="H301" s="33"/>
      <c r="I301" s="33"/>
      <c r="J301" s="33"/>
      <c r="K301" s="33"/>
    </row>
    <row r="302" spans="1:11" outlineLevel="1" x14ac:dyDescent="0.2">
      <c r="A302" s="31"/>
      <c r="B302" s="32"/>
      <c r="C302" s="71" t="s">
        <v>6029</v>
      </c>
      <c r="D302" s="64"/>
      <c r="E302" s="65">
        <v>2.4</v>
      </c>
      <c r="F302" s="34"/>
      <c r="G302" s="34"/>
      <c r="H302" s="33"/>
      <c r="I302" s="33"/>
      <c r="J302" s="33"/>
      <c r="K302" s="33"/>
    </row>
    <row r="303" spans="1:11" outlineLevel="1" x14ac:dyDescent="0.2">
      <c r="A303" s="31"/>
      <c r="B303" s="32"/>
      <c r="C303" s="71" t="s">
        <v>6015</v>
      </c>
      <c r="D303" s="64"/>
      <c r="E303" s="65"/>
      <c r="F303" s="34"/>
      <c r="G303" s="34"/>
      <c r="H303" s="33"/>
      <c r="I303" s="33"/>
      <c r="J303" s="33"/>
      <c r="K303" s="33"/>
    </row>
    <row r="304" spans="1:11" outlineLevel="1" x14ac:dyDescent="0.2">
      <c r="A304" s="31"/>
      <c r="B304" s="32"/>
      <c r="C304" s="71" t="s">
        <v>6030</v>
      </c>
      <c r="D304" s="64"/>
      <c r="E304" s="65">
        <v>1.44</v>
      </c>
      <c r="F304" s="34"/>
      <c r="G304" s="34"/>
      <c r="H304" s="33"/>
      <c r="I304" s="33"/>
      <c r="J304" s="33"/>
      <c r="K304" s="33"/>
    </row>
    <row r="305" spans="1:11" outlineLevel="1" x14ac:dyDescent="0.2">
      <c r="A305" s="31"/>
      <c r="B305" s="32"/>
      <c r="C305" s="71" t="s">
        <v>6031</v>
      </c>
      <c r="D305" s="64"/>
      <c r="E305" s="65">
        <v>0.57599999999999996</v>
      </c>
      <c r="F305" s="34"/>
      <c r="G305" s="34"/>
      <c r="H305" s="33"/>
      <c r="I305" s="33"/>
      <c r="J305" s="33"/>
      <c r="K305" s="33"/>
    </row>
    <row r="306" spans="1:11" outlineLevel="1" x14ac:dyDescent="0.2">
      <c r="A306" s="31"/>
      <c r="B306" s="32"/>
      <c r="C306" s="71" t="s">
        <v>6032</v>
      </c>
      <c r="D306" s="64"/>
      <c r="E306" s="65">
        <v>4.05</v>
      </c>
      <c r="F306" s="34"/>
      <c r="G306" s="34"/>
      <c r="H306" s="33"/>
      <c r="I306" s="33"/>
      <c r="J306" s="33"/>
      <c r="K306" s="33"/>
    </row>
    <row r="307" spans="1:11" ht="45" outlineLevel="1" x14ac:dyDescent="0.2">
      <c r="A307" s="43">
        <v>42</v>
      </c>
      <c r="B307" s="44" t="s">
        <v>556</v>
      </c>
      <c r="C307" s="59" t="s">
        <v>557</v>
      </c>
      <c r="D307" s="45" t="s">
        <v>172</v>
      </c>
      <c r="E307" s="46">
        <v>27.588999999999999</v>
      </c>
      <c r="F307" s="47">
        <v>0</v>
      </c>
      <c r="G307" s="48">
        <f>ROUND(E307*F307,2)</f>
        <v>0</v>
      </c>
      <c r="H307" s="46">
        <v>0</v>
      </c>
      <c r="I307" s="46">
        <f>ROUND(E307*H307,2)</f>
        <v>0</v>
      </c>
      <c r="J307" s="46">
        <v>0</v>
      </c>
      <c r="K307" s="46">
        <f>ROUND(E307*J307,2)</f>
        <v>0</v>
      </c>
    </row>
    <row r="308" spans="1:11" outlineLevel="1" x14ac:dyDescent="0.2">
      <c r="A308" s="31"/>
      <c r="B308" s="32"/>
      <c r="C308" s="71" t="s">
        <v>6033</v>
      </c>
      <c r="D308" s="64"/>
      <c r="E308" s="65">
        <v>27.588999999999999</v>
      </c>
      <c r="F308" s="34"/>
      <c r="G308" s="34"/>
      <c r="H308" s="33"/>
      <c r="I308" s="33"/>
      <c r="J308" s="33"/>
      <c r="K308" s="33"/>
    </row>
    <row r="309" spans="1:11" outlineLevel="1" x14ac:dyDescent="0.2">
      <c r="A309" s="43">
        <v>43</v>
      </c>
      <c r="B309" s="44" t="s">
        <v>559</v>
      </c>
      <c r="C309" s="59" t="s">
        <v>560</v>
      </c>
      <c r="D309" s="45" t="s">
        <v>297</v>
      </c>
      <c r="E309" s="46">
        <v>0.61262000000000005</v>
      </c>
      <c r="F309" s="47">
        <v>0</v>
      </c>
      <c r="G309" s="48">
        <f>ROUND(E309*F309,2)</f>
        <v>0</v>
      </c>
      <c r="H309" s="46">
        <v>1.01292</v>
      </c>
      <c r="I309" s="46">
        <f>ROUND(E309*H309,2)</f>
        <v>0.62</v>
      </c>
      <c r="J309" s="46">
        <v>0</v>
      </c>
      <c r="K309" s="46">
        <f>ROUND(E309*J309,2)</f>
        <v>0</v>
      </c>
    </row>
    <row r="310" spans="1:11" outlineLevel="1" x14ac:dyDescent="0.2">
      <c r="A310" s="31"/>
      <c r="B310" s="32"/>
      <c r="C310" s="71" t="s">
        <v>6034</v>
      </c>
      <c r="D310" s="64"/>
      <c r="E310" s="65">
        <v>0.61262000000000005</v>
      </c>
      <c r="F310" s="34"/>
      <c r="G310" s="34"/>
      <c r="H310" s="33"/>
      <c r="I310" s="33"/>
      <c r="J310" s="33"/>
      <c r="K310" s="33"/>
    </row>
    <row r="311" spans="1:11" ht="22.5" outlineLevel="1" x14ac:dyDescent="0.2">
      <c r="A311" s="43">
        <v>44</v>
      </c>
      <c r="B311" s="44" t="s">
        <v>587</v>
      </c>
      <c r="C311" s="59" t="s">
        <v>588</v>
      </c>
      <c r="D311" s="45" t="s">
        <v>297</v>
      </c>
      <c r="E311" s="46">
        <v>1.7831399999999999</v>
      </c>
      <c r="F311" s="47">
        <v>0</v>
      </c>
      <c r="G311" s="48">
        <f>ROUND(E311*F311,2)</f>
        <v>0</v>
      </c>
      <c r="H311" s="46">
        <v>1.9539999999999998E-2</v>
      </c>
      <c r="I311" s="46">
        <f>ROUND(E311*H311,2)</f>
        <v>0.03</v>
      </c>
      <c r="J311" s="46">
        <v>0</v>
      </c>
      <c r="K311" s="46">
        <f>ROUND(E311*J311,2)</f>
        <v>0</v>
      </c>
    </row>
    <row r="312" spans="1:11" outlineLevel="1" x14ac:dyDescent="0.2">
      <c r="A312" s="31"/>
      <c r="B312" s="32"/>
      <c r="C312" s="71" t="s">
        <v>507</v>
      </c>
      <c r="D312" s="64"/>
      <c r="E312" s="65"/>
      <c r="F312" s="34"/>
      <c r="G312" s="34"/>
      <c r="H312" s="33"/>
      <c r="I312" s="33"/>
      <c r="J312" s="33"/>
      <c r="K312" s="33"/>
    </row>
    <row r="313" spans="1:11" outlineLevel="1" x14ac:dyDescent="0.2">
      <c r="A313" s="31"/>
      <c r="B313" s="32"/>
      <c r="C313" s="71" t="s">
        <v>589</v>
      </c>
      <c r="D313" s="64"/>
      <c r="E313" s="65"/>
      <c r="F313" s="34"/>
      <c r="G313" s="34"/>
      <c r="H313" s="33"/>
      <c r="I313" s="33"/>
      <c r="J313" s="33"/>
      <c r="K313" s="33"/>
    </row>
    <row r="314" spans="1:11" outlineLevel="1" x14ac:dyDescent="0.2">
      <c r="A314" s="31"/>
      <c r="B314" s="32"/>
      <c r="C314" s="71" t="s">
        <v>6035</v>
      </c>
      <c r="D314" s="64"/>
      <c r="E314" s="65">
        <v>0.10989</v>
      </c>
      <c r="F314" s="34"/>
      <c r="G314" s="34"/>
      <c r="H314" s="33"/>
      <c r="I314" s="33"/>
      <c r="J314" s="33"/>
      <c r="K314" s="33"/>
    </row>
    <row r="315" spans="1:11" outlineLevel="1" x14ac:dyDescent="0.2">
      <c r="A315" s="31"/>
      <c r="B315" s="32"/>
      <c r="C315" s="71" t="s">
        <v>6036</v>
      </c>
      <c r="D315" s="64"/>
      <c r="E315" s="65">
        <v>2.886E-2</v>
      </c>
      <c r="F315" s="34"/>
      <c r="G315" s="34"/>
      <c r="H315" s="33"/>
      <c r="I315" s="33"/>
      <c r="J315" s="33"/>
      <c r="K315" s="33"/>
    </row>
    <row r="316" spans="1:11" outlineLevel="1" x14ac:dyDescent="0.2">
      <c r="A316" s="31"/>
      <c r="B316" s="32"/>
      <c r="C316" s="71" t="s">
        <v>6037</v>
      </c>
      <c r="D316" s="64"/>
      <c r="E316" s="65">
        <v>9.9900000000000003E-2</v>
      </c>
      <c r="F316" s="34"/>
      <c r="G316" s="34"/>
      <c r="H316" s="33"/>
      <c r="I316" s="33"/>
      <c r="J316" s="33"/>
      <c r="K316" s="33"/>
    </row>
    <row r="317" spans="1:11" outlineLevel="1" x14ac:dyDescent="0.2">
      <c r="A317" s="31"/>
      <c r="B317" s="32"/>
      <c r="C317" s="71" t="s">
        <v>6038</v>
      </c>
      <c r="D317" s="64"/>
      <c r="E317" s="65">
        <v>0.26640000000000003</v>
      </c>
      <c r="F317" s="34"/>
      <c r="G317" s="34"/>
      <c r="H317" s="33"/>
      <c r="I317" s="33"/>
      <c r="J317" s="33"/>
      <c r="K317" s="33"/>
    </row>
    <row r="318" spans="1:11" outlineLevel="1" x14ac:dyDescent="0.2">
      <c r="A318" s="31"/>
      <c r="B318" s="32"/>
      <c r="C318" s="71" t="s">
        <v>6039</v>
      </c>
      <c r="D318" s="64"/>
      <c r="E318" s="65">
        <v>0.11655</v>
      </c>
      <c r="F318" s="34"/>
      <c r="G318" s="34"/>
      <c r="H318" s="33"/>
      <c r="I318" s="33"/>
      <c r="J318" s="33"/>
      <c r="K318" s="33"/>
    </row>
    <row r="319" spans="1:11" outlineLevel="1" x14ac:dyDescent="0.2">
      <c r="A319" s="31"/>
      <c r="B319" s="32"/>
      <c r="C319" s="71" t="s">
        <v>6040</v>
      </c>
      <c r="D319" s="64"/>
      <c r="E319" s="65">
        <v>0.15984000000000001</v>
      </c>
      <c r="F319" s="34"/>
      <c r="G319" s="34"/>
      <c r="H319" s="33"/>
      <c r="I319" s="33"/>
      <c r="J319" s="33"/>
      <c r="K319" s="33"/>
    </row>
    <row r="320" spans="1:11" outlineLevel="1" x14ac:dyDescent="0.2">
      <c r="A320" s="31"/>
      <c r="B320" s="32"/>
      <c r="C320" s="71" t="s">
        <v>6041</v>
      </c>
      <c r="D320" s="64"/>
      <c r="E320" s="65">
        <v>0.26640000000000003</v>
      </c>
      <c r="F320" s="34"/>
      <c r="G320" s="34"/>
      <c r="H320" s="33"/>
      <c r="I320" s="33"/>
      <c r="J320" s="33"/>
      <c r="K320" s="33"/>
    </row>
    <row r="321" spans="1:11" outlineLevel="1" x14ac:dyDescent="0.2">
      <c r="A321" s="31"/>
      <c r="B321" s="32"/>
      <c r="C321" s="71" t="s">
        <v>6042</v>
      </c>
      <c r="D321" s="64"/>
      <c r="E321" s="65">
        <v>3.9960000000000002E-2</v>
      </c>
      <c r="F321" s="34"/>
      <c r="G321" s="34"/>
      <c r="H321" s="33"/>
      <c r="I321" s="33"/>
      <c r="J321" s="33"/>
      <c r="K321" s="33"/>
    </row>
    <row r="322" spans="1:11" outlineLevel="1" x14ac:dyDescent="0.2">
      <c r="A322" s="31"/>
      <c r="B322" s="32"/>
      <c r="C322" s="71" t="s">
        <v>6043</v>
      </c>
      <c r="D322" s="64"/>
      <c r="E322" s="65">
        <v>6.6600000000000006E-2</v>
      </c>
      <c r="F322" s="34"/>
      <c r="G322" s="34"/>
      <c r="H322" s="33"/>
      <c r="I322" s="33"/>
      <c r="J322" s="33"/>
      <c r="K322" s="33"/>
    </row>
    <row r="323" spans="1:11" outlineLevel="1" x14ac:dyDescent="0.2">
      <c r="A323" s="31"/>
      <c r="B323" s="32"/>
      <c r="C323" s="71" t="s">
        <v>598</v>
      </c>
      <c r="D323" s="64"/>
      <c r="E323" s="65"/>
      <c r="F323" s="34"/>
      <c r="G323" s="34"/>
      <c r="H323" s="33"/>
      <c r="I323" s="33"/>
      <c r="J323" s="33"/>
      <c r="K323" s="33"/>
    </row>
    <row r="324" spans="1:11" outlineLevel="1" x14ac:dyDescent="0.2">
      <c r="A324" s="31"/>
      <c r="B324" s="32"/>
      <c r="C324" s="71" t="s">
        <v>395</v>
      </c>
      <c r="D324" s="64"/>
      <c r="E324" s="65"/>
      <c r="F324" s="34"/>
      <c r="G324" s="34"/>
      <c r="H324" s="33"/>
      <c r="I324" s="33"/>
      <c r="J324" s="33"/>
      <c r="K324" s="33"/>
    </row>
    <row r="325" spans="1:11" outlineLevel="1" x14ac:dyDescent="0.2">
      <c r="A325" s="31"/>
      <c r="B325" s="32"/>
      <c r="C325" s="71" t="s">
        <v>6044</v>
      </c>
      <c r="D325" s="64"/>
      <c r="E325" s="65">
        <v>5.2599999999999999E-3</v>
      </c>
      <c r="F325" s="34"/>
      <c r="G325" s="34"/>
      <c r="H325" s="33"/>
      <c r="I325" s="33"/>
      <c r="J325" s="33"/>
      <c r="K325" s="33"/>
    </row>
    <row r="326" spans="1:11" outlineLevel="1" x14ac:dyDescent="0.2">
      <c r="A326" s="31"/>
      <c r="B326" s="32"/>
      <c r="C326" s="71" t="s">
        <v>605</v>
      </c>
      <c r="D326" s="64"/>
      <c r="E326" s="65">
        <v>3.79E-3</v>
      </c>
      <c r="F326" s="34"/>
      <c r="G326" s="34"/>
      <c r="H326" s="33"/>
      <c r="I326" s="33"/>
      <c r="J326" s="33"/>
      <c r="K326" s="33"/>
    </row>
    <row r="327" spans="1:11" outlineLevel="1" x14ac:dyDescent="0.2">
      <c r="A327" s="31"/>
      <c r="B327" s="32"/>
      <c r="C327" s="71" t="s">
        <v>6045</v>
      </c>
      <c r="D327" s="64"/>
      <c r="E327" s="65">
        <v>3.79E-3</v>
      </c>
      <c r="F327" s="34"/>
      <c r="G327" s="34"/>
      <c r="H327" s="33"/>
      <c r="I327" s="33"/>
      <c r="J327" s="33"/>
      <c r="K327" s="33"/>
    </row>
    <row r="328" spans="1:11" outlineLevel="1" x14ac:dyDescent="0.2">
      <c r="A328" s="31"/>
      <c r="B328" s="32"/>
      <c r="C328" s="71" t="s">
        <v>6046</v>
      </c>
      <c r="D328" s="64"/>
      <c r="E328" s="65">
        <v>9.2300000000000004E-3</v>
      </c>
      <c r="F328" s="34"/>
      <c r="G328" s="34"/>
      <c r="H328" s="33"/>
      <c r="I328" s="33"/>
      <c r="J328" s="33"/>
      <c r="K328" s="33"/>
    </row>
    <row r="329" spans="1:11" outlineLevel="1" x14ac:dyDescent="0.2">
      <c r="A329" s="31"/>
      <c r="B329" s="32"/>
      <c r="C329" s="71" t="s">
        <v>6047</v>
      </c>
      <c r="D329" s="64"/>
      <c r="E329" s="65">
        <v>5.2599999999999999E-3</v>
      </c>
      <c r="F329" s="34"/>
      <c r="G329" s="34"/>
      <c r="H329" s="33"/>
      <c r="I329" s="33"/>
      <c r="J329" s="33"/>
      <c r="K329" s="33"/>
    </row>
    <row r="330" spans="1:11" outlineLevel="1" x14ac:dyDescent="0.2">
      <c r="A330" s="31"/>
      <c r="B330" s="32"/>
      <c r="C330" s="71" t="s">
        <v>6048</v>
      </c>
      <c r="D330" s="64"/>
      <c r="E330" s="65">
        <v>9.2300000000000004E-3</v>
      </c>
      <c r="F330" s="34"/>
      <c r="G330" s="34"/>
      <c r="H330" s="33"/>
      <c r="I330" s="33"/>
      <c r="J330" s="33"/>
      <c r="K330" s="33"/>
    </row>
    <row r="331" spans="1:11" outlineLevel="1" x14ac:dyDescent="0.2">
      <c r="A331" s="31"/>
      <c r="B331" s="32"/>
      <c r="C331" s="71" t="s">
        <v>6049</v>
      </c>
      <c r="D331" s="64"/>
      <c r="E331" s="65">
        <v>1.051E-2</v>
      </c>
      <c r="F331" s="34"/>
      <c r="G331" s="34"/>
      <c r="H331" s="33"/>
      <c r="I331" s="33"/>
      <c r="J331" s="33"/>
      <c r="K331" s="33"/>
    </row>
    <row r="332" spans="1:11" outlineLevel="1" x14ac:dyDescent="0.2">
      <c r="A332" s="31"/>
      <c r="B332" s="32"/>
      <c r="C332" s="71" t="s">
        <v>6050</v>
      </c>
      <c r="D332" s="64"/>
      <c r="E332" s="65">
        <v>2.102E-2</v>
      </c>
      <c r="F332" s="34"/>
      <c r="G332" s="34"/>
      <c r="H332" s="33"/>
      <c r="I332" s="33"/>
      <c r="J332" s="33"/>
      <c r="K332" s="33"/>
    </row>
    <row r="333" spans="1:11" outlineLevel="1" x14ac:dyDescent="0.2">
      <c r="A333" s="31"/>
      <c r="B333" s="32"/>
      <c r="C333" s="71" t="s">
        <v>6051</v>
      </c>
      <c r="D333" s="64"/>
      <c r="E333" s="65">
        <v>4.8999999999999998E-3</v>
      </c>
      <c r="F333" s="34"/>
      <c r="G333" s="34"/>
      <c r="H333" s="33"/>
      <c r="I333" s="33"/>
      <c r="J333" s="33"/>
      <c r="K333" s="33"/>
    </row>
    <row r="334" spans="1:11" outlineLevel="1" x14ac:dyDescent="0.2">
      <c r="A334" s="31"/>
      <c r="B334" s="32"/>
      <c r="C334" s="71" t="s">
        <v>6052</v>
      </c>
      <c r="D334" s="64"/>
      <c r="E334" s="65">
        <v>4.28E-3</v>
      </c>
      <c r="F334" s="34"/>
      <c r="G334" s="34"/>
      <c r="H334" s="33"/>
      <c r="I334" s="33"/>
      <c r="J334" s="33"/>
      <c r="K334" s="33"/>
    </row>
    <row r="335" spans="1:11" outlineLevel="1" x14ac:dyDescent="0.2">
      <c r="A335" s="31"/>
      <c r="B335" s="32"/>
      <c r="C335" s="71" t="s">
        <v>6053</v>
      </c>
      <c r="D335" s="64"/>
      <c r="E335" s="65">
        <v>1.005E-2</v>
      </c>
      <c r="F335" s="34"/>
      <c r="G335" s="34"/>
      <c r="H335" s="33"/>
      <c r="I335" s="33"/>
      <c r="J335" s="33"/>
      <c r="K335" s="33"/>
    </row>
    <row r="336" spans="1:11" outlineLevel="1" x14ac:dyDescent="0.2">
      <c r="A336" s="31"/>
      <c r="B336" s="32"/>
      <c r="C336" s="71" t="s">
        <v>6054</v>
      </c>
      <c r="D336" s="64"/>
      <c r="E336" s="65">
        <v>1.3979999999999999E-2</v>
      </c>
      <c r="F336" s="34"/>
      <c r="G336" s="34"/>
      <c r="H336" s="33"/>
      <c r="I336" s="33"/>
      <c r="J336" s="33"/>
      <c r="K336" s="33"/>
    </row>
    <row r="337" spans="1:11" outlineLevel="1" x14ac:dyDescent="0.2">
      <c r="A337" s="31"/>
      <c r="B337" s="32"/>
      <c r="C337" s="71" t="s">
        <v>6055</v>
      </c>
      <c r="D337" s="64"/>
      <c r="E337" s="65">
        <v>8.0800000000000004E-3</v>
      </c>
      <c r="F337" s="34"/>
      <c r="G337" s="34"/>
      <c r="H337" s="33"/>
      <c r="I337" s="33"/>
      <c r="J337" s="33"/>
      <c r="K337" s="33"/>
    </row>
    <row r="338" spans="1:11" outlineLevel="1" x14ac:dyDescent="0.2">
      <c r="A338" s="31"/>
      <c r="B338" s="32"/>
      <c r="C338" s="71" t="s">
        <v>6056</v>
      </c>
      <c r="D338" s="64"/>
      <c r="E338" s="65">
        <v>1.8460000000000001E-2</v>
      </c>
      <c r="F338" s="34"/>
      <c r="G338" s="34"/>
      <c r="H338" s="33"/>
      <c r="I338" s="33"/>
      <c r="J338" s="33"/>
      <c r="K338" s="33"/>
    </row>
    <row r="339" spans="1:11" outlineLevel="1" x14ac:dyDescent="0.2">
      <c r="A339" s="31"/>
      <c r="B339" s="32"/>
      <c r="C339" s="71" t="s">
        <v>6057</v>
      </c>
      <c r="D339" s="64"/>
      <c r="E339" s="65">
        <v>8.0800000000000004E-3</v>
      </c>
      <c r="F339" s="34"/>
      <c r="G339" s="34"/>
      <c r="H339" s="33"/>
      <c r="I339" s="33"/>
      <c r="J339" s="33"/>
      <c r="K339" s="33"/>
    </row>
    <row r="340" spans="1:11" outlineLevel="1" x14ac:dyDescent="0.2">
      <c r="A340" s="31"/>
      <c r="B340" s="32"/>
      <c r="C340" s="71" t="s">
        <v>6058</v>
      </c>
      <c r="D340" s="64"/>
      <c r="E340" s="65">
        <v>3.3700000000000002E-3</v>
      </c>
      <c r="F340" s="34"/>
      <c r="G340" s="34"/>
      <c r="H340" s="33"/>
      <c r="I340" s="33"/>
      <c r="J340" s="33"/>
      <c r="K340" s="33"/>
    </row>
    <row r="341" spans="1:11" outlineLevel="1" x14ac:dyDescent="0.2">
      <c r="A341" s="31"/>
      <c r="B341" s="32"/>
      <c r="C341" s="71" t="s">
        <v>6059</v>
      </c>
      <c r="D341" s="64"/>
      <c r="E341" s="65">
        <v>6.7299999999999999E-3</v>
      </c>
      <c r="F341" s="34"/>
      <c r="G341" s="34"/>
      <c r="H341" s="33"/>
      <c r="I341" s="33"/>
      <c r="J341" s="33"/>
      <c r="K341" s="33"/>
    </row>
    <row r="342" spans="1:11" outlineLevel="1" x14ac:dyDescent="0.2">
      <c r="A342" s="31"/>
      <c r="B342" s="32"/>
      <c r="C342" s="71" t="s">
        <v>6060</v>
      </c>
      <c r="D342" s="64"/>
      <c r="E342" s="65">
        <v>3.3700000000000002E-3</v>
      </c>
      <c r="F342" s="34"/>
      <c r="G342" s="34"/>
      <c r="H342" s="33"/>
      <c r="I342" s="33"/>
      <c r="J342" s="33"/>
      <c r="K342" s="33"/>
    </row>
    <row r="343" spans="1:11" outlineLevel="1" x14ac:dyDescent="0.2">
      <c r="A343" s="31"/>
      <c r="B343" s="32"/>
      <c r="C343" s="71" t="s">
        <v>6061</v>
      </c>
      <c r="D343" s="64"/>
      <c r="E343" s="65">
        <v>5.3899999999999998E-3</v>
      </c>
      <c r="F343" s="34"/>
      <c r="G343" s="34"/>
      <c r="H343" s="33"/>
      <c r="I343" s="33"/>
      <c r="J343" s="33"/>
      <c r="K343" s="33"/>
    </row>
    <row r="344" spans="1:11" outlineLevel="1" x14ac:dyDescent="0.2">
      <c r="A344" s="31"/>
      <c r="B344" s="32"/>
      <c r="C344" s="71" t="s">
        <v>6062</v>
      </c>
      <c r="D344" s="64"/>
      <c r="E344" s="65">
        <v>3.3700000000000002E-3</v>
      </c>
      <c r="F344" s="34"/>
      <c r="G344" s="34"/>
      <c r="H344" s="33"/>
      <c r="I344" s="33"/>
      <c r="J344" s="33"/>
      <c r="K344" s="33"/>
    </row>
    <row r="345" spans="1:11" outlineLevel="1" x14ac:dyDescent="0.2">
      <c r="A345" s="31"/>
      <c r="B345" s="32"/>
      <c r="C345" s="71" t="s">
        <v>6063</v>
      </c>
      <c r="D345" s="64"/>
      <c r="E345" s="65">
        <v>3.3700000000000002E-3</v>
      </c>
      <c r="F345" s="34"/>
      <c r="G345" s="34"/>
      <c r="H345" s="33"/>
      <c r="I345" s="33"/>
      <c r="J345" s="33"/>
      <c r="K345" s="33"/>
    </row>
    <row r="346" spans="1:11" outlineLevel="1" x14ac:dyDescent="0.2">
      <c r="A346" s="31"/>
      <c r="B346" s="32"/>
      <c r="C346" s="71" t="s">
        <v>6064</v>
      </c>
      <c r="D346" s="64"/>
      <c r="E346" s="65">
        <v>5.2599999999999999E-3</v>
      </c>
      <c r="F346" s="34"/>
      <c r="G346" s="34"/>
      <c r="H346" s="33"/>
      <c r="I346" s="33"/>
      <c r="J346" s="33"/>
      <c r="K346" s="33"/>
    </row>
    <row r="347" spans="1:11" outlineLevel="1" x14ac:dyDescent="0.2">
      <c r="A347" s="31"/>
      <c r="B347" s="32"/>
      <c r="C347" s="71" t="s">
        <v>6065</v>
      </c>
      <c r="D347" s="64"/>
      <c r="E347" s="65">
        <v>1.051E-2</v>
      </c>
      <c r="F347" s="34"/>
      <c r="G347" s="34"/>
      <c r="H347" s="33"/>
      <c r="I347" s="33"/>
      <c r="J347" s="33"/>
      <c r="K347" s="33"/>
    </row>
    <row r="348" spans="1:11" outlineLevel="1" x14ac:dyDescent="0.2">
      <c r="A348" s="31"/>
      <c r="B348" s="32"/>
      <c r="C348" s="71" t="s">
        <v>6066</v>
      </c>
      <c r="D348" s="64"/>
      <c r="E348" s="65">
        <v>1.188E-2</v>
      </c>
      <c r="F348" s="34"/>
      <c r="G348" s="34"/>
      <c r="H348" s="33"/>
      <c r="I348" s="33"/>
      <c r="J348" s="33"/>
      <c r="K348" s="33"/>
    </row>
    <row r="349" spans="1:11" outlineLevel="1" x14ac:dyDescent="0.2">
      <c r="A349" s="31"/>
      <c r="B349" s="32"/>
      <c r="C349" s="71" t="s">
        <v>6067</v>
      </c>
      <c r="D349" s="64"/>
      <c r="E349" s="65">
        <v>1.3979999999999999E-2</v>
      </c>
      <c r="F349" s="34"/>
      <c r="G349" s="34"/>
      <c r="H349" s="33"/>
      <c r="I349" s="33"/>
      <c r="J349" s="33"/>
      <c r="K349" s="33"/>
    </row>
    <row r="350" spans="1:11" outlineLevel="1" x14ac:dyDescent="0.2">
      <c r="A350" s="31"/>
      <c r="B350" s="32"/>
      <c r="C350" s="71" t="s">
        <v>404</v>
      </c>
      <c r="D350" s="64"/>
      <c r="E350" s="65"/>
      <c r="F350" s="34"/>
      <c r="G350" s="34"/>
      <c r="H350" s="33"/>
      <c r="I350" s="33"/>
      <c r="J350" s="33"/>
      <c r="K350" s="33"/>
    </row>
    <row r="351" spans="1:11" outlineLevel="1" x14ac:dyDescent="0.2">
      <c r="A351" s="31"/>
      <c r="B351" s="32"/>
      <c r="C351" s="71" t="s">
        <v>6068</v>
      </c>
      <c r="D351" s="64"/>
      <c r="E351" s="65">
        <v>3.3700000000000002E-3</v>
      </c>
      <c r="F351" s="34"/>
      <c r="G351" s="34"/>
      <c r="H351" s="33"/>
      <c r="I351" s="33"/>
      <c r="J351" s="33"/>
      <c r="K351" s="33"/>
    </row>
    <row r="352" spans="1:11" outlineLevel="1" x14ac:dyDescent="0.2">
      <c r="A352" s="31"/>
      <c r="B352" s="32"/>
      <c r="C352" s="71" t="s">
        <v>6069</v>
      </c>
      <c r="D352" s="64"/>
      <c r="E352" s="65">
        <v>3.79E-3</v>
      </c>
      <c r="F352" s="34"/>
      <c r="G352" s="34"/>
      <c r="H352" s="33"/>
      <c r="I352" s="33"/>
      <c r="J352" s="33"/>
      <c r="K352" s="33"/>
    </row>
    <row r="353" spans="1:11" outlineLevel="1" x14ac:dyDescent="0.2">
      <c r="A353" s="31"/>
      <c r="B353" s="32"/>
      <c r="C353" s="71" t="s">
        <v>6070</v>
      </c>
      <c r="D353" s="64"/>
      <c r="E353" s="65">
        <v>3.6700000000000001E-3</v>
      </c>
      <c r="F353" s="34"/>
      <c r="G353" s="34"/>
      <c r="H353" s="33"/>
      <c r="I353" s="33"/>
      <c r="J353" s="33"/>
      <c r="K353" s="33"/>
    </row>
    <row r="354" spans="1:11" outlineLevel="1" x14ac:dyDescent="0.2">
      <c r="A354" s="31"/>
      <c r="B354" s="32"/>
      <c r="C354" s="71" t="s">
        <v>6071</v>
      </c>
      <c r="D354" s="64"/>
      <c r="E354" s="65">
        <v>3.3700000000000002E-3</v>
      </c>
      <c r="F354" s="34"/>
      <c r="G354" s="34"/>
      <c r="H354" s="33"/>
      <c r="I354" s="33"/>
      <c r="J354" s="33"/>
      <c r="K354" s="33"/>
    </row>
    <row r="355" spans="1:11" outlineLevel="1" x14ac:dyDescent="0.2">
      <c r="A355" s="31"/>
      <c r="B355" s="32"/>
      <c r="C355" s="71" t="s">
        <v>6072</v>
      </c>
      <c r="D355" s="64"/>
      <c r="E355" s="65">
        <v>3.5500000000000002E-3</v>
      </c>
      <c r="F355" s="34"/>
      <c r="G355" s="34"/>
      <c r="H355" s="33"/>
      <c r="I355" s="33"/>
      <c r="J355" s="33"/>
      <c r="K355" s="33"/>
    </row>
    <row r="356" spans="1:11" outlineLevel="1" x14ac:dyDescent="0.2">
      <c r="A356" s="31"/>
      <c r="B356" s="32"/>
      <c r="C356" s="71" t="s">
        <v>6073</v>
      </c>
      <c r="D356" s="64"/>
      <c r="E356" s="65">
        <v>3.3700000000000002E-3</v>
      </c>
      <c r="F356" s="34"/>
      <c r="G356" s="34"/>
      <c r="H356" s="33"/>
      <c r="I356" s="33"/>
      <c r="J356" s="33"/>
      <c r="K356" s="33"/>
    </row>
    <row r="357" spans="1:11" outlineLevel="1" x14ac:dyDescent="0.2">
      <c r="A357" s="31"/>
      <c r="B357" s="32"/>
      <c r="C357" s="71" t="s">
        <v>6074</v>
      </c>
      <c r="D357" s="64"/>
      <c r="E357" s="65">
        <v>3.2399999999999998E-3</v>
      </c>
      <c r="F357" s="34"/>
      <c r="G357" s="34"/>
      <c r="H357" s="33"/>
      <c r="I357" s="33"/>
      <c r="J357" s="33"/>
      <c r="K357" s="33"/>
    </row>
    <row r="358" spans="1:11" outlineLevel="1" x14ac:dyDescent="0.2">
      <c r="A358" s="31"/>
      <c r="B358" s="32"/>
      <c r="C358" s="71" t="s">
        <v>6075</v>
      </c>
      <c r="D358" s="64"/>
      <c r="E358" s="65">
        <v>3.79E-3</v>
      </c>
      <c r="F358" s="34"/>
      <c r="G358" s="34"/>
      <c r="H358" s="33"/>
      <c r="I358" s="33"/>
      <c r="J358" s="33"/>
      <c r="K358" s="33"/>
    </row>
    <row r="359" spans="1:11" outlineLevel="1" x14ac:dyDescent="0.2">
      <c r="A359" s="31"/>
      <c r="B359" s="32"/>
      <c r="C359" s="71" t="s">
        <v>6076</v>
      </c>
      <c r="D359" s="64"/>
      <c r="E359" s="65">
        <v>8.0800000000000004E-3</v>
      </c>
      <c r="F359" s="34"/>
      <c r="G359" s="34"/>
      <c r="H359" s="33"/>
      <c r="I359" s="33"/>
      <c r="J359" s="33"/>
      <c r="K359" s="33"/>
    </row>
    <row r="360" spans="1:11" outlineLevel="1" x14ac:dyDescent="0.2">
      <c r="A360" s="31"/>
      <c r="B360" s="32"/>
      <c r="C360" s="71" t="s">
        <v>6052</v>
      </c>
      <c r="D360" s="64"/>
      <c r="E360" s="65">
        <v>4.28E-3</v>
      </c>
      <c r="F360" s="34"/>
      <c r="G360" s="34"/>
      <c r="H360" s="33"/>
      <c r="I360" s="33"/>
      <c r="J360" s="33"/>
      <c r="K360" s="33"/>
    </row>
    <row r="361" spans="1:11" outlineLevel="1" x14ac:dyDescent="0.2">
      <c r="A361" s="31"/>
      <c r="B361" s="32"/>
      <c r="C361" s="71" t="s">
        <v>6077</v>
      </c>
      <c r="D361" s="64"/>
      <c r="E361" s="65">
        <v>3.79E-3</v>
      </c>
      <c r="F361" s="34"/>
      <c r="G361" s="34"/>
      <c r="H361" s="33"/>
      <c r="I361" s="33"/>
      <c r="J361" s="33"/>
      <c r="K361" s="33"/>
    </row>
    <row r="362" spans="1:11" outlineLevel="1" x14ac:dyDescent="0.2">
      <c r="A362" s="31"/>
      <c r="B362" s="32"/>
      <c r="C362" s="71" t="s">
        <v>6078</v>
      </c>
      <c r="D362" s="64"/>
      <c r="E362" s="65">
        <v>3.79E-3</v>
      </c>
      <c r="F362" s="34"/>
      <c r="G362" s="34"/>
      <c r="H362" s="33"/>
      <c r="I362" s="33"/>
      <c r="J362" s="33"/>
      <c r="K362" s="33"/>
    </row>
    <row r="363" spans="1:11" outlineLevel="1" x14ac:dyDescent="0.2">
      <c r="A363" s="31"/>
      <c r="B363" s="32"/>
      <c r="C363" s="71" t="s">
        <v>6079</v>
      </c>
      <c r="D363" s="64"/>
      <c r="E363" s="65">
        <v>4.0400000000000002E-3</v>
      </c>
      <c r="F363" s="34"/>
      <c r="G363" s="34"/>
      <c r="H363" s="33"/>
      <c r="I363" s="33"/>
      <c r="J363" s="33"/>
      <c r="K363" s="33"/>
    </row>
    <row r="364" spans="1:11" outlineLevel="1" x14ac:dyDescent="0.2">
      <c r="A364" s="31"/>
      <c r="B364" s="32"/>
      <c r="C364" s="71" t="s">
        <v>6080</v>
      </c>
      <c r="D364" s="64"/>
      <c r="E364" s="65">
        <v>1.8280000000000001E-2</v>
      </c>
      <c r="F364" s="34"/>
      <c r="G364" s="34"/>
      <c r="H364" s="33"/>
      <c r="I364" s="33"/>
      <c r="J364" s="33"/>
      <c r="K364" s="33"/>
    </row>
    <row r="365" spans="1:11" outlineLevel="1" x14ac:dyDescent="0.2">
      <c r="A365" s="31"/>
      <c r="B365" s="32"/>
      <c r="C365" s="71" t="s">
        <v>6081</v>
      </c>
      <c r="D365" s="64"/>
      <c r="E365" s="65">
        <v>3.79E-3</v>
      </c>
      <c r="F365" s="34"/>
      <c r="G365" s="34"/>
      <c r="H365" s="33"/>
      <c r="I365" s="33"/>
      <c r="J365" s="33"/>
      <c r="K365" s="33"/>
    </row>
    <row r="366" spans="1:11" outlineLevel="1" x14ac:dyDescent="0.2">
      <c r="A366" s="31"/>
      <c r="B366" s="32"/>
      <c r="C366" s="71" t="s">
        <v>6082</v>
      </c>
      <c r="D366" s="64"/>
      <c r="E366" s="65">
        <v>3.79E-3</v>
      </c>
      <c r="F366" s="34"/>
      <c r="G366" s="34"/>
      <c r="H366" s="33"/>
      <c r="I366" s="33"/>
      <c r="J366" s="33"/>
      <c r="K366" s="33"/>
    </row>
    <row r="367" spans="1:11" outlineLevel="1" x14ac:dyDescent="0.2">
      <c r="A367" s="31"/>
      <c r="B367" s="32"/>
      <c r="C367" s="71" t="s">
        <v>6083</v>
      </c>
      <c r="D367" s="64"/>
      <c r="E367" s="65">
        <v>3.79E-3</v>
      </c>
      <c r="F367" s="34"/>
      <c r="G367" s="34"/>
      <c r="H367" s="33"/>
      <c r="I367" s="33"/>
      <c r="J367" s="33"/>
      <c r="K367" s="33"/>
    </row>
    <row r="368" spans="1:11" outlineLevel="1" x14ac:dyDescent="0.2">
      <c r="A368" s="31"/>
      <c r="B368" s="32"/>
      <c r="C368" s="71" t="s">
        <v>6084</v>
      </c>
      <c r="D368" s="64"/>
      <c r="E368" s="65">
        <v>3.79E-3</v>
      </c>
      <c r="F368" s="34"/>
      <c r="G368" s="34"/>
      <c r="H368" s="33"/>
      <c r="I368" s="33"/>
      <c r="J368" s="33"/>
      <c r="K368" s="33"/>
    </row>
    <row r="369" spans="1:11" outlineLevel="1" x14ac:dyDescent="0.2">
      <c r="A369" s="31"/>
      <c r="B369" s="32"/>
      <c r="C369" s="71" t="s">
        <v>6085</v>
      </c>
      <c r="D369" s="64"/>
      <c r="E369" s="65">
        <v>3.79E-3</v>
      </c>
      <c r="F369" s="34"/>
      <c r="G369" s="34"/>
      <c r="H369" s="33"/>
      <c r="I369" s="33"/>
      <c r="J369" s="33"/>
      <c r="K369" s="33"/>
    </row>
    <row r="370" spans="1:11" outlineLevel="1" x14ac:dyDescent="0.2">
      <c r="A370" s="31"/>
      <c r="B370" s="32"/>
      <c r="C370" s="71" t="s">
        <v>408</v>
      </c>
      <c r="D370" s="64"/>
      <c r="E370" s="65"/>
      <c r="F370" s="34"/>
      <c r="G370" s="34"/>
      <c r="H370" s="33"/>
      <c r="I370" s="33"/>
      <c r="J370" s="33"/>
      <c r="K370" s="33"/>
    </row>
    <row r="371" spans="1:11" outlineLevel="1" x14ac:dyDescent="0.2">
      <c r="A371" s="31"/>
      <c r="B371" s="32"/>
      <c r="C371" s="71" t="s">
        <v>6086</v>
      </c>
      <c r="D371" s="64"/>
      <c r="E371" s="65">
        <v>1.005E-2</v>
      </c>
      <c r="F371" s="34"/>
      <c r="G371" s="34"/>
      <c r="H371" s="33"/>
      <c r="I371" s="33"/>
      <c r="J371" s="33"/>
      <c r="K371" s="33"/>
    </row>
    <row r="372" spans="1:11" outlineLevel="1" x14ac:dyDescent="0.2">
      <c r="A372" s="31"/>
      <c r="B372" s="32"/>
      <c r="C372" s="71" t="s">
        <v>6087</v>
      </c>
      <c r="D372" s="64"/>
      <c r="E372" s="65">
        <v>1.005E-2</v>
      </c>
      <c r="F372" s="34"/>
      <c r="G372" s="34"/>
      <c r="H372" s="33"/>
      <c r="I372" s="33"/>
      <c r="J372" s="33"/>
      <c r="K372" s="33"/>
    </row>
    <row r="373" spans="1:11" outlineLevel="1" x14ac:dyDescent="0.2">
      <c r="A373" s="31"/>
      <c r="B373" s="32"/>
      <c r="C373" s="71" t="s">
        <v>6088</v>
      </c>
      <c r="D373" s="64"/>
      <c r="E373" s="65">
        <v>3.3700000000000002E-3</v>
      </c>
      <c r="F373" s="34"/>
      <c r="G373" s="34"/>
      <c r="H373" s="33"/>
      <c r="I373" s="33"/>
      <c r="J373" s="33"/>
      <c r="K373" s="33"/>
    </row>
    <row r="374" spans="1:11" outlineLevel="1" x14ac:dyDescent="0.2">
      <c r="A374" s="31"/>
      <c r="B374" s="32"/>
      <c r="C374" s="71" t="s">
        <v>6089</v>
      </c>
      <c r="D374" s="64"/>
      <c r="E374" s="65">
        <v>3.3700000000000002E-3</v>
      </c>
      <c r="F374" s="34"/>
      <c r="G374" s="34"/>
      <c r="H374" s="33"/>
      <c r="I374" s="33"/>
      <c r="J374" s="33"/>
      <c r="K374" s="33"/>
    </row>
    <row r="375" spans="1:11" outlineLevel="1" x14ac:dyDescent="0.2">
      <c r="A375" s="31"/>
      <c r="B375" s="32"/>
      <c r="C375" s="71" t="s">
        <v>6090</v>
      </c>
      <c r="D375" s="64"/>
      <c r="E375" s="65">
        <v>4.5900000000000003E-3</v>
      </c>
      <c r="F375" s="34"/>
      <c r="G375" s="34"/>
      <c r="H375" s="33"/>
      <c r="I375" s="33"/>
      <c r="J375" s="33"/>
      <c r="K375" s="33"/>
    </row>
    <row r="376" spans="1:11" outlineLevel="1" x14ac:dyDescent="0.2">
      <c r="A376" s="31"/>
      <c r="B376" s="32"/>
      <c r="C376" s="71" t="s">
        <v>6091</v>
      </c>
      <c r="D376" s="64"/>
      <c r="E376" s="65">
        <v>3.3700000000000002E-3</v>
      </c>
      <c r="F376" s="34"/>
      <c r="G376" s="34"/>
      <c r="H376" s="33"/>
      <c r="I376" s="33"/>
      <c r="J376" s="33"/>
      <c r="K376" s="33"/>
    </row>
    <row r="377" spans="1:11" outlineLevel="1" x14ac:dyDescent="0.2">
      <c r="A377" s="31"/>
      <c r="B377" s="32"/>
      <c r="C377" s="71" t="s">
        <v>6092</v>
      </c>
      <c r="D377" s="64"/>
      <c r="E377" s="65">
        <v>4.5900000000000003E-3</v>
      </c>
      <c r="F377" s="34"/>
      <c r="G377" s="34"/>
      <c r="H377" s="33"/>
      <c r="I377" s="33"/>
      <c r="J377" s="33"/>
      <c r="K377" s="33"/>
    </row>
    <row r="378" spans="1:11" outlineLevel="1" x14ac:dyDescent="0.2">
      <c r="A378" s="31"/>
      <c r="B378" s="32"/>
      <c r="C378" s="71" t="s">
        <v>6093</v>
      </c>
      <c r="D378" s="64"/>
      <c r="E378" s="65">
        <v>4.8999999999999998E-3</v>
      </c>
      <c r="F378" s="34"/>
      <c r="G378" s="34"/>
      <c r="H378" s="33"/>
      <c r="I378" s="33"/>
      <c r="J378" s="33"/>
      <c r="K378" s="33"/>
    </row>
    <row r="379" spans="1:11" outlineLevel="1" x14ac:dyDescent="0.2">
      <c r="A379" s="31"/>
      <c r="B379" s="32"/>
      <c r="C379" s="71" t="s">
        <v>6094</v>
      </c>
      <c r="D379" s="64"/>
      <c r="E379" s="65">
        <v>1.0970000000000001E-2</v>
      </c>
      <c r="F379" s="34"/>
      <c r="G379" s="34"/>
      <c r="H379" s="33"/>
      <c r="I379" s="33"/>
      <c r="J379" s="33"/>
      <c r="K379" s="33"/>
    </row>
    <row r="380" spans="1:11" outlineLevel="1" x14ac:dyDescent="0.2">
      <c r="A380" s="31"/>
      <c r="B380" s="32"/>
      <c r="C380" s="71" t="s">
        <v>6095</v>
      </c>
      <c r="D380" s="64"/>
      <c r="E380" s="65">
        <v>1.005E-2</v>
      </c>
      <c r="F380" s="34"/>
      <c r="G380" s="34"/>
      <c r="H380" s="33"/>
      <c r="I380" s="33"/>
      <c r="J380" s="33"/>
      <c r="K380" s="33"/>
    </row>
    <row r="381" spans="1:11" outlineLevel="1" x14ac:dyDescent="0.2">
      <c r="A381" s="31"/>
      <c r="B381" s="32"/>
      <c r="C381" s="71" t="s">
        <v>6096</v>
      </c>
      <c r="D381" s="64"/>
      <c r="E381" s="65">
        <v>9.1800000000000007E-3</v>
      </c>
      <c r="F381" s="34"/>
      <c r="G381" s="34"/>
      <c r="H381" s="33"/>
      <c r="I381" s="33"/>
      <c r="J381" s="33"/>
      <c r="K381" s="33"/>
    </row>
    <row r="382" spans="1:11" outlineLevel="1" x14ac:dyDescent="0.2">
      <c r="A382" s="31"/>
      <c r="B382" s="32"/>
      <c r="C382" s="71" t="s">
        <v>6097</v>
      </c>
      <c r="D382" s="64"/>
      <c r="E382" s="65">
        <v>1.1429999999999999E-2</v>
      </c>
      <c r="F382" s="34"/>
      <c r="G382" s="34"/>
      <c r="H382" s="33"/>
      <c r="I382" s="33"/>
      <c r="J382" s="33"/>
      <c r="K382" s="33"/>
    </row>
    <row r="383" spans="1:11" outlineLevel="1" x14ac:dyDescent="0.2">
      <c r="A383" s="31"/>
      <c r="B383" s="32"/>
      <c r="C383" s="71" t="s">
        <v>6098</v>
      </c>
      <c r="D383" s="64"/>
      <c r="E383" s="65">
        <v>1.005E-2</v>
      </c>
      <c r="F383" s="34"/>
      <c r="G383" s="34"/>
      <c r="H383" s="33"/>
      <c r="I383" s="33"/>
      <c r="J383" s="33"/>
      <c r="K383" s="33"/>
    </row>
    <row r="384" spans="1:11" outlineLevel="1" x14ac:dyDescent="0.2">
      <c r="A384" s="31"/>
      <c r="B384" s="32"/>
      <c r="C384" s="71" t="s">
        <v>6099</v>
      </c>
      <c r="D384" s="64"/>
      <c r="E384" s="65">
        <v>1.8280000000000001E-2</v>
      </c>
      <c r="F384" s="34"/>
      <c r="G384" s="34"/>
      <c r="H384" s="33"/>
      <c r="I384" s="33"/>
      <c r="J384" s="33"/>
      <c r="K384" s="33"/>
    </row>
    <row r="385" spans="1:11" outlineLevel="1" x14ac:dyDescent="0.2">
      <c r="A385" s="31"/>
      <c r="B385" s="32"/>
      <c r="C385" s="71" t="s">
        <v>411</v>
      </c>
      <c r="D385" s="64"/>
      <c r="E385" s="65"/>
      <c r="F385" s="34"/>
      <c r="G385" s="34"/>
      <c r="H385" s="33"/>
      <c r="I385" s="33"/>
      <c r="J385" s="33"/>
      <c r="K385" s="33"/>
    </row>
    <row r="386" spans="1:11" outlineLevel="1" x14ac:dyDescent="0.2">
      <c r="A386" s="31"/>
      <c r="B386" s="32"/>
      <c r="C386" s="71" t="s">
        <v>6100</v>
      </c>
      <c r="D386" s="64"/>
      <c r="E386" s="65">
        <v>3.2399999999999998E-3</v>
      </c>
      <c r="F386" s="34"/>
      <c r="G386" s="34"/>
      <c r="H386" s="33"/>
      <c r="I386" s="33"/>
      <c r="J386" s="33"/>
      <c r="K386" s="33"/>
    </row>
    <row r="387" spans="1:11" outlineLevel="1" x14ac:dyDescent="0.2">
      <c r="A387" s="31"/>
      <c r="B387" s="32"/>
      <c r="C387" s="71" t="s">
        <v>6101</v>
      </c>
      <c r="D387" s="64"/>
      <c r="E387" s="65">
        <v>1.005E-2</v>
      </c>
      <c r="F387" s="34"/>
      <c r="G387" s="34"/>
      <c r="H387" s="33"/>
      <c r="I387" s="33"/>
      <c r="J387" s="33"/>
      <c r="K387" s="33"/>
    </row>
    <row r="388" spans="1:11" outlineLevel="1" x14ac:dyDescent="0.2">
      <c r="A388" s="31"/>
      <c r="B388" s="32"/>
      <c r="C388" s="71" t="s">
        <v>6102</v>
      </c>
      <c r="D388" s="64"/>
      <c r="E388" s="65">
        <v>3.2399999999999998E-3</v>
      </c>
      <c r="F388" s="34"/>
      <c r="G388" s="34"/>
      <c r="H388" s="33"/>
      <c r="I388" s="33"/>
      <c r="J388" s="33"/>
      <c r="K388" s="33"/>
    </row>
    <row r="389" spans="1:11" outlineLevel="1" x14ac:dyDescent="0.2">
      <c r="A389" s="31"/>
      <c r="B389" s="32"/>
      <c r="C389" s="71" t="s">
        <v>6103</v>
      </c>
      <c r="D389" s="64"/>
      <c r="E389" s="65">
        <v>4.28E-3</v>
      </c>
      <c r="F389" s="34"/>
      <c r="G389" s="34"/>
      <c r="H389" s="33"/>
      <c r="I389" s="33"/>
      <c r="J389" s="33"/>
      <c r="K389" s="33"/>
    </row>
    <row r="390" spans="1:11" outlineLevel="1" x14ac:dyDescent="0.2">
      <c r="A390" s="31"/>
      <c r="B390" s="32"/>
      <c r="C390" s="71" t="s">
        <v>605</v>
      </c>
      <c r="D390" s="64"/>
      <c r="E390" s="65">
        <v>3.79E-3</v>
      </c>
      <c r="F390" s="34"/>
      <c r="G390" s="34"/>
      <c r="H390" s="33"/>
      <c r="I390" s="33"/>
      <c r="J390" s="33"/>
      <c r="K390" s="33"/>
    </row>
    <row r="391" spans="1:11" outlineLevel="1" x14ac:dyDescent="0.2">
      <c r="A391" s="31"/>
      <c r="B391" s="32"/>
      <c r="C391" s="71" t="s">
        <v>6104</v>
      </c>
      <c r="D391" s="64"/>
      <c r="E391" s="65">
        <v>3.2399999999999998E-3</v>
      </c>
      <c r="F391" s="34"/>
      <c r="G391" s="34"/>
      <c r="H391" s="33"/>
      <c r="I391" s="33"/>
      <c r="J391" s="33"/>
      <c r="K391" s="33"/>
    </row>
    <row r="392" spans="1:11" outlineLevel="1" x14ac:dyDescent="0.2">
      <c r="A392" s="31"/>
      <c r="B392" s="32"/>
      <c r="C392" s="71" t="s">
        <v>6105</v>
      </c>
      <c r="D392" s="64"/>
      <c r="E392" s="65">
        <v>3.2399999999999998E-3</v>
      </c>
      <c r="F392" s="34"/>
      <c r="G392" s="34"/>
      <c r="H392" s="33"/>
      <c r="I392" s="33"/>
      <c r="J392" s="33"/>
      <c r="K392" s="33"/>
    </row>
    <row r="393" spans="1:11" outlineLevel="1" x14ac:dyDescent="0.2">
      <c r="A393" s="31"/>
      <c r="B393" s="32"/>
      <c r="C393" s="71" t="s">
        <v>6106</v>
      </c>
      <c r="D393" s="64"/>
      <c r="E393" s="65">
        <v>3.2399999999999998E-3</v>
      </c>
      <c r="F393" s="34"/>
      <c r="G393" s="34"/>
      <c r="H393" s="33"/>
      <c r="I393" s="33"/>
      <c r="J393" s="33"/>
      <c r="K393" s="33"/>
    </row>
    <row r="394" spans="1:11" outlineLevel="1" x14ac:dyDescent="0.2">
      <c r="A394" s="31"/>
      <c r="B394" s="32"/>
      <c r="C394" s="71" t="s">
        <v>6107</v>
      </c>
      <c r="D394" s="64"/>
      <c r="E394" s="65">
        <v>3.2399999999999998E-3</v>
      </c>
      <c r="F394" s="34"/>
      <c r="G394" s="34"/>
      <c r="H394" s="33"/>
      <c r="I394" s="33"/>
      <c r="J394" s="33"/>
      <c r="K394" s="33"/>
    </row>
    <row r="395" spans="1:11" outlineLevel="1" x14ac:dyDescent="0.2">
      <c r="A395" s="31"/>
      <c r="B395" s="32"/>
      <c r="C395" s="71" t="s">
        <v>6108</v>
      </c>
      <c r="D395" s="64"/>
      <c r="E395" s="65">
        <v>3.3700000000000002E-3</v>
      </c>
      <c r="F395" s="34"/>
      <c r="G395" s="34"/>
      <c r="H395" s="33"/>
      <c r="I395" s="33"/>
      <c r="J395" s="33"/>
      <c r="K395" s="33"/>
    </row>
    <row r="396" spans="1:11" outlineLevel="1" x14ac:dyDescent="0.2">
      <c r="A396" s="31"/>
      <c r="B396" s="32"/>
      <c r="C396" s="71" t="s">
        <v>6052</v>
      </c>
      <c r="D396" s="64"/>
      <c r="E396" s="65">
        <v>4.28E-3</v>
      </c>
      <c r="F396" s="34"/>
      <c r="G396" s="34"/>
      <c r="H396" s="33"/>
      <c r="I396" s="33"/>
      <c r="J396" s="33"/>
      <c r="K396" s="33"/>
    </row>
    <row r="397" spans="1:11" outlineLevel="1" x14ac:dyDescent="0.2">
      <c r="A397" s="31"/>
      <c r="B397" s="32"/>
      <c r="C397" s="71" t="s">
        <v>6093</v>
      </c>
      <c r="D397" s="64"/>
      <c r="E397" s="65">
        <v>4.8999999999999998E-3</v>
      </c>
      <c r="F397" s="34"/>
      <c r="G397" s="34"/>
      <c r="H397" s="33"/>
      <c r="I397" s="33"/>
      <c r="J397" s="33"/>
      <c r="K397" s="33"/>
    </row>
    <row r="398" spans="1:11" outlineLevel="1" x14ac:dyDescent="0.2">
      <c r="A398" s="31"/>
      <c r="B398" s="32"/>
      <c r="C398" s="71" t="s">
        <v>6109</v>
      </c>
      <c r="D398" s="64"/>
      <c r="E398" s="65">
        <v>3.2399999999999998E-3</v>
      </c>
      <c r="F398" s="34"/>
      <c r="G398" s="34"/>
      <c r="H398" s="33"/>
      <c r="I398" s="33"/>
      <c r="J398" s="33"/>
      <c r="K398" s="33"/>
    </row>
    <row r="399" spans="1:11" outlineLevel="1" x14ac:dyDescent="0.2">
      <c r="A399" s="31"/>
      <c r="B399" s="32"/>
      <c r="C399" s="71" t="s">
        <v>6110</v>
      </c>
      <c r="D399" s="64"/>
      <c r="E399" s="65">
        <v>9.1800000000000007E-3</v>
      </c>
      <c r="F399" s="34"/>
      <c r="G399" s="34"/>
      <c r="H399" s="33"/>
      <c r="I399" s="33"/>
      <c r="J399" s="33"/>
      <c r="K399" s="33"/>
    </row>
    <row r="400" spans="1:11" outlineLevel="1" x14ac:dyDescent="0.2">
      <c r="A400" s="31"/>
      <c r="B400" s="32"/>
      <c r="C400" s="71" t="s">
        <v>6111</v>
      </c>
      <c r="D400" s="64"/>
      <c r="E400" s="65">
        <v>3.2399999999999998E-3</v>
      </c>
      <c r="F400" s="34"/>
      <c r="G400" s="34"/>
      <c r="H400" s="33"/>
      <c r="I400" s="33"/>
      <c r="J400" s="33"/>
      <c r="K400" s="33"/>
    </row>
    <row r="401" spans="1:11" outlineLevel="1" x14ac:dyDescent="0.2">
      <c r="A401" s="31"/>
      <c r="B401" s="32"/>
      <c r="C401" s="71" t="s">
        <v>615</v>
      </c>
      <c r="D401" s="64"/>
      <c r="E401" s="65">
        <v>1.005E-2</v>
      </c>
      <c r="F401" s="34"/>
      <c r="G401" s="34"/>
      <c r="H401" s="33"/>
      <c r="I401" s="33"/>
      <c r="J401" s="33"/>
      <c r="K401" s="33"/>
    </row>
    <row r="402" spans="1:11" outlineLevel="1" x14ac:dyDescent="0.2">
      <c r="A402" s="31"/>
      <c r="B402" s="32"/>
      <c r="C402" s="71" t="s">
        <v>6112</v>
      </c>
      <c r="D402" s="64"/>
      <c r="E402" s="65">
        <v>1.8280000000000001E-2</v>
      </c>
      <c r="F402" s="34"/>
      <c r="G402" s="34"/>
      <c r="H402" s="33"/>
      <c r="I402" s="33"/>
      <c r="J402" s="33"/>
      <c r="K402" s="33"/>
    </row>
    <row r="403" spans="1:11" outlineLevel="1" x14ac:dyDescent="0.2">
      <c r="A403" s="31"/>
      <c r="B403" s="32"/>
      <c r="C403" s="71" t="s">
        <v>415</v>
      </c>
      <c r="D403" s="64"/>
      <c r="E403" s="65"/>
      <c r="F403" s="34"/>
      <c r="G403" s="34"/>
      <c r="H403" s="33"/>
      <c r="I403" s="33"/>
      <c r="J403" s="33"/>
      <c r="K403" s="33"/>
    </row>
    <row r="404" spans="1:11" outlineLevel="1" x14ac:dyDescent="0.2">
      <c r="A404" s="31"/>
      <c r="B404" s="32"/>
      <c r="C404" s="71" t="s">
        <v>6113</v>
      </c>
      <c r="D404" s="64"/>
      <c r="E404" s="65">
        <v>2.376E-2</v>
      </c>
      <c r="F404" s="34"/>
      <c r="G404" s="34"/>
      <c r="H404" s="33"/>
      <c r="I404" s="33"/>
      <c r="J404" s="33"/>
      <c r="K404" s="33"/>
    </row>
    <row r="405" spans="1:11" outlineLevel="1" x14ac:dyDescent="0.2">
      <c r="A405" s="31"/>
      <c r="B405" s="32"/>
      <c r="C405" s="71" t="s">
        <v>6114</v>
      </c>
      <c r="D405" s="64"/>
      <c r="E405" s="65">
        <v>9.7900000000000001E-3</v>
      </c>
      <c r="F405" s="34"/>
      <c r="G405" s="34"/>
      <c r="H405" s="33"/>
      <c r="I405" s="33"/>
      <c r="J405" s="33"/>
      <c r="K405" s="33"/>
    </row>
    <row r="406" spans="1:11" outlineLevel="1" x14ac:dyDescent="0.2">
      <c r="A406" s="31"/>
      <c r="B406" s="32"/>
      <c r="C406" s="71" t="s">
        <v>6115</v>
      </c>
      <c r="D406" s="64"/>
      <c r="E406" s="65">
        <v>9.1800000000000007E-3</v>
      </c>
      <c r="F406" s="34"/>
      <c r="G406" s="34"/>
      <c r="H406" s="33"/>
      <c r="I406" s="33"/>
      <c r="J406" s="33"/>
      <c r="K406" s="33"/>
    </row>
    <row r="407" spans="1:11" outlineLevel="1" x14ac:dyDescent="0.2">
      <c r="A407" s="31"/>
      <c r="B407" s="32"/>
      <c r="C407" s="71" t="s">
        <v>6116</v>
      </c>
      <c r="D407" s="64"/>
      <c r="E407" s="65">
        <v>3.2399999999999998E-3</v>
      </c>
      <c r="F407" s="34"/>
      <c r="G407" s="34"/>
      <c r="H407" s="33"/>
      <c r="I407" s="33"/>
      <c r="J407" s="33"/>
      <c r="K407" s="33"/>
    </row>
    <row r="408" spans="1:11" outlineLevel="1" x14ac:dyDescent="0.2">
      <c r="A408" s="31"/>
      <c r="B408" s="32"/>
      <c r="C408" s="71" t="s">
        <v>6117</v>
      </c>
      <c r="D408" s="64"/>
      <c r="E408" s="65">
        <v>3.2399999999999998E-3</v>
      </c>
      <c r="F408" s="34"/>
      <c r="G408" s="34"/>
      <c r="H408" s="33"/>
      <c r="I408" s="33"/>
      <c r="J408" s="33"/>
      <c r="K408" s="33"/>
    </row>
    <row r="409" spans="1:11" outlineLevel="1" x14ac:dyDescent="0.2">
      <c r="A409" s="31"/>
      <c r="B409" s="32"/>
      <c r="C409" s="71" t="s">
        <v>615</v>
      </c>
      <c r="D409" s="64"/>
      <c r="E409" s="65">
        <v>1.005E-2</v>
      </c>
      <c r="F409" s="34"/>
      <c r="G409" s="34"/>
      <c r="H409" s="33"/>
      <c r="I409" s="33"/>
      <c r="J409" s="33"/>
      <c r="K409" s="33"/>
    </row>
    <row r="410" spans="1:11" outlineLevel="1" x14ac:dyDescent="0.2">
      <c r="A410" s="31"/>
      <c r="B410" s="32"/>
      <c r="C410" s="71" t="s">
        <v>6118</v>
      </c>
      <c r="D410" s="64"/>
      <c r="E410" s="65">
        <v>3.3700000000000002E-3</v>
      </c>
      <c r="F410" s="34"/>
      <c r="G410" s="34"/>
      <c r="H410" s="33"/>
      <c r="I410" s="33"/>
      <c r="J410" s="33"/>
      <c r="K410" s="33"/>
    </row>
    <row r="411" spans="1:11" outlineLevel="1" x14ac:dyDescent="0.2">
      <c r="A411" s="31"/>
      <c r="B411" s="32"/>
      <c r="C411" s="71" t="s">
        <v>6119</v>
      </c>
      <c r="D411" s="64"/>
      <c r="E411" s="65">
        <v>3.2399999999999998E-3</v>
      </c>
      <c r="F411" s="34"/>
      <c r="G411" s="34"/>
      <c r="H411" s="33"/>
      <c r="I411" s="33"/>
      <c r="J411" s="33"/>
      <c r="K411" s="33"/>
    </row>
    <row r="412" spans="1:11" outlineLevel="1" x14ac:dyDescent="0.2">
      <c r="A412" s="31"/>
      <c r="B412" s="32"/>
      <c r="C412" s="71" t="s">
        <v>6120</v>
      </c>
      <c r="D412" s="64"/>
      <c r="E412" s="65">
        <v>3.3700000000000002E-3</v>
      </c>
      <c r="F412" s="34"/>
      <c r="G412" s="34"/>
      <c r="H412" s="33"/>
      <c r="I412" s="33"/>
      <c r="J412" s="33"/>
      <c r="K412" s="33"/>
    </row>
    <row r="413" spans="1:11" outlineLevel="1" x14ac:dyDescent="0.2">
      <c r="A413" s="31"/>
      <c r="B413" s="32"/>
      <c r="C413" s="71" t="s">
        <v>6121</v>
      </c>
      <c r="D413" s="64"/>
      <c r="E413" s="65">
        <v>3.2399999999999998E-3</v>
      </c>
      <c r="F413" s="34"/>
      <c r="G413" s="34"/>
      <c r="H413" s="33"/>
      <c r="I413" s="33"/>
      <c r="J413" s="33"/>
      <c r="K413" s="33"/>
    </row>
    <row r="414" spans="1:11" outlineLevel="1" x14ac:dyDescent="0.2">
      <c r="A414" s="31"/>
      <c r="B414" s="32"/>
      <c r="C414" s="71" t="s">
        <v>6122</v>
      </c>
      <c r="D414" s="64"/>
      <c r="E414" s="65">
        <v>3.2399999999999998E-3</v>
      </c>
      <c r="F414" s="34"/>
      <c r="G414" s="34"/>
      <c r="H414" s="33"/>
      <c r="I414" s="33"/>
      <c r="J414" s="33"/>
      <c r="K414" s="33"/>
    </row>
    <row r="415" spans="1:11" outlineLevel="1" x14ac:dyDescent="0.2">
      <c r="A415" s="31"/>
      <c r="B415" s="32"/>
      <c r="C415" s="71" t="s">
        <v>6093</v>
      </c>
      <c r="D415" s="64"/>
      <c r="E415" s="65">
        <v>4.8999999999999998E-3</v>
      </c>
      <c r="F415" s="34"/>
      <c r="G415" s="34"/>
      <c r="H415" s="33"/>
      <c r="I415" s="33"/>
      <c r="J415" s="33"/>
      <c r="K415" s="33"/>
    </row>
    <row r="416" spans="1:11" outlineLevel="1" x14ac:dyDescent="0.2">
      <c r="A416" s="31"/>
      <c r="B416" s="32"/>
      <c r="C416" s="71" t="s">
        <v>6123</v>
      </c>
      <c r="D416" s="64"/>
      <c r="E416" s="65">
        <v>1.005E-2</v>
      </c>
      <c r="F416" s="34"/>
      <c r="G416" s="34"/>
      <c r="H416" s="33"/>
      <c r="I416" s="33"/>
      <c r="J416" s="33"/>
      <c r="K416" s="33"/>
    </row>
    <row r="417" spans="1:11" outlineLevel="1" x14ac:dyDescent="0.2">
      <c r="A417" s="31"/>
      <c r="B417" s="32"/>
      <c r="C417" s="71" t="s">
        <v>621</v>
      </c>
      <c r="D417" s="64"/>
      <c r="E417" s="65">
        <v>3.2399999999999998E-3</v>
      </c>
      <c r="F417" s="34"/>
      <c r="G417" s="34"/>
      <c r="H417" s="33"/>
      <c r="I417" s="33"/>
      <c r="J417" s="33"/>
      <c r="K417" s="33"/>
    </row>
    <row r="418" spans="1:11" outlineLevel="1" x14ac:dyDescent="0.2">
      <c r="A418" s="31"/>
      <c r="B418" s="32"/>
      <c r="C418" s="71" t="s">
        <v>6124</v>
      </c>
      <c r="D418" s="64"/>
      <c r="E418" s="65">
        <v>3.2399999999999998E-3</v>
      </c>
      <c r="F418" s="34"/>
      <c r="G418" s="34"/>
      <c r="H418" s="33"/>
      <c r="I418" s="33"/>
      <c r="J418" s="33"/>
      <c r="K418" s="33"/>
    </row>
    <row r="419" spans="1:11" outlineLevel="1" x14ac:dyDescent="0.2">
      <c r="A419" s="31"/>
      <c r="B419" s="32"/>
      <c r="C419" s="71" t="s">
        <v>615</v>
      </c>
      <c r="D419" s="64"/>
      <c r="E419" s="65">
        <v>1.005E-2</v>
      </c>
      <c r="F419" s="34"/>
      <c r="G419" s="34"/>
      <c r="H419" s="33"/>
      <c r="I419" s="33"/>
      <c r="J419" s="33"/>
      <c r="K419" s="33"/>
    </row>
    <row r="420" spans="1:11" outlineLevel="1" x14ac:dyDescent="0.2">
      <c r="A420" s="31"/>
      <c r="B420" s="32"/>
      <c r="C420" s="71" t="s">
        <v>420</v>
      </c>
      <c r="D420" s="64"/>
      <c r="E420" s="65"/>
      <c r="F420" s="34"/>
      <c r="G420" s="34"/>
      <c r="H420" s="33"/>
      <c r="I420" s="33"/>
      <c r="J420" s="33"/>
      <c r="K420" s="33"/>
    </row>
    <row r="421" spans="1:11" outlineLevel="1" x14ac:dyDescent="0.2">
      <c r="A421" s="31"/>
      <c r="B421" s="32"/>
      <c r="C421" s="71" t="s">
        <v>6125</v>
      </c>
      <c r="D421" s="64"/>
      <c r="E421" s="65">
        <v>7.5900000000000004E-3</v>
      </c>
      <c r="F421" s="34"/>
      <c r="G421" s="34"/>
      <c r="H421" s="33"/>
      <c r="I421" s="33"/>
      <c r="J421" s="33"/>
      <c r="K421" s="33"/>
    </row>
    <row r="422" spans="1:11" outlineLevel="1" x14ac:dyDescent="0.2">
      <c r="A422" s="31"/>
      <c r="B422" s="32"/>
      <c r="C422" s="71" t="s">
        <v>6126</v>
      </c>
      <c r="D422" s="64"/>
      <c r="E422" s="65">
        <v>8.0800000000000004E-3</v>
      </c>
      <c r="F422" s="34"/>
      <c r="G422" s="34"/>
      <c r="H422" s="33"/>
      <c r="I422" s="33"/>
      <c r="J422" s="33"/>
      <c r="K422" s="33"/>
    </row>
    <row r="423" spans="1:11" outlineLevel="1" x14ac:dyDescent="0.2">
      <c r="A423" s="31"/>
      <c r="B423" s="32"/>
      <c r="C423" s="71" t="s">
        <v>6093</v>
      </c>
      <c r="D423" s="64"/>
      <c r="E423" s="65">
        <v>4.8999999999999998E-3</v>
      </c>
      <c r="F423" s="34"/>
      <c r="G423" s="34"/>
      <c r="H423" s="33"/>
      <c r="I423" s="33"/>
      <c r="J423" s="33"/>
      <c r="K423" s="33"/>
    </row>
    <row r="424" spans="1:11" ht="22.5" outlineLevel="1" x14ac:dyDescent="0.2">
      <c r="A424" s="43">
        <v>45</v>
      </c>
      <c r="B424" s="44" t="s">
        <v>587</v>
      </c>
      <c r="C424" s="59" t="s">
        <v>588</v>
      </c>
      <c r="D424" s="45" t="s">
        <v>297</v>
      </c>
      <c r="E424" s="46">
        <v>0.56610000000000005</v>
      </c>
      <c r="F424" s="47">
        <v>0</v>
      </c>
      <c r="G424" s="48">
        <f>ROUND(E424*F424,2)</f>
        <v>0</v>
      </c>
      <c r="H424" s="46">
        <v>1.9539999999999998E-2</v>
      </c>
      <c r="I424" s="46">
        <f>ROUND(E424*H424,2)</f>
        <v>0.01</v>
      </c>
      <c r="J424" s="46">
        <v>0</v>
      </c>
      <c r="K424" s="46">
        <f>ROUND(E424*J424,2)</f>
        <v>0</v>
      </c>
    </row>
    <row r="425" spans="1:11" outlineLevel="1" x14ac:dyDescent="0.2">
      <c r="A425" s="31"/>
      <c r="B425" s="32"/>
      <c r="C425" s="71" t="s">
        <v>6127</v>
      </c>
      <c r="D425" s="64"/>
      <c r="E425" s="65">
        <v>0.56610000000000005</v>
      </c>
      <c r="F425" s="34"/>
      <c r="G425" s="34"/>
      <c r="H425" s="33"/>
      <c r="I425" s="33"/>
      <c r="J425" s="33"/>
      <c r="K425" s="33"/>
    </row>
    <row r="426" spans="1:11" ht="22.5" outlineLevel="1" x14ac:dyDescent="0.2">
      <c r="A426" s="43">
        <v>46</v>
      </c>
      <c r="B426" s="44" t="s">
        <v>562</v>
      </c>
      <c r="C426" s="59" t="s">
        <v>563</v>
      </c>
      <c r="D426" s="45" t="s">
        <v>297</v>
      </c>
      <c r="E426" s="46">
        <v>1.77406</v>
      </c>
      <c r="F426" s="47">
        <v>0</v>
      </c>
      <c r="G426" s="48">
        <f>ROUND(E426*F426,2)</f>
        <v>0</v>
      </c>
      <c r="H426" s="46">
        <v>1.7090000000000001E-2</v>
      </c>
      <c r="I426" s="46">
        <f>ROUND(E426*H426,2)</f>
        <v>0.03</v>
      </c>
      <c r="J426" s="46">
        <v>0</v>
      </c>
      <c r="K426" s="46">
        <f>ROUND(E426*J426,2)</f>
        <v>0</v>
      </c>
    </row>
    <row r="427" spans="1:11" outlineLevel="1" x14ac:dyDescent="0.2">
      <c r="A427" s="31"/>
      <c r="B427" s="32"/>
      <c r="C427" s="71" t="s">
        <v>507</v>
      </c>
      <c r="D427" s="64"/>
      <c r="E427" s="65"/>
      <c r="F427" s="34"/>
      <c r="G427" s="34"/>
      <c r="H427" s="33"/>
      <c r="I427" s="33"/>
      <c r="J427" s="33"/>
      <c r="K427" s="33"/>
    </row>
    <row r="428" spans="1:11" outlineLevel="1" x14ac:dyDescent="0.2">
      <c r="A428" s="31"/>
      <c r="B428" s="32"/>
      <c r="C428" s="71" t="s">
        <v>6128</v>
      </c>
      <c r="D428" s="64"/>
      <c r="E428" s="65"/>
      <c r="F428" s="34"/>
      <c r="G428" s="34"/>
      <c r="H428" s="33"/>
      <c r="I428" s="33"/>
      <c r="J428" s="33"/>
      <c r="K428" s="33"/>
    </row>
    <row r="429" spans="1:11" outlineLevel="1" x14ac:dyDescent="0.2">
      <c r="A429" s="31"/>
      <c r="B429" s="32"/>
      <c r="C429" s="71" t="s">
        <v>6129</v>
      </c>
      <c r="D429" s="64"/>
      <c r="E429" s="65">
        <v>4.752E-2</v>
      </c>
      <c r="F429" s="34"/>
      <c r="G429" s="34"/>
      <c r="H429" s="33"/>
      <c r="I429" s="33"/>
      <c r="J429" s="33"/>
      <c r="K429" s="33"/>
    </row>
    <row r="430" spans="1:11" outlineLevel="1" x14ac:dyDescent="0.2">
      <c r="A430" s="31"/>
      <c r="B430" s="32"/>
      <c r="C430" s="71" t="s">
        <v>6130</v>
      </c>
      <c r="D430" s="64"/>
      <c r="E430" s="65">
        <v>0.29376000000000002</v>
      </c>
      <c r="F430" s="34"/>
      <c r="G430" s="34"/>
      <c r="H430" s="33"/>
      <c r="I430" s="33"/>
      <c r="J430" s="33"/>
      <c r="K430" s="33"/>
    </row>
    <row r="431" spans="1:11" outlineLevel="1" x14ac:dyDescent="0.2">
      <c r="A431" s="31"/>
      <c r="B431" s="32"/>
      <c r="C431" s="71" t="s">
        <v>6131</v>
      </c>
      <c r="D431" s="64"/>
      <c r="E431" s="65">
        <v>2.1600000000000001E-2</v>
      </c>
      <c r="F431" s="34"/>
      <c r="G431" s="34"/>
      <c r="H431" s="33"/>
      <c r="I431" s="33"/>
      <c r="J431" s="33"/>
      <c r="K431" s="33"/>
    </row>
    <row r="432" spans="1:11" outlineLevel="1" x14ac:dyDescent="0.2">
      <c r="A432" s="31"/>
      <c r="B432" s="32"/>
      <c r="C432" s="71" t="s">
        <v>6132</v>
      </c>
      <c r="D432" s="64"/>
      <c r="E432" s="65">
        <v>0.38879999999999998</v>
      </c>
      <c r="F432" s="34"/>
      <c r="G432" s="34"/>
      <c r="H432" s="33"/>
      <c r="I432" s="33"/>
      <c r="J432" s="33"/>
      <c r="K432" s="33"/>
    </row>
    <row r="433" spans="1:11" outlineLevel="1" x14ac:dyDescent="0.2">
      <c r="A433" s="31"/>
      <c r="B433" s="32"/>
      <c r="C433" s="71" t="s">
        <v>564</v>
      </c>
      <c r="D433" s="64"/>
      <c r="E433" s="65"/>
      <c r="F433" s="34"/>
      <c r="G433" s="34"/>
      <c r="H433" s="33"/>
      <c r="I433" s="33"/>
      <c r="J433" s="33"/>
      <c r="K433" s="33"/>
    </row>
    <row r="434" spans="1:11" outlineLevel="1" x14ac:dyDescent="0.2">
      <c r="A434" s="31"/>
      <c r="B434" s="32"/>
      <c r="C434" s="71" t="s">
        <v>6133</v>
      </c>
      <c r="D434" s="64"/>
      <c r="E434" s="65">
        <v>0.28639999999999999</v>
      </c>
      <c r="F434" s="34"/>
      <c r="G434" s="34"/>
      <c r="H434" s="33"/>
      <c r="I434" s="33"/>
      <c r="J434" s="33"/>
      <c r="K434" s="33"/>
    </row>
    <row r="435" spans="1:11" outlineLevel="1" x14ac:dyDescent="0.2">
      <c r="A435" s="31"/>
      <c r="B435" s="32"/>
      <c r="C435" s="71" t="s">
        <v>6134</v>
      </c>
      <c r="D435" s="64"/>
      <c r="E435" s="65">
        <v>0.16109999999999999</v>
      </c>
      <c r="F435" s="34"/>
      <c r="G435" s="34"/>
      <c r="H435" s="33"/>
      <c r="I435" s="33"/>
      <c r="J435" s="33"/>
      <c r="K435" s="33"/>
    </row>
    <row r="436" spans="1:11" outlineLevel="1" x14ac:dyDescent="0.2">
      <c r="A436" s="31"/>
      <c r="B436" s="32"/>
      <c r="C436" s="71" t="s">
        <v>569</v>
      </c>
      <c r="D436" s="64"/>
      <c r="E436" s="65"/>
      <c r="F436" s="34"/>
      <c r="G436" s="34"/>
      <c r="H436" s="33"/>
      <c r="I436" s="33"/>
      <c r="J436" s="33"/>
      <c r="K436" s="33"/>
    </row>
    <row r="437" spans="1:11" outlineLevel="1" x14ac:dyDescent="0.2">
      <c r="A437" s="31"/>
      <c r="B437" s="32"/>
      <c r="C437" s="71" t="s">
        <v>6135</v>
      </c>
      <c r="D437" s="64"/>
      <c r="E437" s="65">
        <v>0.14454</v>
      </c>
      <c r="F437" s="34"/>
      <c r="G437" s="34"/>
      <c r="H437" s="33"/>
      <c r="I437" s="33"/>
      <c r="J437" s="33"/>
      <c r="K437" s="33"/>
    </row>
    <row r="438" spans="1:11" outlineLevel="1" x14ac:dyDescent="0.2">
      <c r="A438" s="31"/>
      <c r="B438" s="32"/>
      <c r="C438" s="71" t="s">
        <v>6136</v>
      </c>
      <c r="D438" s="64"/>
      <c r="E438" s="65">
        <v>0.24965999999999999</v>
      </c>
      <c r="F438" s="34"/>
      <c r="G438" s="34"/>
      <c r="H438" s="33"/>
      <c r="I438" s="33"/>
      <c r="J438" s="33"/>
      <c r="K438" s="33"/>
    </row>
    <row r="439" spans="1:11" outlineLevel="1" x14ac:dyDescent="0.2">
      <c r="A439" s="31"/>
      <c r="B439" s="32"/>
      <c r="C439" s="71" t="s">
        <v>6137</v>
      </c>
      <c r="D439" s="64"/>
      <c r="E439" s="65">
        <v>0.18068000000000001</v>
      </c>
      <c r="F439" s="34"/>
      <c r="G439" s="34"/>
      <c r="H439" s="33"/>
      <c r="I439" s="33"/>
      <c r="J439" s="33"/>
      <c r="K439" s="33"/>
    </row>
    <row r="440" spans="1:11" ht="33.75" outlineLevel="1" x14ac:dyDescent="0.2">
      <c r="A440" s="43">
        <v>47</v>
      </c>
      <c r="B440" s="44" t="s">
        <v>6138</v>
      </c>
      <c r="C440" s="59" t="s">
        <v>6139</v>
      </c>
      <c r="D440" s="45" t="s">
        <v>172</v>
      </c>
      <c r="E440" s="46">
        <v>23.891999999999999</v>
      </c>
      <c r="F440" s="47">
        <v>0</v>
      </c>
      <c r="G440" s="48">
        <f>ROUND(E440*F440,2)</f>
        <v>0</v>
      </c>
      <c r="H440" s="46">
        <v>4.5569999999999999E-2</v>
      </c>
      <c r="I440" s="46">
        <f>ROUND(E440*H440,2)</f>
        <v>1.0900000000000001</v>
      </c>
      <c r="J440" s="46">
        <v>0</v>
      </c>
      <c r="K440" s="46">
        <f>ROUND(E440*J440,2)</f>
        <v>0</v>
      </c>
    </row>
    <row r="441" spans="1:11" outlineLevel="1" x14ac:dyDescent="0.2">
      <c r="A441" s="31"/>
      <c r="B441" s="32"/>
      <c r="C441" s="71" t="s">
        <v>395</v>
      </c>
      <c r="D441" s="64"/>
      <c r="E441" s="65"/>
      <c r="F441" s="34"/>
      <c r="G441" s="34"/>
      <c r="H441" s="33"/>
      <c r="I441" s="33"/>
      <c r="J441" s="33"/>
      <c r="K441" s="33"/>
    </row>
    <row r="442" spans="1:11" outlineLevel="1" x14ac:dyDescent="0.2">
      <c r="A442" s="31"/>
      <c r="B442" s="32"/>
      <c r="C442" s="71" t="s">
        <v>6140</v>
      </c>
      <c r="D442" s="64"/>
      <c r="E442" s="65">
        <v>26.492000000000001</v>
      </c>
      <c r="F442" s="34"/>
      <c r="G442" s="34"/>
      <c r="H442" s="33"/>
      <c r="I442" s="33"/>
      <c r="J442" s="33"/>
      <c r="K442" s="33"/>
    </row>
    <row r="443" spans="1:11" outlineLevel="1" x14ac:dyDescent="0.2">
      <c r="A443" s="31"/>
      <c r="B443" s="32"/>
      <c r="C443" s="71" t="s">
        <v>6141</v>
      </c>
      <c r="D443" s="64"/>
      <c r="E443" s="65">
        <v>-2.6</v>
      </c>
      <c r="F443" s="34"/>
      <c r="G443" s="34"/>
      <c r="H443" s="33"/>
      <c r="I443" s="33"/>
      <c r="J443" s="33"/>
      <c r="K443" s="33"/>
    </row>
    <row r="444" spans="1:11" ht="33.75" outlineLevel="1" x14ac:dyDescent="0.2">
      <c r="A444" s="43">
        <v>48</v>
      </c>
      <c r="B444" s="44" t="s">
        <v>661</v>
      </c>
      <c r="C444" s="59" t="s">
        <v>662</v>
      </c>
      <c r="D444" s="45" t="s">
        <v>172</v>
      </c>
      <c r="E444" s="46">
        <v>79.819999999999993</v>
      </c>
      <c r="F444" s="47">
        <v>0</v>
      </c>
      <c r="G444" s="48">
        <f>ROUND(E444*F444,2)</f>
        <v>0</v>
      </c>
      <c r="H444" s="46">
        <v>4.7379999999999999E-2</v>
      </c>
      <c r="I444" s="46">
        <f>ROUND(E444*H444,2)</f>
        <v>3.78</v>
      </c>
      <c r="J444" s="46">
        <v>0</v>
      </c>
      <c r="K444" s="46">
        <f>ROUND(E444*J444,2)</f>
        <v>0</v>
      </c>
    </row>
    <row r="445" spans="1:11" outlineLevel="1" x14ac:dyDescent="0.2">
      <c r="A445" s="31"/>
      <c r="B445" s="32"/>
      <c r="C445" s="71" t="s">
        <v>420</v>
      </c>
      <c r="D445" s="64"/>
      <c r="E445" s="65"/>
      <c r="F445" s="34"/>
      <c r="G445" s="34"/>
      <c r="H445" s="33"/>
      <c r="I445" s="33"/>
      <c r="J445" s="33"/>
      <c r="K445" s="33"/>
    </row>
    <row r="446" spans="1:11" outlineLevel="1" x14ac:dyDescent="0.2">
      <c r="A446" s="31"/>
      <c r="B446" s="32"/>
      <c r="C446" s="71" t="s">
        <v>6142</v>
      </c>
      <c r="D446" s="64"/>
      <c r="E446" s="65">
        <v>37.944000000000003</v>
      </c>
      <c r="F446" s="34"/>
      <c r="G446" s="34"/>
      <c r="H446" s="33"/>
      <c r="I446" s="33"/>
      <c r="J446" s="33"/>
      <c r="K446" s="33"/>
    </row>
    <row r="447" spans="1:11" outlineLevel="1" x14ac:dyDescent="0.2">
      <c r="A447" s="31"/>
      <c r="B447" s="32"/>
      <c r="C447" s="71" t="s">
        <v>6143</v>
      </c>
      <c r="D447" s="64"/>
      <c r="E447" s="65">
        <v>52.38</v>
      </c>
      <c r="F447" s="34"/>
      <c r="G447" s="34"/>
      <c r="H447" s="33"/>
      <c r="I447" s="33"/>
      <c r="J447" s="33"/>
      <c r="K447" s="33"/>
    </row>
    <row r="448" spans="1:11" outlineLevel="1" x14ac:dyDescent="0.2">
      <c r="A448" s="31"/>
      <c r="B448" s="32"/>
      <c r="C448" s="71" t="s">
        <v>6144</v>
      </c>
      <c r="D448" s="64"/>
      <c r="E448" s="65">
        <v>-7.2720000000000002</v>
      </c>
      <c r="F448" s="34"/>
      <c r="G448" s="34"/>
      <c r="H448" s="33"/>
      <c r="I448" s="33"/>
      <c r="J448" s="33"/>
      <c r="K448" s="33"/>
    </row>
    <row r="449" spans="1:11" outlineLevel="1" x14ac:dyDescent="0.2">
      <c r="A449" s="31"/>
      <c r="B449" s="32"/>
      <c r="C449" s="71" t="s">
        <v>6145</v>
      </c>
      <c r="D449" s="64"/>
      <c r="E449" s="65">
        <v>-3.2320000000000002</v>
      </c>
      <c r="F449" s="34"/>
      <c r="G449" s="34"/>
      <c r="H449" s="33"/>
      <c r="I449" s="33"/>
      <c r="J449" s="33"/>
      <c r="K449" s="33"/>
    </row>
    <row r="450" spans="1:11" ht="33.75" outlineLevel="1" x14ac:dyDescent="0.2">
      <c r="A450" s="43">
        <v>49</v>
      </c>
      <c r="B450" s="44" t="s">
        <v>672</v>
      </c>
      <c r="C450" s="59" t="s">
        <v>673</v>
      </c>
      <c r="D450" s="45" t="s">
        <v>172</v>
      </c>
      <c r="E450" s="46">
        <v>66.605199999999996</v>
      </c>
      <c r="F450" s="47">
        <v>0</v>
      </c>
      <c r="G450" s="48">
        <f>ROUND(E450*F450,2)</f>
        <v>0</v>
      </c>
      <c r="H450" s="46">
        <v>4.7800000000000002E-2</v>
      </c>
      <c r="I450" s="46">
        <f>ROUND(E450*H450,2)</f>
        <v>3.18</v>
      </c>
      <c r="J450" s="46">
        <v>0</v>
      </c>
      <c r="K450" s="46">
        <f>ROUND(E450*J450,2)</f>
        <v>0</v>
      </c>
    </row>
    <row r="451" spans="1:11" outlineLevel="1" x14ac:dyDescent="0.2">
      <c r="A451" s="31"/>
      <c r="B451" s="32"/>
      <c r="C451" s="71" t="s">
        <v>420</v>
      </c>
      <c r="D451" s="64"/>
      <c r="E451" s="65"/>
      <c r="F451" s="34"/>
      <c r="G451" s="34"/>
      <c r="H451" s="33"/>
      <c r="I451" s="33"/>
      <c r="J451" s="33"/>
      <c r="K451" s="33"/>
    </row>
    <row r="452" spans="1:11" outlineLevel="1" x14ac:dyDescent="0.2">
      <c r="A452" s="31"/>
      <c r="B452" s="32"/>
      <c r="C452" s="71" t="s">
        <v>6146</v>
      </c>
      <c r="D452" s="64"/>
      <c r="E452" s="65">
        <v>76.705200000000005</v>
      </c>
      <c r="F452" s="34"/>
      <c r="G452" s="34"/>
      <c r="H452" s="33"/>
      <c r="I452" s="33"/>
      <c r="J452" s="33"/>
      <c r="K452" s="33"/>
    </row>
    <row r="453" spans="1:11" outlineLevel="1" x14ac:dyDescent="0.2">
      <c r="A453" s="31"/>
      <c r="B453" s="32"/>
      <c r="C453" s="71" t="s">
        <v>677</v>
      </c>
      <c r="D453" s="64"/>
      <c r="E453" s="65">
        <v>-8.08</v>
      </c>
      <c r="F453" s="34"/>
      <c r="G453" s="34"/>
      <c r="H453" s="33"/>
      <c r="I453" s="33"/>
      <c r="J453" s="33"/>
      <c r="K453" s="33"/>
    </row>
    <row r="454" spans="1:11" outlineLevel="1" x14ac:dyDescent="0.2">
      <c r="A454" s="31"/>
      <c r="B454" s="32"/>
      <c r="C454" s="71" t="s">
        <v>715</v>
      </c>
      <c r="D454" s="64"/>
      <c r="E454" s="65">
        <v>-2.02</v>
      </c>
      <c r="F454" s="34"/>
      <c r="G454" s="34"/>
      <c r="H454" s="33"/>
      <c r="I454" s="33"/>
      <c r="J454" s="33"/>
      <c r="K454" s="33"/>
    </row>
    <row r="455" spans="1:11" ht="33.75" outlineLevel="1" x14ac:dyDescent="0.2">
      <c r="A455" s="43">
        <v>50</v>
      </c>
      <c r="B455" s="44" t="s">
        <v>678</v>
      </c>
      <c r="C455" s="59" t="s">
        <v>679</v>
      </c>
      <c r="D455" s="45" t="s">
        <v>172</v>
      </c>
      <c r="E455" s="46">
        <v>68.140799999999999</v>
      </c>
      <c r="F455" s="47">
        <v>0</v>
      </c>
      <c r="G455" s="48">
        <f>ROUND(E455*F455,2)</f>
        <v>0</v>
      </c>
      <c r="H455" s="46">
        <v>4.768E-2</v>
      </c>
      <c r="I455" s="46">
        <f>ROUND(E455*H455,2)</f>
        <v>3.25</v>
      </c>
      <c r="J455" s="46">
        <v>0</v>
      </c>
      <c r="K455" s="46">
        <f>ROUND(E455*J455,2)</f>
        <v>0</v>
      </c>
    </row>
    <row r="456" spans="1:11" outlineLevel="1" x14ac:dyDescent="0.2">
      <c r="A456" s="31"/>
      <c r="B456" s="32"/>
      <c r="C456" s="71" t="s">
        <v>420</v>
      </c>
      <c r="D456" s="64"/>
      <c r="E456" s="65"/>
      <c r="F456" s="34"/>
      <c r="G456" s="34"/>
      <c r="H456" s="33"/>
      <c r="I456" s="33"/>
      <c r="J456" s="33"/>
      <c r="K456" s="33"/>
    </row>
    <row r="457" spans="1:11" outlineLevel="1" x14ac:dyDescent="0.2">
      <c r="A457" s="31"/>
      <c r="B457" s="32"/>
      <c r="C457" s="71" t="s">
        <v>6147</v>
      </c>
      <c r="D457" s="64"/>
      <c r="E457" s="65">
        <v>19.046299999999999</v>
      </c>
      <c r="F457" s="34"/>
      <c r="G457" s="34"/>
      <c r="H457" s="33"/>
      <c r="I457" s="33"/>
      <c r="J457" s="33"/>
      <c r="K457" s="33"/>
    </row>
    <row r="458" spans="1:11" outlineLevel="1" x14ac:dyDescent="0.2">
      <c r="A458" s="31"/>
      <c r="B458" s="32"/>
      <c r="C458" s="71" t="s">
        <v>681</v>
      </c>
      <c r="D458" s="64"/>
      <c r="E458" s="65"/>
      <c r="F458" s="34"/>
      <c r="G458" s="34"/>
      <c r="H458" s="33"/>
      <c r="I458" s="33"/>
      <c r="J458" s="33"/>
      <c r="K458" s="33"/>
    </row>
    <row r="459" spans="1:11" outlineLevel="1" x14ac:dyDescent="0.2">
      <c r="A459" s="31"/>
      <c r="B459" s="32"/>
      <c r="C459" s="71" t="s">
        <v>682</v>
      </c>
      <c r="D459" s="64"/>
      <c r="E459" s="65">
        <v>4.5960000000000001</v>
      </c>
      <c r="F459" s="34"/>
      <c r="G459" s="34"/>
      <c r="H459" s="33"/>
      <c r="I459" s="33"/>
      <c r="J459" s="33"/>
      <c r="K459" s="33"/>
    </row>
    <row r="460" spans="1:11" outlineLevel="1" x14ac:dyDescent="0.2">
      <c r="A460" s="31"/>
      <c r="B460" s="32"/>
      <c r="C460" s="71" t="s">
        <v>683</v>
      </c>
      <c r="D460" s="64"/>
      <c r="E460" s="65">
        <v>10.329499999999999</v>
      </c>
      <c r="F460" s="34"/>
      <c r="G460" s="34"/>
      <c r="H460" s="33"/>
      <c r="I460" s="33"/>
      <c r="J460" s="33"/>
      <c r="K460" s="33"/>
    </row>
    <row r="461" spans="1:11" outlineLevel="1" x14ac:dyDescent="0.2">
      <c r="A461" s="31"/>
      <c r="B461" s="32"/>
      <c r="C461" s="71" t="s">
        <v>684</v>
      </c>
      <c r="D461" s="64"/>
      <c r="E461" s="65">
        <v>9.8185000000000002</v>
      </c>
      <c r="F461" s="34"/>
      <c r="G461" s="34"/>
      <c r="H461" s="33"/>
      <c r="I461" s="33"/>
      <c r="J461" s="33"/>
      <c r="K461" s="33"/>
    </row>
    <row r="462" spans="1:11" outlineLevel="1" x14ac:dyDescent="0.2">
      <c r="A462" s="31"/>
      <c r="B462" s="32"/>
      <c r="C462" s="71" t="s">
        <v>685</v>
      </c>
      <c r="D462" s="64"/>
      <c r="E462" s="65">
        <v>10.329499999999999</v>
      </c>
      <c r="F462" s="34"/>
      <c r="G462" s="34"/>
      <c r="H462" s="33"/>
      <c r="I462" s="33"/>
      <c r="J462" s="33"/>
      <c r="K462" s="33"/>
    </row>
    <row r="463" spans="1:11" outlineLevel="1" x14ac:dyDescent="0.2">
      <c r="A463" s="31"/>
      <c r="B463" s="32"/>
      <c r="C463" s="71" t="s">
        <v>686</v>
      </c>
      <c r="D463" s="64"/>
      <c r="E463" s="65">
        <v>10.366</v>
      </c>
      <c r="F463" s="34"/>
      <c r="G463" s="34"/>
      <c r="H463" s="33"/>
      <c r="I463" s="33"/>
      <c r="J463" s="33"/>
      <c r="K463" s="33"/>
    </row>
    <row r="464" spans="1:11" outlineLevel="1" x14ac:dyDescent="0.2">
      <c r="A464" s="31"/>
      <c r="B464" s="32"/>
      <c r="C464" s="71" t="s">
        <v>687</v>
      </c>
      <c r="D464" s="64"/>
      <c r="E464" s="65">
        <v>3.6549999999999998</v>
      </c>
      <c r="F464" s="34"/>
      <c r="G464" s="34"/>
      <c r="H464" s="33"/>
      <c r="I464" s="33"/>
      <c r="J464" s="33"/>
      <c r="K464" s="33"/>
    </row>
    <row r="465" spans="1:11" ht="33.75" outlineLevel="1" x14ac:dyDescent="0.2">
      <c r="A465" s="43">
        <v>51</v>
      </c>
      <c r="B465" s="44" t="s">
        <v>688</v>
      </c>
      <c r="C465" s="59" t="s">
        <v>689</v>
      </c>
      <c r="D465" s="45" t="s">
        <v>172</v>
      </c>
      <c r="E465" s="46">
        <v>49.708599999999997</v>
      </c>
      <c r="F465" s="47">
        <v>0</v>
      </c>
      <c r="G465" s="48">
        <f>ROUND(E465*F465,2)</f>
        <v>0</v>
      </c>
      <c r="H465" s="46">
        <v>4.4229999999999998E-2</v>
      </c>
      <c r="I465" s="46">
        <f>ROUND(E465*H465,2)</f>
        <v>2.2000000000000002</v>
      </c>
      <c r="J465" s="46">
        <v>0</v>
      </c>
      <c r="K465" s="46">
        <f>ROUND(E465*J465,2)</f>
        <v>0</v>
      </c>
    </row>
    <row r="466" spans="1:11" outlineLevel="1" x14ac:dyDescent="0.2">
      <c r="A466" s="31"/>
      <c r="B466" s="32"/>
      <c r="C466" s="71" t="s">
        <v>395</v>
      </c>
      <c r="D466" s="64"/>
      <c r="E466" s="65"/>
      <c r="F466" s="34"/>
      <c r="G466" s="34"/>
      <c r="H466" s="33"/>
      <c r="I466" s="33"/>
      <c r="J466" s="33"/>
      <c r="K466" s="33"/>
    </row>
    <row r="467" spans="1:11" outlineLevel="1" x14ac:dyDescent="0.2">
      <c r="A467" s="31"/>
      <c r="B467" s="32"/>
      <c r="C467" s="71" t="s">
        <v>6148</v>
      </c>
      <c r="D467" s="64"/>
      <c r="E467" s="65"/>
      <c r="F467" s="34"/>
      <c r="G467" s="34"/>
      <c r="H467" s="33"/>
      <c r="I467" s="33"/>
      <c r="J467" s="33"/>
      <c r="K467" s="33"/>
    </row>
    <row r="468" spans="1:11" outlineLevel="1" x14ac:dyDescent="0.2">
      <c r="A468" s="31"/>
      <c r="B468" s="32"/>
      <c r="C468" s="71" t="s">
        <v>6149</v>
      </c>
      <c r="D468" s="64"/>
      <c r="E468" s="65">
        <v>23.1568</v>
      </c>
      <c r="F468" s="34"/>
      <c r="G468" s="34"/>
      <c r="H468" s="33"/>
      <c r="I468" s="33"/>
      <c r="J468" s="33"/>
      <c r="K468" s="33"/>
    </row>
    <row r="469" spans="1:11" outlineLevel="1" x14ac:dyDescent="0.2">
      <c r="A469" s="31"/>
      <c r="B469" s="32"/>
      <c r="C469" s="71" t="s">
        <v>420</v>
      </c>
      <c r="D469" s="64"/>
      <c r="E469" s="65"/>
      <c r="F469" s="34"/>
      <c r="G469" s="34"/>
      <c r="H469" s="33"/>
      <c r="I469" s="33"/>
      <c r="J469" s="33"/>
      <c r="K469" s="33"/>
    </row>
    <row r="470" spans="1:11" outlineLevel="1" x14ac:dyDescent="0.2">
      <c r="A470" s="31"/>
      <c r="B470" s="32"/>
      <c r="C470" s="71" t="s">
        <v>6150</v>
      </c>
      <c r="D470" s="64"/>
      <c r="E470" s="65"/>
      <c r="F470" s="34"/>
      <c r="G470" s="34"/>
      <c r="H470" s="33"/>
      <c r="I470" s="33"/>
      <c r="J470" s="33"/>
      <c r="K470" s="33"/>
    </row>
    <row r="471" spans="1:11" outlineLevel="1" x14ac:dyDescent="0.2">
      <c r="A471" s="31"/>
      <c r="B471" s="32"/>
      <c r="C471" s="71" t="s">
        <v>6151</v>
      </c>
      <c r="D471" s="64"/>
      <c r="E471" s="65">
        <v>11.175000000000001</v>
      </c>
      <c r="F471" s="34"/>
      <c r="G471" s="34"/>
      <c r="H471" s="33"/>
      <c r="I471" s="33"/>
      <c r="J471" s="33"/>
      <c r="K471" s="33"/>
    </row>
    <row r="472" spans="1:11" outlineLevel="1" x14ac:dyDescent="0.2">
      <c r="A472" s="31"/>
      <c r="B472" s="32"/>
      <c r="C472" s="71" t="s">
        <v>6152</v>
      </c>
      <c r="D472" s="64"/>
      <c r="E472" s="65"/>
      <c r="F472" s="34"/>
      <c r="G472" s="34"/>
      <c r="H472" s="33"/>
      <c r="I472" s="33"/>
      <c r="J472" s="33"/>
      <c r="K472" s="33"/>
    </row>
    <row r="473" spans="1:11" outlineLevel="1" x14ac:dyDescent="0.2">
      <c r="A473" s="31"/>
      <c r="B473" s="32"/>
      <c r="C473" s="71" t="s">
        <v>6153</v>
      </c>
      <c r="D473" s="64"/>
      <c r="E473" s="65">
        <v>15.376799999999999</v>
      </c>
      <c r="F473" s="34"/>
      <c r="G473" s="34"/>
      <c r="H473" s="33"/>
      <c r="I473" s="33"/>
      <c r="J473" s="33"/>
      <c r="K473" s="33"/>
    </row>
    <row r="474" spans="1:11" ht="22.5" outlineLevel="1" x14ac:dyDescent="0.2">
      <c r="A474" s="43">
        <v>52</v>
      </c>
      <c r="B474" s="44" t="s">
        <v>6154</v>
      </c>
      <c r="C474" s="59" t="s">
        <v>6155</v>
      </c>
      <c r="D474" s="45" t="s">
        <v>172</v>
      </c>
      <c r="E474" s="46">
        <v>114.182</v>
      </c>
      <c r="F474" s="47">
        <v>0</v>
      </c>
      <c r="G474" s="48">
        <f>ROUND(E474*F474,2)</f>
        <v>0</v>
      </c>
      <c r="H474" s="46">
        <v>7.8880000000000006E-2</v>
      </c>
      <c r="I474" s="46">
        <f>ROUND(E474*H474,2)</f>
        <v>9.01</v>
      </c>
      <c r="J474" s="46">
        <v>0</v>
      </c>
      <c r="K474" s="46">
        <f>ROUND(E474*J474,2)</f>
        <v>0</v>
      </c>
    </row>
    <row r="475" spans="1:11" outlineLevel="1" x14ac:dyDescent="0.2">
      <c r="A475" s="31"/>
      <c r="B475" s="32"/>
      <c r="C475" s="71" t="s">
        <v>6156</v>
      </c>
      <c r="D475" s="64"/>
      <c r="E475" s="65">
        <v>10.023999999999999</v>
      </c>
      <c r="F475" s="34"/>
      <c r="G475" s="34"/>
      <c r="H475" s="33"/>
      <c r="I475" s="33"/>
      <c r="J475" s="33"/>
      <c r="K475" s="33"/>
    </row>
    <row r="476" spans="1:11" outlineLevel="1" x14ac:dyDescent="0.2">
      <c r="A476" s="31"/>
      <c r="B476" s="32"/>
      <c r="C476" s="71" t="s">
        <v>6157</v>
      </c>
      <c r="D476" s="64"/>
      <c r="E476" s="65">
        <v>32.409999999999997</v>
      </c>
      <c r="F476" s="34"/>
      <c r="G476" s="34"/>
      <c r="H476" s="33"/>
      <c r="I476" s="33"/>
      <c r="J476" s="33"/>
      <c r="K476" s="33"/>
    </row>
    <row r="477" spans="1:11" outlineLevel="1" x14ac:dyDescent="0.2">
      <c r="A477" s="31"/>
      <c r="B477" s="32"/>
      <c r="C477" s="71" t="s">
        <v>6158</v>
      </c>
      <c r="D477" s="64"/>
      <c r="E477" s="65">
        <v>-4.1391999999999998</v>
      </c>
      <c r="F477" s="34"/>
      <c r="G477" s="34"/>
      <c r="H477" s="33"/>
      <c r="I477" s="33"/>
      <c r="J477" s="33"/>
      <c r="K477" s="33"/>
    </row>
    <row r="478" spans="1:11" outlineLevel="1" x14ac:dyDescent="0.2">
      <c r="A478" s="31"/>
      <c r="B478" s="32"/>
      <c r="C478" s="71" t="s">
        <v>6159</v>
      </c>
      <c r="D478" s="64"/>
      <c r="E478" s="65">
        <v>19.600000000000001</v>
      </c>
      <c r="F478" s="34"/>
      <c r="G478" s="34"/>
      <c r="H478" s="33"/>
      <c r="I478" s="33"/>
      <c r="J478" s="33"/>
      <c r="K478" s="33"/>
    </row>
    <row r="479" spans="1:11" outlineLevel="1" x14ac:dyDescent="0.2">
      <c r="A479" s="31"/>
      <c r="B479" s="32"/>
      <c r="C479" s="71" t="s">
        <v>6160</v>
      </c>
      <c r="D479" s="64"/>
      <c r="E479" s="65">
        <v>19.600000000000001</v>
      </c>
      <c r="F479" s="34"/>
      <c r="G479" s="34"/>
      <c r="H479" s="33"/>
      <c r="I479" s="33"/>
      <c r="J479" s="33"/>
      <c r="K479" s="33"/>
    </row>
    <row r="480" spans="1:11" outlineLevel="1" x14ac:dyDescent="0.2">
      <c r="A480" s="31"/>
      <c r="B480" s="32"/>
      <c r="C480" s="71" t="s">
        <v>6161</v>
      </c>
      <c r="D480" s="64"/>
      <c r="E480" s="65">
        <v>19.88</v>
      </c>
      <c r="F480" s="34"/>
      <c r="G480" s="34"/>
      <c r="H480" s="33"/>
      <c r="I480" s="33"/>
      <c r="J480" s="33"/>
      <c r="K480" s="33"/>
    </row>
    <row r="481" spans="1:11" outlineLevel="1" x14ac:dyDescent="0.2">
      <c r="A481" s="31"/>
      <c r="B481" s="32"/>
      <c r="C481" s="71" t="s">
        <v>6162</v>
      </c>
      <c r="D481" s="64"/>
      <c r="E481" s="65">
        <v>16.807200000000002</v>
      </c>
      <c r="F481" s="34"/>
      <c r="G481" s="34"/>
      <c r="H481" s="33"/>
      <c r="I481" s="33"/>
      <c r="J481" s="33"/>
      <c r="K481" s="33"/>
    </row>
    <row r="482" spans="1:11" ht="22.5" outlineLevel="1" x14ac:dyDescent="0.2">
      <c r="A482" s="43">
        <v>53</v>
      </c>
      <c r="B482" s="44" t="s">
        <v>692</v>
      </c>
      <c r="C482" s="59" t="s">
        <v>693</v>
      </c>
      <c r="D482" s="45" t="s">
        <v>172</v>
      </c>
      <c r="E482" s="46">
        <v>746.55489999999998</v>
      </c>
      <c r="F482" s="47">
        <v>0</v>
      </c>
      <c r="G482" s="48">
        <f>ROUND(E482*F482,2)</f>
        <v>0</v>
      </c>
      <c r="H482" s="46">
        <v>0.10091</v>
      </c>
      <c r="I482" s="46">
        <f>ROUND(E482*H482,2)</f>
        <v>75.33</v>
      </c>
      <c r="J482" s="46">
        <v>0</v>
      </c>
      <c r="K482" s="46">
        <f>ROUND(E482*J482,2)</f>
        <v>0</v>
      </c>
    </row>
    <row r="483" spans="1:11" ht="33.75" outlineLevel="1" x14ac:dyDescent="0.2">
      <c r="A483" s="31"/>
      <c r="B483" s="32"/>
      <c r="C483" s="71" t="s">
        <v>6163</v>
      </c>
      <c r="D483" s="64"/>
      <c r="E483" s="65">
        <v>145.77760000000001</v>
      </c>
      <c r="F483" s="34"/>
      <c r="G483" s="34"/>
      <c r="H483" s="33"/>
      <c r="I483" s="33"/>
      <c r="J483" s="33"/>
      <c r="K483" s="33"/>
    </row>
    <row r="484" spans="1:11" outlineLevel="1" x14ac:dyDescent="0.2">
      <c r="A484" s="31"/>
      <c r="B484" s="32"/>
      <c r="C484" s="71" t="s">
        <v>6164</v>
      </c>
      <c r="D484" s="64"/>
      <c r="E484" s="65">
        <v>-12.928000000000001</v>
      </c>
      <c r="F484" s="34"/>
      <c r="G484" s="34"/>
      <c r="H484" s="33"/>
      <c r="I484" s="33"/>
      <c r="J484" s="33"/>
      <c r="K484" s="33"/>
    </row>
    <row r="485" spans="1:11" outlineLevel="1" x14ac:dyDescent="0.2">
      <c r="A485" s="31"/>
      <c r="B485" s="32"/>
      <c r="C485" s="71" t="s">
        <v>6165</v>
      </c>
      <c r="D485" s="64"/>
      <c r="E485" s="65">
        <v>-1.5553999999999999</v>
      </c>
      <c r="F485" s="34"/>
      <c r="G485" s="34"/>
      <c r="H485" s="33"/>
      <c r="I485" s="33"/>
      <c r="J485" s="33"/>
      <c r="K485" s="33"/>
    </row>
    <row r="486" spans="1:11" outlineLevel="1" x14ac:dyDescent="0.2">
      <c r="A486" s="31"/>
      <c r="B486" s="32"/>
      <c r="C486" s="71" t="s">
        <v>705</v>
      </c>
      <c r="D486" s="64"/>
      <c r="E486" s="65">
        <v>-2.02</v>
      </c>
      <c r="F486" s="34"/>
      <c r="G486" s="34"/>
      <c r="H486" s="33"/>
      <c r="I486" s="33"/>
      <c r="J486" s="33"/>
      <c r="K486" s="33"/>
    </row>
    <row r="487" spans="1:11" outlineLevel="1" x14ac:dyDescent="0.2">
      <c r="A487" s="31"/>
      <c r="B487" s="32"/>
      <c r="C487" s="71" t="s">
        <v>1687</v>
      </c>
      <c r="D487" s="64"/>
      <c r="E487" s="65">
        <v>-3.6360000000000001</v>
      </c>
      <c r="F487" s="34"/>
      <c r="G487" s="34"/>
      <c r="H487" s="33"/>
      <c r="I487" s="33"/>
      <c r="J487" s="33"/>
      <c r="K487" s="33"/>
    </row>
    <row r="488" spans="1:11" ht="45" outlineLevel="1" x14ac:dyDescent="0.2">
      <c r="A488" s="31"/>
      <c r="B488" s="32"/>
      <c r="C488" s="71" t="s">
        <v>6166</v>
      </c>
      <c r="D488" s="64"/>
      <c r="E488" s="65">
        <v>304.30599999999998</v>
      </c>
      <c r="F488" s="34"/>
      <c r="G488" s="34"/>
      <c r="H488" s="33"/>
      <c r="I488" s="33"/>
      <c r="J488" s="33"/>
      <c r="K488" s="33"/>
    </row>
    <row r="489" spans="1:11" outlineLevel="1" x14ac:dyDescent="0.2">
      <c r="A489" s="31"/>
      <c r="B489" s="32"/>
      <c r="C489" s="71" t="s">
        <v>698</v>
      </c>
      <c r="D489" s="64"/>
      <c r="E489" s="65">
        <v>-4.04</v>
      </c>
      <c r="F489" s="34"/>
      <c r="G489" s="34"/>
      <c r="H489" s="33"/>
      <c r="I489" s="33"/>
      <c r="J489" s="33"/>
      <c r="K489" s="33"/>
    </row>
    <row r="490" spans="1:11" outlineLevel="1" x14ac:dyDescent="0.2">
      <c r="A490" s="31"/>
      <c r="B490" s="32"/>
      <c r="C490" s="71" t="s">
        <v>699</v>
      </c>
      <c r="D490" s="64"/>
      <c r="E490" s="65">
        <v>-14.544</v>
      </c>
      <c r="F490" s="34"/>
      <c r="G490" s="34"/>
      <c r="H490" s="33"/>
      <c r="I490" s="33"/>
      <c r="J490" s="33"/>
      <c r="K490" s="33"/>
    </row>
    <row r="491" spans="1:11" outlineLevel="1" x14ac:dyDescent="0.2">
      <c r="A491" s="31"/>
      <c r="B491" s="32"/>
      <c r="C491" s="71" t="s">
        <v>6167</v>
      </c>
      <c r="D491" s="64"/>
      <c r="E491" s="65">
        <v>-12.726000000000001</v>
      </c>
      <c r="F491" s="34"/>
      <c r="G491" s="34"/>
      <c r="H491" s="33"/>
      <c r="I491" s="33"/>
      <c r="J491" s="33"/>
      <c r="K491" s="33"/>
    </row>
    <row r="492" spans="1:11" outlineLevel="1" x14ac:dyDescent="0.2">
      <c r="A492" s="31"/>
      <c r="B492" s="32"/>
      <c r="C492" s="71" t="s">
        <v>6168</v>
      </c>
      <c r="D492" s="64"/>
      <c r="E492" s="65">
        <v>-1.919</v>
      </c>
      <c r="F492" s="34"/>
      <c r="G492" s="34"/>
      <c r="H492" s="33"/>
      <c r="I492" s="33"/>
      <c r="J492" s="33"/>
      <c r="K492" s="33"/>
    </row>
    <row r="493" spans="1:11" outlineLevel="1" x14ac:dyDescent="0.2">
      <c r="A493" s="31"/>
      <c r="B493" s="32"/>
      <c r="C493" s="71" t="s">
        <v>6169</v>
      </c>
      <c r="D493" s="64"/>
      <c r="E493" s="65">
        <v>-3.7231999999999998</v>
      </c>
      <c r="F493" s="34"/>
      <c r="G493" s="34"/>
      <c r="H493" s="33"/>
      <c r="I493" s="33"/>
      <c r="J493" s="33"/>
      <c r="K493" s="33"/>
    </row>
    <row r="494" spans="1:11" outlineLevel="1" x14ac:dyDescent="0.2">
      <c r="A494" s="31"/>
      <c r="B494" s="32"/>
      <c r="C494" s="71" t="s">
        <v>6170</v>
      </c>
      <c r="D494" s="64"/>
      <c r="E494" s="65">
        <v>132.09549999999999</v>
      </c>
      <c r="F494" s="34"/>
      <c r="G494" s="34"/>
      <c r="H494" s="33"/>
      <c r="I494" s="33"/>
      <c r="J494" s="33"/>
      <c r="K494" s="33"/>
    </row>
    <row r="495" spans="1:11" outlineLevel="1" x14ac:dyDescent="0.2">
      <c r="A495" s="31"/>
      <c r="B495" s="32"/>
      <c r="C495" s="71" t="s">
        <v>6171</v>
      </c>
      <c r="D495" s="64"/>
      <c r="E495" s="65">
        <v>37.631500000000003</v>
      </c>
      <c r="F495" s="34"/>
      <c r="G495" s="34"/>
      <c r="H495" s="33"/>
      <c r="I495" s="33"/>
      <c r="J495" s="33"/>
      <c r="K495" s="33"/>
    </row>
    <row r="496" spans="1:11" outlineLevel="1" x14ac:dyDescent="0.2">
      <c r="A496" s="31"/>
      <c r="B496" s="32"/>
      <c r="C496" s="71" t="s">
        <v>698</v>
      </c>
      <c r="D496" s="64"/>
      <c r="E496" s="65">
        <v>-4.04</v>
      </c>
      <c r="F496" s="34"/>
      <c r="G496" s="34"/>
      <c r="H496" s="33"/>
      <c r="I496" s="33"/>
      <c r="J496" s="33"/>
      <c r="K496" s="33"/>
    </row>
    <row r="497" spans="1:11" outlineLevel="1" x14ac:dyDescent="0.2">
      <c r="A497" s="31"/>
      <c r="B497" s="32"/>
      <c r="C497" s="71" t="s">
        <v>708</v>
      </c>
      <c r="D497" s="64"/>
      <c r="E497" s="65">
        <v>-4.8479999999999999</v>
      </c>
      <c r="F497" s="34"/>
      <c r="G497" s="34"/>
      <c r="H497" s="33"/>
      <c r="I497" s="33"/>
      <c r="J497" s="33"/>
      <c r="K497" s="33"/>
    </row>
    <row r="498" spans="1:11" outlineLevel="1" x14ac:dyDescent="0.2">
      <c r="A498" s="31"/>
      <c r="B498" s="32"/>
      <c r="C498" s="71" t="s">
        <v>6172</v>
      </c>
      <c r="D498" s="64"/>
      <c r="E498" s="65">
        <v>85.058000000000007</v>
      </c>
      <c r="F498" s="34"/>
      <c r="G498" s="34"/>
      <c r="H498" s="33"/>
      <c r="I498" s="33"/>
      <c r="J498" s="33"/>
      <c r="K498" s="33"/>
    </row>
    <row r="499" spans="1:11" outlineLevel="1" x14ac:dyDescent="0.2">
      <c r="A499" s="31"/>
      <c r="B499" s="32"/>
      <c r="C499" s="71" t="s">
        <v>6173</v>
      </c>
      <c r="D499" s="64"/>
      <c r="E499" s="65">
        <v>11.4975</v>
      </c>
      <c r="F499" s="34"/>
      <c r="G499" s="34"/>
      <c r="H499" s="33"/>
      <c r="I499" s="33"/>
      <c r="J499" s="33"/>
      <c r="K499" s="33"/>
    </row>
    <row r="500" spans="1:11" outlineLevel="1" x14ac:dyDescent="0.2">
      <c r="A500" s="31"/>
      <c r="B500" s="32"/>
      <c r="C500" s="71" t="s">
        <v>708</v>
      </c>
      <c r="D500" s="64"/>
      <c r="E500" s="65">
        <v>-4.8479999999999999</v>
      </c>
      <c r="F500" s="34"/>
      <c r="G500" s="34"/>
      <c r="H500" s="33"/>
      <c r="I500" s="33"/>
      <c r="J500" s="33"/>
      <c r="K500" s="33"/>
    </row>
    <row r="501" spans="1:11" outlineLevel="1" x14ac:dyDescent="0.2">
      <c r="A501" s="31"/>
      <c r="B501" s="32"/>
      <c r="C501" s="71" t="s">
        <v>705</v>
      </c>
      <c r="D501" s="64"/>
      <c r="E501" s="65">
        <v>-2.02</v>
      </c>
      <c r="F501" s="34"/>
      <c r="G501" s="34"/>
      <c r="H501" s="33"/>
      <c r="I501" s="33"/>
      <c r="J501" s="33"/>
      <c r="K501" s="33"/>
    </row>
    <row r="502" spans="1:11" outlineLevel="1" x14ac:dyDescent="0.2">
      <c r="A502" s="31"/>
      <c r="B502" s="32"/>
      <c r="C502" s="71" t="s">
        <v>6174</v>
      </c>
      <c r="D502" s="64"/>
      <c r="E502" s="65">
        <v>69.012</v>
      </c>
      <c r="F502" s="34"/>
      <c r="G502" s="34"/>
      <c r="H502" s="33"/>
      <c r="I502" s="33"/>
      <c r="J502" s="33"/>
      <c r="K502" s="33"/>
    </row>
    <row r="503" spans="1:11" outlineLevel="1" x14ac:dyDescent="0.2">
      <c r="A503" s="31"/>
      <c r="B503" s="32"/>
      <c r="C503" s="71" t="s">
        <v>1177</v>
      </c>
      <c r="D503" s="64"/>
      <c r="E503" s="65">
        <v>-3.2320000000000002</v>
      </c>
      <c r="F503" s="34"/>
      <c r="G503" s="34"/>
      <c r="H503" s="33"/>
      <c r="I503" s="33"/>
      <c r="J503" s="33"/>
      <c r="K503" s="33"/>
    </row>
    <row r="504" spans="1:11" outlineLevel="1" x14ac:dyDescent="0.2">
      <c r="A504" s="31"/>
      <c r="B504" s="32"/>
      <c r="C504" s="71" t="s">
        <v>6175</v>
      </c>
      <c r="D504" s="64"/>
      <c r="E504" s="65">
        <v>39.276400000000002</v>
      </c>
      <c r="F504" s="34"/>
      <c r="G504" s="34"/>
      <c r="H504" s="33"/>
      <c r="I504" s="33"/>
      <c r="J504" s="33"/>
      <c r="K504" s="33"/>
    </row>
    <row r="505" spans="1:11" outlineLevel="1" x14ac:dyDescent="0.2">
      <c r="A505" s="31"/>
      <c r="B505" s="32"/>
      <c r="C505" s="71" t="s">
        <v>705</v>
      </c>
      <c r="D505" s="64"/>
      <c r="E505" s="65">
        <v>-2.02</v>
      </c>
      <c r="F505" s="34"/>
      <c r="G505" s="34"/>
      <c r="H505" s="33"/>
      <c r="I505" s="33"/>
      <c r="J505" s="33"/>
      <c r="K505" s="33"/>
    </row>
    <row r="506" spans="1:11" outlineLevel="1" x14ac:dyDescent="0.2">
      <c r="A506" s="43">
        <v>54</v>
      </c>
      <c r="B506" s="44" t="s">
        <v>719</v>
      </c>
      <c r="C506" s="59" t="s">
        <v>720</v>
      </c>
      <c r="D506" s="45" t="s">
        <v>373</v>
      </c>
      <c r="E506" s="46">
        <v>439.15</v>
      </c>
      <c r="F506" s="47">
        <v>0</v>
      </c>
      <c r="G506" s="48">
        <f>ROUND(E506*F506,2)</f>
        <v>0</v>
      </c>
      <c r="H506" s="46">
        <v>1.0200000000000001E-3</v>
      </c>
      <c r="I506" s="46">
        <f>ROUND(E506*H506,2)</f>
        <v>0.45</v>
      </c>
      <c r="J506" s="46">
        <v>0</v>
      </c>
      <c r="K506" s="46">
        <f>ROUND(E506*J506,2)</f>
        <v>0</v>
      </c>
    </row>
    <row r="507" spans="1:11" outlineLevel="1" x14ac:dyDescent="0.2">
      <c r="A507" s="31"/>
      <c r="B507" s="32"/>
      <c r="C507" s="365" t="s">
        <v>721</v>
      </c>
      <c r="D507" s="366"/>
      <c r="E507" s="366"/>
      <c r="F507" s="366"/>
      <c r="G507" s="366"/>
      <c r="H507" s="33"/>
      <c r="I507" s="33"/>
      <c r="J507" s="33"/>
      <c r="K507" s="33"/>
    </row>
    <row r="508" spans="1:11" outlineLevel="1" x14ac:dyDescent="0.2">
      <c r="A508" s="31"/>
      <c r="B508" s="32"/>
      <c r="C508" s="71" t="s">
        <v>724</v>
      </c>
      <c r="D508" s="64"/>
      <c r="E508" s="65"/>
      <c r="F508" s="34"/>
      <c r="G508" s="34"/>
      <c r="H508" s="33"/>
      <c r="I508" s="33"/>
      <c r="J508" s="33"/>
      <c r="K508" s="33"/>
    </row>
    <row r="509" spans="1:11" outlineLevel="1" x14ac:dyDescent="0.2">
      <c r="A509" s="31"/>
      <c r="B509" s="32"/>
      <c r="C509" s="71" t="s">
        <v>6176</v>
      </c>
      <c r="D509" s="64"/>
      <c r="E509" s="65">
        <v>57.28</v>
      </c>
      <c r="F509" s="34"/>
      <c r="G509" s="34"/>
      <c r="H509" s="33"/>
      <c r="I509" s="33"/>
      <c r="J509" s="33"/>
      <c r="K509" s="33"/>
    </row>
    <row r="510" spans="1:11" outlineLevel="1" x14ac:dyDescent="0.2">
      <c r="A510" s="31"/>
      <c r="B510" s="32"/>
      <c r="C510" s="71" t="s">
        <v>6177</v>
      </c>
      <c r="D510" s="64"/>
      <c r="E510" s="65">
        <v>101.5</v>
      </c>
      <c r="F510" s="34"/>
      <c r="G510" s="34"/>
      <c r="H510" s="33"/>
      <c r="I510" s="33"/>
      <c r="J510" s="33"/>
      <c r="K510" s="33"/>
    </row>
    <row r="511" spans="1:11" outlineLevel="1" x14ac:dyDescent="0.2">
      <c r="A511" s="31"/>
      <c r="B511" s="32"/>
      <c r="C511" s="71" t="s">
        <v>728</v>
      </c>
      <c r="D511" s="64"/>
      <c r="E511" s="65">
        <v>38.5</v>
      </c>
      <c r="F511" s="34"/>
      <c r="G511" s="34"/>
      <c r="H511" s="33"/>
      <c r="I511" s="33"/>
      <c r="J511" s="33"/>
      <c r="K511" s="33"/>
    </row>
    <row r="512" spans="1:11" outlineLevel="1" x14ac:dyDescent="0.2">
      <c r="A512" s="31"/>
      <c r="B512" s="32"/>
      <c r="C512" s="71" t="s">
        <v>6178</v>
      </c>
      <c r="D512" s="64"/>
      <c r="E512" s="65">
        <v>14.6</v>
      </c>
      <c r="F512" s="34"/>
      <c r="G512" s="34"/>
      <c r="H512" s="33"/>
      <c r="I512" s="33"/>
      <c r="J512" s="33"/>
      <c r="K512" s="33"/>
    </row>
    <row r="513" spans="1:11" outlineLevel="1" x14ac:dyDescent="0.2">
      <c r="A513" s="31"/>
      <c r="B513" s="32"/>
      <c r="C513" s="71" t="s">
        <v>6179</v>
      </c>
      <c r="D513" s="64"/>
      <c r="E513" s="65">
        <v>24.5</v>
      </c>
      <c r="F513" s="34"/>
      <c r="G513" s="34"/>
      <c r="H513" s="33"/>
      <c r="I513" s="33"/>
      <c r="J513" s="33"/>
      <c r="K513" s="33"/>
    </row>
    <row r="514" spans="1:11" outlineLevel="1" x14ac:dyDescent="0.2">
      <c r="A514" s="31"/>
      <c r="B514" s="32"/>
      <c r="C514" s="71" t="s">
        <v>6180</v>
      </c>
      <c r="D514" s="64"/>
      <c r="E514" s="65">
        <v>7.3</v>
      </c>
      <c r="F514" s="34"/>
      <c r="G514" s="34"/>
      <c r="H514" s="33"/>
      <c r="I514" s="33"/>
      <c r="J514" s="33"/>
      <c r="K514" s="33"/>
    </row>
    <row r="515" spans="1:11" outlineLevel="1" x14ac:dyDescent="0.2">
      <c r="A515" s="31"/>
      <c r="B515" s="32"/>
      <c r="C515" s="71" t="s">
        <v>6181</v>
      </c>
      <c r="D515" s="64"/>
      <c r="E515" s="65">
        <v>24.85</v>
      </c>
      <c r="F515" s="34"/>
      <c r="G515" s="34"/>
      <c r="H515" s="33"/>
      <c r="I515" s="33"/>
      <c r="J515" s="33"/>
      <c r="K515" s="33"/>
    </row>
    <row r="516" spans="1:11" outlineLevel="1" x14ac:dyDescent="0.2">
      <c r="A516" s="31"/>
      <c r="B516" s="32"/>
      <c r="C516" s="71" t="s">
        <v>6182</v>
      </c>
      <c r="D516" s="64"/>
      <c r="E516" s="65">
        <v>5.96</v>
      </c>
      <c r="F516" s="34"/>
      <c r="G516" s="34"/>
      <c r="H516" s="33"/>
      <c r="I516" s="33"/>
      <c r="J516" s="33"/>
      <c r="K516" s="33"/>
    </row>
    <row r="517" spans="1:11" outlineLevel="1" x14ac:dyDescent="0.2">
      <c r="A517" s="31"/>
      <c r="B517" s="32"/>
      <c r="C517" s="71" t="s">
        <v>6183</v>
      </c>
      <c r="D517" s="64"/>
      <c r="E517" s="65"/>
      <c r="F517" s="34"/>
      <c r="G517" s="34"/>
      <c r="H517" s="33"/>
      <c r="I517" s="33"/>
      <c r="J517" s="33"/>
      <c r="K517" s="33"/>
    </row>
    <row r="518" spans="1:11" outlineLevel="1" x14ac:dyDescent="0.2">
      <c r="A518" s="31"/>
      <c r="B518" s="32"/>
      <c r="C518" s="71" t="s">
        <v>6184</v>
      </c>
      <c r="D518" s="64"/>
      <c r="E518" s="65">
        <v>14.32</v>
      </c>
      <c r="F518" s="34"/>
      <c r="G518" s="34"/>
      <c r="H518" s="33"/>
      <c r="I518" s="33"/>
      <c r="J518" s="33"/>
      <c r="K518" s="33"/>
    </row>
    <row r="519" spans="1:11" outlineLevel="1" x14ac:dyDescent="0.2">
      <c r="A519" s="31"/>
      <c r="B519" s="32"/>
      <c r="C519" s="71" t="s">
        <v>6185</v>
      </c>
      <c r="D519" s="64"/>
      <c r="E519" s="65">
        <v>35</v>
      </c>
      <c r="F519" s="34"/>
      <c r="G519" s="34"/>
      <c r="H519" s="33"/>
      <c r="I519" s="33"/>
      <c r="J519" s="33"/>
      <c r="K519" s="33"/>
    </row>
    <row r="520" spans="1:11" outlineLevel="1" x14ac:dyDescent="0.2">
      <c r="A520" s="31"/>
      <c r="B520" s="32"/>
      <c r="C520" s="71" t="s">
        <v>6186</v>
      </c>
      <c r="D520" s="64"/>
      <c r="E520" s="65">
        <v>28</v>
      </c>
      <c r="F520" s="34"/>
      <c r="G520" s="34"/>
      <c r="H520" s="33"/>
      <c r="I520" s="33"/>
      <c r="J520" s="33"/>
      <c r="K520" s="33"/>
    </row>
    <row r="521" spans="1:11" outlineLevel="1" x14ac:dyDescent="0.2">
      <c r="A521" s="31"/>
      <c r="B521" s="32"/>
      <c r="C521" s="71" t="s">
        <v>6187</v>
      </c>
      <c r="D521" s="64"/>
      <c r="E521" s="65">
        <v>28</v>
      </c>
      <c r="F521" s="34"/>
      <c r="G521" s="34"/>
      <c r="H521" s="33"/>
      <c r="I521" s="33"/>
      <c r="J521" s="33"/>
      <c r="K521" s="33"/>
    </row>
    <row r="522" spans="1:11" outlineLevel="1" x14ac:dyDescent="0.2">
      <c r="A522" s="31"/>
      <c r="B522" s="32"/>
      <c r="C522" s="71" t="s">
        <v>6188</v>
      </c>
      <c r="D522" s="64"/>
      <c r="E522" s="65">
        <v>28.4</v>
      </c>
      <c r="F522" s="34"/>
      <c r="G522" s="34"/>
      <c r="H522" s="33"/>
      <c r="I522" s="33"/>
      <c r="J522" s="33"/>
      <c r="K522" s="33"/>
    </row>
    <row r="523" spans="1:11" outlineLevel="1" x14ac:dyDescent="0.2">
      <c r="A523" s="31"/>
      <c r="B523" s="32"/>
      <c r="C523" s="71" t="s">
        <v>6189</v>
      </c>
      <c r="D523" s="64"/>
      <c r="E523" s="65">
        <v>23.84</v>
      </c>
      <c r="F523" s="34"/>
      <c r="G523" s="34"/>
      <c r="H523" s="33"/>
      <c r="I523" s="33"/>
      <c r="J523" s="33"/>
      <c r="K523" s="33"/>
    </row>
    <row r="524" spans="1:11" outlineLevel="1" x14ac:dyDescent="0.2">
      <c r="A524" s="31"/>
      <c r="B524" s="32"/>
      <c r="C524" s="71" t="s">
        <v>6190</v>
      </c>
      <c r="D524" s="64"/>
      <c r="E524" s="65"/>
      <c r="F524" s="34"/>
      <c r="G524" s="34"/>
      <c r="H524" s="33"/>
      <c r="I524" s="33"/>
      <c r="J524" s="33"/>
      <c r="K524" s="33"/>
    </row>
    <row r="525" spans="1:11" outlineLevel="1" x14ac:dyDescent="0.2">
      <c r="A525" s="31"/>
      <c r="B525" s="32"/>
      <c r="C525" s="71" t="s">
        <v>6191</v>
      </c>
      <c r="D525" s="64"/>
      <c r="E525" s="65">
        <v>7.1</v>
      </c>
      <c r="F525" s="34"/>
      <c r="G525" s="34"/>
      <c r="H525" s="33"/>
      <c r="I525" s="33"/>
      <c r="J525" s="33"/>
      <c r="K525" s="33"/>
    </row>
    <row r="526" spans="1:11" ht="33.75" outlineLevel="1" x14ac:dyDescent="0.2">
      <c r="A526" s="43">
        <v>55</v>
      </c>
      <c r="B526" s="44" t="s">
        <v>6192</v>
      </c>
      <c r="C526" s="59" t="s">
        <v>6193</v>
      </c>
      <c r="D526" s="45" t="s">
        <v>172</v>
      </c>
      <c r="E526" s="46">
        <v>12.3</v>
      </c>
      <c r="F526" s="47">
        <v>0</v>
      </c>
      <c r="G526" s="48">
        <f>ROUND(E526*F526,2)</f>
        <v>0</v>
      </c>
      <c r="H526" s="46">
        <v>0.24104999999999999</v>
      </c>
      <c r="I526" s="46">
        <f>ROUND(E526*H526,2)</f>
        <v>2.96</v>
      </c>
      <c r="J526" s="46">
        <v>0</v>
      </c>
      <c r="K526" s="46">
        <f>ROUND(E526*J526,2)</f>
        <v>0</v>
      </c>
    </row>
    <row r="527" spans="1:11" outlineLevel="1" x14ac:dyDescent="0.2">
      <c r="A527" s="31"/>
      <c r="B527" s="32"/>
      <c r="C527" s="71" t="s">
        <v>6194</v>
      </c>
      <c r="D527" s="64"/>
      <c r="E527" s="65"/>
      <c r="F527" s="34"/>
      <c r="G527" s="34"/>
      <c r="H527" s="33"/>
      <c r="I527" s="33"/>
      <c r="J527" s="33"/>
      <c r="K527" s="33"/>
    </row>
    <row r="528" spans="1:11" outlineLevel="1" x14ac:dyDescent="0.2">
      <c r="A528" s="31"/>
      <c r="B528" s="32"/>
      <c r="C528" s="71" t="s">
        <v>6195</v>
      </c>
      <c r="D528" s="64"/>
      <c r="E528" s="65">
        <v>8.1999999999999993</v>
      </c>
      <c r="F528" s="34"/>
      <c r="G528" s="34"/>
      <c r="H528" s="33"/>
      <c r="I528" s="33"/>
      <c r="J528" s="33"/>
      <c r="K528" s="33"/>
    </row>
    <row r="529" spans="1:11" outlineLevel="1" x14ac:dyDescent="0.2">
      <c r="A529" s="31"/>
      <c r="B529" s="32"/>
      <c r="C529" s="71" t="s">
        <v>6196</v>
      </c>
      <c r="D529" s="64"/>
      <c r="E529" s="65">
        <v>4.0999999999999996</v>
      </c>
      <c r="F529" s="34"/>
      <c r="G529" s="34"/>
      <c r="H529" s="33"/>
      <c r="I529" s="33"/>
      <c r="J529" s="33"/>
      <c r="K529" s="33"/>
    </row>
    <row r="530" spans="1:11" ht="33.75" outlineLevel="1" x14ac:dyDescent="0.2">
      <c r="A530" s="43">
        <v>56</v>
      </c>
      <c r="B530" s="44" t="s">
        <v>733</v>
      </c>
      <c r="C530" s="59" t="s">
        <v>734</v>
      </c>
      <c r="D530" s="45" t="s">
        <v>172</v>
      </c>
      <c r="E530" s="46">
        <v>21.684000000000001</v>
      </c>
      <c r="F530" s="47">
        <v>0</v>
      </c>
      <c r="G530" s="48">
        <f>ROUND(E530*F530,2)</f>
        <v>0</v>
      </c>
      <c r="H530" s="46">
        <v>0.15679999999999999</v>
      </c>
      <c r="I530" s="46">
        <f>ROUND(E530*H530,2)</f>
        <v>3.4</v>
      </c>
      <c r="J530" s="46">
        <v>0</v>
      </c>
      <c r="K530" s="46">
        <f>ROUND(E530*J530,2)</f>
        <v>0</v>
      </c>
    </row>
    <row r="531" spans="1:11" outlineLevel="1" x14ac:dyDescent="0.2">
      <c r="A531" s="31"/>
      <c r="B531" s="32"/>
      <c r="C531" s="71" t="s">
        <v>507</v>
      </c>
      <c r="D531" s="64"/>
      <c r="E531" s="65"/>
      <c r="F531" s="34"/>
      <c r="G531" s="34"/>
      <c r="H531" s="33"/>
      <c r="I531" s="33"/>
      <c r="J531" s="33"/>
      <c r="K531" s="33"/>
    </row>
    <row r="532" spans="1:11" outlineLevel="1" x14ac:dyDescent="0.2">
      <c r="A532" s="31"/>
      <c r="B532" s="32"/>
      <c r="C532" s="71" t="s">
        <v>6197</v>
      </c>
      <c r="D532" s="64"/>
      <c r="E532" s="65">
        <v>2.3759999999999999</v>
      </c>
      <c r="F532" s="34"/>
      <c r="G532" s="34"/>
      <c r="H532" s="33"/>
      <c r="I532" s="33"/>
      <c r="J532" s="33"/>
      <c r="K532" s="33"/>
    </row>
    <row r="533" spans="1:11" outlineLevel="1" x14ac:dyDescent="0.2">
      <c r="A533" s="31"/>
      <c r="B533" s="32"/>
      <c r="C533" s="71" t="s">
        <v>6198</v>
      </c>
      <c r="D533" s="64"/>
      <c r="E533" s="65">
        <v>0.624</v>
      </c>
      <c r="F533" s="34"/>
      <c r="G533" s="34"/>
      <c r="H533" s="33"/>
      <c r="I533" s="33"/>
      <c r="J533" s="33"/>
      <c r="K533" s="33"/>
    </row>
    <row r="534" spans="1:11" outlineLevel="1" x14ac:dyDescent="0.2">
      <c r="A534" s="31"/>
      <c r="B534" s="32"/>
      <c r="C534" s="71" t="s">
        <v>6199</v>
      </c>
      <c r="D534" s="64"/>
      <c r="E534" s="65">
        <v>2.3759999999999999</v>
      </c>
      <c r="F534" s="34"/>
      <c r="G534" s="34"/>
      <c r="H534" s="33"/>
      <c r="I534" s="33"/>
      <c r="J534" s="33"/>
      <c r="K534" s="33"/>
    </row>
    <row r="535" spans="1:11" outlineLevel="1" x14ac:dyDescent="0.2">
      <c r="A535" s="31"/>
      <c r="B535" s="32"/>
      <c r="C535" s="71" t="s">
        <v>6200</v>
      </c>
      <c r="D535" s="64"/>
      <c r="E535" s="65">
        <v>1.08</v>
      </c>
      <c r="F535" s="34"/>
      <c r="G535" s="34"/>
      <c r="H535" s="33"/>
      <c r="I535" s="33"/>
      <c r="J535" s="33"/>
      <c r="K535" s="33"/>
    </row>
    <row r="536" spans="1:11" outlineLevel="1" x14ac:dyDescent="0.2">
      <c r="A536" s="31"/>
      <c r="B536" s="32"/>
      <c r="C536" s="71" t="s">
        <v>6201</v>
      </c>
      <c r="D536" s="64"/>
      <c r="E536" s="65">
        <v>0.46200000000000002</v>
      </c>
      <c r="F536" s="34"/>
      <c r="G536" s="34"/>
      <c r="H536" s="33"/>
      <c r="I536" s="33"/>
      <c r="J536" s="33"/>
      <c r="K536" s="33"/>
    </row>
    <row r="537" spans="1:11" outlineLevel="1" x14ac:dyDescent="0.2">
      <c r="A537" s="31"/>
      <c r="B537" s="32"/>
      <c r="C537" s="71" t="s">
        <v>6202</v>
      </c>
      <c r="D537" s="64"/>
      <c r="E537" s="65">
        <v>2.052</v>
      </c>
      <c r="F537" s="34"/>
      <c r="G537" s="34"/>
      <c r="H537" s="33"/>
      <c r="I537" s="33"/>
      <c r="J537" s="33"/>
      <c r="K537" s="33"/>
    </row>
    <row r="538" spans="1:11" outlineLevel="1" x14ac:dyDescent="0.2">
      <c r="A538" s="31"/>
      <c r="B538" s="32"/>
      <c r="C538" s="71" t="s">
        <v>6203</v>
      </c>
      <c r="D538" s="64"/>
      <c r="E538" s="65">
        <v>0.99</v>
      </c>
      <c r="F538" s="34"/>
      <c r="G538" s="34"/>
      <c r="H538" s="33"/>
      <c r="I538" s="33"/>
      <c r="J538" s="33"/>
      <c r="K538" s="33"/>
    </row>
    <row r="539" spans="1:11" outlineLevel="1" x14ac:dyDescent="0.2">
      <c r="A539" s="31"/>
      <c r="B539" s="32"/>
      <c r="C539" s="71" t="s">
        <v>6204</v>
      </c>
      <c r="D539" s="64"/>
      <c r="E539" s="65">
        <v>1.44</v>
      </c>
      <c r="F539" s="34"/>
      <c r="G539" s="34"/>
      <c r="H539" s="33"/>
      <c r="I539" s="33"/>
      <c r="J539" s="33"/>
      <c r="K539" s="33"/>
    </row>
    <row r="540" spans="1:11" outlineLevel="1" x14ac:dyDescent="0.2">
      <c r="A540" s="31"/>
      <c r="B540" s="32"/>
      <c r="C540" s="71" t="s">
        <v>6205</v>
      </c>
      <c r="D540" s="64"/>
      <c r="E540" s="65">
        <v>0.95199999999999996</v>
      </c>
      <c r="F540" s="34"/>
      <c r="G540" s="34"/>
      <c r="H540" s="33"/>
      <c r="I540" s="33"/>
      <c r="J540" s="33"/>
      <c r="K540" s="33"/>
    </row>
    <row r="541" spans="1:11" outlineLevel="1" x14ac:dyDescent="0.2">
      <c r="A541" s="31"/>
      <c r="B541" s="32"/>
      <c r="C541" s="71" t="s">
        <v>6206</v>
      </c>
      <c r="D541" s="64"/>
      <c r="E541" s="65">
        <v>0.36</v>
      </c>
      <c r="F541" s="34"/>
      <c r="G541" s="34"/>
      <c r="H541" s="33"/>
      <c r="I541" s="33"/>
      <c r="J541" s="33"/>
      <c r="K541" s="33"/>
    </row>
    <row r="542" spans="1:11" outlineLevel="1" x14ac:dyDescent="0.2">
      <c r="A542" s="31"/>
      <c r="B542" s="32"/>
      <c r="C542" s="71" t="s">
        <v>6207</v>
      </c>
      <c r="D542" s="64"/>
      <c r="E542" s="65">
        <v>1.728</v>
      </c>
      <c r="F542" s="34"/>
      <c r="G542" s="34"/>
      <c r="H542" s="33"/>
      <c r="I542" s="33"/>
      <c r="J542" s="33"/>
      <c r="K542" s="33"/>
    </row>
    <row r="543" spans="1:11" outlineLevel="1" x14ac:dyDescent="0.2">
      <c r="A543" s="31"/>
      <c r="B543" s="32"/>
      <c r="C543" s="71" t="s">
        <v>6208</v>
      </c>
      <c r="D543" s="64"/>
      <c r="E543" s="65">
        <v>1.44</v>
      </c>
      <c r="F543" s="34"/>
      <c r="G543" s="34"/>
      <c r="H543" s="33"/>
      <c r="I543" s="33"/>
      <c r="J543" s="33"/>
      <c r="K543" s="33"/>
    </row>
    <row r="544" spans="1:11" outlineLevel="1" x14ac:dyDescent="0.2">
      <c r="A544" s="31"/>
      <c r="B544" s="32"/>
      <c r="C544" s="71" t="s">
        <v>6209</v>
      </c>
      <c r="D544" s="64"/>
      <c r="E544" s="65">
        <v>1.28</v>
      </c>
      <c r="F544" s="34"/>
      <c r="G544" s="34"/>
      <c r="H544" s="33"/>
      <c r="I544" s="33"/>
      <c r="J544" s="33"/>
      <c r="K544" s="33"/>
    </row>
    <row r="545" spans="1:11" outlineLevel="1" x14ac:dyDescent="0.2">
      <c r="A545" s="31"/>
      <c r="B545" s="32"/>
      <c r="C545" s="71" t="s">
        <v>6210</v>
      </c>
      <c r="D545" s="64"/>
      <c r="E545" s="65">
        <v>0.42</v>
      </c>
      <c r="F545" s="34"/>
      <c r="G545" s="34"/>
      <c r="H545" s="33"/>
      <c r="I545" s="33"/>
      <c r="J545" s="33"/>
      <c r="K545" s="33"/>
    </row>
    <row r="546" spans="1:11" outlineLevel="1" x14ac:dyDescent="0.2">
      <c r="A546" s="31"/>
      <c r="B546" s="32"/>
      <c r="C546" s="71" t="s">
        <v>6211</v>
      </c>
      <c r="D546" s="64"/>
      <c r="E546" s="65">
        <v>0.57599999999999996</v>
      </c>
      <c r="F546" s="34"/>
      <c r="G546" s="34"/>
      <c r="H546" s="33"/>
      <c r="I546" s="33"/>
      <c r="J546" s="33"/>
      <c r="K546" s="33"/>
    </row>
    <row r="547" spans="1:11" outlineLevel="1" x14ac:dyDescent="0.2">
      <c r="A547" s="31"/>
      <c r="B547" s="32"/>
      <c r="C547" s="71" t="s">
        <v>6212</v>
      </c>
      <c r="D547" s="64"/>
      <c r="E547" s="65">
        <v>0.28799999999999998</v>
      </c>
      <c r="F547" s="34"/>
      <c r="G547" s="34"/>
      <c r="H547" s="33"/>
      <c r="I547" s="33"/>
      <c r="J547" s="33"/>
      <c r="K547" s="33"/>
    </row>
    <row r="548" spans="1:11" outlineLevel="1" x14ac:dyDescent="0.2">
      <c r="A548" s="31"/>
      <c r="B548" s="32"/>
      <c r="C548" s="71" t="s">
        <v>6213</v>
      </c>
      <c r="D548" s="64"/>
      <c r="E548" s="65">
        <v>2.52</v>
      </c>
      <c r="F548" s="34"/>
      <c r="G548" s="34"/>
      <c r="H548" s="33"/>
      <c r="I548" s="33"/>
      <c r="J548" s="33"/>
      <c r="K548" s="33"/>
    </row>
    <row r="549" spans="1:11" outlineLevel="1" x14ac:dyDescent="0.2">
      <c r="A549" s="31"/>
      <c r="B549" s="32"/>
      <c r="C549" s="71" t="s">
        <v>6214</v>
      </c>
      <c r="D549" s="64"/>
      <c r="E549" s="65">
        <v>0.72</v>
      </c>
      <c r="F549" s="34"/>
      <c r="G549" s="34"/>
      <c r="H549" s="33"/>
      <c r="I549" s="33"/>
      <c r="J549" s="33"/>
      <c r="K549" s="33"/>
    </row>
    <row r="550" spans="1:11" ht="22.5" outlineLevel="1" x14ac:dyDescent="0.2">
      <c r="A550" s="43">
        <v>57</v>
      </c>
      <c r="B550" s="44" t="s">
        <v>750</v>
      </c>
      <c r="C550" s="59" t="s">
        <v>751</v>
      </c>
      <c r="D550" s="45" t="s">
        <v>373</v>
      </c>
      <c r="E550" s="46">
        <v>275.14999999999998</v>
      </c>
      <c r="F550" s="47">
        <v>0</v>
      </c>
      <c r="G550" s="48">
        <f>ROUND(E550*F550,2)</f>
        <v>0</v>
      </c>
      <c r="H550" s="46">
        <v>5.8E-4</v>
      </c>
      <c r="I550" s="46">
        <f>ROUND(E550*H550,2)</f>
        <v>0.16</v>
      </c>
      <c r="J550" s="46">
        <v>0</v>
      </c>
      <c r="K550" s="46">
        <f>ROUND(E550*J550,2)</f>
        <v>0</v>
      </c>
    </row>
    <row r="551" spans="1:11" outlineLevel="1" x14ac:dyDescent="0.2">
      <c r="A551" s="31"/>
      <c r="B551" s="32"/>
      <c r="C551" s="365" t="s">
        <v>752</v>
      </c>
      <c r="D551" s="366"/>
      <c r="E551" s="366"/>
      <c r="F551" s="366"/>
      <c r="G551" s="366"/>
      <c r="H551" s="33"/>
      <c r="I551" s="33"/>
      <c r="J551" s="33"/>
      <c r="K551" s="33"/>
    </row>
    <row r="552" spans="1:11" outlineLevel="1" x14ac:dyDescent="0.2">
      <c r="A552" s="31"/>
      <c r="B552" s="32"/>
      <c r="C552" s="71" t="s">
        <v>724</v>
      </c>
      <c r="D552" s="64"/>
      <c r="E552" s="65"/>
      <c r="F552" s="34"/>
      <c r="G552" s="34"/>
      <c r="H552" s="33"/>
      <c r="I552" s="33"/>
      <c r="J552" s="33"/>
      <c r="K552" s="33"/>
    </row>
    <row r="553" spans="1:11" ht="33.75" outlineLevel="1" x14ac:dyDescent="0.2">
      <c r="A553" s="31"/>
      <c r="B553" s="32"/>
      <c r="C553" s="71" t="s">
        <v>6215</v>
      </c>
      <c r="D553" s="64"/>
      <c r="E553" s="65">
        <v>40.72</v>
      </c>
      <c r="F553" s="34"/>
      <c r="G553" s="34"/>
      <c r="H553" s="33"/>
      <c r="I553" s="33"/>
      <c r="J553" s="33"/>
      <c r="K553" s="33"/>
    </row>
    <row r="554" spans="1:11" ht="45" outlineLevel="1" x14ac:dyDescent="0.2">
      <c r="A554" s="31"/>
      <c r="B554" s="32"/>
      <c r="C554" s="71" t="s">
        <v>6216</v>
      </c>
      <c r="D554" s="64"/>
      <c r="E554" s="65">
        <v>85.72</v>
      </c>
      <c r="F554" s="34"/>
      <c r="G554" s="34"/>
      <c r="H554" s="33"/>
      <c r="I554" s="33"/>
      <c r="J554" s="33"/>
      <c r="K554" s="33"/>
    </row>
    <row r="555" spans="1:11" ht="22.5" outlineLevel="1" x14ac:dyDescent="0.2">
      <c r="A555" s="31"/>
      <c r="B555" s="32"/>
      <c r="C555" s="71" t="s">
        <v>6217</v>
      </c>
      <c r="D555" s="64"/>
      <c r="E555" s="65">
        <v>47.52</v>
      </c>
      <c r="F555" s="34"/>
      <c r="G555" s="34"/>
      <c r="H555" s="33"/>
      <c r="I555" s="33"/>
      <c r="J555" s="33"/>
      <c r="K555" s="33"/>
    </row>
    <row r="556" spans="1:11" outlineLevel="1" x14ac:dyDescent="0.2">
      <c r="A556" s="31"/>
      <c r="B556" s="32"/>
      <c r="C556" s="71" t="s">
        <v>6218</v>
      </c>
      <c r="D556" s="64"/>
      <c r="E556" s="65">
        <v>27.11</v>
      </c>
      <c r="F556" s="34"/>
      <c r="G556" s="34"/>
      <c r="H556" s="33"/>
      <c r="I556" s="33"/>
      <c r="J556" s="33"/>
      <c r="K556" s="33"/>
    </row>
    <row r="557" spans="1:11" outlineLevel="1" x14ac:dyDescent="0.2">
      <c r="A557" s="31"/>
      <c r="B557" s="32"/>
      <c r="C557" s="71" t="s">
        <v>6219</v>
      </c>
      <c r="D557" s="64"/>
      <c r="E557" s="65">
        <v>19.440000000000001</v>
      </c>
      <c r="F557" s="34"/>
      <c r="G557" s="34"/>
      <c r="H557" s="33"/>
      <c r="I557" s="33"/>
      <c r="J557" s="33"/>
      <c r="K557" s="33"/>
    </row>
    <row r="558" spans="1:11" outlineLevel="1" x14ac:dyDescent="0.2">
      <c r="A558" s="31"/>
      <c r="B558" s="32"/>
      <c r="C558" s="71" t="s">
        <v>6220</v>
      </c>
      <c r="D558" s="64"/>
      <c r="E558" s="65">
        <v>13.18</v>
      </c>
      <c r="F558" s="34"/>
      <c r="G558" s="34"/>
      <c r="H558" s="33"/>
      <c r="I558" s="33"/>
      <c r="J558" s="33"/>
      <c r="K558" s="33"/>
    </row>
    <row r="559" spans="1:11" outlineLevel="1" x14ac:dyDescent="0.2">
      <c r="A559" s="31"/>
      <c r="B559" s="32"/>
      <c r="C559" s="71" t="s">
        <v>6183</v>
      </c>
      <c r="D559" s="64"/>
      <c r="E559" s="65"/>
      <c r="F559" s="34"/>
      <c r="G559" s="34"/>
      <c r="H559" s="33"/>
      <c r="I559" s="33"/>
      <c r="J559" s="33"/>
      <c r="K559" s="33"/>
    </row>
    <row r="560" spans="1:11" outlineLevel="1" x14ac:dyDescent="0.2">
      <c r="A560" s="31"/>
      <c r="B560" s="32"/>
      <c r="C560" s="71" t="s">
        <v>6221</v>
      </c>
      <c r="D560" s="64"/>
      <c r="E560" s="65">
        <v>2.8</v>
      </c>
      <c r="F560" s="34"/>
      <c r="G560" s="34"/>
      <c r="H560" s="33"/>
      <c r="I560" s="33"/>
      <c r="J560" s="33"/>
      <c r="K560" s="33"/>
    </row>
    <row r="561" spans="1:11" outlineLevel="1" x14ac:dyDescent="0.2">
      <c r="A561" s="31"/>
      <c r="B561" s="32"/>
      <c r="C561" s="71" t="s">
        <v>6222</v>
      </c>
      <c r="D561" s="64"/>
      <c r="E561" s="65">
        <v>9.26</v>
      </c>
      <c r="F561" s="34"/>
      <c r="G561" s="34"/>
      <c r="H561" s="33"/>
      <c r="I561" s="33"/>
      <c r="J561" s="33"/>
      <c r="K561" s="33"/>
    </row>
    <row r="562" spans="1:11" outlineLevel="1" x14ac:dyDescent="0.2">
      <c r="A562" s="31"/>
      <c r="B562" s="32"/>
      <c r="C562" s="71" t="s">
        <v>6223</v>
      </c>
      <c r="D562" s="64"/>
      <c r="E562" s="65">
        <v>5.6</v>
      </c>
      <c r="F562" s="34"/>
      <c r="G562" s="34"/>
      <c r="H562" s="33"/>
      <c r="I562" s="33"/>
      <c r="J562" s="33"/>
      <c r="K562" s="33"/>
    </row>
    <row r="563" spans="1:11" outlineLevel="1" x14ac:dyDescent="0.2">
      <c r="A563" s="31"/>
      <c r="B563" s="32"/>
      <c r="C563" s="71" t="s">
        <v>6224</v>
      </c>
      <c r="D563" s="64"/>
      <c r="E563" s="65">
        <v>5.6</v>
      </c>
      <c r="F563" s="34"/>
      <c r="G563" s="34"/>
      <c r="H563" s="33"/>
      <c r="I563" s="33"/>
      <c r="J563" s="33"/>
      <c r="K563" s="33"/>
    </row>
    <row r="564" spans="1:11" outlineLevel="1" x14ac:dyDescent="0.2">
      <c r="A564" s="31"/>
      <c r="B564" s="32"/>
      <c r="C564" s="71" t="s">
        <v>6225</v>
      </c>
      <c r="D564" s="64"/>
      <c r="E564" s="65">
        <v>5.6</v>
      </c>
      <c r="F564" s="34"/>
      <c r="G564" s="34"/>
      <c r="H564" s="33"/>
      <c r="I564" s="33"/>
      <c r="J564" s="33"/>
      <c r="K564" s="33"/>
    </row>
    <row r="565" spans="1:11" outlineLevel="1" x14ac:dyDescent="0.2">
      <c r="A565" s="31"/>
      <c r="B565" s="32"/>
      <c r="C565" s="71" t="s">
        <v>6226</v>
      </c>
      <c r="D565" s="64"/>
      <c r="E565" s="65">
        <v>5.64</v>
      </c>
      <c r="F565" s="34"/>
      <c r="G565" s="34"/>
      <c r="H565" s="33"/>
      <c r="I565" s="33"/>
      <c r="J565" s="33"/>
      <c r="K565" s="33"/>
    </row>
    <row r="566" spans="1:11" outlineLevel="1" x14ac:dyDescent="0.2">
      <c r="A566" s="31"/>
      <c r="B566" s="32"/>
      <c r="C566" s="71" t="s">
        <v>6190</v>
      </c>
      <c r="D566" s="64"/>
      <c r="E566" s="65"/>
      <c r="F566" s="34"/>
      <c r="G566" s="34"/>
      <c r="H566" s="33"/>
      <c r="I566" s="33"/>
      <c r="J566" s="33"/>
      <c r="K566" s="33"/>
    </row>
    <row r="567" spans="1:11" outlineLevel="1" x14ac:dyDescent="0.2">
      <c r="A567" s="31"/>
      <c r="B567" s="32"/>
      <c r="C567" s="71" t="s">
        <v>6227</v>
      </c>
      <c r="D567" s="64"/>
      <c r="E567" s="65">
        <v>6.96</v>
      </c>
      <c r="F567" s="34"/>
      <c r="G567" s="34"/>
      <c r="H567" s="33"/>
      <c r="I567" s="33"/>
      <c r="J567" s="33"/>
      <c r="K567" s="33"/>
    </row>
    <row r="568" spans="1:11" ht="22.5" outlineLevel="1" x14ac:dyDescent="0.2">
      <c r="A568" s="43">
        <v>58</v>
      </c>
      <c r="B568" s="44" t="s">
        <v>6228</v>
      </c>
      <c r="C568" s="59" t="s">
        <v>6229</v>
      </c>
      <c r="D568" s="45" t="s">
        <v>172</v>
      </c>
      <c r="E568" s="46">
        <v>31.052</v>
      </c>
      <c r="F568" s="47">
        <v>0</v>
      </c>
      <c r="G568" s="48">
        <f>ROUND(E568*F568,2)</f>
        <v>0</v>
      </c>
      <c r="H568" s="46">
        <v>0.02</v>
      </c>
      <c r="I568" s="46">
        <f>ROUND(E568*H568,2)</f>
        <v>0.62</v>
      </c>
      <c r="J568" s="46">
        <v>0</v>
      </c>
      <c r="K568" s="46">
        <f>ROUND(E568*J568,2)</f>
        <v>0</v>
      </c>
    </row>
    <row r="569" spans="1:11" outlineLevel="1" x14ac:dyDescent="0.2">
      <c r="A569" s="31"/>
      <c r="B569" s="32"/>
      <c r="C569" s="71" t="s">
        <v>6230</v>
      </c>
      <c r="D569" s="64"/>
      <c r="E569" s="65">
        <v>31.052</v>
      </c>
      <c r="F569" s="34"/>
      <c r="G569" s="34"/>
      <c r="H569" s="33"/>
      <c r="I569" s="33"/>
      <c r="J569" s="33"/>
      <c r="K569" s="33"/>
    </row>
    <row r="570" spans="1:11" ht="33.75" outlineLevel="1" x14ac:dyDescent="0.2">
      <c r="A570" s="43">
        <v>59</v>
      </c>
      <c r="B570" s="44" t="s">
        <v>780</v>
      </c>
      <c r="C570" s="59" t="s">
        <v>781</v>
      </c>
      <c r="D570" s="45" t="s">
        <v>172</v>
      </c>
      <c r="E570" s="46">
        <v>119.7448</v>
      </c>
      <c r="F570" s="47">
        <v>0</v>
      </c>
      <c r="G570" s="48">
        <f>ROUND(E570*F570,2)</f>
        <v>0</v>
      </c>
      <c r="H570" s="46">
        <v>2.2100000000000002E-2</v>
      </c>
      <c r="I570" s="46">
        <f>ROUND(E570*H570,2)</f>
        <v>2.65</v>
      </c>
      <c r="J570" s="46">
        <v>0</v>
      </c>
      <c r="K570" s="46">
        <f>ROUND(E570*J570,2)</f>
        <v>0</v>
      </c>
    </row>
    <row r="571" spans="1:11" outlineLevel="1" x14ac:dyDescent="0.2">
      <c r="A571" s="31"/>
      <c r="B571" s="32"/>
      <c r="C571" s="365" t="s">
        <v>5696</v>
      </c>
      <c r="D571" s="366"/>
      <c r="E571" s="366"/>
      <c r="F571" s="366"/>
      <c r="G571" s="366"/>
      <c r="H571" s="33"/>
      <c r="I571" s="33"/>
      <c r="J571" s="33"/>
      <c r="K571" s="33"/>
    </row>
    <row r="572" spans="1:11" outlineLevel="1" x14ac:dyDescent="0.2">
      <c r="A572" s="31"/>
      <c r="B572" s="32"/>
      <c r="C572" s="373" t="s">
        <v>765</v>
      </c>
      <c r="D572" s="374"/>
      <c r="E572" s="374"/>
      <c r="F572" s="374"/>
      <c r="G572" s="374"/>
      <c r="H572" s="33"/>
      <c r="I572" s="33"/>
      <c r="J572" s="33"/>
      <c r="K572" s="33"/>
    </row>
    <row r="573" spans="1:11" outlineLevel="1" x14ac:dyDescent="0.2">
      <c r="A573" s="31"/>
      <c r="B573" s="32"/>
      <c r="C573" s="373" t="s">
        <v>766</v>
      </c>
      <c r="D573" s="374"/>
      <c r="E573" s="374"/>
      <c r="F573" s="374"/>
      <c r="G573" s="374"/>
      <c r="H573" s="33"/>
      <c r="I573" s="33"/>
      <c r="J573" s="33"/>
      <c r="K573" s="33"/>
    </row>
    <row r="574" spans="1:11" outlineLevel="1" x14ac:dyDescent="0.2">
      <c r="A574" s="31"/>
      <c r="B574" s="32"/>
      <c r="C574" s="373" t="s">
        <v>767</v>
      </c>
      <c r="D574" s="374"/>
      <c r="E574" s="374"/>
      <c r="F574" s="374"/>
      <c r="G574" s="374"/>
      <c r="H574" s="33"/>
      <c r="I574" s="33"/>
      <c r="J574" s="33"/>
      <c r="K574" s="33"/>
    </row>
    <row r="575" spans="1:11" outlineLevel="1" x14ac:dyDescent="0.2">
      <c r="A575" s="31"/>
      <c r="B575" s="32"/>
      <c r="C575" s="71" t="s">
        <v>782</v>
      </c>
      <c r="D575" s="64"/>
      <c r="E575" s="65"/>
      <c r="F575" s="34"/>
      <c r="G575" s="34"/>
      <c r="H575" s="33"/>
      <c r="I575" s="33"/>
      <c r="J575" s="33"/>
      <c r="K575" s="33"/>
    </row>
    <row r="576" spans="1:11" outlineLevel="1" x14ac:dyDescent="0.2">
      <c r="A576" s="31"/>
      <c r="B576" s="32"/>
      <c r="C576" s="71" t="s">
        <v>395</v>
      </c>
      <c r="D576" s="64"/>
      <c r="E576" s="65"/>
      <c r="F576" s="34"/>
      <c r="G576" s="34"/>
      <c r="H576" s="33"/>
      <c r="I576" s="33"/>
      <c r="J576" s="33"/>
      <c r="K576" s="33"/>
    </row>
    <row r="577" spans="1:11" outlineLevel="1" x14ac:dyDescent="0.2">
      <c r="A577" s="31"/>
      <c r="B577" s="32"/>
      <c r="C577" s="71" t="s">
        <v>6231</v>
      </c>
      <c r="D577" s="64"/>
      <c r="E577" s="65">
        <v>2.0537999999999998</v>
      </c>
      <c r="F577" s="34"/>
      <c r="G577" s="34"/>
      <c r="H577" s="33"/>
      <c r="I577" s="33"/>
      <c r="J577" s="33"/>
      <c r="K577" s="33"/>
    </row>
    <row r="578" spans="1:11" outlineLevel="1" x14ac:dyDescent="0.2">
      <c r="A578" s="31"/>
      <c r="B578" s="32"/>
      <c r="C578" s="71" t="s">
        <v>6232</v>
      </c>
      <c r="D578" s="64"/>
      <c r="E578" s="65">
        <v>0.189</v>
      </c>
      <c r="F578" s="34"/>
      <c r="G578" s="34"/>
      <c r="H578" s="33"/>
      <c r="I578" s="33"/>
      <c r="J578" s="33"/>
      <c r="K578" s="33"/>
    </row>
    <row r="579" spans="1:11" outlineLevel="1" x14ac:dyDescent="0.2">
      <c r="A579" s="31"/>
      <c r="B579" s="32"/>
      <c r="C579" s="71" t="s">
        <v>6233</v>
      </c>
      <c r="D579" s="64"/>
      <c r="E579" s="65">
        <v>5.7279999999999998</v>
      </c>
      <c r="F579" s="34"/>
      <c r="G579" s="34"/>
      <c r="H579" s="33"/>
      <c r="I579" s="33"/>
      <c r="J579" s="33"/>
      <c r="K579" s="33"/>
    </row>
    <row r="580" spans="1:11" outlineLevel="1" x14ac:dyDescent="0.2">
      <c r="A580" s="31"/>
      <c r="B580" s="32"/>
      <c r="C580" s="71" t="s">
        <v>6234</v>
      </c>
      <c r="D580" s="64"/>
      <c r="E580" s="65">
        <v>5.7279999999999998</v>
      </c>
      <c r="F580" s="34"/>
      <c r="G580" s="34"/>
      <c r="H580" s="33"/>
      <c r="I580" s="33"/>
      <c r="J580" s="33"/>
      <c r="K580" s="33"/>
    </row>
    <row r="581" spans="1:11" outlineLevel="1" x14ac:dyDescent="0.2">
      <c r="A581" s="31"/>
      <c r="B581" s="32"/>
      <c r="C581" s="71" t="s">
        <v>6235</v>
      </c>
      <c r="D581" s="64"/>
      <c r="E581" s="65">
        <v>6.444</v>
      </c>
      <c r="F581" s="34"/>
      <c r="G581" s="34"/>
      <c r="H581" s="33"/>
      <c r="I581" s="33"/>
      <c r="J581" s="33"/>
      <c r="K581" s="33"/>
    </row>
    <row r="582" spans="1:11" outlineLevel="1" x14ac:dyDescent="0.2">
      <c r="A582" s="31"/>
      <c r="B582" s="32"/>
      <c r="C582" s="71" t="s">
        <v>404</v>
      </c>
      <c r="D582" s="64"/>
      <c r="E582" s="65"/>
      <c r="F582" s="34"/>
      <c r="G582" s="34"/>
      <c r="H582" s="33"/>
      <c r="I582" s="33"/>
      <c r="J582" s="33"/>
      <c r="K582" s="33"/>
    </row>
    <row r="583" spans="1:11" outlineLevel="1" x14ac:dyDescent="0.2">
      <c r="A583" s="31"/>
      <c r="B583" s="32"/>
      <c r="C583" s="71" t="s">
        <v>6236</v>
      </c>
      <c r="D583" s="64"/>
      <c r="E583" s="65">
        <v>1.52</v>
      </c>
      <c r="F583" s="34"/>
      <c r="G583" s="34"/>
      <c r="H583" s="33"/>
      <c r="I583" s="33"/>
      <c r="J583" s="33"/>
      <c r="K583" s="33"/>
    </row>
    <row r="584" spans="1:11" outlineLevel="1" x14ac:dyDescent="0.2">
      <c r="A584" s="31"/>
      <c r="B584" s="32"/>
      <c r="C584" s="71" t="s">
        <v>6237</v>
      </c>
      <c r="D584" s="64"/>
      <c r="E584" s="65">
        <v>0.14249999999999999</v>
      </c>
      <c r="F584" s="34"/>
      <c r="G584" s="34"/>
      <c r="H584" s="33"/>
      <c r="I584" s="33"/>
      <c r="J584" s="33"/>
      <c r="K584" s="33"/>
    </row>
    <row r="585" spans="1:11" outlineLevel="1" x14ac:dyDescent="0.2">
      <c r="A585" s="31"/>
      <c r="B585" s="32"/>
      <c r="C585" s="71" t="s">
        <v>6238</v>
      </c>
      <c r="D585" s="64"/>
      <c r="E585" s="65">
        <v>1.52</v>
      </c>
      <c r="F585" s="34"/>
      <c r="G585" s="34"/>
      <c r="H585" s="33"/>
      <c r="I585" s="33"/>
      <c r="J585" s="33"/>
      <c r="K585" s="33"/>
    </row>
    <row r="586" spans="1:11" outlineLevel="1" x14ac:dyDescent="0.2">
      <c r="A586" s="31"/>
      <c r="B586" s="32"/>
      <c r="C586" s="71" t="s">
        <v>6237</v>
      </c>
      <c r="D586" s="64"/>
      <c r="E586" s="65">
        <v>0.14249999999999999</v>
      </c>
      <c r="F586" s="34"/>
      <c r="G586" s="34"/>
      <c r="H586" s="33"/>
      <c r="I586" s="33"/>
      <c r="J586" s="33"/>
      <c r="K586" s="33"/>
    </row>
    <row r="587" spans="1:11" outlineLevel="1" x14ac:dyDescent="0.2">
      <c r="A587" s="31"/>
      <c r="B587" s="32"/>
      <c r="C587" s="71" t="s">
        <v>6239</v>
      </c>
      <c r="D587" s="64"/>
      <c r="E587" s="65">
        <v>5.5650000000000004</v>
      </c>
      <c r="F587" s="34"/>
      <c r="G587" s="34"/>
      <c r="H587" s="33"/>
      <c r="I587" s="33"/>
      <c r="J587" s="33"/>
      <c r="K587" s="33"/>
    </row>
    <row r="588" spans="1:11" outlineLevel="1" x14ac:dyDescent="0.2">
      <c r="A588" s="31"/>
      <c r="B588" s="32"/>
      <c r="C588" s="71" t="s">
        <v>6240</v>
      </c>
      <c r="D588" s="64"/>
      <c r="E588" s="65">
        <v>3.15</v>
      </c>
      <c r="F588" s="34"/>
      <c r="G588" s="34"/>
      <c r="H588" s="33"/>
      <c r="I588" s="33"/>
      <c r="J588" s="33"/>
      <c r="K588" s="33"/>
    </row>
    <row r="589" spans="1:11" outlineLevel="1" x14ac:dyDescent="0.2">
      <c r="A589" s="31"/>
      <c r="B589" s="32"/>
      <c r="C589" s="71" t="s">
        <v>6241</v>
      </c>
      <c r="D589" s="64"/>
      <c r="E589" s="65">
        <v>3.1850000000000001</v>
      </c>
      <c r="F589" s="34"/>
      <c r="G589" s="34"/>
      <c r="H589" s="33"/>
      <c r="I589" s="33"/>
      <c r="J589" s="33"/>
      <c r="K589" s="33"/>
    </row>
    <row r="590" spans="1:11" outlineLevel="1" x14ac:dyDescent="0.2">
      <c r="A590" s="31"/>
      <c r="B590" s="32"/>
      <c r="C590" s="71" t="s">
        <v>6242</v>
      </c>
      <c r="D590" s="64"/>
      <c r="E590" s="65">
        <v>13.09</v>
      </c>
      <c r="F590" s="34"/>
      <c r="G590" s="34"/>
      <c r="H590" s="33"/>
      <c r="I590" s="33"/>
      <c r="J590" s="33"/>
      <c r="K590" s="33"/>
    </row>
    <row r="591" spans="1:11" outlineLevel="1" x14ac:dyDescent="0.2">
      <c r="A591" s="31"/>
      <c r="B591" s="32"/>
      <c r="C591" s="71" t="s">
        <v>6243</v>
      </c>
      <c r="D591" s="64"/>
      <c r="E591" s="65">
        <v>1.44</v>
      </c>
      <c r="F591" s="34"/>
      <c r="G591" s="34"/>
      <c r="H591" s="33"/>
      <c r="I591" s="33"/>
      <c r="J591" s="33"/>
      <c r="K591" s="33"/>
    </row>
    <row r="592" spans="1:11" outlineLevel="1" x14ac:dyDescent="0.2">
      <c r="A592" s="31"/>
      <c r="B592" s="32"/>
      <c r="C592" s="71" t="s">
        <v>6244</v>
      </c>
      <c r="D592" s="64"/>
      <c r="E592" s="65">
        <v>0.13500000000000001</v>
      </c>
      <c r="F592" s="34"/>
      <c r="G592" s="34"/>
      <c r="H592" s="33"/>
      <c r="I592" s="33"/>
      <c r="J592" s="33"/>
      <c r="K592" s="33"/>
    </row>
    <row r="593" spans="1:11" outlineLevel="1" x14ac:dyDescent="0.2">
      <c r="A593" s="31"/>
      <c r="B593" s="32"/>
      <c r="C593" s="71" t="s">
        <v>6245</v>
      </c>
      <c r="D593" s="64"/>
      <c r="E593" s="65">
        <v>6.4749999999999996</v>
      </c>
      <c r="F593" s="34"/>
      <c r="G593" s="34"/>
      <c r="H593" s="33"/>
      <c r="I593" s="33"/>
      <c r="J593" s="33"/>
      <c r="K593" s="33"/>
    </row>
    <row r="594" spans="1:11" outlineLevel="1" x14ac:dyDescent="0.2">
      <c r="A594" s="31"/>
      <c r="B594" s="32"/>
      <c r="C594" s="71" t="s">
        <v>6246</v>
      </c>
      <c r="D594" s="64"/>
      <c r="E594" s="65">
        <v>6.4749999999999996</v>
      </c>
      <c r="F594" s="34"/>
      <c r="G594" s="34"/>
      <c r="H594" s="33"/>
      <c r="I594" s="33"/>
      <c r="J594" s="33"/>
      <c r="K594" s="33"/>
    </row>
    <row r="595" spans="1:11" outlineLevel="1" x14ac:dyDescent="0.2">
      <c r="A595" s="31"/>
      <c r="B595" s="32"/>
      <c r="C595" s="71" t="s">
        <v>408</v>
      </c>
      <c r="D595" s="64"/>
      <c r="E595" s="65"/>
      <c r="F595" s="34"/>
      <c r="G595" s="34"/>
      <c r="H595" s="33"/>
      <c r="I595" s="33"/>
      <c r="J595" s="33"/>
      <c r="K595" s="33"/>
    </row>
    <row r="596" spans="1:11" outlineLevel="1" x14ac:dyDescent="0.2">
      <c r="A596" s="31"/>
      <c r="B596" s="32"/>
      <c r="C596" s="71" t="s">
        <v>6247</v>
      </c>
      <c r="D596" s="64"/>
      <c r="E596" s="65">
        <v>5.53</v>
      </c>
      <c r="F596" s="34"/>
      <c r="G596" s="34"/>
      <c r="H596" s="33"/>
      <c r="I596" s="33"/>
      <c r="J596" s="33"/>
      <c r="K596" s="33"/>
    </row>
    <row r="597" spans="1:11" outlineLevel="1" x14ac:dyDescent="0.2">
      <c r="A597" s="31"/>
      <c r="B597" s="32"/>
      <c r="C597" s="71" t="s">
        <v>6248</v>
      </c>
      <c r="D597" s="64"/>
      <c r="E597" s="65">
        <v>3.15</v>
      </c>
      <c r="F597" s="34"/>
      <c r="G597" s="34"/>
      <c r="H597" s="33"/>
      <c r="I597" s="33"/>
      <c r="J597" s="33"/>
      <c r="K597" s="33"/>
    </row>
    <row r="598" spans="1:11" outlineLevel="1" x14ac:dyDescent="0.2">
      <c r="A598" s="31"/>
      <c r="B598" s="32"/>
      <c r="C598" s="71" t="s">
        <v>6249</v>
      </c>
      <c r="D598" s="64"/>
      <c r="E598" s="65">
        <v>6.4749999999999996</v>
      </c>
      <c r="F598" s="34"/>
      <c r="G598" s="34"/>
      <c r="H598" s="33"/>
      <c r="I598" s="33"/>
      <c r="J598" s="33"/>
      <c r="K598" s="33"/>
    </row>
    <row r="599" spans="1:11" outlineLevel="1" x14ac:dyDescent="0.2">
      <c r="A599" s="31"/>
      <c r="B599" s="32"/>
      <c r="C599" s="71" t="s">
        <v>411</v>
      </c>
      <c r="D599" s="64"/>
      <c r="E599" s="65"/>
      <c r="F599" s="34"/>
      <c r="G599" s="34"/>
      <c r="H599" s="33"/>
      <c r="I599" s="33"/>
      <c r="J599" s="33"/>
      <c r="K599" s="33"/>
    </row>
    <row r="600" spans="1:11" outlineLevel="1" x14ac:dyDescent="0.2">
      <c r="A600" s="31"/>
      <c r="B600" s="32"/>
      <c r="C600" s="71" t="s">
        <v>6250</v>
      </c>
      <c r="D600" s="64"/>
      <c r="E600" s="65">
        <v>6.02</v>
      </c>
      <c r="F600" s="34"/>
      <c r="G600" s="34"/>
      <c r="H600" s="33"/>
      <c r="I600" s="33"/>
      <c r="J600" s="33"/>
      <c r="K600" s="33"/>
    </row>
    <row r="601" spans="1:11" outlineLevel="1" x14ac:dyDescent="0.2">
      <c r="A601" s="31"/>
      <c r="B601" s="32"/>
      <c r="C601" s="71" t="s">
        <v>6251</v>
      </c>
      <c r="D601" s="64"/>
      <c r="E601" s="65">
        <v>3.15</v>
      </c>
      <c r="F601" s="34"/>
      <c r="G601" s="34"/>
      <c r="H601" s="33"/>
      <c r="I601" s="33"/>
      <c r="J601" s="33"/>
      <c r="K601" s="33"/>
    </row>
    <row r="602" spans="1:11" outlineLevel="1" x14ac:dyDescent="0.2">
      <c r="A602" s="31"/>
      <c r="B602" s="32"/>
      <c r="C602" s="71" t="s">
        <v>6252</v>
      </c>
      <c r="D602" s="64"/>
      <c r="E602" s="65">
        <v>13.125</v>
      </c>
      <c r="F602" s="34"/>
      <c r="G602" s="34"/>
      <c r="H602" s="33"/>
      <c r="I602" s="33"/>
      <c r="J602" s="33"/>
      <c r="K602" s="33"/>
    </row>
    <row r="603" spans="1:11" outlineLevel="1" x14ac:dyDescent="0.2">
      <c r="A603" s="31"/>
      <c r="B603" s="32"/>
      <c r="C603" s="71" t="s">
        <v>415</v>
      </c>
      <c r="D603" s="64"/>
      <c r="E603" s="65"/>
      <c r="F603" s="34"/>
      <c r="G603" s="34"/>
      <c r="H603" s="33"/>
      <c r="I603" s="33"/>
      <c r="J603" s="33"/>
      <c r="K603" s="33"/>
    </row>
    <row r="604" spans="1:11" outlineLevel="1" x14ac:dyDescent="0.2">
      <c r="A604" s="31"/>
      <c r="B604" s="32"/>
      <c r="C604" s="71" t="s">
        <v>6253</v>
      </c>
      <c r="D604" s="64"/>
      <c r="E604" s="65">
        <v>5.68</v>
      </c>
      <c r="F604" s="34"/>
      <c r="G604" s="34"/>
      <c r="H604" s="33"/>
      <c r="I604" s="33"/>
      <c r="J604" s="33"/>
      <c r="K604" s="33"/>
    </row>
    <row r="605" spans="1:11" outlineLevel="1" x14ac:dyDescent="0.2">
      <c r="A605" s="31"/>
      <c r="B605" s="32"/>
      <c r="C605" s="71" t="s">
        <v>6254</v>
      </c>
      <c r="D605" s="64"/>
      <c r="E605" s="65">
        <v>3.1949999999999998</v>
      </c>
      <c r="F605" s="34"/>
      <c r="G605" s="34"/>
      <c r="H605" s="33"/>
      <c r="I605" s="33"/>
      <c r="J605" s="33"/>
      <c r="K605" s="33"/>
    </row>
    <row r="606" spans="1:11" outlineLevel="1" x14ac:dyDescent="0.2">
      <c r="A606" s="31"/>
      <c r="B606" s="32"/>
      <c r="C606" s="71" t="s">
        <v>6255</v>
      </c>
      <c r="D606" s="64"/>
      <c r="E606" s="65">
        <v>10.436999999999999</v>
      </c>
      <c r="F606" s="34"/>
      <c r="G606" s="34"/>
      <c r="H606" s="33"/>
      <c r="I606" s="33"/>
      <c r="J606" s="33"/>
      <c r="K606" s="33"/>
    </row>
    <row r="607" spans="1:11" outlineLevel="1" x14ac:dyDescent="0.2">
      <c r="A607" s="43">
        <v>60</v>
      </c>
      <c r="B607" s="44" t="s">
        <v>802</v>
      </c>
      <c r="C607" s="59" t="s">
        <v>803</v>
      </c>
      <c r="D607" s="45" t="s">
        <v>172</v>
      </c>
      <c r="E607" s="46">
        <v>8.4480000000000004</v>
      </c>
      <c r="F607" s="47">
        <v>0</v>
      </c>
      <c r="G607" s="48">
        <f>ROUND(E607*F607,2)</f>
        <v>0</v>
      </c>
      <c r="H607" s="46">
        <v>9.3579999999999997E-2</v>
      </c>
      <c r="I607" s="46">
        <f>ROUND(E607*H607,2)</f>
        <v>0.79</v>
      </c>
      <c r="J607" s="46">
        <v>0</v>
      </c>
      <c r="K607" s="46">
        <f>ROUND(E607*J607,2)</f>
        <v>0</v>
      </c>
    </row>
    <row r="608" spans="1:11" outlineLevel="1" x14ac:dyDescent="0.2">
      <c r="A608" s="31"/>
      <c r="B608" s="32"/>
      <c r="C608" s="71" t="s">
        <v>6256</v>
      </c>
      <c r="D608" s="64"/>
      <c r="E608" s="65">
        <v>8.4480000000000004</v>
      </c>
      <c r="F608" s="34"/>
      <c r="G608" s="34"/>
      <c r="H608" s="33"/>
      <c r="I608" s="33"/>
      <c r="J608" s="33"/>
      <c r="K608" s="33"/>
    </row>
    <row r="609" spans="1:11" outlineLevel="1" x14ac:dyDescent="0.2">
      <c r="A609" s="43">
        <v>61</v>
      </c>
      <c r="B609" s="44" t="s">
        <v>808</v>
      </c>
      <c r="C609" s="59" t="s">
        <v>809</v>
      </c>
      <c r="D609" s="45" t="s">
        <v>373</v>
      </c>
      <c r="E609" s="46">
        <v>31.8</v>
      </c>
      <c r="F609" s="47">
        <v>0</v>
      </c>
      <c r="G609" s="48">
        <f>ROUND(E609*F609,2)</f>
        <v>0</v>
      </c>
      <c r="H609" s="46">
        <v>1.2E-4</v>
      </c>
      <c r="I609" s="46">
        <f>ROUND(E609*H609,2)</f>
        <v>0</v>
      </c>
      <c r="J609" s="46">
        <v>0</v>
      </c>
      <c r="K609" s="46">
        <f>ROUND(E609*J609,2)</f>
        <v>0</v>
      </c>
    </row>
    <row r="610" spans="1:11" outlineLevel="1" x14ac:dyDescent="0.2">
      <c r="A610" s="31"/>
      <c r="B610" s="32"/>
      <c r="C610" s="71" t="s">
        <v>811</v>
      </c>
      <c r="D610" s="64"/>
      <c r="E610" s="65"/>
      <c r="F610" s="34"/>
      <c r="G610" s="34"/>
      <c r="H610" s="33"/>
      <c r="I610" s="33"/>
      <c r="J610" s="33"/>
      <c r="K610" s="33"/>
    </row>
    <row r="611" spans="1:11" outlineLevel="1" x14ac:dyDescent="0.2">
      <c r="A611" s="31"/>
      <c r="B611" s="32"/>
      <c r="C611" s="71" t="s">
        <v>6257</v>
      </c>
      <c r="D611" s="64"/>
      <c r="E611" s="65">
        <v>9.6</v>
      </c>
      <c r="F611" s="34"/>
      <c r="G611" s="34"/>
      <c r="H611" s="33"/>
      <c r="I611" s="33"/>
      <c r="J611" s="33"/>
      <c r="K611" s="33"/>
    </row>
    <row r="612" spans="1:11" outlineLevel="1" x14ac:dyDescent="0.2">
      <c r="A612" s="31"/>
      <c r="B612" s="32"/>
      <c r="C612" s="71" t="s">
        <v>6258</v>
      </c>
      <c r="D612" s="64"/>
      <c r="E612" s="65">
        <v>12</v>
      </c>
      <c r="F612" s="34"/>
      <c r="G612" s="34"/>
      <c r="H612" s="33"/>
      <c r="I612" s="33"/>
      <c r="J612" s="33"/>
      <c r="K612" s="33"/>
    </row>
    <row r="613" spans="1:11" outlineLevel="1" x14ac:dyDescent="0.2">
      <c r="A613" s="31"/>
      <c r="B613" s="32"/>
      <c r="C613" s="71" t="s">
        <v>6259</v>
      </c>
      <c r="D613" s="64"/>
      <c r="E613" s="65">
        <v>3.3</v>
      </c>
      <c r="F613" s="34"/>
      <c r="G613" s="34"/>
      <c r="H613" s="33"/>
      <c r="I613" s="33"/>
      <c r="J613" s="33"/>
      <c r="K613" s="33"/>
    </row>
    <row r="614" spans="1:11" outlineLevel="1" x14ac:dyDescent="0.2">
      <c r="A614" s="31"/>
      <c r="B614" s="32"/>
      <c r="C614" s="71" t="s">
        <v>6260</v>
      </c>
      <c r="D614" s="64"/>
      <c r="E614" s="65">
        <v>3.3</v>
      </c>
      <c r="F614" s="34"/>
      <c r="G614" s="34"/>
      <c r="H614" s="33"/>
      <c r="I614" s="33"/>
      <c r="J614" s="33"/>
      <c r="K614" s="33"/>
    </row>
    <row r="615" spans="1:11" outlineLevel="1" x14ac:dyDescent="0.2">
      <c r="A615" s="31"/>
      <c r="B615" s="32"/>
      <c r="C615" s="71" t="s">
        <v>6261</v>
      </c>
      <c r="D615" s="64"/>
      <c r="E615" s="65">
        <v>3.6</v>
      </c>
      <c r="F615" s="34"/>
      <c r="G615" s="34"/>
      <c r="H615" s="33"/>
      <c r="I615" s="33"/>
      <c r="J615" s="33"/>
      <c r="K615" s="33"/>
    </row>
    <row r="616" spans="1:11" ht="22.5" outlineLevel="1" x14ac:dyDescent="0.2">
      <c r="A616" s="43">
        <v>62</v>
      </c>
      <c r="B616" s="44" t="s">
        <v>816</v>
      </c>
      <c r="C616" s="59" t="s">
        <v>817</v>
      </c>
      <c r="D616" s="45" t="s">
        <v>505</v>
      </c>
      <c r="E616" s="46">
        <v>52</v>
      </c>
      <c r="F616" s="47">
        <v>0</v>
      </c>
      <c r="G616" s="48">
        <f>ROUND(E616*F616,2)</f>
        <v>0</v>
      </c>
      <c r="H616" s="46">
        <v>1.6000000000000001E-4</v>
      </c>
      <c r="I616" s="46">
        <f>ROUND(E616*H616,2)</f>
        <v>0.01</v>
      </c>
      <c r="J616" s="46">
        <v>0</v>
      </c>
      <c r="K616" s="46">
        <f>ROUND(E616*J616,2)</f>
        <v>0</v>
      </c>
    </row>
    <row r="617" spans="1:11" outlineLevel="1" x14ac:dyDescent="0.2">
      <c r="A617" s="31"/>
      <c r="B617" s="32"/>
      <c r="C617" s="365" t="s">
        <v>818</v>
      </c>
      <c r="D617" s="366"/>
      <c r="E617" s="366"/>
      <c r="F617" s="366"/>
      <c r="G617" s="366"/>
      <c r="H617" s="33"/>
      <c r="I617" s="33"/>
      <c r="J617" s="33"/>
      <c r="K617" s="33"/>
    </row>
    <row r="618" spans="1:11" outlineLevel="1" x14ac:dyDescent="0.2">
      <c r="A618" s="31"/>
      <c r="B618" s="32"/>
      <c r="C618" s="71" t="s">
        <v>6262</v>
      </c>
      <c r="D618" s="64"/>
      <c r="E618" s="65">
        <v>52</v>
      </c>
      <c r="F618" s="34"/>
      <c r="G618" s="34"/>
      <c r="H618" s="33"/>
      <c r="I618" s="33"/>
      <c r="J618" s="33"/>
      <c r="K618" s="33"/>
    </row>
    <row r="619" spans="1:11" ht="22.5" outlineLevel="1" x14ac:dyDescent="0.2">
      <c r="A619" s="43">
        <v>63</v>
      </c>
      <c r="B619" s="44" t="s">
        <v>820</v>
      </c>
      <c r="C619" s="59" t="s">
        <v>6263</v>
      </c>
      <c r="D619" s="45" t="s">
        <v>172</v>
      </c>
      <c r="E619" s="46">
        <v>62.7</v>
      </c>
      <c r="F619" s="47">
        <v>0</v>
      </c>
      <c r="G619" s="48">
        <f>ROUND(E619*F619,2)</f>
        <v>0</v>
      </c>
      <c r="H619" s="46">
        <v>1.5219999999999999E-2</v>
      </c>
      <c r="I619" s="46">
        <f>ROUND(E619*H619,2)</f>
        <v>0.95</v>
      </c>
      <c r="J619" s="46">
        <v>0</v>
      </c>
      <c r="K619" s="46">
        <f>ROUND(E619*J619,2)</f>
        <v>0</v>
      </c>
    </row>
    <row r="620" spans="1:11" outlineLevel="1" x14ac:dyDescent="0.2">
      <c r="A620" s="31"/>
      <c r="B620" s="32"/>
      <c r="C620" s="71" t="s">
        <v>6264</v>
      </c>
      <c r="D620" s="64"/>
      <c r="E620" s="65">
        <v>62.7</v>
      </c>
      <c r="F620" s="34"/>
      <c r="G620" s="34"/>
      <c r="H620" s="33"/>
      <c r="I620" s="33"/>
      <c r="J620" s="33"/>
      <c r="K620" s="33"/>
    </row>
    <row r="621" spans="1:11" ht="33.75" outlineLevel="1" x14ac:dyDescent="0.2">
      <c r="A621" s="43">
        <v>64</v>
      </c>
      <c r="B621" s="44" t="s">
        <v>824</v>
      </c>
      <c r="C621" s="59" t="s">
        <v>6265</v>
      </c>
      <c r="D621" s="45" t="s">
        <v>172</v>
      </c>
      <c r="E621" s="46">
        <v>272.14960000000002</v>
      </c>
      <c r="F621" s="47">
        <v>0</v>
      </c>
      <c r="G621" s="48">
        <f>ROUND(E621*F621,2)</f>
        <v>0</v>
      </c>
      <c r="H621" s="46">
        <v>1.5219999999999999E-2</v>
      </c>
      <c r="I621" s="46">
        <f>ROUND(E621*H621,2)</f>
        <v>4.1399999999999997</v>
      </c>
      <c r="J621" s="46">
        <v>0</v>
      </c>
      <c r="K621" s="46">
        <f>ROUND(E621*J621,2)</f>
        <v>0</v>
      </c>
    </row>
    <row r="622" spans="1:11" outlineLevel="1" x14ac:dyDescent="0.2">
      <c r="A622" s="31"/>
      <c r="B622" s="32"/>
      <c r="C622" s="396" t="s">
        <v>826</v>
      </c>
      <c r="D622" s="397"/>
      <c r="E622" s="397"/>
      <c r="F622" s="397"/>
      <c r="G622" s="397"/>
      <c r="H622" s="33"/>
      <c r="I622" s="33"/>
      <c r="J622" s="33"/>
      <c r="K622" s="33"/>
    </row>
    <row r="623" spans="1:11" outlineLevel="1" x14ac:dyDescent="0.2">
      <c r="A623" s="31"/>
      <c r="B623" s="32"/>
      <c r="C623" s="373" t="s">
        <v>827</v>
      </c>
      <c r="D623" s="374"/>
      <c r="E623" s="374"/>
      <c r="F623" s="374"/>
      <c r="G623" s="374"/>
      <c r="H623" s="33"/>
      <c r="I623" s="33"/>
      <c r="J623" s="33"/>
      <c r="K623" s="33"/>
    </row>
    <row r="624" spans="1:11" outlineLevel="1" x14ac:dyDescent="0.2">
      <c r="A624" s="31"/>
      <c r="B624" s="32"/>
      <c r="C624" s="373" t="s">
        <v>828</v>
      </c>
      <c r="D624" s="374"/>
      <c r="E624" s="374"/>
      <c r="F624" s="374"/>
      <c r="G624" s="374"/>
      <c r="H624" s="33"/>
      <c r="I624" s="33"/>
      <c r="J624" s="33"/>
      <c r="K624" s="33"/>
    </row>
    <row r="625" spans="1:11" outlineLevel="1" x14ac:dyDescent="0.2">
      <c r="A625" s="31"/>
      <c r="B625" s="32"/>
      <c r="C625" s="373" t="s">
        <v>829</v>
      </c>
      <c r="D625" s="374"/>
      <c r="E625" s="374"/>
      <c r="F625" s="374"/>
      <c r="G625" s="374"/>
      <c r="H625" s="33"/>
      <c r="I625" s="33"/>
      <c r="J625" s="33"/>
      <c r="K625" s="33"/>
    </row>
    <row r="626" spans="1:11" outlineLevel="1" x14ac:dyDescent="0.2">
      <c r="A626" s="31"/>
      <c r="B626" s="32"/>
      <c r="C626" s="71" t="s">
        <v>997</v>
      </c>
      <c r="D626" s="64"/>
      <c r="E626" s="65"/>
      <c r="F626" s="34"/>
      <c r="G626" s="34"/>
      <c r="H626" s="33"/>
      <c r="I626" s="33"/>
      <c r="J626" s="33"/>
      <c r="K626" s="33"/>
    </row>
    <row r="627" spans="1:11" outlineLevel="1" x14ac:dyDescent="0.2">
      <c r="A627" s="31"/>
      <c r="B627" s="32"/>
      <c r="C627" s="71" t="s">
        <v>6266</v>
      </c>
      <c r="D627" s="64"/>
      <c r="E627" s="65">
        <v>68.133399999999995</v>
      </c>
      <c r="F627" s="34"/>
      <c r="G627" s="34"/>
      <c r="H627" s="33"/>
      <c r="I627" s="33"/>
      <c r="J627" s="33"/>
      <c r="K627" s="33"/>
    </row>
    <row r="628" spans="1:11" outlineLevel="1" x14ac:dyDescent="0.2">
      <c r="A628" s="31"/>
      <c r="B628" s="32"/>
      <c r="C628" s="71" t="s">
        <v>6267</v>
      </c>
      <c r="D628" s="64"/>
      <c r="E628" s="65">
        <v>39.655000000000001</v>
      </c>
      <c r="F628" s="34"/>
      <c r="G628" s="34"/>
      <c r="H628" s="33"/>
      <c r="I628" s="33"/>
      <c r="J628" s="33"/>
      <c r="K628" s="33"/>
    </row>
    <row r="629" spans="1:11" outlineLevel="1" x14ac:dyDescent="0.2">
      <c r="A629" s="31"/>
      <c r="B629" s="32"/>
      <c r="C629" s="71" t="s">
        <v>6268</v>
      </c>
      <c r="D629" s="64"/>
      <c r="E629" s="65">
        <v>17.138400000000001</v>
      </c>
      <c r="F629" s="34"/>
      <c r="G629" s="34"/>
      <c r="H629" s="33"/>
      <c r="I629" s="33"/>
      <c r="J629" s="33"/>
      <c r="K629" s="33"/>
    </row>
    <row r="630" spans="1:11" outlineLevel="1" x14ac:dyDescent="0.2">
      <c r="A630" s="31"/>
      <c r="B630" s="32"/>
      <c r="C630" s="71" t="s">
        <v>6269</v>
      </c>
      <c r="D630" s="64"/>
      <c r="E630" s="65">
        <v>147.22280000000001</v>
      </c>
      <c r="F630" s="34"/>
      <c r="G630" s="34"/>
      <c r="H630" s="33"/>
      <c r="I630" s="33"/>
      <c r="J630" s="33"/>
      <c r="K630" s="33"/>
    </row>
    <row r="631" spans="1:11" ht="22.5" outlineLevel="1" x14ac:dyDescent="0.2">
      <c r="A631" s="43">
        <v>65</v>
      </c>
      <c r="B631" s="44" t="s">
        <v>6270</v>
      </c>
      <c r="C631" s="59" t="s">
        <v>6271</v>
      </c>
      <c r="D631" s="45" t="s">
        <v>172</v>
      </c>
      <c r="E631" s="46">
        <v>31.052</v>
      </c>
      <c r="F631" s="47">
        <v>0</v>
      </c>
      <c r="G631" s="48">
        <f>ROUND(E631*F631,2)</f>
        <v>0</v>
      </c>
      <c r="H631" s="46">
        <v>2.0000000000000001E-4</v>
      </c>
      <c r="I631" s="46">
        <f>ROUND(E631*H631,2)</f>
        <v>0.01</v>
      </c>
      <c r="J631" s="46">
        <v>0</v>
      </c>
      <c r="K631" s="46">
        <f>ROUND(E631*J631,2)</f>
        <v>0</v>
      </c>
    </row>
    <row r="632" spans="1:11" outlineLevel="1" x14ac:dyDescent="0.2">
      <c r="A632" s="31"/>
      <c r="B632" s="32"/>
      <c r="C632" s="71" t="s">
        <v>6272</v>
      </c>
      <c r="D632" s="64"/>
      <c r="E632" s="65">
        <v>31.052</v>
      </c>
      <c r="F632" s="34"/>
      <c r="G632" s="34"/>
      <c r="H632" s="33"/>
      <c r="I632" s="33"/>
      <c r="J632" s="33"/>
      <c r="K632" s="33"/>
    </row>
    <row r="633" spans="1:11" outlineLevel="1" x14ac:dyDescent="0.2">
      <c r="A633" s="43">
        <v>66</v>
      </c>
      <c r="B633" s="44" t="s">
        <v>6273</v>
      </c>
      <c r="C633" s="59" t="s">
        <v>6274</v>
      </c>
      <c r="D633" s="45" t="s">
        <v>172</v>
      </c>
      <c r="E633" s="46">
        <v>9.3572000000000006</v>
      </c>
      <c r="F633" s="47">
        <v>0</v>
      </c>
      <c r="G633" s="48">
        <f>ROUND(E633*F633,2)</f>
        <v>0</v>
      </c>
      <c r="H633" s="46">
        <v>1.6830000000000001E-2</v>
      </c>
      <c r="I633" s="46">
        <f>ROUND(E633*H633,2)</f>
        <v>0.16</v>
      </c>
      <c r="J633" s="46">
        <v>0</v>
      </c>
      <c r="K633" s="46">
        <f>ROUND(E633*J633,2)</f>
        <v>0</v>
      </c>
    </row>
    <row r="634" spans="1:11" outlineLevel="1" x14ac:dyDescent="0.2">
      <c r="A634" s="31"/>
      <c r="B634" s="32"/>
      <c r="C634" s="365" t="s">
        <v>5696</v>
      </c>
      <c r="D634" s="366"/>
      <c r="E634" s="366"/>
      <c r="F634" s="366"/>
      <c r="G634" s="366"/>
      <c r="H634" s="33"/>
      <c r="I634" s="33"/>
      <c r="J634" s="33"/>
      <c r="K634" s="33"/>
    </row>
    <row r="635" spans="1:11" outlineLevel="1" x14ac:dyDescent="0.2">
      <c r="A635" s="31"/>
      <c r="B635" s="32"/>
      <c r="C635" s="373" t="s">
        <v>765</v>
      </c>
      <c r="D635" s="374"/>
      <c r="E635" s="374"/>
      <c r="F635" s="374"/>
      <c r="G635" s="374"/>
      <c r="H635" s="33"/>
      <c r="I635" s="33"/>
      <c r="J635" s="33"/>
      <c r="K635" s="33"/>
    </row>
    <row r="636" spans="1:11" outlineLevel="1" x14ac:dyDescent="0.2">
      <c r="A636" s="31"/>
      <c r="B636" s="32"/>
      <c r="C636" s="373" t="s">
        <v>766</v>
      </c>
      <c r="D636" s="374"/>
      <c r="E636" s="374"/>
      <c r="F636" s="374"/>
      <c r="G636" s="374"/>
      <c r="H636" s="33"/>
      <c r="I636" s="33"/>
      <c r="J636" s="33"/>
      <c r="K636" s="33"/>
    </row>
    <row r="637" spans="1:11" outlineLevel="1" x14ac:dyDescent="0.2">
      <c r="A637" s="31"/>
      <c r="B637" s="32"/>
      <c r="C637" s="373" t="s">
        <v>767</v>
      </c>
      <c r="D637" s="374"/>
      <c r="E637" s="374"/>
      <c r="F637" s="374"/>
      <c r="G637" s="374"/>
      <c r="H637" s="33"/>
      <c r="I637" s="33"/>
      <c r="J637" s="33"/>
      <c r="K637" s="33"/>
    </row>
    <row r="638" spans="1:11" outlineLevel="1" x14ac:dyDescent="0.2">
      <c r="A638" s="31"/>
      <c r="B638" s="32"/>
      <c r="C638" s="71" t="s">
        <v>420</v>
      </c>
      <c r="D638" s="64"/>
      <c r="E638" s="65"/>
      <c r="F638" s="34"/>
      <c r="G638" s="34"/>
      <c r="H638" s="33"/>
      <c r="I638" s="33"/>
      <c r="J638" s="33"/>
      <c r="K638" s="33"/>
    </row>
    <row r="639" spans="1:11" outlineLevel="1" x14ac:dyDescent="0.2">
      <c r="A639" s="31"/>
      <c r="B639" s="32"/>
      <c r="C639" s="71" t="s">
        <v>6275</v>
      </c>
      <c r="D639" s="64"/>
      <c r="E639" s="65">
        <v>9.3572000000000006</v>
      </c>
      <c r="F639" s="34"/>
      <c r="G639" s="34"/>
      <c r="H639" s="33"/>
      <c r="I639" s="33"/>
      <c r="J639" s="33"/>
      <c r="K639" s="33"/>
    </row>
    <row r="640" spans="1:11" outlineLevel="1" x14ac:dyDescent="0.2">
      <c r="A640" s="43">
        <v>67</v>
      </c>
      <c r="B640" s="44" t="s">
        <v>844</v>
      </c>
      <c r="C640" s="59" t="s">
        <v>845</v>
      </c>
      <c r="D640" s="45" t="s">
        <v>297</v>
      </c>
      <c r="E640" s="46">
        <v>3.057E-2</v>
      </c>
      <c r="F640" s="47">
        <v>0</v>
      </c>
      <c r="G640" s="48">
        <f>ROUND(E640*F640,2)</f>
        <v>0</v>
      </c>
      <c r="H640" s="46">
        <v>1</v>
      </c>
      <c r="I640" s="46">
        <f>ROUND(E640*H640,2)</f>
        <v>0.03</v>
      </c>
      <c r="J640" s="46">
        <v>0</v>
      </c>
      <c r="K640" s="46">
        <f>ROUND(E640*J640,2)</f>
        <v>0</v>
      </c>
    </row>
    <row r="641" spans="1:11" outlineLevel="1" x14ac:dyDescent="0.2">
      <c r="A641" s="31"/>
      <c r="B641" s="32"/>
      <c r="C641" s="71" t="s">
        <v>811</v>
      </c>
      <c r="D641" s="64"/>
      <c r="E641" s="65"/>
      <c r="F641" s="34"/>
      <c r="G641" s="34"/>
      <c r="H641" s="33"/>
      <c r="I641" s="33"/>
      <c r="J641" s="33"/>
      <c r="K641" s="33"/>
    </row>
    <row r="642" spans="1:11" outlineLevel="1" x14ac:dyDescent="0.2">
      <c r="A642" s="31"/>
      <c r="B642" s="32"/>
      <c r="C642" s="71" t="s">
        <v>6276</v>
      </c>
      <c r="D642" s="64"/>
      <c r="E642" s="65">
        <v>8.5400000000000007E-3</v>
      </c>
      <c r="F642" s="34"/>
      <c r="G642" s="34"/>
      <c r="H642" s="33"/>
      <c r="I642" s="33"/>
      <c r="J642" s="33"/>
      <c r="K642" s="33"/>
    </row>
    <row r="643" spans="1:11" outlineLevel="1" x14ac:dyDescent="0.2">
      <c r="A643" s="31"/>
      <c r="B643" s="32"/>
      <c r="C643" s="71" t="s">
        <v>6277</v>
      </c>
      <c r="D643" s="64"/>
      <c r="E643" s="65">
        <v>1.068E-2</v>
      </c>
      <c r="F643" s="34"/>
      <c r="G643" s="34"/>
      <c r="H643" s="33"/>
      <c r="I643" s="33"/>
      <c r="J643" s="33"/>
      <c r="K643" s="33"/>
    </row>
    <row r="644" spans="1:11" outlineLevel="1" x14ac:dyDescent="0.2">
      <c r="A644" s="31"/>
      <c r="B644" s="32"/>
      <c r="C644" s="71" t="s">
        <v>6278</v>
      </c>
      <c r="D644" s="64"/>
      <c r="E644" s="65">
        <v>2.9399999999999999E-3</v>
      </c>
      <c r="F644" s="34"/>
      <c r="G644" s="34"/>
      <c r="H644" s="33"/>
      <c r="I644" s="33"/>
      <c r="J644" s="33"/>
      <c r="K644" s="33"/>
    </row>
    <row r="645" spans="1:11" outlineLevel="1" x14ac:dyDescent="0.2">
      <c r="A645" s="31"/>
      <c r="B645" s="32"/>
      <c r="C645" s="71" t="s">
        <v>6279</v>
      </c>
      <c r="D645" s="64"/>
      <c r="E645" s="65">
        <v>2.9399999999999999E-3</v>
      </c>
      <c r="F645" s="34"/>
      <c r="G645" s="34"/>
      <c r="H645" s="33"/>
      <c r="I645" s="33"/>
      <c r="J645" s="33"/>
      <c r="K645" s="33"/>
    </row>
    <row r="646" spans="1:11" outlineLevel="1" x14ac:dyDescent="0.2">
      <c r="A646" s="31"/>
      <c r="B646" s="32"/>
      <c r="C646" s="71" t="s">
        <v>6280</v>
      </c>
      <c r="D646" s="64"/>
      <c r="E646" s="65">
        <v>3.2000000000000002E-3</v>
      </c>
      <c r="F646" s="34"/>
      <c r="G646" s="34"/>
      <c r="H646" s="33"/>
      <c r="I646" s="33"/>
      <c r="J646" s="33"/>
      <c r="K646" s="33"/>
    </row>
    <row r="647" spans="1:11" outlineLevel="1" x14ac:dyDescent="0.2">
      <c r="A647" s="31"/>
      <c r="B647" s="32"/>
      <c r="C647" s="72" t="s">
        <v>851</v>
      </c>
      <c r="D647" s="66"/>
      <c r="E647" s="67">
        <v>2.2599999999999999E-3</v>
      </c>
      <c r="F647" s="34"/>
      <c r="G647" s="34"/>
      <c r="H647" s="33"/>
      <c r="I647" s="33"/>
      <c r="J647" s="33"/>
      <c r="K647" s="33"/>
    </row>
    <row r="648" spans="1:11" ht="22.5" outlineLevel="1" x14ac:dyDescent="0.2">
      <c r="A648" s="43">
        <v>68</v>
      </c>
      <c r="B648" s="44" t="s">
        <v>852</v>
      </c>
      <c r="C648" s="59" t="s">
        <v>853</v>
      </c>
      <c r="D648" s="45" t="s">
        <v>297</v>
      </c>
      <c r="E648" s="46">
        <v>0.30839</v>
      </c>
      <c r="F648" s="47">
        <v>0</v>
      </c>
      <c r="G648" s="48">
        <f>ROUND(E648*F648,2)</f>
        <v>0</v>
      </c>
      <c r="H648" s="46">
        <v>1</v>
      </c>
      <c r="I648" s="46">
        <f>ROUND(E648*H648,2)</f>
        <v>0.31</v>
      </c>
      <c r="J648" s="46">
        <v>0</v>
      </c>
      <c r="K648" s="46">
        <f>ROUND(E648*J648,2)</f>
        <v>0</v>
      </c>
    </row>
    <row r="649" spans="1:11" outlineLevel="1" x14ac:dyDescent="0.2">
      <c r="A649" s="31"/>
      <c r="B649" s="32"/>
      <c r="C649" s="71" t="s">
        <v>598</v>
      </c>
      <c r="D649" s="64"/>
      <c r="E649" s="65"/>
      <c r="F649" s="34"/>
      <c r="G649" s="34"/>
      <c r="H649" s="33"/>
      <c r="I649" s="33"/>
      <c r="J649" s="33"/>
      <c r="K649" s="33"/>
    </row>
    <row r="650" spans="1:11" outlineLevel="1" x14ac:dyDescent="0.2">
      <c r="A650" s="31"/>
      <c r="B650" s="32"/>
      <c r="C650" s="71" t="s">
        <v>395</v>
      </c>
      <c r="D650" s="64"/>
      <c r="E650" s="65"/>
      <c r="F650" s="34"/>
      <c r="G650" s="34"/>
      <c r="H650" s="33"/>
      <c r="I650" s="33"/>
      <c r="J650" s="33"/>
      <c r="K650" s="33"/>
    </row>
    <row r="651" spans="1:11" outlineLevel="1" x14ac:dyDescent="0.2">
      <c r="A651" s="31"/>
      <c r="B651" s="32"/>
      <c r="C651" s="71" t="s">
        <v>6044</v>
      </c>
      <c r="D651" s="64"/>
      <c r="E651" s="65">
        <v>5.2599999999999999E-3</v>
      </c>
      <c r="F651" s="34"/>
      <c r="G651" s="34"/>
      <c r="H651" s="33"/>
      <c r="I651" s="33"/>
      <c r="J651" s="33"/>
      <c r="K651" s="33"/>
    </row>
    <row r="652" spans="1:11" outlineLevel="1" x14ac:dyDescent="0.2">
      <c r="A652" s="31"/>
      <c r="B652" s="32"/>
      <c r="C652" s="71" t="s">
        <v>605</v>
      </c>
      <c r="D652" s="64"/>
      <c r="E652" s="65">
        <v>3.79E-3</v>
      </c>
      <c r="F652" s="34"/>
      <c r="G652" s="34"/>
      <c r="H652" s="33"/>
      <c r="I652" s="33"/>
      <c r="J652" s="33"/>
      <c r="K652" s="33"/>
    </row>
    <row r="653" spans="1:11" outlineLevel="1" x14ac:dyDescent="0.2">
      <c r="A653" s="31"/>
      <c r="B653" s="32"/>
      <c r="C653" s="71" t="s">
        <v>6045</v>
      </c>
      <c r="D653" s="64"/>
      <c r="E653" s="65">
        <v>3.79E-3</v>
      </c>
      <c r="F653" s="34"/>
      <c r="G653" s="34"/>
      <c r="H653" s="33"/>
      <c r="I653" s="33"/>
      <c r="J653" s="33"/>
      <c r="K653" s="33"/>
    </row>
    <row r="654" spans="1:11" outlineLevel="1" x14ac:dyDescent="0.2">
      <c r="A654" s="31"/>
      <c r="B654" s="32"/>
      <c r="C654" s="71" t="s">
        <v>6047</v>
      </c>
      <c r="D654" s="64"/>
      <c r="E654" s="65">
        <v>5.2599999999999999E-3</v>
      </c>
      <c r="F654" s="34"/>
      <c r="G654" s="34"/>
      <c r="H654" s="33"/>
      <c r="I654" s="33"/>
      <c r="J654" s="33"/>
      <c r="K654" s="33"/>
    </row>
    <row r="655" spans="1:11" outlineLevel="1" x14ac:dyDescent="0.2">
      <c r="A655" s="31"/>
      <c r="B655" s="32"/>
      <c r="C655" s="71" t="s">
        <v>6051</v>
      </c>
      <c r="D655" s="64"/>
      <c r="E655" s="65">
        <v>4.8999999999999998E-3</v>
      </c>
      <c r="F655" s="34"/>
      <c r="G655" s="34"/>
      <c r="H655" s="33"/>
      <c r="I655" s="33"/>
      <c r="J655" s="33"/>
      <c r="K655" s="33"/>
    </row>
    <row r="656" spans="1:11" outlineLevel="1" x14ac:dyDescent="0.2">
      <c r="A656" s="31"/>
      <c r="B656" s="32"/>
      <c r="C656" s="71" t="s">
        <v>6052</v>
      </c>
      <c r="D656" s="64"/>
      <c r="E656" s="65">
        <v>4.28E-3</v>
      </c>
      <c r="F656" s="34"/>
      <c r="G656" s="34"/>
      <c r="H656" s="33"/>
      <c r="I656" s="33"/>
      <c r="J656" s="33"/>
      <c r="K656" s="33"/>
    </row>
    <row r="657" spans="1:11" outlineLevel="1" x14ac:dyDescent="0.2">
      <c r="A657" s="31"/>
      <c r="B657" s="32"/>
      <c r="C657" s="71" t="s">
        <v>6055</v>
      </c>
      <c r="D657" s="64"/>
      <c r="E657" s="65">
        <v>8.0800000000000004E-3</v>
      </c>
      <c r="F657" s="34"/>
      <c r="G657" s="34"/>
      <c r="H657" s="33"/>
      <c r="I657" s="33"/>
      <c r="J657" s="33"/>
      <c r="K657" s="33"/>
    </row>
    <row r="658" spans="1:11" outlineLevel="1" x14ac:dyDescent="0.2">
      <c r="A658" s="31"/>
      <c r="B658" s="32"/>
      <c r="C658" s="71" t="s">
        <v>6057</v>
      </c>
      <c r="D658" s="64"/>
      <c r="E658" s="65">
        <v>8.0800000000000004E-3</v>
      </c>
      <c r="F658" s="34"/>
      <c r="G658" s="34"/>
      <c r="H658" s="33"/>
      <c r="I658" s="33"/>
      <c r="J658" s="33"/>
      <c r="K658" s="33"/>
    </row>
    <row r="659" spans="1:11" outlineLevel="1" x14ac:dyDescent="0.2">
      <c r="A659" s="31"/>
      <c r="B659" s="32"/>
      <c r="C659" s="71" t="s">
        <v>6058</v>
      </c>
      <c r="D659" s="64"/>
      <c r="E659" s="65">
        <v>3.3700000000000002E-3</v>
      </c>
      <c r="F659" s="34"/>
      <c r="G659" s="34"/>
      <c r="H659" s="33"/>
      <c r="I659" s="33"/>
      <c r="J659" s="33"/>
      <c r="K659" s="33"/>
    </row>
    <row r="660" spans="1:11" outlineLevel="1" x14ac:dyDescent="0.2">
      <c r="A660" s="31"/>
      <c r="B660" s="32"/>
      <c r="C660" s="71" t="s">
        <v>6059</v>
      </c>
      <c r="D660" s="64"/>
      <c r="E660" s="65">
        <v>6.7299999999999999E-3</v>
      </c>
      <c r="F660" s="34"/>
      <c r="G660" s="34"/>
      <c r="H660" s="33"/>
      <c r="I660" s="33"/>
      <c r="J660" s="33"/>
      <c r="K660" s="33"/>
    </row>
    <row r="661" spans="1:11" outlineLevel="1" x14ac:dyDescent="0.2">
      <c r="A661" s="31"/>
      <c r="B661" s="32"/>
      <c r="C661" s="71" t="s">
        <v>6060</v>
      </c>
      <c r="D661" s="64"/>
      <c r="E661" s="65">
        <v>3.3700000000000002E-3</v>
      </c>
      <c r="F661" s="34"/>
      <c r="G661" s="34"/>
      <c r="H661" s="33"/>
      <c r="I661" s="33"/>
      <c r="J661" s="33"/>
      <c r="K661" s="33"/>
    </row>
    <row r="662" spans="1:11" outlineLevel="1" x14ac:dyDescent="0.2">
      <c r="A662" s="31"/>
      <c r="B662" s="32"/>
      <c r="C662" s="71" t="s">
        <v>6061</v>
      </c>
      <c r="D662" s="64"/>
      <c r="E662" s="65">
        <v>5.3899999999999998E-3</v>
      </c>
      <c r="F662" s="34"/>
      <c r="G662" s="34"/>
      <c r="H662" s="33"/>
      <c r="I662" s="33"/>
      <c r="J662" s="33"/>
      <c r="K662" s="33"/>
    </row>
    <row r="663" spans="1:11" outlineLevel="1" x14ac:dyDescent="0.2">
      <c r="A663" s="31"/>
      <c r="B663" s="32"/>
      <c r="C663" s="71" t="s">
        <v>6062</v>
      </c>
      <c r="D663" s="64"/>
      <c r="E663" s="65">
        <v>3.3700000000000002E-3</v>
      </c>
      <c r="F663" s="34"/>
      <c r="G663" s="34"/>
      <c r="H663" s="33"/>
      <c r="I663" s="33"/>
      <c r="J663" s="33"/>
      <c r="K663" s="33"/>
    </row>
    <row r="664" spans="1:11" outlineLevel="1" x14ac:dyDescent="0.2">
      <c r="A664" s="31"/>
      <c r="B664" s="32"/>
      <c r="C664" s="71" t="s">
        <v>6063</v>
      </c>
      <c r="D664" s="64"/>
      <c r="E664" s="65">
        <v>3.3700000000000002E-3</v>
      </c>
      <c r="F664" s="34"/>
      <c r="G664" s="34"/>
      <c r="H664" s="33"/>
      <c r="I664" s="33"/>
      <c r="J664" s="33"/>
      <c r="K664" s="33"/>
    </row>
    <row r="665" spans="1:11" outlineLevel="1" x14ac:dyDescent="0.2">
      <c r="A665" s="31"/>
      <c r="B665" s="32"/>
      <c r="C665" s="71" t="s">
        <v>6064</v>
      </c>
      <c r="D665" s="64"/>
      <c r="E665" s="65">
        <v>5.2599999999999999E-3</v>
      </c>
      <c r="F665" s="34"/>
      <c r="G665" s="34"/>
      <c r="H665" s="33"/>
      <c r="I665" s="33"/>
      <c r="J665" s="33"/>
      <c r="K665" s="33"/>
    </row>
    <row r="666" spans="1:11" outlineLevel="1" x14ac:dyDescent="0.2">
      <c r="A666" s="31"/>
      <c r="B666" s="32"/>
      <c r="C666" s="71" t="s">
        <v>404</v>
      </c>
      <c r="D666" s="64"/>
      <c r="E666" s="65"/>
      <c r="F666" s="34"/>
      <c r="G666" s="34"/>
      <c r="H666" s="33"/>
      <c r="I666" s="33"/>
      <c r="J666" s="33"/>
      <c r="K666" s="33"/>
    </row>
    <row r="667" spans="1:11" outlineLevel="1" x14ac:dyDescent="0.2">
      <c r="A667" s="31"/>
      <c r="B667" s="32"/>
      <c r="C667" s="71" t="s">
        <v>6068</v>
      </c>
      <c r="D667" s="64"/>
      <c r="E667" s="65">
        <v>3.3700000000000002E-3</v>
      </c>
      <c r="F667" s="34"/>
      <c r="G667" s="34"/>
      <c r="H667" s="33"/>
      <c r="I667" s="33"/>
      <c r="J667" s="33"/>
      <c r="K667" s="33"/>
    </row>
    <row r="668" spans="1:11" outlineLevel="1" x14ac:dyDescent="0.2">
      <c r="A668" s="31"/>
      <c r="B668" s="32"/>
      <c r="C668" s="71" t="s">
        <v>6069</v>
      </c>
      <c r="D668" s="64"/>
      <c r="E668" s="65">
        <v>3.79E-3</v>
      </c>
      <c r="F668" s="34"/>
      <c r="G668" s="34"/>
      <c r="H668" s="33"/>
      <c r="I668" s="33"/>
      <c r="J668" s="33"/>
      <c r="K668" s="33"/>
    </row>
    <row r="669" spans="1:11" outlineLevel="1" x14ac:dyDescent="0.2">
      <c r="A669" s="31"/>
      <c r="B669" s="32"/>
      <c r="C669" s="71" t="s">
        <v>6070</v>
      </c>
      <c r="D669" s="64"/>
      <c r="E669" s="65">
        <v>3.6700000000000001E-3</v>
      </c>
      <c r="F669" s="34"/>
      <c r="G669" s="34"/>
      <c r="H669" s="33"/>
      <c r="I669" s="33"/>
      <c r="J669" s="33"/>
      <c r="K669" s="33"/>
    </row>
    <row r="670" spans="1:11" outlineLevel="1" x14ac:dyDescent="0.2">
      <c r="A670" s="31"/>
      <c r="B670" s="32"/>
      <c r="C670" s="71" t="s">
        <v>6071</v>
      </c>
      <c r="D670" s="64"/>
      <c r="E670" s="65">
        <v>3.3700000000000002E-3</v>
      </c>
      <c r="F670" s="34"/>
      <c r="G670" s="34"/>
      <c r="H670" s="33"/>
      <c r="I670" s="33"/>
      <c r="J670" s="33"/>
      <c r="K670" s="33"/>
    </row>
    <row r="671" spans="1:11" outlineLevel="1" x14ac:dyDescent="0.2">
      <c r="A671" s="31"/>
      <c r="B671" s="32"/>
      <c r="C671" s="71" t="s">
        <v>6072</v>
      </c>
      <c r="D671" s="64"/>
      <c r="E671" s="65">
        <v>3.5500000000000002E-3</v>
      </c>
      <c r="F671" s="34"/>
      <c r="G671" s="34"/>
      <c r="H671" s="33"/>
      <c r="I671" s="33"/>
      <c r="J671" s="33"/>
      <c r="K671" s="33"/>
    </row>
    <row r="672" spans="1:11" outlineLevel="1" x14ac:dyDescent="0.2">
      <c r="A672" s="31"/>
      <c r="B672" s="32"/>
      <c r="C672" s="71" t="s">
        <v>6073</v>
      </c>
      <c r="D672" s="64"/>
      <c r="E672" s="65">
        <v>3.3700000000000002E-3</v>
      </c>
      <c r="F672" s="34"/>
      <c r="G672" s="34"/>
      <c r="H672" s="33"/>
      <c r="I672" s="33"/>
      <c r="J672" s="33"/>
      <c r="K672" s="33"/>
    </row>
    <row r="673" spans="1:11" outlineLevel="1" x14ac:dyDescent="0.2">
      <c r="A673" s="31"/>
      <c r="B673" s="32"/>
      <c r="C673" s="71" t="s">
        <v>6074</v>
      </c>
      <c r="D673" s="64"/>
      <c r="E673" s="65">
        <v>3.2399999999999998E-3</v>
      </c>
      <c r="F673" s="34"/>
      <c r="G673" s="34"/>
      <c r="H673" s="33"/>
      <c r="I673" s="33"/>
      <c r="J673" s="33"/>
      <c r="K673" s="33"/>
    </row>
    <row r="674" spans="1:11" outlineLevel="1" x14ac:dyDescent="0.2">
      <c r="A674" s="31"/>
      <c r="B674" s="32"/>
      <c r="C674" s="71" t="s">
        <v>6075</v>
      </c>
      <c r="D674" s="64"/>
      <c r="E674" s="65">
        <v>3.79E-3</v>
      </c>
      <c r="F674" s="34"/>
      <c r="G674" s="34"/>
      <c r="H674" s="33"/>
      <c r="I674" s="33"/>
      <c r="J674" s="33"/>
      <c r="K674" s="33"/>
    </row>
    <row r="675" spans="1:11" outlineLevel="1" x14ac:dyDescent="0.2">
      <c r="A675" s="31"/>
      <c r="B675" s="32"/>
      <c r="C675" s="71" t="s">
        <v>6076</v>
      </c>
      <c r="D675" s="64"/>
      <c r="E675" s="65">
        <v>8.0800000000000004E-3</v>
      </c>
      <c r="F675" s="34"/>
      <c r="G675" s="34"/>
      <c r="H675" s="33"/>
      <c r="I675" s="33"/>
      <c r="J675" s="33"/>
      <c r="K675" s="33"/>
    </row>
    <row r="676" spans="1:11" outlineLevel="1" x14ac:dyDescent="0.2">
      <c r="A676" s="31"/>
      <c r="B676" s="32"/>
      <c r="C676" s="71" t="s">
        <v>6052</v>
      </c>
      <c r="D676" s="64"/>
      <c r="E676" s="65">
        <v>4.28E-3</v>
      </c>
      <c r="F676" s="34"/>
      <c r="G676" s="34"/>
      <c r="H676" s="33"/>
      <c r="I676" s="33"/>
      <c r="J676" s="33"/>
      <c r="K676" s="33"/>
    </row>
    <row r="677" spans="1:11" outlineLevel="1" x14ac:dyDescent="0.2">
      <c r="A677" s="31"/>
      <c r="B677" s="32"/>
      <c r="C677" s="71" t="s">
        <v>6077</v>
      </c>
      <c r="D677" s="64"/>
      <c r="E677" s="65">
        <v>3.79E-3</v>
      </c>
      <c r="F677" s="34"/>
      <c r="G677" s="34"/>
      <c r="H677" s="33"/>
      <c r="I677" s="33"/>
      <c r="J677" s="33"/>
      <c r="K677" s="33"/>
    </row>
    <row r="678" spans="1:11" outlineLevel="1" x14ac:dyDescent="0.2">
      <c r="A678" s="31"/>
      <c r="B678" s="32"/>
      <c r="C678" s="71" t="s">
        <v>6078</v>
      </c>
      <c r="D678" s="64"/>
      <c r="E678" s="65">
        <v>3.79E-3</v>
      </c>
      <c r="F678" s="34"/>
      <c r="G678" s="34"/>
      <c r="H678" s="33"/>
      <c r="I678" s="33"/>
      <c r="J678" s="33"/>
      <c r="K678" s="33"/>
    </row>
    <row r="679" spans="1:11" outlineLevel="1" x14ac:dyDescent="0.2">
      <c r="A679" s="31"/>
      <c r="B679" s="32"/>
      <c r="C679" s="71" t="s">
        <v>6079</v>
      </c>
      <c r="D679" s="64"/>
      <c r="E679" s="65">
        <v>4.0400000000000002E-3</v>
      </c>
      <c r="F679" s="34"/>
      <c r="G679" s="34"/>
      <c r="H679" s="33"/>
      <c r="I679" s="33"/>
      <c r="J679" s="33"/>
      <c r="K679" s="33"/>
    </row>
    <row r="680" spans="1:11" outlineLevel="1" x14ac:dyDescent="0.2">
      <c r="A680" s="31"/>
      <c r="B680" s="32"/>
      <c r="C680" s="71" t="s">
        <v>6081</v>
      </c>
      <c r="D680" s="64"/>
      <c r="E680" s="65">
        <v>3.79E-3</v>
      </c>
      <c r="F680" s="34"/>
      <c r="G680" s="34"/>
      <c r="H680" s="33"/>
      <c r="I680" s="33"/>
      <c r="J680" s="33"/>
      <c r="K680" s="33"/>
    </row>
    <row r="681" spans="1:11" outlineLevel="1" x14ac:dyDescent="0.2">
      <c r="A681" s="31"/>
      <c r="B681" s="32"/>
      <c r="C681" s="71" t="s">
        <v>6082</v>
      </c>
      <c r="D681" s="64"/>
      <c r="E681" s="65">
        <v>3.79E-3</v>
      </c>
      <c r="F681" s="34"/>
      <c r="G681" s="34"/>
      <c r="H681" s="33"/>
      <c r="I681" s="33"/>
      <c r="J681" s="33"/>
      <c r="K681" s="33"/>
    </row>
    <row r="682" spans="1:11" outlineLevel="1" x14ac:dyDescent="0.2">
      <c r="A682" s="31"/>
      <c r="B682" s="32"/>
      <c r="C682" s="71" t="s">
        <v>6083</v>
      </c>
      <c r="D682" s="64"/>
      <c r="E682" s="65">
        <v>3.79E-3</v>
      </c>
      <c r="F682" s="34"/>
      <c r="G682" s="34"/>
      <c r="H682" s="33"/>
      <c r="I682" s="33"/>
      <c r="J682" s="33"/>
      <c r="K682" s="33"/>
    </row>
    <row r="683" spans="1:11" outlineLevel="1" x14ac:dyDescent="0.2">
      <c r="A683" s="31"/>
      <c r="B683" s="32"/>
      <c r="C683" s="71" t="s">
        <v>6084</v>
      </c>
      <c r="D683" s="64"/>
      <c r="E683" s="65">
        <v>3.79E-3</v>
      </c>
      <c r="F683" s="34"/>
      <c r="G683" s="34"/>
      <c r="H683" s="33"/>
      <c r="I683" s="33"/>
      <c r="J683" s="33"/>
      <c r="K683" s="33"/>
    </row>
    <row r="684" spans="1:11" outlineLevel="1" x14ac:dyDescent="0.2">
      <c r="A684" s="31"/>
      <c r="B684" s="32"/>
      <c r="C684" s="71" t="s">
        <v>6085</v>
      </c>
      <c r="D684" s="64"/>
      <c r="E684" s="65">
        <v>3.79E-3</v>
      </c>
      <c r="F684" s="34"/>
      <c r="G684" s="34"/>
      <c r="H684" s="33"/>
      <c r="I684" s="33"/>
      <c r="J684" s="33"/>
      <c r="K684" s="33"/>
    </row>
    <row r="685" spans="1:11" outlineLevel="1" x14ac:dyDescent="0.2">
      <c r="A685" s="31"/>
      <c r="B685" s="32"/>
      <c r="C685" s="71" t="s">
        <v>408</v>
      </c>
      <c r="D685" s="64"/>
      <c r="E685" s="65"/>
      <c r="F685" s="34"/>
      <c r="G685" s="34"/>
      <c r="H685" s="33"/>
      <c r="I685" s="33"/>
      <c r="J685" s="33"/>
      <c r="K685" s="33"/>
    </row>
    <row r="686" spans="1:11" outlineLevel="1" x14ac:dyDescent="0.2">
      <c r="A686" s="31"/>
      <c r="B686" s="32"/>
      <c r="C686" s="71" t="s">
        <v>6088</v>
      </c>
      <c r="D686" s="64"/>
      <c r="E686" s="65">
        <v>3.3700000000000002E-3</v>
      </c>
      <c r="F686" s="34"/>
      <c r="G686" s="34"/>
      <c r="H686" s="33"/>
      <c r="I686" s="33"/>
      <c r="J686" s="33"/>
      <c r="K686" s="33"/>
    </row>
    <row r="687" spans="1:11" outlineLevel="1" x14ac:dyDescent="0.2">
      <c r="A687" s="31"/>
      <c r="B687" s="32"/>
      <c r="C687" s="71" t="s">
        <v>6091</v>
      </c>
      <c r="D687" s="64"/>
      <c r="E687" s="65">
        <v>3.3700000000000002E-3</v>
      </c>
      <c r="F687" s="34"/>
      <c r="G687" s="34"/>
      <c r="H687" s="33"/>
      <c r="I687" s="33"/>
      <c r="J687" s="33"/>
      <c r="K687" s="33"/>
    </row>
    <row r="688" spans="1:11" outlineLevel="1" x14ac:dyDescent="0.2">
      <c r="A688" s="31"/>
      <c r="B688" s="32"/>
      <c r="C688" s="71" t="s">
        <v>6089</v>
      </c>
      <c r="D688" s="64"/>
      <c r="E688" s="65">
        <v>3.3700000000000002E-3</v>
      </c>
      <c r="F688" s="34"/>
      <c r="G688" s="34"/>
      <c r="H688" s="33"/>
      <c r="I688" s="33"/>
      <c r="J688" s="33"/>
      <c r="K688" s="33"/>
    </row>
    <row r="689" spans="1:11" outlineLevel="1" x14ac:dyDescent="0.2">
      <c r="A689" s="31"/>
      <c r="B689" s="32"/>
      <c r="C689" s="71" t="s">
        <v>6090</v>
      </c>
      <c r="D689" s="64"/>
      <c r="E689" s="65">
        <v>4.5900000000000003E-3</v>
      </c>
      <c r="F689" s="34"/>
      <c r="G689" s="34"/>
      <c r="H689" s="33"/>
      <c r="I689" s="33"/>
      <c r="J689" s="33"/>
      <c r="K689" s="33"/>
    </row>
    <row r="690" spans="1:11" outlineLevel="1" x14ac:dyDescent="0.2">
      <c r="A690" s="31"/>
      <c r="B690" s="32"/>
      <c r="C690" s="71" t="s">
        <v>6092</v>
      </c>
      <c r="D690" s="64"/>
      <c r="E690" s="65">
        <v>4.5900000000000003E-3</v>
      </c>
      <c r="F690" s="34"/>
      <c r="G690" s="34"/>
      <c r="H690" s="33"/>
      <c r="I690" s="33"/>
      <c r="J690" s="33"/>
      <c r="K690" s="33"/>
    </row>
    <row r="691" spans="1:11" outlineLevel="1" x14ac:dyDescent="0.2">
      <c r="A691" s="31"/>
      <c r="B691" s="32"/>
      <c r="C691" s="71" t="s">
        <v>6093</v>
      </c>
      <c r="D691" s="64"/>
      <c r="E691" s="65">
        <v>4.8999999999999998E-3</v>
      </c>
      <c r="F691" s="34"/>
      <c r="G691" s="34"/>
      <c r="H691" s="33"/>
      <c r="I691" s="33"/>
      <c r="J691" s="33"/>
      <c r="K691" s="33"/>
    </row>
    <row r="692" spans="1:11" outlineLevel="1" x14ac:dyDescent="0.2">
      <c r="A692" s="31"/>
      <c r="B692" s="32"/>
      <c r="C692" s="71" t="s">
        <v>6096</v>
      </c>
      <c r="D692" s="64"/>
      <c r="E692" s="65">
        <v>9.1800000000000007E-3</v>
      </c>
      <c r="F692" s="34"/>
      <c r="G692" s="34"/>
      <c r="H692" s="33"/>
      <c r="I692" s="33"/>
      <c r="J692" s="33"/>
      <c r="K692" s="33"/>
    </row>
    <row r="693" spans="1:11" outlineLevel="1" x14ac:dyDescent="0.2">
      <c r="A693" s="31"/>
      <c r="B693" s="32"/>
      <c r="C693" s="71" t="s">
        <v>411</v>
      </c>
      <c r="D693" s="64"/>
      <c r="E693" s="65"/>
      <c r="F693" s="34"/>
      <c r="G693" s="34"/>
      <c r="H693" s="33"/>
      <c r="I693" s="33"/>
      <c r="J693" s="33"/>
      <c r="K693" s="33"/>
    </row>
    <row r="694" spans="1:11" outlineLevel="1" x14ac:dyDescent="0.2">
      <c r="A694" s="31"/>
      <c r="B694" s="32"/>
      <c r="C694" s="71" t="s">
        <v>6100</v>
      </c>
      <c r="D694" s="64"/>
      <c r="E694" s="65">
        <v>3.2399999999999998E-3</v>
      </c>
      <c r="F694" s="34"/>
      <c r="G694" s="34"/>
      <c r="H694" s="33"/>
      <c r="I694" s="33"/>
      <c r="J694" s="33"/>
      <c r="K694" s="33"/>
    </row>
    <row r="695" spans="1:11" outlineLevel="1" x14ac:dyDescent="0.2">
      <c r="A695" s="31"/>
      <c r="B695" s="32"/>
      <c r="C695" s="71" t="s">
        <v>6102</v>
      </c>
      <c r="D695" s="64"/>
      <c r="E695" s="65">
        <v>3.2399999999999998E-3</v>
      </c>
      <c r="F695" s="34"/>
      <c r="G695" s="34"/>
      <c r="H695" s="33"/>
      <c r="I695" s="33"/>
      <c r="J695" s="33"/>
      <c r="K695" s="33"/>
    </row>
    <row r="696" spans="1:11" outlineLevel="1" x14ac:dyDescent="0.2">
      <c r="A696" s="31"/>
      <c r="B696" s="32"/>
      <c r="C696" s="71" t="s">
        <v>6103</v>
      </c>
      <c r="D696" s="64"/>
      <c r="E696" s="65">
        <v>4.28E-3</v>
      </c>
      <c r="F696" s="34"/>
      <c r="G696" s="34"/>
      <c r="H696" s="33"/>
      <c r="I696" s="33"/>
      <c r="J696" s="33"/>
      <c r="K696" s="33"/>
    </row>
    <row r="697" spans="1:11" outlineLevel="1" x14ac:dyDescent="0.2">
      <c r="A697" s="31"/>
      <c r="B697" s="32"/>
      <c r="C697" s="71" t="s">
        <v>605</v>
      </c>
      <c r="D697" s="64"/>
      <c r="E697" s="65">
        <v>3.79E-3</v>
      </c>
      <c r="F697" s="34"/>
      <c r="G697" s="34"/>
      <c r="H697" s="33"/>
      <c r="I697" s="33"/>
      <c r="J697" s="33"/>
      <c r="K697" s="33"/>
    </row>
    <row r="698" spans="1:11" outlineLevel="1" x14ac:dyDescent="0.2">
      <c r="A698" s="31"/>
      <c r="B698" s="32"/>
      <c r="C698" s="71" t="s">
        <v>6104</v>
      </c>
      <c r="D698" s="64"/>
      <c r="E698" s="65">
        <v>3.2399999999999998E-3</v>
      </c>
      <c r="F698" s="34"/>
      <c r="G698" s="34"/>
      <c r="H698" s="33"/>
      <c r="I698" s="33"/>
      <c r="J698" s="33"/>
      <c r="K698" s="33"/>
    </row>
    <row r="699" spans="1:11" outlineLevel="1" x14ac:dyDescent="0.2">
      <c r="A699" s="31"/>
      <c r="B699" s="32"/>
      <c r="C699" s="71" t="s">
        <v>6105</v>
      </c>
      <c r="D699" s="64"/>
      <c r="E699" s="65">
        <v>3.2399999999999998E-3</v>
      </c>
      <c r="F699" s="34"/>
      <c r="G699" s="34"/>
      <c r="H699" s="33"/>
      <c r="I699" s="33"/>
      <c r="J699" s="33"/>
      <c r="K699" s="33"/>
    </row>
    <row r="700" spans="1:11" outlineLevel="1" x14ac:dyDescent="0.2">
      <c r="A700" s="31"/>
      <c r="B700" s="32"/>
      <c r="C700" s="71" t="s">
        <v>6106</v>
      </c>
      <c r="D700" s="64"/>
      <c r="E700" s="65">
        <v>3.2399999999999998E-3</v>
      </c>
      <c r="F700" s="34"/>
      <c r="G700" s="34"/>
      <c r="H700" s="33"/>
      <c r="I700" s="33"/>
      <c r="J700" s="33"/>
      <c r="K700" s="33"/>
    </row>
    <row r="701" spans="1:11" outlineLevel="1" x14ac:dyDescent="0.2">
      <c r="A701" s="31"/>
      <c r="B701" s="32"/>
      <c r="C701" s="71" t="s">
        <v>6107</v>
      </c>
      <c r="D701" s="64"/>
      <c r="E701" s="65">
        <v>3.2399999999999998E-3</v>
      </c>
      <c r="F701" s="34"/>
      <c r="G701" s="34"/>
      <c r="H701" s="33"/>
      <c r="I701" s="33"/>
      <c r="J701" s="33"/>
      <c r="K701" s="33"/>
    </row>
    <row r="702" spans="1:11" outlineLevel="1" x14ac:dyDescent="0.2">
      <c r="A702" s="31"/>
      <c r="B702" s="32"/>
      <c r="C702" s="71" t="s">
        <v>6108</v>
      </c>
      <c r="D702" s="64"/>
      <c r="E702" s="65">
        <v>3.3700000000000002E-3</v>
      </c>
      <c r="F702" s="34"/>
      <c r="G702" s="34"/>
      <c r="H702" s="33"/>
      <c r="I702" s="33"/>
      <c r="J702" s="33"/>
      <c r="K702" s="33"/>
    </row>
    <row r="703" spans="1:11" outlineLevel="1" x14ac:dyDescent="0.2">
      <c r="A703" s="31"/>
      <c r="B703" s="32"/>
      <c r="C703" s="71" t="s">
        <v>6052</v>
      </c>
      <c r="D703" s="64"/>
      <c r="E703" s="65">
        <v>4.28E-3</v>
      </c>
      <c r="F703" s="34"/>
      <c r="G703" s="34"/>
      <c r="H703" s="33"/>
      <c r="I703" s="33"/>
      <c r="J703" s="33"/>
      <c r="K703" s="33"/>
    </row>
    <row r="704" spans="1:11" outlineLevel="1" x14ac:dyDescent="0.2">
      <c r="A704" s="31"/>
      <c r="B704" s="32"/>
      <c r="C704" s="71" t="s">
        <v>6093</v>
      </c>
      <c r="D704" s="64"/>
      <c r="E704" s="65">
        <v>4.8999999999999998E-3</v>
      </c>
      <c r="F704" s="34"/>
      <c r="G704" s="34"/>
      <c r="H704" s="33"/>
      <c r="I704" s="33"/>
      <c r="J704" s="33"/>
      <c r="K704" s="33"/>
    </row>
    <row r="705" spans="1:11" outlineLevel="1" x14ac:dyDescent="0.2">
      <c r="A705" s="31"/>
      <c r="B705" s="32"/>
      <c r="C705" s="71" t="s">
        <v>6109</v>
      </c>
      <c r="D705" s="64"/>
      <c r="E705" s="65">
        <v>3.2399999999999998E-3</v>
      </c>
      <c r="F705" s="34"/>
      <c r="G705" s="34"/>
      <c r="H705" s="33"/>
      <c r="I705" s="33"/>
      <c r="J705" s="33"/>
      <c r="K705" s="33"/>
    </row>
    <row r="706" spans="1:11" outlineLevel="1" x14ac:dyDescent="0.2">
      <c r="A706" s="31"/>
      <c r="B706" s="32"/>
      <c r="C706" s="71" t="s">
        <v>6110</v>
      </c>
      <c r="D706" s="64"/>
      <c r="E706" s="65">
        <v>9.1800000000000007E-3</v>
      </c>
      <c r="F706" s="34"/>
      <c r="G706" s="34"/>
      <c r="H706" s="33"/>
      <c r="I706" s="33"/>
      <c r="J706" s="33"/>
      <c r="K706" s="33"/>
    </row>
    <row r="707" spans="1:11" outlineLevel="1" x14ac:dyDescent="0.2">
      <c r="A707" s="31"/>
      <c r="B707" s="32"/>
      <c r="C707" s="71" t="s">
        <v>6111</v>
      </c>
      <c r="D707" s="64"/>
      <c r="E707" s="65">
        <v>3.2399999999999998E-3</v>
      </c>
      <c r="F707" s="34"/>
      <c r="G707" s="34"/>
      <c r="H707" s="33"/>
      <c r="I707" s="33"/>
      <c r="J707" s="33"/>
      <c r="K707" s="33"/>
    </row>
    <row r="708" spans="1:11" outlineLevel="1" x14ac:dyDescent="0.2">
      <c r="A708" s="31"/>
      <c r="B708" s="32"/>
      <c r="C708" s="71" t="s">
        <v>415</v>
      </c>
      <c r="D708" s="64"/>
      <c r="E708" s="65"/>
      <c r="F708" s="34"/>
      <c r="G708" s="34"/>
      <c r="H708" s="33"/>
      <c r="I708" s="33"/>
      <c r="J708" s="33"/>
      <c r="K708" s="33"/>
    </row>
    <row r="709" spans="1:11" outlineLevel="1" x14ac:dyDescent="0.2">
      <c r="A709" s="31"/>
      <c r="B709" s="32"/>
      <c r="C709" s="71" t="s">
        <v>6114</v>
      </c>
      <c r="D709" s="64"/>
      <c r="E709" s="65">
        <v>9.7900000000000001E-3</v>
      </c>
      <c r="F709" s="34"/>
      <c r="G709" s="34"/>
      <c r="H709" s="33"/>
      <c r="I709" s="33"/>
      <c r="J709" s="33"/>
      <c r="K709" s="33"/>
    </row>
    <row r="710" spans="1:11" outlineLevel="1" x14ac:dyDescent="0.2">
      <c r="A710" s="31"/>
      <c r="B710" s="32"/>
      <c r="C710" s="71" t="s">
        <v>6115</v>
      </c>
      <c r="D710" s="64"/>
      <c r="E710" s="65">
        <v>9.1800000000000007E-3</v>
      </c>
      <c r="F710" s="34"/>
      <c r="G710" s="34"/>
      <c r="H710" s="33"/>
      <c r="I710" s="33"/>
      <c r="J710" s="33"/>
      <c r="K710" s="33"/>
    </row>
    <row r="711" spans="1:11" outlineLevel="1" x14ac:dyDescent="0.2">
      <c r="A711" s="31"/>
      <c r="B711" s="32"/>
      <c r="C711" s="71" t="s">
        <v>6116</v>
      </c>
      <c r="D711" s="64"/>
      <c r="E711" s="65">
        <v>3.2399999999999998E-3</v>
      </c>
      <c r="F711" s="34"/>
      <c r="G711" s="34"/>
      <c r="H711" s="33"/>
      <c r="I711" s="33"/>
      <c r="J711" s="33"/>
      <c r="K711" s="33"/>
    </row>
    <row r="712" spans="1:11" outlineLevel="1" x14ac:dyDescent="0.2">
      <c r="A712" s="31"/>
      <c r="B712" s="32"/>
      <c r="C712" s="71" t="s">
        <v>6117</v>
      </c>
      <c r="D712" s="64"/>
      <c r="E712" s="65">
        <v>3.2399999999999998E-3</v>
      </c>
      <c r="F712" s="34"/>
      <c r="G712" s="34"/>
      <c r="H712" s="33"/>
      <c r="I712" s="33"/>
      <c r="J712" s="33"/>
      <c r="K712" s="33"/>
    </row>
    <row r="713" spans="1:11" outlineLevel="1" x14ac:dyDescent="0.2">
      <c r="A713" s="31"/>
      <c r="B713" s="32"/>
      <c r="C713" s="71" t="s">
        <v>6118</v>
      </c>
      <c r="D713" s="64"/>
      <c r="E713" s="65">
        <v>3.3700000000000002E-3</v>
      </c>
      <c r="F713" s="34"/>
      <c r="G713" s="34"/>
      <c r="H713" s="33"/>
      <c r="I713" s="33"/>
      <c r="J713" s="33"/>
      <c r="K713" s="33"/>
    </row>
    <row r="714" spans="1:11" outlineLevel="1" x14ac:dyDescent="0.2">
      <c r="A714" s="31"/>
      <c r="B714" s="32"/>
      <c r="C714" s="71" t="s">
        <v>6119</v>
      </c>
      <c r="D714" s="64"/>
      <c r="E714" s="65">
        <v>3.2399999999999998E-3</v>
      </c>
      <c r="F714" s="34"/>
      <c r="G714" s="34"/>
      <c r="H714" s="33"/>
      <c r="I714" s="33"/>
      <c r="J714" s="33"/>
      <c r="K714" s="33"/>
    </row>
    <row r="715" spans="1:11" outlineLevel="1" x14ac:dyDescent="0.2">
      <c r="A715" s="31"/>
      <c r="B715" s="32"/>
      <c r="C715" s="71" t="s">
        <v>6120</v>
      </c>
      <c r="D715" s="64"/>
      <c r="E715" s="65">
        <v>3.3700000000000002E-3</v>
      </c>
      <c r="F715" s="34"/>
      <c r="G715" s="34"/>
      <c r="H715" s="33"/>
      <c r="I715" s="33"/>
      <c r="J715" s="33"/>
      <c r="K715" s="33"/>
    </row>
    <row r="716" spans="1:11" outlineLevel="1" x14ac:dyDescent="0.2">
      <c r="A716" s="31"/>
      <c r="B716" s="32"/>
      <c r="C716" s="71" t="s">
        <v>6121</v>
      </c>
      <c r="D716" s="64"/>
      <c r="E716" s="65">
        <v>3.2399999999999998E-3</v>
      </c>
      <c r="F716" s="34"/>
      <c r="G716" s="34"/>
      <c r="H716" s="33"/>
      <c r="I716" s="33"/>
      <c r="J716" s="33"/>
      <c r="K716" s="33"/>
    </row>
    <row r="717" spans="1:11" outlineLevel="1" x14ac:dyDescent="0.2">
      <c r="A717" s="31"/>
      <c r="B717" s="32"/>
      <c r="C717" s="71" t="s">
        <v>6122</v>
      </c>
      <c r="D717" s="64"/>
      <c r="E717" s="65">
        <v>3.2399999999999998E-3</v>
      </c>
      <c r="F717" s="34"/>
      <c r="G717" s="34"/>
      <c r="H717" s="33"/>
      <c r="I717" s="33"/>
      <c r="J717" s="33"/>
      <c r="K717" s="33"/>
    </row>
    <row r="718" spans="1:11" outlineLevel="1" x14ac:dyDescent="0.2">
      <c r="A718" s="31"/>
      <c r="B718" s="32"/>
      <c r="C718" s="71" t="s">
        <v>6093</v>
      </c>
      <c r="D718" s="64"/>
      <c r="E718" s="65">
        <v>4.8999999999999998E-3</v>
      </c>
      <c r="F718" s="34"/>
      <c r="G718" s="34"/>
      <c r="H718" s="33"/>
      <c r="I718" s="33"/>
      <c r="J718" s="33"/>
      <c r="K718" s="33"/>
    </row>
    <row r="719" spans="1:11" outlineLevel="1" x14ac:dyDescent="0.2">
      <c r="A719" s="31"/>
      <c r="B719" s="32"/>
      <c r="C719" s="71" t="s">
        <v>6281</v>
      </c>
      <c r="D719" s="64"/>
      <c r="E719" s="65">
        <v>3.2399999999999998E-3</v>
      </c>
      <c r="F719" s="34"/>
      <c r="G719" s="34"/>
      <c r="H719" s="33"/>
      <c r="I719" s="33"/>
      <c r="J719" s="33"/>
      <c r="K719" s="33"/>
    </row>
    <row r="720" spans="1:11" outlineLevel="1" x14ac:dyDescent="0.2">
      <c r="A720" s="31"/>
      <c r="B720" s="32"/>
      <c r="C720" s="71" t="s">
        <v>6124</v>
      </c>
      <c r="D720" s="64"/>
      <c r="E720" s="65">
        <v>3.2399999999999998E-3</v>
      </c>
      <c r="F720" s="34"/>
      <c r="G720" s="34"/>
      <c r="H720" s="33"/>
      <c r="I720" s="33"/>
      <c r="J720" s="33"/>
      <c r="K720" s="33"/>
    </row>
    <row r="721" spans="1:11" outlineLevel="1" x14ac:dyDescent="0.2">
      <c r="A721" s="31"/>
      <c r="B721" s="32"/>
      <c r="C721" s="71" t="s">
        <v>420</v>
      </c>
      <c r="D721" s="64"/>
      <c r="E721" s="65"/>
      <c r="F721" s="34"/>
      <c r="G721" s="34"/>
      <c r="H721" s="33"/>
      <c r="I721" s="33"/>
      <c r="J721" s="33"/>
      <c r="K721" s="33"/>
    </row>
    <row r="722" spans="1:11" outlineLevel="1" x14ac:dyDescent="0.2">
      <c r="A722" s="31"/>
      <c r="B722" s="32"/>
      <c r="C722" s="71" t="s">
        <v>6125</v>
      </c>
      <c r="D722" s="64"/>
      <c r="E722" s="65">
        <v>7.5900000000000004E-3</v>
      </c>
      <c r="F722" s="34"/>
      <c r="G722" s="34"/>
      <c r="H722" s="33"/>
      <c r="I722" s="33"/>
      <c r="J722" s="33"/>
      <c r="K722" s="33"/>
    </row>
    <row r="723" spans="1:11" outlineLevel="1" x14ac:dyDescent="0.2">
      <c r="A723" s="31"/>
      <c r="B723" s="32"/>
      <c r="C723" s="71" t="s">
        <v>6126</v>
      </c>
      <c r="D723" s="64"/>
      <c r="E723" s="65">
        <v>8.0800000000000004E-3</v>
      </c>
      <c r="F723" s="34"/>
      <c r="G723" s="34"/>
      <c r="H723" s="33"/>
      <c r="I723" s="33"/>
      <c r="J723" s="33"/>
      <c r="K723" s="33"/>
    </row>
    <row r="724" spans="1:11" outlineLevel="1" x14ac:dyDescent="0.2">
      <c r="A724" s="31"/>
      <c r="B724" s="32"/>
      <c r="C724" s="71" t="s">
        <v>6093</v>
      </c>
      <c r="D724" s="64"/>
      <c r="E724" s="65">
        <v>4.8999999999999998E-3</v>
      </c>
      <c r="F724" s="34"/>
      <c r="G724" s="34"/>
      <c r="H724" s="33"/>
      <c r="I724" s="33"/>
      <c r="J724" s="33"/>
      <c r="K724" s="33"/>
    </row>
    <row r="725" spans="1:11" ht="22.5" outlineLevel="1" x14ac:dyDescent="0.2">
      <c r="A725" s="43">
        <v>69</v>
      </c>
      <c r="B725" s="44" t="s">
        <v>857</v>
      </c>
      <c r="C725" s="59" t="s">
        <v>858</v>
      </c>
      <c r="D725" s="45" t="s">
        <v>297</v>
      </c>
      <c r="E725" s="46">
        <v>0.34411999999999998</v>
      </c>
      <c r="F725" s="47">
        <v>0</v>
      </c>
      <c r="G725" s="48">
        <f>ROUND(E725*F725,2)</f>
        <v>0</v>
      </c>
      <c r="H725" s="46">
        <v>1</v>
      </c>
      <c r="I725" s="46">
        <f>ROUND(E725*H725,2)</f>
        <v>0.34</v>
      </c>
      <c r="J725" s="46">
        <v>0</v>
      </c>
      <c r="K725" s="46">
        <f>ROUND(E725*J725,2)</f>
        <v>0</v>
      </c>
    </row>
    <row r="726" spans="1:11" outlineLevel="1" x14ac:dyDescent="0.2">
      <c r="A726" s="31"/>
      <c r="B726" s="32"/>
      <c r="C726" s="71" t="s">
        <v>598</v>
      </c>
      <c r="D726" s="64"/>
      <c r="E726" s="65"/>
      <c r="F726" s="34"/>
      <c r="G726" s="34"/>
      <c r="H726" s="33"/>
      <c r="I726" s="33"/>
      <c r="J726" s="33"/>
      <c r="K726" s="33"/>
    </row>
    <row r="727" spans="1:11" outlineLevel="1" x14ac:dyDescent="0.2">
      <c r="A727" s="31"/>
      <c r="B727" s="32"/>
      <c r="C727" s="71" t="s">
        <v>395</v>
      </c>
      <c r="D727" s="64"/>
      <c r="E727" s="65"/>
      <c r="F727" s="34"/>
      <c r="G727" s="34"/>
      <c r="H727" s="33"/>
      <c r="I727" s="33"/>
      <c r="J727" s="33"/>
      <c r="K727" s="33"/>
    </row>
    <row r="728" spans="1:11" outlineLevel="1" x14ac:dyDescent="0.2">
      <c r="A728" s="31"/>
      <c r="B728" s="32"/>
      <c r="C728" s="71" t="s">
        <v>6046</v>
      </c>
      <c r="D728" s="64"/>
      <c r="E728" s="65">
        <v>9.2300000000000004E-3</v>
      </c>
      <c r="F728" s="34"/>
      <c r="G728" s="34"/>
      <c r="H728" s="33"/>
      <c r="I728" s="33"/>
      <c r="J728" s="33"/>
      <c r="K728" s="33"/>
    </row>
    <row r="729" spans="1:11" outlineLevel="1" x14ac:dyDescent="0.2">
      <c r="A729" s="31"/>
      <c r="B729" s="32"/>
      <c r="C729" s="71" t="s">
        <v>6048</v>
      </c>
      <c r="D729" s="64"/>
      <c r="E729" s="65">
        <v>9.2300000000000004E-3</v>
      </c>
      <c r="F729" s="34"/>
      <c r="G729" s="34"/>
      <c r="H729" s="33"/>
      <c r="I729" s="33"/>
      <c r="J729" s="33"/>
      <c r="K729" s="33"/>
    </row>
    <row r="730" spans="1:11" outlineLevel="1" x14ac:dyDescent="0.2">
      <c r="A730" s="31"/>
      <c r="B730" s="32"/>
      <c r="C730" s="71" t="s">
        <v>6049</v>
      </c>
      <c r="D730" s="64"/>
      <c r="E730" s="65">
        <v>1.051E-2</v>
      </c>
      <c r="F730" s="34"/>
      <c r="G730" s="34"/>
      <c r="H730" s="33"/>
      <c r="I730" s="33"/>
      <c r="J730" s="33"/>
      <c r="K730" s="33"/>
    </row>
    <row r="731" spans="1:11" outlineLevel="1" x14ac:dyDescent="0.2">
      <c r="A731" s="31"/>
      <c r="B731" s="32"/>
      <c r="C731" s="71" t="s">
        <v>6050</v>
      </c>
      <c r="D731" s="64"/>
      <c r="E731" s="65">
        <v>2.102E-2</v>
      </c>
      <c r="F731" s="34"/>
      <c r="G731" s="34"/>
      <c r="H731" s="33"/>
      <c r="I731" s="33"/>
      <c r="J731" s="33"/>
      <c r="K731" s="33"/>
    </row>
    <row r="732" spans="1:11" outlineLevel="1" x14ac:dyDescent="0.2">
      <c r="A732" s="31"/>
      <c r="B732" s="32"/>
      <c r="C732" s="71" t="s">
        <v>6053</v>
      </c>
      <c r="D732" s="64"/>
      <c r="E732" s="65">
        <v>1.005E-2</v>
      </c>
      <c r="F732" s="34"/>
      <c r="G732" s="34"/>
      <c r="H732" s="33"/>
      <c r="I732" s="33"/>
      <c r="J732" s="33"/>
      <c r="K732" s="33"/>
    </row>
    <row r="733" spans="1:11" outlineLevel="1" x14ac:dyDescent="0.2">
      <c r="A733" s="31"/>
      <c r="B733" s="32"/>
      <c r="C733" s="71" t="s">
        <v>6054</v>
      </c>
      <c r="D733" s="64"/>
      <c r="E733" s="65">
        <v>1.3979999999999999E-2</v>
      </c>
      <c r="F733" s="34"/>
      <c r="G733" s="34"/>
      <c r="H733" s="33"/>
      <c r="I733" s="33"/>
      <c r="J733" s="33"/>
      <c r="K733" s="33"/>
    </row>
    <row r="734" spans="1:11" outlineLevel="1" x14ac:dyDescent="0.2">
      <c r="A734" s="31"/>
      <c r="B734" s="32"/>
      <c r="C734" s="71" t="s">
        <v>6282</v>
      </c>
      <c r="D734" s="64"/>
      <c r="E734" s="65">
        <v>2.376E-2</v>
      </c>
      <c r="F734" s="34"/>
      <c r="G734" s="34"/>
      <c r="H734" s="33"/>
      <c r="I734" s="33"/>
      <c r="J734" s="33"/>
      <c r="K734" s="33"/>
    </row>
    <row r="735" spans="1:11" outlineLevel="1" x14ac:dyDescent="0.2">
      <c r="A735" s="31"/>
      <c r="B735" s="32"/>
      <c r="C735" s="71" t="s">
        <v>6056</v>
      </c>
      <c r="D735" s="64"/>
      <c r="E735" s="65">
        <v>1.8460000000000001E-2</v>
      </c>
      <c r="F735" s="34"/>
      <c r="G735" s="34"/>
      <c r="H735" s="33"/>
      <c r="I735" s="33"/>
      <c r="J735" s="33"/>
      <c r="K735" s="33"/>
    </row>
    <row r="736" spans="1:11" outlineLevel="1" x14ac:dyDescent="0.2">
      <c r="A736" s="31"/>
      <c r="B736" s="32"/>
      <c r="C736" s="71" t="s">
        <v>6065</v>
      </c>
      <c r="D736" s="64"/>
      <c r="E736" s="65">
        <v>1.051E-2</v>
      </c>
      <c r="F736" s="34"/>
      <c r="G736" s="34"/>
      <c r="H736" s="33"/>
      <c r="I736" s="33"/>
      <c r="J736" s="33"/>
      <c r="K736" s="33"/>
    </row>
    <row r="737" spans="1:11" outlineLevel="1" x14ac:dyDescent="0.2">
      <c r="A737" s="31"/>
      <c r="B737" s="32"/>
      <c r="C737" s="71" t="s">
        <v>6066</v>
      </c>
      <c r="D737" s="64"/>
      <c r="E737" s="65">
        <v>1.188E-2</v>
      </c>
      <c r="F737" s="34"/>
      <c r="G737" s="34"/>
      <c r="H737" s="33"/>
      <c r="I737" s="33"/>
      <c r="J737" s="33"/>
      <c r="K737" s="33"/>
    </row>
    <row r="738" spans="1:11" outlineLevel="1" x14ac:dyDescent="0.2">
      <c r="A738" s="31"/>
      <c r="B738" s="32"/>
      <c r="C738" s="71" t="s">
        <v>6067</v>
      </c>
      <c r="D738" s="64"/>
      <c r="E738" s="65">
        <v>1.3979999999999999E-2</v>
      </c>
      <c r="F738" s="34"/>
      <c r="G738" s="34"/>
      <c r="H738" s="33"/>
      <c r="I738" s="33"/>
      <c r="J738" s="33"/>
      <c r="K738" s="33"/>
    </row>
    <row r="739" spans="1:11" outlineLevel="1" x14ac:dyDescent="0.2">
      <c r="A739" s="31"/>
      <c r="B739" s="32"/>
      <c r="C739" s="71" t="s">
        <v>404</v>
      </c>
      <c r="D739" s="64"/>
      <c r="E739" s="65"/>
      <c r="F739" s="34"/>
      <c r="G739" s="34"/>
      <c r="H739" s="33"/>
      <c r="I739" s="33"/>
      <c r="J739" s="33"/>
      <c r="K739" s="33"/>
    </row>
    <row r="740" spans="1:11" outlineLevel="1" x14ac:dyDescent="0.2">
      <c r="A740" s="31"/>
      <c r="B740" s="32"/>
      <c r="C740" s="71" t="s">
        <v>6080</v>
      </c>
      <c r="D740" s="64"/>
      <c r="E740" s="65">
        <v>1.8280000000000001E-2</v>
      </c>
      <c r="F740" s="34"/>
      <c r="G740" s="34"/>
      <c r="H740" s="33"/>
      <c r="I740" s="33"/>
      <c r="J740" s="33"/>
      <c r="K740" s="33"/>
    </row>
    <row r="741" spans="1:11" outlineLevel="1" x14ac:dyDescent="0.2">
      <c r="A741" s="31"/>
      <c r="B741" s="32"/>
      <c r="C741" s="71" t="s">
        <v>408</v>
      </c>
      <c r="D741" s="64"/>
      <c r="E741" s="65"/>
      <c r="F741" s="34"/>
      <c r="G741" s="34"/>
      <c r="H741" s="33"/>
      <c r="I741" s="33"/>
      <c r="J741" s="33"/>
      <c r="K741" s="33"/>
    </row>
    <row r="742" spans="1:11" outlineLevel="1" x14ac:dyDescent="0.2">
      <c r="A742" s="31"/>
      <c r="B742" s="32"/>
      <c r="C742" s="71" t="s">
        <v>6086</v>
      </c>
      <c r="D742" s="64"/>
      <c r="E742" s="65">
        <v>1.005E-2</v>
      </c>
      <c r="F742" s="34"/>
      <c r="G742" s="34"/>
      <c r="H742" s="33"/>
      <c r="I742" s="33"/>
      <c r="J742" s="33"/>
      <c r="K742" s="33"/>
    </row>
    <row r="743" spans="1:11" outlineLevel="1" x14ac:dyDescent="0.2">
      <c r="A743" s="31"/>
      <c r="B743" s="32"/>
      <c r="C743" s="71" t="s">
        <v>6087</v>
      </c>
      <c r="D743" s="64"/>
      <c r="E743" s="65">
        <v>1.005E-2</v>
      </c>
      <c r="F743" s="34"/>
      <c r="G743" s="34"/>
      <c r="H743" s="33"/>
      <c r="I743" s="33"/>
      <c r="J743" s="33"/>
      <c r="K743" s="33"/>
    </row>
    <row r="744" spans="1:11" outlineLevel="1" x14ac:dyDescent="0.2">
      <c r="A744" s="31"/>
      <c r="B744" s="32"/>
      <c r="C744" s="71" t="s">
        <v>6094</v>
      </c>
      <c r="D744" s="64"/>
      <c r="E744" s="65">
        <v>1.0970000000000001E-2</v>
      </c>
      <c r="F744" s="34"/>
      <c r="G744" s="34"/>
      <c r="H744" s="33"/>
      <c r="I744" s="33"/>
      <c r="J744" s="33"/>
      <c r="K744" s="33"/>
    </row>
    <row r="745" spans="1:11" outlineLevel="1" x14ac:dyDescent="0.2">
      <c r="A745" s="31"/>
      <c r="B745" s="32"/>
      <c r="C745" s="71" t="s">
        <v>6095</v>
      </c>
      <c r="D745" s="64"/>
      <c r="E745" s="65">
        <v>1.005E-2</v>
      </c>
      <c r="F745" s="34"/>
      <c r="G745" s="34"/>
      <c r="H745" s="33"/>
      <c r="I745" s="33"/>
      <c r="J745" s="33"/>
      <c r="K745" s="33"/>
    </row>
    <row r="746" spans="1:11" outlineLevel="1" x14ac:dyDescent="0.2">
      <c r="A746" s="31"/>
      <c r="B746" s="32"/>
      <c r="C746" s="71" t="s">
        <v>6097</v>
      </c>
      <c r="D746" s="64"/>
      <c r="E746" s="65">
        <v>1.1429999999999999E-2</v>
      </c>
      <c r="F746" s="34"/>
      <c r="G746" s="34"/>
      <c r="H746" s="33"/>
      <c r="I746" s="33"/>
      <c r="J746" s="33"/>
      <c r="K746" s="33"/>
    </row>
    <row r="747" spans="1:11" outlineLevel="1" x14ac:dyDescent="0.2">
      <c r="A747" s="31"/>
      <c r="B747" s="32"/>
      <c r="C747" s="71" t="s">
        <v>6098</v>
      </c>
      <c r="D747" s="64"/>
      <c r="E747" s="65">
        <v>1.005E-2</v>
      </c>
      <c r="F747" s="34"/>
      <c r="G747" s="34"/>
      <c r="H747" s="33"/>
      <c r="I747" s="33"/>
      <c r="J747" s="33"/>
      <c r="K747" s="33"/>
    </row>
    <row r="748" spans="1:11" outlineLevel="1" x14ac:dyDescent="0.2">
      <c r="A748" s="31"/>
      <c r="B748" s="32"/>
      <c r="C748" s="71" t="s">
        <v>6099</v>
      </c>
      <c r="D748" s="64"/>
      <c r="E748" s="65">
        <v>1.8280000000000001E-2</v>
      </c>
      <c r="F748" s="34"/>
      <c r="G748" s="34"/>
      <c r="H748" s="33"/>
      <c r="I748" s="33"/>
      <c r="J748" s="33"/>
      <c r="K748" s="33"/>
    </row>
    <row r="749" spans="1:11" outlineLevel="1" x14ac:dyDescent="0.2">
      <c r="A749" s="31"/>
      <c r="B749" s="32"/>
      <c r="C749" s="71" t="s">
        <v>411</v>
      </c>
      <c r="D749" s="64"/>
      <c r="E749" s="65"/>
      <c r="F749" s="34"/>
      <c r="G749" s="34"/>
      <c r="H749" s="33"/>
      <c r="I749" s="33"/>
      <c r="J749" s="33"/>
      <c r="K749" s="33"/>
    </row>
    <row r="750" spans="1:11" outlineLevel="1" x14ac:dyDescent="0.2">
      <c r="A750" s="31"/>
      <c r="B750" s="32"/>
      <c r="C750" s="71" t="s">
        <v>6101</v>
      </c>
      <c r="D750" s="64"/>
      <c r="E750" s="65">
        <v>1.005E-2</v>
      </c>
      <c r="F750" s="34"/>
      <c r="G750" s="34"/>
      <c r="H750" s="33"/>
      <c r="I750" s="33"/>
      <c r="J750" s="33"/>
      <c r="K750" s="33"/>
    </row>
    <row r="751" spans="1:11" outlineLevel="1" x14ac:dyDescent="0.2">
      <c r="A751" s="31"/>
      <c r="B751" s="32"/>
      <c r="C751" s="71" t="s">
        <v>6283</v>
      </c>
      <c r="D751" s="64"/>
      <c r="E751" s="65">
        <v>1.005E-2</v>
      </c>
      <c r="F751" s="34"/>
      <c r="G751" s="34"/>
      <c r="H751" s="33"/>
      <c r="I751" s="33"/>
      <c r="J751" s="33"/>
      <c r="K751" s="33"/>
    </row>
    <row r="752" spans="1:11" outlineLevel="1" x14ac:dyDescent="0.2">
      <c r="A752" s="31"/>
      <c r="B752" s="32"/>
      <c r="C752" s="71" t="s">
        <v>6112</v>
      </c>
      <c r="D752" s="64"/>
      <c r="E752" s="65">
        <v>1.8280000000000001E-2</v>
      </c>
      <c r="F752" s="34"/>
      <c r="G752" s="34"/>
      <c r="H752" s="33"/>
      <c r="I752" s="33"/>
      <c r="J752" s="33"/>
      <c r="K752" s="33"/>
    </row>
    <row r="753" spans="1:11" outlineLevel="1" x14ac:dyDescent="0.2">
      <c r="A753" s="31"/>
      <c r="B753" s="32"/>
      <c r="C753" s="71" t="s">
        <v>415</v>
      </c>
      <c r="D753" s="64"/>
      <c r="E753" s="65"/>
      <c r="F753" s="34"/>
      <c r="G753" s="34"/>
      <c r="H753" s="33"/>
      <c r="I753" s="33"/>
      <c r="J753" s="33"/>
      <c r="K753" s="33"/>
    </row>
    <row r="754" spans="1:11" outlineLevel="1" x14ac:dyDescent="0.2">
      <c r="A754" s="31"/>
      <c r="B754" s="32"/>
      <c r="C754" s="71" t="s">
        <v>6113</v>
      </c>
      <c r="D754" s="64"/>
      <c r="E754" s="65">
        <v>2.376E-2</v>
      </c>
      <c r="F754" s="34"/>
      <c r="G754" s="34"/>
      <c r="H754" s="33"/>
      <c r="I754" s="33"/>
      <c r="J754" s="33"/>
      <c r="K754" s="33"/>
    </row>
    <row r="755" spans="1:11" outlineLevel="1" x14ac:dyDescent="0.2">
      <c r="A755" s="31"/>
      <c r="B755" s="32"/>
      <c r="C755" s="71" t="s">
        <v>6284</v>
      </c>
      <c r="D755" s="64"/>
      <c r="E755" s="65">
        <v>1.005E-2</v>
      </c>
      <c r="F755" s="34"/>
      <c r="G755" s="34"/>
      <c r="H755" s="33"/>
      <c r="I755" s="33"/>
      <c r="J755" s="33"/>
      <c r="K755" s="33"/>
    </row>
    <row r="756" spans="1:11" outlineLevel="1" x14ac:dyDescent="0.2">
      <c r="A756" s="31"/>
      <c r="B756" s="32"/>
      <c r="C756" s="71" t="s">
        <v>6123</v>
      </c>
      <c r="D756" s="64"/>
      <c r="E756" s="65">
        <v>1.005E-2</v>
      </c>
      <c r="F756" s="34"/>
      <c r="G756" s="34"/>
      <c r="H756" s="33"/>
      <c r="I756" s="33"/>
      <c r="J756" s="33"/>
      <c r="K756" s="33"/>
    </row>
    <row r="757" spans="1:11" outlineLevel="1" x14ac:dyDescent="0.2">
      <c r="A757" s="31"/>
      <c r="B757" s="32"/>
      <c r="C757" s="71" t="s">
        <v>6285</v>
      </c>
      <c r="D757" s="64"/>
      <c r="E757" s="65">
        <v>1.005E-2</v>
      </c>
      <c r="F757" s="34"/>
      <c r="G757" s="34"/>
      <c r="H757" s="33"/>
      <c r="I757" s="33"/>
      <c r="J757" s="33"/>
      <c r="K757" s="33"/>
    </row>
    <row r="758" spans="1:11" outlineLevel="1" x14ac:dyDescent="0.2">
      <c r="A758" s="43">
        <v>70</v>
      </c>
      <c r="B758" s="44" t="s">
        <v>860</v>
      </c>
      <c r="C758" s="59" t="s">
        <v>861</v>
      </c>
      <c r="D758" s="45" t="s">
        <v>297</v>
      </c>
      <c r="E758" s="46">
        <v>1.24675</v>
      </c>
      <c r="F758" s="47">
        <v>0</v>
      </c>
      <c r="G758" s="48">
        <f>ROUND(E758*F758,2)</f>
        <v>0</v>
      </c>
      <c r="H758" s="46">
        <v>1</v>
      </c>
      <c r="I758" s="46">
        <f>ROUND(E758*H758,2)</f>
        <v>1.25</v>
      </c>
      <c r="J758" s="46">
        <v>0</v>
      </c>
      <c r="K758" s="46">
        <f>ROUND(E758*J758,2)</f>
        <v>0</v>
      </c>
    </row>
    <row r="759" spans="1:11" outlineLevel="1" x14ac:dyDescent="0.2">
      <c r="A759" s="31"/>
      <c r="B759" s="32"/>
      <c r="C759" s="71" t="s">
        <v>507</v>
      </c>
      <c r="D759" s="64"/>
      <c r="E759" s="65"/>
      <c r="F759" s="34"/>
      <c r="G759" s="34"/>
      <c r="H759" s="33"/>
      <c r="I759" s="33"/>
      <c r="J759" s="33"/>
      <c r="K759" s="33"/>
    </row>
    <row r="760" spans="1:11" outlineLevel="1" x14ac:dyDescent="0.2">
      <c r="A760" s="31"/>
      <c r="B760" s="32"/>
      <c r="C760" s="71" t="s">
        <v>589</v>
      </c>
      <c r="D760" s="64"/>
      <c r="E760" s="65"/>
      <c r="F760" s="34"/>
      <c r="G760" s="34"/>
      <c r="H760" s="33"/>
      <c r="I760" s="33"/>
      <c r="J760" s="33"/>
      <c r="K760" s="33"/>
    </row>
    <row r="761" spans="1:11" outlineLevel="1" x14ac:dyDescent="0.2">
      <c r="A761" s="31"/>
      <c r="B761" s="32"/>
      <c r="C761" s="71" t="s">
        <v>6035</v>
      </c>
      <c r="D761" s="64"/>
      <c r="E761" s="65">
        <v>0.10989</v>
      </c>
      <c r="F761" s="34"/>
      <c r="G761" s="34"/>
      <c r="H761" s="33"/>
      <c r="I761" s="33"/>
      <c r="J761" s="33"/>
      <c r="K761" s="33"/>
    </row>
    <row r="762" spans="1:11" outlineLevel="1" x14ac:dyDescent="0.2">
      <c r="A762" s="31"/>
      <c r="B762" s="32"/>
      <c r="C762" s="71" t="s">
        <v>6036</v>
      </c>
      <c r="D762" s="64"/>
      <c r="E762" s="65">
        <v>2.886E-2</v>
      </c>
      <c r="F762" s="34"/>
      <c r="G762" s="34"/>
      <c r="H762" s="33"/>
      <c r="I762" s="33"/>
      <c r="J762" s="33"/>
      <c r="K762" s="33"/>
    </row>
    <row r="763" spans="1:11" outlineLevel="1" x14ac:dyDescent="0.2">
      <c r="A763" s="31"/>
      <c r="B763" s="32"/>
      <c r="C763" s="71" t="s">
        <v>6037</v>
      </c>
      <c r="D763" s="64"/>
      <c r="E763" s="65">
        <v>9.9900000000000003E-2</v>
      </c>
      <c r="F763" s="34"/>
      <c r="G763" s="34"/>
      <c r="H763" s="33"/>
      <c r="I763" s="33"/>
      <c r="J763" s="33"/>
      <c r="K763" s="33"/>
    </row>
    <row r="764" spans="1:11" outlineLevel="1" x14ac:dyDescent="0.2">
      <c r="A764" s="31"/>
      <c r="B764" s="32"/>
      <c r="C764" s="71" t="s">
        <v>6038</v>
      </c>
      <c r="D764" s="64"/>
      <c r="E764" s="65">
        <v>0.26640000000000003</v>
      </c>
      <c r="F764" s="34"/>
      <c r="G764" s="34"/>
      <c r="H764" s="33"/>
      <c r="I764" s="33"/>
      <c r="J764" s="33"/>
      <c r="K764" s="33"/>
    </row>
    <row r="765" spans="1:11" outlineLevel="1" x14ac:dyDescent="0.2">
      <c r="A765" s="31"/>
      <c r="B765" s="32"/>
      <c r="C765" s="71" t="s">
        <v>6039</v>
      </c>
      <c r="D765" s="64"/>
      <c r="E765" s="65">
        <v>0.11655</v>
      </c>
      <c r="F765" s="34"/>
      <c r="G765" s="34"/>
      <c r="H765" s="33"/>
      <c r="I765" s="33"/>
      <c r="J765" s="33"/>
      <c r="K765" s="33"/>
    </row>
    <row r="766" spans="1:11" outlineLevel="1" x14ac:dyDescent="0.2">
      <c r="A766" s="31"/>
      <c r="B766" s="32"/>
      <c r="C766" s="71" t="s">
        <v>6040</v>
      </c>
      <c r="D766" s="64"/>
      <c r="E766" s="65">
        <v>0.15984000000000001</v>
      </c>
      <c r="F766" s="34"/>
      <c r="G766" s="34"/>
      <c r="H766" s="33"/>
      <c r="I766" s="33"/>
      <c r="J766" s="33"/>
      <c r="K766" s="33"/>
    </row>
    <row r="767" spans="1:11" outlineLevel="1" x14ac:dyDescent="0.2">
      <c r="A767" s="31"/>
      <c r="B767" s="32"/>
      <c r="C767" s="71" t="s">
        <v>6041</v>
      </c>
      <c r="D767" s="64"/>
      <c r="E767" s="65">
        <v>0.26640000000000003</v>
      </c>
      <c r="F767" s="34"/>
      <c r="G767" s="34"/>
      <c r="H767" s="33"/>
      <c r="I767" s="33"/>
      <c r="J767" s="33"/>
      <c r="K767" s="33"/>
    </row>
    <row r="768" spans="1:11" outlineLevel="1" x14ac:dyDescent="0.2">
      <c r="A768" s="31"/>
      <c r="B768" s="32"/>
      <c r="C768" s="71" t="s">
        <v>6042</v>
      </c>
      <c r="D768" s="64"/>
      <c r="E768" s="65">
        <v>3.9960000000000002E-2</v>
      </c>
      <c r="F768" s="34"/>
      <c r="G768" s="34"/>
      <c r="H768" s="33"/>
      <c r="I768" s="33"/>
      <c r="J768" s="33"/>
      <c r="K768" s="33"/>
    </row>
    <row r="769" spans="1:11" outlineLevel="1" x14ac:dyDescent="0.2">
      <c r="A769" s="31"/>
      <c r="B769" s="32"/>
      <c r="C769" s="71" t="s">
        <v>6043</v>
      </c>
      <c r="D769" s="64"/>
      <c r="E769" s="65">
        <v>6.6600000000000006E-2</v>
      </c>
      <c r="F769" s="34"/>
      <c r="G769" s="34"/>
      <c r="H769" s="33"/>
      <c r="I769" s="33"/>
      <c r="J769" s="33"/>
      <c r="K769" s="33"/>
    </row>
    <row r="770" spans="1:11" outlineLevel="1" x14ac:dyDescent="0.2">
      <c r="A770" s="31"/>
      <c r="B770" s="32"/>
      <c r="C770" s="72" t="s">
        <v>856</v>
      </c>
      <c r="D770" s="66"/>
      <c r="E770" s="67">
        <v>9.2350000000000002E-2</v>
      </c>
      <c r="F770" s="34"/>
      <c r="G770" s="34"/>
      <c r="H770" s="33"/>
      <c r="I770" s="33"/>
      <c r="J770" s="33"/>
      <c r="K770" s="33"/>
    </row>
    <row r="771" spans="1:11" outlineLevel="1" x14ac:dyDescent="0.2">
      <c r="A771" s="43">
        <v>71</v>
      </c>
      <c r="B771" s="44" t="s">
        <v>6286</v>
      </c>
      <c r="C771" s="59" t="s">
        <v>6287</v>
      </c>
      <c r="D771" s="45" t="s">
        <v>297</v>
      </c>
      <c r="E771" s="46">
        <v>0.81181000000000003</v>
      </c>
      <c r="F771" s="47">
        <v>0</v>
      </c>
      <c r="G771" s="48">
        <f>ROUND(E771*F771,2)</f>
        <v>0</v>
      </c>
      <c r="H771" s="46">
        <v>1</v>
      </c>
      <c r="I771" s="46">
        <f>ROUND(E771*H771,2)</f>
        <v>0.81</v>
      </c>
      <c r="J771" s="46">
        <v>0</v>
      </c>
      <c r="K771" s="46">
        <f>ROUND(E771*J771,2)</f>
        <v>0</v>
      </c>
    </row>
    <row r="772" spans="1:11" outlineLevel="1" x14ac:dyDescent="0.2">
      <c r="A772" s="31"/>
      <c r="B772" s="32"/>
      <c r="C772" s="71" t="s">
        <v>507</v>
      </c>
      <c r="D772" s="64"/>
      <c r="E772" s="65"/>
      <c r="F772" s="34"/>
      <c r="G772" s="34"/>
      <c r="H772" s="33"/>
      <c r="I772" s="33"/>
      <c r="J772" s="33"/>
      <c r="K772" s="33"/>
    </row>
    <row r="773" spans="1:11" outlineLevel="1" x14ac:dyDescent="0.2">
      <c r="A773" s="31"/>
      <c r="B773" s="32"/>
      <c r="C773" s="71" t="s">
        <v>6128</v>
      </c>
      <c r="D773" s="64"/>
      <c r="E773" s="65"/>
      <c r="F773" s="34"/>
      <c r="G773" s="34"/>
      <c r="H773" s="33"/>
      <c r="I773" s="33"/>
      <c r="J773" s="33"/>
      <c r="K773" s="33"/>
    </row>
    <row r="774" spans="1:11" outlineLevel="1" x14ac:dyDescent="0.2">
      <c r="A774" s="31"/>
      <c r="B774" s="32"/>
      <c r="C774" s="71" t="s">
        <v>6129</v>
      </c>
      <c r="D774" s="64"/>
      <c r="E774" s="65">
        <v>4.752E-2</v>
      </c>
      <c r="F774" s="34"/>
      <c r="G774" s="34"/>
      <c r="H774" s="33"/>
      <c r="I774" s="33"/>
      <c r="J774" s="33"/>
      <c r="K774" s="33"/>
    </row>
    <row r="775" spans="1:11" outlineLevel="1" x14ac:dyDescent="0.2">
      <c r="A775" s="31"/>
      <c r="B775" s="32"/>
      <c r="C775" s="71" t="s">
        <v>6130</v>
      </c>
      <c r="D775" s="64"/>
      <c r="E775" s="65">
        <v>0.29376000000000002</v>
      </c>
      <c r="F775" s="34"/>
      <c r="G775" s="34"/>
      <c r="H775" s="33"/>
      <c r="I775" s="33"/>
      <c r="J775" s="33"/>
      <c r="K775" s="33"/>
    </row>
    <row r="776" spans="1:11" outlineLevel="1" x14ac:dyDescent="0.2">
      <c r="A776" s="31"/>
      <c r="B776" s="32"/>
      <c r="C776" s="71" t="s">
        <v>6131</v>
      </c>
      <c r="D776" s="64"/>
      <c r="E776" s="65">
        <v>2.1600000000000001E-2</v>
      </c>
      <c r="F776" s="34"/>
      <c r="G776" s="34"/>
      <c r="H776" s="33"/>
      <c r="I776" s="33"/>
      <c r="J776" s="33"/>
      <c r="K776" s="33"/>
    </row>
    <row r="777" spans="1:11" outlineLevel="1" x14ac:dyDescent="0.2">
      <c r="A777" s="31"/>
      <c r="B777" s="32"/>
      <c r="C777" s="71" t="s">
        <v>6132</v>
      </c>
      <c r="D777" s="64"/>
      <c r="E777" s="65">
        <v>0.38879999999999998</v>
      </c>
      <c r="F777" s="34"/>
      <c r="G777" s="34"/>
      <c r="H777" s="33"/>
      <c r="I777" s="33"/>
      <c r="J777" s="33"/>
      <c r="K777" s="33"/>
    </row>
    <row r="778" spans="1:11" outlineLevel="1" x14ac:dyDescent="0.2">
      <c r="A778" s="31"/>
      <c r="B778" s="32"/>
      <c r="C778" s="72" t="s">
        <v>856</v>
      </c>
      <c r="D778" s="66"/>
      <c r="E778" s="67">
        <v>6.0130000000000003E-2</v>
      </c>
      <c r="F778" s="34"/>
      <c r="G778" s="34"/>
      <c r="H778" s="33"/>
      <c r="I778" s="33"/>
      <c r="J778" s="33"/>
      <c r="K778" s="33"/>
    </row>
    <row r="779" spans="1:11" outlineLevel="1" x14ac:dyDescent="0.2">
      <c r="A779" s="43">
        <v>72</v>
      </c>
      <c r="B779" s="44" t="s">
        <v>862</v>
      </c>
      <c r="C779" s="59" t="s">
        <v>863</v>
      </c>
      <c r="D779" s="45" t="s">
        <v>297</v>
      </c>
      <c r="E779" s="46">
        <v>0.48330000000000001</v>
      </c>
      <c r="F779" s="47">
        <v>0</v>
      </c>
      <c r="G779" s="48">
        <f>ROUND(E779*F779,2)</f>
        <v>0</v>
      </c>
      <c r="H779" s="46">
        <v>1</v>
      </c>
      <c r="I779" s="46">
        <f>ROUND(E779*H779,2)</f>
        <v>0.48</v>
      </c>
      <c r="J779" s="46">
        <v>0</v>
      </c>
      <c r="K779" s="46">
        <f>ROUND(E779*J779,2)</f>
        <v>0</v>
      </c>
    </row>
    <row r="780" spans="1:11" outlineLevel="1" x14ac:dyDescent="0.2">
      <c r="A780" s="31"/>
      <c r="B780" s="32"/>
      <c r="C780" s="71" t="s">
        <v>507</v>
      </c>
      <c r="D780" s="64"/>
      <c r="E780" s="65"/>
      <c r="F780" s="34"/>
      <c r="G780" s="34"/>
      <c r="H780" s="33"/>
      <c r="I780" s="33"/>
      <c r="J780" s="33"/>
      <c r="K780" s="33"/>
    </row>
    <row r="781" spans="1:11" outlineLevel="1" x14ac:dyDescent="0.2">
      <c r="A781" s="31"/>
      <c r="B781" s="32"/>
      <c r="C781" s="71" t="s">
        <v>564</v>
      </c>
      <c r="D781" s="64"/>
      <c r="E781" s="65"/>
      <c r="F781" s="34"/>
      <c r="G781" s="34"/>
      <c r="H781" s="33"/>
      <c r="I781" s="33"/>
      <c r="J781" s="33"/>
      <c r="K781" s="33"/>
    </row>
    <row r="782" spans="1:11" outlineLevel="1" x14ac:dyDescent="0.2">
      <c r="A782" s="31"/>
      <c r="B782" s="32"/>
      <c r="C782" s="71" t="s">
        <v>6133</v>
      </c>
      <c r="D782" s="64"/>
      <c r="E782" s="65">
        <v>0.28639999999999999</v>
      </c>
      <c r="F782" s="34"/>
      <c r="G782" s="34"/>
      <c r="H782" s="33"/>
      <c r="I782" s="33"/>
      <c r="J782" s="33"/>
      <c r="K782" s="33"/>
    </row>
    <row r="783" spans="1:11" outlineLevel="1" x14ac:dyDescent="0.2">
      <c r="A783" s="31"/>
      <c r="B783" s="32"/>
      <c r="C783" s="71" t="s">
        <v>6134</v>
      </c>
      <c r="D783" s="64"/>
      <c r="E783" s="65">
        <v>0.16109999999999999</v>
      </c>
      <c r="F783" s="34"/>
      <c r="G783" s="34"/>
      <c r="H783" s="33"/>
      <c r="I783" s="33"/>
      <c r="J783" s="33"/>
      <c r="K783" s="33"/>
    </row>
    <row r="784" spans="1:11" outlineLevel="1" x14ac:dyDescent="0.2">
      <c r="A784" s="31"/>
      <c r="B784" s="32"/>
      <c r="C784" s="72" t="s">
        <v>856</v>
      </c>
      <c r="D784" s="66"/>
      <c r="E784" s="67">
        <v>3.5799999999999998E-2</v>
      </c>
      <c r="F784" s="34"/>
      <c r="G784" s="34"/>
      <c r="H784" s="33"/>
      <c r="I784" s="33"/>
      <c r="J784" s="33"/>
      <c r="K784" s="33"/>
    </row>
    <row r="785" spans="1:11" outlineLevel="1" x14ac:dyDescent="0.2">
      <c r="A785" s="43">
        <v>73</v>
      </c>
      <c r="B785" s="44" t="s">
        <v>6288</v>
      </c>
      <c r="C785" s="59" t="s">
        <v>861</v>
      </c>
      <c r="D785" s="45" t="s">
        <v>297</v>
      </c>
      <c r="E785" s="46">
        <v>0.61138999999999999</v>
      </c>
      <c r="F785" s="47">
        <v>0</v>
      </c>
      <c r="G785" s="48">
        <f>ROUND(E785*F785,2)</f>
        <v>0</v>
      </c>
      <c r="H785" s="46">
        <v>1</v>
      </c>
      <c r="I785" s="46">
        <f>ROUND(E785*H785,2)</f>
        <v>0.61</v>
      </c>
      <c r="J785" s="46">
        <v>0</v>
      </c>
      <c r="K785" s="46">
        <f>ROUND(E785*J785,2)</f>
        <v>0</v>
      </c>
    </row>
    <row r="786" spans="1:11" outlineLevel="1" x14ac:dyDescent="0.2">
      <c r="A786" s="31"/>
      <c r="B786" s="32"/>
      <c r="C786" s="71" t="s">
        <v>6289</v>
      </c>
      <c r="D786" s="64"/>
      <c r="E786" s="65">
        <v>0.56610000000000005</v>
      </c>
      <c r="F786" s="34"/>
      <c r="G786" s="34"/>
      <c r="H786" s="33"/>
      <c r="I786" s="33"/>
      <c r="J786" s="33"/>
      <c r="K786" s="33"/>
    </row>
    <row r="787" spans="1:11" outlineLevel="1" x14ac:dyDescent="0.2">
      <c r="A787" s="31"/>
      <c r="B787" s="32"/>
      <c r="C787" s="72" t="s">
        <v>851</v>
      </c>
      <c r="D787" s="66"/>
      <c r="E787" s="67">
        <v>4.5289999999999997E-2</v>
      </c>
      <c r="F787" s="34"/>
      <c r="G787" s="34"/>
      <c r="H787" s="33"/>
      <c r="I787" s="33"/>
      <c r="J787" s="33"/>
      <c r="K787" s="33"/>
    </row>
    <row r="788" spans="1:11" outlineLevel="1" x14ac:dyDescent="0.2">
      <c r="A788" s="43">
        <v>74</v>
      </c>
      <c r="B788" s="44" t="s">
        <v>866</v>
      </c>
      <c r="C788" s="59" t="s">
        <v>867</v>
      </c>
      <c r="D788" s="45" t="s">
        <v>297</v>
      </c>
      <c r="E788" s="46">
        <v>0.62087000000000003</v>
      </c>
      <c r="F788" s="47">
        <v>0</v>
      </c>
      <c r="G788" s="48">
        <f>ROUND(E788*F788,2)</f>
        <v>0</v>
      </c>
      <c r="H788" s="46">
        <v>1</v>
      </c>
      <c r="I788" s="46">
        <f>ROUND(E788*H788,2)</f>
        <v>0.62</v>
      </c>
      <c r="J788" s="46">
        <v>0</v>
      </c>
      <c r="K788" s="46">
        <f>ROUND(E788*J788,2)</f>
        <v>0</v>
      </c>
    </row>
    <row r="789" spans="1:11" outlineLevel="1" x14ac:dyDescent="0.2">
      <c r="A789" s="31"/>
      <c r="B789" s="32"/>
      <c r="C789" s="71" t="s">
        <v>507</v>
      </c>
      <c r="D789" s="64"/>
      <c r="E789" s="65"/>
      <c r="F789" s="34"/>
      <c r="G789" s="34"/>
      <c r="H789" s="33"/>
      <c r="I789" s="33"/>
      <c r="J789" s="33"/>
      <c r="K789" s="33"/>
    </row>
    <row r="790" spans="1:11" outlineLevel="1" x14ac:dyDescent="0.2">
      <c r="A790" s="31"/>
      <c r="B790" s="32"/>
      <c r="C790" s="71" t="s">
        <v>569</v>
      </c>
      <c r="D790" s="64"/>
      <c r="E790" s="65"/>
      <c r="F790" s="34"/>
      <c r="G790" s="34"/>
      <c r="H790" s="33"/>
      <c r="I790" s="33"/>
      <c r="J790" s="33"/>
      <c r="K790" s="33"/>
    </row>
    <row r="791" spans="1:11" outlineLevel="1" x14ac:dyDescent="0.2">
      <c r="A791" s="31"/>
      <c r="B791" s="32"/>
      <c r="C791" s="71" t="s">
        <v>6135</v>
      </c>
      <c r="D791" s="64"/>
      <c r="E791" s="65">
        <v>0.14454</v>
      </c>
      <c r="F791" s="34"/>
      <c r="G791" s="34"/>
      <c r="H791" s="33"/>
      <c r="I791" s="33"/>
      <c r="J791" s="33"/>
      <c r="K791" s="33"/>
    </row>
    <row r="792" spans="1:11" outlineLevel="1" x14ac:dyDescent="0.2">
      <c r="A792" s="31"/>
      <c r="B792" s="32"/>
      <c r="C792" s="71" t="s">
        <v>6136</v>
      </c>
      <c r="D792" s="64"/>
      <c r="E792" s="65">
        <v>0.24965999999999999</v>
      </c>
      <c r="F792" s="34"/>
      <c r="G792" s="34"/>
      <c r="H792" s="33"/>
      <c r="I792" s="33"/>
      <c r="J792" s="33"/>
      <c r="K792" s="33"/>
    </row>
    <row r="793" spans="1:11" outlineLevel="1" x14ac:dyDescent="0.2">
      <c r="A793" s="31"/>
      <c r="B793" s="32"/>
      <c r="C793" s="71" t="s">
        <v>6137</v>
      </c>
      <c r="D793" s="64"/>
      <c r="E793" s="65">
        <v>0.18068000000000001</v>
      </c>
      <c r="F793" s="34"/>
      <c r="G793" s="34"/>
      <c r="H793" s="33"/>
      <c r="I793" s="33"/>
      <c r="J793" s="33"/>
      <c r="K793" s="33"/>
    </row>
    <row r="794" spans="1:11" outlineLevel="1" x14ac:dyDescent="0.2">
      <c r="A794" s="31"/>
      <c r="B794" s="32"/>
      <c r="C794" s="72" t="s">
        <v>856</v>
      </c>
      <c r="D794" s="66"/>
      <c r="E794" s="67">
        <v>4.5990000000000003E-2</v>
      </c>
      <c r="F794" s="34"/>
      <c r="G794" s="34"/>
      <c r="H794" s="33"/>
      <c r="I794" s="33"/>
      <c r="J794" s="33"/>
      <c r="K794" s="33"/>
    </row>
    <row r="795" spans="1:11" ht="22.5" outlineLevel="1" x14ac:dyDescent="0.2">
      <c r="A795" s="43">
        <v>75</v>
      </c>
      <c r="B795" s="44" t="s">
        <v>875</v>
      </c>
      <c r="C795" s="59" t="s">
        <v>876</v>
      </c>
      <c r="D795" s="45" t="s">
        <v>505</v>
      </c>
      <c r="E795" s="46">
        <v>52</v>
      </c>
      <c r="F795" s="47">
        <v>0</v>
      </c>
      <c r="G795" s="48">
        <f>ROUND(E795*F795,2)</f>
        <v>0</v>
      </c>
      <c r="H795" s="46">
        <v>1.6000000000000001E-3</v>
      </c>
      <c r="I795" s="46">
        <f>ROUND(E795*H795,2)</f>
        <v>0.08</v>
      </c>
      <c r="J795" s="46">
        <v>0</v>
      </c>
      <c r="K795" s="46">
        <f>ROUND(E795*J795,2)</f>
        <v>0</v>
      </c>
    </row>
    <row r="796" spans="1:11" outlineLevel="1" x14ac:dyDescent="0.2">
      <c r="A796" s="31"/>
      <c r="B796" s="32"/>
      <c r="C796" s="71" t="s">
        <v>6290</v>
      </c>
      <c r="D796" s="64"/>
      <c r="E796" s="65">
        <v>52</v>
      </c>
      <c r="F796" s="34"/>
      <c r="G796" s="34"/>
      <c r="H796" s="33"/>
      <c r="I796" s="33"/>
      <c r="J796" s="33"/>
      <c r="K796" s="33"/>
    </row>
    <row r="797" spans="1:11" x14ac:dyDescent="0.2">
      <c r="A797" s="36" t="s">
        <v>148</v>
      </c>
      <c r="B797" s="37" t="s">
        <v>38</v>
      </c>
      <c r="C797" s="58" t="s">
        <v>39</v>
      </c>
      <c r="D797" s="38"/>
      <c r="E797" s="39"/>
      <c r="F797" s="40"/>
      <c r="G797" s="40">
        <f>SUM(G798:G1019)</f>
        <v>0</v>
      </c>
      <c r="H797" s="39"/>
      <c r="I797" s="39">
        <f>SUM(I798:I1019)</f>
        <v>135.21</v>
      </c>
      <c r="J797" s="39"/>
      <c r="K797" s="39">
        <f>SUM(K798:K1019)</f>
        <v>0</v>
      </c>
    </row>
    <row r="798" spans="1:11" outlineLevel="1" x14ac:dyDescent="0.2">
      <c r="A798" s="43">
        <v>76</v>
      </c>
      <c r="B798" s="44" t="s">
        <v>888</v>
      </c>
      <c r="C798" s="59" t="s">
        <v>889</v>
      </c>
      <c r="D798" s="45" t="s">
        <v>373</v>
      </c>
      <c r="E798" s="46">
        <v>3.68</v>
      </c>
      <c r="F798" s="47">
        <v>0</v>
      </c>
      <c r="G798" s="48">
        <f>ROUND(E798*F798,2)</f>
        <v>0</v>
      </c>
      <c r="H798" s="46">
        <v>3.0470000000000001E-2</v>
      </c>
      <c r="I798" s="46">
        <f>ROUND(E798*H798,2)</f>
        <v>0.11</v>
      </c>
      <c r="J798" s="46">
        <v>0</v>
      </c>
      <c r="K798" s="46">
        <f>ROUND(E798*J798,2)</f>
        <v>0</v>
      </c>
    </row>
    <row r="799" spans="1:11" outlineLevel="1" x14ac:dyDescent="0.2">
      <c r="A799" s="31"/>
      <c r="B799" s="32"/>
      <c r="C799" s="71" t="s">
        <v>6291</v>
      </c>
      <c r="D799" s="64"/>
      <c r="E799" s="65">
        <v>3.68</v>
      </c>
      <c r="F799" s="34"/>
      <c r="G799" s="34"/>
      <c r="H799" s="33"/>
      <c r="I799" s="33"/>
      <c r="J799" s="33"/>
      <c r="K799" s="33"/>
    </row>
    <row r="800" spans="1:11" outlineLevel="1" x14ac:dyDescent="0.2">
      <c r="A800" s="43">
        <v>77</v>
      </c>
      <c r="B800" s="44" t="s">
        <v>891</v>
      </c>
      <c r="C800" s="59" t="s">
        <v>892</v>
      </c>
      <c r="D800" s="45" t="s">
        <v>373</v>
      </c>
      <c r="E800" s="46">
        <v>3.68</v>
      </c>
      <c r="F800" s="47">
        <v>0</v>
      </c>
      <c r="G800" s="48">
        <f>ROUND(E800*F800,2)</f>
        <v>0</v>
      </c>
      <c r="H800" s="46">
        <v>0</v>
      </c>
      <c r="I800" s="46">
        <f>ROUND(E800*H800,2)</f>
        <v>0</v>
      </c>
      <c r="J800" s="46">
        <v>0</v>
      </c>
      <c r="K800" s="46">
        <f>ROUND(E800*J800,2)</f>
        <v>0</v>
      </c>
    </row>
    <row r="801" spans="1:11" outlineLevel="1" x14ac:dyDescent="0.2">
      <c r="A801" s="31"/>
      <c r="B801" s="32"/>
      <c r="C801" s="71" t="s">
        <v>6292</v>
      </c>
      <c r="D801" s="64"/>
      <c r="E801" s="65">
        <v>3.68</v>
      </c>
      <c r="F801" s="34"/>
      <c r="G801" s="34"/>
      <c r="H801" s="33"/>
      <c r="I801" s="33"/>
      <c r="J801" s="33"/>
      <c r="K801" s="33"/>
    </row>
    <row r="802" spans="1:11" ht="22.5" outlineLevel="1" x14ac:dyDescent="0.2">
      <c r="A802" s="43">
        <v>78</v>
      </c>
      <c r="B802" s="44" t="s">
        <v>6293</v>
      </c>
      <c r="C802" s="59" t="s">
        <v>6294</v>
      </c>
      <c r="D802" s="45" t="s">
        <v>172</v>
      </c>
      <c r="E802" s="46">
        <v>26.2</v>
      </c>
      <c r="F802" s="47">
        <v>0</v>
      </c>
      <c r="G802" s="48">
        <f>ROUND(E802*F802,2)</f>
        <v>0</v>
      </c>
      <c r="H802" s="46">
        <v>1.059E-2</v>
      </c>
      <c r="I802" s="46">
        <f>ROUND(E802*H802,2)</f>
        <v>0.28000000000000003</v>
      </c>
      <c r="J802" s="46">
        <v>0</v>
      </c>
      <c r="K802" s="46">
        <f>ROUND(E802*J802,2)</f>
        <v>0</v>
      </c>
    </row>
    <row r="803" spans="1:11" outlineLevel="1" x14ac:dyDescent="0.2">
      <c r="A803" s="31"/>
      <c r="B803" s="32"/>
      <c r="C803" s="71" t="s">
        <v>6295</v>
      </c>
      <c r="D803" s="64"/>
      <c r="E803" s="65"/>
      <c r="F803" s="34"/>
      <c r="G803" s="34"/>
      <c r="H803" s="33"/>
      <c r="I803" s="33"/>
      <c r="J803" s="33"/>
      <c r="K803" s="33"/>
    </row>
    <row r="804" spans="1:11" outlineLevel="1" x14ac:dyDescent="0.2">
      <c r="A804" s="31"/>
      <c r="B804" s="32"/>
      <c r="C804" s="71" t="s">
        <v>6296</v>
      </c>
      <c r="D804" s="64"/>
      <c r="E804" s="65">
        <v>26.2</v>
      </c>
      <c r="F804" s="34"/>
      <c r="G804" s="34"/>
      <c r="H804" s="33"/>
      <c r="I804" s="33"/>
      <c r="J804" s="33"/>
      <c r="K804" s="33"/>
    </row>
    <row r="805" spans="1:11" outlineLevel="1" x14ac:dyDescent="0.2">
      <c r="A805" s="43">
        <v>79</v>
      </c>
      <c r="B805" s="44" t="s">
        <v>6297</v>
      </c>
      <c r="C805" s="59" t="s">
        <v>6298</v>
      </c>
      <c r="D805" s="45" t="s">
        <v>505</v>
      </c>
      <c r="E805" s="46">
        <v>60</v>
      </c>
      <c r="F805" s="47">
        <v>0</v>
      </c>
      <c r="G805" s="48">
        <f>ROUND(E805*F805,2)</f>
        <v>0</v>
      </c>
      <c r="H805" s="46">
        <v>2.094E-2</v>
      </c>
      <c r="I805" s="46">
        <f>ROUND(E805*H805,2)</f>
        <v>1.26</v>
      </c>
      <c r="J805" s="46">
        <v>0</v>
      </c>
      <c r="K805" s="46">
        <f>ROUND(E805*J805,2)</f>
        <v>0</v>
      </c>
    </row>
    <row r="806" spans="1:11" outlineLevel="1" x14ac:dyDescent="0.2">
      <c r="A806" s="31"/>
      <c r="B806" s="32"/>
      <c r="C806" s="71" t="s">
        <v>6001</v>
      </c>
      <c r="D806" s="64"/>
      <c r="E806" s="65">
        <v>60</v>
      </c>
      <c r="F806" s="34"/>
      <c r="G806" s="34"/>
      <c r="H806" s="33"/>
      <c r="I806" s="33"/>
      <c r="J806" s="33"/>
      <c r="K806" s="33"/>
    </row>
    <row r="807" spans="1:11" ht="22.5" outlineLevel="1" x14ac:dyDescent="0.2">
      <c r="A807" s="43">
        <v>80</v>
      </c>
      <c r="B807" s="44" t="s">
        <v>900</v>
      </c>
      <c r="C807" s="59" t="s">
        <v>901</v>
      </c>
      <c r="D807" s="45" t="s">
        <v>505</v>
      </c>
      <c r="E807" s="46">
        <v>20</v>
      </c>
      <c r="F807" s="47">
        <v>0</v>
      </c>
      <c r="G807" s="48">
        <f>ROUND(E807*F807,2)</f>
        <v>0</v>
      </c>
      <c r="H807" s="46">
        <v>5.4399999999999997E-2</v>
      </c>
      <c r="I807" s="46">
        <f>ROUND(E807*H807,2)</f>
        <v>1.0900000000000001</v>
      </c>
      <c r="J807" s="46">
        <v>0</v>
      </c>
      <c r="K807" s="46">
        <f>ROUND(E807*J807,2)</f>
        <v>0</v>
      </c>
    </row>
    <row r="808" spans="1:11" outlineLevel="1" x14ac:dyDescent="0.2">
      <c r="A808" s="31"/>
      <c r="B808" s="32"/>
      <c r="C808" s="71" t="s">
        <v>6299</v>
      </c>
      <c r="D808" s="64"/>
      <c r="E808" s="65">
        <v>20</v>
      </c>
      <c r="F808" s="34"/>
      <c r="G808" s="34"/>
      <c r="H808" s="33"/>
      <c r="I808" s="33"/>
      <c r="J808" s="33"/>
      <c r="K808" s="33"/>
    </row>
    <row r="809" spans="1:11" ht="33.75" outlineLevel="1" x14ac:dyDescent="0.2">
      <c r="A809" s="43">
        <v>81</v>
      </c>
      <c r="B809" s="44" t="s">
        <v>6300</v>
      </c>
      <c r="C809" s="59" t="s">
        <v>6301</v>
      </c>
      <c r="D809" s="45" t="s">
        <v>172</v>
      </c>
      <c r="E809" s="46">
        <v>5.2724000000000002</v>
      </c>
      <c r="F809" s="47">
        <v>0</v>
      </c>
      <c r="G809" s="48">
        <f>ROUND(E809*F809,2)</f>
        <v>0</v>
      </c>
      <c r="H809" s="46">
        <v>2.4140000000000002E-2</v>
      </c>
      <c r="I809" s="46">
        <f>ROUND(E809*H809,2)</f>
        <v>0.13</v>
      </c>
      <c r="J809" s="46">
        <v>0</v>
      </c>
      <c r="K809" s="46">
        <f>ROUND(E809*J809,2)</f>
        <v>0</v>
      </c>
    </row>
    <row r="810" spans="1:11" outlineLevel="1" x14ac:dyDescent="0.2">
      <c r="A810" s="31"/>
      <c r="B810" s="32"/>
      <c r="C810" s="365" t="s">
        <v>6302</v>
      </c>
      <c r="D810" s="366"/>
      <c r="E810" s="366"/>
      <c r="F810" s="366"/>
      <c r="G810" s="366"/>
      <c r="H810" s="33"/>
      <c r="I810" s="33"/>
      <c r="J810" s="33"/>
      <c r="K810" s="33"/>
    </row>
    <row r="811" spans="1:11" outlineLevel="1" x14ac:dyDescent="0.2">
      <c r="A811" s="31"/>
      <c r="B811" s="32"/>
      <c r="C811" s="71" t="s">
        <v>6303</v>
      </c>
      <c r="D811" s="64"/>
      <c r="E811" s="65">
        <v>4.6284000000000001</v>
      </c>
      <c r="F811" s="34"/>
      <c r="G811" s="34"/>
      <c r="H811" s="33"/>
      <c r="I811" s="33"/>
      <c r="J811" s="33"/>
      <c r="K811" s="33"/>
    </row>
    <row r="812" spans="1:11" outlineLevel="1" x14ac:dyDescent="0.2">
      <c r="A812" s="31"/>
      <c r="B812" s="32"/>
      <c r="C812" s="71" t="s">
        <v>6304</v>
      </c>
      <c r="D812" s="64"/>
      <c r="E812" s="65">
        <v>0.64400000000000002</v>
      </c>
      <c r="F812" s="34"/>
      <c r="G812" s="34"/>
      <c r="H812" s="33"/>
      <c r="I812" s="33"/>
      <c r="J812" s="33"/>
      <c r="K812" s="33"/>
    </row>
    <row r="813" spans="1:11" ht="33.75" outlineLevel="1" x14ac:dyDescent="0.2">
      <c r="A813" s="43">
        <v>82</v>
      </c>
      <c r="B813" s="44" t="s">
        <v>6305</v>
      </c>
      <c r="C813" s="59" t="s">
        <v>6306</v>
      </c>
      <c r="D813" s="45" t="s">
        <v>172</v>
      </c>
      <c r="E813" s="46">
        <v>209</v>
      </c>
      <c r="F813" s="47">
        <v>0</v>
      </c>
      <c r="G813" s="48">
        <f>ROUND(E813*F813,2)</f>
        <v>0</v>
      </c>
      <c r="H813" s="46">
        <v>4.1169999999999998E-2</v>
      </c>
      <c r="I813" s="46">
        <f>ROUND(E813*H813,2)</f>
        <v>8.6</v>
      </c>
      <c r="J813" s="46">
        <v>0</v>
      </c>
      <c r="K813" s="46">
        <f>ROUND(E813*J813,2)</f>
        <v>0</v>
      </c>
    </row>
    <row r="814" spans="1:11" outlineLevel="1" x14ac:dyDescent="0.2">
      <c r="A814" s="31"/>
      <c r="B814" s="32"/>
      <c r="C814" s="365" t="s">
        <v>904</v>
      </c>
      <c r="D814" s="366"/>
      <c r="E814" s="366"/>
      <c r="F814" s="366"/>
      <c r="G814" s="366"/>
      <c r="H814" s="33"/>
      <c r="I814" s="33"/>
      <c r="J814" s="33"/>
      <c r="K814" s="33"/>
    </row>
    <row r="815" spans="1:11" outlineLevel="1" x14ac:dyDescent="0.2">
      <c r="A815" s="31"/>
      <c r="B815" s="32"/>
      <c r="C815" s="71" t="s">
        <v>6307</v>
      </c>
      <c r="D815" s="64"/>
      <c r="E815" s="65"/>
      <c r="F815" s="34"/>
      <c r="G815" s="34"/>
      <c r="H815" s="33"/>
      <c r="I815" s="33"/>
      <c r="J815" s="33"/>
      <c r="K815" s="33"/>
    </row>
    <row r="816" spans="1:11" outlineLevel="1" x14ac:dyDescent="0.2">
      <c r="A816" s="31"/>
      <c r="B816" s="32"/>
      <c r="C816" s="71" t="s">
        <v>6308</v>
      </c>
      <c r="D816" s="64"/>
      <c r="E816" s="65">
        <v>174</v>
      </c>
      <c r="F816" s="34"/>
      <c r="G816" s="34"/>
      <c r="H816" s="33"/>
      <c r="I816" s="33"/>
      <c r="J816" s="33"/>
      <c r="K816" s="33"/>
    </row>
    <row r="817" spans="1:11" outlineLevel="1" x14ac:dyDescent="0.2">
      <c r="A817" s="31"/>
      <c r="B817" s="32"/>
      <c r="C817" s="71" t="s">
        <v>6309</v>
      </c>
      <c r="D817" s="64"/>
      <c r="E817" s="65">
        <v>35</v>
      </c>
      <c r="F817" s="34"/>
      <c r="G817" s="34"/>
      <c r="H817" s="33"/>
      <c r="I817" s="33"/>
      <c r="J817" s="33"/>
      <c r="K817" s="33"/>
    </row>
    <row r="818" spans="1:11" ht="22.5" outlineLevel="1" x14ac:dyDescent="0.2">
      <c r="A818" s="43">
        <v>83</v>
      </c>
      <c r="B818" s="44" t="s">
        <v>902</v>
      </c>
      <c r="C818" s="59" t="s">
        <v>903</v>
      </c>
      <c r="D818" s="45" t="s">
        <v>172</v>
      </c>
      <c r="E818" s="46">
        <v>436.35039999999998</v>
      </c>
      <c r="F818" s="47">
        <v>0</v>
      </c>
      <c r="G818" s="48">
        <f>ROUND(E818*F818,2)</f>
        <v>0</v>
      </c>
      <c r="H818" s="46">
        <v>1.243E-2</v>
      </c>
      <c r="I818" s="46">
        <f>ROUND(E818*H818,2)</f>
        <v>5.42</v>
      </c>
      <c r="J818" s="46">
        <v>0</v>
      </c>
      <c r="K818" s="46">
        <f>ROUND(E818*J818,2)</f>
        <v>0</v>
      </c>
    </row>
    <row r="819" spans="1:11" outlineLevel="1" x14ac:dyDescent="0.2">
      <c r="A819" s="31"/>
      <c r="B819" s="32"/>
      <c r="C819" s="365" t="s">
        <v>904</v>
      </c>
      <c r="D819" s="366"/>
      <c r="E819" s="366"/>
      <c r="F819" s="366"/>
      <c r="G819" s="366"/>
      <c r="H819" s="33"/>
      <c r="I819" s="33"/>
      <c r="J819" s="33"/>
      <c r="K819" s="33"/>
    </row>
    <row r="820" spans="1:11" outlineLevel="1" x14ac:dyDescent="0.2">
      <c r="A820" s="31"/>
      <c r="B820" s="32"/>
      <c r="C820" s="71" t="s">
        <v>906</v>
      </c>
      <c r="D820" s="64"/>
      <c r="E820" s="65"/>
      <c r="F820" s="34"/>
      <c r="G820" s="34"/>
      <c r="H820" s="33"/>
      <c r="I820" s="33"/>
      <c r="J820" s="33"/>
      <c r="K820" s="33"/>
    </row>
    <row r="821" spans="1:11" outlineLevel="1" x14ac:dyDescent="0.2">
      <c r="A821" s="31"/>
      <c r="B821" s="32"/>
      <c r="C821" s="71" t="s">
        <v>6310</v>
      </c>
      <c r="D821" s="64"/>
      <c r="E821" s="65">
        <v>48.02</v>
      </c>
      <c r="F821" s="34"/>
      <c r="G821" s="34"/>
      <c r="H821" s="33"/>
      <c r="I821" s="33"/>
      <c r="J821" s="33"/>
      <c r="K821" s="33"/>
    </row>
    <row r="822" spans="1:11" outlineLevel="1" x14ac:dyDescent="0.2">
      <c r="A822" s="31"/>
      <c r="B822" s="32"/>
      <c r="C822" s="71" t="s">
        <v>6311</v>
      </c>
      <c r="D822" s="64"/>
      <c r="E822" s="65">
        <v>34.58</v>
      </c>
      <c r="F822" s="34"/>
      <c r="G822" s="34"/>
      <c r="H822" s="33"/>
      <c r="I822" s="33"/>
      <c r="J822" s="33"/>
      <c r="K822" s="33"/>
    </row>
    <row r="823" spans="1:11" outlineLevel="1" x14ac:dyDescent="0.2">
      <c r="A823" s="31"/>
      <c r="B823" s="32"/>
      <c r="C823" s="71" t="s">
        <v>6312</v>
      </c>
      <c r="D823" s="64"/>
      <c r="E823" s="65">
        <v>21.97</v>
      </c>
      <c r="F823" s="34"/>
      <c r="G823" s="34"/>
      <c r="H823" s="33"/>
      <c r="I823" s="33"/>
      <c r="J823" s="33"/>
      <c r="K823" s="33"/>
    </row>
    <row r="824" spans="1:11" outlineLevel="1" x14ac:dyDescent="0.2">
      <c r="A824" s="31"/>
      <c r="B824" s="32"/>
      <c r="C824" s="71" t="s">
        <v>6313</v>
      </c>
      <c r="D824" s="64"/>
      <c r="E824" s="65">
        <v>42.12</v>
      </c>
      <c r="F824" s="34"/>
      <c r="G824" s="34"/>
      <c r="H824" s="33"/>
      <c r="I824" s="33"/>
      <c r="J824" s="33"/>
      <c r="K824" s="33"/>
    </row>
    <row r="825" spans="1:11" outlineLevel="1" x14ac:dyDescent="0.2">
      <c r="A825" s="31"/>
      <c r="B825" s="32"/>
      <c r="C825" s="71" t="s">
        <v>6314</v>
      </c>
      <c r="D825" s="64"/>
      <c r="E825" s="65">
        <v>30.6</v>
      </c>
      <c r="F825" s="34"/>
      <c r="G825" s="34"/>
      <c r="H825" s="33"/>
      <c r="I825" s="33"/>
      <c r="J825" s="33"/>
      <c r="K825" s="33"/>
    </row>
    <row r="826" spans="1:11" outlineLevel="1" x14ac:dyDescent="0.2">
      <c r="A826" s="31"/>
      <c r="B826" s="32"/>
      <c r="C826" s="71" t="s">
        <v>6315</v>
      </c>
      <c r="D826" s="64"/>
      <c r="E826" s="65">
        <v>25.31</v>
      </c>
      <c r="F826" s="34"/>
      <c r="G826" s="34"/>
      <c r="H826" s="33"/>
      <c r="I826" s="33"/>
      <c r="J826" s="33"/>
      <c r="K826" s="33"/>
    </row>
    <row r="827" spans="1:11" outlineLevel="1" x14ac:dyDescent="0.2">
      <c r="A827" s="31"/>
      <c r="B827" s="32"/>
      <c r="C827" s="71" t="s">
        <v>6316</v>
      </c>
      <c r="D827" s="64"/>
      <c r="E827" s="65">
        <v>25.91</v>
      </c>
      <c r="F827" s="34"/>
      <c r="G827" s="34"/>
      <c r="H827" s="33"/>
      <c r="I827" s="33"/>
      <c r="J827" s="33"/>
      <c r="K827" s="33"/>
    </row>
    <row r="828" spans="1:11" outlineLevel="1" x14ac:dyDescent="0.2">
      <c r="A828" s="31"/>
      <c r="B828" s="32"/>
      <c r="C828" s="71" t="s">
        <v>6317</v>
      </c>
      <c r="D828" s="64"/>
      <c r="E828" s="65">
        <v>12.95</v>
      </c>
      <c r="F828" s="34"/>
      <c r="G828" s="34"/>
      <c r="H828" s="33"/>
      <c r="I828" s="33"/>
      <c r="J828" s="33"/>
      <c r="K828" s="33"/>
    </row>
    <row r="829" spans="1:11" outlineLevel="1" x14ac:dyDescent="0.2">
      <c r="A829" s="31"/>
      <c r="B829" s="32"/>
      <c r="C829" s="71" t="s">
        <v>917</v>
      </c>
      <c r="D829" s="64"/>
      <c r="E829" s="65"/>
      <c r="F829" s="34"/>
      <c r="G829" s="34"/>
      <c r="H829" s="33"/>
      <c r="I829" s="33"/>
      <c r="J829" s="33"/>
      <c r="K829" s="33"/>
    </row>
    <row r="830" spans="1:11" outlineLevel="1" x14ac:dyDescent="0.2">
      <c r="A830" s="31"/>
      <c r="B830" s="32"/>
      <c r="C830" s="71" t="s">
        <v>6318</v>
      </c>
      <c r="D830" s="64"/>
      <c r="E830" s="65">
        <v>50.98</v>
      </c>
      <c r="F830" s="34"/>
      <c r="G830" s="34"/>
      <c r="H830" s="33"/>
      <c r="I830" s="33"/>
      <c r="J830" s="33"/>
      <c r="K830" s="33"/>
    </row>
    <row r="831" spans="1:11" outlineLevel="1" x14ac:dyDescent="0.2">
      <c r="A831" s="31"/>
      <c r="B831" s="32"/>
      <c r="C831" s="71" t="s">
        <v>6319</v>
      </c>
      <c r="D831" s="64"/>
      <c r="E831" s="65">
        <v>13.62</v>
      </c>
      <c r="F831" s="34"/>
      <c r="G831" s="34"/>
      <c r="H831" s="33"/>
      <c r="I831" s="33"/>
      <c r="J831" s="33"/>
      <c r="K831" s="33"/>
    </row>
    <row r="832" spans="1:11" outlineLevel="1" x14ac:dyDescent="0.2">
      <c r="A832" s="31"/>
      <c r="B832" s="32"/>
      <c r="C832" s="71" t="s">
        <v>6320</v>
      </c>
      <c r="D832" s="64"/>
      <c r="E832" s="65">
        <v>11.09</v>
      </c>
      <c r="F832" s="34"/>
      <c r="G832" s="34"/>
      <c r="H832" s="33"/>
      <c r="I832" s="33"/>
      <c r="J832" s="33"/>
      <c r="K832" s="33"/>
    </row>
    <row r="833" spans="1:11" outlineLevel="1" x14ac:dyDescent="0.2">
      <c r="A833" s="31"/>
      <c r="B833" s="32"/>
      <c r="C833" s="71" t="s">
        <v>926</v>
      </c>
      <c r="D833" s="64"/>
      <c r="E833" s="65"/>
      <c r="F833" s="34"/>
      <c r="G833" s="34"/>
      <c r="H833" s="33"/>
      <c r="I833" s="33"/>
      <c r="J833" s="33"/>
      <c r="K833" s="33"/>
    </row>
    <row r="834" spans="1:11" outlineLevel="1" x14ac:dyDescent="0.2">
      <c r="A834" s="31"/>
      <c r="B834" s="32"/>
      <c r="C834" s="71" t="s">
        <v>6321</v>
      </c>
      <c r="D834" s="64"/>
      <c r="E834" s="65">
        <v>21.11</v>
      </c>
      <c r="F834" s="34"/>
      <c r="G834" s="34"/>
      <c r="H834" s="33"/>
      <c r="I834" s="33"/>
      <c r="J834" s="33"/>
      <c r="K834" s="33"/>
    </row>
    <row r="835" spans="1:11" outlineLevel="1" x14ac:dyDescent="0.2">
      <c r="A835" s="31"/>
      <c r="B835" s="32"/>
      <c r="C835" s="71" t="s">
        <v>6322</v>
      </c>
      <c r="D835" s="64"/>
      <c r="E835" s="65">
        <v>3.4</v>
      </c>
      <c r="F835" s="34"/>
      <c r="G835" s="34"/>
      <c r="H835" s="33"/>
      <c r="I835" s="33"/>
      <c r="J835" s="33"/>
      <c r="K835" s="33"/>
    </row>
    <row r="836" spans="1:11" outlineLevel="1" x14ac:dyDescent="0.2">
      <c r="A836" s="31"/>
      <c r="B836" s="32"/>
      <c r="C836" s="71" t="s">
        <v>6323</v>
      </c>
      <c r="D836" s="64"/>
      <c r="E836" s="65">
        <v>5.95</v>
      </c>
      <c r="F836" s="34"/>
      <c r="G836" s="34"/>
      <c r="H836" s="33"/>
      <c r="I836" s="33"/>
      <c r="J836" s="33"/>
      <c r="K836" s="33"/>
    </row>
    <row r="837" spans="1:11" outlineLevel="1" x14ac:dyDescent="0.2">
      <c r="A837" s="31"/>
      <c r="B837" s="32"/>
      <c r="C837" s="71" t="s">
        <v>6324</v>
      </c>
      <c r="D837" s="64"/>
      <c r="E837" s="65">
        <v>3.48</v>
      </c>
      <c r="F837" s="34"/>
      <c r="G837" s="34"/>
      <c r="H837" s="33"/>
      <c r="I837" s="33"/>
      <c r="J837" s="33"/>
      <c r="K837" s="33"/>
    </row>
    <row r="838" spans="1:11" outlineLevel="1" x14ac:dyDescent="0.2">
      <c r="A838" s="31"/>
      <c r="B838" s="32"/>
      <c r="C838" s="71" t="s">
        <v>6325</v>
      </c>
      <c r="D838" s="64"/>
      <c r="E838" s="65">
        <v>3.45</v>
      </c>
      <c r="F838" s="34"/>
      <c r="G838" s="34"/>
      <c r="H838" s="33"/>
      <c r="I838" s="33"/>
      <c r="J838" s="33"/>
      <c r="K838" s="33"/>
    </row>
    <row r="839" spans="1:11" outlineLevel="1" x14ac:dyDescent="0.2">
      <c r="A839" s="31"/>
      <c r="B839" s="32"/>
      <c r="C839" s="71" t="s">
        <v>6326</v>
      </c>
      <c r="D839" s="64"/>
      <c r="E839" s="65">
        <v>3.45</v>
      </c>
      <c r="F839" s="34"/>
      <c r="G839" s="34"/>
      <c r="H839" s="33"/>
      <c r="I839" s="33"/>
      <c r="J839" s="33"/>
      <c r="K839" s="33"/>
    </row>
    <row r="840" spans="1:11" outlineLevel="1" x14ac:dyDescent="0.2">
      <c r="A840" s="31"/>
      <c r="B840" s="32"/>
      <c r="C840" s="71" t="s">
        <v>6327</v>
      </c>
      <c r="D840" s="64"/>
      <c r="E840" s="65">
        <v>3.48</v>
      </c>
      <c r="F840" s="34"/>
      <c r="G840" s="34"/>
      <c r="H840" s="33"/>
      <c r="I840" s="33"/>
      <c r="J840" s="33"/>
      <c r="K840" s="33"/>
    </row>
    <row r="841" spans="1:11" outlineLevel="1" x14ac:dyDescent="0.2">
      <c r="A841" s="31"/>
      <c r="B841" s="32"/>
      <c r="C841" s="71" t="s">
        <v>6328</v>
      </c>
      <c r="D841" s="64"/>
      <c r="E841" s="65">
        <v>3.48</v>
      </c>
      <c r="F841" s="34"/>
      <c r="G841" s="34"/>
      <c r="H841" s="33"/>
      <c r="I841" s="33"/>
      <c r="J841" s="33"/>
      <c r="K841" s="33"/>
    </row>
    <row r="842" spans="1:11" outlineLevel="1" x14ac:dyDescent="0.2">
      <c r="A842" s="31"/>
      <c r="B842" s="32"/>
      <c r="C842" s="71" t="s">
        <v>6329</v>
      </c>
      <c r="D842" s="64"/>
      <c r="E842" s="65">
        <v>6.13</v>
      </c>
      <c r="F842" s="34"/>
      <c r="G842" s="34"/>
      <c r="H842" s="33"/>
      <c r="I842" s="33"/>
      <c r="J842" s="33"/>
      <c r="K842" s="33"/>
    </row>
    <row r="843" spans="1:11" outlineLevel="1" x14ac:dyDescent="0.2">
      <c r="A843" s="31"/>
      <c r="B843" s="32"/>
      <c r="C843" s="71" t="s">
        <v>938</v>
      </c>
      <c r="D843" s="64"/>
      <c r="E843" s="65"/>
      <c r="F843" s="34"/>
      <c r="G843" s="34"/>
      <c r="H843" s="33"/>
      <c r="I843" s="33"/>
      <c r="J843" s="33"/>
      <c r="K843" s="33"/>
    </row>
    <row r="844" spans="1:11" outlineLevel="1" x14ac:dyDescent="0.2">
      <c r="A844" s="31"/>
      <c r="B844" s="32"/>
      <c r="C844" s="71" t="s">
        <v>6330</v>
      </c>
      <c r="D844" s="64"/>
      <c r="E844" s="65">
        <v>20.27</v>
      </c>
      <c r="F844" s="34"/>
      <c r="G844" s="34"/>
      <c r="H844" s="33"/>
      <c r="I844" s="33"/>
      <c r="J844" s="33"/>
      <c r="K844" s="33"/>
    </row>
    <row r="845" spans="1:11" outlineLevel="1" x14ac:dyDescent="0.2">
      <c r="A845" s="31"/>
      <c r="B845" s="32"/>
      <c r="C845" s="71" t="s">
        <v>6331</v>
      </c>
      <c r="D845" s="64"/>
      <c r="E845" s="65">
        <v>3.48</v>
      </c>
      <c r="F845" s="34"/>
      <c r="G845" s="34"/>
      <c r="H845" s="33"/>
      <c r="I845" s="33"/>
      <c r="J845" s="33"/>
      <c r="K845" s="33"/>
    </row>
    <row r="846" spans="1:11" outlineLevel="1" x14ac:dyDescent="0.2">
      <c r="A846" s="31"/>
      <c r="B846" s="32"/>
      <c r="C846" s="71" t="s">
        <v>6332</v>
      </c>
      <c r="D846" s="64"/>
      <c r="E846" s="65">
        <v>3.48</v>
      </c>
      <c r="F846" s="34"/>
      <c r="G846" s="34"/>
      <c r="H846" s="33"/>
      <c r="I846" s="33"/>
      <c r="J846" s="33"/>
      <c r="K846" s="33"/>
    </row>
    <row r="847" spans="1:11" outlineLevel="1" x14ac:dyDescent="0.2">
      <c r="A847" s="31"/>
      <c r="B847" s="32"/>
      <c r="C847" s="71" t="s">
        <v>6333</v>
      </c>
      <c r="D847" s="64"/>
      <c r="E847" s="65">
        <v>3.44</v>
      </c>
      <c r="F847" s="34"/>
      <c r="G847" s="34"/>
      <c r="H847" s="33"/>
      <c r="I847" s="33"/>
      <c r="J847" s="33"/>
      <c r="K847" s="33"/>
    </row>
    <row r="848" spans="1:11" outlineLevel="1" x14ac:dyDescent="0.2">
      <c r="A848" s="31"/>
      <c r="B848" s="32"/>
      <c r="C848" s="71" t="s">
        <v>6334</v>
      </c>
      <c r="D848" s="64"/>
      <c r="E848" s="65">
        <v>3.48</v>
      </c>
      <c r="F848" s="34"/>
      <c r="G848" s="34"/>
      <c r="H848" s="33"/>
      <c r="I848" s="33"/>
      <c r="J848" s="33"/>
      <c r="K848" s="33"/>
    </row>
    <row r="849" spans="1:11" outlineLevel="1" x14ac:dyDescent="0.2">
      <c r="A849" s="31"/>
      <c r="B849" s="32"/>
      <c r="C849" s="71" t="s">
        <v>950</v>
      </c>
      <c r="D849" s="64"/>
      <c r="E849" s="65"/>
      <c r="F849" s="34"/>
      <c r="G849" s="34"/>
      <c r="H849" s="33"/>
      <c r="I849" s="33"/>
      <c r="J849" s="33"/>
      <c r="K849" s="33"/>
    </row>
    <row r="850" spans="1:11" outlineLevel="1" x14ac:dyDescent="0.2">
      <c r="A850" s="31"/>
      <c r="B850" s="32"/>
      <c r="C850" s="71" t="s">
        <v>6335</v>
      </c>
      <c r="D850" s="64"/>
      <c r="E850" s="65">
        <v>12.22</v>
      </c>
      <c r="F850" s="34"/>
      <c r="G850" s="34"/>
      <c r="H850" s="33"/>
      <c r="I850" s="33"/>
      <c r="J850" s="33"/>
      <c r="K850" s="33"/>
    </row>
    <row r="851" spans="1:11" outlineLevel="1" x14ac:dyDescent="0.2">
      <c r="A851" s="31"/>
      <c r="B851" s="32"/>
      <c r="C851" s="71" t="s">
        <v>6336</v>
      </c>
      <c r="D851" s="64"/>
      <c r="E851" s="65">
        <v>0.71040000000000003</v>
      </c>
      <c r="F851" s="34"/>
      <c r="G851" s="34"/>
      <c r="H851" s="33"/>
      <c r="I851" s="33"/>
      <c r="J851" s="33"/>
      <c r="K851" s="33"/>
    </row>
    <row r="852" spans="1:11" outlineLevel="1" x14ac:dyDescent="0.2">
      <c r="A852" s="31"/>
      <c r="B852" s="32"/>
      <c r="C852" s="71" t="s">
        <v>6337</v>
      </c>
      <c r="D852" s="64"/>
      <c r="E852" s="65">
        <v>8.92</v>
      </c>
      <c r="F852" s="34"/>
      <c r="G852" s="34"/>
      <c r="H852" s="33"/>
      <c r="I852" s="33"/>
      <c r="J852" s="33"/>
      <c r="K852" s="33"/>
    </row>
    <row r="853" spans="1:11" outlineLevel="1" x14ac:dyDescent="0.2">
      <c r="A853" s="31"/>
      <c r="B853" s="32"/>
      <c r="C853" s="71" t="s">
        <v>6338</v>
      </c>
      <c r="D853" s="64"/>
      <c r="E853" s="65">
        <v>3.51</v>
      </c>
      <c r="F853" s="34"/>
      <c r="G853" s="34"/>
      <c r="H853" s="33"/>
      <c r="I853" s="33"/>
      <c r="J853" s="33"/>
      <c r="K853" s="33"/>
    </row>
    <row r="854" spans="1:11" outlineLevel="1" x14ac:dyDescent="0.2">
      <c r="A854" s="31"/>
      <c r="B854" s="32"/>
      <c r="C854" s="71" t="s">
        <v>6339</v>
      </c>
      <c r="D854" s="64"/>
      <c r="E854" s="65">
        <v>5.76</v>
      </c>
      <c r="F854" s="34"/>
      <c r="G854" s="34"/>
      <c r="H854" s="33"/>
      <c r="I854" s="33"/>
      <c r="J854" s="33"/>
      <c r="K854" s="33"/>
    </row>
    <row r="855" spans="1:11" ht="33.75" outlineLevel="1" x14ac:dyDescent="0.2">
      <c r="A855" s="43">
        <v>84</v>
      </c>
      <c r="B855" s="44" t="s">
        <v>961</v>
      </c>
      <c r="C855" s="59" t="s">
        <v>962</v>
      </c>
      <c r="D855" s="45" t="s">
        <v>172</v>
      </c>
      <c r="E855" s="46">
        <v>294.26</v>
      </c>
      <c r="F855" s="47">
        <v>0</v>
      </c>
      <c r="G855" s="48">
        <f>ROUND(E855*F855,2)</f>
        <v>0</v>
      </c>
      <c r="H855" s="46">
        <v>1.2529999999999999E-2</v>
      </c>
      <c r="I855" s="46">
        <f>ROUND(E855*H855,2)</f>
        <v>3.69</v>
      </c>
      <c r="J855" s="46">
        <v>0</v>
      </c>
      <c r="K855" s="46">
        <f>ROUND(E855*J855,2)</f>
        <v>0</v>
      </c>
    </row>
    <row r="856" spans="1:11" outlineLevel="1" x14ac:dyDescent="0.2">
      <c r="A856" s="31"/>
      <c r="B856" s="32"/>
      <c r="C856" s="365" t="s">
        <v>904</v>
      </c>
      <c r="D856" s="366"/>
      <c r="E856" s="366"/>
      <c r="F856" s="366"/>
      <c r="G856" s="366"/>
      <c r="H856" s="33"/>
      <c r="I856" s="33"/>
      <c r="J856" s="33"/>
      <c r="K856" s="33"/>
    </row>
    <row r="857" spans="1:11" outlineLevel="1" x14ac:dyDescent="0.2">
      <c r="A857" s="31"/>
      <c r="B857" s="32"/>
      <c r="C857" s="71" t="s">
        <v>906</v>
      </c>
      <c r="D857" s="64"/>
      <c r="E857" s="65"/>
      <c r="F857" s="34"/>
      <c r="G857" s="34"/>
      <c r="H857" s="33"/>
      <c r="I857" s="33"/>
      <c r="J857" s="33"/>
      <c r="K857" s="33"/>
    </row>
    <row r="858" spans="1:11" outlineLevel="1" x14ac:dyDescent="0.2">
      <c r="A858" s="31"/>
      <c r="B858" s="32"/>
      <c r="C858" s="71" t="s">
        <v>6340</v>
      </c>
      <c r="D858" s="64"/>
      <c r="E858" s="65">
        <v>3.11</v>
      </c>
      <c r="F858" s="34"/>
      <c r="G858" s="34"/>
      <c r="H858" s="33"/>
      <c r="I858" s="33"/>
      <c r="J858" s="33"/>
      <c r="K858" s="33"/>
    </row>
    <row r="859" spans="1:11" outlineLevel="1" x14ac:dyDescent="0.2">
      <c r="A859" s="31"/>
      <c r="B859" s="32"/>
      <c r="C859" s="71" t="s">
        <v>6341</v>
      </c>
      <c r="D859" s="64"/>
      <c r="E859" s="65">
        <v>2.61</v>
      </c>
      <c r="F859" s="34"/>
      <c r="G859" s="34"/>
      <c r="H859" s="33"/>
      <c r="I859" s="33"/>
      <c r="J859" s="33"/>
      <c r="K859" s="33"/>
    </row>
    <row r="860" spans="1:11" outlineLevel="1" x14ac:dyDescent="0.2">
      <c r="A860" s="31"/>
      <c r="B860" s="32"/>
      <c r="C860" s="71" t="s">
        <v>6342</v>
      </c>
      <c r="D860" s="64"/>
      <c r="E860" s="65">
        <v>1.26</v>
      </c>
      <c r="F860" s="34"/>
      <c r="G860" s="34"/>
      <c r="H860" s="33"/>
      <c r="I860" s="33"/>
      <c r="J860" s="33"/>
      <c r="K860" s="33"/>
    </row>
    <row r="861" spans="1:11" outlineLevel="1" x14ac:dyDescent="0.2">
      <c r="A861" s="31"/>
      <c r="B861" s="32"/>
      <c r="C861" s="71" t="s">
        <v>6343</v>
      </c>
      <c r="D861" s="64"/>
      <c r="E861" s="65">
        <v>8.9499999999999993</v>
      </c>
      <c r="F861" s="34"/>
      <c r="G861" s="34"/>
      <c r="H861" s="33"/>
      <c r="I861" s="33"/>
      <c r="J861" s="33"/>
      <c r="K861" s="33"/>
    </row>
    <row r="862" spans="1:11" outlineLevel="1" x14ac:dyDescent="0.2">
      <c r="A862" s="31"/>
      <c r="B862" s="32"/>
      <c r="C862" s="71" t="s">
        <v>6344</v>
      </c>
      <c r="D862" s="64"/>
      <c r="E862" s="65">
        <v>2.25</v>
      </c>
      <c r="F862" s="34"/>
      <c r="G862" s="34"/>
      <c r="H862" s="33"/>
      <c r="I862" s="33"/>
      <c r="J862" s="33"/>
      <c r="K862" s="33"/>
    </row>
    <row r="863" spans="1:11" outlineLevel="1" x14ac:dyDescent="0.2">
      <c r="A863" s="31"/>
      <c r="B863" s="32"/>
      <c r="C863" s="71" t="s">
        <v>6345</v>
      </c>
      <c r="D863" s="64"/>
      <c r="E863" s="65">
        <v>1.44</v>
      </c>
      <c r="F863" s="34"/>
      <c r="G863" s="34"/>
      <c r="H863" s="33"/>
      <c r="I863" s="33"/>
      <c r="J863" s="33"/>
      <c r="K863" s="33"/>
    </row>
    <row r="864" spans="1:11" outlineLevel="1" x14ac:dyDescent="0.2">
      <c r="A864" s="31"/>
      <c r="B864" s="32"/>
      <c r="C864" s="71" t="s">
        <v>6346</v>
      </c>
      <c r="D864" s="64"/>
      <c r="E864" s="65">
        <v>1.44</v>
      </c>
      <c r="F864" s="34"/>
      <c r="G864" s="34"/>
      <c r="H864" s="33"/>
      <c r="I864" s="33"/>
      <c r="J864" s="33"/>
      <c r="K864" s="33"/>
    </row>
    <row r="865" spans="1:11" outlineLevel="1" x14ac:dyDescent="0.2">
      <c r="A865" s="31"/>
      <c r="B865" s="32"/>
      <c r="C865" s="71" t="s">
        <v>6347</v>
      </c>
      <c r="D865" s="64"/>
      <c r="E865" s="65">
        <v>6.08</v>
      </c>
      <c r="F865" s="34"/>
      <c r="G865" s="34"/>
      <c r="H865" s="33"/>
      <c r="I865" s="33"/>
      <c r="J865" s="33"/>
      <c r="K865" s="33"/>
    </row>
    <row r="866" spans="1:11" outlineLevel="1" x14ac:dyDescent="0.2">
      <c r="A866" s="31"/>
      <c r="B866" s="32"/>
      <c r="C866" s="71" t="s">
        <v>6348</v>
      </c>
      <c r="D866" s="64"/>
      <c r="E866" s="65">
        <v>10.41</v>
      </c>
      <c r="F866" s="34"/>
      <c r="G866" s="34"/>
      <c r="H866" s="33"/>
      <c r="I866" s="33"/>
      <c r="J866" s="33"/>
      <c r="K866" s="33"/>
    </row>
    <row r="867" spans="1:11" outlineLevel="1" x14ac:dyDescent="0.2">
      <c r="A867" s="31"/>
      <c r="B867" s="32"/>
      <c r="C867" s="71" t="s">
        <v>6349</v>
      </c>
      <c r="D867" s="64"/>
      <c r="E867" s="65">
        <v>1.44</v>
      </c>
      <c r="F867" s="34"/>
      <c r="G867" s="34"/>
      <c r="H867" s="33"/>
      <c r="I867" s="33"/>
      <c r="J867" s="33"/>
      <c r="K867" s="33"/>
    </row>
    <row r="868" spans="1:11" outlineLevel="1" x14ac:dyDescent="0.2">
      <c r="A868" s="31"/>
      <c r="B868" s="32"/>
      <c r="C868" s="71" t="s">
        <v>6350</v>
      </c>
      <c r="D868" s="64"/>
      <c r="E868" s="65">
        <v>1.44</v>
      </c>
      <c r="F868" s="34"/>
      <c r="G868" s="34"/>
      <c r="H868" s="33"/>
      <c r="I868" s="33"/>
      <c r="J868" s="33"/>
      <c r="K868" s="33"/>
    </row>
    <row r="869" spans="1:11" outlineLevel="1" x14ac:dyDescent="0.2">
      <c r="A869" s="31"/>
      <c r="B869" s="32"/>
      <c r="C869" s="71" t="s">
        <v>6351</v>
      </c>
      <c r="D869" s="64"/>
      <c r="E869" s="65">
        <v>1.44</v>
      </c>
      <c r="F869" s="34"/>
      <c r="G869" s="34"/>
      <c r="H869" s="33"/>
      <c r="I869" s="33"/>
      <c r="J869" s="33"/>
      <c r="K869" s="33"/>
    </row>
    <row r="870" spans="1:11" outlineLevel="1" x14ac:dyDescent="0.2">
      <c r="A870" s="31"/>
      <c r="B870" s="32"/>
      <c r="C870" s="71" t="s">
        <v>6352</v>
      </c>
      <c r="D870" s="64"/>
      <c r="E870" s="65">
        <v>6.43</v>
      </c>
      <c r="F870" s="34"/>
      <c r="G870" s="34"/>
      <c r="H870" s="33"/>
      <c r="I870" s="33"/>
      <c r="J870" s="33"/>
      <c r="K870" s="33"/>
    </row>
    <row r="871" spans="1:11" outlineLevel="1" x14ac:dyDescent="0.2">
      <c r="A871" s="31"/>
      <c r="B871" s="32"/>
      <c r="C871" s="71" t="s">
        <v>917</v>
      </c>
      <c r="D871" s="64"/>
      <c r="E871" s="65"/>
      <c r="F871" s="34"/>
      <c r="G871" s="34"/>
      <c r="H871" s="33"/>
      <c r="I871" s="33"/>
      <c r="J871" s="33"/>
      <c r="K871" s="33"/>
    </row>
    <row r="872" spans="1:11" outlineLevel="1" x14ac:dyDescent="0.2">
      <c r="A872" s="31"/>
      <c r="B872" s="32"/>
      <c r="C872" s="71" t="s">
        <v>6353</v>
      </c>
      <c r="D872" s="64"/>
      <c r="E872" s="65">
        <v>19.32</v>
      </c>
      <c r="F872" s="34"/>
      <c r="G872" s="34"/>
      <c r="H872" s="33"/>
      <c r="I872" s="33"/>
      <c r="J872" s="33"/>
      <c r="K872" s="33"/>
    </row>
    <row r="873" spans="1:11" outlineLevel="1" x14ac:dyDescent="0.2">
      <c r="A873" s="31"/>
      <c r="B873" s="32"/>
      <c r="C873" s="71" t="s">
        <v>6354</v>
      </c>
      <c r="D873" s="64"/>
      <c r="E873" s="65">
        <v>34.549999999999997</v>
      </c>
      <c r="F873" s="34"/>
      <c r="G873" s="34"/>
      <c r="H873" s="33"/>
      <c r="I873" s="33"/>
      <c r="J873" s="33"/>
      <c r="K873" s="33"/>
    </row>
    <row r="874" spans="1:11" outlineLevel="1" x14ac:dyDescent="0.2">
      <c r="A874" s="31"/>
      <c r="B874" s="32"/>
      <c r="C874" s="71" t="s">
        <v>6355</v>
      </c>
      <c r="D874" s="64"/>
      <c r="E874" s="65">
        <v>33</v>
      </c>
      <c r="F874" s="34"/>
      <c r="G874" s="34"/>
      <c r="H874" s="33"/>
      <c r="I874" s="33"/>
      <c r="J874" s="33"/>
      <c r="K874" s="33"/>
    </row>
    <row r="875" spans="1:11" outlineLevel="1" x14ac:dyDescent="0.2">
      <c r="A875" s="31"/>
      <c r="B875" s="32"/>
      <c r="C875" s="71" t="s">
        <v>6356</v>
      </c>
      <c r="D875" s="64"/>
      <c r="E875" s="65">
        <v>8.65</v>
      </c>
      <c r="F875" s="34"/>
      <c r="G875" s="34"/>
      <c r="H875" s="33"/>
      <c r="I875" s="33"/>
      <c r="J875" s="33"/>
      <c r="K875" s="33"/>
    </row>
    <row r="876" spans="1:11" outlineLevel="1" x14ac:dyDescent="0.2">
      <c r="A876" s="31"/>
      <c r="B876" s="32"/>
      <c r="C876" s="71" t="s">
        <v>6357</v>
      </c>
      <c r="D876" s="64"/>
      <c r="E876" s="65">
        <v>4.76</v>
      </c>
      <c r="F876" s="34"/>
      <c r="G876" s="34"/>
      <c r="H876" s="33"/>
      <c r="I876" s="33"/>
      <c r="J876" s="33"/>
      <c r="K876" s="33"/>
    </row>
    <row r="877" spans="1:11" outlineLevel="1" x14ac:dyDescent="0.2">
      <c r="A877" s="31"/>
      <c r="B877" s="32"/>
      <c r="C877" s="71" t="s">
        <v>6358</v>
      </c>
      <c r="D877" s="64"/>
      <c r="E877" s="65">
        <v>3.79</v>
      </c>
      <c r="F877" s="34"/>
      <c r="G877" s="34"/>
      <c r="H877" s="33"/>
      <c r="I877" s="33"/>
      <c r="J877" s="33"/>
      <c r="K877" s="33"/>
    </row>
    <row r="878" spans="1:11" outlineLevel="1" x14ac:dyDescent="0.2">
      <c r="A878" s="31"/>
      <c r="B878" s="32"/>
      <c r="C878" s="71" t="s">
        <v>6359</v>
      </c>
      <c r="D878" s="64"/>
      <c r="E878" s="65">
        <v>1.79</v>
      </c>
      <c r="F878" s="34"/>
      <c r="G878" s="34"/>
      <c r="H878" s="33"/>
      <c r="I878" s="33"/>
      <c r="J878" s="33"/>
      <c r="K878" s="33"/>
    </row>
    <row r="879" spans="1:11" outlineLevel="1" x14ac:dyDescent="0.2">
      <c r="A879" s="31"/>
      <c r="B879" s="32"/>
      <c r="C879" s="71" t="s">
        <v>6360</v>
      </c>
      <c r="D879" s="64"/>
      <c r="E879" s="65">
        <v>1.8</v>
      </c>
      <c r="F879" s="34"/>
      <c r="G879" s="34"/>
      <c r="H879" s="33"/>
      <c r="I879" s="33"/>
      <c r="J879" s="33"/>
      <c r="K879" s="33"/>
    </row>
    <row r="880" spans="1:11" outlineLevel="1" x14ac:dyDescent="0.2">
      <c r="A880" s="31"/>
      <c r="B880" s="32"/>
      <c r="C880" s="71" t="s">
        <v>6361</v>
      </c>
      <c r="D880" s="64"/>
      <c r="E880" s="65">
        <v>3.86</v>
      </c>
      <c r="F880" s="34"/>
      <c r="G880" s="34"/>
      <c r="H880" s="33"/>
      <c r="I880" s="33"/>
      <c r="J880" s="33"/>
      <c r="K880" s="33"/>
    </row>
    <row r="881" spans="1:11" outlineLevel="1" x14ac:dyDescent="0.2">
      <c r="A881" s="31"/>
      <c r="B881" s="32"/>
      <c r="C881" s="71" t="s">
        <v>6362</v>
      </c>
      <c r="D881" s="64"/>
      <c r="E881" s="65">
        <v>5.03</v>
      </c>
      <c r="F881" s="34"/>
      <c r="G881" s="34"/>
      <c r="H881" s="33"/>
      <c r="I881" s="33"/>
      <c r="J881" s="33"/>
      <c r="K881" s="33"/>
    </row>
    <row r="882" spans="1:11" outlineLevel="1" x14ac:dyDescent="0.2">
      <c r="A882" s="31"/>
      <c r="B882" s="32"/>
      <c r="C882" s="71" t="s">
        <v>6363</v>
      </c>
      <c r="D882" s="64"/>
      <c r="E882" s="65">
        <v>3.24</v>
      </c>
      <c r="F882" s="34"/>
      <c r="G882" s="34"/>
      <c r="H882" s="33"/>
      <c r="I882" s="33"/>
      <c r="J882" s="33"/>
      <c r="K882" s="33"/>
    </row>
    <row r="883" spans="1:11" outlineLevel="1" x14ac:dyDescent="0.2">
      <c r="A883" s="31"/>
      <c r="B883" s="32"/>
      <c r="C883" s="71" t="s">
        <v>6364</v>
      </c>
      <c r="D883" s="64"/>
      <c r="E883" s="65">
        <v>1.53</v>
      </c>
      <c r="F883" s="34"/>
      <c r="G883" s="34"/>
      <c r="H883" s="33"/>
      <c r="I883" s="33"/>
      <c r="J883" s="33"/>
      <c r="K883" s="33"/>
    </row>
    <row r="884" spans="1:11" outlineLevel="1" x14ac:dyDescent="0.2">
      <c r="A884" s="31"/>
      <c r="B884" s="32"/>
      <c r="C884" s="71" t="s">
        <v>6365</v>
      </c>
      <c r="D884" s="64"/>
      <c r="E884" s="65">
        <v>5</v>
      </c>
      <c r="F884" s="34"/>
      <c r="G884" s="34"/>
      <c r="H884" s="33"/>
      <c r="I884" s="33"/>
      <c r="J884" s="33"/>
      <c r="K884" s="33"/>
    </row>
    <row r="885" spans="1:11" outlineLevel="1" x14ac:dyDescent="0.2">
      <c r="A885" s="31"/>
      <c r="B885" s="32"/>
      <c r="C885" s="71" t="s">
        <v>6366</v>
      </c>
      <c r="D885" s="64"/>
      <c r="E885" s="65">
        <v>10.65</v>
      </c>
      <c r="F885" s="34"/>
      <c r="G885" s="34"/>
      <c r="H885" s="33"/>
      <c r="I885" s="33"/>
      <c r="J885" s="33"/>
      <c r="K885" s="33"/>
    </row>
    <row r="886" spans="1:11" outlineLevel="1" x14ac:dyDescent="0.2">
      <c r="A886" s="31"/>
      <c r="B886" s="32"/>
      <c r="C886" s="71" t="s">
        <v>6367</v>
      </c>
      <c r="D886" s="64"/>
      <c r="E886" s="65">
        <v>3.83</v>
      </c>
      <c r="F886" s="34"/>
      <c r="G886" s="34"/>
      <c r="H886" s="33"/>
      <c r="I886" s="33"/>
      <c r="J886" s="33"/>
      <c r="K886" s="33"/>
    </row>
    <row r="887" spans="1:11" outlineLevel="1" x14ac:dyDescent="0.2">
      <c r="A887" s="31"/>
      <c r="B887" s="32"/>
      <c r="C887" s="71" t="s">
        <v>6368</v>
      </c>
      <c r="D887" s="64"/>
      <c r="E887" s="65">
        <v>3.31</v>
      </c>
      <c r="F887" s="34"/>
      <c r="G887" s="34"/>
      <c r="H887" s="33"/>
      <c r="I887" s="33"/>
      <c r="J887" s="33"/>
      <c r="K887" s="33"/>
    </row>
    <row r="888" spans="1:11" outlineLevel="1" x14ac:dyDescent="0.2">
      <c r="A888" s="31"/>
      <c r="B888" s="32"/>
      <c r="C888" s="71" t="s">
        <v>6369</v>
      </c>
      <c r="D888" s="64"/>
      <c r="E888" s="65">
        <v>3.45</v>
      </c>
      <c r="F888" s="34"/>
      <c r="G888" s="34"/>
      <c r="H888" s="33"/>
      <c r="I888" s="33"/>
      <c r="J888" s="33"/>
      <c r="K888" s="33"/>
    </row>
    <row r="889" spans="1:11" outlineLevel="1" x14ac:dyDescent="0.2">
      <c r="A889" s="31"/>
      <c r="B889" s="32"/>
      <c r="C889" s="71" t="s">
        <v>6370</v>
      </c>
      <c r="D889" s="64"/>
      <c r="E889" s="65">
        <v>4.99</v>
      </c>
      <c r="F889" s="34"/>
      <c r="G889" s="34"/>
      <c r="H889" s="33"/>
      <c r="I889" s="33"/>
      <c r="J889" s="33"/>
      <c r="K889" s="33"/>
    </row>
    <row r="890" spans="1:11" outlineLevel="1" x14ac:dyDescent="0.2">
      <c r="A890" s="31"/>
      <c r="B890" s="32"/>
      <c r="C890" s="71" t="s">
        <v>6371</v>
      </c>
      <c r="D890" s="64"/>
      <c r="E890" s="65">
        <v>3.31</v>
      </c>
      <c r="F890" s="34"/>
      <c r="G890" s="34"/>
      <c r="H890" s="33"/>
      <c r="I890" s="33"/>
      <c r="J890" s="33"/>
      <c r="K890" s="33"/>
    </row>
    <row r="891" spans="1:11" outlineLevel="1" x14ac:dyDescent="0.2">
      <c r="A891" s="31"/>
      <c r="B891" s="32"/>
      <c r="C891" s="71" t="s">
        <v>6372</v>
      </c>
      <c r="D891" s="64"/>
      <c r="E891" s="65">
        <v>3.45</v>
      </c>
      <c r="F891" s="34"/>
      <c r="G891" s="34"/>
      <c r="H891" s="33"/>
      <c r="I891" s="33"/>
      <c r="J891" s="33"/>
      <c r="K891" s="33"/>
    </row>
    <row r="892" spans="1:11" outlineLevel="1" x14ac:dyDescent="0.2">
      <c r="A892" s="31"/>
      <c r="B892" s="32"/>
      <c r="C892" s="71" t="s">
        <v>6373</v>
      </c>
      <c r="D892" s="64"/>
      <c r="E892" s="65">
        <v>4.99</v>
      </c>
      <c r="F892" s="34"/>
      <c r="G892" s="34"/>
      <c r="H892" s="33"/>
      <c r="I892" s="33"/>
      <c r="J892" s="33"/>
      <c r="K892" s="33"/>
    </row>
    <row r="893" spans="1:11" outlineLevel="1" x14ac:dyDescent="0.2">
      <c r="A893" s="31"/>
      <c r="B893" s="32"/>
      <c r="C893" s="71" t="s">
        <v>926</v>
      </c>
      <c r="D893" s="64"/>
      <c r="E893" s="65"/>
      <c r="F893" s="34"/>
      <c r="G893" s="34"/>
      <c r="H893" s="33"/>
      <c r="I893" s="33"/>
      <c r="J893" s="33"/>
      <c r="K893" s="33"/>
    </row>
    <row r="894" spans="1:11" outlineLevel="1" x14ac:dyDescent="0.2">
      <c r="A894" s="31"/>
      <c r="B894" s="32"/>
      <c r="C894" s="71" t="s">
        <v>6374</v>
      </c>
      <c r="D894" s="64"/>
      <c r="E894" s="65">
        <v>4.82</v>
      </c>
      <c r="F894" s="34"/>
      <c r="G894" s="34"/>
      <c r="H894" s="33"/>
      <c r="I894" s="33"/>
      <c r="J894" s="33"/>
      <c r="K894" s="33"/>
    </row>
    <row r="895" spans="1:11" outlineLevel="1" x14ac:dyDescent="0.2">
      <c r="A895" s="31"/>
      <c r="B895" s="32"/>
      <c r="C895" s="71" t="s">
        <v>6375</v>
      </c>
      <c r="D895" s="64"/>
      <c r="E895" s="65">
        <v>3.55</v>
      </c>
      <c r="F895" s="34"/>
      <c r="G895" s="34"/>
      <c r="H895" s="33"/>
      <c r="I895" s="33"/>
      <c r="J895" s="33"/>
      <c r="K895" s="33"/>
    </row>
    <row r="896" spans="1:11" outlineLevel="1" x14ac:dyDescent="0.2">
      <c r="A896" s="31"/>
      <c r="B896" s="32"/>
      <c r="C896" s="71" t="s">
        <v>6376</v>
      </c>
      <c r="D896" s="64"/>
      <c r="E896" s="65">
        <v>1.63</v>
      </c>
      <c r="F896" s="34"/>
      <c r="G896" s="34"/>
      <c r="H896" s="33"/>
      <c r="I896" s="33"/>
      <c r="J896" s="33"/>
      <c r="K896" s="33"/>
    </row>
    <row r="897" spans="1:11" outlineLevel="1" x14ac:dyDescent="0.2">
      <c r="A897" s="31"/>
      <c r="B897" s="32"/>
      <c r="C897" s="71" t="s">
        <v>6377</v>
      </c>
      <c r="D897" s="64"/>
      <c r="E897" s="65">
        <v>4.71</v>
      </c>
      <c r="F897" s="34"/>
      <c r="G897" s="34"/>
      <c r="H897" s="33"/>
      <c r="I897" s="33"/>
      <c r="J897" s="33"/>
      <c r="K897" s="33"/>
    </row>
    <row r="898" spans="1:11" outlineLevel="1" x14ac:dyDescent="0.2">
      <c r="A898" s="31"/>
      <c r="B898" s="32"/>
      <c r="C898" s="71" t="s">
        <v>6378</v>
      </c>
      <c r="D898" s="64"/>
      <c r="E898" s="65">
        <v>5.75</v>
      </c>
      <c r="F898" s="34"/>
      <c r="G898" s="34"/>
      <c r="H898" s="33"/>
      <c r="I898" s="33"/>
      <c r="J898" s="33"/>
      <c r="K898" s="33"/>
    </row>
    <row r="899" spans="1:11" outlineLevel="1" x14ac:dyDescent="0.2">
      <c r="A899" s="31"/>
      <c r="B899" s="32"/>
      <c r="C899" s="71" t="s">
        <v>6379</v>
      </c>
      <c r="D899" s="64"/>
      <c r="E899" s="65">
        <v>3.84</v>
      </c>
      <c r="F899" s="34"/>
      <c r="G899" s="34"/>
      <c r="H899" s="33"/>
      <c r="I899" s="33"/>
      <c r="J899" s="33"/>
      <c r="K899" s="33"/>
    </row>
    <row r="900" spans="1:11" outlineLevel="1" x14ac:dyDescent="0.2">
      <c r="A900" s="31"/>
      <c r="B900" s="32"/>
      <c r="C900" s="71" t="s">
        <v>938</v>
      </c>
      <c r="D900" s="64"/>
      <c r="E900" s="65"/>
      <c r="F900" s="34"/>
      <c r="G900" s="34"/>
      <c r="H900" s="33"/>
      <c r="I900" s="33"/>
      <c r="J900" s="33"/>
      <c r="K900" s="33"/>
    </row>
    <row r="901" spans="1:11" outlineLevel="1" x14ac:dyDescent="0.2">
      <c r="A901" s="31"/>
      <c r="B901" s="32"/>
      <c r="C901" s="71" t="s">
        <v>6380</v>
      </c>
      <c r="D901" s="64"/>
      <c r="E901" s="65">
        <v>4.79</v>
      </c>
      <c r="F901" s="34"/>
      <c r="G901" s="34"/>
      <c r="H901" s="33"/>
      <c r="I901" s="33"/>
      <c r="J901" s="33"/>
      <c r="K901" s="33"/>
    </row>
    <row r="902" spans="1:11" outlineLevel="1" x14ac:dyDescent="0.2">
      <c r="A902" s="31"/>
      <c r="B902" s="32"/>
      <c r="C902" s="71" t="s">
        <v>6381</v>
      </c>
      <c r="D902" s="64"/>
      <c r="E902" s="65">
        <v>3.48</v>
      </c>
      <c r="F902" s="34"/>
      <c r="G902" s="34"/>
      <c r="H902" s="33"/>
      <c r="I902" s="33"/>
      <c r="J902" s="33"/>
      <c r="K902" s="33"/>
    </row>
    <row r="903" spans="1:11" outlineLevel="1" x14ac:dyDescent="0.2">
      <c r="A903" s="31"/>
      <c r="B903" s="32"/>
      <c r="C903" s="71" t="s">
        <v>6382</v>
      </c>
      <c r="D903" s="64"/>
      <c r="E903" s="65">
        <v>1.6</v>
      </c>
      <c r="F903" s="34"/>
      <c r="G903" s="34"/>
      <c r="H903" s="33"/>
      <c r="I903" s="33"/>
      <c r="J903" s="33"/>
      <c r="K903" s="33"/>
    </row>
    <row r="904" spans="1:11" outlineLevel="1" x14ac:dyDescent="0.2">
      <c r="A904" s="31"/>
      <c r="B904" s="32"/>
      <c r="C904" s="71" t="s">
        <v>6383</v>
      </c>
      <c r="D904" s="64"/>
      <c r="E904" s="65">
        <v>4.54</v>
      </c>
      <c r="F904" s="34"/>
      <c r="G904" s="34"/>
      <c r="H904" s="33"/>
      <c r="I904" s="33"/>
      <c r="J904" s="33"/>
      <c r="K904" s="33"/>
    </row>
    <row r="905" spans="1:11" outlineLevel="1" x14ac:dyDescent="0.2">
      <c r="A905" s="31"/>
      <c r="B905" s="32"/>
      <c r="C905" s="71" t="s">
        <v>6384</v>
      </c>
      <c r="D905" s="64"/>
      <c r="E905" s="65">
        <v>10.71</v>
      </c>
      <c r="F905" s="34"/>
      <c r="G905" s="34"/>
      <c r="H905" s="33"/>
      <c r="I905" s="33"/>
      <c r="J905" s="33"/>
      <c r="K905" s="33"/>
    </row>
    <row r="906" spans="1:11" outlineLevel="1" x14ac:dyDescent="0.2">
      <c r="A906" s="31"/>
      <c r="B906" s="32"/>
      <c r="C906" s="71" t="s">
        <v>6385</v>
      </c>
      <c r="D906" s="64"/>
      <c r="E906" s="65">
        <v>3.88</v>
      </c>
      <c r="F906" s="34"/>
      <c r="G906" s="34"/>
      <c r="H906" s="33"/>
      <c r="I906" s="33"/>
      <c r="J906" s="33"/>
      <c r="K906" s="33"/>
    </row>
    <row r="907" spans="1:11" outlineLevel="1" x14ac:dyDescent="0.2">
      <c r="A907" s="31"/>
      <c r="B907" s="32"/>
      <c r="C907" s="71" t="s">
        <v>950</v>
      </c>
      <c r="D907" s="64"/>
      <c r="E907" s="65"/>
      <c r="F907" s="34"/>
      <c r="G907" s="34"/>
      <c r="H907" s="33"/>
      <c r="I907" s="33"/>
      <c r="J907" s="33"/>
      <c r="K907" s="33"/>
    </row>
    <row r="908" spans="1:11" outlineLevel="1" x14ac:dyDescent="0.2">
      <c r="A908" s="31"/>
      <c r="B908" s="32"/>
      <c r="C908" s="71" t="s">
        <v>6386</v>
      </c>
      <c r="D908" s="64"/>
      <c r="E908" s="65">
        <v>4.16</v>
      </c>
      <c r="F908" s="34"/>
      <c r="G908" s="34"/>
      <c r="H908" s="33"/>
      <c r="I908" s="33"/>
      <c r="J908" s="33"/>
      <c r="K908" s="33"/>
    </row>
    <row r="909" spans="1:11" outlineLevel="1" x14ac:dyDescent="0.2">
      <c r="A909" s="31"/>
      <c r="B909" s="32"/>
      <c r="C909" s="71" t="s">
        <v>6387</v>
      </c>
      <c r="D909" s="64"/>
      <c r="E909" s="65">
        <v>2.99</v>
      </c>
      <c r="F909" s="34"/>
      <c r="G909" s="34"/>
      <c r="H909" s="33"/>
      <c r="I909" s="33"/>
      <c r="J909" s="33"/>
      <c r="K909" s="33"/>
    </row>
    <row r="910" spans="1:11" outlineLevel="1" x14ac:dyDescent="0.2">
      <c r="A910" s="31"/>
      <c r="B910" s="32"/>
      <c r="C910" s="71" t="s">
        <v>6388</v>
      </c>
      <c r="D910" s="64"/>
      <c r="E910" s="65">
        <v>1.44</v>
      </c>
      <c r="F910" s="34"/>
      <c r="G910" s="34"/>
      <c r="H910" s="33"/>
      <c r="I910" s="33"/>
      <c r="J910" s="33"/>
      <c r="K910" s="33"/>
    </row>
    <row r="911" spans="1:11" outlineLevel="1" x14ac:dyDescent="0.2">
      <c r="A911" s="31"/>
      <c r="B911" s="32"/>
      <c r="C911" s="71" t="s">
        <v>6389</v>
      </c>
      <c r="D911" s="64"/>
      <c r="E911" s="65">
        <v>6.53</v>
      </c>
      <c r="F911" s="34"/>
      <c r="G911" s="34"/>
      <c r="H911" s="33"/>
      <c r="I911" s="33"/>
      <c r="J911" s="33"/>
      <c r="K911" s="33"/>
    </row>
    <row r="912" spans="1:11" outlineLevel="1" x14ac:dyDescent="0.2">
      <c r="A912" s="31"/>
      <c r="B912" s="32"/>
      <c r="C912" s="71" t="s">
        <v>6390</v>
      </c>
      <c r="D912" s="64"/>
      <c r="E912" s="65">
        <v>8.9</v>
      </c>
      <c r="F912" s="34"/>
      <c r="G912" s="34"/>
      <c r="H912" s="33"/>
      <c r="I912" s="33"/>
      <c r="J912" s="33"/>
      <c r="K912" s="33"/>
    </row>
    <row r="913" spans="1:11" outlineLevel="1" x14ac:dyDescent="0.2">
      <c r="A913" s="31"/>
      <c r="B913" s="32"/>
      <c r="C913" s="71" t="s">
        <v>6391</v>
      </c>
      <c r="D913" s="64"/>
      <c r="E913" s="65">
        <v>4.34</v>
      </c>
      <c r="F913" s="34"/>
      <c r="G913" s="34"/>
      <c r="H913" s="33"/>
      <c r="I913" s="33"/>
      <c r="J913" s="33"/>
      <c r="K913" s="33"/>
    </row>
    <row r="914" spans="1:11" ht="33.75" outlineLevel="1" x14ac:dyDescent="0.2">
      <c r="A914" s="43">
        <v>85</v>
      </c>
      <c r="B914" s="44" t="s">
        <v>990</v>
      </c>
      <c r="C914" s="59" t="s">
        <v>991</v>
      </c>
      <c r="D914" s="45" t="s">
        <v>172</v>
      </c>
      <c r="E914" s="46">
        <v>360.98320000000001</v>
      </c>
      <c r="F914" s="47">
        <v>0</v>
      </c>
      <c r="G914" s="48">
        <f>ROUND(E914*F914,2)</f>
        <v>0</v>
      </c>
      <c r="H914" s="46">
        <v>2.511E-2</v>
      </c>
      <c r="I914" s="46">
        <f>ROUND(E914*H914,2)</f>
        <v>9.06</v>
      </c>
      <c r="J914" s="46">
        <v>0</v>
      </c>
      <c r="K914" s="46">
        <f>ROUND(E914*J914,2)</f>
        <v>0</v>
      </c>
    </row>
    <row r="915" spans="1:11" outlineLevel="1" x14ac:dyDescent="0.2">
      <c r="A915" s="31"/>
      <c r="B915" s="32"/>
      <c r="C915" s="365" t="s">
        <v>992</v>
      </c>
      <c r="D915" s="366"/>
      <c r="E915" s="366"/>
      <c r="F915" s="366"/>
      <c r="G915" s="366"/>
      <c r="H915" s="33"/>
      <c r="I915" s="33"/>
      <c r="J915" s="33"/>
      <c r="K915" s="33"/>
    </row>
    <row r="916" spans="1:11" outlineLevel="1" x14ac:dyDescent="0.2">
      <c r="A916" s="31"/>
      <c r="B916" s="32"/>
      <c r="C916" s="373" t="s">
        <v>993</v>
      </c>
      <c r="D916" s="374"/>
      <c r="E916" s="374"/>
      <c r="F916" s="374"/>
      <c r="G916" s="374"/>
      <c r="H916" s="33"/>
      <c r="I916" s="33"/>
      <c r="J916" s="33"/>
      <c r="K916" s="33"/>
    </row>
    <row r="917" spans="1:11" outlineLevel="1" x14ac:dyDescent="0.2">
      <c r="A917" s="31"/>
      <c r="B917" s="32"/>
      <c r="C917" s="373" t="s">
        <v>994</v>
      </c>
      <c r="D917" s="374"/>
      <c r="E917" s="374"/>
      <c r="F917" s="374"/>
      <c r="G917" s="374"/>
      <c r="H917" s="33"/>
      <c r="I917" s="33"/>
      <c r="J917" s="33"/>
      <c r="K917" s="33"/>
    </row>
    <row r="918" spans="1:11" outlineLevel="1" x14ac:dyDescent="0.2">
      <c r="A918" s="31"/>
      <c r="B918" s="32"/>
      <c r="C918" s="373" t="s">
        <v>995</v>
      </c>
      <c r="D918" s="374"/>
      <c r="E918" s="374"/>
      <c r="F918" s="374"/>
      <c r="G918" s="374"/>
      <c r="H918" s="33"/>
      <c r="I918" s="33"/>
      <c r="J918" s="33"/>
      <c r="K918" s="33"/>
    </row>
    <row r="919" spans="1:11" outlineLevel="1" x14ac:dyDescent="0.2">
      <c r="A919" s="31"/>
      <c r="B919" s="32"/>
      <c r="C919" s="71" t="s">
        <v>917</v>
      </c>
      <c r="D919" s="64"/>
      <c r="E919" s="65"/>
      <c r="F919" s="34"/>
      <c r="G919" s="34"/>
      <c r="H919" s="33"/>
      <c r="I919" s="33"/>
      <c r="J919" s="33"/>
      <c r="K919" s="33"/>
    </row>
    <row r="920" spans="1:11" outlineLevel="1" x14ac:dyDescent="0.2">
      <c r="A920" s="31"/>
      <c r="B920" s="32"/>
      <c r="C920" s="71" t="s">
        <v>6392</v>
      </c>
      <c r="D920" s="64"/>
      <c r="E920" s="65">
        <v>114.11</v>
      </c>
      <c r="F920" s="34"/>
      <c r="G920" s="34"/>
      <c r="H920" s="33"/>
      <c r="I920" s="33"/>
      <c r="J920" s="33"/>
      <c r="K920" s="33"/>
    </row>
    <row r="921" spans="1:11" outlineLevel="1" x14ac:dyDescent="0.2">
      <c r="A921" s="31"/>
      <c r="B921" s="32"/>
      <c r="C921" s="71" t="s">
        <v>6393</v>
      </c>
      <c r="D921" s="64"/>
      <c r="E921" s="65"/>
      <c r="F921" s="34"/>
      <c r="G921" s="34"/>
      <c r="H921" s="33"/>
      <c r="I921" s="33"/>
      <c r="J921" s="33"/>
      <c r="K921" s="33"/>
    </row>
    <row r="922" spans="1:11" outlineLevel="1" x14ac:dyDescent="0.2">
      <c r="A922" s="31"/>
      <c r="B922" s="32"/>
      <c r="C922" s="71" t="s">
        <v>917</v>
      </c>
      <c r="D922" s="64"/>
      <c r="E922" s="65"/>
      <c r="F922" s="34"/>
      <c r="G922" s="34"/>
      <c r="H922" s="33"/>
      <c r="I922" s="33"/>
      <c r="J922" s="33"/>
      <c r="K922" s="33"/>
    </row>
    <row r="923" spans="1:11" outlineLevel="1" x14ac:dyDescent="0.2">
      <c r="A923" s="31"/>
      <c r="B923" s="32"/>
      <c r="C923" s="71" t="s">
        <v>6394</v>
      </c>
      <c r="D923" s="64"/>
      <c r="E923" s="65">
        <v>1.65</v>
      </c>
      <c r="F923" s="34"/>
      <c r="G923" s="34"/>
      <c r="H923" s="33"/>
      <c r="I923" s="33"/>
      <c r="J923" s="33"/>
      <c r="K923" s="33"/>
    </row>
    <row r="924" spans="1:11" outlineLevel="1" x14ac:dyDescent="0.2">
      <c r="A924" s="31"/>
      <c r="B924" s="32"/>
      <c r="C924" s="71" t="s">
        <v>6395</v>
      </c>
      <c r="D924" s="64"/>
      <c r="E924" s="65">
        <v>2.64</v>
      </c>
      <c r="F924" s="34"/>
      <c r="G924" s="34"/>
      <c r="H924" s="33"/>
      <c r="I924" s="33"/>
      <c r="J924" s="33"/>
      <c r="K924" s="33"/>
    </row>
    <row r="925" spans="1:11" outlineLevel="1" x14ac:dyDescent="0.2">
      <c r="A925" s="31"/>
      <c r="B925" s="32"/>
      <c r="C925" s="71" t="s">
        <v>6396</v>
      </c>
      <c r="D925" s="64"/>
      <c r="E925" s="65">
        <v>1.26</v>
      </c>
      <c r="F925" s="34"/>
      <c r="G925" s="34"/>
      <c r="H925" s="33"/>
      <c r="I925" s="33"/>
      <c r="J925" s="33"/>
      <c r="K925" s="33"/>
    </row>
    <row r="926" spans="1:11" outlineLevel="1" x14ac:dyDescent="0.2">
      <c r="A926" s="31"/>
      <c r="B926" s="32"/>
      <c r="C926" s="71" t="s">
        <v>926</v>
      </c>
      <c r="D926" s="64"/>
      <c r="E926" s="65"/>
      <c r="F926" s="34"/>
      <c r="G926" s="34"/>
      <c r="H926" s="33"/>
      <c r="I926" s="33"/>
      <c r="J926" s="33"/>
      <c r="K926" s="33"/>
    </row>
    <row r="927" spans="1:11" outlineLevel="1" x14ac:dyDescent="0.2">
      <c r="A927" s="31"/>
      <c r="B927" s="32"/>
      <c r="C927" s="71" t="s">
        <v>6397</v>
      </c>
      <c r="D927" s="64"/>
      <c r="E927" s="65">
        <v>4.09</v>
      </c>
      <c r="F927" s="34"/>
      <c r="G927" s="34"/>
      <c r="H927" s="33"/>
      <c r="I927" s="33"/>
      <c r="J927" s="33"/>
      <c r="K927" s="33"/>
    </row>
    <row r="928" spans="1:11" outlineLevel="1" x14ac:dyDescent="0.2">
      <c r="A928" s="31"/>
      <c r="B928" s="32"/>
      <c r="C928" s="71" t="s">
        <v>6398</v>
      </c>
      <c r="D928" s="64"/>
      <c r="E928" s="65">
        <v>1.76</v>
      </c>
      <c r="F928" s="34"/>
      <c r="G928" s="34"/>
      <c r="H928" s="33"/>
      <c r="I928" s="33"/>
      <c r="J928" s="33"/>
      <c r="K928" s="33"/>
    </row>
    <row r="929" spans="1:11" outlineLevel="1" x14ac:dyDescent="0.2">
      <c r="A929" s="31"/>
      <c r="B929" s="32"/>
      <c r="C929" s="71" t="s">
        <v>938</v>
      </c>
      <c r="D929" s="64"/>
      <c r="E929" s="65"/>
      <c r="F929" s="34"/>
      <c r="G929" s="34"/>
      <c r="H929" s="33"/>
      <c r="I929" s="33"/>
      <c r="J929" s="33"/>
      <c r="K929" s="33"/>
    </row>
    <row r="930" spans="1:11" outlineLevel="1" x14ac:dyDescent="0.2">
      <c r="A930" s="31"/>
      <c r="B930" s="32"/>
      <c r="C930" s="71" t="s">
        <v>6399</v>
      </c>
      <c r="D930" s="64"/>
      <c r="E930" s="65">
        <v>4.09</v>
      </c>
      <c r="F930" s="34"/>
      <c r="G930" s="34"/>
      <c r="H930" s="33"/>
      <c r="I930" s="33"/>
      <c r="J930" s="33"/>
      <c r="K930" s="33"/>
    </row>
    <row r="931" spans="1:11" outlineLevel="1" x14ac:dyDescent="0.2">
      <c r="A931" s="31"/>
      <c r="B931" s="32"/>
      <c r="C931" s="71" t="s">
        <v>6400</v>
      </c>
      <c r="D931" s="64"/>
      <c r="E931" s="65">
        <v>1.76</v>
      </c>
      <c r="F931" s="34"/>
      <c r="G931" s="34"/>
      <c r="H931" s="33"/>
      <c r="I931" s="33"/>
      <c r="J931" s="33"/>
      <c r="K931" s="33"/>
    </row>
    <row r="932" spans="1:11" outlineLevel="1" x14ac:dyDescent="0.2">
      <c r="A932" s="31"/>
      <c r="B932" s="32"/>
      <c r="C932" s="71" t="s">
        <v>950</v>
      </c>
      <c r="D932" s="64"/>
      <c r="E932" s="65"/>
      <c r="F932" s="34"/>
      <c r="G932" s="34"/>
      <c r="H932" s="33"/>
      <c r="I932" s="33"/>
      <c r="J932" s="33"/>
      <c r="K932" s="33"/>
    </row>
    <row r="933" spans="1:11" outlineLevel="1" x14ac:dyDescent="0.2">
      <c r="A933" s="31"/>
      <c r="B933" s="32"/>
      <c r="C933" s="71" t="s">
        <v>6401</v>
      </c>
      <c r="D933" s="64"/>
      <c r="E933" s="65">
        <v>4.09</v>
      </c>
      <c r="F933" s="34"/>
      <c r="G933" s="34"/>
      <c r="H933" s="33"/>
      <c r="I933" s="33"/>
      <c r="J933" s="33"/>
      <c r="K933" s="33"/>
    </row>
    <row r="934" spans="1:11" outlineLevel="1" x14ac:dyDescent="0.2">
      <c r="A934" s="31"/>
      <c r="B934" s="32"/>
      <c r="C934" s="71" t="s">
        <v>6402</v>
      </c>
      <c r="D934" s="64"/>
      <c r="E934" s="65">
        <v>1.81</v>
      </c>
      <c r="F934" s="34"/>
      <c r="G934" s="34"/>
      <c r="H934" s="33"/>
      <c r="I934" s="33"/>
      <c r="J934" s="33"/>
      <c r="K934" s="33"/>
    </row>
    <row r="935" spans="1:11" outlineLevel="1" x14ac:dyDescent="0.2">
      <c r="A935" s="31"/>
      <c r="B935" s="32"/>
      <c r="C935" s="71" t="s">
        <v>997</v>
      </c>
      <c r="D935" s="64"/>
      <c r="E935" s="65"/>
      <c r="F935" s="34"/>
      <c r="G935" s="34"/>
      <c r="H935" s="33"/>
      <c r="I935" s="33"/>
      <c r="J935" s="33"/>
      <c r="K935" s="33"/>
    </row>
    <row r="936" spans="1:11" outlineLevel="1" x14ac:dyDescent="0.2">
      <c r="A936" s="31"/>
      <c r="B936" s="32"/>
      <c r="C936" s="71" t="s">
        <v>6403</v>
      </c>
      <c r="D936" s="64"/>
      <c r="E936" s="65">
        <v>4.09</v>
      </c>
      <c r="F936" s="34"/>
      <c r="G936" s="34"/>
      <c r="H936" s="33"/>
      <c r="I936" s="33"/>
      <c r="J936" s="33"/>
      <c r="K936" s="33"/>
    </row>
    <row r="937" spans="1:11" outlineLevel="1" x14ac:dyDescent="0.2">
      <c r="A937" s="31"/>
      <c r="B937" s="32"/>
      <c r="C937" s="71" t="s">
        <v>6404</v>
      </c>
      <c r="D937" s="64"/>
      <c r="E937" s="65">
        <v>100.56</v>
      </c>
      <c r="F937" s="34"/>
      <c r="G937" s="34"/>
      <c r="H937" s="33"/>
      <c r="I937" s="33"/>
      <c r="J937" s="33"/>
      <c r="K937" s="33"/>
    </row>
    <row r="938" spans="1:11" outlineLevel="1" x14ac:dyDescent="0.2">
      <c r="A938" s="31"/>
      <c r="B938" s="32"/>
      <c r="C938" s="71" t="s">
        <v>6405</v>
      </c>
      <c r="D938" s="64"/>
      <c r="E938" s="65">
        <v>1.66</v>
      </c>
      <c r="F938" s="34"/>
      <c r="G938" s="34"/>
      <c r="H938" s="33"/>
      <c r="I938" s="33"/>
      <c r="J938" s="33"/>
      <c r="K938" s="33"/>
    </row>
    <row r="939" spans="1:11" outlineLevel="1" x14ac:dyDescent="0.2">
      <c r="A939" s="31"/>
      <c r="B939" s="32"/>
      <c r="C939" s="71" t="s">
        <v>6406</v>
      </c>
      <c r="D939" s="64"/>
      <c r="E939" s="65">
        <v>88.641999999999996</v>
      </c>
      <c r="F939" s="34"/>
      <c r="G939" s="34"/>
      <c r="H939" s="33"/>
      <c r="I939" s="33"/>
      <c r="J939" s="33"/>
      <c r="K939" s="33"/>
    </row>
    <row r="940" spans="1:11" outlineLevel="1" x14ac:dyDescent="0.2">
      <c r="A940" s="31"/>
      <c r="B940" s="32"/>
      <c r="C940" s="71" t="s">
        <v>6407</v>
      </c>
      <c r="D940" s="64"/>
      <c r="E940" s="65">
        <v>28.7712</v>
      </c>
      <c r="F940" s="34"/>
      <c r="G940" s="34"/>
      <c r="H940" s="33"/>
      <c r="I940" s="33"/>
      <c r="J940" s="33"/>
      <c r="K940" s="33"/>
    </row>
    <row r="941" spans="1:11" ht="45" outlineLevel="1" x14ac:dyDescent="0.2">
      <c r="A941" s="43">
        <v>86</v>
      </c>
      <c r="B941" s="44" t="s">
        <v>6408</v>
      </c>
      <c r="C941" s="59" t="s">
        <v>6409</v>
      </c>
      <c r="D941" s="45" t="s">
        <v>172</v>
      </c>
      <c r="E941" s="46">
        <v>163.74</v>
      </c>
      <c r="F941" s="47">
        <v>0</v>
      </c>
      <c r="G941" s="48">
        <f>ROUND(E941*F941,2)</f>
        <v>0</v>
      </c>
      <c r="H941" s="46">
        <v>1.388E-2</v>
      </c>
      <c r="I941" s="46">
        <f>ROUND(E941*H941,2)</f>
        <v>2.27</v>
      </c>
      <c r="J941" s="46">
        <v>0</v>
      </c>
      <c r="K941" s="46">
        <f>ROUND(E941*J941,2)</f>
        <v>0</v>
      </c>
    </row>
    <row r="942" spans="1:11" outlineLevel="1" x14ac:dyDescent="0.2">
      <c r="A942" s="31"/>
      <c r="B942" s="32"/>
      <c r="C942" s="71" t="s">
        <v>6410</v>
      </c>
      <c r="D942" s="64"/>
      <c r="E942" s="65"/>
      <c r="F942" s="34"/>
      <c r="G942" s="34"/>
      <c r="H942" s="33"/>
      <c r="I942" s="33"/>
      <c r="J942" s="33"/>
      <c r="K942" s="33"/>
    </row>
    <row r="943" spans="1:11" outlineLevel="1" x14ac:dyDescent="0.2">
      <c r="A943" s="31"/>
      <c r="B943" s="32"/>
      <c r="C943" s="71" t="s">
        <v>950</v>
      </c>
      <c r="D943" s="64"/>
      <c r="E943" s="65"/>
      <c r="F943" s="34"/>
      <c r="G943" s="34"/>
      <c r="H943" s="33"/>
      <c r="I943" s="33"/>
      <c r="J943" s="33"/>
      <c r="K943" s="33"/>
    </row>
    <row r="944" spans="1:11" outlineLevel="1" x14ac:dyDescent="0.2">
      <c r="A944" s="31"/>
      <c r="B944" s="32"/>
      <c r="C944" s="71" t="s">
        <v>6411</v>
      </c>
      <c r="D944" s="64"/>
      <c r="E944" s="65">
        <v>79.92</v>
      </c>
      <c r="F944" s="34"/>
      <c r="G944" s="34"/>
      <c r="H944" s="33"/>
      <c r="I944" s="33"/>
      <c r="J944" s="33"/>
      <c r="K944" s="33"/>
    </row>
    <row r="945" spans="1:11" outlineLevel="1" x14ac:dyDescent="0.2">
      <c r="A945" s="31"/>
      <c r="B945" s="32"/>
      <c r="C945" s="71" t="s">
        <v>6412</v>
      </c>
      <c r="D945" s="64"/>
      <c r="E945" s="65">
        <v>83.82</v>
      </c>
      <c r="F945" s="34"/>
      <c r="G945" s="34"/>
      <c r="H945" s="33"/>
      <c r="I945" s="33"/>
      <c r="J945" s="33"/>
      <c r="K945" s="33"/>
    </row>
    <row r="946" spans="1:11" ht="22.5" outlineLevel="1" x14ac:dyDescent="0.2">
      <c r="A946" s="43">
        <v>87</v>
      </c>
      <c r="B946" s="44" t="s">
        <v>1008</v>
      </c>
      <c r="C946" s="59" t="s">
        <v>1009</v>
      </c>
      <c r="D946" s="45" t="s">
        <v>172</v>
      </c>
      <c r="E946" s="46">
        <v>81.591800000000006</v>
      </c>
      <c r="F946" s="47">
        <v>0</v>
      </c>
      <c r="G946" s="48">
        <f>ROUND(E946*F946,2)</f>
        <v>0</v>
      </c>
      <c r="H946" s="46">
        <v>1.3690000000000001E-2</v>
      </c>
      <c r="I946" s="46">
        <f>ROUND(E946*H946,2)</f>
        <v>1.1200000000000001</v>
      </c>
      <c r="J946" s="46">
        <v>0</v>
      </c>
      <c r="K946" s="46">
        <f>ROUND(E946*J946,2)</f>
        <v>0</v>
      </c>
    </row>
    <row r="947" spans="1:11" outlineLevel="1" x14ac:dyDescent="0.2">
      <c r="A947" s="31"/>
      <c r="B947" s="32"/>
      <c r="C947" s="365" t="s">
        <v>1006</v>
      </c>
      <c r="D947" s="366"/>
      <c r="E947" s="366"/>
      <c r="F947" s="366"/>
      <c r="G947" s="366"/>
      <c r="H947" s="33"/>
      <c r="I947" s="33"/>
      <c r="J947" s="33"/>
      <c r="K947" s="33"/>
    </row>
    <row r="948" spans="1:11" outlineLevel="1" x14ac:dyDescent="0.2">
      <c r="A948" s="31"/>
      <c r="B948" s="32"/>
      <c r="C948" s="71" t="s">
        <v>906</v>
      </c>
      <c r="D948" s="64"/>
      <c r="E948" s="65"/>
      <c r="F948" s="34"/>
      <c r="G948" s="34"/>
      <c r="H948" s="33"/>
      <c r="I948" s="33"/>
      <c r="J948" s="33"/>
      <c r="K948" s="33"/>
    </row>
    <row r="949" spans="1:11" outlineLevel="1" x14ac:dyDescent="0.2">
      <c r="A949" s="31"/>
      <c r="B949" s="32"/>
      <c r="C949" s="71" t="s">
        <v>6413</v>
      </c>
      <c r="D949" s="64"/>
      <c r="E949" s="65">
        <v>2.5150000000000001</v>
      </c>
      <c r="F949" s="34"/>
      <c r="G949" s="34"/>
      <c r="H949" s="33"/>
      <c r="I949" s="33"/>
      <c r="J949" s="33"/>
      <c r="K949" s="33"/>
    </row>
    <row r="950" spans="1:11" outlineLevel="1" x14ac:dyDescent="0.2">
      <c r="A950" s="31"/>
      <c r="B950" s="32"/>
      <c r="C950" s="71" t="s">
        <v>6414</v>
      </c>
      <c r="D950" s="64"/>
      <c r="E950" s="65">
        <v>2.54</v>
      </c>
      <c r="F950" s="34"/>
      <c r="G950" s="34"/>
      <c r="H950" s="33"/>
      <c r="I950" s="33"/>
      <c r="J950" s="33"/>
      <c r="K950" s="33"/>
    </row>
    <row r="951" spans="1:11" outlineLevel="1" x14ac:dyDescent="0.2">
      <c r="A951" s="31"/>
      <c r="B951" s="32"/>
      <c r="C951" s="71" t="s">
        <v>917</v>
      </c>
      <c r="D951" s="64"/>
      <c r="E951" s="65"/>
      <c r="F951" s="34"/>
      <c r="G951" s="34"/>
      <c r="H951" s="33"/>
      <c r="I951" s="33"/>
      <c r="J951" s="33"/>
      <c r="K951" s="33"/>
    </row>
    <row r="952" spans="1:11" outlineLevel="1" x14ac:dyDescent="0.2">
      <c r="A952" s="31"/>
      <c r="B952" s="32"/>
      <c r="C952" s="71" t="s">
        <v>6415</v>
      </c>
      <c r="D952" s="64"/>
      <c r="E952" s="65">
        <v>0.77200000000000002</v>
      </c>
      <c r="F952" s="34"/>
      <c r="G952" s="34"/>
      <c r="H952" s="33"/>
      <c r="I952" s="33"/>
      <c r="J952" s="33"/>
      <c r="K952" s="33"/>
    </row>
    <row r="953" spans="1:11" outlineLevel="1" x14ac:dyDescent="0.2">
      <c r="A953" s="31"/>
      <c r="B953" s="32"/>
      <c r="C953" s="71" t="s">
        <v>926</v>
      </c>
      <c r="D953" s="64"/>
      <c r="E953" s="65"/>
      <c r="F953" s="34"/>
      <c r="G953" s="34"/>
      <c r="H953" s="33"/>
      <c r="I953" s="33"/>
      <c r="J953" s="33"/>
      <c r="K953" s="33"/>
    </row>
    <row r="954" spans="1:11" outlineLevel="1" x14ac:dyDescent="0.2">
      <c r="A954" s="31"/>
      <c r="B954" s="32"/>
      <c r="C954" s="71" t="s">
        <v>6416</v>
      </c>
      <c r="D954" s="64"/>
      <c r="E954" s="65">
        <v>3.4049999999999998</v>
      </c>
      <c r="F954" s="34"/>
      <c r="G954" s="34"/>
      <c r="H954" s="33"/>
      <c r="I954" s="33"/>
      <c r="J954" s="33"/>
      <c r="K954" s="33"/>
    </row>
    <row r="955" spans="1:11" outlineLevel="1" x14ac:dyDescent="0.2">
      <c r="A955" s="31"/>
      <c r="B955" s="32"/>
      <c r="C955" s="71" t="s">
        <v>6417</v>
      </c>
      <c r="D955" s="64"/>
      <c r="E955" s="65">
        <v>0.8256</v>
      </c>
      <c r="F955" s="34"/>
      <c r="G955" s="34"/>
      <c r="H955" s="33"/>
      <c r="I955" s="33"/>
      <c r="J955" s="33"/>
      <c r="K955" s="33"/>
    </row>
    <row r="956" spans="1:11" outlineLevel="1" x14ac:dyDescent="0.2">
      <c r="A956" s="31"/>
      <c r="B956" s="32"/>
      <c r="C956" s="71" t="s">
        <v>6418</v>
      </c>
      <c r="D956" s="64"/>
      <c r="E956" s="65">
        <v>5.88</v>
      </c>
      <c r="F956" s="34"/>
      <c r="G956" s="34"/>
      <c r="H956" s="33"/>
      <c r="I956" s="33"/>
      <c r="J956" s="33"/>
      <c r="K956" s="33"/>
    </row>
    <row r="957" spans="1:11" outlineLevel="1" x14ac:dyDescent="0.2">
      <c r="A957" s="31"/>
      <c r="B957" s="32"/>
      <c r="C957" s="71" t="s">
        <v>6419</v>
      </c>
      <c r="D957" s="64"/>
      <c r="E957" s="65">
        <v>3.48</v>
      </c>
      <c r="F957" s="34"/>
      <c r="G957" s="34"/>
      <c r="H957" s="33"/>
      <c r="I957" s="33"/>
      <c r="J957" s="33"/>
      <c r="K957" s="33"/>
    </row>
    <row r="958" spans="1:11" outlineLevel="1" x14ac:dyDescent="0.2">
      <c r="A958" s="31"/>
      <c r="B958" s="32"/>
      <c r="C958" s="71" t="s">
        <v>6420</v>
      </c>
      <c r="D958" s="64"/>
      <c r="E958" s="65">
        <v>3.45</v>
      </c>
      <c r="F958" s="34"/>
      <c r="G958" s="34"/>
      <c r="H958" s="33"/>
      <c r="I958" s="33"/>
      <c r="J958" s="33"/>
      <c r="K958" s="33"/>
    </row>
    <row r="959" spans="1:11" outlineLevel="1" x14ac:dyDescent="0.2">
      <c r="A959" s="31"/>
      <c r="B959" s="32"/>
      <c r="C959" s="71" t="s">
        <v>6421</v>
      </c>
      <c r="D959" s="64"/>
      <c r="E959" s="65">
        <v>3.45</v>
      </c>
      <c r="F959" s="34"/>
      <c r="G959" s="34"/>
      <c r="H959" s="33"/>
      <c r="I959" s="33"/>
      <c r="J959" s="33"/>
      <c r="K959" s="33"/>
    </row>
    <row r="960" spans="1:11" outlineLevel="1" x14ac:dyDescent="0.2">
      <c r="A960" s="31"/>
      <c r="B960" s="32"/>
      <c r="C960" s="71" t="s">
        <v>6422</v>
      </c>
      <c r="D960" s="64"/>
      <c r="E960" s="65">
        <v>3.6150000000000002</v>
      </c>
      <c r="F960" s="34"/>
      <c r="G960" s="34"/>
      <c r="H960" s="33"/>
      <c r="I960" s="33"/>
      <c r="J960" s="33"/>
      <c r="K960" s="33"/>
    </row>
    <row r="961" spans="1:11" outlineLevel="1" x14ac:dyDescent="0.2">
      <c r="A961" s="31"/>
      <c r="B961" s="32"/>
      <c r="C961" s="71" t="s">
        <v>6423</v>
      </c>
      <c r="D961" s="64"/>
      <c r="E961" s="65">
        <v>3.48</v>
      </c>
      <c r="F961" s="34"/>
      <c r="G961" s="34"/>
      <c r="H961" s="33"/>
      <c r="I961" s="33"/>
      <c r="J961" s="33"/>
      <c r="K961" s="33"/>
    </row>
    <row r="962" spans="1:11" outlineLevel="1" x14ac:dyDescent="0.2">
      <c r="A962" s="31"/>
      <c r="B962" s="32"/>
      <c r="C962" s="71" t="s">
        <v>6424</v>
      </c>
      <c r="D962" s="64"/>
      <c r="E962" s="65">
        <v>6.02</v>
      </c>
      <c r="F962" s="34"/>
      <c r="G962" s="34"/>
      <c r="H962" s="33"/>
      <c r="I962" s="33"/>
      <c r="J962" s="33"/>
      <c r="K962" s="33"/>
    </row>
    <row r="963" spans="1:11" outlineLevel="1" x14ac:dyDescent="0.2">
      <c r="A963" s="31"/>
      <c r="B963" s="32"/>
      <c r="C963" s="71" t="s">
        <v>938</v>
      </c>
      <c r="D963" s="64"/>
      <c r="E963" s="65"/>
      <c r="F963" s="34"/>
      <c r="G963" s="34"/>
      <c r="H963" s="33"/>
      <c r="I963" s="33"/>
      <c r="J963" s="33"/>
      <c r="K963" s="33"/>
    </row>
    <row r="964" spans="1:11" outlineLevel="1" x14ac:dyDescent="0.2">
      <c r="A964" s="31"/>
      <c r="B964" s="32"/>
      <c r="C964" s="71" t="s">
        <v>6425</v>
      </c>
      <c r="D964" s="64"/>
      <c r="E964" s="65">
        <v>3.48</v>
      </c>
      <c r="F964" s="34"/>
      <c r="G964" s="34"/>
      <c r="H964" s="33"/>
      <c r="I964" s="33"/>
      <c r="J964" s="33"/>
      <c r="K964" s="33"/>
    </row>
    <row r="965" spans="1:11" outlineLevel="1" x14ac:dyDescent="0.2">
      <c r="A965" s="31"/>
      <c r="B965" s="32"/>
      <c r="C965" s="71" t="s">
        <v>6417</v>
      </c>
      <c r="D965" s="64"/>
      <c r="E965" s="65">
        <v>0.8256</v>
      </c>
      <c r="F965" s="34"/>
      <c r="G965" s="34"/>
      <c r="H965" s="33"/>
      <c r="I965" s="33"/>
      <c r="J965" s="33"/>
      <c r="K965" s="33"/>
    </row>
    <row r="966" spans="1:11" outlineLevel="1" x14ac:dyDescent="0.2">
      <c r="A966" s="31"/>
      <c r="B966" s="32"/>
      <c r="C966" s="71" t="s">
        <v>6426</v>
      </c>
      <c r="D966" s="64"/>
      <c r="E966" s="65">
        <v>3.48</v>
      </c>
      <c r="F966" s="34"/>
      <c r="G966" s="34"/>
      <c r="H966" s="33"/>
      <c r="I966" s="33"/>
      <c r="J966" s="33"/>
      <c r="K966" s="33"/>
    </row>
    <row r="967" spans="1:11" outlineLevel="1" x14ac:dyDescent="0.2">
      <c r="A967" s="31"/>
      <c r="B967" s="32"/>
      <c r="C967" s="71" t="s">
        <v>6427</v>
      </c>
      <c r="D967" s="64"/>
      <c r="E967" s="65">
        <v>3.45</v>
      </c>
      <c r="F967" s="34"/>
      <c r="G967" s="34"/>
      <c r="H967" s="33"/>
      <c r="I967" s="33"/>
      <c r="J967" s="33"/>
      <c r="K967" s="33"/>
    </row>
    <row r="968" spans="1:11" outlineLevel="1" x14ac:dyDescent="0.2">
      <c r="A968" s="31"/>
      <c r="B968" s="32"/>
      <c r="C968" s="71" t="s">
        <v>6428</v>
      </c>
      <c r="D968" s="64"/>
      <c r="E968" s="65">
        <v>3.48</v>
      </c>
      <c r="F968" s="34"/>
      <c r="G968" s="34"/>
      <c r="H968" s="33"/>
      <c r="I968" s="33"/>
      <c r="J968" s="33"/>
      <c r="K968" s="33"/>
    </row>
    <row r="969" spans="1:11" outlineLevel="1" x14ac:dyDescent="0.2">
      <c r="A969" s="31"/>
      <c r="B969" s="32"/>
      <c r="C969" s="71" t="s">
        <v>950</v>
      </c>
      <c r="D969" s="64"/>
      <c r="E969" s="65"/>
      <c r="F969" s="34"/>
      <c r="G969" s="34"/>
      <c r="H969" s="33"/>
      <c r="I969" s="33"/>
      <c r="J969" s="33"/>
      <c r="K969" s="33"/>
    </row>
    <row r="970" spans="1:11" outlineLevel="1" x14ac:dyDescent="0.2">
      <c r="A970" s="31"/>
      <c r="B970" s="32"/>
      <c r="C970" s="71" t="s">
        <v>6429</v>
      </c>
      <c r="D970" s="64"/>
      <c r="E970" s="65">
        <v>8.4849999999999994</v>
      </c>
      <c r="F970" s="34"/>
      <c r="G970" s="34"/>
      <c r="H970" s="33"/>
      <c r="I970" s="33"/>
      <c r="J970" s="33"/>
      <c r="K970" s="33"/>
    </row>
    <row r="971" spans="1:11" outlineLevel="1" x14ac:dyDescent="0.2">
      <c r="A971" s="31"/>
      <c r="B971" s="32"/>
      <c r="C971" s="71" t="s">
        <v>6430</v>
      </c>
      <c r="D971" s="64"/>
      <c r="E971" s="65">
        <v>1.0835999999999999</v>
      </c>
      <c r="F971" s="34"/>
      <c r="G971" s="34"/>
      <c r="H971" s="33"/>
      <c r="I971" s="33"/>
      <c r="J971" s="33"/>
      <c r="K971" s="33"/>
    </row>
    <row r="972" spans="1:11" outlineLevel="1" x14ac:dyDescent="0.2">
      <c r="A972" s="31"/>
      <c r="B972" s="32"/>
      <c r="C972" s="71" t="s">
        <v>6431</v>
      </c>
      <c r="D972" s="64"/>
      <c r="E972" s="65">
        <v>8.57</v>
      </c>
      <c r="F972" s="34"/>
      <c r="G972" s="34"/>
      <c r="H972" s="33"/>
      <c r="I972" s="33"/>
      <c r="J972" s="33"/>
      <c r="K972" s="33"/>
    </row>
    <row r="973" spans="1:11" outlineLevel="1" x14ac:dyDescent="0.2">
      <c r="A973" s="31"/>
      <c r="B973" s="32"/>
      <c r="C973" s="71" t="s">
        <v>6432</v>
      </c>
      <c r="D973" s="64"/>
      <c r="E973" s="65">
        <v>3.54</v>
      </c>
      <c r="F973" s="34"/>
      <c r="G973" s="34"/>
      <c r="H973" s="33"/>
      <c r="I973" s="33"/>
      <c r="J973" s="33"/>
      <c r="K973" s="33"/>
    </row>
    <row r="974" spans="1:11" outlineLevel="1" x14ac:dyDescent="0.2">
      <c r="A974" s="31"/>
      <c r="B974" s="32"/>
      <c r="C974" s="71" t="s">
        <v>6433</v>
      </c>
      <c r="D974" s="64"/>
      <c r="E974" s="65">
        <v>5.7649999999999997</v>
      </c>
      <c r="F974" s="34"/>
      <c r="G974" s="34"/>
      <c r="H974" s="33"/>
      <c r="I974" s="33"/>
      <c r="J974" s="33"/>
      <c r="K974" s="33"/>
    </row>
    <row r="975" spans="1:11" ht="22.5" outlineLevel="1" x14ac:dyDescent="0.2">
      <c r="A975" s="43">
        <v>88</v>
      </c>
      <c r="B975" s="44" t="s">
        <v>1053</v>
      </c>
      <c r="C975" s="59" t="s">
        <v>1054</v>
      </c>
      <c r="D975" s="45" t="s">
        <v>505</v>
      </c>
      <c r="E975" s="46">
        <v>3</v>
      </c>
      <c r="F975" s="47">
        <v>0</v>
      </c>
      <c r="G975" s="48">
        <f>ROUND(E975*F975,2)</f>
        <v>0</v>
      </c>
      <c r="H975" s="46">
        <v>1.668E-2</v>
      </c>
      <c r="I975" s="46">
        <f>ROUND(E975*H975,2)</f>
        <v>0.05</v>
      </c>
      <c r="J975" s="46">
        <v>0</v>
      </c>
      <c r="K975" s="46">
        <f>ROUND(E975*J975,2)</f>
        <v>0</v>
      </c>
    </row>
    <row r="976" spans="1:11" outlineLevel="1" x14ac:dyDescent="0.2">
      <c r="A976" s="31"/>
      <c r="B976" s="32"/>
      <c r="C976" s="71" t="s">
        <v>6434</v>
      </c>
      <c r="D976" s="64"/>
      <c r="E976" s="65">
        <v>3</v>
      </c>
      <c r="F976" s="34"/>
      <c r="G976" s="34"/>
      <c r="H976" s="33"/>
      <c r="I976" s="33"/>
      <c r="J976" s="33"/>
      <c r="K976" s="33"/>
    </row>
    <row r="977" spans="1:11" ht="22.5" outlineLevel="1" x14ac:dyDescent="0.2">
      <c r="A977" s="43">
        <v>89</v>
      </c>
      <c r="B977" s="44" t="s">
        <v>1082</v>
      </c>
      <c r="C977" s="59" t="s">
        <v>1083</v>
      </c>
      <c r="D977" s="45" t="s">
        <v>179</v>
      </c>
      <c r="E977" s="46">
        <v>8.4949999999999992</v>
      </c>
      <c r="F977" s="47">
        <v>0</v>
      </c>
      <c r="G977" s="48">
        <f>ROUND(E977*F977,2)</f>
        <v>0</v>
      </c>
      <c r="H977" s="46">
        <v>2.52508</v>
      </c>
      <c r="I977" s="46">
        <f>ROUND(E977*H977,2)</f>
        <v>21.45</v>
      </c>
      <c r="J977" s="46">
        <v>0</v>
      </c>
      <c r="K977" s="46">
        <f>ROUND(E977*J977,2)</f>
        <v>0</v>
      </c>
    </row>
    <row r="978" spans="1:11" outlineLevel="1" x14ac:dyDescent="0.2">
      <c r="A978" s="31"/>
      <c r="B978" s="32"/>
      <c r="C978" s="71" t="s">
        <v>6435</v>
      </c>
      <c r="D978" s="64"/>
      <c r="E978" s="65"/>
      <c r="F978" s="34"/>
      <c r="G978" s="34"/>
      <c r="H978" s="33"/>
      <c r="I978" s="33"/>
      <c r="J978" s="33"/>
      <c r="K978" s="33"/>
    </row>
    <row r="979" spans="1:11" outlineLevel="1" x14ac:dyDescent="0.2">
      <c r="A979" s="31"/>
      <c r="B979" s="32"/>
      <c r="C979" s="71" t="s">
        <v>6436</v>
      </c>
      <c r="D979" s="64"/>
      <c r="E979" s="65">
        <v>1.819</v>
      </c>
      <c r="F979" s="34"/>
      <c r="G979" s="34"/>
      <c r="H979" s="33"/>
      <c r="I979" s="33"/>
      <c r="J979" s="33"/>
      <c r="K979" s="33"/>
    </row>
    <row r="980" spans="1:11" outlineLevel="1" x14ac:dyDescent="0.2">
      <c r="A980" s="31"/>
      <c r="B980" s="32"/>
      <c r="C980" s="71" t="s">
        <v>6437</v>
      </c>
      <c r="D980" s="64"/>
      <c r="E980" s="65">
        <v>1.53</v>
      </c>
      <c r="F980" s="34"/>
      <c r="G980" s="34"/>
      <c r="H980" s="33"/>
      <c r="I980" s="33"/>
      <c r="J980" s="33"/>
      <c r="K980" s="33"/>
    </row>
    <row r="981" spans="1:11" outlineLevel="1" x14ac:dyDescent="0.2">
      <c r="A981" s="31"/>
      <c r="B981" s="32"/>
      <c r="C981" s="71" t="s">
        <v>6438</v>
      </c>
      <c r="D981" s="64"/>
      <c r="E981" s="65">
        <v>1.6919999999999999</v>
      </c>
      <c r="F981" s="34"/>
      <c r="G981" s="34"/>
      <c r="H981" s="33"/>
      <c r="I981" s="33"/>
      <c r="J981" s="33"/>
      <c r="K981" s="33"/>
    </row>
    <row r="982" spans="1:11" outlineLevel="1" x14ac:dyDescent="0.2">
      <c r="A982" s="31"/>
      <c r="B982" s="32"/>
      <c r="C982" s="71" t="s">
        <v>6439</v>
      </c>
      <c r="D982" s="64"/>
      <c r="E982" s="65">
        <v>1.8260000000000001</v>
      </c>
      <c r="F982" s="34"/>
      <c r="G982" s="34"/>
      <c r="H982" s="33"/>
      <c r="I982" s="33"/>
      <c r="J982" s="33"/>
      <c r="K982" s="33"/>
    </row>
    <row r="983" spans="1:11" outlineLevel="1" x14ac:dyDescent="0.2">
      <c r="A983" s="31"/>
      <c r="B983" s="32"/>
      <c r="C983" s="71" t="s">
        <v>6440</v>
      </c>
      <c r="D983" s="64"/>
      <c r="E983" s="65">
        <v>1.6279999999999999</v>
      </c>
      <c r="F983" s="34"/>
      <c r="G983" s="34"/>
      <c r="H983" s="33"/>
      <c r="I983" s="33"/>
      <c r="J983" s="33"/>
      <c r="K983" s="33"/>
    </row>
    <row r="984" spans="1:11" ht="22.5" outlineLevel="1" x14ac:dyDescent="0.2">
      <c r="A984" s="43">
        <v>90</v>
      </c>
      <c r="B984" s="44" t="s">
        <v>6441</v>
      </c>
      <c r="C984" s="59" t="s">
        <v>6442</v>
      </c>
      <c r="D984" s="45" t="s">
        <v>297</v>
      </c>
      <c r="E984" s="46">
        <v>0.60492000000000001</v>
      </c>
      <c r="F984" s="47">
        <v>0</v>
      </c>
      <c r="G984" s="48">
        <f>ROUND(E984*F984,2)</f>
        <v>0</v>
      </c>
      <c r="H984" s="46">
        <v>1.02092</v>
      </c>
      <c r="I984" s="46">
        <f>ROUND(E984*H984,2)</f>
        <v>0.62</v>
      </c>
      <c r="J984" s="46">
        <v>0</v>
      </c>
      <c r="K984" s="46">
        <f>ROUND(E984*J984,2)</f>
        <v>0</v>
      </c>
    </row>
    <row r="985" spans="1:11" outlineLevel="1" x14ac:dyDescent="0.2">
      <c r="A985" s="31"/>
      <c r="B985" s="32"/>
      <c r="C985" s="71" t="s">
        <v>6435</v>
      </c>
      <c r="D985" s="64"/>
      <c r="E985" s="65"/>
      <c r="F985" s="34"/>
      <c r="G985" s="34"/>
      <c r="H985" s="33"/>
      <c r="I985" s="33"/>
      <c r="J985" s="33"/>
      <c r="K985" s="33"/>
    </row>
    <row r="986" spans="1:11" outlineLevel="1" x14ac:dyDescent="0.2">
      <c r="A986" s="31"/>
      <c r="B986" s="32"/>
      <c r="C986" s="71" t="s">
        <v>6443</v>
      </c>
      <c r="D986" s="64"/>
      <c r="E986" s="65">
        <v>0.21828</v>
      </c>
      <c r="F986" s="34"/>
      <c r="G986" s="34"/>
      <c r="H986" s="33"/>
      <c r="I986" s="33"/>
      <c r="J986" s="33"/>
      <c r="K986" s="33"/>
    </row>
    <row r="987" spans="1:11" outlineLevel="1" x14ac:dyDescent="0.2">
      <c r="A987" s="31"/>
      <c r="B987" s="32"/>
      <c r="C987" s="71" t="s">
        <v>6444</v>
      </c>
      <c r="D987" s="64"/>
      <c r="E987" s="65">
        <v>0.18360000000000001</v>
      </c>
      <c r="F987" s="34"/>
      <c r="G987" s="34"/>
      <c r="H987" s="33"/>
      <c r="I987" s="33"/>
      <c r="J987" s="33"/>
      <c r="K987" s="33"/>
    </row>
    <row r="988" spans="1:11" outlineLevel="1" x14ac:dyDescent="0.2">
      <c r="A988" s="31"/>
      <c r="B988" s="32"/>
      <c r="C988" s="71" t="s">
        <v>6445</v>
      </c>
      <c r="D988" s="64"/>
      <c r="E988" s="65">
        <v>0.20304</v>
      </c>
      <c r="F988" s="34"/>
      <c r="G988" s="34"/>
      <c r="H988" s="33"/>
      <c r="I988" s="33"/>
      <c r="J988" s="33"/>
      <c r="K988" s="33"/>
    </row>
    <row r="989" spans="1:11" ht="22.5" outlineLevel="1" x14ac:dyDescent="0.2">
      <c r="A989" s="43">
        <v>91</v>
      </c>
      <c r="B989" s="44" t="s">
        <v>1088</v>
      </c>
      <c r="C989" s="59" t="s">
        <v>1089</v>
      </c>
      <c r="D989" s="45" t="s">
        <v>297</v>
      </c>
      <c r="E989" s="46">
        <v>0.13961999999999999</v>
      </c>
      <c r="F989" s="47">
        <v>0</v>
      </c>
      <c r="G989" s="48">
        <f>ROUND(E989*F989,2)</f>
        <v>0</v>
      </c>
      <c r="H989" s="46">
        <v>1.0579400000000001</v>
      </c>
      <c r="I989" s="46">
        <f>ROUND(E989*H989,2)</f>
        <v>0.15</v>
      </c>
      <c r="J989" s="46">
        <v>0</v>
      </c>
      <c r="K989" s="46">
        <f>ROUND(E989*J989,2)</f>
        <v>0</v>
      </c>
    </row>
    <row r="990" spans="1:11" outlineLevel="1" x14ac:dyDescent="0.2">
      <c r="A990" s="31"/>
      <c r="B990" s="32"/>
      <c r="C990" s="71" t="s">
        <v>6446</v>
      </c>
      <c r="D990" s="64"/>
      <c r="E990" s="65">
        <v>7.6060000000000003E-2</v>
      </c>
      <c r="F990" s="34"/>
      <c r="G990" s="34"/>
      <c r="H990" s="33"/>
      <c r="I990" s="33"/>
      <c r="J990" s="33"/>
      <c r="K990" s="33"/>
    </row>
    <row r="991" spans="1:11" outlineLevel="1" x14ac:dyDescent="0.2">
      <c r="A991" s="31"/>
      <c r="B991" s="32"/>
      <c r="C991" s="71" t="s">
        <v>6447</v>
      </c>
      <c r="D991" s="64"/>
      <c r="E991" s="65">
        <v>6.3560000000000005E-2</v>
      </c>
      <c r="F991" s="34"/>
      <c r="G991" s="34"/>
      <c r="H991" s="33"/>
      <c r="I991" s="33"/>
      <c r="J991" s="33"/>
      <c r="K991" s="33"/>
    </row>
    <row r="992" spans="1:11" outlineLevel="1" x14ac:dyDescent="0.2">
      <c r="A992" s="43">
        <v>92</v>
      </c>
      <c r="B992" s="44" t="s">
        <v>6448</v>
      </c>
      <c r="C992" s="59" t="s">
        <v>6449</v>
      </c>
      <c r="D992" s="45" t="s">
        <v>172</v>
      </c>
      <c r="E992" s="46">
        <v>20.64</v>
      </c>
      <c r="F992" s="47">
        <v>0</v>
      </c>
      <c r="G992" s="48">
        <f>ROUND(E992*F992,2)</f>
        <v>0</v>
      </c>
      <c r="H992" s="46">
        <v>4.5969999999999997E-2</v>
      </c>
      <c r="I992" s="46">
        <f>ROUND(E992*H992,2)</f>
        <v>0.95</v>
      </c>
      <c r="J992" s="46">
        <v>0</v>
      </c>
      <c r="K992" s="46">
        <f>ROUND(E992*J992,2)</f>
        <v>0</v>
      </c>
    </row>
    <row r="993" spans="1:11" outlineLevel="1" x14ac:dyDescent="0.2">
      <c r="A993" s="31"/>
      <c r="B993" s="32"/>
      <c r="C993" s="365" t="s">
        <v>6450</v>
      </c>
      <c r="D993" s="366"/>
      <c r="E993" s="366"/>
      <c r="F993" s="366"/>
      <c r="G993" s="366"/>
      <c r="H993" s="33"/>
      <c r="I993" s="33"/>
      <c r="J993" s="33"/>
      <c r="K993" s="33"/>
    </row>
    <row r="994" spans="1:11" outlineLevel="1" x14ac:dyDescent="0.2">
      <c r="A994" s="31"/>
      <c r="B994" s="32"/>
      <c r="C994" s="71" t="s">
        <v>6451</v>
      </c>
      <c r="D994" s="64"/>
      <c r="E994" s="65"/>
      <c r="F994" s="34"/>
      <c r="G994" s="34"/>
      <c r="H994" s="33"/>
      <c r="I994" s="33"/>
      <c r="J994" s="33"/>
      <c r="K994" s="33"/>
    </row>
    <row r="995" spans="1:11" outlineLevel="1" x14ac:dyDescent="0.2">
      <c r="A995" s="31"/>
      <c r="B995" s="32"/>
      <c r="C995" s="71" t="s">
        <v>6452</v>
      </c>
      <c r="D995" s="64"/>
      <c r="E995" s="65">
        <v>14.24</v>
      </c>
      <c r="F995" s="34"/>
      <c r="G995" s="34"/>
      <c r="H995" s="33"/>
      <c r="I995" s="33"/>
      <c r="J995" s="33"/>
      <c r="K995" s="33"/>
    </row>
    <row r="996" spans="1:11" outlineLevel="1" x14ac:dyDescent="0.2">
      <c r="A996" s="31"/>
      <c r="B996" s="32"/>
      <c r="C996" s="71" t="s">
        <v>6453</v>
      </c>
      <c r="D996" s="64"/>
      <c r="E996" s="65">
        <v>6.4</v>
      </c>
      <c r="F996" s="34"/>
      <c r="G996" s="34"/>
      <c r="H996" s="33"/>
      <c r="I996" s="33"/>
      <c r="J996" s="33"/>
      <c r="K996" s="33"/>
    </row>
    <row r="997" spans="1:11" outlineLevel="1" x14ac:dyDescent="0.2">
      <c r="A997" s="43">
        <v>93</v>
      </c>
      <c r="B997" s="44" t="s">
        <v>6454</v>
      </c>
      <c r="C997" s="59" t="s">
        <v>6455</v>
      </c>
      <c r="D997" s="45" t="s">
        <v>172</v>
      </c>
      <c r="E997" s="46">
        <v>20.64</v>
      </c>
      <c r="F997" s="47">
        <v>0</v>
      </c>
      <c r="G997" s="48">
        <f>ROUND(E997*F997,2)</f>
        <v>0</v>
      </c>
      <c r="H997" s="46">
        <v>0</v>
      </c>
      <c r="I997" s="46">
        <f>ROUND(E997*H997,2)</f>
        <v>0</v>
      </c>
      <c r="J997" s="46">
        <v>0</v>
      </c>
      <c r="K997" s="46">
        <f>ROUND(E997*J997,2)</f>
        <v>0</v>
      </c>
    </row>
    <row r="998" spans="1:11" outlineLevel="1" x14ac:dyDescent="0.2">
      <c r="A998" s="31"/>
      <c r="B998" s="32"/>
      <c r="C998" s="71" t="s">
        <v>6456</v>
      </c>
      <c r="D998" s="64"/>
      <c r="E998" s="65">
        <v>20.64</v>
      </c>
      <c r="F998" s="34"/>
      <c r="G998" s="34"/>
      <c r="H998" s="33"/>
      <c r="I998" s="33"/>
      <c r="J998" s="33"/>
      <c r="K998" s="33"/>
    </row>
    <row r="999" spans="1:11" ht="22.5" outlineLevel="1" x14ac:dyDescent="0.2">
      <c r="A999" s="43">
        <v>94</v>
      </c>
      <c r="B999" s="44" t="s">
        <v>1103</v>
      </c>
      <c r="C999" s="59" t="s">
        <v>1104</v>
      </c>
      <c r="D999" s="45" t="s">
        <v>172</v>
      </c>
      <c r="E999" s="46">
        <v>40.441940000000002</v>
      </c>
      <c r="F999" s="47">
        <v>0</v>
      </c>
      <c r="G999" s="48">
        <f>ROUND(E999*F999,2)</f>
        <v>0</v>
      </c>
      <c r="H999" s="46">
        <v>1.6930000000000001E-2</v>
      </c>
      <c r="I999" s="46">
        <f>ROUND(E999*H999,2)</f>
        <v>0.68</v>
      </c>
      <c r="J999" s="46">
        <v>0</v>
      </c>
      <c r="K999" s="46">
        <f>ROUND(E999*J999,2)</f>
        <v>0</v>
      </c>
    </row>
    <row r="1000" spans="1:11" outlineLevel="1" x14ac:dyDescent="0.2">
      <c r="A1000" s="31"/>
      <c r="B1000" s="32"/>
      <c r="C1000" s="71" t="s">
        <v>6457</v>
      </c>
      <c r="D1000" s="64"/>
      <c r="E1000" s="65">
        <v>20.538959999999999</v>
      </c>
      <c r="F1000" s="34"/>
      <c r="G1000" s="34"/>
      <c r="H1000" s="33"/>
      <c r="I1000" s="33"/>
      <c r="J1000" s="33"/>
      <c r="K1000" s="33"/>
    </row>
    <row r="1001" spans="1:11" outlineLevel="1" x14ac:dyDescent="0.2">
      <c r="A1001" s="31"/>
      <c r="B1001" s="32"/>
      <c r="C1001" s="71" t="s">
        <v>6458</v>
      </c>
      <c r="D1001" s="64"/>
      <c r="E1001" s="65">
        <v>1.62</v>
      </c>
      <c r="F1001" s="34"/>
      <c r="G1001" s="34"/>
      <c r="H1001" s="33"/>
      <c r="I1001" s="33"/>
      <c r="J1001" s="33"/>
      <c r="K1001" s="33"/>
    </row>
    <row r="1002" spans="1:11" outlineLevel="1" x14ac:dyDescent="0.2">
      <c r="A1002" s="31"/>
      <c r="B1002" s="32"/>
      <c r="C1002" s="71" t="s">
        <v>6459</v>
      </c>
      <c r="D1002" s="64"/>
      <c r="E1002" s="65">
        <v>10.077859999999999</v>
      </c>
      <c r="F1002" s="34"/>
      <c r="G1002" s="34"/>
      <c r="H1002" s="33"/>
      <c r="I1002" s="33"/>
      <c r="J1002" s="33"/>
      <c r="K1002" s="33"/>
    </row>
    <row r="1003" spans="1:11" outlineLevel="1" x14ac:dyDescent="0.2">
      <c r="A1003" s="31"/>
      <c r="B1003" s="32"/>
      <c r="C1003" s="71" t="s">
        <v>6460</v>
      </c>
      <c r="D1003" s="64"/>
      <c r="E1003" s="65">
        <v>8.2051200000000009</v>
      </c>
      <c r="F1003" s="34"/>
      <c r="G1003" s="34"/>
      <c r="H1003" s="33"/>
      <c r="I1003" s="33"/>
      <c r="J1003" s="33"/>
      <c r="K1003" s="33"/>
    </row>
    <row r="1004" spans="1:11" ht="22.5" outlineLevel="1" x14ac:dyDescent="0.2">
      <c r="A1004" s="43">
        <v>95</v>
      </c>
      <c r="B1004" s="44" t="s">
        <v>1110</v>
      </c>
      <c r="C1004" s="59" t="s">
        <v>1111</v>
      </c>
      <c r="D1004" s="45" t="s">
        <v>172</v>
      </c>
      <c r="E1004" s="46">
        <v>40.441940000000002</v>
      </c>
      <c r="F1004" s="47">
        <v>0</v>
      </c>
      <c r="G1004" s="48">
        <f>ROUND(E1004*F1004,2)</f>
        <v>0</v>
      </c>
      <c r="H1004" s="46">
        <v>0</v>
      </c>
      <c r="I1004" s="46">
        <f>ROUND(E1004*H1004,2)</f>
        <v>0</v>
      </c>
      <c r="J1004" s="46">
        <v>0</v>
      </c>
      <c r="K1004" s="46">
        <f>ROUND(E1004*J1004,2)</f>
        <v>0</v>
      </c>
    </row>
    <row r="1005" spans="1:11" outlineLevel="1" x14ac:dyDescent="0.2">
      <c r="A1005" s="31"/>
      <c r="B1005" s="32"/>
      <c r="C1005" s="71" t="s">
        <v>6461</v>
      </c>
      <c r="D1005" s="64"/>
      <c r="E1005" s="65">
        <v>40.441940000000002</v>
      </c>
      <c r="F1005" s="34"/>
      <c r="G1005" s="34"/>
      <c r="H1005" s="33"/>
      <c r="I1005" s="33"/>
      <c r="J1005" s="33"/>
      <c r="K1005" s="33"/>
    </row>
    <row r="1006" spans="1:11" outlineLevel="1" x14ac:dyDescent="0.2">
      <c r="A1006" s="43">
        <v>96</v>
      </c>
      <c r="B1006" s="44" t="s">
        <v>1113</v>
      </c>
      <c r="C1006" s="59" t="s">
        <v>1114</v>
      </c>
      <c r="D1006" s="45" t="s">
        <v>172</v>
      </c>
      <c r="E1006" s="46">
        <v>47</v>
      </c>
      <c r="F1006" s="47">
        <v>0</v>
      </c>
      <c r="G1006" s="48">
        <f>ROUND(E1006*F1006,2)</f>
        <v>0</v>
      </c>
      <c r="H1006" s="46">
        <v>0.18360000000000001</v>
      </c>
      <c r="I1006" s="46">
        <f>ROUND(E1006*H1006,2)</f>
        <v>8.6300000000000008</v>
      </c>
      <c r="J1006" s="46">
        <v>0</v>
      </c>
      <c r="K1006" s="46">
        <f>ROUND(E1006*J1006,2)</f>
        <v>0</v>
      </c>
    </row>
    <row r="1007" spans="1:11" outlineLevel="1" x14ac:dyDescent="0.2">
      <c r="A1007" s="31"/>
      <c r="B1007" s="32"/>
      <c r="C1007" s="71" t="s">
        <v>6462</v>
      </c>
      <c r="D1007" s="64"/>
      <c r="E1007" s="65">
        <v>47</v>
      </c>
      <c r="F1007" s="34"/>
      <c r="G1007" s="34"/>
      <c r="H1007" s="33"/>
      <c r="I1007" s="33"/>
      <c r="J1007" s="33"/>
      <c r="K1007" s="33"/>
    </row>
    <row r="1008" spans="1:11" ht="22.5" outlineLevel="1" x14ac:dyDescent="0.2">
      <c r="A1008" s="43">
        <v>97</v>
      </c>
      <c r="B1008" s="44" t="s">
        <v>1116</v>
      </c>
      <c r="C1008" s="59" t="s">
        <v>1117</v>
      </c>
      <c r="D1008" s="45" t="s">
        <v>172</v>
      </c>
      <c r="E1008" s="46">
        <v>846</v>
      </c>
      <c r="F1008" s="47">
        <v>0</v>
      </c>
      <c r="G1008" s="48">
        <f>ROUND(E1008*F1008,2)</f>
        <v>0</v>
      </c>
      <c r="H1008" s="46">
        <v>2.0400000000000001E-2</v>
      </c>
      <c r="I1008" s="46">
        <f>ROUND(E1008*H1008,2)</f>
        <v>17.260000000000002</v>
      </c>
      <c r="J1008" s="46">
        <v>0</v>
      </c>
      <c r="K1008" s="46">
        <f>ROUND(E1008*J1008,2)</f>
        <v>0</v>
      </c>
    </row>
    <row r="1009" spans="1:11" outlineLevel="1" x14ac:dyDescent="0.2">
      <c r="A1009" s="31"/>
      <c r="B1009" s="32"/>
      <c r="C1009" s="71" t="s">
        <v>6463</v>
      </c>
      <c r="D1009" s="64"/>
      <c r="E1009" s="65">
        <v>47</v>
      </c>
      <c r="F1009" s="34"/>
      <c r="G1009" s="34"/>
      <c r="H1009" s="33"/>
      <c r="I1009" s="33"/>
      <c r="J1009" s="33"/>
      <c r="K1009" s="33"/>
    </row>
    <row r="1010" spans="1:11" outlineLevel="1" x14ac:dyDescent="0.2">
      <c r="A1010" s="31"/>
      <c r="B1010" s="32"/>
      <c r="C1010" s="72" t="s">
        <v>1119</v>
      </c>
      <c r="D1010" s="66"/>
      <c r="E1010" s="67">
        <v>799</v>
      </c>
      <c r="F1010" s="34"/>
      <c r="G1010" s="34"/>
      <c r="H1010" s="33"/>
      <c r="I1010" s="33"/>
      <c r="J1010" s="33"/>
      <c r="K1010" s="33"/>
    </row>
    <row r="1011" spans="1:11" ht="33.75" outlineLevel="1" x14ac:dyDescent="0.2">
      <c r="A1011" s="43">
        <v>98</v>
      </c>
      <c r="B1011" s="44" t="s">
        <v>1120</v>
      </c>
      <c r="C1011" s="59" t="s">
        <v>1121</v>
      </c>
      <c r="D1011" s="45" t="s">
        <v>179</v>
      </c>
      <c r="E1011" s="46">
        <v>17.55105</v>
      </c>
      <c r="F1011" s="47">
        <v>0</v>
      </c>
      <c r="G1011" s="48">
        <f>ROUND(E1011*F1011,2)</f>
        <v>0</v>
      </c>
      <c r="H1011" s="46">
        <v>2.5</v>
      </c>
      <c r="I1011" s="46">
        <f>ROUND(E1011*H1011,2)</f>
        <v>43.88</v>
      </c>
      <c r="J1011" s="46">
        <v>0</v>
      </c>
      <c r="K1011" s="46">
        <f>ROUND(E1011*J1011,2)</f>
        <v>0</v>
      </c>
    </row>
    <row r="1012" spans="1:11" outlineLevel="1" x14ac:dyDescent="0.2">
      <c r="A1012" s="31"/>
      <c r="B1012" s="32"/>
      <c r="C1012" s="71" t="s">
        <v>6464</v>
      </c>
      <c r="D1012" s="64"/>
      <c r="E1012" s="65"/>
      <c r="F1012" s="34"/>
      <c r="G1012" s="34"/>
      <c r="H1012" s="33"/>
      <c r="I1012" s="33"/>
      <c r="J1012" s="33"/>
      <c r="K1012" s="33"/>
    </row>
    <row r="1013" spans="1:11" outlineLevel="1" x14ac:dyDescent="0.2">
      <c r="A1013" s="31"/>
      <c r="B1013" s="32"/>
      <c r="C1013" s="71" t="s">
        <v>6465</v>
      </c>
      <c r="D1013" s="64"/>
      <c r="E1013" s="65">
        <v>6.0555000000000003</v>
      </c>
      <c r="F1013" s="34"/>
      <c r="G1013" s="34"/>
      <c r="H1013" s="33"/>
      <c r="I1013" s="33"/>
      <c r="J1013" s="33"/>
      <c r="K1013" s="33"/>
    </row>
    <row r="1014" spans="1:11" outlineLevel="1" x14ac:dyDescent="0.2">
      <c r="A1014" s="31"/>
      <c r="B1014" s="32"/>
      <c r="C1014" s="71" t="s">
        <v>6466</v>
      </c>
      <c r="D1014" s="64"/>
      <c r="E1014" s="65">
        <v>3.9880499999999999</v>
      </c>
      <c r="F1014" s="34"/>
      <c r="G1014" s="34"/>
      <c r="H1014" s="33"/>
      <c r="I1014" s="33"/>
      <c r="J1014" s="33"/>
      <c r="K1014" s="33"/>
    </row>
    <row r="1015" spans="1:11" outlineLevel="1" x14ac:dyDescent="0.2">
      <c r="A1015" s="31"/>
      <c r="B1015" s="32"/>
      <c r="C1015" s="71" t="s">
        <v>6467</v>
      </c>
      <c r="D1015" s="64"/>
      <c r="E1015" s="65">
        <v>7.5075000000000003</v>
      </c>
      <c r="F1015" s="34"/>
      <c r="G1015" s="34"/>
      <c r="H1015" s="33"/>
      <c r="I1015" s="33"/>
      <c r="J1015" s="33"/>
      <c r="K1015" s="33"/>
    </row>
    <row r="1016" spans="1:11" ht="22.5" outlineLevel="1" x14ac:dyDescent="0.2">
      <c r="A1016" s="43">
        <v>99</v>
      </c>
      <c r="B1016" s="44" t="s">
        <v>1129</v>
      </c>
      <c r="C1016" s="59" t="s">
        <v>1130</v>
      </c>
      <c r="D1016" s="45" t="s">
        <v>172</v>
      </c>
      <c r="E1016" s="46">
        <v>47</v>
      </c>
      <c r="F1016" s="47">
        <v>0</v>
      </c>
      <c r="G1016" s="48">
        <f>ROUND(E1016*F1016,2)</f>
        <v>0</v>
      </c>
      <c r="H1016" s="46">
        <v>0.18107999999999999</v>
      </c>
      <c r="I1016" s="46">
        <f>ROUND(E1016*H1016,2)</f>
        <v>8.51</v>
      </c>
      <c r="J1016" s="46">
        <v>0</v>
      </c>
      <c r="K1016" s="46">
        <f>ROUND(E1016*J1016,2)</f>
        <v>0</v>
      </c>
    </row>
    <row r="1017" spans="1:11" outlineLevel="1" x14ac:dyDescent="0.2">
      <c r="A1017" s="31"/>
      <c r="B1017" s="32"/>
      <c r="C1017" s="71" t="s">
        <v>6462</v>
      </c>
      <c r="D1017" s="64"/>
      <c r="E1017" s="65">
        <v>47</v>
      </c>
      <c r="F1017" s="34"/>
      <c r="G1017" s="34"/>
      <c r="H1017" s="33"/>
      <c r="I1017" s="33"/>
      <c r="J1017" s="33"/>
      <c r="K1017" s="33"/>
    </row>
    <row r="1018" spans="1:11" outlineLevel="1" x14ac:dyDescent="0.2">
      <c r="A1018" s="43">
        <v>100</v>
      </c>
      <c r="B1018" s="44" t="s">
        <v>1131</v>
      </c>
      <c r="C1018" s="59" t="s">
        <v>1132</v>
      </c>
      <c r="D1018" s="45" t="s">
        <v>172</v>
      </c>
      <c r="E1018" s="46">
        <v>47</v>
      </c>
      <c r="F1018" s="47">
        <v>0</v>
      </c>
      <c r="G1018" s="48">
        <f>ROUND(E1018*F1018,2)</f>
        <v>0</v>
      </c>
      <c r="H1018" s="46">
        <v>0</v>
      </c>
      <c r="I1018" s="46">
        <f>ROUND(E1018*H1018,2)</f>
        <v>0</v>
      </c>
      <c r="J1018" s="46">
        <v>0</v>
      </c>
      <c r="K1018" s="46">
        <f>ROUND(E1018*J1018,2)</f>
        <v>0</v>
      </c>
    </row>
    <row r="1019" spans="1:11" outlineLevel="1" x14ac:dyDescent="0.2">
      <c r="A1019" s="31"/>
      <c r="B1019" s="32"/>
      <c r="C1019" s="71" t="s">
        <v>6462</v>
      </c>
      <c r="D1019" s="64"/>
      <c r="E1019" s="65">
        <v>47</v>
      </c>
      <c r="F1019" s="34"/>
      <c r="G1019" s="34"/>
      <c r="H1019" s="33"/>
      <c r="I1019" s="33"/>
      <c r="J1019" s="33"/>
      <c r="K1019" s="33"/>
    </row>
    <row r="1020" spans="1:11" x14ac:dyDescent="0.2">
      <c r="A1020" s="36" t="s">
        <v>148</v>
      </c>
      <c r="B1020" s="37" t="s">
        <v>40</v>
      </c>
      <c r="C1020" s="58" t="s">
        <v>41</v>
      </c>
      <c r="D1020" s="38"/>
      <c r="E1020" s="39"/>
      <c r="F1020" s="40"/>
      <c r="G1020" s="40">
        <f>SUM(G1021:G1029)</f>
        <v>0</v>
      </c>
      <c r="H1020" s="39"/>
      <c r="I1020" s="39">
        <f>SUM(I1021:I1029)</f>
        <v>12.280000000000001</v>
      </c>
      <c r="J1020" s="39"/>
      <c r="K1020" s="39">
        <f>SUM(K1021:K1029)</f>
        <v>0</v>
      </c>
    </row>
    <row r="1021" spans="1:11" ht="22.5" outlineLevel="1" x14ac:dyDescent="0.2">
      <c r="A1021" s="43">
        <v>101</v>
      </c>
      <c r="B1021" s="44" t="s">
        <v>1140</v>
      </c>
      <c r="C1021" s="59" t="s">
        <v>1141</v>
      </c>
      <c r="D1021" s="45" t="s">
        <v>172</v>
      </c>
      <c r="E1021" s="46">
        <v>20.9</v>
      </c>
      <c r="F1021" s="47">
        <v>0</v>
      </c>
      <c r="G1021" s="48">
        <f>ROUND(E1021*F1021,2)</f>
        <v>0</v>
      </c>
      <c r="H1021" s="46">
        <v>0.378</v>
      </c>
      <c r="I1021" s="46">
        <f>ROUND(E1021*H1021,2)</f>
        <v>7.9</v>
      </c>
      <c r="J1021" s="46">
        <v>0</v>
      </c>
      <c r="K1021" s="46">
        <f>ROUND(E1021*J1021,2)</f>
        <v>0</v>
      </c>
    </row>
    <row r="1022" spans="1:11" outlineLevel="1" x14ac:dyDescent="0.2">
      <c r="A1022" s="31"/>
      <c r="B1022" s="32"/>
      <c r="C1022" s="71" t="s">
        <v>6468</v>
      </c>
      <c r="D1022" s="64"/>
      <c r="E1022" s="65">
        <v>20.9</v>
      </c>
      <c r="F1022" s="34"/>
      <c r="G1022" s="34"/>
      <c r="H1022" s="33"/>
      <c r="I1022" s="33"/>
      <c r="J1022" s="33"/>
      <c r="K1022" s="33"/>
    </row>
    <row r="1023" spans="1:11" outlineLevel="1" x14ac:dyDescent="0.2">
      <c r="A1023" s="43">
        <v>102</v>
      </c>
      <c r="B1023" s="44" t="s">
        <v>1143</v>
      </c>
      <c r="C1023" s="59" t="s">
        <v>1144</v>
      </c>
      <c r="D1023" s="45" t="s">
        <v>172</v>
      </c>
      <c r="E1023" s="46">
        <v>20.9</v>
      </c>
      <c r="F1023" s="47">
        <v>0</v>
      </c>
      <c r="G1023" s="48">
        <f>ROUND(E1023*F1023,2)</f>
        <v>0</v>
      </c>
      <c r="H1023" s="46">
        <v>7.3899999999999993E-2</v>
      </c>
      <c r="I1023" s="46">
        <f>ROUND(E1023*H1023,2)</f>
        <v>1.54</v>
      </c>
      <c r="J1023" s="46">
        <v>0</v>
      </c>
      <c r="K1023" s="46">
        <f>ROUND(E1023*J1023,2)</f>
        <v>0</v>
      </c>
    </row>
    <row r="1024" spans="1:11" outlineLevel="1" x14ac:dyDescent="0.2">
      <c r="A1024" s="31"/>
      <c r="B1024" s="32"/>
      <c r="C1024" s="71" t="s">
        <v>6469</v>
      </c>
      <c r="D1024" s="64"/>
      <c r="E1024" s="65">
        <v>20.9</v>
      </c>
      <c r="F1024" s="34"/>
      <c r="G1024" s="34"/>
      <c r="H1024" s="33"/>
      <c r="I1024" s="33"/>
      <c r="J1024" s="33"/>
      <c r="K1024" s="33"/>
    </row>
    <row r="1025" spans="1:11" outlineLevel="1" x14ac:dyDescent="0.2">
      <c r="A1025" s="43">
        <v>103</v>
      </c>
      <c r="B1025" s="44" t="s">
        <v>1146</v>
      </c>
      <c r="C1025" s="59" t="s">
        <v>1147</v>
      </c>
      <c r="D1025" s="45" t="s">
        <v>373</v>
      </c>
      <c r="E1025" s="46">
        <v>16.8</v>
      </c>
      <c r="F1025" s="47">
        <v>0</v>
      </c>
      <c r="G1025" s="48">
        <f>ROUND(E1025*F1025,2)</f>
        <v>0</v>
      </c>
      <c r="H1025" s="46">
        <v>3.3E-4</v>
      </c>
      <c r="I1025" s="46">
        <f>ROUND(E1025*H1025,2)</f>
        <v>0.01</v>
      </c>
      <c r="J1025" s="46">
        <v>0</v>
      </c>
      <c r="K1025" s="46">
        <f>ROUND(E1025*J1025,2)</f>
        <v>0</v>
      </c>
    </row>
    <row r="1026" spans="1:11" outlineLevel="1" x14ac:dyDescent="0.2">
      <c r="A1026" s="31"/>
      <c r="B1026" s="32"/>
      <c r="C1026" s="71" t="s">
        <v>6470</v>
      </c>
      <c r="D1026" s="64"/>
      <c r="E1026" s="65">
        <v>16.8</v>
      </c>
      <c r="F1026" s="34"/>
      <c r="G1026" s="34"/>
      <c r="H1026" s="33"/>
      <c r="I1026" s="33"/>
      <c r="J1026" s="33"/>
      <c r="K1026" s="33"/>
    </row>
    <row r="1027" spans="1:11" ht="22.5" outlineLevel="1" x14ac:dyDescent="0.2">
      <c r="A1027" s="43">
        <v>104</v>
      </c>
      <c r="B1027" s="44" t="s">
        <v>1149</v>
      </c>
      <c r="C1027" s="59" t="s">
        <v>1150</v>
      </c>
      <c r="D1027" s="45" t="s">
        <v>172</v>
      </c>
      <c r="E1027" s="46">
        <v>21.945</v>
      </c>
      <c r="F1027" s="47">
        <v>0</v>
      </c>
      <c r="G1027" s="48">
        <f>ROUND(E1027*F1027,2)</f>
        <v>0</v>
      </c>
      <c r="H1027" s="46">
        <v>0.129</v>
      </c>
      <c r="I1027" s="46">
        <f>ROUND(E1027*H1027,2)</f>
        <v>2.83</v>
      </c>
      <c r="J1027" s="46">
        <v>0</v>
      </c>
      <c r="K1027" s="46">
        <f>ROUND(E1027*J1027,2)</f>
        <v>0</v>
      </c>
    </row>
    <row r="1028" spans="1:11" outlineLevel="1" x14ac:dyDescent="0.2">
      <c r="A1028" s="31"/>
      <c r="B1028" s="32"/>
      <c r="C1028" s="71" t="s">
        <v>6468</v>
      </c>
      <c r="D1028" s="64"/>
      <c r="E1028" s="65">
        <v>20.9</v>
      </c>
      <c r="F1028" s="34"/>
      <c r="G1028" s="34"/>
      <c r="H1028" s="33"/>
      <c r="I1028" s="33"/>
      <c r="J1028" s="33"/>
      <c r="K1028" s="33"/>
    </row>
    <row r="1029" spans="1:11" outlineLevel="1" x14ac:dyDescent="0.2">
      <c r="A1029" s="31"/>
      <c r="B1029" s="32"/>
      <c r="C1029" s="72" t="s">
        <v>1151</v>
      </c>
      <c r="D1029" s="66"/>
      <c r="E1029" s="67">
        <v>1.0449999999999999</v>
      </c>
      <c r="F1029" s="34"/>
      <c r="G1029" s="34"/>
      <c r="H1029" s="33"/>
      <c r="I1029" s="33"/>
      <c r="J1029" s="33"/>
      <c r="K1029" s="33"/>
    </row>
    <row r="1030" spans="1:11" x14ac:dyDescent="0.2">
      <c r="A1030" s="36" t="s">
        <v>148</v>
      </c>
      <c r="B1030" s="37" t="s">
        <v>42</v>
      </c>
      <c r="C1030" s="58" t="s">
        <v>43</v>
      </c>
      <c r="D1030" s="38"/>
      <c r="E1030" s="39"/>
      <c r="F1030" s="40"/>
      <c r="G1030" s="40">
        <f>SUM(G1031:G1939)</f>
        <v>0</v>
      </c>
      <c r="H1030" s="39"/>
      <c r="I1030" s="39">
        <f>SUM(I1031:I1939)</f>
        <v>218.89</v>
      </c>
      <c r="J1030" s="39"/>
      <c r="K1030" s="39">
        <f>SUM(K1031:K1939)</f>
        <v>0</v>
      </c>
    </row>
    <row r="1031" spans="1:11" ht="22.5" outlineLevel="1" x14ac:dyDescent="0.2">
      <c r="A1031" s="43">
        <v>105</v>
      </c>
      <c r="B1031" s="44" t="s">
        <v>1152</v>
      </c>
      <c r="C1031" s="59" t="s">
        <v>1153</v>
      </c>
      <c r="D1031" s="45" t="s">
        <v>172</v>
      </c>
      <c r="E1031" s="46">
        <v>87.55</v>
      </c>
      <c r="F1031" s="47">
        <v>0</v>
      </c>
      <c r="G1031" s="48">
        <f>ROUND(E1031*F1031,2)</f>
        <v>0</v>
      </c>
      <c r="H1031" s="46">
        <v>4.8500000000000001E-3</v>
      </c>
      <c r="I1031" s="46">
        <f>ROUND(E1031*H1031,2)</f>
        <v>0.42</v>
      </c>
      <c r="J1031" s="46">
        <v>0</v>
      </c>
      <c r="K1031" s="46">
        <f>ROUND(E1031*J1031,2)</f>
        <v>0</v>
      </c>
    </row>
    <row r="1032" spans="1:11" outlineLevel="1" x14ac:dyDescent="0.2">
      <c r="A1032" s="31"/>
      <c r="B1032" s="32"/>
      <c r="C1032" s="365" t="s">
        <v>1154</v>
      </c>
      <c r="D1032" s="366"/>
      <c r="E1032" s="366"/>
      <c r="F1032" s="366"/>
      <c r="G1032" s="366"/>
      <c r="H1032" s="33"/>
      <c r="I1032" s="33"/>
      <c r="J1032" s="33"/>
      <c r="K1032" s="33"/>
    </row>
    <row r="1033" spans="1:11" outlineLevel="1" x14ac:dyDescent="0.2">
      <c r="A1033" s="31"/>
      <c r="B1033" s="32"/>
      <c r="C1033" s="71" t="s">
        <v>6471</v>
      </c>
      <c r="D1033" s="64"/>
      <c r="E1033" s="65">
        <v>87.55</v>
      </c>
      <c r="F1033" s="34"/>
      <c r="G1033" s="34"/>
      <c r="H1033" s="33"/>
      <c r="I1033" s="33"/>
      <c r="J1033" s="33"/>
      <c r="K1033" s="33"/>
    </row>
    <row r="1034" spans="1:11" ht="22.5" outlineLevel="1" x14ac:dyDescent="0.2">
      <c r="A1034" s="43">
        <v>106</v>
      </c>
      <c r="B1034" s="44" t="s">
        <v>1156</v>
      </c>
      <c r="C1034" s="59" t="s">
        <v>1157</v>
      </c>
      <c r="D1034" s="45" t="s">
        <v>172</v>
      </c>
      <c r="E1034" s="46">
        <v>87.55</v>
      </c>
      <c r="F1034" s="47">
        <v>0</v>
      </c>
      <c r="G1034" s="48">
        <f>ROUND(E1034*F1034,2)</f>
        <v>0</v>
      </c>
      <c r="H1034" s="46">
        <v>2.9999999999999997E-4</v>
      </c>
      <c r="I1034" s="46">
        <f>ROUND(E1034*H1034,2)</f>
        <v>0.03</v>
      </c>
      <c r="J1034" s="46">
        <v>0</v>
      </c>
      <c r="K1034" s="46">
        <f>ROUND(E1034*J1034,2)</f>
        <v>0</v>
      </c>
    </row>
    <row r="1035" spans="1:11" outlineLevel="1" x14ac:dyDescent="0.2">
      <c r="A1035" s="31"/>
      <c r="B1035" s="32"/>
      <c r="C1035" s="71" t="s">
        <v>6472</v>
      </c>
      <c r="D1035" s="64"/>
      <c r="E1035" s="65">
        <v>87.55</v>
      </c>
      <c r="F1035" s="34"/>
      <c r="G1035" s="34"/>
      <c r="H1035" s="33"/>
      <c r="I1035" s="33"/>
      <c r="J1035" s="33"/>
      <c r="K1035" s="33"/>
    </row>
    <row r="1036" spans="1:11" outlineLevel="1" x14ac:dyDescent="0.2">
      <c r="A1036" s="43">
        <v>107</v>
      </c>
      <c r="B1036" s="44" t="s">
        <v>1159</v>
      </c>
      <c r="C1036" s="59" t="s">
        <v>1160</v>
      </c>
      <c r="D1036" s="45" t="s">
        <v>172</v>
      </c>
      <c r="E1036" s="46">
        <v>23.3184</v>
      </c>
      <c r="F1036" s="47">
        <v>0</v>
      </c>
      <c r="G1036" s="48">
        <f>ROUND(E1036*F1036,2)</f>
        <v>0</v>
      </c>
      <c r="H1036" s="46">
        <v>5.2500000000000003E-3</v>
      </c>
      <c r="I1036" s="46">
        <f>ROUND(E1036*H1036,2)</f>
        <v>0.12</v>
      </c>
      <c r="J1036" s="46">
        <v>0</v>
      </c>
      <c r="K1036" s="46">
        <f>ROUND(E1036*J1036,2)</f>
        <v>0</v>
      </c>
    </row>
    <row r="1037" spans="1:11" outlineLevel="1" x14ac:dyDescent="0.2">
      <c r="A1037" s="31"/>
      <c r="B1037" s="32"/>
      <c r="C1037" s="71" t="s">
        <v>6473</v>
      </c>
      <c r="D1037" s="64"/>
      <c r="E1037" s="65">
        <v>23.3184</v>
      </c>
      <c r="F1037" s="34"/>
      <c r="G1037" s="34"/>
      <c r="H1037" s="33"/>
      <c r="I1037" s="33"/>
      <c r="J1037" s="33"/>
      <c r="K1037" s="33"/>
    </row>
    <row r="1038" spans="1:11" outlineLevel="1" x14ac:dyDescent="0.2">
      <c r="A1038" s="43">
        <v>108</v>
      </c>
      <c r="B1038" s="44" t="s">
        <v>1163</v>
      </c>
      <c r="C1038" s="59" t="s">
        <v>1164</v>
      </c>
      <c r="D1038" s="45" t="s">
        <v>172</v>
      </c>
      <c r="E1038" s="46">
        <v>2289.7273</v>
      </c>
      <c r="F1038" s="47">
        <v>0</v>
      </c>
      <c r="G1038" s="48">
        <f>ROUND(E1038*F1038,2)</f>
        <v>0</v>
      </c>
      <c r="H1038" s="46">
        <v>7.3699999999999998E-3</v>
      </c>
      <c r="I1038" s="46">
        <f>ROUND(E1038*H1038,2)</f>
        <v>16.88</v>
      </c>
      <c r="J1038" s="46">
        <v>0</v>
      </c>
      <c r="K1038" s="46">
        <f>ROUND(E1038*J1038,2)</f>
        <v>0</v>
      </c>
    </row>
    <row r="1039" spans="1:11" outlineLevel="1" x14ac:dyDescent="0.2">
      <c r="A1039" s="31"/>
      <c r="B1039" s="32"/>
      <c r="C1039" s="71" t="s">
        <v>6474</v>
      </c>
      <c r="D1039" s="64"/>
      <c r="E1039" s="65">
        <v>1555.7902999999999</v>
      </c>
      <c r="F1039" s="34"/>
      <c r="G1039" s="34"/>
      <c r="H1039" s="33"/>
      <c r="I1039" s="33"/>
      <c r="J1039" s="33"/>
      <c r="K1039" s="33"/>
    </row>
    <row r="1040" spans="1:11" outlineLevel="1" x14ac:dyDescent="0.2">
      <c r="A1040" s="31"/>
      <c r="B1040" s="32"/>
      <c r="C1040" s="71" t="s">
        <v>6475</v>
      </c>
      <c r="D1040" s="64"/>
      <c r="E1040" s="65">
        <v>733.93700000000001</v>
      </c>
      <c r="F1040" s="34"/>
      <c r="G1040" s="34"/>
      <c r="H1040" s="33"/>
      <c r="I1040" s="33"/>
      <c r="J1040" s="33"/>
      <c r="K1040" s="33"/>
    </row>
    <row r="1041" spans="1:11" ht="22.5" outlineLevel="1" x14ac:dyDescent="0.2">
      <c r="A1041" s="43">
        <v>109</v>
      </c>
      <c r="B1041" s="44" t="s">
        <v>1168</v>
      </c>
      <c r="C1041" s="59" t="s">
        <v>1169</v>
      </c>
      <c r="D1041" s="45" t="s">
        <v>172</v>
      </c>
      <c r="E1041" s="46">
        <v>1555.7902999999999</v>
      </c>
      <c r="F1041" s="47">
        <v>0</v>
      </c>
      <c r="G1041" s="48">
        <f>ROUND(E1041*F1041,2)</f>
        <v>0</v>
      </c>
      <c r="H1041" s="46">
        <v>2.2100000000000002E-2</v>
      </c>
      <c r="I1041" s="46">
        <f>ROUND(E1041*H1041,2)</f>
        <v>34.380000000000003</v>
      </c>
      <c r="J1041" s="46">
        <v>0</v>
      </c>
      <c r="K1041" s="46">
        <f>ROUND(E1041*J1041,2)</f>
        <v>0</v>
      </c>
    </row>
    <row r="1042" spans="1:11" outlineLevel="1" x14ac:dyDescent="0.2">
      <c r="A1042" s="31"/>
      <c r="B1042" s="32"/>
      <c r="C1042" s="365" t="s">
        <v>1170</v>
      </c>
      <c r="D1042" s="366"/>
      <c r="E1042" s="366"/>
      <c r="F1042" s="366"/>
      <c r="G1042" s="366"/>
      <c r="H1042" s="33"/>
      <c r="I1042" s="33"/>
      <c r="J1042" s="33"/>
      <c r="K1042" s="33"/>
    </row>
    <row r="1043" spans="1:11" outlineLevel="1" x14ac:dyDescent="0.2">
      <c r="A1043" s="31"/>
      <c r="B1043" s="32"/>
      <c r="C1043" s="71" t="s">
        <v>1171</v>
      </c>
      <c r="D1043" s="64"/>
      <c r="E1043" s="65"/>
      <c r="F1043" s="34"/>
      <c r="G1043" s="34"/>
      <c r="H1043" s="33"/>
      <c r="I1043" s="33"/>
      <c r="J1043" s="33"/>
      <c r="K1043" s="33"/>
    </row>
    <row r="1044" spans="1:11" outlineLevel="1" x14ac:dyDescent="0.2">
      <c r="A1044" s="31"/>
      <c r="B1044" s="32"/>
      <c r="C1044" s="71" t="s">
        <v>395</v>
      </c>
      <c r="D1044" s="64"/>
      <c r="E1044" s="65"/>
      <c r="F1044" s="34"/>
      <c r="G1044" s="34"/>
      <c r="H1044" s="33"/>
      <c r="I1044" s="33"/>
      <c r="J1044" s="33"/>
      <c r="K1044" s="33"/>
    </row>
    <row r="1045" spans="1:11" outlineLevel="1" x14ac:dyDescent="0.2">
      <c r="A1045" s="31"/>
      <c r="B1045" s="32"/>
      <c r="C1045" s="71" t="s">
        <v>6476</v>
      </c>
      <c r="D1045" s="64"/>
      <c r="E1045" s="65">
        <v>6.5872000000000002</v>
      </c>
      <c r="F1045" s="34"/>
      <c r="G1045" s="34"/>
      <c r="H1045" s="33"/>
      <c r="I1045" s="33"/>
      <c r="J1045" s="33"/>
      <c r="K1045" s="33"/>
    </row>
    <row r="1046" spans="1:11" outlineLevel="1" x14ac:dyDescent="0.2">
      <c r="A1046" s="31"/>
      <c r="B1046" s="32"/>
      <c r="C1046" s="71" t="s">
        <v>1177</v>
      </c>
      <c r="D1046" s="64"/>
      <c r="E1046" s="65">
        <v>-3.2320000000000002</v>
      </c>
      <c r="F1046" s="34"/>
      <c r="G1046" s="34"/>
      <c r="H1046" s="33"/>
      <c r="I1046" s="33"/>
      <c r="J1046" s="33"/>
      <c r="K1046" s="33"/>
    </row>
    <row r="1047" spans="1:11" outlineLevel="1" x14ac:dyDescent="0.2">
      <c r="A1047" s="31"/>
      <c r="B1047" s="32"/>
      <c r="C1047" s="71" t="s">
        <v>6477</v>
      </c>
      <c r="D1047" s="64"/>
      <c r="E1047" s="65">
        <v>8.4130000000000003</v>
      </c>
      <c r="F1047" s="34"/>
      <c r="G1047" s="34"/>
      <c r="H1047" s="33"/>
      <c r="I1047" s="33"/>
      <c r="J1047" s="33"/>
      <c r="K1047" s="33"/>
    </row>
    <row r="1048" spans="1:11" outlineLevel="1" x14ac:dyDescent="0.2">
      <c r="A1048" s="31"/>
      <c r="B1048" s="32"/>
      <c r="C1048" s="71" t="s">
        <v>1183</v>
      </c>
      <c r="D1048" s="64"/>
      <c r="E1048" s="65">
        <v>-1.6160000000000001</v>
      </c>
      <c r="F1048" s="34"/>
      <c r="G1048" s="34"/>
      <c r="H1048" s="33"/>
      <c r="I1048" s="33"/>
      <c r="J1048" s="33"/>
      <c r="K1048" s="33"/>
    </row>
    <row r="1049" spans="1:11" outlineLevel="1" x14ac:dyDescent="0.2">
      <c r="A1049" s="31"/>
      <c r="B1049" s="32"/>
      <c r="C1049" s="71" t="s">
        <v>6478</v>
      </c>
      <c r="D1049" s="64"/>
      <c r="E1049" s="65">
        <v>26.8142</v>
      </c>
      <c r="F1049" s="34"/>
      <c r="G1049" s="34"/>
      <c r="H1049" s="33"/>
      <c r="I1049" s="33"/>
      <c r="J1049" s="33"/>
      <c r="K1049" s="33"/>
    </row>
    <row r="1050" spans="1:11" outlineLevel="1" x14ac:dyDescent="0.2">
      <c r="A1050" s="31"/>
      <c r="B1050" s="32"/>
      <c r="C1050" s="71" t="s">
        <v>705</v>
      </c>
      <c r="D1050" s="64"/>
      <c r="E1050" s="65">
        <v>-2.02</v>
      </c>
      <c r="F1050" s="34"/>
      <c r="G1050" s="34"/>
      <c r="H1050" s="33"/>
      <c r="I1050" s="33"/>
      <c r="J1050" s="33"/>
      <c r="K1050" s="33"/>
    </row>
    <row r="1051" spans="1:11" outlineLevel="1" x14ac:dyDescent="0.2">
      <c r="A1051" s="31"/>
      <c r="B1051" s="32"/>
      <c r="C1051" s="71" t="s">
        <v>6479</v>
      </c>
      <c r="D1051" s="64"/>
      <c r="E1051" s="65">
        <v>5.0119999999999996</v>
      </c>
      <c r="F1051" s="34"/>
      <c r="G1051" s="34"/>
      <c r="H1051" s="33"/>
      <c r="I1051" s="33"/>
      <c r="J1051" s="33"/>
      <c r="K1051" s="33"/>
    </row>
    <row r="1052" spans="1:11" outlineLevel="1" x14ac:dyDescent="0.2">
      <c r="A1052" s="31"/>
      <c r="B1052" s="32"/>
      <c r="C1052" s="71" t="s">
        <v>1183</v>
      </c>
      <c r="D1052" s="64"/>
      <c r="E1052" s="65">
        <v>-1.6160000000000001</v>
      </c>
      <c r="F1052" s="34"/>
      <c r="G1052" s="34"/>
      <c r="H1052" s="33"/>
      <c r="I1052" s="33"/>
      <c r="J1052" s="33"/>
      <c r="K1052" s="33"/>
    </row>
    <row r="1053" spans="1:11" outlineLevel="1" x14ac:dyDescent="0.2">
      <c r="A1053" s="31"/>
      <c r="B1053" s="32"/>
      <c r="C1053" s="71" t="s">
        <v>6480</v>
      </c>
      <c r="D1053" s="64"/>
      <c r="E1053" s="65">
        <v>10.023999999999999</v>
      </c>
      <c r="F1053" s="34"/>
      <c r="G1053" s="34"/>
      <c r="H1053" s="33"/>
      <c r="I1053" s="33"/>
      <c r="J1053" s="33"/>
      <c r="K1053" s="33"/>
    </row>
    <row r="1054" spans="1:11" outlineLevel="1" x14ac:dyDescent="0.2">
      <c r="A1054" s="31"/>
      <c r="B1054" s="32"/>
      <c r="C1054" s="71" t="s">
        <v>1183</v>
      </c>
      <c r="D1054" s="64"/>
      <c r="E1054" s="65">
        <v>-1.6160000000000001</v>
      </c>
      <c r="F1054" s="34"/>
      <c r="G1054" s="34"/>
      <c r="H1054" s="33"/>
      <c r="I1054" s="33"/>
      <c r="J1054" s="33"/>
      <c r="K1054" s="33"/>
    </row>
    <row r="1055" spans="1:11" outlineLevel="1" x14ac:dyDescent="0.2">
      <c r="A1055" s="31"/>
      <c r="B1055" s="32"/>
      <c r="C1055" s="71" t="s">
        <v>6481</v>
      </c>
      <c r="D1055" s="64"/>
      <c r="E1055" s="65">
        <v>31.4682</v>
      </c>
      <c r="F1055" s="34"/>
      <c r="G1055" s="34"/>
      <c r="H1055" s="33"/>
      <c r="I1055" s="33"/>
      <c r="J1055" s="33"/>
      <c r="K1055" s="33"/>
    </row>
    <row r="1056" spans="1:11" outlineLevel="1" x14ac:dyDescent="0.2">
      <c r="A1056" s="31"/>
      <c r="B1056" s="32"/>
      <c r="C1056" s="71" t="s">
        <v>708</v>
      </c>
      <c r="D1056" s="64"/>
      <c r="E1056" s="65">
        <v>-4.8479999999999999</v>
      </c>
      <c r="F1056" s="34"/>
      <c r="G1056" s="34"/>
      <c r="H1056" s="33"/>
      <c r="I1056" s="33"/>
      <c r="J1056" s="33"/>
      <c r="K1056" s="33"/>
    </row>
    <row r="1057" spans="1:11" outlineLevel="1" x14ac:dyDescent="0.2">
      <c r="A1057" s="31"/>
      <c r="B1057" s="32"/>
      <c r="C1057" s="71" t="s">
        <v>706</v>
      </c>
      <c r="D1057" s="64"/>
      <c r="E1057" s="65">
        <v>-1.8180000000000001</v>
      </c>
      <c r="F1057" s="34"/>
      <c r="G1057" s="34"/>
      <c r="H1057" s="33"/>
      <c r="I1057" s="33"/>
      <c r="J1057" s="33"/>
      <c r="K1057" s="33"/>
    </row>
    <row r="1058" spans="1:11" outlineLevel="1" x14ac:dyDescent="0.2">
      <c r="A1058" s="31"/>
      <c r="B1058" s="32"/>
      <c r="C1058" s="71" t="s">
        <v>6482</v>
      </c>
      <c r="D1058" s="64"/>
      <c r="E1058" s="65">
        <v>8.9499999999999993</v>
      </c>
      <c r="F1058" s="34"/>
      <c r="G1058" s="34"/>
      <c r="H1058" s="33"/>
      <c r="I1058" s="33"/>
      <c r="J1058" s="33"/>
      <c r="K1058" s="33"/>
    </row>
    <row r="1059" spans="1:11" outlineLevel="1" x14ac:dyDescent="0.2">
      <c r="A1059" s="31"/>
      <c r="B1059" s="32"/>
      <c r="C1059" s="71" t="s">
        <v>1183</v>
      </c>
      <c r="D1059" s="64"/>
      <c r="E1059" s="65">
        <v>-1.6160000000000001</v>
      </c>
      <c r="F1059" s="34"/>
      <c r="G1059" s="34"/>
      <c r="H1059" s="33"/>
      <c r="I1059" s="33"/>
      <c r="J1059" s="33"/>
      <c r="K1059" s="33"/>
    </row>
    <row r="1060" spans="1:11" outlineLevel="1" x14ac:dyDescent="0.2">
      <c r="A1060" s="31"/>
      <c r="B1060" s="32"/>
      <c r="C1060" s="71" t="s">
        <v>6483</v>
      </c>
      <c r="D1060" s="64"/>
      <c r="E1060" s="65">
        <v>8.9499999999999993</v>
      </c>
      <c r="F1060" s="34"/>
      <c r="G1060" s="34"/>
      <c r="H1060" s="33"/>
      <c r="I1060" s="33"/>
      <c r="J1060" s="33"/>
      <c r="K1060" s="33"/>
    </row>
    <row r="1061" spans="1:11" outlineLevel="1" x14ac:dyDescent="0.2">
      <c r="A1061" s="31"/>
      <c r="B1061" s="32"/>
      <c r="C1061" s="71" t="s">
        <v>1183</v>
      </c>
      <c r="D1061" s="64"/>
      <c r="E1061" s="65">
        <v>-1.6160000000000001</v>
      </c>
      <c r="F1061" s="34"/>
      <c r="G1061" s="34"/>
      <c r="H1061" s="33"/>
      <c r="I1061" s="33"/>
      <c r="J1061" s="33"/>
      <c r="K1061" s="33"/>
    </row>
    <row r="1062" spans="1:11" outlineLevel="1" x14ac:dyDescent="0.2">
      <c r="A1062" s="31"/>
      <c r="B1062" s="32"/>
      <c r="C1062" s="71" t="s">
        <v>6234</v>
      </c>
      <c r="D1062" s="64"/>
      <c r="E1062" s="65">
        <v>5.7279999999999998</v>
      </c>
      <c r="F1062" s="34"/>
      <c r="G1062" s="34"/>
      <c r="H1062" s="33"/>
      <c r="I1062" s="33"/>
      <c r="J1062" s="33"/>
      <c r="K1062" s="33"/>
    </row>
    <row r="1063" spans="1:11" outlineLevel="1" x14ac:dyDescent="0.2">
      <c r="A1063" s="31"/>
      <c r="B1063" s="32"/>
      <c r="C1063" s="71" t="s">
        <v>1183</v>
      </c>
      <c r="D1063" s="64"/>
      <c r="E1063" s="65">
        <v>-1.6160000000000001</v>
      </c>
      <c r="F1063" s="34"/>
      <c r="G1063" s="34"/>
      <c r="H1063" s="33"/>
      <c r="I1063" s="33"/>
      <c r="J1063" s="33"/>
      <c r="K1063" s="33"/>
    </row>
    <row r="1064" spans="1:11" outlineLevel="1" x14ac:dyDescent="0.2">
      <c r="A1064" s="31"/>
      <c r="B1064" s="32"/>
      <c r="C1064" s="71" t="s">
        <v>6484</v>
      </c>
      <c r="D1064" s="64"/>
      <c r="E1064" s="65">
        <v>19.1172</v>
      </c>
      <c r="F1064" s="34"/>
      <c r="G1064" s="34"/>
      <c r="H1064" s="33"/>
      <c r="I1064" s="33"/>
      <c r="J1064" s="33"/>
      <c r="K1064" s="33"/>
    </row>
    <row r="1065" spans="1:11" outlineLevel="1" x14ac:dyDescent="0.2">
      <c r="A1065" s="31"/>
      <c r="B1065" s="32"/>
      <c r="C1065" s="71" t="s">
        <v>706</v>
      </c>
      <c r="D1065" s="64"/>
      <c r="E1065" s="65">
        <v>-1.8180000000000001</v>
      </c>
      <c r="F1065" s="34"/>
      <c r="G1065" s="34"/>
      <c r="H1065" s="33"/>
      <c r="I1065" s="33"/>
      <c r="J1065" s="33"/>
      <c r="K1065" s="33"/>
    </row>
    <row r="1066" spans="1:11" outlineLevel="1" x14ac:dyDescent="0.2">
      <c r="A1066" s="31"/>
      <c r="B1066" s="32"/>
      <c r="C1066" s="71" t="s">
        <v>6485</v>
      </c>
      <c r="D1066" s="64"/>
      <c r="E1066" s="65">
        <v>31.4876</v>
      </c>
      <c r="F1066" s="34"/>
      <c r="G1066" s="34"/>
      <c r="H1066" s="33"/>
      <c r="I1066" s="33"/>
      <c r="J1066" s="33"/>
      <c r="K1066" s="33"/>
    </row>
    <row r="1067" spans="1:11" outlineLevel="1" x14ac:dyDescent="0.2">
      <c r="A1067" s="31"/>
      <c r="B1067" s="32"/>
      <c r="C1067" s="71" t="s">
        <v>708</v>
      </c>
      <c r="D1067" s="64"/>
      <c r="E1067" s="65">
        <v>-4.8479999999999999</v>
      </c>
      <c r="F1067" s="34"/>
      <c r="G1067" s="34"/>
      <c r="H1067" s="33"/>
      <c r="I1067" s="33"/>
      <c r="J1067" s="33"/>
      <c r="K1067" s="33"/>
    </row>
    <row r="1068" spans="1:11" outlineLevel="1" x14ac:dyDescent="0.2">
      <c r="A1068" s="31"/>
      <c r="B1068" s="32"/>
      <c r="C1068" s="71" t="s">
        <v>706</v>
      </c>
      <c r="D1068" s="64"/>
      <c r="E1068" s="65">
        <v>-1.8180000000000001</v>
      </c>
      <c r="F1068" s="34"/>
      <c r="G1068" s="34"/>
      <c r="H1068" s="33"/>
      <c r="I1068" s="33"/>
      <c r="J1068" s="33"/>
      <c r="K1068" s="33"/>
    </row>
    <row r="1069" spans="1:11" outlineLevel="1" x14ac:dyDescent="0.2">
      <c r="A1069" s="31"/>
      <c r="B1069" s="32"/>
      <c r="C1069" s="71" t="s">
        <v>6486</v>
      </c>
      <c r="D1069" s="64"/>
      <c r="E1069" s="65">
        <v>8.8249999999999993</v>
      </c>
      <c r="F1069" s="34"/>
      <c r="G1069" s="34"/>
      <c r="H1069" s="33"/>
      <c r="I1069" s="33"/>
      <c r="J1069" s="33"/>
      <c r="K1069" s="33"/>
    </row>
    <row r="1070" spans="1:11" outlineLevel="1" x14ac:dyDescent="0.2">
      <c r="A1070" s="31"/>
      <c r="B1070" s="32"/>
      <c r="C1070" s="71" t="s">
        <v>1183</v>
      </c>
      <c r="D1070" s="64"/>
      <c r="E1070" s="65">
        <v>-1.6160000000000001</v>
      </c>
      <c r="F1070" s="34"/>
      <c r="G1070" s="34"/>
      <c r="H1070" s="33"/>
      <c r="I1070" s="33"/>
      <c r="J1070" s="33"/>
      <c r="K1070" s="33"/>
    </row>
    <row r="1071" spans="1:11" outlineLevel="1" x14ac:dyDescent="0.2">
      <c r="A1071" s="31"/>
      <c r="B1071" s="32"/>
      <c r="C1071" s="71" t="s">
        <v>6487</v>
      </c>
      <c r="D1071" s="64"/>
      <c r="E1071" s="65">
        <v>5.6479999999999997</v>
      </c>
      <c r="F1071" s="34"/>
      <c r="G1071" s="34"/>
      <c r="H1071" s="33"/>
      <c r="I1071" s="33"/>
      <c r="J1071" s="33"/>
      <c r="K1071" s="33"/>
    </row>
    <row r="1072" spans="1:11" outlineLevel="1" x14ac:dyDescent="0.2">
      <c r="A1072" s="31"/>
      <c r="B1072" s="32"/>
      <c r="C1072" s="71" t="s">
        <v>1183</v>
      </c>
      <c r="D1072" s="64"/>
      <c r="E1072" s="65">
        <v>-1.6160000000000001</v>
      </c>
      <c r="F1072" s="34"/>
      <c r="G1072" s="34"/>
      <c r="H1072" s="33"/>
      <c r="I1072" s="33"/>
      <c r="J1072" s="33"/>
      <c r="K1072" s="33"/>
    </row>
    <row r="1073" spans="1:11" outlineLevel="1" x14ac:dyDescent="0.2">
      <c r="A1073" s="31"/>
      <c r="B1073" s="32"/>
      <c r="C1073" s="71" t="s">
        <v>6488</v>
      </c>
      <c r="D1073" s="64"/>
      <c r="E1073" s="65">
        <v>8.8249999999999993</v>
      </c>
      <c r="F1073" s="34"/>
      <c r="G1073" s="34"/>
      <c r="H1073" s="33"/>
      <c r="I1073" s="33"/>
      <c r="J1073" s="33"/>
      <c r="K1073" s="33"/>
    </row>
    <row r="1074" spans="1:11" outlineLevel="1" x14ac:dyDescent="0.2">
      <c r="A1074" s="31"/>
      <c r="B1074" s="32"/>
      <c r="C1074" s="71" t="s">
        <v>1183</v>
      </c>
      <c r="D1074" s="64"/>
      <c r="E1074" s="65">
        <v>-1.6160000000000001</v>
      </c>
      <c r="F1074" s="34"/>
      <c r="G1074" s="34"/>
      <c r="H1074" s="33"/>
      <c r="I1074" s="33"/>
      <c r="J1074" s="33"/>
      <c r="K1074" s="33"/>
    </row>
    <row r="1075" spans="1:11" outlineLevel="1" x14ac:dyDescent="0.2">
      <c r="A1075" s="31"/>
      <c r="B1075" s="32"/>
      <c r="C1075" s="71" t="s">
        <v>6489</v>
      </c>
      <c r="D1075" s="64"/>
      <c r="E1075" s="65">
        <v>19.485600000000002</v>
      </c>
      <c r="F1075" s="34"/>
      <c r="G1075" s="34"/>
      <c r="H1075" s="33"/>
      <c r="I1075" s="33"/>
      <c r="J1075" s="33"/>
      <c r="K1075" s="33"/>
    </row>
    <row r="1076" spans="1:11" outlineLevel="1" x14ac:dyDescent="0.2">
      <c r="A1076" s="31"/>
      <c r="B1076" s="32"/>
      <c r="C1076" s="71" t="s">
        <v>706</v>
      </c>
      <c r="D1076" s="64"/>
      <c r="E1076" s="65">
        <v>-1.8180000000000001</v>
      </c>
      <c r="F1076" s="34"/>
      <c r="G1076" s="34"/>
      <c r="H1076" s="33"/>
      <c r="I1076" s="33"/>
      <c r="J1076" s="33"/>
      <c r="K1076" s="33"/>
    </row>
    <row r="1077" spans="1:11" outlineLevel="1" x14ac:dyDescent="0.2">
      <c r="A1077" s="31"/>
      <c r="B1077" s="32"/>
      <c r="C1077" s="71" t="s">
        <v>6490</v>
      </c>
      <c r="D1077" s="64"/>
      <c r="E1077" s="65">
        <v>26.8142</v>
      </c>
      <c r="F1077" s="34"/>
      <c r="G1077" s="34"/>
      <c r="H1077" s="33"/>
      <c r="I1077" s="33"/>
      <c r="J1077" s="33"/>
      <c r="K1077" s="33"/>
    </row>
    <row r="1078" spans="1:11" outlineLevel="1" x14ac:dyDescent="0.2">
      <c r="A1078" s="31"/>
      <c r="B1078" s="32"/>
      <c r="C1078" s="71" t="s">
        <v>705</v>
      </c>
      <c r="D1078" s="64"/>
      <c r="E1078" s="65">
        <v>-2.02</v>
      </c>
      <c r="F1078" s="34"/>
      <c r="G1078" s="34"/>
      <c r="H1078" s="33"/>
      <c r="I1078" s="33"/>
      <c r="J1078" s="33"/>
      <c r="K1078" s="33"/>
    </row>
    <row r="1079" spans="1:11" outlineLevel="1" x14ac:dyDescent="0.2">
      <c r="A1079" s="31"/>
      <c r="B1079" s="32"/>
      <c r="C1079" s="71" t="s">
        <v>6491</v>
      </c>
      <c r="D1079" s="64"/>
      <c r="E1079" s="65">
        <v>8.4130000000000003</v>
      </c>
      <c r="F1079" s="34"/>
      <c r="G1079" s="34"/>
      <c r="H1079" s="33"/>
      <c r="I1079" s="33"/>
      <c r="J1079" s="33"/>
      <c r="K1079" s="33"/>
    </row>
    <row r="1080" spans="1:11" outlineLevel="1" x14ac:dyDescent="0.2">
      <c r="A1080" s="31"/>
      <c r="B1080" s="32"/>
      <c r="C1080" s="71" t="s">
        <v>1183</v>
      </c>
      <c r="D1080" s="64"/>
      <c r="E1080" s="65">
        <v>-1.6160000000000001</v>
      </c>
      <c r="F1080" s="34"/>
      <c r="G1080" s="34"/>
      <c r="H1080" s="33"/>
      <c r="I1080" s="33"/>
      <c r="J1080" s="33"/>
      <c r="K1080" s="33"/>
    </row>
    <row r="1081" spans="1:11" outlineLevel="1" x14ac:dyDescent="0.2">
      <c r="A1081" s="31"/>
      <c r="B1081" s="32"/>
      <c r="C1081" s="71" t="s">
        <v>404</v>
      </c>
      <c r="D1081" s="64"/>
      <c r="E1081" s="65"/>
      <c r="F1081" s="34"/>
      <c r="G1081" s="34"/>
      <c r="H1081" s="33"/>
      <c r="I1081" s="33"/>
      <c r="J1081" s="33"/>
      <c r="K1081" s="33"/>
    </row>
    <row r="1082" spans="1:11" outlineLevel="1" x14ac:dyDescent="0.2">
      <c r="A1082" s="31"/>
      <c r="B1082" s="32"/>
      <c r="C1082" s="71" t="s">
        <v>6492</v>
      </c>
      <c r="D1082" s="64"/>
      <c r="E1082" s="65">
        <v>36.463500000000003</v>
      </c>
      <c r="F1082" s="34"/>
      <c r="G1082" s="34"/>
      <c r="H1082" s="33"/>
      <c r="I1082" s="33"/>
      <c r="J1082" s="33"/>
      <c r="K1082" s="33"/>
    </row>
    <row r="1083" spans="1:11" outlineLevel="1" x14ac:dyDescent="0.2">
      <c r="A1083" s="31"/>
      <c r="B1083" s="32"/>
      <c r="C1083" s="71" t="s">
        <v>705</v>
      </c>
      <c r="D1083" s="64"/>
      <c r="E1083" s="65">
        <v>-2.02</v>
      </c>
      <c r="F1083" s="34"/>
      <c r="G1083" s="34"/>
      <c r="H1083" s="33"/>
      <c r="I1083" s="33"/>
      <c r="J1083" s="33"/>
      <c r="K1083" s="33"/>
    </row>
    <row r="1084" spans="1:11" outlineLevel="1" x14ac:dyDescent="0.2">
      <c r="A1084" s="31"/>
      <c r="B1084" s="32"/>
      <c r="C1084" s="71" t="s">
        <v>6493</v>
      </c>
      <c r="D1084" s="64"/>
      <c r="E1084" s="65">
        <v>21.315000000000001</v>
      </c>
      <c r="F1084" s="34"/>
      <c r="G1084" s="34"/>
      <c r="H1084" s="33"/>
      <c r="I1084" s="33"/>
      <c r="J1084" s="33"/>
      <c r="K1084" s="33"/>
    </row>
    <row r="1085" spans="1:11" outlineLevel="1" x14ac:dyDescent="0.2">
      <c r="A1085" s="31"/>
      <c r="B1085" s="32"/>
      <c r="C1085" s="71" t="s">
        <v>1687</v>
      </c>
      <c r="D1085" s="64"/>
      <c r="E1085" s="65">
        <v>-3.6360000000000001</v>
      </c>
      <c r="F1085" s="34"/>
      <c r="G1085" s="34"/>
      <c r="H1085" s="33"/>
      <c r="I1085" s="33"/>
      <c r="J1085" s="33"/>
      <c r="K1085" s="33"/>
    </row>
    <row r="1086" spans="1:11" outlineLevel="1" x14ac:dyDescent="0.2">
      <c r="A1086" s="31"/>
      <c r="B1086" s="32"/>
      <c r="C1086" s="71" t="s">
        <v>6494</v>
      </c>
      <c r="D1086" s="64"/>
      <c r="E1086" s="65">
        <v>15.715</v>
      </c>
      <c r="F1086" s="34"/>
      <c r="G1086" s="34"/>
      <c r="H1086" s="33"/>
      <c r="I1086" s="33"/>
      <c r="J1086" s="33"/>
      <c r="K1086" s="33"/>
    </row>
    <row r="1087" spans="1:11" outlineLevel="1" x14ac:dyDescent="0.2">
      <c r="A1087" s="31"/>
      <c r="B1087" s="32"/>
      <c r="C1087" s="71" t="s">
        <v>706</v>
      </c>
      <c r="D1087" s="64"/>
      <c r="E1087" s="65">
        <v>-1.8180000000000001</v>
      </c>
      <c r="F1087" s="34"/>
      <c r="G1087" s="34"/>
      <c r="H1087" s="33"/>
      <c r="I1087" s="33"/>
      <c r="J1087" s="33"/>
      <c r="K1087" s="33"/>
    </row>
    <row r="1088" spans="1:11" outlineLevel="1" x14ac:dyDescent="0.2">
      <c r="A1088" s="31"/>
      <c r="B1088" s="32"/>
      <c r="C1088" s="71" t="s">
        <v>6495</v>
      </c>
      <c r="D1088" s="64"/>
      <c r="E1088" s="65">
        <v>17.079999999999998</v>
      </c>
      <c r="F1088" s="34"/>
      <c r="G1088" s="34"/>
      <c r="H1088" s="33"/>
      <c r="I1088" s="33"/>
      <c r="J1088" s="33"/>
      <c r="K1088" s="33"/>
    </row>
    <row r="1089" spans="1:11" outlineLevel="1" x14ac:dyDescent="0.2">
      <c r="A1089" s="31"/>
      <c r="B1089" s="32"/>
      <c r="C1089" s="71" t="s">
        <v>706</v>
      </c>
      <c r="D1089" s="64"/>
      <c r="E1089" s="65">
        <v>-1.8180000000000001</v>
      </c>
      <c r="F1089" s="34"/>
      <c r="G1089" s="34"/>
      <c r="H1089" s="33"/>
      <c r="I1089" s="33"/>
      <c r="J1089" s="33"/>
      <c r="K1089" s="33"/>
    </row>
    <row r="1090" spans="1:11" outlineLevel="1" x14ac:dyDescent="0.2">
      <c r="A1090" s="31"/>
      <c r="B1090" s="32"/>
      <c r="C1090" s="71" t="s">
        <v>6496</v>
      </c>
      <c r="D1090" s="64"/>
      <c r="E1090" s="65">
        <v>25.62</v>
      </c>
      <c r="F1090" s="34"/>
      <c r="G1090" s="34"/>
      <c r="H1090" s="33"/>
      <c r="I1090" s="33"/>
      <c r="J1090" s="33"/>
      <c r="K1090" s="33"/>
    </row>
    <row r="1091" spans="1:11" outlineLevel="1" x14ac:dyDescent="0.2">
      <c r="A1091" s="31"/>
      <c r="B1091" s="32"/>
      <c r="C1091" s="71" t="s">
        <v>6497</v>
      </c>
      <c r="D1091" s="64"/>
      <c r="E1091" s="65">
        <v>-3.8380000000000001</v>
      </c>
      <c r="F1091" s="34"/>
      <c r="G1091" s="34"/>
      <c r="H1091" s="33"/>
      <c r="I1091" s="33"/>
      <c r="J1091" s="33"/>
      <c r="K1091" s="33"/>
    </row>
    <row r="1092" spans="1:11" outlineLevel="1" x14ac:dyDescent="0.2">
      <c r="A1092" s="31"/>
      <c r="B1092" s="32"/>
      <c r="C1092" s="71" t="s">
        <v>706</v>
      </c>
      <c r="D1092" s="64"/>
      <c r="E1092" s="65">
        <v>-1.8180000000000001</v>
      </c>
      <c r="F1092" s="34"/>
      <c r="G1092" s="34"/>
      <c r="H1092" s="33"/>
      <c r="I1092" s="33"/>
      <c r="J1092" s="33"/>
      <c r="K1092" s="33"/>
    </row>
    <row r="1093" spans="1:11" outlineLevel="1" x14ac:dyDescent="0.2">
      <c r="A1093" s="31"/>
      <c r="B1093" s="32"/>
      <c r="C1093" s="71" t="s">
        <v>6498</v>
      </c>
      <c r="D1093" s="64"/>
      <c r="E1093" s="65">
        <v>12.81</v>
      </c>
      <c r="F1093" s="34"/>
      <c r="G1093" s="34"/>
      <c r="H1093" s="33"/>
      <c r="I1093" s="33"/>
      <c r="J1093" s="33"/>
      <c r="K1093" s="33"/>
    </row>
    <row r="1094" spans="1:11" outlineLevel="1" x14ac:dyDescent="0.2">
      <c r="A1094" s="31"/>
      <c r="B1094" s="32"/>
      <c r="C1094" s="71" t="s">
        <v>6168</v>
      </c>
      <c r="D1094" s="64"/>
      <c r="E1094" s="65">
        <v>-1.919</v>
      </c>
      <c r="F1094" s="34"/>
      <c r="G1094" s="34"/>
      <c r="H1094" s="33"/>
      <c r="I1094" s="33"/>
      <c r="J1094" s="33"/>
      <c r="K1094" s="33"/>
    </row>
    <row r="1095" spans="1:11" outlineLevel="1" x14ac:dyDescent="0.2">
      <c r="A1095" s="31"/>
      <c r="B1095" s="32"/>
      <c r="C1095" s="71" t="s">
        <v>6499</v>
      </c>
      <c r="D1095" s="64"/>
      <c r="E1095" s="65">
        <v>25.934999999999999</v>
      </c>
      <c r="F1095" s="34"/>
      <c r="G1095" s="34"/>
      <c r="H1095" s="33"/>
      <c r="I1095" s="33"/>
      <c r="J1095" s="33"/>
      <c r="K1095" s="33"/>
    </row>
    <row r="1096" spans="1:11" outlineLevel="1" x14ac:dyDescent="0.2">
      <c r="A1096" s="31"/>
      <c r="B1096" s="32"/>
      <c r="C1096" s="71" t="s">
        <v>706</v>
      </c>
      <c r="D1096" s="64"/>
      <c r="E1096" s="65">
        <v>-1.8180000000000001</v>
      </c>
      <c r="F1096" s="34"/>
      <c r="G1096" s="34"/>
      <c r="H1096" s="33"/>
      <c r="I1096" s="33"/>
      <c r="J1096" s="33"/>
      <c r="K1096" s="33"/>
    </row>
    <row r="1097" spans="1:11" outlineLevel="1" x14ac:dyDescent="0.2">
      <c r="A1097" s="31"/>
      <c r="B1097" s="32"/>
      <c r="C1097" s="71" t="s">
        <v>1686</v>
      </c>
      <c r="D1097" s="64"/>
      <c r="E1097" s="65">
        <v>-1.7170000000000001</v>
      </c>
      <c r="F1097" s="34"/>
      <c r="G1097" s="34"/>
      <c r="H1097" s="33"/>
      <c r="I1097" s="33"/>
      <c r="J1097" s="33"/>
      <c r="K1097" s="33"/>
    </row>
    <row r="1098" spans="1:11" outlineLevel="1" x14ac:dyDescent="0.2">
      <c r="A1098" s="31"/>
      <c r="B1098" s="32"/>
      <c r="C1098" s="71" t="s">
        <v>6500</v>
      </c>
      <c r="D1098" s="64"/>
      <c r="E1098" s="65">
        <v>9.7650000000000006</v>
      </c>
      <c r="F1098" s="34"/>
      <c r="G1098" s="34"/>
      <c r="H1098" s="33"/>
      <c r="I1098" s="33"/>
      <c r="J1098" s="33"/>
      <c r="K1098" s="33"/>
    </row>
    <row r="1099" spans="1:11" outlineLevel="1" x14ac:dyDescent="0.2">
      <c r="A1099" s="31"/>
      <c r="B1099" s="32"/>
      <c r="C1099" s="71" t="s">
        <v>1686</v>
      </c>
      <c r="D1099" s="64"/>
      <c r="E1099" s="65">
        <v>-1.7170000000000001</v>
      </c>
      <c r="F1099" s="34"/>
      <c r="G1099" s="34"/>
      <c r="H1099" s="33"/>
      <c r="I1099" s="33"/>
      <c r="J1099" s="33"/>
      <c r="K1099" s="33"/>
    </row>
    <row r="1100" spans="1:11" outlineLevel="1" x14ac:dyDescent="0.2">
      <c r="A1100" s="31"/>
      <c r="B1100" s="32"/>
      <c r="C1100" s="71" t="s">
        <v>6501</v>
      </c>
      <c r="D1100" s="64"/>
      <c r="E1100" s="65">
        <v>4.9000000000000004</v>
      </c>
      <c r="F1100" s="34"/>
      <c r="G1100" s="34"/>
      <c r="H1100" s="33"/>
      <c r="I1100" s="33"/>
      <c r="J1100" s="33"/>
      <c r="K1100" s="33"/>
    </row>
    <row r="1101" spans="1:11" outlineLevel="1" x14ac:dyDescent="0.2">
      <c r="A1101" s="31"/>
      <c r="B1101" s="32"/>
      <c r="C1101" s="71" t="s">
        <v>6502</v>
      </c>
      <c r="D1101" s="64"/>
      <c r="E1101" s="65">
        <v>19.95</v>
      </c>
      <c r="F1101" s="34"/>
      <c r="G1101" s="34"/>
      <c r="H1101" s="33"/>
      <c r="I1101" s="33"/>
      <c r="J1101" s="33"/>
      <c r="K1101" s="33"/>
    </row>
    <row r="1102" spans="1:11" outlineLevel="1" x14ac:dyDescent="0.2">
      <c r="A1102" s="31"/>
      <c r="B1102" s="32"/>
      <c r="C1102" s="71" t="s">
        <v>6168</v>
      </c>
      <c r="D1102" s="64"/>
      <c r="E1102" s="65">
        <v>-1.919</v>
      </c>
      <c r="F1102" s="34"/>
      <c r="G1102" s="34"/>
      <c r="H1102" s="33"/>
      <c r="I1102" s="33"/>
      <c r="J1102" s="33"/>
      <c r="K1102" s="33"/>
    </row>
    <row r="1103" spans="1:11" outlineLevel="1" x14ac:dyDescent="0.2">
      <c r="A1103" s="31"/>
      <c r="B1103" s="32"/>
      <c r="C1103" s="71" t="s">
        <v>1183</v>
      </c>
      <c r="D1103" s="64"/>
      <c r="E1103" s="65">
        <v>-1.6160000000000001</v>
      </c>
      <c r="F1103" s="34"/>
      <c r="G1103" s="34"/>
      <c r="H1103" s="33"/>
      <c r="I1103" s="33"/>
      <c r="J1103" s="33"/>
      <c r="K1103" s="33"/>
    </row>
    <row r="1104" spans="1:11" outlineLevel="1" x14ac:dyDescent="0.2">
      <c r="A1104" s="31"/>
      <c r="B1104" s="32"/>
      <c r="C1104" s="71" t="s">
        <v>6503</v>
      </c>
      <c r="D1104" s="64"/>
      <c r="E1104" s="65">
        <v>0.64870000000000005</v>
      </c>
      <c r="F1104" s="34"/>
      <c r="G1104" s="34"/>
      <c r="H1104" s="33"/>
      <c r="I1104" s="33"/>
      <c r="J1104" s="33"/>
      <c r="K1104" s="33"/>
    </row>
    <row r="1105" spans="1:11" outlineLevel="1" x14ac:dyDescent="0.2">
      <c r="A1105" s="31"/>
      <c r="B1105" s="32"/>
      <c r="C1105" s="71" t="s">
        <v>6504</v>
      </c>
      <c r="D1105" s="64"/>
      <c r="E1105" s="65">
        <v>9.4149999999999991</v>
      </c>
      <c r="F1105" s="34"/>
      <c r="G1105" s="34"/>
      <c r="H1105" s="33"/>
      <c r="I1105" s="33"/>
      <c r="J1105" s="33"/>
      <c r="K1105" s="33"/>
    </row>
    <row r="1106" spans="1:11" outlineLevel="1" x14ac:dyDescent="0.2">
      <c r="A1106" s="31"/>
      <c r="B1106" s="32"/>
      <c r="C1106" s="71" t="s">
        <v>1183</v>
      </c>
      <c r="D1106" s="64"/>
      <c r="E1106" s="65">
        <v>-1.6160000000000001</v>
      </c>
      <c r="F1106" s="34"/>
      <c r="G1106" s="34"/>
      <c r="H1106" s="33"/>
      <c r="I1106" s="33"/>
      <c r="J1106" s="33"/>
      <c r="K1106" s="33"/>
    </row>
    <row r="1107" spans="1:11" outlineLevel="1" x14ac:dyDescent="0.2">
      <c r="A1107" s="31"/>
      <c r="B1107" s="32"/>
      <c r="C1107" s="71" t="s">
        <v>6505</v>
      </c>
      <c r="D1107" s="64"/>
      <c r="E1107" s="65">
        <v>36.061999999999998</v>
      </c>
      <c r="F1107" s="34"/>
      <c r="G1107" s="34"/>
      <c r="H1107" s="33"/>
      <c r="I1107" s="33"/>
      <c r="J1107" s="33"/>
      <c r="K1107" s="33"/>
    </row>
    <row r="1108" spans="1:11" outlineLevel="1" x14ac:dyDescent="0.2">
      <c r="A1108" s="31"/>
      <c r="B1108" s="32"/>
      <c r="C1108" s="71" t="s">
        <v>705</v>
      </c>
      <c r="D1108" s="64"/>
      <c r="E1108" s="65">
        <v>-2.02</v>
      </c>
      <c r="F1108" s="34"/>
      <c r="G1108" s="34"/>
      <c r="H1108" s="33"/>
      <c r="I1108" s="33"/>
      <c r="J1108" s="33"/>
      <c r="K1108" s="33"/>
    </row>
    <row r="1109" spans="1:11" outlineLevel="1" x14ac:dyDescent="0.2">
      <c r="A1109" s="31"/>
      <c r="B1109" s="32"/>
      <c r="C1109" s="71" t="s">
        <v>1183</v>
      </c>
      <c r="D1109" s="64"/>
      <c r="E1109" s="65">
        <v>-1.6160000000000001</v>
      </c>
      <c r="F1109" s="34"/>
      <c r="G1109" s="34"/>
      <c r="H1109" s="33"/>
      <c r="I1109" s="33"/>
      <c r="J1109" s="33"/>
      <c r="K1109" s="33"/>
    </row>
    <row r="1110" spans="1:11" outlineLevel="1" x14ac:dyDescent="0.2">
      <c r="A1110" s="31"/>
      <c r="B1110" s="32"/>
      <c r="C1110" s="71" t="s">
        <v>6506</v>
      </c>
      <c r="D1110" s="64"/>
      <c r="E1110" s="65">
        <v>11.1325</v>
      </c>
      <c r="F1110" s="34"/>
      <c r="G1110" s="34"/>
      <c r="H1110" s="33"/>
      <c r="I1110" s="33"/>
      <c r="J1110" s="33"/>
      <c r="K1110" s="33"/>
    </row>
    <row r="1111" spans="1:11" outlineLevel="1" x14ac:dyDescent="0.2">
      <c r="A1111" s="31"/>
      <c r="B1111" s="32"/>
      <c r="C1111" s="71" t="s">
        <v>1183</v>
      </c>
      <c r="D1111" s="64"/>
      <c r="E1111" s="65">
        <v>-1.6160000000000001</v>
      </c>
      <c r="F1111" s="34"/>
      <c r="G1111" s="34"/>
      <c r="H1111" s="33"/>
      <c r="I1111" s="33"/>
      <c r="J1111" s="33"/>
      <c r="K1111" s="33"/>
    </row>
    <row r="1112" spans="1:11" outlineLevel="1" x14ac:dyDescent="0.2">
      <c r="A1112" s="31"/>
      <c r="B1112" s="32"/>
      <c r="C1112" s="71" t="s">
        <v>6507</v>
      </c>
      <c r="D1112" s="64"/>
      <c r="E1112" s="65">
        <v>13.797000000000001</v>
      </c>
      <c r="F1112" s="34"/>
      <c r="G1112" s="34"/>
      <c r="H1112" s="33"/>
      <c r="I1112" s="33"/>
      <c r="J1112" s="33"/>
      <c r="K1112" s="33"/>
    </row>
    <row r="1113" spans="1:11" outlineLevel="1" x14ac:dyDescent="0.2">
      <c r="A1113" s="31"/>
      <c r="B1113" s="32"/>
      <c r="C1113" s="71" t="s">
        <v>1177</v>
      </c>
      <c r="D1113" s="64"/>
      <c r="E1113" s="65">
        <v>-3.2320000000000002</v>
      </c>
      <c r="F1113" s="34"/>
      <c r="G1113" s="34"/>
      <c r="H1113" s="33"/>
      <c r="I1113" s="33"/>
      <c r="J1113" s="33"/>
      <c r="K1113" s="33"/>
    </row>
    <row r="1114" spans="1:11" outlineLevel="1" x14ac:dyDescent="0.2">
      <c r="A1114" s="31"/>
      <c r="B1114" s="32"/>
      <c r="C1114" s="71" t="s">
        <v>6508</v>
      </c>
      <c r="D1114" s="64"/>
      <c r="E1114" s="65">
        <v>15.695</v>
      </c>
      <c r="F1114" s="34"/>
      <c r="G1114" s="34"/>
      <c r="H1114" s="33"/>
      <c r="I1114" s="33"/>
      <c r="J1114" s="33"/>
      <c r="K1114" s="33"/>
    </row>
    <row r="1115" spans="1:11" outlineLevel="1" x14ac:dyDescent="0.2">
      <c r="A1115" s="31"/>
      <c r="B1115" s="32"/>
      <c r="C1115" s="71" t="s">
        <v>1183</v>
      </c>
      <c r="D1115" s="64"/>
      <c r="E1115" s="65">
        <v>-1.6160000000000001</v>
      </c>
      <c r="F1115" s="34"/>
      <c r="G1115" s="34"/>
      <c r="H1115" s="33"/>
      <c r="I1115" s="33"/>
      <c r="J1115" s="33"/>
      <c r="K1115" s="33"/>
    </row>
    <row r="1116" spans="1:11" outlineLevel="1" x14ac:dyDescent="0.2">
      <c r="A1116" s="31"/>
      <c r="B1116" s="32"/>
      <c r="C1116" s="71" t="s">
        <v>6509</v>
      </c>
      <c r="D1116" s="64"/>
      <c r="E1116" s="65">
        <v>15.8775</v>
      </c>
      <c r="F1116" s="34"/>
      <c r="G1116" s="34"/>
      <c r="H1116" s="33"/>
      <c r="I1116" s="33"/>
      <c r="J1116" s="33"/>
      <c r="K1116" s="33"/>
    </row>
    <row r="1117" spans="1:11" outlineLevel="1" x14ac:dyDescent="0.2">
      <c r="A1117" s="31"/>
      <c r="B1117" s="32"/>
      <c r="C1117" s="71" t="s">
        <v>6510</v>
      </c>
      <c r="D1117" s="64"/>
      <c r="E1117" s="65">
        <v>4.9000000000000004</v>
      </c>
      <c r="F1117" s="34"/>
      <c r="G1117" s="34"/>
      <c r="H1117" s="33"/>
      <c r="I1117" s="33"/>
      <c r="J1117" s="33"/>
      <c r="K1117" s="33"/>
    </row>
    <row r="1118" spans="1:11" outlineLevel="1" x14ac:dyDescent="0.2">
      <c r="A1118" s="31"/>
      <c r="B1118" s="32"/>
      <c r="C1118" s="71" t="s">
        <v>1183</v>
      </c>
      <c r="D1118" s="64"/>
      <c r="E1118" s="65">
        <v>-1.6160000000000001</v>
      </c>
      <c r="F1118" s="34"/>
      <c r="G1118" s="34"/>
      <c r="H1118" s="33"/>
      <c r="I1118" s="33"/>
      <c r="J1118" s="33"/>
      <c r="K1118" s="33"/>
    </row>
    <row r="1119" spans="1:11" outlineLevel="1" x14ac:dyDescent="0.2">
      <c r="A1119" s="31"/>
      <c r="B1119" s="32"/>
      <c r="C1119" s="71" t="s">
        <v>6511</v>
      </c>
      <c r="D1119" s="64"/>
      <c r="E1119" s="65">
        <v>9.8000000000000007</v>
      </c>
      <c r="F1119" s="34"/>
      <c r="G1119" s="34"/>
      <c r="H1119" s="33"/>
      <c r="I1119" s="33"/>
      <c r="J1119" s="33"/>
      <c r="K1119" s="33"/>
    </row>
    <row r="1120" spans="1:11" outlineLevel="1" x14ac:dyDescent="0.2">
      <c r="A1120" s="31"/>
      <c r="B1120" s="32"/>
      <c r="C1120" s="71" t="s">
        <v>1183</v>
      </c>
      <c r="D1120" s="64"/>
      <c r="E1120" s="65">
        <v>-1.6160000000000001</v>
      </c>
      <c r="F1120" s="34"/>
      <c r="G1120" s="34"/>
      <c r="H1120" s="33"/>
      <c r="I1120" s="33"/>
      <c r="J1120" s="33"/>
      <c r="K1120" s="33"/>
    </row>
    <row r="1121" spans="1:11" outlineLevel="1" x14ac:dyDescent="0.2">
      <c r="A1121" s="31"/>
      <c r="B1121" s="32"/>
      <c r="C1121" s="71" t="s">
        <v>6512</v>
      </c>
      <c r="D1121" s="64"/>
      <c r="E1121" s="65">
        <v>26.11</v>
      </c>
      <c r="F1121" s="34"/>
      <c r="G1121" s="34"/>
      <c r="H1121" s="33"/>
      <c r="I1121" s="33"/>
      <c r="J1121" s="33"/>
      <c r="K1121" s="33"/>
    </row>
    <row r="1122" spans="1:11" outlineLevel="1" x14ac:dyDescent="0.2">
      <c r="A1122" s="31"/>
      <c r="B1122" s="32"/>
      <c r="C1122" s="71" t="s">
        <v>705</v>
      </c>
      <c r="D1122" s="64"/>
      <c r="E1122" s="65">
        <v>-2.02</v>
      </c>
      <c r="F1122" s="34"/>
      <c r="G1122" s="34"/>
      <c r="H1122" s="33"/>
      <c r="I1122" s="33"/>
      <c r="J1122" s="33"/>
      <c r="K1122" s="33"/>
    </row>
    <row r="1123" spans="1:11" outlineLevel="1" x14ac:dyDescent="0.2">
      <c r="A1123" s="31"/>
      <c r="B1123" s="32"/>
      <c r="C1123" s="71" t="s">
        <v>1687</v>
      </c>
      <c r="D1123" s="64"/>
      <c r="E1123" s="65">
        <v>-3.6360000000000001</v>
      </c>
      <c r="F1123" s="34"/>
      <c r="G1123" s="34"/>
      <c r="H1123" s="33"/>
      <c r="I1123" s="33"/>
      <c r="J1123" s="33"/>
      <c r="K1123" s="33"/>
    </row>
    <row r="1124" spans="1:11" outlineLevel="1" x14ac:dyDescent="0.2">
      <c r="A1124" s="31"/>
      <c r="B1124" s="32"/>
      <c r="C1124" s="71" t="s">
        <v>6513</v>
      </c>
      <c r="D1124" s="64"/>
      <c r="E1124" s="65">
        <v>11.025</v>
      </c>
      <c r="F1124" s="34"/>
      <c r="G1124" s="34"/>
      <c r="H1124" s="33"/>
      <c r="I1124" s="33"/>
      <c r="J1124" s="33"/>
      <c r="K1124" s="33"/>
    </row>
    <row r="1125" spans="1:11" outlineLevel="1" x14ac:dyDescent="0.2">
      <c r="A1125" s="31"/>
      <c r="B1125" s="32"/>
      <c r="C1125" s="71" t="s">
        <v>705</v>
      </c>
      <c r="D1125" s="64"/>
      <c r="E1125" s="65">
        <v>-2.02</v>
      </c>
      <c r="F1125" s="34"/>
      <c r="G1125" s="34"/>
      <c r="H1125" s="33"/>
      <c r="I1125" s="33"/>
      <c r="J1125" s="33"/>
      <c r="K1125" s="33"/>
    </row>
    <row r="1126" spans="1:11" outlineLevel="1" x14ac:dyDescent="0.2">
      <c r="A1126" s="31"/>
      <c r="B1126" s="32"/>
      <c r="C1126" s="71" t="s">
        <v>6514</v>
      </c>
      <c r="D1126" s="64"/>
      <c r="E1126" s="65">
        <v>47.67</v>
      </c>
      <c r="F1126" s="34"/>
      <c r="G1126" s="34"/>
      <c r="H1126" s="33"/>
      <c r="I1126" s="33"/>
      <c r="J1126" s="33"/>
      <c r="K1126" s="33"/>
    </row>
    <row r="1127" spans="1:11" outlineLevel="1" x14ac:dyDescent="0.2">
      <c r="A1127" s="31"/>
      <c r="B1127" s="32"/>
      <c r="C1127" s="71" t="s">
        <v>1687</v>
      </c>
      <c r="D1127" s="64"/>
      <c r="E1127" s="65">
        <v>-3.6360000000000001</v>
      </c>
      <c r="F1127" s="34"/>
      <c r="G1127" s="34"/>
      <c r="H1127" s="33"/>
      <c r="I1127" s="33"/>
      <c r="J1127" s="33"/>
      <c r="K1127" s="33"/>
    </row>
    <row r="1128" spans="1:11" outlineLevel="1" x14ac:dyDescent="0.2">
      <c r="A1128" s="31"/>
      <c r="B1128" s="32"/>
      <c r="C1128" s="71" t="s">
        <v>6515</v>
      </c>
      <c r="D1128" s="64"/>
      <c r="E1128" s="65">
        <v>19.215</v>
      </c>
      <c r="F1128" s="34"/>
      <c r="G1128" s="34"/>
      <c r="H1128" s="33"/>
      <c r="I1128" s="33"/>
      <c r="J1128" s="33"/>
      <c r="K1128" s="33"/>
    </row>
    <row r="1129" spans="1:11" outlineLevel="1" x14ac:dyDescent="0.2">
      <c r="A1129" s="31"/>
      <c r="B1129" s="32"/>
      <c r="C1129" s="71" t="s">
        <v>706</v>
      </c>
      <c r="D1129" s="64"/>
      <c r="E1129" s="65">
        <v>-1.8180000000000001</v>
      </c>
      <c r="F1129" s="34"/>
      <c r="G1129" s="34"/>
      <c r="H1129" s="33"/>
      <c r="I1129" s="33"/>
      <c r="J1129" s="33"/>
      <c r="K1129" s="33"/>
    </row>
    <row r="1130" spans="1:11" outlineLevel="1" x14ac:dyDescent="0.2">
      <c r="A1130" s="31"/>
      <c r="B1130" s="32"/>
      <c r="C1130" s="71" t="s">
        <v>1177</v>
      </c>
      <c r="D1130" s="64"/>
      <c r="E1130" s="65">
        <v>-3.2320000000000002</v>
      </c>
      <c r="F1130" s="34"/>
      <c r="G1130" s="34"/>
      <c r="H1130" s="33"/>
      <c r="I1130" s="33"/>
      <c r="J1130" s="33"/>
      <c r="K1130" s="33"/>
    </row>
    <row r="1131" spans="1:11" outlineLevel="1" x14ac:dyDescent="0.2">
      <c r="A1131" s="31"/>
      <c r="B1131" s="32"/>
      <c r="C1131" s="71" t="s">
        <v>6516</v>
      </c>
      <c r="D1131" s="64"/>
      <c r="E1131" s="65">
        <v>19.984999999999999</v>
      </c>
      <c r="F1131" s="34"/>
      <c r="G1131" s="34"/>
      <c r="H1131" s="33"/>
      <c r="I1131" s="33"/>
      <c r="J1131" s="33"/>
      <c r="K1131" s="33"/>
    </row>
    <row r="1132" spans="1:11" outlineLevel="1" x14ac:dyDescent="0.2">
      <c r="A1132" s="31"/>
      <c r="B1132" s="32"/>
      <c r="C1132" s="71" t="s">
        <v>1183</v>
      </c>
      <c r="D1132" s="64"/>
      <c r="E1132" s="65">
        <v>-1.6160000000000001</v>
      </c>
      <c r="F1132" s="34"/>
      <c r="G1132" s="34"/>
      <c r="H1132" s="33"/>
      <c r="I1132" s="33"/>
      <c r="J1132" s="33"/>
      <c r="K1132" s="33"/>
    </row>
    <row r="1133" spans="1:11" outlineLevel="1" x14ac:dyDescent="0.2">
      <c r="A1133" s="31"/>
      <c r="B1133" s="32"/>
      <c r="C1133" s="71" t="s">
        <v>6517</v>
      </c>
      <c r="D1133" s="64"/>
      <c r="E1133" s="65">
        <v>15.925000000000001</v>
      </c>
      <c r="F1133" s="34"/>
      <c r="G1133" s="34"/>
      <c r="H1133" s="33"/>
      <c r="I1133" s="33"/>
      <c r="J1133" s="33"/>
      <c r="K1133" s="33"/>
    </row>
    <row r="1134" spans="1:11" outlineLevel="1" x14ac:dyDescent="0.2">
      <c r="A1134" s="31"/>
      <c r="B1134" s="32"/>
      <c r="C1134" s="71" t="s">
        <v>1183</v>
      </c>
      <c r="D1134" s="64"/>
      <c r="E1134" s="65">
        <v>-1.6160000000000001</v>
      </c>
      <c r="F1134" s="34"/>
      <c r="G1134" s="34"/>
      <c r="H1134" s="33"/>
      <c r="I1134" s="33"/>
      <c r="J1134" s="33"/>
      <c r="K1134" s="33"/>
    </row>
    <row r="1135" spans="1:11" outlineLevel="1" x14ac:dyDescent="0.2">
      <c r="A1135" s="31"/>
      <c r="B1135" s="32"/>
      <c r="C1135" s="71" t="s">
        <v>6518</v>
      </c>
      <c r="D1135" s="64"/>
      <c r="E1135" s="65">
        <v>45.255000000000003</v>
      </c>
      <c r="F1135" s="34"/>
      <c r="G1135" s="34"/>
      <c r="H1135" s="33"/>
      <c r="I1135" s="33"/>
      <c r="J1135" s="33"/>
      <c r="K1135" s="33"/>
    </row>
    <row r="1136" spans="1:11" outlineLevel="1" x14ac:dyDescent="0.2">
      <c r="A1136" s="31"/>
      <c r="B1136" s="32"/>
      <c r="C1136" s="71" t="s">
        <v>1687</v>
      </c>
      <c r="D1136" s="64"/>
      <c r="E1136" s="65">
        <v>-3.6360000000000001</v>
      </c>
      <c r="F1136" s="34"/>
      <c r="G1136" s="34"/>
      <c r="H1136" s="33"/>
      <c r="I1136" s="33"/>
      <c r="J1136" s="33"/>
      <c r="K1136" s="33"/>
    </row>
    <row r="1137" spans="1:11" outlineLevel="1" x14ac:dyDescent="0.2">
      <c r="A1137" s="31"/>
      <c r="B1137" s="32"/>
      <c r="C1137" s="71" t="s">
        <v>6519</v>
      </c>
      <c r="D1137" s="64"/>
      <c r="E1137" s="65">
        <v>25.48</v>
      </c>
      <c r="F1137" s="34"/>
      <c r="G1137" s="34"/>
      <c r="H1137" s="33"/>
      <c r="I1137" s="33"/>
      <c r="J1137" s="33"/>
      <c r="K1137" s="33"/>
    </row>
    <row r="1138" spans="1:11" outlineLevel="1" x14ac:dyDescent="0.2">
      <c r="A1138" s="31"/>
      <c r="B1138" s="32"/>
      <c r="C1138" s="71" t="s">
        <v>706</v>
      </c>
      <c r="D1138" s="64"/>
      <c r="E1138" s="65">
        <v>-1.8180000000000001</v>
      </c>
      <c r="F1138" s="34"/>
      <c r="G1138" s="34"/>
      <c r="H1138" s="33"/>
      <c r="I1138" s="33"/>
      <c r="J1138" s="33"/>
      <c r="K1138" s="33"/>
    </row>
    <row r="1139" spans="1:11" outlineLevel="1" x14ac:dyDescent="0.2">
      <c r="A1139" s="31"/>
      <c r="B1139" s="32"/>
      <c r="C1139" s="71" t="s">
        <v>1177</v>
      </c>
      <c r="D1139" s="64"/>
      <c r="E1139" s="65">
        <v>-3.2320000000000002</v>
      </c>
      <c r="F1139" s="34"/>
      <c r="G1139" s="34"/>
      <c r="H1139" s="33"/>
      <c r="I1139" s="33"/>
      <c r="J1139" s="33"/>
      <c r="K1139" s="33"/>
    </row>
    <row r="1140" spans="1:11" outlineLevel="1" x14ac:dyDescent="0.2">
      <c r="A1140" s="31"/>
      <c r="B1140" s="32"/>
      <c r="C1140" s="71" t="s">
        <v>6520</v>
      </c>
      <c r="D1140" s="64"/>
      <c r="E1140" s="65">
        <v>26.285</v>
      </c>
      <c r="F1140" s="34"/>
      <c r="G1140" s="34"/>
      <c r="H1140" s="33"/>
      <c r="I1140" s="33"/>
      <c r="J1140" s="33"/>
      <c r="K1140" s="33"/>
    </row>
    <row r="1141" spans="1:11" outlineLevel="1" x14ac:dyDescent="0.2">
      <c r="A1141" s="31"/>
      <c r="B1141" s="32"/>
      <c r="C1141" s="71" t="s">
        <v>1183</v>
      </c>
      <c r="D1141" s="64"/>
      <c r="E1141" s="65">
        <v>-1.6160000000000001</v>
      </c>
      <c r="F1141" s="34"/>
      <c r="G1141" s="34"/>
      <c r="H1141" s="33"/>
      <c r="I1141" s="33"/>
      <c r="J1141" s="33"/>
      <c r="K1141" s="33"/>
    </row>
    <row r="1142" spans="1:11" outlineLevel="1" x14ac:dyDescent="0.2">
      <c r="A1142" s="31"/>
      <c r="B1142" s="32"/>
      <c r="C1142" s="71" t="s">
        <v>6521</v>
      </c>
      <c r="D1142" s="64"/>
      <c r="E1142" s="65">
        <v>25.375</v>
      </c>
      <c r="F1142" s="34"/>
      <c r="G1142" s="34"/>
      <c r="H1142" s="33"/>
      <c r="I1142" s="33"/>
      <c r="J1142" s="33"/>
      <c r="K1142" s="33"/>
    </row>
    <row r="1143" spans="1:11" outlineLevel="1" x14ac:dyDescent="0.2">
      <c r="A1143" s="31"/>
      <c r="B1143" s="32"/>
      <c r="C1143" s="71" t="s">
        <v>1183</v>
      </c>
      <c r="D1143" s="64"/>
      <c r="E1143" s="65">
        <v>-1.6160000000000001</v>
      </c>
      <c r="F1143" s="34"/>
      <c r="G1143" s="34"/>
      <c r="H1143" s="33"/>
      <c r="I1143" s="33"/>
      <c r="J1143" s="33"/>
      <c r="K1143" s="33"/>
    </row>
    <row r="1144" spans="1:11" outlineLevel="1" x14ac:dyDescent="0.2">
      <c r="A1144" s="31"/>
      <c r="B1144" s="32"/>
      <c r="C1144" s="71" t="s">
        <v>6522</v>
      </c>
      <c r="D1144" s="64"/>
      <c r="E1144" s="65">
        <v>10.885</v>
      </c>
      <c r="F1144" s="34"/>
      <c r="G1144" s="34"/>
      <c r="H1144" s="33"/>
      <c r="I1144" s="33"/>
      <c r="J1144" s="33"/>
      <c r="K1144" s="33"/>
    </row>
    <row r="1145" spans="1:11" outlineLevel="1" x14ac:dyDescent="0.2">
      <c r="A1145" s="31"/>
      <c r="B1145" s="32"/>
      <c r="C1145" s="71" t="s">
        <v>1183</v>
      </c>
      <c r="D1145" s="64"/>
      <c r="E1145" s="65">
        <v>-1.6160000000000001</v>
      </c>
      <c r="F1145" s="34"/>
      <c r="G1145" s="34"/>
      <c r="H1145" s="33"/>
      <c r="I1145" s="33"/>
      <c r="J1145" s="33"/>
      <c r="K1145" s="33"/>
    </row>
    <row r="1146" spans="1:11" outlineLevel="1" x14ac:dyDescent="0.2">
      <c r="A1146" s="31"/>
      <c r="B1146" s="32"/>
      <c r="C1146" s="71" t="s">
        <v>408</v>
      </c>
      <c r="D1146" s="64"/>
      <c r="E1146" s="65"/>
      <c r="F1146" s="34"/>
      <c r="G1146" s="34"/>
      <c r="H1146" s="33"/>
      <c r="I1146" s="33"/>
      <c r="J1146" s="33"/>
      <c r="K1146" s="33"/>
    </row>
    <row r="1147" spans="1:11" outlineLevel="1" x14ac:dyDescent="0.2">
      <c r="A1147" s="31"/>
      <c r="B1147" s="32"/>
      <c r="C1147" s="71" t="s">
        <v>6523</v>
      </c>
      <c r="D1147" s="64"/>
      <c r="E1147" s="65">
        <v>35.770000000000003</v>
      </c>
      <c r="F1147" s="34"/>
      <c r="G1147" s="34"/>
      <c r="H1147" s="33"/>
      <c r="I1147" s="33"/>
      <c r="J1147" s="33"/>
      <c r="K1147" s="33"/>
    </row>
    <row r="1148" spans="1:11" outlineLevel="1" x14ac:dyDescent="0.2">
      <c r="A1148" s="31"/>
      <c r="B1148" s="32"/>
      <c r="C1148" s="71" t="s">
        <v>705</v>
      </c>
      <c r="D1148" s="64"/>
      <c r="E1148" s="65">
        <v>-2.02</v>
      </c>
      <c r="F1148" s="34"/>
      <c r="G1148" s="34"/>
      <c r="H1148" s="33"/>
      <c r="I1148" s="33"/>
      <c r="J1148" s="33"/>
      <c r="K1148" s="33"/>
    </row>
    <row r="1149" spans="1:11" outlineLevel="1" x14ac:dyDescent="0.2">
      <c r="A1149" s="31"/>
      <c r="B1149" s="32"/>
      <c r="C1149" s="71" t="s">
        <v>6524</v>
      </c>
      <c r="D1149" s="64"/>
      <c r="E1149" s="65">
        <v>33.069000000000003</v>
      </c>
      <c r="F1149" s="34"/>
      <c r="G1149" s="34"/>
      <c r="H1149" s="33"/>
      <c r="I1149" s="33"/>
      <c r="J1149" s="33"/>
      <c r="K1149" s="33"/>
    </row>
    <row r="1150" spans="1:11" outlineLevel="1" x14ac:dyDescent="0.2">
      <c r="A1150" s="31"/>
      <c r="B1150" s="32"/>
      <c r="C1150" s="71" t="s">
        <v>705</v>
      </c>
      <c r="D1150" s="64"/>
      <c r="E1150" s="65">
        <v>-2.02</v>
      </c>
      <c r="F1150" s="34"/>
      <c r="G1150" s="34"/>
      <c r="H1150" s="33"/>
      <c r="I1150" s="33"/>
      <c r="J1150" s="33"/>
      <c r="K1150" s="33"/>
    </row>
    <row r="1151" spans="1:11" outlineLevel="1" x14ac:dyDescent="0.2">
      <c r="A1151" s="31"/>
      <c r="B1151" s="32"/>
      <c r="C1151" s="71" t="s">
        <v>6525</v>
      </c>
      <c r="D1151" s="64"/>
      <c r="E1151" s="65">
        <v>11.7895</v>
      </c>
      <c r="F1151" s="34"/>
      <c r="G1151" s="34"/>
      <c r="H1151" s="33"/>
      <c r="I1151" s="33"/>
      <c r="J1151" s="33"/>
      <c r="K1151" s="33"/>
    </row>
    <row r="1152" spans="1:11" outlineLevel="1" x14ac:dyDescent="0.2">
      <c r="A1152" s="31"/>
      <c r="B1152" s="32"/>
      <c r="C1152" s="71" t="s">
        <v>1183</v>
      </c>
      <c r="D1152" s="64"/>
      <c r="E1152" s="65">
        <v>-1.6160000000000001</v>
      </c>
      <c r="F1152" s="34"/>
      <c r="G1152" s="34"/>
      <c r="H1152" s="33"/>
      <c r="I1152" s="33"/>
      <c r="J1152" s="33"/>
      <c r="K1152" s="33"/>
    </row>
    <row r="1153" spans="1:11" outlineLevel="1" x14ac:dyDescent="0.2">
      <c r="A1153" s="31"/>
      <c r="B1153" s="32"/>
      <c r="C1153" s="71" t="s">
        <v>6526</v>
      </c>
      <c r="D1153" s="64"/>
      <c r="E1153" s="65">
        <v>13.72</v>
      </c>
      <c r="F1153" s="34"/>
      <c r="G1153" s="34"/>
      <c r="H1153" s="33"/>
      <c r="I1153" s="33"/>
      <c r="J1153" s="33"/>
      <c r="K1153" s="33"/>
    </row>
    <row r="1154" spans="1:11" outlineLevel="1" x14ac:dyDescent="0.2">
      <c r="A1154" s="31"/>
      <c r="B1154" s="32"/>
      <c r="C1154" s="71" t="s">
        <v>1177</v>
      </c>
      <c r="D1154" s="64"/>
      <c r="E1154" s="65">
        <v>-3.2320000000000002</v>
      </c>
      <c r="F1154" s="34"/>
      <c r="G1154" s="34"/>
      <c r="H1154" s="33"/>
      <c r="I1154" s="33"/>
      <c r="J1154" s="33"/>
      <c r="K1154" s="33"/>
    </row>
    <row r="1155" spans="1:11" outlineLevel="1" x14ac:dyDescent="0.2">
      <c r="A1155" s="31"/>
      <c r="B1155" s="32"/>
      <c r="C1155" s="71" t="s">
        <v>6527</v>
      </c>
      <c r="D1155" s="64"/>
      <c r="E1155" s="65">
        <v>16.498000000000001</v>
      </c>
      <c r="F1155" s="34"/>
      <c r="G1155" s="34"/>
      <c r="H1155" s="33"/>
      <c r="I1155" s="33"/>
      <c r="J1155" s="33"/>
      <c r="K1155" s="33"/>
    </row>
    <row r="1156" spans="1:11" outlineLevel="1" x14ac:dyDescent="0.2">
      <c r="A1156" s="31"/>
      <c r="B1156" s="32"/>
      <c r="C1156" s="71" t="s">
        <v>1183</v>
      </c>
      <c r="D1156" s="64"/>
      <c r="E1156" s="65">
        <v>-1.6160000000000001</v>
      </c>
      <c r="F1156" s="34"/>
      <c r="G1156" s="34"/>
      <c r="H1156" s="33"/>
      <c r="I1156" s="33"/>
      <c r="J1156" s="33"/>
      <c r="K1156" s="33"/>
    </row>
    <row r="1157" spans="1:11" outlineLevel="1" x14ac:dyDescent="0.2">
      <c r="A1157" s="31"/>
      <c r="B1157" s="32"/>
      <c r="C1157" s="71" t="s">
        <v>6528</v>
      </c>
      <c r="D1157" s="64"/>
      <c r="E1157" s="65">
        <v>16.279</v>
      </c>
      <c r="F1157" s="34"/>
      <c r="G1157" s="34"/>
      <c r="H1157" s="33"/>
      <c r="I1157" s="33"/>
      <c r="J1157" s="33"/>
      <c r="K1157" s="33"/>
    </row>
    <row r="1158" spans="1:11" outlineLevel="1" x14ac:dyDescent="0.2">
      <c r="A1158" s="31"/>
      <c r="B1158" s="32"/>
      <c r="C1158" s="71" t="s">
        <v>1183</v>
      </c>
      <c r="D1158" s="64"/>
      <c r="E1158" s="65">
        <v>-1.6160000000000001</v>
      </c>
      <c r="F1158" s="34"/>
      <c r="G1158" s="34"/>
      <c r="H1158" s="33"/>
      <c r="I1158" s="33"/>
      <c r="J1158" s="33"/>
      <c r="K1158" s="33"/>
    </row>
    <row r="1159" spans="1:11" outlineLevel="1" x14ac:dyDescent="0.2">
      <c r="A1159" s="31"/>
      <c r="B1159" s="32"/>
      <c r="C1159" s="71" t="s">
        <v>6529</v>
      </c>
      <c r="D1159" s="64"/>
      <c r="E1159" s="65">
        <v>18.432500000000001</v>
      </c>
      <c r="F1159" s="34"/>
      <c r="G1159" s="34"/>
      <c r="H1159" s="33"/>
      <c r="I1159" s="33"/>
      <c r="J1159" s="33"/>
      <c r="K1159" s="33"/>
    </row>
    <row r="1160" spans="1:11" outlineLevel="1" x14ac:dyDescent="0.2">
      <c r="A1160" s="31"/>
      <c r="B1160" s="32"/>
      <c r="C1160" s="71" t="s">
        <v>1183</v>
      </c>
      <c r="D1160" s="64"/>
      <c r="E1160" s="65">
        <v>-1.6160000000000001</v>
      </c>
      <c r="F1160" s="34"/>
      <c r="G1160" s="34"/>
      <c r="H1160" s="33"/>
      <c r="I1160" s="33"/>
      <c r="J1160" s="33"/>
      <c r="K1160" s="33"/>
    </row>
    <row r="1161" spans="1:11" outlineLevel="1" x14ac:dyDescent="0.2">
      <c r="A1161" s="31"/>
      <c r="B1161" s="32"/>
      <c r="C1161" s="71" t="s">
        <v>6530</v>
      </c>
      <c r="D1161" s="64"/>
      <c r="E1161" s="65">
        <v>4.9000000000000004</v>
      </c>
      <c r="F1161" s="34"/>
      <c r="G1161" s="34"/>
      <c r="H1161" s="33"/>
      <c r="I1161" s="33"/>
      <c r="J1161" s="33"/>
      <c r="K1161" s="33"/>
    </row>
    <row r="1162" spans="1:11" outlineLevel="1" x14ac:dyDescent="0.2">
      <c r="A1162" s="31"/>
      <c r="B1162" s="32"/>
      <c r="C1162" s="71" t="s">
        <v>6531</v>
      </c>
      <c r="D1162" s="64"/>
      <c r="E1162" s="65">
        <v>28.42</v>
      </c>
      <c r="F1162" s="34"/>
      <c r="G1162" s="34"/>
      <c r="H1162" s="33"/>
      <c r="I1162" s="33"/>
      <c r="J1162" s="33"/>
      <c r="K1162" s="33"/>
    </row>
    <row r="1163" spans="1:11" outlineLevel="1" x14ac:dyDescent="0.2">
      <c r="A1163" s="31"/>
      <c r="B1163" s="32"/>
      <c r="C1163" s="71" t="s">
        <v>6532</v>
      </c>
      <c r="D1163" s="64"/>
      <c r="E1163" s="65">
        <v>4.9000000000000004</v>
      </c>
      <c r="F1163" s="34"/>
      <c r="G1163" s="34"/>
      <c r="H1163" s="33"/>
      <c r="I1163" s="33"/>
      <c r="J1163" s="33"/>
      <c r="K1163" s="33"/>
    </row>
    <row r="1164" spans="1:11" outlineLevel="1" x14ac:dyDescent="0.2">
      <c r="A1164" s="31"/>
      <c r="B1164" s="32"/>
      <c r="C1164" s="71" t="s">
        <v>6533</v>
      </c>
      <c r="D1164" s="64"/>
      <c r="E1164" s="65">
        <v>11.4975</v>
      </c>
      <c r="F1164" s="34"/>
      <c r="G1164" s="34"/>
      <c r="H1164" s="33"/>
      <c r="I1164" s="33"/>
      <c r="J1164" s="33"/>
      <c r="K1164" s="33"/>
    </row>
    <row r="1165" spans="1:11" outlineLevel="1" x14ac:dyDescent="0.2">
      <c r="A1165" s="31"/>
      <c r="B1165" s="32"/>
      <c r="C1165" s="71" t="s">
        <v>705</v>
      </c>
      <c r="D1165" s="64"/>
      <c r="E1165" s="65">
        <v>-2.02</v>
      </c>
      <c r="F1165" s="34"/>
      <c r="G1165" s="34"/>
      <c r="H1165" s="33"/>
      <c r="I1165" s="33"/>
      <c r="J1165" s="33"/>
      <c r="K1165" s="33"/>
    </row>
    <row r="1166" spans="1:11" outlineLevel="1" x14ac:dyDescent="0.2">
      <c r="A1166" s="31"/>
      <c r="B1166" s="32"/>
      <c r="C1166" s="71" t="s">
        <v>6534</v>
      </c>
      <c r="D1166" s="64"/>
      <c r="E1166" s="65">
        <v>26.134</v>
      </c>
      <c r="F1166" s="34"/>
      <c r="G1166" s="34"/>
      <c r="H1166" s="33"/>
      <c r="I1166" s="33"/>
      <c r="J1166" s="33"/>
      <c r="K1166" s="33"/>
    </row>
    <row r="1167" spans="1:11" outlineLevel="1" x14ac:dyDescent="0.2">
      <c r="A1167" s="31"/>
      <c r="B1167" s="32"/>
      <c r="C1167" s="71" t="s">
        <v>6535</v>
      </c>
      <c r="D1167" s="64"/>
      <c r="E1167" s="65">
        <v>26.134</v>
      </c>
      <c r="F1167" s="34"/>
      <c r="G1167" s="34"/>
      <c r="H1167" s="33"/>
      <c r="I1167" s="33"/>
      <c r="J1167" s="33"/>
      <c r="K1167" s="33"/>
    </row>
    <row r="1168" spans="1:11" outlineLevel="1" x14ac:dyDescent="0.2">
      <c r="A1168" s="31"/>
      <c r="B1168" s="32"/>
      <c r="C1168" s="71" t="s">
        <v>6536</v>
      </c>
      <c r="D1168" s="64"/>
      <c r="E1168" s="65">
        <v>11.4975</v>
      </c>
      <c r="F1168" s="34"/>
      <c r="G1168" s="34"/>
      <c r="H1168" s="33"/>
      <c r="I1168" s="33"/>
      <c r="J1168" s="33"/>
      <c r="K1168" s="33"/>
    </row>
    <row r="1169" spans="1:11" outlineLevel="1" x14ac:dyDescent="0.2">
      <c r="A1169" s="31"/>
      <c r="B1169" s="32"/>
      <c r="C1169" s="71" t="s">
        <v>705</v>
      </c>
      <c r="D1169" s="64"/>
      <c r="E1169" s="65">
        <v>-2.02</v>
      </c>
      <c r="F1169" s="34"/>
      <c r="G1169" s="34"/>
      <c r="H1169" s="33"/>
      <c r="I1169" s="33"/>
      <c r="J1169" s="33"/>
      <c r="K1169" s="33"/>
    </row>
    <row r="1170" spans="1:11" outlineLevel="1" x14ac:dyDescent="0.2">
      <c r="A1170" s="31"/>
      <c r="B1170" s="32"/>
      <c r="C1170" s="71" t="s">
        <v>6537</v>
      </c>
      <c r="D1170" s="64"/>
      <c r="E1170" s="65">
        <v>24.36</v>
      </c>
      <c r="F1170" s="34"/>
      <c r="G1170" s="34"/>
      <c r="H1170" s="33"/>
      <c r="I1170" s="33"/>
      <c r="J1170" s="33"/>
      <c r="K1170" s="33"/>
    </row>
    <row r="1171" spans="1:11" outlineLevel="1" x14ac:dyDescent="0.2">
      <c r="A1171" s="31"/>
      <c r="B1171" s="32"/>
      <c r="C1171" s="71" t="s">
        <v>6538</v>
      </c>
      <c r="D1171" s="64"/>
      <c r="E1171" s="65">
        <v>24.36</v>
      </c>
      <c r="F1171" s="34"/>
      <c r="G1171" s="34"/>
      <c r="H1171" s="33"/>
      <c r="I1171" s="33"/>
      <c r="J1171" s="33"/>
      <c r="K1171" s="33"/>
    </row>
    <row r="1172" spans="1:11" outlineLevel="1" x14ac:dyDescent="0.2">
      <c r="A1172" s="31"/>
      <c r="B1172" s="32"/>
      <c r="C1172" s="71" t="s">
        <v>6539</v>
      </c>
      <c r="D1172" s="64"/>
      <c r="E1172" s="65">
        <v>26.88</v>
      </c>
      <c r="F1172" s="34"/>
      <c r="G1172" s="34"/>
      <c r="H1172" s="33"/>
      <c r="I1172" s="33"/>
      <c r="J1172" s="33"/>
      <c r="K1172" s="33"/>
    </row>
    <row r="1173" spans="1:11" outlineLevel="1" x14ac:dyDescent="0.2">
      <c r="A1173" s="31"/>
      <c r="B1173" s="32"/>
      <c r="C1173" s="71" t="s">
        <v>411</v>
      </c>
      <c r="D1173" s="64"/>
      <c r="E1173" s="65"/>
      <c r="F1173" s="34"/>
      <c r="G1173" s="34"/>
      <c r="H1173" s="33"/>
      <c r="I1173" s="33"/>
      <c r="J1173" s="33"/>
      <c r="K1173" s="33"/>
    </row>
    <row r="1174" spans="1:11" outlineLevel="1" x14ac:dyDescent="0.2">
      <c r="A1174" s="31"/>
      <c r="B1174" s="32"/>
      <c r="C1174" s="71" t="s">
        <v>6540</v>
      </c>
      <c r="D1174" s="64"/>
      <c r="E1174" s="65">
        <v>35.843000000000004</v>
      </c>
      <c r="F1174" s="34"/>
      <c r="G1174" s="34"/>
      <c r="H1174" s="33"/>
      <c r="I1174" s="33"/>
      <c r="J1174" s="33"/>
      <c r="K1174" s="33"/>
    </row>
    <row r="1175" spans="1:11" outlineLevel="1" x14ac:dyDescent="0.2">
      <c r="A1175" s="31"/>
      <c r="B1175" s="32"/>
      <c r="C1175" s="71" t="s">
        <v>705</v>
      </c>
      <c r="D1175" s="64"/>
      <c r="E1175" s="65">
        <v>-2.02</v>
      </c>
      <c r="F1175" s="34"/>
      <c r="G1175" s="34"/>
      <c r="H1175" s="33"/>
      <c r="I1175" s="33"/>
      <c r="J1175" s="33"/>
      <c r="K1175" s="33"/>
    </row>
    <row r="1176" spans="1:11" outlineLevel="1" x14ac:dyDescent="0.2">
      <c r="A1176" s="31"/>
      <c r="B1176" s="32"/>
      <c r="C1176" s="71" t="s">
        <v>6541</v>
      </c>
      <c r="D1176" s="64"/>
      <c r="E1176" s="65">
        <v>32.631</v>
      </c>
      <c r="F1176" s="34"/>
      <c r="G1176" s="34"/>
      <c r="H1176" s="33"/>
      <c r="I1176" s="33"/>
      <c r="J1176" s="33"/>
      <c r="K1176" s="33"/>
    </row>
    <row r="1177" spans="1:11" outlineLevel="1" x14ac:dyDescent="0.2">
      <c r="A1177" s="31"/>
      <c r="B1177" s="32"/>
      <c r="C1177" s="71" t="s">
        <v>705</v>
      </c>
      <c r="D1177" s="64"/>
      <c r="E1177" s="65">
        <v>-2.02</v>
      </c>
      <c r="F1177" s="34"/>
      <c r="G1177" s="34"/>
      <c r="H1177" s="33"/>
      <c r="I1177" s="33"/>
      <c r="J1177" s="33"/>
      <c r="K1177" s="33"/>
    </row>
    <row r="1178" spans="1:11" outlineLevel="1" x14ac:dyDescent="0.2">
      <c r="A1178" s="31"/>
      <c r="B1178" s="32"/>
      <c r="C1178" s="71" t="s">
        <v>6542</v>
      </c>
      <c r="D1178" s="64"/>
      <c r="E1178" s="65">
        <v>17.118500000000001</v>
      </c>
      <c r="F1178" s="34"/>
      <c r="G1178" s="34"/>
      <c r="H1178" s="33"/>
      <c r="I1178" s="33"/>
      <c r="J1178" s="33"/>
      <c r="K1178" s="33"/>
    </row>
    <row r="1179" spans="1:11" outlineLevel="1" x14ac:dyDescent="0.2">
      <c r="A1179" s="31"/>
      <c r="B1179" s="32"/>
      <c r="C1179" s="71" t="s">
        <v>1183</v>
      </c>
      <c r="D1179" s="64"/>
      <c r="E1179" s="65">
        <v>-1.6160000000000001</v>
      </c>
      <c r="F1179" s="34"/>
      <c r="G1179" s="34"/>
      <c r="H1179" s="33"/>
      <c r="I1179" s="33"/>
      <c r="J1179" s="33"/>
      <c r="K1179" s="33"/>
    </row>
    <row r="1180" spans="1:11" outlineLevel="1" x14ac:dyDescent="0.2">
      <c r="A1180" s="31"/>
      <c r="B1180" s="32"/>
      <c r="C1180" s="71" t="s">
        <v>6543</v>
      </c>
      <c r="D1180" s="64"/>
      <c r="E1180" s="65">
        <v>14.089</v>
      </c>
      <c r="F1180" s="34"/>
      <c r="G1180" s="34"/>
      <c r="H1180" s="33"/>
      <c r="I1180" s="33"/>
      <c r="J1180" s="33"/>
      <c r="K1180" s="33"/>
    </row>
    <row r="1181" spans="1:11" outlineLevel="1" x14ac:dyDescent="0.2">
      <c r="A1181" s="31"/>
      <c r="B1181" s="32"/>
      <c r="C1181" s="71" t="s">
        <v>1177</v>
      </c>
      <c r="D1181" s="64"/>
      <c r="E1181" s="65">
        <v>-3.2320000000000002</v>
      </c>
      <c r="F1181" s="34"/>
      <c r="G1181" s="34"/>
      <c r="H1181" s="33"/>
      <c r="I1181" s="33"/>
      <c r="J1181" s="33"/>
      <c r="K1181" s="33"/>
    </row>
    <row r="1182" spans="1:11" outlineLevel="1" x14ac:dyDescent="0.2">
      <c r="A1182" s="31"/>
      <c r="B1182" s="32"/>
      <c r="C1182" s="71" t="s">
        <v>6544</v>
      </c>
      <c r="D1182" s="64"/>
      <c r="E1182" s="65">
        <v>16.279</v>
      </c>
      <c r="F1182" s="34"/>
      <c r="G1182" s="34"/>
      <c r="H1182" s="33"/>
      <c r="I1182" s="33"/>
      <c r="J1182" s="33"/>
      <c r="K1182" s="33"/>
    </row>
    <row r="1183" spans="1:11" outlineLevel="1" x14ac:dyDescent="0.2">
      <c r="A1183" s="31"/>
      <c r="B1183" s="32"/>
      <c r="C1183" s="71" t="s">
        <v>1183</v>
      </c>
      <c r="D1183" s="64"/>
      <c r="E1183" s="65">
        <v>-1.6160000000000001</v>
      </c>
      <c r="F1183" s="34"/>
      <c r="G1183" s="34"/>
      <c r="H1183" s="33"/>
      <c r="I1183" s="33"/>
      <c r="J1183" s="33"/>
      <c r="K1183" s="33"/>
    </row>
    <row r="1184" spans="1:11" outlineLevel="1" x14ac:dyDescent="0.2">
      <c r="A1184" s="31"/>
      <c r="B1184" s="32"/>
      <c r="C1184" s="71" t="s">
        <v>6545</v>
      </c>
      <c r="D1184" s="64"/>
      <c r="E1184" s="65">
        <v>15.548999999999999</v>
      </c>
      <c r="F1184" s="34"/>
      <c r="G1184" s="34"/>
      <c r="H1184" s="33"/>
      <c r="I1184" s="33"/>
      <c r="J1184" s="33"/>
      <c r="K1184" s="33"/>
    </row>
    <row r="1185" spans="1:11" outlineLevel="1" x14ac:dyDescent="0.2">
      <c r="A1185" s="31"/>
      <c r="B1185" s="32"/>
      <c r="C1185" s="71" t="s">
        <v>1183</v>
      </c>
      <c r="D1185" s="64"/>
      <c r="E1185" s="65">
        <v>-1.6160000000000001</v>
      </c>
      <c r="F1185" s="34"/>
      <c r="G1185" s="34"/>
      <c r="H1185" s="33"/>
      <c r="I1185" s="33"/>
      <c r="J1185" s="33"/>
      <c r="K1185" s="33"/>
    </row>
    <row r="1186" spans="1:11" outlineLevel="1" x14ac:dyDescent="0.2">
      <c r="A1186" s="31"/>
      <c r="B1186" s="32"/>
      <c r="C1186" s="71" t="s">
        <v>6546</v>
      </c>
      <c r="D1186" s="64"/>
      <c r="E1186" s="65">
        <v>25.477</v>
      </c>
      <c r="F1186" s="34"/>
      <c r="G1186" s="34"/>
      <c r="H1186" s="33"/>
      <c r="I1186" s="33"/>
      <c r="J1186" s="33"/>
      <c r="K1186" s="33"/>
    </row>
    <row r="1187" spans="1:11" outlineLevel="1" x14ac:dyDescent="0.2">
      <c r="A1187" s="31"/>
      <c r="B1187" s="32"/>
      <c r="C1187" s="71" t="s">
        <v>1183</v>
      </c>
      <c r="D1187" s="64"/>
      <c r="E1187" s="65">
        <v>-1.6160000000000001</v>
      </c>
      <c r="F1187" s="34"/>
      <c r="G1187" s="34"/>
      <c r="H1187" s="33"/>
      <c r="I1187" s="33"/>
      <c r="J1187" s="33"/>
      <c r="K1187" s="33"/>
    </row>
    <row r="1188" spans="1:11" outlineLevel="1" x14ac:dyDescent="0.2">
      <c r="A1188" s="31"/>
      <c r="B1188" s="32"/>
      <c r="C1188" s="71" t="s">
        <v>6547</v>
      </c>
      <c r="D1188" s="64"/>
      <c r="E1188" s="65">
        <v>4.9000000000000004</v>
      </c>
      <c r="F1188" s="34"/>
      <c r="G1188" s="34"/>
      <c r="H1188" s="33"/>
      <c r="I1188" s="33"/>
      <c r="J1188" s="33"/>
      <c r="K1188" s="33"/>
    </row>
    <row r="1189" spans="1:11" outlineLevel="1" x14ac:dyDescent="0.2">
      <c r="A1189" s="31"/>
      <c r="B1189" s="32"/>
      <c r="C1189" s="71" t="s">
        <v>6548</v>
      </c>
      <c r="D1189" s="64"/>
      <c r="E1189" s="65">
        <v>4.9000000000000004</v>
      </c>
      <c r="F1189" s="34"/>
      <c r="G1189" s="34"/>
      <c r="H1189" s="33"/>
      <c r="I1189" s="33"/>
      <c r="J1189" s="33"/>
      <c r="K1189" s="33"/>
    </row>
    <row r="1190" spans="1:11" outlineLevel="1" x14ac:dyDescent="0.2">
      <c r="A1190" s="31"/>
      <c r="B1190" s="32"/>
      <c r="C1190" s="71" t="s">
        <v>6549</v>
      </c>
      <c r="D1190" s="64"/>
      <c r="E1190" s="65">
        <v>11.4975</v>
      </c>
      <c r="F1190" s="34"/>
      <c r="G1190" s="34"/>
      <c r="H1190" s="33"/>
      <c r="I1190" s="33"/>
      <c r="J1190" s="33"/>
      <c r="K1190" s="33"/>
    </row>
    <row r="1191" spans="1:11" outlineLevel="1" x14ac:dyDescent="0.2">
      <c r="A1191" s="31"/>
      <c r="B1191" s="32"/>
      <c r="C1191" s="71" t="s">
        <v>705</v>
      </c>
      <c r="D1191" s="64"/>
      <c r="E1191" s="65">
        <v>-2.02</v>
      </c>
      <c r="F1191" s="34"/>
      <c r="G1191" s="34"/>
      <c r="H1191" s="33"/>
      <c r="I1191" s="33"/>
      <c r="J1191" s="33"/>
      <c r="K1191" s="33"/>
    </row>
    <row r="1192" spans="1:11" outlineLevel="1" x14ac:dyDescent="0.2">
      <c r="A1192" s="31"/>
      <c r="B1192" s="32"/>
      <c r="C1192" s="71" t="s">
        <v>6550</v>
      </c>
      <c r="D1192" s="64"/>
      <c r="E1192" s="65">
        <v>11.4975</v>
      </c>
      <c r="F1192" s="34"/>
      <c r="G1192" s="34"/>
      <c r="H1192" s="33"/>
      <c r="I1192" s="33"/>
      <c r="J1192" s="33"/>
      <c r="K1192" s="33"/>
    </row>
    <row r="1193" spans="1:11" outlineLevel="1" x14ac:dyDescent="0.2">
      <c r="A1193" s="31"/>
      <c r="B1193" s="32"/>
      <c r="C1193" s="71" t="s">
        <v>705</v>
      </c>
      <c r="D1193" s="64"/>
      <c r="E1193" s="65">
        <v>-2.02</v>
      </c>
      <c r="F1193" s="34"/>
      <c r="G1193" s="34"/>
      <c r="H1193" s="33"/>
      <c r="I1193" s="33"/>
      <c r="J1193" s="33"/>
      <c r="K1193" s="33"/>
    </row>
    <row r="1194" spans="1:11" outlineLevel="1" x14ac:dyDescent="0.2">
      <c r="A1194" s="31"/>
      <c r="B1194" s="32"/>
      <c r="C1194" s="71" t="s">
        <v>415</v>
      </c>
      <c r="D1194" s="64"/>
      <c r="E1194" s="65"/>
      <c r="F1194" s="34"/>
      <c r="G1194" s="34"/>
      <c r="H1194" s="33"/>
      <c r="I1194" s="33"/>
      <c r="J1194" s="33"/>
      <c r="K1194" s="33"/>
    </row>
    <row r="1195" spans="1:11" outlineLevel="1" x14ac:dyDescent="0.2">
      <c r="A1195" s="31"/>
      <c r="B1195" s="32"/>
      <c r="C1195" s="71" t="s">
        <v>6551</v>
      </c>
      <c r="D1195" s="64"/>
      <c r="E1195" s="65">
        <v>23.140999999999998</v>
      </c>
      <c r="F1195" s="34"/>
      <c r="G1195" s="34"/>
      <c r="H1195" s="33"/>
      <c r="I1195" s="33"/>
      <c r="J1195" s="33"/>
      <c r="K1195" s="33"/>
    </row>
    <row r="1196" spans="1:11" outlineLevel="1" x14ac:dyDescent="0.2">
      <c r="A1196" s="31"/>
      <c r="B1196" s="32"/>
      <c r="C1196" s="71" t="s">
        <v>6552</v>
      </c>
      <c r="D1196" s="64"/>
      <c r="E1196" s="65">
        <v>21.681000000000001</v>
      </c>
      <c r="F1196" s="34"/>
      <c r="G1196" s="34"/>
      <c r="H1196" s="33"/>
      <c r="I1196" s="33"/>
      <c r="J1196" s="33"/>
      <c r="K1196" s="33"/>
    </row>
    <row r="1197" spans="1:11" outlineLevel="1" x14ac:dyDescent="0.2">
      <c r="A1197" s="31"/>
      <c r="B1197" s="32"/>
      <c r="C1197" s="71" t="s">
        <v>6553</v>
      </c>
      <c r="D1197" s="64"/>
      <c r="E1197" s="65">
        <v>16.132999999999999</v>
      </c>
      <c r="F1197" s="34"/>
      <c r="G1197" s="34"/>
      <c r="H1197" s="33"/>
      <c r="I1197" s="33"/>
      <c r="J1197" s="33"/>
      <c r="K1197" s="33"/>
    </row>
    <row r="1198" spans="1:11" outlineLevel="1" x14ac:dyDescent="0.2">
      <c r="A1198" s="31"/>
      <c r="B1198" s="32"/>
      <c r="C1198" s="71" t="s">
        <v>1183</v>
      </c>
      <c r="D1198" s="64"/>
      <c r="E1198" s="65">
        <v>-1.6160000000000001</v>
      </c>
      <c r="F1198" s="34"/>
      <c r="G1198" s="34"/>
      <c r="H1198" s="33"/>
      <c r="I1198" s="33"/>
      <c r="J1198" s="33"/>
      <c r="K1198" s="33"/>
    </row>
    <row r="1199" spans="1:11" outlineLevel="1" x14ac:dyDescent="0.2">
      <c r="A1199" s="31"/>
      <c r="B1199" s="32"/>
      <c r="C1199" s="71" t="s">
        <v>6554</v>
      </c>
      <c r="D1199" s="64"/>
      <c r="E1199" s="65">
        <v>12.9575</v>
      </c>
      <c r="F1199" s="34"/>
      <c r="G1199" s="34"/>
      <c r="H1199" s="33"/>
      <c r="I1199" s="33"/>
      <c r="J1199" s="33"/>
      <c r="K1199" s="33"/>
    </row>
    <row r="1200" spans="1:11" outlineLevel="1" x14ac:dyDescent="0.2">
      <c r="A1200" s="31"/>
      <c r="B1200" s="32"/>
      <c r="C1200" s="71" t="s">
        <v>1177</v>
      </c>
      <c r="D1200" s="64"/>
      <c r="E1200" s="65">
        <v>-3.2320000000000002</v>
      </c>
      <c r="F1200" s="34"/>
      <c r="G1200" s="34"/>
      <c r="H1200" s="33"/>
      <c r="I1200" s="33"/>
      <c r="J1200" s="33"/>
      <c r="K1200" s="33"/>
    </row>
    <row r="1201" spans="1:11" outlineLevel="1" x14ac:dyDescent="0.2">
      <c r="A1201" s="31"/>
      <c r="B1201" s="32"/>
      <c r="C1201" s="71" t="s">
        <v>6555</v>
      </c>
      <c r="D1201" s="64"/>
      <c r="E1201" s="65">
        <v>14.965</v>
      </c>
      <c r="F1201" s="34"/>
      <c r="G1201" s="34"/>
      <c r="H1201" s="33"/>
      <c r="I1201" s="33"/>
      <c r="J1201" s="33"/>
      <c r="K1201" s="33"/>
    </row>
    <row r="1202" spans="1:11" outlineLevel="1" x14ac:dyDescent="0.2">
      <c r="A1202" s="31"/>
      <c r="B1202" s="32"/>
      <c r="C1202" s="71" t="s">
        <v>1183</v>
      </c>
      <c r="D1202" s="64"/>
      <c r="E1202" s="65">
        <v>-1.6160000000000001</v>
      </c>
      <c r="F1202" s="34"/>
      <c r="G1202" s="34"/>
      <c r="H1202" s="33"/>
      <c r="I1202" s="33"/>
      <c r="J1202" s="33"/>
      <c r="K1202" s="33"/>
    </row>
    <row r="1203" spans="1:11" outlineLevel="1" x14ac:dyDescent="0.2">
      <c r="A1203" s="31"/>
      <c r="B1203" s="32"/>
      <c r="C1203" s="71" t="s">
        <v>6556</v>
      </c>
      <c r="D1203" s="64"/>
      <c r="E1203" s="65">
        <v>8.3584999999999994</v>
      </c>
      <c r="F1203" s="34"/>
      <c r="G1203" s="34"/>
      <c r="H1203" s="33"/>
      <c r="I1203" s="33"/>
      <c r="J1203" s="33"/>
      <c r="K1203" s="33"/>
    </row>
    <row r="1204" spans="1:11" outlineLevel="1" x14ac:dyDescent="0.2">
      <c r="A1204" s="31"/>
      <c r="B1204" s="32"/>
      <c r="C1204" s="71" t="s">
        <v>6557</v>
      </c>
      <c r="D1204" s="64"/>
      <c r="E1204" s="65">
        <v>12.6655</v>
      </c>
      <c r="F1204" s="34"/>
      <c r="G1204" s="34"/>
      <c r="H1204" s="33"/>
      <c r="I1204" s="33"/>
      <c r="J1204" s="33"/>
      <c r="K1204" s="33"/>
    </row>
    <row r="1205" spans="1:11" outlineLevel="1" x14ac:dyDescent="0.2">
      <c r="A1205" s="31"/>
      <c r="B1205" s="32"/>
      <c r="C1205" s="71" t="s">
        <v>6558</v>
      </c>
      <c r="D1205" s="64"/>
      <c r="E1205" s="65">
        <v>7.3365</v>
      </c>
      <c r="F1205" s="34"/>
      <c r="G1205" s="34"/>
      <c r="H1205" s="33"/>
      <c r="I1205" s="33"/>
      <c r="J1205" s="33"/>
      <c r="K1205" s="33"/>
    </row>
    <row r="1206" spans="1:11" outlineLevel="1" x14ac:dyDescent="0.2">
      <c r="A1206" s="31"/>
      <c r="B1206" s="32"/>
      <c r="C1206" s="71" t="s">
        <v>6559</v>
      </c>
      <c r="D1206" s="64"/>
      <c r="E1206" s="65">
        <v>5.1100000000000003</v>
      </c>
      <c r="F1206" s="34"/>
      <c r="G1206" s="34"/>
      <c r="H1206" s="33"/>
      <c r="I1206" s="33"/>
      <c r="J1206" s="33"/>
      <c r="K1206" s="33"/>
    </row>
    <row r="1207" spans="1:11" outlineLevel="1" x14ac:dyDescent="0.2">
      <c r="A1207" s="31"/>
      <c r="B1207" s="32"/>
      <c r="C1207" s="71" t="s">
        <v>6560</v>
      </c>
      <c r="D1207" s="64"/>
      <c r="E1207" s="65">
        <v>24.707999999999998</v>
      </c>
      <c r="F1207" s="34"/>
      <c r="G1207" s="34"/>
      <c r="H1207" s="33"/>
      <c r="I1207" s="33"/>
      <c r="J1207" s="33"/>
      <c r="K1207" s="33"/>
    </row>
    <row r="1208" spans="1:11" outlineLevel="1" x14ac:dyDescent="0.2">
      <c r="A1208" s="31"/>
      <c r="B1208" s="32"/>
      <c r="C1208" s="71" t="s">
        <v>6561</v>
      </c>
      <c r="D1208" s="64"/>
      <c r="E1208" s="65">
        <v>5.1100000000000003</v>
      </c>
      <c r="F1208" s="34"/>
      <c r="G1208" s="34"/>
      <c r="H1208" s="33"/>
      <c r="I1208" s="33"/>
      <c r="J1208" s="33"/>
      <c r="K1208" s="33"/>
    </row>
    <row r="1209" spans="1:11" outlineLevel="1" x14ac:dyDescent="0.2">
      <c r="A1209" s="31"/>
      <c r="B1209" s="32"/>
      <c r="C1209" s="71" t="s">
        <v>6562</v>
      </c>
      <c r="D1209" s="64"/>
      <c r="E1209" s="65">
        <v>24.707999999999998</v>
      </c>
      <c r="F1209" s="34"/>
      <c r="G1209" s="34"/>
      <c r="H1209" s="33"/>
      <c r="I1209" s="33"/>
      <c r="J1209" s="33"/>
      <c r="K1209" s="33"/>
    </row>
    <row r="1210" spans="1:11" outlineLevel="1" x14ac:dyDescent="0.2">
      <c r="A1210" s="31"/>
      <c r="B1210" s="32"/>
      <c r="C1210" s="71" t="s">
        <v>420</v>
      </c>
      <c r="D1210" s="64"/>
      <c r="E1210" s="65"/>
      <c r="F1210" s="34"/>
      <c r="G1210" s="34"/>
      <c r="H1210" s="33"/>
      <c r="I1210" s="33"/>
      <c r="J1210" s="33"/>
      <c r="K1210" s="33"/>
    </row>
    <row r="1211" spans="1:11" outlineLevel="1" x14ac:dyDescent="0.2">
      <c r="A1211" s="31"/>
      <c r="B1211" s="32"/>
      <c r="C1211" s="71" t="s">
        <v>6563</v>
      </c>
      <c r="D1211" s="64"/>
      <c r="E1211" s="65">
        <v>87.075599999999994</v>
      </c>
      <c r="F1211" s="34"/>
      <c r="G1211" s="34"/>
      <c r="H1211" s="33"/>
      <c r="I1211" s="33"/>
      <c r="J1211" s="33"/>
      <c r="K1211" s="33"/>
    </row>
    <row r="1212" spans="1:11" outlineLevel="1" x14ac:dyDescent="0.2">
      <c r="A1212" s="31"/>
      <c r="B1212" s="32"/>
      <c r="C1212" s="71" t="s">
        <v>6564</v>
      </c>
      <c r="D1212" s="64"/>
      <c r="E1212" s="65">
        <v>-3.8380000000000001</v>
      </c>
      <c r="F1212" s="34"/>
      <c r="G1212" s="34"/>
      <c r="H1212" s="33"/>
      <c r="I1212" s="33"/>
      <c r="J1212" s="33"/>
      <c r="K1212" s="33"/>
    </row>
    <row r="1213" spans="1:11" outlineLevel="1" x14ac:dyDescent="0.2">
      <c r="A1213" s="31"/>
      <c r="B1213" s="32"/>
      <c r="C1213" s="71" t="s">
        <v>6565</v>
      </c>
      <c r="D1213" s="64"/>
      <c r="E1213" s="65">
        <v>-9.8000000000000007</v>
      </c>
      <c r="F1213" s="34"/>
      <c r="G1213" s="34"/>
      <c r="H1213" s="33"/>
      <c r="I1213" s="33"/>
      <c r="J1213" s="33"/>
      <c r="K1213" s="33"/>
    </row>
    <row r="1214" spans="1:11" outlineLevel="1" x14ac:dyDescent="0.2">
      <c r="A1214" s="31"/>
      <c r="B1214" s="32"/>
      <c r="C1214" s="71" t="s">
        <v>1237</v>
      </c>
      <c r="D1214" s="64"/>
      <c r="E1214" s="65">
        <v>-3.03</v>
      </c>
      <c r="F1214" s="34"/>
      <c r="G1214" s="34"/>
      <c r="H1214" s="33"/>
      <c r="I1214" s="33"/>
      <c r="J1214" s="33"/>
      <c r="K1214" s="33"/>
    </row>
    <row r="1215" spans="1:11" outlineLevel="1" x14ac:dyDescent="0.2">
      <c r="A1215" s="31"/>
      <c r="B1215" s="32"/>
      <c r="C1215" s="71" t="s">
        <v>6566</v>
      </c>
      <c r="D1215" s="64"/>
      <c r="E1215" s="65">
        <v>0.71279999999999999</v>
      </c>
      <c r="F1215" s="34"/>
      <c r="G1215" s="34"/>
      <c r="H1215" s="33"/>
      <c r="I1215" s="33"/>
      <c r="J1215" s="33"/>
      <c r="K1215" s="33"/>
    </row>
    <row r="1216" spans="1:11" outlineLevel="1" x14ac:dyDescent="0.2">
      <c r="A1216" s="31"/>
      <c r="B1216" s="32"/>
      <c r="C1216" s="71" t="s">
        <v>6567</v>
      </c>
      <c r="D1216" s="64"/>
      <c r="E1216" s="65">
        <v>6.3</v>
      </c>
      <c r="F1216" s="34"/>
      <c r="G1216" s="34"/>
      <c r="H1216" s="33"/>
      <c r="I1216" s="33"/>
      <c r="J1216" s="33"/>
      <c r="K1216" s="33"/>
    </row>
    <row r="1217" spans="1:11" outlineLevel="1" x14ac:dyDescent="0.2">
      <c r="A1217" s="31"/>
      <c r="B1217" s="32"/>
      <c r="C1217" s="71" t="s">
        <v>6568</v>
      </c>
      <c r="D1217" s="64"/>
      <c r="E1217" s="65">
        <v>3.2132000000000001</v>
      </c>
      <c r="F1217" s="34"/>
      <c r="G1217" s="34"/>
      <c r="H1217" s="33"/>
      <c r="I1217" s="33"/>
      <c r="J1217" s="33"/>
      <c r="K1217" s="33"/>
    </row>
    <row r="1218" spans="1:11" outlineLevel="1" x14ac:dyDescent="0.2">
      <c r="A1218" s="31"/>
      <c r="B1218" s="32"/>
      <c r="C1218" s="71" t="s">
        <v>6569</v>
      </c>
      <c r="D1218" s="64"/>
      <c r="E1218" s="65">
        <v>31.021799999999999</v>
      </c>
      <c r="F1218" s="34"/>
      <c r="G1218" s="34"/>
      <c r="H1218" s="33"/>
      <c r="I1218" s="33"/>
      <c r="J1218" s="33"/>
      <c r="K1218" s="33"/>
    </row>
    <row r="1219" spans="1:11" outlineLevel="1" x14ac:dyDescent="0.2">
      <c r="A1219" s="31"/>
      <c r="B1219" s="32"/>
      <c r="C1219" s="71" t="s">
        <v>6564</v>
      </c>
      <c r="D1219" s="64"/>
      <c r="E1219" s="65">
        <v>-3.8380000000000001</v>
      </c>
      <c r="F1219" s="34"/>
      <c r="G1219" s="34"/>
      <c r="H1219" s="33"/>
      <c r="I1219" s="33"/>
      <c r="J1219" s="33"/>
      <c r="K1219" s="33"/>
    </row>
    <row r="1220" spans="1:11" outlineLevel="1" x14ac:dyDescent="0.2">
      <c r="A1220" s="31"/>
      <c r="B1220" s="32"/>
      <c r="C1220" s="71" t="s">
        <v>6566</v>
      </c>
      <c r="D1220" s="64"/>
      <c r="E1220" s="65">
        <v>0.71279999999999999</v>
      </c>
      <c r="F1220" s="34"/>
      <c r="G1220" s="34"/>
      <c r="H1220" s="33"/>
      <c r="I1220" s="33"/>
      <c r="J1220" s="33"/>
      <c r="K1220" s="33"/>
    </row>
    <row r="1221" spans="1:11" outlineLevel="1" x14ac:dyDescent="0.2">
      <c r="A1221" s="31"/>
      <c r="B1221" s="32"/>
      <c r="C1221" s="71" t="s">
        <v>6570</v>
      </c>
      <c r="D1221" s="64"/>
      <c r="E1221" s="65">
        <v>39.306199999999997</v>
      </c>
      <c r="F1221" s="34"/>
      <c r="G1221" s="34"/>
      <c r="H1221" s="33"/>
      <c r="I1221" s="33"/>
      <c r="J1221" s="33"/>
      <c r="K1221" s="33"/>
    </row>
    <row r="1222" spans="1:11" outlineLevel="1" x14ac:dyDescent="0.2">
      <c r="A1222" s="31"/>
      <c r="B1222" s="32"/>
      <c r="C1222" s="71" t="s">
        <v>705</v>
      </c>
      <c r="D1222" s="64"/>
      <c r="E1222" s="65">
        <v>-2.02</v>
      </c>
      <c r="F1222" s="34"/>
      <c r="G1222" s="34"/>
      <c r="H1222" s="33"/>
      <c r="I1222" s="33"/>
      <c r="J1222" s="33"/>
      <c r="K1222" s="33"/>
    </row>
    <row r="1223" spans="1:11" outlineLevel="1" x14ac:dyDescent="0.2">
      <c r="A1223" s="31"/>
      <c r="B1223" s="32"/>
      <c r="C1223" s="71" t="s">
        <v>6571</v>
      </c>
      <c r="D1223" s="64"/>
      <c r="E1223" s="65">
        <v>37.7864</v>
      </c>
      <c r="F1223" s="34"/>
      <c r="G1223" s="34"/>
      <c r="H1223" s="33"/>
      <c r="I1223" s="33"/>
      <c r="J1223" s="33"/>
      <c r="K1223" s="33"/>
    </row>
    <row r="1224" spans="1:11" outlineLevel="1" x14ac:dyDescent="0.2">
      <c r="A1224" s="31"/>
      <c r="B1224" s="32"/>
      <c r="C1224" s="71" t="s">
        <v>705</v>
      </c>
      <c r="D1224" s="64"/>
      <c r="E1224" s="65">
        <v>-2.02</v>
      </c>
      <c r="F1224" s="34"/>
      <c r="G1224" s="34"/>
      <c r="H1224" s="33"/>
      <c r="I1224" s="33"/>
      <c r="J1224" s="33"/>
      <c r="K1224" s="33"/>
    </row>
    <row r="1225" spans="1:11" outlineLevel="1" x14ac:dyDescent="0.2">
      <c r="A1225" s="31"/>
      <c r="B1225" s="32"/>
      <c r="C1225" s="71" t="s">
        <v>6572</v>
      </c>
      <c r="D1225" s="64"/>
      <c r="E1225" s="65">
        <v>4.2018000000000004</v>
      </c>
      <c r="F1225" s="34"/>
      <c r="G1225" s="34"/>
      <c r="H1225" s="33"/>
      <c r="I1225" s="33"/>
      <c r="J1225" s="33"/>
      <c r="K1225" s="33"/>
    </row>
    <row r="1226" spans="1:11" outlineLevel="1" x14ac:dyDescent="0.2">
      <c r="A1226" s="31"/>
      <c r="B1226" s="32"/>
      <c r="C1226" s="71" t="s">
        <v>6573</v>
      </c>
      <c r="D1226" s="64"/>
      <c r="E1226" s="65">
        <v>4.2018000000000004</v>
      </c>
      <c r="F1226" s="34"/>
      <c r="G1226" s="34"/>
      <c r="H1226" s="33"/>
      <c r="I1226" s="33"/>
      <c r="J1226" s="33"/>
      <c r="K1226" s="33"/>
    </row>
    <row r="1227" spans="1:11" ht="22.5" outlineLevel="1" x14ac:dyDescent="0.2">
      <c r="A1227" s="43">
        <v>110</v>
      </c>
      <c r="B1227" s="44" t="s">
        <v>1240</v>
      </c>
      <c r="C1227" s="59" t="s">
        <v>1241</v>
      </c>
      <c r="D1227" s="45" t="s">
        <v>172</v>
      </c>
      <c r="E1227" s="46">
        <v>733.93700000000001</v>
      </c>
      <c r="F1227" s="47">
        <v>0</v>
      </c>
      <c r="G1227" s="48">
        <f>ROUND(E1227*F1227,2)</f>
        <v>0</v>
      </c>
      <c r="H1227" s="46">
        <v>2.9399999999999999E-2</v>
      </c>
      <c r="I1227" s="46">
        <f>ROUND(E1227*H1227,2)</f>
        <v>21.58</v>
      </c>
      <c r="J1227" s="46">
        <v>0</v>
      </c>
      <c r="K1227" s="46">
        <f>ROUND(E1227*J1227,2)</f>
        <v>0</v>
      </c>
    </row>
    <row r="1228" spans="1:11" outlineLevel="1" x14ac:dyDescent="0.2">
      <c r="A1228" s="31"/>
      <c r="B1228" s="32"/>
      <c r="C1228" s="365" t="s">
        <v>1170</v>
      </c>
      <c r="D1228" s="366"/>
      <c r="E1228" s="366"/>
      <c r="F1228" s="366"/>
      <c r="G1228" s="366"/>
      <c r="H1228" s="33"/>
      <c r="I1228" s="33"/>
      <c r="J1228" s="33"/>
      <c r="K1228" s="33"/>
    </row>
    <row r="1229" spans="1:11" outlineLevel="1" x14ac:dyDescent="0.2">
      <c r="A1229" s="31"/>
      <c r="B1229" s="32"/>
      <c r="C1229" s="71" t="s">
        <v>1242</v>
      </c>
      <c r="D1229" s="64"/>
      <c r="E1229" s="65"/>
      <c r="F1229" s="34"/>
      <c r="G1229" s="34"/>
      <c r="H1229" s="33"/>
      <c r="I1229" s="33"/>
      <c r="J1229" s="33"/>
      <c r="K1229" s="33"/>
    </row>
    <row r="1230" spans="1:11" outlineLevel="1" x14ac:dyDescent="0.2">
      <c r="A1230" s="31"/>
      <c r="B1230" s="32"/>
      <c r="C1230" s="71" t="s">
        <v>395</v>
      </c>
      <c r="D1230" s="64"/>
      <c r="E1230" s="65"/>
      <c r="F1230" s="34"/>
      <c r="G1230" s="34"/>
      <c r="H1230" s="33"/>
      <c r="I1230" s="33"/>
      <c r="J1230" s="33"/>
      <c r="K1230" s="33"/>
    </row>
    <row r="1231" spans="1:11" outlineLevel="1" x14ac:dyDescent="0.2">
      <c r="A1231" s="31"/>
      <c r="B1231" s="32"/>
      <c r="C1231" s="71" t="s">
        <v>6574</v>
      </c>
      <c r="D1231" s="64"/>
      <c r="E1231" s="65">
        <v>18.651800000000001</v>
      </c>
      <c r="F1231" s="34"/>
      <c r="G1231" s="34"/>
      <c r="H1231" s="33"/>
      <c r="I1231" s="33"/>
      <c r="J1231" s="33"/>
      <c r="K1231" s="33"/>
    </row>
    <row r="1232" spans="1:11" outlineLevel="1" x14ac:dyDescent="0.2">
      <c r="A1232" s="31"/>
      <c r="B1232" s="32"/>
      <c r="C1232" s="71" t="s">
        <v>6575</v>
      </c>
      <c r="D1232" s="64"/>
      <c r="E1232" s="65">
        <v>16.969200000000001</v>
      </c>
      <c r="F1232" s="34"/>
      <c r="G1232" s="34"/>
      <c r="H1232" s="33"/>
      <c r="I1232" s="33"/>
      <c r="J1232" s="33"/>
      <c r="K1232" s="33"/>
    </row>
    <row r="1233" spans="1:11" outlineLevel="1" x14ac:dyDescent="0.2">
      <c r="A1233" s="31"/>
      <c r="B1233" s="32"/>
      <c r="C1233" s="71" t="s">
        <v>6576</v>
      </c>
      <c r="D1233" s="64"/>
      <c r="E1233" s="65">
        <v>6.444</v>
      </c>
      <c r="F1233" s="34"/>
      <c r="G1233" s="34"/>
      <c r="H1233" s="33"/>
      <c r="I1233" s="33"/>
      <c r="J1233" s="33"/>
      <c r="K1233" s="33"/>
    </row>
    <row r="1234" spans="1:11" outlineLevel="1" x14ac:dyDescent="0.2">
      <c r="A1234" s="31"/>
      <c r="B1234" s="32"/>
      <c r="C1234" s="71" t="s">
        <v>6577</v>
      </c>
      <c r="D1234" s="64"/>
      <c r="E1234" s="65">
        <v>20.799800000000001</v>
      </c>
      <c r="F1234" s="34"/>
      <c r="G1234" s="34"/>
      <c r="H1234" s="33"/>
      <c r="I1234" s="33"/>
      <c r="J1234" s="33"/>
      <c r="K1234" s="33"/>
    </row>
    <row r="1235" spans="1:11" outlineLevel="1" x14ac:dyDescent="0.2">
      <c r="A1235" s="31"/>
      <c r="B1235" s="32"/>
      <c r="C1235" s="71" t="s">
        <v>6482</v>
      </c>
      <c r="D1235" s="64"/>
      <c r="E1235" s="65">
        <v>8.9499999999999993</v>
      </c>
      <c r="F1235" s="34"/>
      <c r="G1235" s="34"/>
      <c r="H1235" s="33"/>
      <c r="I1235" s="33"/>
      <c r="J1235" s="33"/>
      <c r="K1235" s="33"/>
    </row>
    <row r="1236" spans="1:11" outlineLevel="1" x14ac:dyDescent="0.2">
      <c r="A1236" s="31"/>
      <c r="B1236" s="32"/>
      <c r="C1236" s="71" t="s">
        <v>6578</v>
      </c>
      <c r="D1236" s="64"/>
      <c r="E1236" s="65">
        <v>18.186399999999999</v>
      </c>
      <c r="F1236" s="34"/>
      <c r="G1236" s="34"/>
      <c r="H1236" s="33"/>
      <c r="I1236" s="33"/>
      <c r="J1236" s="33"/>
      <c r="K1236" s="33"/>
    </row>
    <row r="1237" spans="1:11" outlineLevel="1" x14ac:dyDescent="0.2">
      <c r="A1237" s="31"/>
      <c r="B1237" s="32"/>
      <c r="C1237" s="71" t="s">
        <v>3660</v>
      </c>
      <c r="D1237" s="64"/>
      <c r="E1237" s="65">
        <v>-1.32</v>
      </c>
      <c r="F1237" s="34"/>
      <c r="G1237" s="34"/>
      <c r="H1237" s="33"/>
      <c r="I1237" s="33"/>
      <c r="J1237" s="33"/>
      <c r="K1237" s="33"/>
    </row>
    <row r="1238" spans="1:11" outlineLevel="1" x14ac:dyDescent="0.2">
      <c r="A1238" s="31"/>
      <c r="B1238" s="32"/>
      <c r="C1238" s="71" t="s">
        <v>6579</v>
      </c>
      <c r="D1238" s="64"/>
      <c r="E1238" s="65">
        <v>4.1459999999999999</v>
      </c>
      <c r="F1238" s="34"/>
      <c r="G1238" s="34"/>
      <c r="H1238" s="33"/>
      <c r="I1238" s="33"/>
      <c r="J1238" s="33"/>
      <c r="K1238" s="33"/>
    </row>
    <row r="1239" spans="1:11" outlineLevel="1" x14ac:dyDescent="0.2">
      <c r="A1239" s="31"/>
      <c r="B1239" s="32"/>
      <c r="C1239" s="71" t="s">
        <v>6580</v>
      </c>
      <c r="D1239" s="64"/>
      <c r="E1239" s="65">
        <v>22.803799999999999</v>
      </c>
      <c r="F1239" s="34"/>
      <c r="G1239" s="34"/>
      <c r="H1239" s="33"/>
      <c r="I1239" s="33"/>
      <c r="J1239" s="33"/>
      <c r="K1239" s="33"/>
    </row>
    <row r="1240" spans="1:11" outlineLevel="1" x14ac:dyDescent="0.2">
      <c r="A1240" s="31"/>
      <c r="B1240" s="32"/>
      <c r="C1240" s="71" t="s">
        <v>6581</v>
      </c>
      <c r="D1240" s="64"/>
      <c r="E1240" s="65">
        <v>5.6479999999999997</v>
      </c>
      <c r="F1240" s="34"/>
      <c r="G1240" s="34"/>
      <c r="H1240" s="33"/>
      <c r="I1240" s="33"/>
      <c r="J1240" s="33"/>
      <c r="K1240" s="33"/>
    </row>
    <row r="1241" spans="1:11" outlineLevel="1" x14ac:dyDescent="0.2">
      <c r="A1241" s="31"/>
      <c r="B1241" s="32"/>
      <c r="C1241" s="71" t="s">
        <v>6487</v>
      </c>
      <c r="D1241" s="64"/>
      <c r="E1241" s="65">
        <v>5.6479999999999997</v>
      </c>
      <c r="F1241" s="34"/>
      <c r="G1241" s="34"/>
      <c r="H1241" s="33"/>
      <c r="I1241" s="33"/>
      <c r="J1241" s="33"/>
      <c r="K1241" s="33"/>
    </row>
    <row r="1242" spans="1:11" outlineLevel="1" x14ac:dyDescent="0.2">
      <c r="A1242" s="31"/>
      <c r="B1242" s="32"/>
      <c r="C1242" s="71" t="s">
        <v>6582</v>
      </c>
      <c r="D1242" s="64"/>
      <c r="E1242" s="65">
        <v>5.6479999999999997</v>
      </c>
      <c r="F1242" s="34"/>
      <c r="G1242" s="34"/>
      <c r="H1242" s="33"/>
      <c r="I1242" s="33"/>
      <c r="J1242" s="33"/>
      <c r="K1242" s="33"/>
    </row>
    <row r="1243" spans="1:11" outlineLevel="1" x14ac:dyDescent="0.2">
      <c r="A1243" s="31"/>
      <c r="B1243" s="32"/>
      <c r="C1243" s="71" t="s">
        <v>6583</v>
      </c>
      <c r="D1243" s="64"/>
      <c r="E1243" s="65">
        <v>24.921800000000001</v>
      </c>
      <c r="F1243" s="34"/>
      <c r="G1243" s="34"/>
      <c r="H1243" s="33"/>
      <c r="I1243" s="33"/>
      <c r="J1243" s="33"/>
      <c r="K1243" s="33"/>
    </row>
    <row r="1244" spans="1:11" outlineLevel="1" x14ac:dyDescent="0.2">
      <c r="A1244" s="31"/>
      <c r="B1244" s="32"/>
      <c r="C1244" s="71" t="s">
        <v>6584</v>
      </c>
      <c r="D1244" s="64"/>
      <c r="E1244" s="65">
        <v>-1.331</v>
      </c>
      <c r="F1244" s="34"/>
      <c r="G1244" s="34"/>
      <c r="H1244" s="33"/>
      <c r="I1244" s="33"/>
      <c r="J1244" s="33"/>
      <c r="K1244" s="33"/>
    </row>
    <row r="1245" spans="1:11" outlineLevel="1" x14ac:dyDescent="0.2">
      <c r="A1245" s="31"/>
      <c r="B1245" s="32"/>
      <c r="C1245" s="71" t="s">
        <v>6579</v>
      </c>
      <c r="D1245" s="64"/>
      <c r="E1245" s="65">
        <v>4.1459999999999999</v>
      </c>
      <c r="F1245" s="34"/>
      <c r="G1245" s="34"/>
      <c r="H1245" s="33"/>
      <c r="I1245" s="33"/>
      <c r="J1245" s="33"/>
      <c r="K1245" s="33"/>
    </row>
    <row r="1246" spans="1:11" outlineLevel="1" x14ac:dyDescent="0.2">
      <c r="A1246" s="31"/>
      <c r="B1246" s="32"/>
      <c r="C1246" s="71" t="s">
        <v>404</v>
      </c>
      <c r="D1246" s="64"/>
      <c r="E1246" s="65"/>
      <c r="F1246" s="34"/>
      <c r="G1246" s="34"/>
      <c r="H1246" s="33"/>
      <c r="I1246" s="33"/>
      <c r="J1246" s="33"/>
      <c r="K1246" s="33"/>
    </row>
    <row r="1247" spans="1:11" outlineLevel="1" x14ac:dyDescent="0.2">
      <c r="A1247" s="31"/>
      <c r="B1247" s="32"/>
      <c r="C1247" s="71" t="s">
        <v>6585</v>
      </c>
      <c r="D1247" s="64"/>
      <c r="E1247" s="65">
        <v>1.752</v>
      </c>
      <c r="F1247" s="34"/>
      <c r="G1247" s="34"/>
      <c r="H1247" s="33"/>
      <c r="I1247" s="33"/>
      <c r="J1247" s="33"/>
      <c r="K1247" s="33"/>
    </row>
    <row r="1248" spans="1:11" outlineLevel="1" x14ac:dyDescent="0.2">
      <c r="A1248" s="31"/>
      <c r="B1248" s="32"/>
      <c r="C1248" s="71" t="s">
        <v>6586</v>
      </c>
      <c r="D1248" s="64"/>
      <c r="E1248" s="65">
        <v>11.13</v>
      </c>
      <c r="F1248" s="34"/>
      <c r="G1248" s="34"/>
      <c r="H1248" s="33"/>
      <c r="I1248" s="33"/>
      <c r="J1248" s="33"/>
      <c r="K1248" s="33"/>
    </row>
    <row r="1249" spans="1:11" outlineLevel="1" x14ac:dyDescent="0.2">
      <c r="A1249" s="31"/>
      <c r="B1249" s="32"/>
      <c r="C1249" s="71" t="s">
        <v>6587</v>
      </c>
      <c r="D1249" s="64"/>
      <c r="E1249" s="65">
        <v>8.9250000000000007</v>
      </c>
      <c r="F1249" s="34"/>
      <c r="G1249" s="34"/>
      <c r="H1249" s="33"/>
      <c r="I1249" s="33"/>
      <c r="J1249" s="33"/>
      <c r="K1249" s="33"/>
    </row>
    <row r="1250" spans="1:11" outlineLevel="1" x14ac:dyDescent="0.2">
      <c r="A1250" s="31"/>
      <c r="B1250" s="32"/>
      <c r="C1250" s="71" t="s">
        <v>6588</v>
      </c>
      <c r="D1250" s="64"/>
      <c r="E1250" s="65">
        <v>20.684999999999999</v>
      </c>
      <c r="F1250" s="34"/>
      <c r="G1250" s="34"/>
      <c r="H1250" s="33"/>
      <c r="I1250" s="33"/>
      <c r="J1250" s="33"/>
      <c r="K1250" s="33"/>
    </row>
    <row r="1251" spans="1:11" outlineLevel="1" x14ac:dyDescent="0.2">
      <c r="A1251" s="31"/>
      <c r="B1251" s="32"/>
      <c r="C1251" s="71" t="s">
        <v>6589</v>
      </c>
      <c r="D1251" s="64"/>
      <c r="E1251" s="65">
        <v>9.1</v>
      </c>
      <c r="F1251" s="34"/>
      <c r="G1251" s="34"/>
      <c r="H1251" s="33"/>
      <c r="I1251" s="33"/>
      <c r="J1251" s="33"/>
      <c r="K1251" s="33"/>
    </row>
    <row r="1252" spans="1:11" outlineLevel="1" x14ac:dyDescent="0.2">
      <c r="A1252" s="31"/>
      <c r="B1252" s="32"/>
      <c r="C1252" s="71" t="s">
        <v>706</v>
      </c>
      <c r="D1252" s="64"/>
      <c r="E1252" s="65">
        <v>-1.8180000000000001</v>
      </c>
      <c r="F1252" s="34"/>
      <c r="G1252" s="34"/>
      <c r="H1252" s="33"/>
      <c r="I1252" s="33"/>
      <c r="J1252" s="33"/>
      <c r="K1252" s="33"/>
    </row>
    <row r="1253" spans="1:11" outlineLevel="1" x14ac:dyDescent="0.2">
      <c r="A1253" s="31"/>
      <c r="B1253" s="32"/>
      <c r="C1253" s="71" t="s">
        <v>6590</v>
      </c>
      <c r="D1253" s="64"/>
      <c r="E1253" s="65">
        <v>18.55</v>
      </c>
      <c r="F1253" s="34"/>
      <c r="G1253" s="34"/>
      <c r="H1253" s="33"/>
      <c r="I1253" s="33"/>
      <c r="J1253" s="33"/>
      <c r="K1253" s="33"/>
    </row>
    <row r="1254" spans="1:11" outlineLevel="1" x14ac:dyDescent="0.2">
      <c r="A1254" s="31"/>
      <c r="B1254" s="32"/>
      <c r="C1254" s="71" t="s">
        <v>6591</v>
      </c>
      <c r="D1254" s="64"/>
      <c r="E1254" s="65">
        <v>-4.34</v>
      </c>
      <c r="F1254" s="34"/>
      <c r="G1254" s="34"/>
      <c r="H1254" s="33"/>
      <c r="I1254" s="33"/>
      <c r="J1254" s="33"/>
      <c r="K1254" s="33"/>
    </row>
    <row r="1255" spans="1:11" outlineLevel="1" x14ac:dyDescent="0.2">
      <c r="A1255" s="31"/>
      <c r="B1255" s="32"/>
      <c r="C1255" s="71" t="s">
        <v>6592</v>
      </c>
      <c r="D1255" s="64"/>
      <c r="E1255" s="65">
        <v>7.5949999999999998</v>
      </c>
      <c r="F1255" s="34"/>
      <c r="G1255" s="34"/>
      <c r="H1255" s="33"/>
      <c r="I1255" s="33"/>
      <c r="J1255" s="33"/>
      <c r="K1255" s="33"/>
    </row>
    <row r="1256" spans="1:11" outlineLevel="1" x14ac:dyDescent="0.2">
      <c r="A1256" s="31"/>
      <c r="B1256" s="32"/>
      <c r="C1256" s="71" t="s">
        <v>6593</v>
      </c>
      <c r="D1256" s="64"/>
      <c r="E1256" s="65">
        <v>9.8000000000000007</v>
      </c>
      <c r="F1256" s="34"/>
      <c r="G1256" s="34"/>
      <c r="H1256" s="33"/>
      <c r="I1256" s="33"/>
      <c r="J1256" s="33"/>
      <c r="K1256" s="33"/>
    </row>
    <row r="1257" spans="1:11" outlineLevel="1" x14ac:dyDescent="0.2">
      <c r="A1257" s="31"/>
      <c r="B1257" s="32"/>
      <c r="C1257" s="71" t="s">
        <v>706</v>
      </c>
      <c r="D1257" s="64"/>
      <c r="E1257" s="65">
        <v>-1.8180000000000001</v>
      </c>
      <c r="F1257" s="34"/>
      <c r="G1257" s="34"/>
      <c r="H1257" s="33"/>
      <c r="I1257" s="33"/>
      <c r="J1257" s="33"/>
      <c r="K1257" s="33"/>
    </row>
    <row r="1258" spans="1:11" outlineLevel="1" x14ac:dyDescent="0.2">
      <c r="A1258" s="31"/>
      <c r="B1258" s="32"/>
      <c r="C1258" s="71" t="s">
        <v>6594</v>
      </c>
      <c r="D1258" s="64"/>
      <c r="E1258" s="65">
        <v>15.19</v>
      </c>
      <c r="F1258" s="34"/>
      <c r="G1258" s="34"/>
      <c r="H1258" s="33"/>
      <c r="I1258" s="33"/>
      <c r="J1258" s="33"/>
      <c r="K1258" s="33"/>
    </row>
    <row r="1259" spans="1:11" outlineLevel="1" x14ac:dyDescent="0.2">
      <c r="A1259" s="31"/>
      <c r="B1259" s="32"/>
      <c r="C1259" s="71" t="s">
        <v>706</v>
      </c>
      <c r="D1259" s="64"/>
      <c r="E1259" s="65">
        <v>-1.8180000000000001</v>
      </c>
      <c r="F1259" s="34"/>
      <c r="G1259" s="34"/>
      <c r="H1259" s="33"/>
      <c r="I1259" s="33"/>
      <c r="J1259" s="33"/>
      <c r="K1259" s="33"/>
    </row>
    <row r="1260" spans="1:11" outlineLevel="1" x14ac:dyDescent="0.2">
      <c r="A1260" s="31"/>
      <c r="B1260" s="32"/>
      <c r="C1260" s="71" t="s">
        <v>6595</v>
      </c>
      <c r="D1260" s="64"/>
      <c r="E1260" s="65">
        <v>7.77</v>
      </c>
      <c r="F1260" s="34"/>
      <c r="G1260" s="34"/>
      <c r="H1260" s="33"/>
      <c r="I1260" s="33"/>
      <c r="J1260" s="33"/>
      <c r="K1260" s="33"/>
    </row>
    <row r="1261" spans="1:11" outlineLevel="1" x14ac:dyDescent="0.2">
      <c r="A1261" s="31"/>
      <c r="B1261" s="32"/>
      <c r="C1261" s="71" t="s">
        <v>6504</v>
      </c>
      <c r="D1261" s="64"/>
      <c r="E1261" s="65">
        <v>9.4149999999999991</v>
      </c>
      <c r="F1261" s="34"/>
      <c r="G1261" s="34"/>
      <c r="H1261" s="33"/>
      <c r="I1261" s="33"/>
      <c r="J1261" s="33"/>
      <c r="K1261" s="33"/>
    </row>
    <row r="1262" spans="1:11" outlineLevel="1" x14ac:dyDescent="0.2">
      <c r="A1262" s="31"/>
      <c r="B1262" s="32"/>
      <c r="C1262" s="71" t="s">
        <v>6596</v>
      </c>
      <c r="D1262" s="64"/>
      <c r="E1262" s="65">
        <v>20.148</v>
      </c>
      <c r="F1262" s="34"/>
      <c r="G1262" s="34"/>
      <c r="H1262" s="33"/>
      <c r="I1262" s="33"/>
      <c r="J1262" s="33"/>
      <c r="K1262" s="33"/>
    </row>
    <row r="1263" spans="1:11" outlineLevel="1" x14ac:dyDescent="0.2">
      <c r="A1263" s="31"/>
      <c r="B1263" s="32"/>
      <c r="C1263" s="71" t="s">
        <v>1183</v>
      </c>
      <c r="D1263" s="64"/>
      <c r="E1263" s="65">
        <v>-1.6160000000000001</v>
      </c>
      <c r="F1263" s="34"/>
      <c r="G1263" s="34"/>
      <c r="H1263" s="33"/>
      <c r="I1263" s="33"/>
      <c r="J1263" s="33"/>
      <c r="K1263" s="33"/>
    </row>
    <row r="1264" spans="1:11" outlineLevel="1" x14ac:dyDescent="0.2">
      <c r="A1264" s="31"/>
      <c r="B1264" s="32"/>
      <c r="C1264" s="71" t="s">
        <v>6597</v>
      </c>
      <c r="D1264" s="64"/>
      <c r="E1264" s="65">
        <v>0.82279999999999998</v>
      </c>
      <c r="F1264" s="34"/>
      <c r="G1264" s="34"/>
      <c r="H1264" s="33"/>
      <c r="I1264" s="33"/>
      <c r="J1264" s="33"/>
      <c r="K1264" s="33"/>
    </row>
    <row r="1265" spans="1:11" outlineLevel="1" x14ac:dyDescent="0.2">
      <c r="A1265" s="31"/>
      <c r="B1265" s="32"/>
      <c r="C1265" s="71" t="s">
        <v>6598</v>
      </c>
      <c r="D1265" s="64"/>
      <c r="E1265" s="65">
        <v>4.0514999999999999</v>
      </c>
      <c r="F1265" s="34"/>
      <c r="G1265" s="34"/>
      <c r="H1265" s="33"/>
      <c r="I1265" s="33"/>
      <c r="J1265" s="33"/>
      <c r="K1265" s="33"/>
    </row>
    <row r="1266" spans="1:11" outlineLevel="1" x14ac:dyDescent="0.2">
      <c r="A1266" s="31"/>
      <c r="B1266" s="32"/>
      <c r="C1266" s="71" t="s">
        <v>6599</v>
      </c>
      <c r="D1266" s="64"/>
      <c r="E1266" s="65">
        <v>32.192999999999998</v>
      </c>
      <c r="F1266" s="34"/>
      <c r="G1266" s="34"/>
      <c r="H1266" s="33"/>
      <c r="I1266" s="33"/>
      <c r="J1266" s="33"/>
      <c r="K1266" s="33"/>
    </row>
    <row r="1267" spans="1:11" outlineLevel="1" x14ac:dyDescent="0.2">
      <c r="A1267" s="31"/>
      <c r="B1267" s="32"/>
      <c r="C1267" s="71" t="s">
        <v>1177</v>
      </c>
      <c r="D1267" s="64"/>
      <c r="E1267" s="65">
        <v>-3.2320000000000002</v>
      </c>
      <c r="F1267" s="34"/>
      <c r="G1267" s="34"/>
      <c r="H1267" s="33"/>
      <c r="I1267" s="33"/>
      <c r="J1267" s="33"/>
      <c r="K1267" s="33"/>
    </row>
    <row r="1268" spans="1:11" outlineLevel="1" x14ac:dyDescent="0.2">
      <c r="A1268" s="31"/>
      <c r="B1268" s="32"/>
      <c r="C1268" s="71" t="s">
        <v>6600</v>
      </c>
      <c r="D1268" s="64"/>
      <c r="E1268" s="65">
        <v>-2.73</v>
      </c>
      <c r="F1268" s="34"/>
      <c r="G1268" s="34"/>
      <c r="H1268" s="33"/>
      <c r="I1268" s="33"/>
      <c r="J1268" s="33"/>
      <c r="K1268" s="33"/>
    </row>
    <row r="1269" spans="1:11" outlineLevel="1" x14ac:dyDescent="0.2">
      <c r="A1269" s="31"/>
      <c r="B1269" s="32"/>
      <c r="C1269" s="71" t="s">
        <v>6601</v>
      </c>
      <c r="D1269" s="64"/>
      <c r="E1269" s="65">
        <v>3.0404</v>
      </c>
      <c r="F1269" s="34"/>
      <c r="G1269" s="34"/>
      <c r="H1269" s="33"/>
      <c r="I1269" s="33"/>
      <c r="J1269" s="33"/>
      <c r="K1269" s="33"/>
    </row>
    <row r="1270" spans="1:11" outlineLevel="1" x14ac:dyDescent="0.2">
      <c r="A1270" s="31"/>
      <c r="B1270" s="32"/>
      <c r="C1270" s="71" t="s">
        <v>6602</v>
      </c>
      <c r="D1270" s="64"/>
      <c r="E1270" s="65">
        <v>21.097000000000001</v>
      </c>
      <c r="F1270" s="34"/>
      <c r="G1270" s="34"/>
      <c r="H1270" s="33"/>
      <c r="I1270" s="33"/>
      <c r="J1270" s="33"/>
      <c r="K1270" s="33"/>
    </row>
    <row r="1271" spans="1:11" outlineLevel="1" x14ac:dyDescent="0.2">
      <c r="A1271" s="31"/>
      <c r="B1271" s="32"/>
      <c r="C1271" s="71" t="s">
        <v>1183</v>
      </c>
      <c r="D1271" s="64"/>
      <c r="E1271" s="65">
        <v>-1.6160000000000001</v>
      </c>
      <c r="F1271" s="34"/>
      <c r="G1271" s="34"/>
      <c r="H1271" s="33"/>
      <c r="I1271" s="33"/>
      <c r="J1271" s="33"/>
      <c r="K1271" s="33"/>
    </row>
    <row r="1272" spans="1:11" outlineLevel="1" x14ac:dyDescent="0.2">
      <c r="A1272" s="31"/>
      <c r="B1272" s="32"/>
      <c r="C1272" s="71" t="s">
        <v>6603</v>
      </c>
      <c r="D1272" s="64"/>
      <c r="E1272" s="65">
        <v>0.48399999999999999</v>
      </c>
      <c r="F1272" s="34"/>
      <c r="G1272" s="34"/>
      <c r="H1272" s="33"/>
      <c r="I1272" s="33"/>
      <c r="J1272" s="33"/>
      <c r="K1272" s="33"/>
    </row>
    <row r="1273" spans="1:11" outlineLevel="1" x14ac:dyDescent="0.2">
      <c r="A1273" s="31"/>
      <c r="B1273" s="32"/>
      <c r="C1273" s="71" t="s">
        <v>6604</v>
      </c>
      <c r="D1273" s="64"/>
      <c r="E1273" s="65">
        <v>26.498999999999999</v>
      </c>
      <c r="F1273" s="34"/>
      <c r="G1273" s="34"/>
      <c r="H1273" s="33"/>
      <c r="I1273" s="33"/>
      <c r="J1273" s="33"/>
      <c r="K1273" s="33"/>
    </row>
    <row r="1274" spans="1:11" outlineLevel="1" x14ac:dyDescent="0.2">
      <c r="A1274" s="31"/>
      <c r="B1274" s="32"/>
      <c r="C1274" s="71" t="s">
        <v>6605</v>
      </c>
      <c r="D1274" s="64"/>
      <c r="E1274" s="65">
        <v>-2.0706000000000002</v>
      </c>
      <c r="F1274" s="34"/>
      <c r="G1274" s="34"/>
      <c r="H1274" s="33"/>
      <c r="I1274" s="33"/>
      <c r="J1274" s="33"/>
      <c r="K1274" s="33"/>
    </row>
    <row r="1275" spans="1:11" outlineLevel="1" x14ac:dyDescent="0.2">
      <c r="A1275" s="31"/>
      <c r="B1275" s="32"/>
      <c r="C1275" s="71" t="s">
        <v>6606</v>
      </c>
      <c r="D1275" s="64"/>
      <c r="E1275" s="65">
        <v>2.794</v>
      </c>
      <c r="F1275" s="34"/>
      <c r="G1275" s="34"/>
      <c r="H1275" s="33"/>
      <c r="I1275" s="33"/>
      <c r="J1275" s="33"/>
      <c r="K1275" s="33"/>
    </row>
    <row r="1276" spans="1:11" outlineLevel="1" x14ac:dyDescent="0.2">
      <c r="A1276" s="31"/>
      <c r="B1276" s="32"/>
      <c r="C1276" s="71" t="s">
        <v>6607</v>
      </c>
      <c r="D1276" s="64"/>
      <c r="E1276" s="65">
        <v>18.030999999999999</v>
      </c>
      <c r="F1276" s="34"/>
      <c r="G1276" s="34"/>
      <c r="H1276" s="33"/>
      <c r="I1276" s="33"/>
      <c r="J1276" s="33"/>
      <c r="K1276" s="33"/>
    </row>
    <row r="1277" spans="1:11" outlineLevel="1" x14ac:dyDescent="0.2">
      <c r="A1277" s="31"/>
      <c r="B1277" s="32"/>
      <c r="C1277" s="71" t="s">
        <v>6608</v>
      </c>
      <c r="D1277" s="64"/>
      <c r="E1277" s="65">
        <v>-1.95</v>
      </c>
      <c r="F1277" s="34"/>
      <c r="G1277" s="34"/>
      <c r="H1277" s="33"/>
      <c r="I1277" s="33"/>
      <c r="J1277" s="33"/>
      <c r="K1277" s="33"/>
    </row>
    <row r="1278" spans="1:11" outlineLevel="1" x14ac:dyDescent="0.2">
      <c r="A1278" s="31"/>
      <c r="B1278" s="32"/>
      <c r="C1278" s="71" t="s">
        <v>6609</v>
      </c>
      <c r="D1278" s="64"/>
      <c r="E1278" s="65">
        <v>1.19</v>
      </c>
      <c r="F1278" s="34"/>
      <c r="G1278" s="34"/>
      <c r="H1278" s="33"/>
      <c r="I1278" s="33"/>
      <c r="J1278" s="33"/>
      <c r="K1278" s="33"/>
    </row>
    <row r="1279" spans="1:11" outlineLevel="1" x14ac:dyDescent="0.2">
      <c r="A1279" s="31"/>
      <c r="B1279" s="32"/>
      <c r="C1279" s="71" t="s">
        <v>6610</v>
      </c>
      <c r="D1279" s="64"/>
      <c r="E1279" s="65">
        <v>6.57</v>
      </c>
      <c r="F1279" s="34"/>
      <c r="G1279" s="34"/>
      <c r="H1279" s="33"/>
      <c r="I1279" s="33"/>
      <c r="J1279" s="33"/>
      <c r="K1279" s="33"/>
    </row>
    <row r="1280" spans="1:11" outlineLevel="1" x14ac:dyDescent="0.2">
      <c r="A1280" s="31"/>
      <c r="B1280" s="32"/>
      <c r="C1280" s="71" t="s">
        <v>6611</v>
      </c>
      <c r="D1280" s="64"/>
      <c r="E1280" s="65">
        <v>1.2</v>
      </c>
      <c r="F1280" s="34"/>
      <c r="G1280" s="34"/>
      <c r="H1280" s="33"/>
      <c r="I1280" s="33"/>
      <c r="J1280" s="33"/>
      <c r="K1280" s="33"/>
    </row>
    <row r="1281" spans="1:11" outlineLevel="1" x14ac:dyDescent="0.2">
      <c r="A1281" s="31"/>
      <c r="B1281" s="32"/>
      <c r="C1281" s="71" t="s">
        <v>6612</v>
      </c>
      <c r="D1281" s="64"/>
      <c r="E1281" s="65">
        <v>6.2649999999999997</v>
      </c>
      <c r="F1281" s="34"/>
      <c r="G1281" s="34"/>
      <c r="H1281" s="33"/>
      <c r="I1281" s="33"/>
      <c r="J1281" s="33"/>
      <c r="K1281" s="33"/>
    </row>
    <row r="1282" spans="1:11" outlineLevel="1" x14ac:dyDescent="0.2">
      <c r="A1282" s="31"/>
      <c r="B1282" s="32"/>
      <c r="C1282" s="71" t="s">
        <v>6613</v>
      </c>
      <c r="D1282" s="64"/>
      <c r="E1282" s="65">
        <v>12.775</v>
      </c>
      <c r="F1282" s="34"/>
      <c r="G1282" s="34"/>
      <c r="H1282" s="33"/>
      <c r="I1282" s="33"/>
      <c r="J1282" s="33"/>
      <c r="K1282" s="33"/>
    </row>
    <row r="1283" spans="1:11" outlineLevel="1" x14ac:dyDescent="0.2">
      <c r="A1283" s="31"/>
      <c r="B1283" s="32"/>
      <c r="C1283" s="71" t="s">
        <v>6614</v>
      </c>
      <c r="D1283" s="64"/>
      <c r="E1283" s="65">
        <v>9.4499999999999993</v>
      </c>
      <c r="F1283" s="34"/>
      <c r="G1283" s="34"/>
      <c r="H1283" s="33"/>
      <c r="I1283" s="33"/>
      <c r="J1283" s="33"/>
      <c r="K1283" s="33"/>
    </row>
    <row r="1284" spans="1:11" outlineLevel="1" x14ac:dyDescent="0.2">
      <c r="A1284" s="31"/>
      <c r="B1284" s="32"/>
      <c r="C1284" s="71" t="s">
        <v>6615</v>
      </c>
      <c r="D1284" s="64"/>
      <c r="E1284" s="65">
        <v>6.4749999999999996</v>
      </c>
      <c r="F1284" s="34"/>
      <c r="G1284" s="34"/>
      <c r="H1284" s="33"/>
      <c r="I1284" s="33"/>
      <c r="J1284" s="33"/>
      <c r="K1284" s="33"/>
    </row>
    <row r="1285" spans="1:11" outlineLevel="1" x14ac:dyDescent="0.2">
      <c r="A1285" s="31"/>
      <c r="B1285" s="32"/>
      <c r="C1285" s="71" t="s">
        <v>408</v>
      </c>
      <c r="D1285" s="64"/>
      <c r="E1285" s="65"/>
      <c r="F1285" s="34"/>
      <c r="G1285" s="34"/>
      <c r="H1285" s="33"/>
      <c r="I1285" s="33"/>
      <c r="J1285" s="33"/>
      <c r="K1285" s="33"/>
    </row>
    <row r="1286" spans="1:11" outlineLevel="1" x14ac:dyDescent="0.2">
      <c r="A1286" s="31"/>
      <c r="B1286" s="32"/>
      <c r="C1286" s="71" t="s">
        <v>6616</v>
      </c>
      <c r="D1286" s="64"/>
      <c r="E1286" s="65">
        <v>1.2</v>
      </c>
      <c r="F1286" s="34"/>
      <c r="G1286" s="34"/>
      <c r="H1286" s="33"/>
      <c r="I1286" s="33"/>
      <c r="J1286" s="33"/>
      <c r="K1286" s="33"/>
    </row>
    <row r="1287" spans="1:11" outlineLevel="1" x14ac:dyDescent="0.2">
      <c r="A1287" s="31"/>
      <c r="B1287" s="32"/>
      <c r="C1287" s="71" t="s">
        <v>6617</v>
      </c>
      <c r="D1287" s="64"/>
      <c r="E1287" s="65">
        <v>1.2</v>
      </c>
      <c r="F1287" s="34"/>
      <c r="G1287" s="34"/>
      <c r="H1287" s="33"/>
      <c r="I1287" s="33"/>
      <c r="J1287" s="33"/>
      <c r="K1287" s="33"/>
    </row>
    <row r="1288" spans="1:11" outlineLevel="1" x14ac:dyDescent="0.2">
      <c r="A1288" s="31"/>
      <c r="B1288" s="32"/>
      <c r="C1288" s="71" t="s">
        <v>6618</v>
      </c>
      <c r="D1288" s="64"/>
      <c r="E1288" s="65">
        <v>20.513000000000002</v>
      </c>
      <c r="F1288" s="34"/>
      <c r="G1288" s="34"/>
      <c r="H1288" s="33"/>
      <c r="I1288" s="33"/>
      <c r="J1288" s="33"/>
      <c r="K1288" s="33"/>
    </row>
    <row r="1289" spans="1:11" outlineLevel="1" x14ac:dyDescent="0.2">
      <c r="A1289" s="31"/>
      <c r="B1289" s="32"/>
      <c r="C1289" s="71" t="s">
        <v>1183</v>
      </c>
      <c r="D1289" s="64"/>
      <c r="E1289" s="65">
        <v>-1.6160000000000001</v>
      </c>
      <c r="F1289" s="34"/>
      <c r="G1289" s="34"/>
      <c r="H1289" s="33"/>
      <c r="I1289" s="33"/>
      <c r="J1289" s="33"/>
      <c r="K1289" s="33"/>
    </row>
    <row r="1290" spans="1:11" outlineLevel="1" x14ac:dyDescent="0.2">
      <c r="A1290" s="31"/>
      <c r="B1290" s="32"/>
      <c r="C1290" s="71" t="s">
        <v>6603</v>
      </c>
      <c r="D1290" s="64"/>
      <c r="E1290" s="65">
        <v>0.48399999999999999</v>
      </c>
      <c r="F1290" s="34"/>
      <c r="G1290" s="34"/>
      <c r="H1290" s="33"/>
      <c r="I1290" s="33"/>
      <c r="J1290" s="33"/>
      <c r="K1290" s="33"/>
    </row>
    <row r="1291" spans="1:11" outlineLevel="1" x14ac:dyDescent="0.2">
      <c r="A1291" s="31"/>
      <c r="B1291" s="32"/>
      <c r="C1291" s="71" t="s">
        <v>6619</v>
      </c>
      <c r="D1291" s="64"/>
      <c r="E1291" s="65">
        <v>8.5775000000000006</v>
      </c>
      <c r="F1291" s="34"/>
      <c r="G1291" s="34"/>
      <c r="H1291" s="33"/>
      <c r="I1291" s="33"/>
      <c r="J1291" s="33"/>
      <c r="K1291" s="33"/>
    </row>
    <row r="1292" spans="1:11" outlineLevel="1" x14ac:dyDescent="0.2">
      <c r="A1292" s="31"/>
      <c r="B1292" s="32"/>
      <c r="C1292" s="71" t="s">
        <v>6528</v>
      </c>
      <c r="D1292" s="64"/>
      <c r="E1292" s="65">
        <v>16.279</v>
      </c>
      <c r="F1292" s="34"/>
      <c r="G1292" s="34"/>
      <c r="H1292" s="33"/>
      <c r="I1292" s="33"/>
      <c r="J1292" s="33"/>
      <c r="K1292" s="33"/>
    </row>
    <row r="1293" spans="1:11" outlineLevel="1" x14ac:dyDescent="0.2">
      <c r="A1293" s="31"/>
      <c r="B1293" s="32"/>
      <c r="C1293" s="71" t="s">
        <v>1183</v>
      </c>
      <c r="D1293" s="64"/>
      <c r="E1293" s="65">
        <v>-1.6160000000000001</v>
      </c>
      <c r="F1293" s="34"/>
      <c r="G1293" s="34"/>
      <c r="H1293" s="33"/>
      <c r="I1293" s="33"/>
      <c r="J1293" s="33"/>
      <c r="K1293" s="33"/>
    </row>
    <row r="1294" spans="1:11" outlineLevel="1" x14ac:dyDescent="0.2">
      <c r="A1294" s="31"/>
      <c r="B1294" s="32"/>
      <c r="C1294" s="71" t="s">
        <v>6603</v>
      </c>
      <c r="D1294" s="64"/>
      <c r="E1294" s="65">
        <v>0.48399999999999999</v>
      </c>
      <c r="F1294" s="34"/>
      <c r="G1294" s="34"/>
      <c r="H1294" s="33"/>
      <c r="I1294" s="33"/>
      <c r="J1294" s="33"/>
      <c r="K1294" s="33"/>
    </row>
    <row r="1295" spans="1:11" outlineLevel="1" x14ac:dyDescent="0.2">
      <c r="A1295" s="31"/>
      <c r="B1295" s="32"/>
      <c r="C1295" s="71" t="s">
        <v>6620</v>
      </c>
      <c r="D1295" s="64"/>
      <c r="E1295" s="65">
        <v>11.6435</v>
      </c>
      <c r="F1295" s="34"/>
      <c r="G1295" s="34"/>
      <c r="H1295" s="33"/>
      <c r="I1295" s="33"/>
      <c r="J1295" s="33"/>
      <c r="K1295" s="33"/>
    </row>
    <row r="1296" spans="1:11" outlineLevel="1" x14ac:dyDescent="0.2">
      <c r="A1296" s="31"/>
      <c r="B1296" s="32"/>
      <c r="C1296" s="71" t="s">
        <v>6621</v>
      </c>
      <c r="D1296" s="64"/>
      <c r="E1296" s="65">
        <v>26.571999999999999</v>
      </c>
      <c r="F1296" s="34"/>
      <c r="G1296" s="34"/>
      <c r="H1296" s="33"/>
      <c r="I1296" s="33"/>
      <c r="J1296" s="33"/>
      <c r="K1296" s="33"/>
    </row>
    <row r="1297" spans="1:11" outlineLevel="1" x14ac:dyDescent="0.2">
      <c r="A1297" s="31"/>
      <c r="B1297" s="32"/>
      <c r="C1297" s="71" t="s">
        <v>6622</v>
      </c>
      <c r="D1297" s="64"/>
      <c r="E1297" s="65">
        <v>-2.04</v>
      </c>
      <c r="F1297" s="34"/>
      <c r="G1297" s="34"/>
      <c r="H1297" s="33"/>
      <c r="I1297" s="33"/>
      <c r="J1297" s="33"/>
      <c r="K1297" s="33"/>
    </row>
    <row r="1298" spans="1:11" outlineLevel="1" x14ac:dyDescent="0.2">
      <c r="A1298" s="31"/>
      <c r="B1298" s="32"/>
      <c r="C1298" s="71" t="s">
        <v>6623</v>
      </c>
      <c r="D1298" s="64"/>
      <c r="E1298" s="65">
        <v>2.794</v>
      </c>
      <c r="F1298" s="34"/>
      <c r="G1298" s="34"/>
      <c r="H1298" s="33"/>
      <c r="I1298" s="33"/>
      <c r="J1298" s="33"/>
      <c r="K1298" s="33"/>
    </row>
    <row r="1299" spans="1:11" outlineLevel="1" x14ac:dyDescent="0.2">
      <c r="A1299" s="31"/>
      <c r="B1299" s="32"/>
      <c r="C1299" s="71" t="s">
        <v>6624</v>
      </c>
      <c r="D1299" s="64"/>
      <c r="E1299" s="65">
        <v>1.2</v>
      </c>
      <c r="F1299" s="34"/>
      <c r="G1299" s="34"/>
      <c r="H1299" s="33"/>
      <c r="I1299" s="33"/>
      <c r="J1299" s="33"/>
      <c r="K1299" s="33"/>
    </row>
    <row r="1300" spans="1:11" outlineLevel="1" x14ac:dyDescent="0.2">
      <c r="A1300" s="31"/>
      <c r="B1300" s="32"/>
      <c r="C1300" s="71" t="s">
        <v>6625</v>
      </c>
      <c r="D1300" s="64"/>
      <c r="E1300" s="65">
        <v>1.5840000000000001</v>
      </c>
      <c r="F1300" s="34"/>
      <c r="G1300" s="34"/>
      <c r="H1300" s="33"/>
      <c r="I1300" s="33"/>
      <c r="J1300" s="33"/>
      <c r="K1300" s="33"/>
    </row>
    <row r="1301" spans="1:11" outlineLevel="1" x14ac:dyDescent="0.2">
      <c r="A1301" s="31"/>
      <c r="B1301" s="32"/>
      <c r="C1301" s="71" t="s">
        <v>6626</v>
      </c>
      <c r="D1301" s="64"/>
      <c r="E1301" s="65">
        <v>1.2</v>
      </c>
      <c r="F1301" s="34"/>
      <c r="G1301" s="34"/>
      <c r="H1301" s="33"/>
      <c r="I1301" s="33"/>
      <c r="J1301" s="33"/>
      <c r="K1301" s="33"/>
    </row>
    <row r="1302" spans="1:11" outlineLevel="1" x14ac:dyDescent="0.2">
      <c r="A1302" s="31"/>
      <c r="B1302" s="32"/>
      <c r="C1302" s="71" t="s">
        <v>6627</v>
      </c>
      <c r="D1302" s="64"/>
      <c r="E1302" s="65">
        <v>1.98</v>
      </c>
      <c r="F1302" s="34"/>
      <c r="G1302" s="34"/>
      <c r="H1302" s="33"/>
      <c r="I1302" s="33"/>
      <c r="J1302" s="33"/>
      <c r="K1302" s="33"/>
    </row>
    <row r="1303" spans="1:11" outlineLevel="1" x14ac:dyDescent="0.2">
      <c r="A1303" s="31"/>
      <c r="B1303" s="32"/>
      <c r="C1303" s="71" t="s">
        <v>6628</v>
      </c>
      <c r="D1303" s="64"/>
      <c r="E1303" s="65">
        <v>0.91</v>
      </c>
      <c r="F1303" s="34"/>
      <c r="G1303" s="34"/>
      <c r="H1303" s="33"/>
      <c r="I1303" s="33"/>
      <c r="J1303" s="33"/>
      <c r="K1303" s="33"/>
    </row>
    <row r="1304" spans="1:11" outlineLevel="1" x14ac:dyDescent="0.2">
      <c r="A1304" s="31"/>
      <c r="B1304" s="32"/>
      <c r="C1304" s="71" t="s">
        <v>6629</v>
      </c>
      <c r="D1304" s="64"/>
      <c r="E1304" s="65">
        <v>1.944</v>
      </c>
      <c r="F1304" s="34"/>
      <c r="G1304" s="34"/>
      <c r="H1304" s="33"/>
      <c r="I1304" s="33"/>
      <c r="J1304" s="33"/>
      <c r="K1304" s="33"/>
    </row>
    <row r="1305" spans="1:11" outlineLevel="1" x14ac:dyDescent="0.2">
      <c r="A1305" s="31"/>
      <c r="B1305" s="32"/>
      <c r="C1305" s="71" t="s">
        <v>411</v>
      </c>
      <c r="D1305" s="64"/>
      <c r="E1305" s="65"/>
      <c r="F1305" s="34"/>
      <c r="G1305" s="34"/>
      <c r="H1305" s="33"/>
      <c r="I1305" s="33"/>
      <c r="J1305" s="33"/>
      <c r="K1305" s="33"/>
    </row>
    <row r="1306" spans="1:11" outlineLevel="1" x14ac:dyDescent="0.2">
      <c r="A1306" s="31"/>
      <c r="B1306" s="32"/>
      <c r="C1306" s="71" t="s">
        <v>6630</v>
      </c>
      <c r="D1306" s="64"/>
      <c r="E1306" s="65">
        <v>1.2</v>
      </c>
      <c r="F1306" s="34"/>
      <c r="G1306" s="34"/>
      <c r="H1306" s="33"/>
      <c r="I1306" s="33"/>
      <c r="J1306" s="33"/>
      <c r="K1306" s="33"/>
    </row>
    <row r="1307" spans="1:11" outlineLevel="1" x14ac:dyDescent="0.2">
      <c r="A1307" s="31"/>
      <c r="B1307" s="32"/>
      <c r="C1307" s="71" t="s">
        <v>6631</v>
      </c>
      <c r="D1307" s="64"/>
      <c r="E1307" s="65">
        <v>17.118500000000001</v>
      </c>
      <c r="F1307" s="34"/>
      <c r="G1307" s="34"/>
      <c r="H1307" s="33"/>
      <c r="I1307" s="33"/>
      <c r="J1307" s="33"/>
      <c r="K1307" s="33"/>
    </row>
    <row r="1308" spans="1:11" outlineLevel="1" x14ac:dyDescent="0.2">
      <c r="A1308" s="31"/>
      <c r="B1308" s="32"/>
      <c r="C1308" s="71" t="s">
        <v>1183</v>
      </c>
      <c r="D1308" s="64"/>
      <c r="E1308" s="65">
        <v>-1.6160000000000001</v>
      </c>
      <c r="F1308" s="34"/>
      <c r="G1308" s="34"/>
      <c r="H1308" s="33"/>
      <c r="I1308" s="33"/>
      <c r="J1308" s="33"/>
      <c r="K1308" s="33"/>
    </row>
    <row r="1309" spans="1:11" outlineLevel="1" x14ac:dyDescent="0.2">
      <c r="A1309" s="31"/>
      <c r="B1309" s="32"/>
      <c r="C1309" s="71" t="s">
        <v>6632</v>
      </c>
      <c r="D1309" s="64"/>
      <c r="E1309" s="65">
        <v>7.7744999999999997</v>
      </c>
      <c r="F1309" s="34"/>
      <c r="G1309" s="34"/>
      <c r="H1309" s="33"/>
      <c r="I1309" s="33"/>
      <c r="J1309" s="33"/>
      <c r="K1309" s="33"/>
    </row>
    <row r="1310" spans="1:11" outlineLevel="1" x14ac:dyDescent="0.2">
      <c r="A1310" s="31"/>
      <c r="B1310" s="32"/>
      <c r="C1310" s="71" t="s">
        <v>6633</v>
      </c>
      <c r="D1310" s="64"/>
      <c r="E1310" s="65">
        <v>18.103999999999999</v>
      </c>
      <c r="F1310" s="34"/>
      <c r="G1310" s="34"/>
      <c r="H1310" s="33"/>
      <c r="I1310" s="33"/>
      <c r="J1310" s="33"/>
      <c r="K1310" s="33"/>
    </row>
    <row r="1311" spans="1:11" outlineLevel="1" x14ac:dyDescent="0.2">
      <c r="A1311" s="31"/>
      <c r="B1311" s="32"/>
      <c r="C1311" s="71" t="s">
        <v>1183</v>
      </c>
      <c r="D1311" s="64"/>
      <c r="E1311" s="65">
        <v>-1.6160000000000001</v>
      </c>
      <c r="F1311" s="34"/>
      <c r="G1311" s="34"/>
      <c r="H1311" s="33"/>
      <c r="I1311" s="33"/>
      <c r="J1311" s="33"/>
      <c r="K1311" s="33"/>
    </row>
    <row r="1312" spans="1:11" outlineLevel="1" x14ac:dyDescent="0.2">
      <c r="A1312" s="31"/>
      <c r="B1312" s="32"/>
      <c r="C1312" s="71" t="s">
        <v>6634</v>
      </c>
      <c r="D1312" s="64"/>
      <c r="E1312" s="65">
        <v>10.820499999999999</v>
      </c>
      <c r="F1312" s="34"/>
      <c r="G1312" s="34"/>
      <c r="H1312" s="33"/>
      <c r="I1312" s="33"/>
      <c r="J1312" s="33"/>
      <c r="K1312" s="33"/>
    </row>
    <row r="1313" spans="1:11" outlineLevel="1" x14ac:dyDescent="0.2">
      <c r="A1313" s="31"/>
      <c r="B1313" s="32"/>
      <c r="C1313" s="71" t="s">
        <v>6635</v>
      </c>
      <c r="D1313" s="64"/>
      <c r="E1313" s="65">
        <v>27.375</v>
      </c>
      <c r="F1313" s="34"/>
      <c r="G1313" s="34"/>
      <c r="H1313" s="33"/>
      <c r="I1313" s="33"/>
      <c r="J1313" s="33"/>
      <c r="K1313" s="33"/>
    </row>
    <row r="1314" spans="1:11" outlineLevel="1" x14ac:dyDescent="0.2">
      <c r="A1314" s="31"/>
      <c r="B1314" s="32"/>
      <c r="C1314" s="71" t="s">
        <v>705</v>
      </c>
      <c r="D1314" s="64"/>
      <c r="E1314" s="65">
        <v>-2.02</v>
      </c>
      <c r="F1314" s="34"/>
      <c r="G1314" s="34"/>
      <c r="H1314" s="33"/>
      <c r="I1314" s="33"/>
      <c r="J1314" s="33"/>
      <c r="K1314" s="33"/>
    </row>
    <row r="1315" spans="1:11" outlineLevel="1" x14ac:dyDescent="0.2">
      <c r="A1315" s="31"/>
      <c r="B1315" s="32"/>
      <c r="C1315" s="71" t="s">
        <v>6636</v>
      </c>
      <c r="D1315" s="64"/>
      <c r="E1315" s="65">
        <v>2.016</v>
      </c>
      <c r="F1315" s="34"/>
      <c r="G1315" s="34"/>
      <c r="H1315" s="33"/>
      <c r="I1315" s="33"/>
      <c r="J1315" s="33"/>
      <c r="K1315" s="33"/>
    </row>
    <row r="1316" spans="1:11" outlineLevel="1" x14ac:dyDescent="0.2">
      <c r="A1316" s="31"/>
      <c r="B1316" s="32"/>
      <c r="C1316" s="71" t="s">
        <v>6637</v>
      </c>
      <c r="D1316" s="64"/>
      <c r="E1316" s="65">
        <v>2.4</v>
      </c>
      <c r="F1316" s="34"/>
      <c r="G1316" s="34"/>
      <c r="H1316" s="33"/>
      <c r="I1316" s="33"/>
      <c r="J1316" s="33"/>
      <c r="K1316" s="33"/>
    </row>
    <row r="1317" spans="1:11" outlineLevel="1" x14ac:dyDescent="0.2">
      <c r="A1317" s="31"/>
      <c r="B1317" s="32"/>
      <c r="C1317" s="71" t="s">
        <v>6638</v>
      </c>
      <c r="D1317" s="64"/>
      <c r="E1317" s="65">
        <v>1.6080000000000001</v>
      </c>
      <c r="F1317" s="34"/>
      <c r="G1317" s="34"/>
      <c r="H1317" s="33"/>
      <c r="I1317" s="33"/>
      <c r="J1317" s="33"/>
      <c r="K1317" s="33"/>
    </row>
    <row r="1318" spans="1:11" outlineLevel="1" x14ac:dyDescent="0.2">
      <c r="A1318" s="31"/>
      <c r="B1318" s="32"/>
      <c r="C1318" s="71" t="s">
        <v>6639</v>
      </c>
      <c r="D1318" s="64"/>
      <c r="E1318" s="65">
        <v>1.98</v>
      </c>
      <c r="F1318" s="34"/>
      <c r="G1318" s="34"/>
      <c r="H1318" s="33"/>
      <c r="I1318" s="33"/>
      <c r="J1318" s="33"/>
      <c r="K1318" s="33"/>
    </row>
    <row r="1319" spans="1:11" outlineLevel="1" x14ac:dyDescent="0.2">
      <c r="A1319" s="31"/>
      <c r="B1319" s="32"/>
      <c r="C1319" s="71" t="s">
        <v>415</v>
      </c>
      <c r="D1319" s="64"/>
      <c r="E1319" s="65"/>
      <c r="F1319" s="34"/>
      <c r="G1319" s="34"/>
      <c r="H1319" s="33"/>
      <c r="I1319" s="33"/>
      <c r="J1319" s="33"/>
      <c r="K1319" s="33"/>
    </row>
    <row r="1320" spans="1:11" outlineLevel="1" x14ac:dyDescent="0.2">
      <c r="A1320" s="31"/>
      <c r="B1320" s="32"/>
      <c r="C1320" s="71" t="s">
        <v>6640</v>
      </c>
      <c r="D1320" s="64"/>
      <c r="E1320" s="65">
        <v>16.169499999999999</v>
      </c>
      <c r="F1320" s="34"/>
      <c r="G1320" s="34"/>
      <c r="H1320" s="33"/>
      <c r="I1320" s="33"/>
      <c r="J1320" s="33"/>
      <c r="K1320" s="33"/>
    </row>
    <row r="1321" spans="1:11" outlineLevel="1" x14ac:dyDescent="0.2">
      <c r="A1321" s="31"/>
      <c r="B1321" s="32"/>
      <c r="C1321" s="71" t="s">
        <v>1183</v>
      </c>
      <c r="D1321" s="64"/>
      <c r="E1321" s="65">
        <v>-1.6160000000000001</v>
      </c>
      <c r="F1321" s="34"/>
      <c r="G1321" s="34"/>
      <c r="H1321" s="33"/>
      <c r="I1321" s="33"/>
      <c r="J1321" s="33"/>
      <c r="K1321" s="33"/>
    </row>
    <row r="1322" spans="1:11" outlineLevel="1" x14ac:dyDescent="0.2">
      <c r="A1322" s="31"/>
      <c r="B1322" s="32"/>
      <c r="C1322" s="71" t="s">
        <v>6641</v>
      </c>
      <c r="D1322" s="64"/>
      <c r="E1322" s="65">
        <v>7.1174999999999997</v>
      </c>
      <c r="F1322" s="34"/>
      <c r="G1322" s="34"/>
      <c r="H1322" s="33"/>
      <c r="I1322" s="33"/>
      <c r="J1322" s="33"/>
      <c r="K1322" s="33"/>
    </row>
    <row r="1323" spans="1:11" outlineLevel="1" x14ac:dyDescent="0.2">
      <c r="A1323" s="31"/>
      <c r="B1323" s="32"/>
      <c r="C1323" s="71" t="s">
        <v>6642</v>
      </c>
      <c r="D1323" s="64"/>
      <c r="E1323" s="65">
        <v>29.236499999999999</v>
      </c>
      <c r="F1323" s="34"/>
      <c r="G1323" s="34"/>
      <c r="H1323" s="33"/>
      <c r="I1323" s="33"/>
      <c r="J1323" s="33"/>
      <c r="K1323" s="33"/>
    </row>
    <row r="1324" spans="1:11" outlineLevel="1" x14ac:dyDescent="0.2">
      <c r="A1324" s="31"/>
      <c r="B1324" s="32"/>
      <c r="C1324" s="71" t="s">
        <v>1177</v>
      </c>
      <c r="D1324" s="64"/>
      <c r="E1324" s="65">
        <v>-3.2320000000000002</v>
      </c>
      <c r="F1324" s="34"/>
      <c r="G1324" s="34"/>
      <c r="H1324" s="33"/>
      <c r="I1324" s="33"/>
      <c r="J1324" s="33"/>
      <c r="K1324" s="33"/>
    </row>
    <row r="1325" spans="1:11" outlineLevel="1" x14ac:dyDescent="0.2">
      <c r="A1325" s="31"/>
      <c r="B1325" s="32"/>
      <c r="C1325" s="71" t="s">
        <v>6643</v>
      </c>
      <c r="D1325" s="64"/>
      <c r="E1325" s="65">
        <v>21.681000000000001</v>
      </c>
      <c r="F1325" s="34"/>
      <c r="G1325" s="34"/>
      <c r="H1325" s="33"/>
      <c r="I1325" s="33"/>
      <c r="J1325" s="33"/>
      <c r="K1325" s="33"/>
    </row>
    <row r="1326" spans="1:11" outlineLevel="1" x14ac:dyDescent="0.2">
      <c r="A1326" s="31"/>
      <c r="B1326" s="32"/>
      <c r="C1326" s="71" t="s">
        <v>1183</v>
      </c>
      <c r="D1326" s="64"/>
      <c r="E1326" s="65">
        <v>-1.6160000000000001</v>
      </c>
      <c r="F1326" s="34"/>
      <c r="G1326" s="34"/>
      <c r="H1326" s="33"/>
      <c r="I1326" s="33"/>
      <c r="J1326" s="33"/>
      <c r="K1326" s="33"/>
    </row>
    <row r="1327" spans="1:11" outlineLevel="1" x14ac:dyDescent="0.2">
      <c r="A1327" s="31"/>
      <c r="B1327" s="32"/>
      <c r="C1327" s="71" t="s">
        <v>6644</v>
      </c>
      <c r="D1327" s="64"/>
      <c r="E1327" s="65">
        <v>1.2</v>
      </c>
      <c r="F1327" s="34"/>
      <c r="G1327" s="34"/>
      <c r="H1327" s="33"/>
      <c r="I1327" s="33"/>
      <c r="J1327" s="33"/>
      <c r="K1327" s="33"/>
    </row>
    <row r="1328" spans="1:11" outlineLevel="1" x14ac:dyDescent="0.2">
      <c r="A1328" s="31"/>
      <c r="B1328" s="32"/>
      <c r="C1328" s="71" t="s">
        <v>6645</v>
      </c>
      <c r="D1328" s="64"/>
      <c r="E1328" s="65">
        <v>21.717500000000001</v>
      </c>
      <c r="F1328" s="34"/>
      <c r="G1328" s="34"/>
      <c r="H1328" s="33"/>
      <c r="I1328" s="33"/>
      <c r="J1328" s="33"/>
      <c r="K1328" s="33"/>
    </row>
    <row r="1329" spans="1:11" outlineLevel="1" x14ac:dyDescent="0.2">
      <c r="A1329" s="31"/>
      <c r="B1329" s="32"/>
      <c r="C1329" s="71" t="s">
        <v>1579</v>
      </c>
      <c r="D1329" s="64"/>
      <c r="E1329" s="65">
        <v>-2.0299999999999998</v>
      </c>
      <c r="F1329" s="34"/>
      <c r="G1329" s="34"/>
      <c r="H1329" s="33"/>
      <c r="I1329" s="33"/>
      <c r="J1329" s="33"/>
      <c r="K1329" s="33"/>
    </row>
    <row r="1330" spans="1:11" outlineLevel="1" x14ac:dyDescent="0.2">
      <c r="A1330" s="31"/>
      <c r="B1330" s="32"/>
      <c r="C1330" s="71" t="s">
        <v>6646</v>
      </c>
      <c r="D1330" s="64"/>
      <c r="E1330" s="65">
        <v>2.024</v>
      </c>
      <c r="F1330" s="34"/>
      <c r="G1330" s="34"/>
      <c r="H1330" s="33"/>
      <c r="I1330" s="33"/>
      <c r="J1330" s="33"/>
      <c r="K1330" s="33"/>
    </row>
    <row r="1331" spans="1:11" outlineLevel="1" x14ac:dyDescent="0.2">
      <c r="A1331" s="31"/>
      <c r="B1331" s="32"/>
      <c r="C1331" s="71" t="s">
        <v>6647</v>
      </c>
      <c r="D1331" s="64"/>
      <c r="E1331" s="65">
        <v>1.2</v>
      </c>
      <c r="F1331" s="34"/>
      <c r="G1331" s="34"/>
      <c r="H1331" s="33"/>
      <c r="I1331" s="33"/>
      <c r="J1331" s="33"/>
      <c r="K1331" s="33"/>
    </row>
    <row r="1332" spans="1:11" outlineLevel="1" x14ac:dyDescent="0.2">
      <c r="A1332" s="31"/>
      <c r="B1332" s="32"/>
      <c r="C1332" s="71" t="s">
        <v>6648</v>
      </c>
      <c r="D1332" s="64"/>
      <c r="E1332" s="65">
        <v>1.2</v>
      </c>
      <c r="F1332" s="34"/>
      <c r="G1332" s="34"/>
      <c r="H1332" s="33"/>
      <c r="I1332" s="33"/>
      <c r="J1332" s="33"/>
      <c r="K1332" s="33"/>
    </row>
    <row r="1333" spans="1:11" outlineLevel="1" x14ac:dyDescent="0.2">
      <c r="A1333" s="31"/>
      <c r="B1333" s="32"/>
      <c r="C1333" s="71" t="s">
        <v>6649</v>
      </c>
      <c r="D1333" s="64"/>
      <c r="E1333" s="65">
        <v>1.8839999999999999</v>
      </c>
      <c r="F1333" s="34"/>
      <c r="G1333" s="34"/>
      <c r="H1333" s="33"/>
      <c r="I1333" s="33"/>
      <c r="J1333" s="33"/>
      <c r="K1333" s="33"/>
    </row>
    <row r="1334" spans="1:11" outlineLevel="1" x14ac:dyDescent="0.2">
      <c r="A1334" s="31"/>
      <c r="B1334" s="32"/>
      <c r="C1334" s="71" t="s">
        <v>6650</v>
      </c>
      <c r="D1334" s="64"/>
      <c r="E1334" s="65">
        <v>1.2</v>
      </c>
      <c r="F1334" s="34"/>
      <c r="G1334" s="34"/>
      <c r="H1334" s="33"/>
      <c r="I1334" s="33"/>
      <c r="J1334" s="33"/>
      <c r="K1334" s="33"/>
    </row>
    <row r="1335" spans="1:11" outlineLevel="1" x14ac:dyDescent="0.2">
      <c r="A1335" s="31"/>
      <c r="B1335" s="32"/>
      <c r="C1335" s="71" t="s">
        <v>420</v>
      </c>
      <c r="D1335" s="64"/>
      <c r="E1335" s="65"/>
      <c r="F1335" s="34"/>
      <c r="G1335" s="34"/>
      <c r="H1335" s="33"/>
      <c r="I1335" s="33"/>
      <c r="J1335" s="33"/>
      <c r="K1335" s="33"/>
    </row>
    <row r="1336" spans="1:11" outlineLevel="1" x14ac:dyDescent="0.2">
      <c r="A1336" s="31"/>
      <c r="B1336" s="32"/>
      <c r="C1336" s="71" t="s">
        <v>6651</v>
      </c>
      <c r="D1336" s="64"/>
      <c r="E1336" s="65">
        <v>10.3704</v>
      </c>
      <c r="F1336" s="34"/>
      <c r="G1336" s="34"/>
      <c r="H1336" s="33"/>
      <c r="I1336" s="33"/>
      <c r="J1336" s="33"/>
      <c r="K1336" s="33"/>
    </row>
    <row r="1337" spans="1:11" outlineLevel="1" x14ac:dyDescent="0.2">
      <c r="A1337" s="31"/>
      <c r="B1337" s="32"/>
      <c r="C1337" s="71" t="s">
        <v>6652</v>
      </c>
      <c r="D1337" s="64"/>
      <c r="E1337" s="65">
        <v>7.5692000000000004</v>
      </c>
      <c r="F1337" s="34"/>
      <c r="G1337" s="34"/>
      <c r="H1337" s="33"/>
      <c r="I1337" s="33"/>
      <c r="J1337" s="33"/>
      <c r="K1337" s="33"/>
    </row>
    <row r="1338" spans="1:11" outlineLevel="1" x14ac:dyDescent="0.2">
      <c r="A1338" s="31"/>
      <c r="B1338" s="32"/>
      <c r="C1338" s="71" t="s">
        <v>6653</v>
      </c>
      <c r="D1338" s="64"/>
      <c r="E1338" s="65">
        <v>9.8637999999999995</v>
      </c>
      <c r="F1338" s="34"/>
      <c r="G1338" s="34"/>
      <c r="H1338" s="33"/>
      <c r="I1338" s="33"/>
      <c r="J1338" s="33"/>
      <c r="K1338" s="33"/>
    </row>
    <row r="1339" spans="1:11" outlineLevel="1" x14ac:dyDescent="0.2">
      <c r="A1339" s="31"/>
      <c r="B1339" s="32"/>
      <c r="C1339" s="71" t="s">
        <v>706</v>
      </c>
      <c r="D1339" s="64"/>
      <c r="E1339" s="65">
        <v>-1.8180000000000001</v>
      </c>
      <c r="F1339" s="34"/>
      <c r="G1339" s="34"/>
      <c r="H1339" s="33"/>
      <c r="I1339" s="33"/>
      <c r="J1339" s="33"/>
      <c r="K1339" s="33"/>
    </row>
    <row r="1340" spans="1:11" outlineLevel="1" x14ac:dyDescent="0.2">
      <c r="A1340" s="31"/>
      <c r="B1340" s="32"/>
      <c r="C1340" s="71" t="s">
        <v>6654</v>
      </c>
      <c r="D1340" s="64"/>
      <c r="E1340" s="65">
        <v>1.8772</v>
      </c>
      <c r="F1340" s="34"/>
      <c r="G1340" s="34"/>
      <c r="H1340" s="33"/>
      <c r="I1340" s="33"/>
      <c r="J1340" s="33"/>
      <c r="K1340" s="33"/>
    </row>
    <row r="1341" spans="1:11" outlineLevel="1" x14ac:dyDescent="0.2">
      <c r="A1341" s="31"/>
      <c r="B1341" s="32"/>
      <c r="C1341" s="71" t="s">
        <v>6655</v>
      </c>
      <c r="D1341" s="64"/>
      <c r="E1341" s="65">
        <v>1.2</v>
      </c>
      <c r="F1341" s="34"/>
      <c r="G1341" s="34"/>
      <c r="H1341" s="33"/>
      <c r="I1341" s="33"/>
      <c r="J1341" s="33"/>
      <c r="K1341" s="33"/>
    </row>
    <row r="1342" spans="1:11" outlineLevel="1" x14ac:dyDescent="0.2">
      <c r="A1342" s="43">
        <v>111</v>
      </c>
      <c r="B1342" s="44" t="s">
        <v>1358</v>
      </c>
      <c r="C1342" s="59" t="s">
        <v>1359</v>
      </c>
      <c r="D1342" s="45" t="s">
        <v>172</v>
      </c>
      <c r="E1342" s="46">
        <v>356.2319</v>
      </c>
      <c r="F1342" s="47">
        <v>0</v>
      </c>
      <c r="G1342" s="48">
        <f>ROUND(E1342*F1342,2)</f>
        <v>0</v>
      </c>
      <c r="H1342" s="46">
        <v>4.0000000000000003E-5</v>
      </c>
      <c r="I1342" s="46">
        <f>ROUND(E1342*H1342,2)</f>
        <v>0.01</v>
      </c>
      <c r="J1342" s="46">
        <v>0</v>
      </c>
      <c r="K1342" s="46">
        <f>ROUND(E1342*J1342,2)</f>
        <v>0</v>
      </c>
    </row>
    <row r="1343" spans="1:11" outlineLevel="1" x14ac:dyDescent="0.2">
      <c r="A1343" s="31"/>
      <c r="B1343" s="32"/>
      <c r="C1343" s="71" t="s">
        <v>6656</v>
      </c>
      <c r="D1343" s="64"/>
      <c r="E1343" s="65">
        <v>2.46</v>
      </c>
      <c r="F1343" s="34"/>
      <c r="G1343" s="34"/>
      <c r="H1343" s="33"/>
      <c r="I1343" s="33"/>
      <c r="J1343" s="33"/>
      <c r="K1343" s="33"/>
    </row>
    <row r="1344" spans="1:11" outlineLevel="1" x14ac:dyDescent="0.2">
      <c r="A1344" s="31"/>
      <c r="B1344" s="32"/>
      <c r="C1344" s="71" t="s">
        <v>6657</v>
      </c>
      <c r="D1344" s="64"/>
      <c r="E1344" s="65">
        <v>1.62</v>
      </c>
      <c r="F1344" s="34"/>
      <c r="G1344" s="34"/>
      <c r="H1344" s="33"/>
      <c r="I1344" s="33"/>
      <c r="J1344" s="33"/>
      <c r="K1344" s="33"/>
    </row>
    <row r="1345" spans="1:11" outlineLevel="1" x14ac:dyDescent="0.2">
      <c r="A1345" s="31"/>
      <c r="B1345" s="32"/>
      <c r="C1345" s="71" t="s">
        <v>6658</v>
      </c>
      <c r="D1345" s="64"/>
      <c r="E1345" s="65">
        <v>4.34</v>
      </c>
      <c r="F1345" s="34"/>
      <c r="G1345" s="34"/>
      <c r="H1345" s="33"/>
      <c r="I1345" s="33"/>
      <c r="J1345" s="33"/>
      <c r="K1345" s="33"/>
    </row>
    <row r="1346" spans="1:11" outlineLevel="1" x14ac:dyDescent="0.2">
      <c r="A1346" s="31"/>
      <c r="B1346" s="32"/>
      <c r="C1346" s="71" t="s">
        <v>6659</v>
      </c>
      <c r="D1346" s="64"/>
      <c r="E1346" s="65">
        <v>3.64</v>
      </c>
      <c r="F1346" s="34"/>
      <c r="G1346" s="34"/>
      <c r="H1346" s="33"/>
      <c r="I1346" s="33"/>
      <c r="J1346" s="33"/>
      <c r="K1346" s="33"/>
    </row>
    <row r="1347" spans="1:11" outlineLevel="1" x14ac:dyDescent="0.2">
      <c r="A1347" s="31"/>
      <c r="B1347" s="32"/>
      <c r="C1347" s="71" t="s">
        <v>6660</v>
      </c>
      <c r="D1347" s="64"/>
      <c r="E1347" s="65">
        <v>2.16</v>
      </c>
      <c r="F1347" s="34"/>
      <c r="G1347" s="34"/>
      <c r="H1347" s="33"/>
      <c r="I1347" s="33"/>
      <c r="J1347" s="33"/>
      <c r="K1347" s="33"/>
    </row>
    <row r="1348" spans="1:11" outlineLevel="1" x14ac:dyDescent="0.2">
      <c r="A1348" s="31"/>
      <c r="B1348" s="32"/>
      <c r="C1348" s="71" t="s">
        <v>6661</v>
      </c>
      <c r="D1348" s="64"/>
      <c r="E1348" s="65">
        <v>3.72</v>
      </c>
      <c r="F1348" s="34"/>
      <c r="G1348" s="34"/>
      <c r="H1348" s="33"/>
      <c r="I1348" s="33"/>
      <c r="J1348" s="33"/>
      <c r="K1348" s="33"/>
    </row>
    <row r="1349" spans="1:11" outlineLevel="1" x14ac:dyDescent="0.2">
      <c r="A1349" s="31"/>
      <c r="B1349" s="32"/>
      <c r="C1349" s="71" t="s">
        <v>6662</v>
      </c>
      <c r="D1349" s="64"/>
      <c r="E1349" s="65">
        <v>6.6</v>
      </c>
      <c r="F1349" s="34"/>
      <c r="G1349" s="34"/>
      <c r="H1349" s="33"/>
      <c r="I1349" s="33"/>
      <c r="J1349" s="33"/>
      <c r="K1349" s="33"/>
    </row>
    <row r="1350" spans="1:11" outlineLevel="1" x14ac:dyDescent="0.2">
      <c r="A1350" s="31"/>
      <c r="B1350" s="32"/>
      <c r="C1350" s="71" t="s">
        <v>6663</v>
      </c>
      <c r="D1350" s="64"/>
      <c r="E1350" s="65">
        <v>1.5840000000000001</v>
      </c>
      <c r="F1350" s="34"/>
      <c r="G1350" s="34"/>
      <c r="H1350" s="33"/>
      <c r="I1350" s="33"/>
      <c r="J1350" s="33"/>
      <c r="K1350" s="33"/>
    </row>
    <row r="1351" spans="1:11" outlineLevel="1" x14ac:dyDescent="0.2">
      <c r="A1351" s="31"/>
      <c r="B1351" s="32"/>
      <c r="C1351" s="71" t="s">
        <v>6664</v>
      </c>
      <c r="D1351" s="64"/>
      <c r="E1351" s="65">
        <v>1.6763999999999999</v>
      </c>
      <c r="F1351" s="34"/>
      <c r="G1351" s="34"/>
      <c r="H1351" s="33"/>
      <c r="I1351" s="33"/>
      <c r="J1351" s="33"/>
      <c r="K1351" s="33"/>
    </row>
    <row r="1352" spans="1:11" outlineLevel="1" x14ac:dyDescent="0.2">
      <c r="A1352" s="31"/>
      <c r="B1352" s="32"/>
      <c r="C1352" s="71" t="s">
        <v>6665</v>
      </c>
      <c r="D1352" s="64"/>
      <c r="E1352" s="65">
        <v>3.1850000000000001</v>
      </c>
      <c r="F1352" s="34"/>
      <c r="G1352" s="34"/>
      <c r="H1352" s="33"/>
      <c r="I1352" s="33"/>
      <c r="J1352" s="33"/>
      <c r="K1352" s="33"/>
    </row>
    <row r="1353" spans="1:11" outlineLevel="1" x14ac:dyDescent="0.2">
      <c r="A1353" s="31"/>
      <c r="B1353" s="32"/>
      <c r="C1353" s="71" t="s">
        <v>6666</v>
      </c>
      <c r="D1353" s="64"/>
      <c r="E1353" s="65">
        <v>4.8600000000000003</v>
      </c>
      <c r="F1353" s="34"/>
      <c r="G1353" s="34"/>
      <c r="H1353" s="33"/>
      <c r="I1353" s="33"/>
      <c r="J1353" s="33"/>
      <c r="K1353" s="33"/>
    </row>
    <row r="1354" spans="1:11" outlineLevel="1" x14ac:dyDescent="0.2">
      <c r="A1354" s="31"/>
      <c r="B1354" s="32"/>
      <c r="C1354" s="71" t="s">
        <v>6667</v>
      </c>
      <c r="D1354" s="64"/>
      <c r="E1354" s="65">
        <v>2.52</v>
      </c>
      <c r="F1354" s="34"/>
      <c r="G1354" s="34"/>
      <c r="H1354" s="33"/>
      <c r="I1354" s="33"/>
      <c r="J1354" s="33"/>
      <c r="K1354" s="33"/>
    </row>
    <row r="1355" spans="1:11" outlineLevel="1" x14ac:dyDescent="0.2">
      <c r="A1355" s="31"/>
      <c r="B1355" s="32"/>
      <c r="C1355" s="71" t="s">
        <v>6668</v>
      </c>
      <c r="D1355" s="64"/>
      <c r="E1355" s="65">
        <v>218.68</v>
      </c>
      <c r="F1355" s="34"/>
      <c r="G1355" s="34"/>
      <c r="H1355" s="33"/>
      <c r="I1355" s="33"/>
      <c r="J1355" s="33"/>
      <c r="K1355" s="33"/>
    </row>
    <row r="1356" spans="1:11" outlineLevel="1" x14ac:dyDescent="0.2">
      <c r="A1356" s="31"/>
      <c r="B1356" s="32"/>
      <c r="C1356" s="71" t="s">
        <v>6669</v>
      </c>
      <c r="D1356" s="64"/>
      <c r="E1356" s="65">
        <v>42.24</v>
      </c>
      <c r="F1356" s="34"/>
      <c r="G1356" s="34"/>
      <c r="H1356" s="33"/>
      <c r="I1356" s="33"/>
      <c r="J1356" s="33"/>
      <c r="K1356" s="33"/>
    </row>
    <row r="1357" spans="1:11" outlineLevel="1" x14ac:dyDescent="0.2">
      <c r="A1357" s="31"/>
      <c r="B1357" s="32"/>
      <c r="C1357" s="71" t="s">
        <v>6670</v>
      </c>
      <c r="D1357" s="64"/>
      <c r="E1357" s="65">
        <v>6.48</v>
      </c>
      <c r="F1357" s="34"/>
      <c r="G1357" s="34"/>
      <c r="H1357" s="33"/>
      <c r="I1357" s="33"/>
      <c r="J1357" s="33"/>
      <c r="K1357" s="33"/>
    </row>
    <row r="1358" spans="1:11" outlineLevel="1" x14ac:dyDescent="0.2">
      <c r="A1358" s="31"/>
      <c r="B1358" s="32"/>
      <c r="C1358" s="71" t="s">
        <v>6671</v>
      </c>
      <c r="D1358" s="64"/>
      <c r="E1358" s="65">
        <v>18</v>
      </c>
      <c r="F1358" s="34"/>
      <c r="G1358" s="34"/>
      <c r="H1358" s="33"/>
      <c r="I1358" s="33"/>
      <c r="J1358" s="33"/>
      <c r="K1358" s="33"/>
    </row>
    <row r="1359" spans="1:11" outlineLevel="1" x14ac:dyDescent="0.2">
      <c r="A1359" s="31"/>
      <c r="B1359" s="32"/>
      <c r="C1359" s="71" t="s">
        <v>6672</v>
      </c>
      <c r="D1359" s="64"/>
      <c r="E1359" s="65">
        <v>3.06</v>
      </c>
      <c r="F1359" s="34"/>
      <c r="G1359" s="34"/>
      <c r="H1359" s="33"/>
      <c r="I1359" s="33"/>
      <c r="J1359" s="33"/>
      <c r="K1359" s="33"/>
    </row>
    <row r="1360" spans="1:11" outlineLevel="1" x14ac:dyDescent="0.2">
      <c r="A1360" s="31"/>
      <c r="B1360" s="32"/>
      <c r="C1360" s="71" t="s">
        <v>6673</v>
      </c>
      <c r="D1360" s="64"/>
      <c r="E1360" s="65">
        <v>4.2119999999999997</v>
      </c>
      <c r="F1360" s="34"/>
      <c r="G1360" s="34"/>
      <c r="H1360" s="33"/>
      <c r="I1360" s="33"/>
      <c r="J1360" s="33"/>
      <c r="K1360" s="33"/>
    </row>
    <row r="1361" spans="1:11" outlineLevel="1" x14ac:dyDescent="0.2">
      <c r="A1361" s="31"/>
      <c r="B1361" s="32"/>
      <c r="C1361" s="71" t="s">
        <v>6674</v>
      </c>
      <c r="D1361" s="64"/>
      <c r="E1361" s="65">
        <v>3.4319999999999999</v>
      </c>
      <c r="F1361" s="34"/>
      <c r="G1361" s="34"/>
      <c r="H1361" s="33"/>
      <c r="I1361" s="33"/>
      <c r="J1361" s="33"/>
      <c r="K1361" s="33"/>
    </row>
    <row r="1362" spans="1:11" outlineLevel="1" x14ac:dyDescent="0.2">
      <c r="A1362" s="31"/>
      <c r="B1362" s="32"/>
      <c r="C1362" s="71" t="s">
        <v>6675</v>
      </c>
      <c r="D1362" s="64"/>
      <c r="E1362" s="65">
        <v>9.8000000000000007</v>
      </c>
      <c r="F1362" s="34"/>
      <c r="G1362" s="34"/>
      <c r="H1362" s="33"/>
      <c r="I1362" s="33"/>
      <c r="J1362" s="33"/>
      <c r="K1362" s="33"/>
    </row>
    <row r="1363" spans="1:11" outlineLevel="1" x14ac:dyDescent="0.2">
      <c r="A1363" s="31"/>
      <c r="B1363" s="32"/>
      <c r="C1363" s="71" t="s">
        <v>6676</v>
      </c>
      <c r="D1363" s="64"/>
      <c r="E1363" s="65">
        <v>5.8250000000000002</v>
      </c>
      <c r="F1363" s="34"/>
      <c r="G1363" s="34"/>
      <c r="H1363" s="33"/>
      <c r="I1363" s="33"/>
      <c r="J1363" s="33"/>
      <c r="K1363" s="33"/>
    </row>
    <row r="1364" spans="1:11" outlineLevel="1" x14ac:dyDescent="0.2">
      <c r="A1364" s="31"/>
      <c r="B1364" s="32"/>
      <c r="C1364" s="71" t="s">
        <v>6677</v>
      </c>
      <c r="D1364" s="64"/>
      <c r="E1364" s="65">
        <v>6.1375000000000002</v>
      </c>
      <c r="F1364" s="34"/>
      <c r="G1364" s="34"/>
      <c r="H1364" s="33"/>
      <c r="I1364" s="33"/>
      <c r="J1364" s="33"/>
      <c r="K1364" s="33"/>
    </row>
    <row r="1365" spans="1:11" outlineLevel="1" x14ac:dyDescent="0.2">
      <c r="A1365" s="43">
        <v>112</v>
      </c>
      <c r="B1365" s="44" t="s">
        <v>1397</v>
      </c>
      <c r="C1365" s="59" t="s">
        <v>1398</v>
      </c>
      <c r="D1365" s="45" t="s">
        <v>373</v>
      </c>
      <c r="E1365" s="46">
        <v>688.02</v>
      </c>
      <c r="F1365" s="47">
        <v>0</v>
      </c>
      <c r="G1365" s="48">
        <f>ROUND(E1365*F1365,2)</f>
        <v>0</v>
      </c>
      <c r="H1365" s="46">
        <v>1.4999999999999999E-4</v>
      </c>
      <c r="I1365" s="46">
        <f>ROUND(E1365*H1365,2)</f>
        <v>0.1</v>
      </c>
      <c r="J1365" s="46">
        <v>0</v>
      </c>
      <c r="K1365" s="46">
        <f>ROUND(E1365*J1365,2)</f>
        <v>0</v>
      </c>
    </row>
    <row r="1366" spans="1:11" outlineLevel="1" x14ac:dyDescent="0.2">
      <c r="A1366" s="31"/>
      <c r="B1366" s="32"/>
      <c r="C1366" s="71" t="s">
        <v>6678</v>
      </c>
      <c r="D1366" s="64"/>
      <c r="E1366" s="65">
        <v>5.3</v>
      </c>
      <c r="F1366" s="34"/>
      <c r="G1366" s="34"/>
      <c r="H1366" s="33"/>
      <c r="I1366" s="33"/>
      <c r="J1366" s="33"/>
      <c r="K1366" s="33"/>
    </row>
    <row r="1367" spans="1:11" outlineLevel="1" x14ac:dyDescent="0.2">
      <c r="A1367" s="31"/>
      <c r="B1367" s="32"/>
      <c r="C1367" s="71" t="s">
        <v>6679</v>
      </c>
      <c r="D1367" s="64"/>
      <c r="E1367" s="65">
        <v>3.6</v>
      </c>
      <c r="F1367" s="34"/>
      <c r="G1367" s="34"/>
      <c r="H1367" s="33"/>
      <c r="I1367" s="33"/>
      <c r="J1367" s="33"/>
      <c r="K1367" s="33"/>
    </row>
    <row r="1368" spans="1:11" outlineLevel="1" x14ac:dyDescent="0.2">
      <c r="A1368" s="31"/>
      <c r="B1368" s="32"/>
      <c r="C1368" s="71" t="s">
        <v>6680</v>
      </c>
      <c r="D1368" s="64"/>
      <c r="E1368" s="65">
        <v>7.6</v>
      </c>
      <c r="F1368" s="34"/>
      <c r="G1368" s="34"/>
      <c r="H1368" s="33"/>
      <c r="I1368" s="33"/>
      <c r="J1368" s="33"/>
      <c r="K1368" s="33"/>
    </row>
    <row r="1369" spans="1:11" outlineLevel="1" x14ac:dyDescent="0.2">
      <c r="A1369" s="31"/>
      <c r="B1369" s="32"/>
      <c r="C1369" s="71" t="s">
        <v>6681</v>
      </c>
      <c r="D1369" s="64"/>
      <c r="E1369" s="65">
        <v>5.4</v>
      </c>
      <c r="F1369" s="34"/>
      <c r="G1369" s="34"/>
      <c r="H1369" s="33"/>
      <c r="I1369" s="33"/>
      <c r="J1369" s="33"/>
      <c r="K1369" s="33"/>
    </row>
    <row r="1370" spans="1:11" outlineLevel="1" x14ac:dyDescent="0.2">
      <c r="A1370" s="31"/>
      <c r="B1370" s="32"/>
      <c r="C1370" s="71" t="s">
        <v>6682</v>
      </c>
      <c r="D1370" s="64"/>
      <c r="E1370" s="65">
        <v>4.2</v>
      </c>
      <c r="F1370" s="34"/>
      <c r="G1370" s="34"/>
      <c r="H1370" s="33"/>
      <c r="I1370" s="33"/>
      <c r="J1370" s="33"/>
      <c r="K1370" s="33"/>
    </row>
    <row r="1371" spans="1:11" outlineLevel="1" x14ac:dyDescent="0.2">
      <c r="A1371" s="31"/>
      <c r="B1371" s="32"/>
      <c r="C1371" s="71" t="s">
        <v>6683</v>
      </c>
      <c r="D1371" s="64"/>
      <c r="E1371" s="65">
        <v>7.4</v>
      </c>
      <c r="F1371" s="34"/>
      <c r="G1371" s="34"/>
      <c r="H1371" s="33"/>
      <c r="I1371" s="33"/>
      <c r="J1371" s="33"/>
      <c r="K1371" s="33"/>
    </row>
    <row r="1372" spans="1:11" outlineLevel="1" x14ac:dyDescent="0.2">
      <c r="A1372" s="31"/>
      <c r="B1372" s="32"/>
      <c r="C1372" s="71" t="s">
        <v>6684</v>
      </c>
      <c r="D1372" s="64"/>
      <c r="E1372" s="65">
        <v>17</v>
      </c>
      <c r="F1372" s="34"/>
      <c r="G1372" s="34"/>
      <c r="H1372" s="33"/>
      <c r="I1372" s="33"/>
      <c r="J1372" s="33"/>
      <c r="K1372" s="33"/>
    </row>
    <row r="1373" spans="1:11" outlineLevel="1" x14ac:dyDescent="0.2">
      <c r="A1373" s="31"/>
      <c r="B1373" s="32"/>
      <c r="C1373" s="71" t="s">
        <v>6685</v>
      </c>
      <c r="D1373" s="64"/>
      <c r="E1373" s="65">
        <v>5.04</v>
      </c>
      <c r="F1373" s="34"/>
      <c r="G1373" s="34"/>
      <c r="H1373" s="33"/>
      <c r="I1373" s="33"/>
      <c r="J1373" s="33"/>
      <c r="K1373" s="33"/>
    </row>
    <row r="1374" spans="1:11" outlineLevel="1" x14ac:dyDescent="0.2">
      <c r="A1374" s="31"/>
      <c r="B1374" s="32"/>
      <c r="C1374" s="71" t="s">
        <v>6686</v>
      </c>
      <c r="D1374" s="64"/>
      <c r="E1374" s="65">
        <v>3.86</v>
      </c>
      <c r="F1374" s="34"/>
      <c r="G1374" s="34"/>
      <c r="H1374" s="33"/>
      <c r="I1374" s="33"/>
      <c r="J1374" s="33"/>
      <c r="K1374" s="33"/>
    </row>
    <row r="1375" spans="1:11" outlineLevel="1" x14ac:dyDescent="0.2">
      <c r="A1375" s="31"/>
      <c r="B1375" s="32"/>
      <c r="C1375" s="71" t="s">
        <v>6687</v>
      </c>
      <c r="D1375" s="64"/>
      <c r="E1375" s="65">
        <v>5.05</v>
      </c>
      <c r="F1375" s="34"/>
      <c r="G1375" s="34"/>
      <c r="H1375" s="33"/>
      <c r="I1375" s="33"/>
      <c r="J1375" s="33"/>
      <c r="K1375" s="33"/>
    </row>
    <row r="1376" spans="1:11" outlineLevel="1" x14ac:dyDescent="0.2">
      <c r="A1376" s="31"/>
      <c r="B1376" s="32"/>
      <c r="C1376" s="71" t="s">
        <v>6688</v>
      </c>
      <c r="D1376" s="64"/>
      <c r="E1376" s="65">
        <v>10.8</v>
      </c>
      <c r="F1376" s="34"/>
      <c r="G1376" s="34"/>
      <c r="H1376" s="33"/>
      <c r="I1376" s="33"/>
      <c r="J1376" s="33"/>
      <c r="K1376" s="33"/>
    </row>
    <row r="1377" spans="1:11" outlineLevel="1" x14ac:dyDescent="0.2">
      <c r="A1377" s="31"/>
      <c r="B1377" s="32"/>
      <c r="C1377" s="71" t="s">
        <v>6689</v>
      </c>
      <c r="D1377" s="64"/>
      <c r="E1377" s="65">
        <v>5.4</v>
      </c>
      <c r="F1377" s="34"/>
      <c r="G1377" s="34"/>
      <c r="H1377" s="33"/>
      <c r="I1377" s="33"/>
      <c r="J1377" s="33"/>
      <c r="K1377" s="33"/>
    </row>
    <row r="1378" spans="1:11" outlineLevel="1" x14ac:dyDescent="0.2">
      <c r="A1378" s="31"/>
      <c r="B1378" s="32"/>
      <c r="C1378" s="71" t="s">
        <v>6690</v>
      </c>
      <c r="D1378" s="64"/>
      <c r="E1378" s="65">
        <v>411.8</v>
      </c>
      <c r="F1378" s="34"/>
      <c r="G1378" s="34"/>
      <c r="H1378" s="33"/>
      <c r="I1378" s="33"/>
      <c r="J1378" s="33"/>
      <c r="K1378" s="33"/>
    </row>
    <row r="1379" spans="1:11" outlineLevel="1" x14ac:dyDescent="0.2">
      <c r="A1379" s="31"/>
      <c r="B1379" s="32"/>
      <c r="C1379" s="71" t="s">
        <v>6691</v>
      </c>
      <c r="D1379" s="64"/>
      <c r="E1379" s="65">
        <v>89.6</v>
      </c>
      <c r="F1379" s="34"/>
      <c r="G1379" s="34"/>
      <c r="H1379" s="33"/>
      <c r="I1379" s="33"/>
      <c r="J1379" s="33"/>
      <c r="K1379" s="33"/>
    </row>
    <row r="1380" spans="1:11" outlineLevel="1" x14ac:dyDescent="0.2">
      <c r="A1380" s="31"/>
      <c r="B1380" s="32"/>
      <c r="C1380" s="71" t="s">
        <v>6692</v>
      </c>
      <c r="D1380" s="64"/>
      <c r="E1380" s="65">
        <v>12.6</v>
      </c>
      <c r="F1380" s="34"/>
      <c r="G1380" s="34"/>
      <c r="H1380" s="33"/>
      <c r="I1380" s="33"/>
      <c r="J1380" s="33"/>
      <c r="K1380" s="33"/>
    </row>
    <row r="1381" spans="1:11" outlineLevel="1" x14ac:dyDescent="0.2">
      <c r="A1381" s="31"/>
      <c r="B1381" s="32"/>
      <c r="C1381" s="71" t="s">
        <v>6693</v>
      </c>
      <c r="D1381" s="64"/>
      <c r="E1381" s="65">
        <v>29</v>
      </c>
      <c r="F1381" s="34"/>
      <c r="G1381" s="34"/>
      <c r="H1381" s="33"/>
      <c r="I1381" s="33"/>
      <c r="J1381" s="33"/>
      <c r="K1381" s="33"/>
    </row>
    <row r="1382" spans="1:11" outlineLevel="1" x14ac:dyDescent="0.2">
      <c r="A1382" s="31"/>
      <c r="B1382" s="32"/>
      <c r="C1382" s="71" t="s">
        <v>6694</v>
      </c>
      <c r="D1382" s="64"/>
      <c r="E1382" s="65">
        <v>5.3</v>
      </c>
      <c r="F1382" s="34"/>
      <c r="G1382" s="34"/>
      <c r="H1382" s="33"/>
      <c r="I1382" s="33"/>
      <c r="J1382" s="33"/>
      <c r="K1382" s="33"/>
    </row>
    <row r="1383" spans="1:11" outlineLevel="1" x14ac:dyDescent="0.2">
      <c r="A1383" s="31"/>
      <c r="B1383" s="32"/>
      <c r="C1383" s="71" t="s">
        <v>6695</v>
      </c>
      <c r="D1383" s="64"/>
      <c r="E1383" s="65">
        <v>13.14</v>
      </c>
      <c r="F1383" s="34"/>
      <c r="G1383" s="34"/>
      <c r="H1383" s="33"/>
      <c r="I1383" s="33"/>
      <c r="J1383" s="33"/>
      <c r="K1383" s="33"/>
    </row>
    <row r="1384" spans="1:11" outlineLevel="1" x14ac:dyDescent="0.2">
      <c r="A1384" s="31"/>
      <c r="B1384" s="32"/>
      <c r="C1384" s="71" t="s">
        <v>6696</v>
      </c>
      <c r="D1384" s="64"/>
      <c r="E1384" s="65">
        <v>10.36</v>
      </c>
      <c r="F1384" s="34"/>
      <c r="G1384" s="34"/>
      <c r="H1384" s="33"/>
      <c r="I1384" s="33"/>
      <c r="J1384" s="33"/>
      <c r="K1384" s="33"/>
    </row>
    <row r="1385" spans="1:11" outlineLevel="1" x14ac:dyDescent="0.2">
      <c r="A1385" s="31"/>
      <c r="B1385" s="32"/>
      <c r="C1385" s="71" t="s">
        <v>6697</v>
      </c>
      <c r="D1385" s="64"/>
      <c r="E1385" s="65">
        <v>21</v>
      </c>
      <c r="F1385" s="34"/>
      <c r="G1385" s="34"/>
      <c r="H1385" s="33"/>
      <c r="I1385" s="33"/>
      <c r="J1385" s="33"/>
      <c r="K1385" s="33"/>
    </row>
    <row r="1386" spans="1:11" outlineLevel="1" x14ac:dyDescent="0.2">
      <c r="A1386" s="31"/>
      <c r="B1386" s="32"/>
      <c r="C1386" s="71" t="s">
        <v>6698</v>
      </c>
      <c r="D1386" s="64"/>
      <c r="E1386" s="65">
        <v>7.16</v>
      </c>
      <c r="F1386" s="34"/>
      <c r="G1386" s="34"/>
      <c r="H1386" s="33"/>
      <c r="I1386" s="33"/>
      <c r="J1386" s="33"/>
      <c r="K1386" s="33"/>
    </row>
    <row r="1387" spans="1:11" outlineLevel="1" x14ac:dyDescent="0.2">
      <c r="A1387" s="31"/>
      <c r="B1387" s="32"/>
      <c r="C1387" s="71" t="s">
        <v>6699</v>
      </c>
      <c r="D1387" s="64"/>
      <c r="E1387" s="65">
        <v>7.41</v>
      </c>
      <c r="F1387" s="34"/>
      <c r="G1387" s="34"/>
      <c r="H1387" s="33"/>
      <c r="I1387" s="33"/>
      <c r="J1387" s="33"/>
      <c r="K1387" s="33"/>
    </row>
    <row r="1388" spans="1:11" outlineLevel="1" x14ac:dyDescent="0.2">
      <c r="A1388" s="43">
        <v>113</v>
      </c>
      <c r="B1388" s="44" t="s">
        <v>6700</v>
      </c>
      <c r="C1388" s="59" t="s">
        <v>6701</v>
      </c>
      <c r="D1388" s="45" t="s">
        <v>172</v>
      </c>
      <c r="E1388" s="46">
        <v>23.3184</v>
      </c>
      <c r="F1388" s="47">
        <v>0</v>
      </c>
      <c r="G1388" s="48">
        <f>ROUND(E1388*F1388,2)</f>
        <v>0</v>
      </c>
      <c r="H1388" s="46">
        <v>3.7139999999999999E-2</v>
      </c>
      <c r="I1388" s="46">
        <f>ROUND(E1388*H1388,2)</f>
        <v>0.87</v>
      </c>
      <c r="J1388" s="46">
        <v>0</v>
      </c>
      <c r="K1388" s="46">
        <f>ROUND(E1388*J1388,2)</f>
        <v>0</v>
      </c>
    </row>
    <row r="1389" spans="1:11" outlineLevel="1" x14ac:dyDescent="0.2">
      <c r="A1389" s="31"/>
      <c r="B1389" s="32"/>
      <c r="C1389" s="71" t="s">
        <v>6702</v>
      </c>
      <c r="D1389" s="64"/>
      <c r="E1389" s="65">
        <v>13.7904</v>
      </c>
      <c r="F1389" s="34"/>
      <c r="G1389" s="34"/>
      <c r="H1389" s="33"/>
      <c r="I1389" s="33"/>
      <c r="J1389" s="33"/>
      <c r="K1389" s="33"/>
    </row>
    <row r="1390" spans="1:11" outlineLevel="1" x14ac:dyDescent="0.2">
      <c r="A1390" s="31"/>
      <c r="B1390" s="32"/>
      <c r="C1390" s="71" t="s">
        <v>6703</v>
      </c>
      <c r="D1390" s="64"/>
      <c r="E1390" s="65">
        <v>6.5279999999999996</v>
      </c>
      <c r="F1390" s="34"/>
      <c r="G1390" s="34"/>
      <c r="H1390" s="33"/>
      <c r="I1390" s="33"/>
      <c r="J1390" s="33"/>
      <c r="K1390" s="33"/>
    </row>
    <row r="1391" spans="1:11" outlineLevel="1" x14ac:dyDescent="0.2">
      <c r="A1391" s="31"/>
      <c r="B1391" s="32"/>
      <c r="C1391" s="71" t="s">
        <v>6704</v>
      </c>
      <c r="D1391" s="64"/>
      <c r="E1391" s="65">
        <v>3</v>
      </c>
      <c r="F1391" s="34"/>
      <c r="G1391" s="34"/>
      <c r="H1391" s="33"/>
      <c r="I1391" s="33"/>
      <c r="J1391" s="33"/>
      <c r="K1391" s="33"/>
    </row>
    <row r="1392" spans="1:11" ht="33.75" outlineLevel="1" x14ac:dyDescent="0.2">
      <c r="A1392" s="43">
        <v>114</v>
      </c>
      <c r="B1392" s="44" t="s">
        <v>1436</v>
      </c>
      <c r="C1392" s="59" t="s">
        <v>1437</v>
      </c>
      <c r="D1392" s="45" t="s">
        <v>172</v>
      </c>
      <c r="E1392" s="46">
        <v>2709.87</v>
      </c>
      <c r="F1392" s="47">
        <v>0</v>
      </c>
      <c r="G1392" s="48">
        <f>ROUND(E1392*F1392,2)</f>
        <v>0</v>
      </c>
      <c r="H1392" s="46">
        <v>1.8599999999999998E-2</v>
      </c>
      <c r="I1392" s="46">
        <f>ROUND(E1392*H1392,2)</f>
        <v>50.4</v>
      </c>
      <c r="J1392" s="46">
        <v>0</v>
      </c>
      <c r="K1392" s="46">
        <f>ROUND(E1392*J1392,2)</f>
        <v>0</v>
      </c>
    </row>
    <row r="1393" spans="1:11" outlineLevel="1" x14ac:dyDescent="0.2">
      <c r="A1393" s="31"/>
      <c r="B1393" s="32"/>
      <c r="C1393" s="365" t="s">
        <v>1438</v>
      </c>
      <c r="D1393" s="366"/>
      <c r="E1393" s="366"/>
      <c r="F1393" s="366"/>
      <c r="G1393" s="366"/>
      <c r="H1393" s="33"/>
      <c r="I1393" s="33"/>
      <c r="J1393" s="33"/>
      <c r="K1393" s="33"/>
    </row>
    <row r="1394" spans="1:11" outlineLevel="1" x14ac:dyDescent="0.2">
      <c r="A1394" s="31"/>
      <c r="B1394" s="32"/>
      <c r="C1394" s="71" t="s">
        <v>395</v>
      </c>
      <c r="D1394" s="64"/>
      <c r="E1394" s="65"/>
      <c r="F1394" s="34"/>
      <c r="G1394" s="34"/>
      <c r="H1394" s="33"/>
      <c r="I1394" s="33"/>
      <c r="J1394" s="33"/>
      <c r="K1394" s="33"/>
    </row>
    <row r="1395" spans="1:11" outlineLevel="1" x14ac:dyDescent="0.2">
      <c r="A1395" s="31"/>
      <c r="B1395" s="32"/>
      <c r="C1395" s="71" t="s">
        <v>6705</v>
      </c>
      <c r="D1395" s="64"/>
      <c r="E1395" s="65">
        <v>49.13</v>
      </c>
      <c r="F1395" s="34"/>
      <c r="G1395" s="34"/>
      <c r="H1395" s="33"/>
      <c r="I1395" s="33"/>
      <c r="J1395" s="33"/>
      <c r="K1395" s="33"/>
    </row>
    <row r="1396" spans="1:11" outlineLevel="1" x14ac:dyDescent="0.2">
      <c r="A1396" s="31"/>
      <c r="B1396" s="32"/>
      <c r="C1396" s="71" t="s">
        <v>6706</v>
      </c>
      <c r="D1396" s="64"/>
      <c r="E1396" s="65">
        <v>5.34</v>
      </c>
      <c r="F1396" s="34"/>
      <c r="G1396" s="34"/>
      <c r="H1396" s="33"/>
      <c r="I1396" s="33"/>
      <c r="J1396" s="33"/>
      <c r="K1396" s="33"/>
    </row>
    <row r="1397" spans="1:11" outlineLevel="1" x14ac:dyDescent="0.2">
      <c r="A1397" s="31"/>
      <c r="B1397" s="32"/>
      <c r="C1397" s="71" t="s">
        <v>6707</v>
      </c>
      <c r="D1397" s="64"/>
      <c r="E1397" s="65">
        <v>34.58</v>
      </c>
      <c r="F1397" s="34"/>
      <c r="G1397" s="34"/>
      <c r="H1397" s="33"/>
      <c r="I1397" s="33"/>
      <c r="J1397" s="33"/>
      <c r="K1397" s="33"/>
    </row>
    <row r="1398" spans="1:11" outlineLevel="1" x14ac:dyDescent="0.2">
      <c r="A1398" s="31"/>
      <c r="B1398" s="32"/>
      <c r="C1398" s="71" t="s">
        <v>6708</v>
      </c>
      <c r="D1398" s="64"/>
      <c r="E1398" s="65">
        <v>31.86</v>
      </c>
      <c r="F1398" s="34"/>
      <c r="G1398" s="34"/>
      <c r="H1398" s="33"/>
      <c r="I1398" s="33"/>
      <c r="J1398" s="33"/>
      <c r="K1398" s="33"/>
    </row>
    <row r="1399" spans="1:11" outlineLevel="1" x14ac:dyDescent="0.2">
      <c r="A1399" s="31"/>
      <c r="B1399" s="32"/>
      <c r="C1399" s="71" t="s">
        <v>6709</v>
      </c>
      <c r="D1399" s="64"/>
      <c r="E1399" s="65">
        <v>44.44</v>
      </c>
      <c r="F1399" s="34"/>
      <c r="G1399" s="34"/>
      <c r="H1399" s="33"/>
      <c r="I1399" s="33"/>
      <c r="J1399" s="33"/>
      <c r="K1399" s="33"/>
    </row>
    <row r="1400" spans="1:11" outlineLevel="1" x14ac:dyDescent="0.2">
      <c r="A1400" s="31"/>
      <c r="B1400" s="32"/>
      <c r="C1400" s="71" t="s">
        <v>6710</v>
      </c>
      <c r="D1400" s="64"/>
      <c r="E1400" s="65">
        <v>52.66</v>
      </c>
      <c r="F1400" s="34"/>
      <c r="G1400" s="34"/>
      <c r="H1400" s="33"/>
      <c r="I1400" s="33"/>
      <c r="J1400" s="33"/>
      <c r="K1400" s="33"/>
    </row>
    <row r="1401" spans="1:11" outlineLevel="1" x14ac:dyDescent="0.2">
      <c r="A1401" s="31"/>
      <c r="B1401" s="32"/>
      <c r="C1401" s="71" t="s">
        <v>6711</v>
      </c>
      <c r="D1401" s="64"/>
      <c r="E1401" s="65">
        <v>62.01</v>
      </c>
      <c r="F1401" s="34"/>
      <c r="G1401" s="34"/>
      <c r="H1401" s="33"/>
      <c r="I1401" s="33"/>
      <c r="J1401" s="33"/>
      <c r="K1401" s="33"/>
    </row>
    <row r="1402" spans="1:11" outlineLevel="1" x14ac:dyDescent="0.2">
      <c r="A1402" s="31"/>
      <c r="B1402" s="32"/>
      <c r="C1402" s="71" t="s">
        <v>6712</v>
      </c>
      <c r="D1402" s="64"/>
      <c r="E1402" s="65">
        <v>14.45</v>
      </c>
      <c r="F1402" s="34"/>
      <c r="G1402" s="34"/>
      <c r="H1402" s="33"/>
      <c r="I1402" s="33"/>
      <c r="J1402" s="33"/>
      <c r="K1402" s="33"/>
    </row>
    <row r="1403" spans="1:11" outlineLevel="1" x14ac:dyDescent="0.2">
      <c r="A1403" s="31"/>
      <c r="B1403" s="32"/>
      <c r="C1403" s="71" t="s">
        <v>6713</v>
      </c>
      <c r="D1403" s="64"/>
      <c r="E1403" s="65">
        <v>7.58</v>
      </c>
      <c r="F1403" s="34"/>
      <c r="G1403" s="34"/>
      <c r="H1403" s="33"/>
      <c r="I1403" s="33"/>
      <c r="J1403" s="33"/>
      <c r="K1403" s="33"/>
    </row>
    <row r="1404" spans="1:11" outlineLevel="1" x14ac:dyDescent="0.2">
      <c r="A1404" s="31"/>
      <c r="B1404" s="32"/>
      <c r="C1404" s="71" t="s">
        <v>6714</v>
      </c>
      <c r="D1404" s="64"/>
      <c r="E1404" s="65">
        <v>32.92</v>
      </c>
      <c r="F1404" s="34"/>
      <c r="G1404" s="34"/>
      <c r="H1404" s="33"/>
      <c r="I1404" s="33"/>
      <c r="J1404" s="33"/>
      <c r="K1404" s="33"/>
    </row>
    <row r="1405" spans="1:11" outlineLevel="1" x14ac:dyDescent="0.2">
      <c r="A1405" s="31"/>
      <c r="B1405" s="32"/>
      <c r="C1405" s="71" t="s">
        <v>6715</v>
      </c>
      <c r="D1405" s="64"/>
      <c r="E1405" s="65">
        <v>79.72</v>
      </c>
      <c r="F1405" s="34"/>
      <c r="G1405" s="34"/>
      <c r="H1405" s="33"/>
      <c r="I1405" s="33"/>
      <c r="J1405" s="33"/>
      <c r="K1405" s="33"/>
    </row>
    <row r="1406" spans="1:11" outlineLevel="1" x14ac:dyDescent="0.2">
      <c r="A1406" s="31"/>
      <c r="B1406" s="32"/>
      <c r="C1406" s="71" t="s">
        <v>6716</v>
      </c>
      <c r="D1406" s="64"/>
      <c r="E1406" s="65">
        <v>23.6</v>
      </c>
      <c r="F1406" s="34"/>
      <c r="G1406" s="34"/>
      <c r="H1406" s="33"/>
      <c r="I1406" s="33"/>
      <c r="J1406" s="33"/>
      <c r="K1406" s="33"/>
    </row>
    <row r="1407" spans="1:11" outlineLevel="1" x14ac:dyDescent="0.2">
      <c r="A1407" s="31"/>
      <c r="B1407" s="32"/>
      <c r="C1407" s="71" t="s">
        <v>6717</v>
      </c>
      <c r="D1407" s="64"/>
      <c r="E1407" s="65">
        <v>52.06</v>
      </c>
      <c r="F1407" s="34"/>
      <c r="G1407" s="34"/>
      <c r="H1407" s="33"/>
      <c r="I1407" s="33"/>
      <c r="J1407" s="33"/>
      <c r="K1407" s="33"/>
    </row>
    <row r="1408" spans="1:11" outlineLevel="1" x14ac:dyDescent="0.2">
      <c r="A1408" s="31"/>
      <c r="B1408" s="32"/>
      <c r="C1408" s="71" t="s">
        <v>6718</v>
      </c>
      <c r="D1408" s="64"/>
      <c r="E1408" s="65">
        <v>21.71</v>
      </c>
      <c r="F1408" s="34"/>
      <c r="G1408" s="34"/>
      <c r="H1408" s="33"/>
      <c r="I1408" s="33"/>
      <c r="J1408" s="33"/>
      <c r="K1408" s="33"/>
    </row>
    <row r="1409" spans="1:11" outlineLevel="1" x14ac:dyDescent="0.2">
      <c r="A1409" s="31"/>
      <c r="B1409" s="32"/>
      <c r="C1409" s="71" t="s">
        <v>6719</v>
      </c>
      <c r="D1409" s="64"/>
      <c r="E1409" s="65">
        <v>6.42</v>
      </c>
      <c r="F1409" s="34"/>
      <c r="G1409" s="34"/>
      <c r="H1409" s="33"/>
      <c r="I1409" s="33"/>
      <c r="J1409" s="33"/>
      <c r="K1409" s="33"/>
    </row>
    <row r="1410" spans="1:11" outlineLevel="1" x14ac:dyDescent="0.2">
      <c r="A1410" s="31"/>
      <c r="B1410" s="32"/>
      <c r="C1410" s="71" t="s">
        <v>6720</v>
      </c>
      <c r="D1410" s="64"/>
      <c r="E1410" s="65">
        <v>1.31</v>
      </c>
      <c r="F1410" s="34"/>
      <c r="G1410" s="34"/>
      <c r="H1410" s="33"/>
      <c r="I1410" s="33"/>
      <c r="J1410" s="33"/>
      <c r="K1410" s="33"/>
    </row>
    <row r="1411" spans="1:11" outlineLevel="1" x14ac:dyDescent="0.2">
      <c r="A1411" s="31"/>
      <c r="B1411" s="32"/>
      <c r="C1411" s="71" t="s">
        <v>6721</v>
      </c>
      <c r="D1411" s="64"/>
      <c r="E1411" s="65">
        <v>3.12</v>
      </c>
      <c r="F1411" s="34"/>
      <c r="G1411" s="34"/>
      <c r="H1411" s="33"/>
      <c r="I1411" s="33"/>
      <c r="J1411" s="33"/>
      <c r="K1411" s="33"/>
    </row>
    <row r="1412" spans="1:11" outlineLevel="1" x14ac:dyDescent="0.2">
      <c r="A1412" s="31"/>
      <c r="B1412" s="32"/>
      <c r="C1412" s="71" t="s">
        <v>6722</v>
      </c>
      <c r="D1412" s="64"/>
      <c r="E1412" s="65">
        <v>0.97</v>
      </c>
      <c r="F1412" s="34"/>
      <c r="G1412" s="34"/>
      <c r="H1412" s="33"/>
      <c r="I1412" s="33"/>
      <c r="J1412" s="33"/>
      <c r="K1412" s="33"/>
    </row>
    <row r="1413" spans="1:11" outlineLevel="1" x14ac:dyDescent="0.2">
      <c r="A1413" s="31"/>
      <c r="B1413" s="32"/>
      <c r="C1413" s="71" t="s">
        <v>6723</v>
      </c>
      <c r="D1413" s="64"/>
      <c r="E1413" s="65">
        <v>1.22</v>
      </c>
      <c r="F1413" s="34"/>
      <c r="G1413" s="34"/>
      <c r="H1413" s="33"/>
      <c r="I1413" s="33"/>
      <c r="J1413" s="33"/>
      <c r="K1413" s="33"/>
    </row>
    <row r="1414" spans="1:11" outlineLevel="1" x14ac:dyDescent="0.2">
      <c r="A1414" s="31"/>
      <c r="B1414" s="32"/>
      <c r="C1414" s="71" t="s">
        <v>404</v>
      </c>
      <c r="D1414" s="64"/>
      <c r="E1414" s="65"/>
      <c r="F1414" s="34"/>
      <c r="G1414" s="34"/>
      <c r="H1414" s="33"/>
      <c r="I1414" s="33"/>
      <c r="J1414" s="33"/>
      <c r="K1414" s="33"/>
    </row>
    <row r="1415" spans="1:11" outlineLevel="1" x14ac:dyDescent="0.2">
      <c r="A1415" s="31"/>
      <c r="B1415" s="32"/>
      <c r="C1415" s="71" t="s">
        <v>6724</v>
      </c>
      <c r="D1415" s="64"/>
      <c r="E1415" s="65">
        <v>119.33</v>
      </c>
      <c r="F1415" s="34"/>
      <c r="G1415" s="34"/>
      <c r="H1415" s="33"/>
      <c r="I1415" s="33"/>
      <c r="J1415" s="33"/>
      <c r="K1415" s="33"/>
    </row>
    <row r="1416" spans="1:11" outlineLevel="1" x14ac:dyDescent="0.2">
      <c r="A1416" s="31"/>
      <c r="B1416" s="32"/>
      <c r="C1416" s="71" t="s">
        <v>6725</v>
      </c>
      <c r="D1416" s="64"/>
      <c r="E1416" s="65">
        <v>31.04</v>
      </c>
      <c r="F1416" s="34"/>
      <c r="G1416" s="34"/>
      <c r="H1416" s="33"/>
      <c r="I1416" s="33"/>
      <c r="J1416" s="33"/>
      <c r="K1416" s="33"/>
    </row>
    <row r="1417" spans="1:11" outlineLevel="1" x14ac:dyDescent="0.2">
      <c r="A1417" s="31"/>
      <c r="B1417" s="32"/>
      <c r="C1417" s="71" t="s">
        <v>6726</v>
      </c>
      <c r="D1417" s="64"/>
      <c r="E1417" s="65">
        <v>79.650000000000006</v>
      </c>
      <c r="F1417" s="34"/>
      <c r="G1417" s="34"/>
      <c r="H1417" s="33"/>
      <c r="I1417" s="33"/>
      <c r="J1417" s="33"/>
      <c r="K1417" s="33"/>
    </row>
    <row r="1418" spans="1:11" outlineLevel="1" x14ac:dyDescent="0.2">
      <c r="A1418" s="31"/>
      <c r="B1418" s="32"/>
      <c r="C1418" s="71" t="s">
        <v>6727</v>
      </c>
      <c r="D1418" s="64"/>
      <c r="E1418" s="65">
        <v>8.7899999999999991</v>
      </c>
      <c r="F1418" s="34"/>
      <c r="G1418" s="34"/>
      <c r="H1418" s="33"/>
      <c r="I1418" s="33"/>
      <c r="J1418" s="33"/>
      <c r="K1418" s="33"/>
    </row>
    <row r="1419" spans="1:11" outlineLevel="1" x14ac:dyDescent="0.2">
      <c r="A1419" s="31"/>
      <c r="B1419" s="32"/>
      <c r="C1419" s="71" t="s">
        <v>6728</v>
      </c>
      <c r="D1419" s="64"/>
      <c r="E1419" s="65">
        <v>6.94</v>
      </c>
      <c r="F1419" s="34"/>
      <c r="G1419" s="34"/>
      <c r="H1419" s="33"/>
      <c r="I1419" s="33"/>
      <c r="J1419" s="33"/>
      <c r="K1419" s="33"/>
    </row>
    <row r="1420" spans="1:11" outlineLevel="1" x14ac:dyDescent="0.2">
      <c r="A1420" s="31"/>
      <c r="B1420" s="32"/>
      <c r="C1420" s="71" t="s">
        <v>6729</v>
      </c>
      <c r="D1420" s="64"/>
      <c r="E1420" s="65">
        <v>1.1000000000000001</v>
      </c>
      <c r="F1420" s="34"/>
      <c r="G1420" s="34"/>
      <c r="H1420" s="33"/>
      <c r="I1420" s="33"/>
      <c r="J1420" s="33"/>
      <c r="K1420" s="33"/>
    </row>
    <row r="1421" spans="1:11" outlineLevel="1" x14ac:dyDescent="0.2">
      <c r="A1421" s="31"/>
      <c r="B1421" s="32"/>
      <c r="C1421" s="71" t="s">
        <v>6730</v>
      </c>
      <c r="D1421" s="64"/>
      <c r="E1421" s="65">
        <v>2.66</v>
      </c>
      <c r="F1421" s="34"/>
      <c r="G1421" s="34"/>
      <c r="H1421" s="33"/>
      <c r="I1421" s="33"/>
      <c r="J1421" s="33"/>
      <c r="K1421" s="33"/>
    </row>
    <row r="1422" spans="1:11" outlineLevel="1" x14ac:dyDescent="0.2">
      <c r="A1422" s="31"/>
      <c r="B1422" s="32"/>
      <c r="C1422" s="71" t="s">
        <v>6731</v>
      </c>
      <c r="D1422" s="64"/>
      <c r="E1422" s="65">
        <v>3.87</v>
      </c>
      <c r="F1422" s="34"/>
      <c r="G1422" s="34"/>
      <c r="H1422" s="33"/>
      <c r="I1422" s="33"/>
      <c r="J1422" s="33"/>
      <c r="K1422" s="33"/>
    </row>
    <row r="1423" spans="1:11" outlineLevel="1" x14ac:dyDescent="0.2">
      <c r="A1423" s="31"/>
      <c r="B1423" s="32"/>
      <c r="C1423" s="71" t="s">
        <v>6732</v>
      </c>
      <c r="D1423" s="64"/>
      <c r="E1423" s="65">
        <v>1.28</v>
      </c>
      <c r="F1423" s="34"/>
      <c r="G1423" s="34"/>
      <c r="H1423" s="33"/>
      <c r="I1423" s="33"/>
      <c r="J1423" s="33"/>
      <c r="K1423" s="33"/>
    </row>
    <row r="1424" spans="1:11" outlineLevel="1" x14ac:dyDescent="0.2">
      <c r="A1424" s="31"/>
      <c r="B1424" s="32"/>
      <c r="C1424" s="71" t="s">
        <v>6733</v>
      </c>
      <c r="D1424" s="64"/>
      <c r="E1424" s="65">
        <v>5.15</v>
      </c>
      <c r="F1424" s="34"/>
      <c r="G1424" s="34"/>
      <c r="H1424" s="33"/>
      <c r="I1424" s="33"/>
      <c r="J1424" s="33"/>
      <c r="K1424" s="33"/>
    </row>
    <row r="1425" spans="1:11" outlineLevel="1" x14ac:dyDescent="0.2">
      <c r="A1425" s="31"/>
      <c r="B1425" s="32"/>
      <c r="C1425" s="71" t="s">
        <v>6734</v>
      </c>
      <c r="D1425" s="64"/>
      <c r="E1425" s="65">
        <v>3.17</v>
      </c>
      <c r="F1425" s="34"/>
      <c r="G1425" s="34"/>
      <c r="H1425" s="33"/>
      <c r="I1425" s="33"/>
      <c r="J1425" s="33"/>
      <c r="K1425" s="33"/>
    </row>
    <row r="1426" spans="1:11" outlineLevel="1" x14ac:dyDescent="0.2">
      <c r="A1426" s="31"/>
      <c r="B1426" s="32"/>
      <c r="C1426" s="71" t="s">
        <v>6735</v>
      </c>
      <c r="D1426" s="64"/>
      <c r="E1426" s="65">
        <v>11.67</v>
      </c>
      <c r="F1426" s="34"/>
      <c r="G1426" s="34"/>
      <c r="H1426" s="33"/>
      <c r="I1426" s="33"/>
      <c r="J1426" s="33"/>
      <c r="K1426" s="33"/>
    </row>
    <row r="1427" spans="1:11" outlineLevel="1" x14ac:dyDescent="0.2">
      <c r="A1427" s="31"/>
      <c r="B1427" s="32"/>
      <c r="C1427" s="71" t="s">
        <v>6736</v>
      </c>
      <c r="D1427" s="64"/>
      <c r="E1427" s="65">
        <v>3.1</v>
      </c>
      <c r="F1427" s="34"/>
      <c r="G1427" s="34"/>
      <c r="H1427" s="33"/>
      <c r="I1427" s="33"/>
      <c r="J1427" s="33"/>
      <c r="K1427" s="33"/>
    </row>
    <row r="1428" spans="1:11" outlineLevel="1" x14ac:dyDescent="0.2">
      <c r="A1428" s="31"/>
      <c r="B1428" s="32"/>
      <c r="C1428" s="71" t="s">
        <v>6737</v>
      </c>
      <c r="D1428" s="64"/>
      <c r="E1428" s="65">
        <v>6.15</v>
      </c>
      <c r="F1428" s="34"/>
      <c r="G1428" s="34"/>
      <c r="H1428" s="33"/>
      <c r="I1428" s="33"/>
      <c r="J1428" s="33"/>
      <c r="K1428" s="33"/>
    </row>
    <row r="1429" spans="1:11" outlineLevel="1" x14ac:dyDescent="0.2">
      <c r="A1429" s="31"/>
      <c r="B1429" s="32"/>
      <c r="C1429" s="71" t="s">
        <v>6738</v>
      </c>
      <c r="D1429" s="64"/>
      <c r="E1429" s="65">
        <v>94.12</v>
      </c>
      <c r="F1429" s="34"/>
      <c r="G1429" s="34"/>
      <c r="H1429" s="33"/>
      <c r="I1429" s="33"/>
      <c r="J1429" s="33"/>
      <c r="K1429" s="33"/>
    </row>
    <row r="1430" spans="1:11" outlineLevel="1" x14ac:dyDescent="0.2">
      <c r="A1430" s="31"/>
      <c r="B1430" s="32"/>
      <c r="C1430" s="71" t="s">
        <v>6739</v>
      </c>
      <c r="D1430" s="64"/>
      <c r="E1430" s="65">
        <v>21.16</v>
      </c>
      <c r="F1430" s="34"/>
      <c r="G1430" s="34"/>
      <c r="H1430" s="33"/>
      <c r="I1430" s="33"/>
      <c r="J1430" s="33"/>
      <c r="K1430" s="33"/>
    </row>
    <row r="1431" spans="1:11" outlineLevel="1" x14ac:dyDescent="0.2">
      <c r="A1431" s="31"/>
      <c r="B1431" s="32"/>
      <c r="C1431" s="71" t="s">
        <v>6740</v>
      </c>
      <c r="D1431" s="64"/>
      <c r="E1431" s="65">
        <v>13.04</v>
      </c>
      <c r="F1431" s="34"/>
      <c r="G1431" s="34"/>
      <c r="H1431" s="33"/>
      <c r="I1431" s="33"/>
      <c r="J1431" s="33"/>
      <c r="K1431" s="33"/>
    </row>
    <row r="1432" spans="1:11" outlineLevel="1" x14ac:dyDescent="0.2">
      <c r="A1432" s="31"/>
      <c r="B1432" s="32"/>
      <c r="C1432" s="71" t="s">
        <v>6741</v>
      </c>
      <c r="D1432" s="64"/>
      <c r="E1432" s="65">
        <v>23.98</v>
      </c>
      <c r="F1432" s="34"/>
      <c r="G1432" s="34"/>
      <c r="H1432" s="33"/>
      <c r="I1432" s="33"/>
      <c r="J1432" s="33"/>
      <c r="K1432" s="33"/>
    </row>
    <row r="1433" spans="1:11" outlineLevel="1" x14ac:dyDescent="0.2">
      <c r="A1433" s="31"/>
      <c r="B1433" s="32"/>
      <c r="C1433" s="71" t="s">
        <v>6742</v>
      </c>
      <c r="D1433" s="64"/>
      <c r="E1433" s="65">
        <v>2.2000000000000002</v>
      </c>
      <c r="F1433" s="34"/>
      <c r="G1433" s="34"/>
      <c r="H1433" s="33"/>
      <c r="I1433" s="33"/>
      <c r="J1433" s="33"/>
      <c r="K1433" s="33"/>
    </row>
    <row r="1434" spans="1:11" outlineLevel="1" x14ac:dyDescent="0.2">
      <c r="A1434" s="31"/>
      <c r="B1434" s="32"/>
      <c r="C1434" s="71" t="s">
        <v>6743</v>
      </c>
      <c r="D1434" s="64"/>
      <c r="E1434" s="65">
        <v>13.99</v>
      </c>
      <c r="F1434" s="34"/>
      <c r="G1434" s="34"/>
      <c r="H1434" s="33"/>
      <c r="I1434" s="33"/>
      <c r="J1434" s="33"/>
      <c r="K1434" s="33"/>
    </row>
    <row r="1435" spans="1:11" outlineLevel="1" x14ac:dyDescent="0.2">
      <c r="A1435" s="31"/>
      <c r="B1435" s="32"/>
      <c r="C1435" s="71" t="s">
        <v>6744</v>
      </c>
      <c r="D1435" s="64"/>
      <c r="E1435" s="65">
        <v>2.12</v>
      </c>
      <c r="F1435" s="34"/>
      <c r="G1435" s="34"/>
      <c r="H1435" s="33"/>
      <c r="I1435" s="33"/>
      <c r="J1435" s="33"/>
      <c r="K1435" s="33"/>
    </row>
    <row r="1436" spans="1:11" outlineLevel="1" x14ac:dyDescent="0.2">
      <c r="A1436" s="31"/>
      <c r="B1436" s="32"/>
      <c r="C1436" s="71" t="s">
        <v>6745</v>
      </c>
      <c r="D1436" s="64"/>
      <c r="E1436" s="65">
        <v>2.12</v>
      </c>
      <c r="F1436" s="34"/>
      <c r="G1436" s="34"/>
      <c r="H1436" s="33"/>
      <c r="I1436" s="33"/>
      <c r="J1436" s="33"/>
      <c r="K1436" s="33"/>
    </row>
    <row r="1437" spans="1:11" outlineLevel="1" x14ac:dyDescent="0.2">
      <c r="A1437" s="31"/>
      <c r="B1437" s="32"/>
      <c r="C1437" s="71" t="s">
        <v>6746</v>
      </c>
      <c r="D1437" s="64"/>
      <c r="E1437" s="65">
        <v>0.9</v>
      </c>
      <c r="F1437" s="34"/>
      <c r="G1437" s="34"/>
      <c r="H1437" s="33"/>
      <c r="I1437" s="33"/>
      <c r="J1437" s="33"/>
      <c r="K1437" s="33"/>
    </row>
    <row r="1438" spans="1:11" outlineLevel="1" x14ac:dyDescent="0.2">
      <c r="A1438" s="31"/>
      <c r="B1438" s="32"/>
      <c r="C1438" s="71" t="s">
        <v>6747</v>
      </c>
      <c r="D1438" s="64"/>
      <c r="E1438" s="65">
        <v>1.24</v>
      </c>
      <c r="F1438" s="34"/>
      <c r="G1438" s="34"/>
      <c r="H1438" s="33"/>
      <c r="I1438" s="33"/>
      <c r="J1438" s="33"/>
      <c r="K1438" s="33"/>
    </row>
    <row r="1439" spans="1:11" outlineLevel="1" x14ac:dyDescent="0.2">
      <c r="A1439" s="31"/>
      <c r="B1439" s="32"/>
      <c r="C1439" s="71" t="s">
        <v>6748</v>
      </c>
      <c r="D1439" s="64"/>
      <c r="E1439" s="65">
        <v>38.409999999999997</v>
      </c>
      <c r="F1439" s="34"/>
      <c r="G1439" s="34"/>
      <c r="H1439" s="33"/>
      <c r="I1439" s="33"/>
      <c r="J1439" s="33"/>
      <c r="K1439" s="33"/>
    </row>
    <row r="1440" spans="1:11" outlineLevel="1" x14ac:dyDescent="0.2">
      <c r="A1440" s="31"/>
      <c r="B1440" s="32"/>
      <c r="C1440" s="71" t="s">
        <v>6749</v>
      </c>
      <c r="D1440" s="64"/>
      <c r="E1440" s="65">
        <v>36.1</v>
      </c>
      <c r="F1440" s="34"/>
      <c r="G1440" s="34"/>
      <c r="H1440" s="33"/>
      <c r="I1440" s="33"/>
      <c r="J1440" s="33"/>
      <c r="K1440" s="33"/>
    </row>
    <row r="1441" spans="1:11" outlineLevel="1" x14ac:dyDescent="0.2">
      <c r="A1441" s="31"/>
      <c r="B1441" s="32"/>
      <c r="C1441" s="71" t="s">
        <v>6750</v>
      </c>
      <c r="D1441" s="64"/>
      <c r="E1441" s="65">
        <v>19.72</v>
      </c>
      <c r="F1441" s="34"/>
      <c r="G1441" s="34"/>
      <c r="H1441" s="33"/>
      <c r="I1441" s="33"/>
      <c r="J1441" s="33"/>
      <c r="K1441" s="33"/>
    </row>
    <row r="1442" spans="1:11" outlineLevel="1" x14ac:dyDescent="0.2">
      <c r="A1442" s="31"/>
      <c r="B1442" s="32"/>
      <c r="C1442" s="71" t="s">
        <v>408</v>
      </c>
      <c r="D1442" s="64"/>
      <c r="E1442" s="65"/>
      <c r="F1442" s="34"/>
      <c r="G1442" s="34"/>
      <c r="H1442" s="33"/>
      <c r="I1442" s="33"/>
      <c r="J1442" s="33"/>
      <c r="K1442" s="33"/>
    </row>
    <row r="1443" spans="1:11" outlineLevel="1" x14ac:dyDescent="0.2">
      <c r="A1443" s="31"/>
      <c r="B1443" s="32"/>
      <c r="C1443" s="71" t="s">
        <v>6751</v>
      </c>
      <c r="D1443" s="64"/>
      <c r="E1443" s="65">
        <v>157.46</v>
      </c>
      <c r="F1443" s="34"/>
      <c r="G1443" s="34"/>
      <c r="H1443" s="33"/>
      <c r="I1443" s="33"/>
      <c r="J1443" s="33"/>
      <c r="K1443" s="33"/>
    </row>
    <row r="1444" spans="1:11" outlineLevel="1" x14ac:dyDescent="0.2">
      <c r="A1444" s="31"/>
      <c r="B1444" s="32"/>
      <c r="C1444" s="71" t="s">
        <v>6752</v>
      </c>
      <c r="D1444" s="64"/>
      <c r="E1444" s="65">
        <v>32.94</v>
      </c>
      <c r="F1444" s="34"/>
      <c r="G1444" s="34"/>
      <c r="H1444" s="33"/>
      <c r="I1444" s="33"/>
      <c r="J1444" s="33"/>
      <c r="K1444" s="33"/>
    </row>
    <row r="1445" spans="1:11" outlineLevel="1" x14ac:dyDescent="0.2">
      <c r="A1445" s="31"/>
      <c r="B1445" s="32"/>
      <c r="C1445" s="71" t="s">
        <v>6753</v>
      </c>
      <c r="D1445" s="64"/>
      <c r="E1445" s="65">
        <v>4.67</v>
      </c>
      <c r="F1445" s="34"/>
      <c r="G1445" s="34"/>
      <c r="H1445" s="33"/>
      <c r="I1445" s="33"/>
      <c r="J1445" s="33"/>
      <c r="K1445" s="33"/>
    </row>
    <row r="1446" spans="1:11" outlineLevel="1" x14ac:dyDescent="0.2">
      <c r="A1446" s="31"/>
      <c r="B1446" s="32"/>
      <c r="C1446" s="71" t="s">
        <v>6754</v>
      </c>
      <c r="D1446" s="64"/>
      <c r="E1446" s="65">
        <v>37.18</v>
      </c>
      <c r="F1446" s="34"/>
      <c r="G1446" s="34"/>
      <c r="H1446" s="33"/>
      <c r="I1446" s="33"/>
      <c r="J1446" s="33"/>
      <c r="K1446" s="33"/>
    </row>
    <row r="1447" spans="1:11" outlineLevel="1" x14ac:dyDescent="0.2">
      <c r="A1447" s="31"/>
      <c r="B1447" s="32"/>
      <c r="C1447" s="71" t="s">
        <v>6755</v>
      </c>
      <c r="D1447" s="64"/>
      <c r="E1447" s="65">
        <v>39.36</v>
      </c>
      <c r="F1447" s="34"/>
      <c r="G1447" s="34"/>
      <c r="H1447" s="33"/>
      <c r="I1447" s="33"/>
      <c r="J1447" s="33"/>
      <c r="K1447" s="33"/>
    </row>
    <row r="1448" spans="1:11" outlineLevel="1" x14ac:dyDescent="0.2">
      <c r="A1448" s="31"/>
      <c r="B1448" s="32"/>
      <c r="C1448" s="71" t="s">
        <v>6756</v>
      </c>
      <c r="D1448" s="64"/>
      <c r="E1448" s="65">
        <v>3.04</v>
      </c>
      <c r="F1448" s="34"/>
      <c r="G1448" s="34"/>
      <c r="H1448" s="33"/>
      <c r="I1448" s="33"/>
      <c r="J1448" s="33"/>
      <c r="K1448" s="33"/>
    </row>
    <row r="1449" spans="1:11" outlineLevel="1" x14ac:dyDescent="0.2">
      <c r="A1449" s="31"/>
      <c r="B1449" s="32"/>
      <c r="C1449" s="71" t="s">
        <v>6757</v>
      </c>
      <c r="D1449" s="64"/>
      <c r="E1449" s="65">
        <v>21.54</v>
      </c>
      <c r="F1449" s="34"/>
      <c r="G1449" s="34"/>
      <c r="H1449" s="33"/>
      <c r="I1449" s="33"/>
      <c r="J1449" s="33"/>
      <c r="K1449" s="33"/>
    </row>
    <row r="1450" spans="1:11" outlineLevel="1" x14ac:dyDescent="0.2">
      <c r="A1450" s="31"/>
      <c r="B1450" s="32"/>
      <c r="C1450" s="71" t="s">
        <v>6758</v>
      </c>
      <c r="D1450" s="64"/>
      <c r="E1450" s="65">
        <v>82.12</v>
      </c>
      <c r="F1450" s="34"/>
      <c r="G1450" s="34"/>
      <c r="H1450" s="33"/>
      <c r="I1450" s="33"/>
      <c r="J1450" s="33"/>
      <c r="K1450" s="33"/>
    </row>
    <row r="1451" spans="1:11" outlineLevel="1" x14ac:dyDescent="0.2">
      <c r="A1451" s="31"/>
      <c r="B1451" s="32"/>
      <c r="C1451" s="71" t="s">
        <v>6759</v>
      </c>
      <c r="D1451" s="64"/>
      <c r="E1451" s="65">
        <v>82.14</v>
      </c>
      <c r="F1451" s="34"/>
      <c r="G1451" s="34"/>
      <c r="H1451" s="33"/>
      <c r="I1451" s="33"/>
      <c r="J1451" s="33"/>
      <c r="K1451" s="33"/>
    </row>
    <row r="1452" spans="1:11" outlineLevel="1" x14ac:dyDescent="0.2">
      <c r="A1452" s="31"/>
      <c r="B1452" s="32"/>
      <c r="C1452" s="71" t="s">
        <v>6760</v>
      </c>
      <c r="D1452" s="64"/>
      <c r="E1452" s="65">
        <v>1.89</v>
      </c>
      <c r="F1452" s="34"/>
      <c r="G1452" s="34"/>
      <c r="H1452" s="33"/>
      <c r="I1452" s="33"/>
      <c r="J1452" s="33"/>
      <c r="K1452" s="33"/>
    </row>
    <row r="1453" spans="1:11" outlineLevel="1" x14ac:dyDescent="0.2">
      <c r="A1453" s="31"/>
      <c r="B1453" s="32"/>
      <c r="C1453" s="71" t="s">
        <v>6761</v>
      </c>
      <c r="D1453" s="64"/>
      <c r="E1453" s="65">
        <v>4.34</v>
      </c>
      <c r="F1453" s="34"/>
      <c r="G1453" s="34"/>
      <c r="H1453" s="33"/>
      <c r="I1453" s="33"/>
      <c r="J1453" s="33"/>
      <c r="K1453" s="33"/>
    </row>
    <row r="1454" spans="1:11" outlineLevel="1" x14ac:dyDescent="0.2">
      <c r="A1454" s="31"/>
      <c r="B1454" s="32"/>
      <c r="C1454" s="71" t="s">
        <v>6762</v>
      </c>
      <c r="D1454" s="64"/>
      <c r="E1454" s="65">
        <v>76.599999999999994</v>
      </c>
      <c r="F1454" s="34"/>
      <c r="G1454" s="34"/>
      <c r="H1454" s="33"/>
      <c r="I1454" s="33"/>
      <c r="J1454" s="33"/>
      <c r="K1454" s="33"/>
    </row>
    <row r="1455" spans="1:11" outlineLevel="1" x14ac:dyDescent="0.2">
      <c r="A1455" s="31"/>
      <c r="B1455" s="32"/>
      <c r="C1455" s="71" t="s">
        <v>411</v>
      </c>
      <c r="D1455" s="64"/>
      <c r="E1455" s="65"/>
      <c r="F1455" s="34"/>
      <c r="G1455" s="34"/>
      <c r="H1455" s="33"/>
      <c r="I1455" s="33"/>
      <c r="J1455" s="33"/>
      <c r="K1455" s="33"/>
    </row>
    <row r="1456" spans="1:11" outlineLevel="1" x14ac:dyDescent="0.2">
      <c r="A1456" s="31"/>
      <c r="B1456" s="32"/>
      <c r="C1456" s="71" t="s">
        <v>6763</v>
      </c>
      <c r="D1456" s="64"/>
      <c r="E1456" s="65">
        <v>28.97</v>
      </c>
      <c r="F1456" s="34"/>
      <c r="G1456" s="34"/>
      <c r="H1456" s="33"/>
      <c r="I1456" s="33"/>
      <c r="J1456" s="33"/>
      <c r="K1456" s="33"/>
    </row>
    <row r="1457" spans="1:11" outlineLevel="1" x14ac:dyDescent="0.2">
      <c r="A1457" s="31"/>
      <c r="B1457" s="32"/>
      <c r="C1457" s="71" t="s">
        <v>6764</v>
      </c>
      <c r="D1457" s="64"/>
      <c r="E1457" s="65">
        <v>129.4</v>
      </c>
      <c r="F1457" s="34"/>
      <c r="G1457" s="34"/>
      <c r="H1457" s="33"/>
      <c r="I1457" s="33"/>
      <c r="J1457" s="33"/>
      <c r="K1457" s="33"/>
    </row>
    <row r="1458" spans="1:11" outlineLevel="1" x14ac:dyDescent="0.2">
      <c r="A1458" s="31"/>
      <c r="B1458" s="32"/>
      <c r="C1458" s="71" t="s">
        <v>6765</v>
      </c>
      <c r="D1458" s="64"/>
      <c r="E1458" s="65">
        <v>4.71</v>
      </c>
      <c r="F1458" s="34"/>
      <c r="G1458" s="34"/>
      <c r="H1458" s="33"/>
      <c r="I1458" s="33"/>
      <c r="J1458" s="33"/>
      <c r="K1458" s="33"/>
    </row>
    <row r="1459" spans="1:11" outlineLevel="1" x14ac:dyDescent="0.2">
      <c r="A1459" s="31"/>
      <c r="B1459" s="32"/>
      <c r="C1459" s="71" t="s">
        <v>6766</v>
      </c>
      <c r="D1459" s="64"/>
      <c r="E1459" s="65">
        <v>77.16</v>
      </c>
      <c r="F1459" s="34"/>
      <c r="G1459" s="34"/>
      <c r="H1459" s="33"/>
      <c r="I1459" s="33"/>
      <c r="J1459" s="33"/>
      <c r="K1459" s="33"/>
    </row>
    <row r="1460" spans="1:11" outlineLevel="1" x14ac:dyDescent="0.2">
      <c r="A1460" s="31"/>
      <c r="B1460" s="32"/>
      <c r="C1460" s="71" t="s">
        <v>6767</v>
      </c>
      <c r="D1460" s="64"/>
      <c r="E1460" s="65">
        <v>3.22</v>
      </c>
      <c r="F1460" s="34"/>
      <c r="G1460" s="34"/>
      <c r="H1460" s="33"/>
      <c r="I1460" s="33"/>
      <c r="J1460" s="33"/>
      <c r="K1460" s="33"/>
    </row>
    <row r="1461" spans="1:11" outlineLevel="1" x14ac:dyDescent="0.2">
      <c r="A1461" s="31"/>
      <c r="B1461" s="32"/>
      <c r="C1461" s="71" t="s">
        <v>6768</v>
      </c>
      <c r="D1461" s="64"/>
      <c r="E1461" s="65">
        <v>26.69</v>
      </c>
      <c r="F1461" s="34"/>
      <c r="G1461" s="34"/>
      <c r="H1461" s="33"/>
      <c r="I1461" s="33"/>
      <c r="J1461" s="33"/>
      <c r="K1461" s="33"/>
    </row>
    <row r="1462" spans="1:11" outlineLevel="1" x14ac:dyDescent="0.2">
      <c r="A1462" s="31"/>
      <c r="B1462" s="32"/>
      <c r="C1462" s="71" t="s">
        <v>6769</v>
      </c>
      <c r="D1462" s="64"/>
      <c r="E1462" s="65">
        <v>81.95</v>
      </c>
      <c r="F1462" s="34"/>
      <c r="G1462" s="34"/>
      <c r="H1462" s="33"/>
      <c r="I1462" s="33"/>
      <c r="J1462" s="33"/>
      <c r="K1462" s="33"/>
    </row>
    <row r="1463" spans="1:11" outlineLevel="1" x14ac:dyDescent="0.2">
      <c r="A1463" s="31"/>
      <c r="B1463" s="32"/>
      <c r="C1463" s="71" t="s">
        <v>6770</v>
      </c>
      <c r="D1463" s="64"/>
      <c r="E1463" s="65">
        <v>28.74</v>
      </c>
      <c r="F1463" s="34"/>
      <c r="G1463" s="34"/>
      <c r="H1463" s="33"/>
      <c r="I1463" s="33"/>
      <c r="J1463" s="33"/>
      <c r="K1463" s="33"/>
    </row>
    <row r="1464" spans="1:11" outlineLevel="1" x14ac:dyDescent="0.2">
      <c r="A1464" s="31"/>
      <c r="B1464" s="32"/>
      <c r="C1464" s="71" t="s">
        <v>6771</v>
      </c>
      <c r="D1464" s="64"/>
      <c r="E1464" s="65">
        <v>82.36</v>
      </c>
      <c r="F1464" s="34"/>
      <c r="G1464" s="34"/>
      <c r="H1464" s="33"/>
      <c r="I1464" s="33"/>
      <c r="J1464" s="33"/>
      <c r="K1464" s="33"/>
    </row>
    <row r="1465" spans="1:11" outlineLevel="1" x14ac:dyDescent="0.2">
      <c r="A1465" s="31"/>
      <c r="B1465" s="32"/>
      <c r="C1465" s="71" t="s">
        <v>6772</v>
      </c>
      <c r="D1465" s="64"/>
      <c r="E1465" s="65">
        <v>1.91</v>
      </c>
      <c r="F1465" s="34"/>
      <c r="G1465" s="34"/>
      <c r="H1465" s="33"/>
      <c r="I1465" s="33"/>
      <c r="J1465" s="33"/>
      <c r="K1465" s="33"/>
    </row>
    <row r="1466" spans="1:11" outlineLevel="1" x14ac:dyDescent="0.2">
      <c r="A1466" s="31"/>
      <c r="B1466" s="32"/>
      <c r="C1466" s="71" t="s">
        <v>6773</v>
      </c>
      <c r="D1466" s="64"/>
      <c r="E1466" s="65">
        <v>1.5</v>
      </c>
      <c r="F1466" s="34"/>
      <c r="G1466" s="34"/>
      <c r="H1466" s="33"/>
      <c r="I1466" s="33"/>
      <c r="J1466" s="33"/>
      <c r="K1466" s="33"/>
    </row>
    <row r="1467" spans="1:11" outlineLevel="1" x14ac:dyDescent="0.2">
      <c r="A1467" s="31"/>
      <c r="B1467" s="32"/>
      <c r="C1467" s="71" t="s">
        <v>6774</v>
      </c>
      <c r="D1467" s="64"/>
      <c r="E1467" s="65">
        <v>1.34</v>
      </c>
      <c r="F1467" s="34"/>
      <c r="G1467" s="34"/>
      <c r="H1467" s="33"/>
      <c r="I1467" s="33"/>
      <c r="J1467" s="33"/>
      <c r="K1467" s="33"/>
    </row>
    <row r="1468" spans="1:11" outlineLevel="1" x14ac:dyDescent="0.2">
      <c r="A1468" s="31"/>
      <c r="B1468" s="32"/>
      <c r="C1468" s="71" t="s">
        <v>6775</v>
      </c>
      <c r="D1468" s="64"/>
      <c r="E1468" s="65">
        <v>1.44</v>
      </c>
      <c r="F1468" s="34"/>
      <c r="G1468" s="34"/>
      <c r="H1468" s="33"/>
      <c r="I1468" s="33"/>
      <c r="J1468" s="33"/>
      <c r="K1468" s="33"/>
    </row>
    <row r="1469" spans="1:11" outlineLevel="1" x14ac:dyDescent="0.2">
      <c r="A1469" s="31"/>
      <c r="B1469" s="32"/>
      <c r="C1469" s="71" t="s">
        <v>6776</v>
      </c>
      <c r="D1469" s="64"/>
      <c r="E1469" s="65">
        <v>77.2</v>
      </c>
      <c r="F1469" s="34"/>
      <c r="G1469" s="34"/>
      <c r="H1469" s="33"/>
      <c r="I1469" s="33"/>
      <c r="J1469" s="33"/>
      <c r="K1469" s="33"/>
    </row>
    <row r="1470" spans="1:11" outlineLevel="1" x14ac:dyDescent="0.2">
      <c r="A1470" s="31"/>
      <c r="B1470" s="32"/>
      <c r="C1470" s="71" t="s">
        <v>415</v>
      </c>
      <c r="D1470" s="64"/>
      <c r="E1470" s="65"/>
      <c r="F1470" s="34"/>
      <c r="G1470" s="34"/>
      <c r="H1470" s="33"/>
      <c r="I1470" s="33"/>
      <c r="J1470" s="33"/>
      <c r="K1470" s="33"/>
    </row>
    <row r="1471" spans="1:11" outlineLevel="1" x14ac:dyDescent="0.2">
      <c r="A1471" s="31"/>
      <c r="B1471" s="32"/>
      <c r="C1471" s="71" t="s">
        <v>6777</v>
      </c>
      <c r="D1471" s="64"/>
      <c r="E1471" s="65">
        <v>14.29</v>
      </c>
      <c r="F1471" s="34"/>
      <c r="G1471" s="34"/>
      <c r="H1471" s="33"/>
      <c r="I1471" s="33"/>
      <c r="J1471" s="33"/>
      <c r="K1471" s="33"/>
    </row>
    <row r="1472" spans="1:11" outlineLevel="1" x14ac:dyDescent="0.2">
      <c r="A1472" s="31"/>
      <c r="B1472" s="32"/>
      <c r="C1472" s="71" t="s">
        <v>6778</v>
      </c>
      <c r="D1472" s="64"/>
      <c r="E1472" s="65">
        <v>141.22999999999999</v>
      </c>
      <c r="F1472" s="34"/>
      <c r="G1472" s="34"/>
      <c r="H1472" s="33"/>
      <c r="I1472" s="33"/>
      <c r="J1472" s="33"/>
      <c r="K1472" s="33"/>
    </row>
    <row r="1473" spans="1:11" outlineLevel="1" x14ac:dyDescent="0.2">
      <c r="A1473" s="31"/>
      <c r="B1473" s="32"/>
      <c r="C1473" s="71" t="s">
        <v>6779</v>
      </c>
      <c r="D1473" s="64"/>
      <c r="E1473" s="65">
        <v>33.17</v>
      </c>
      <c r="F1473" s="34"/>
      <c r="G1473" s="34"/>
      <c r="H1473" s="33"/>
      <c r="I1473" s="33"/>
      <c r="J1473" s="33"/>
      <c r="K1473" s="33"/>
    </row>
    <row r="1474" spans="1:11" outlineLevel="1" x14ac:dyDescent="0.2">
      <c r="A1474" s="31"/>
      <c r="B1474" s="32"/>
      <c r="C1474" s="71" t="s">
        <v>6780</v>
      </c>
      <c r="D1474" s="64"/>
      <c r="E1474" s="65">
        <v>78.010000000000005</v>
      </c>
      <c r="F1474" s="34"/>
      <c r="G1474" s="34"/>
      <c r="H1474" s="33"/>
      <c r="I1474" s="33"/>
      <c r="J1474" s="33"/>
      <c r="K1474" s="33"/>
    </row>
    <row r="1475" spans="1:11" outlineLevel="1" x14ac:dyDescent="0.2">
      <c r="A1475" s="31"/>
      <c r="B1475" s="32"/>
      <c r="C1475" s="71" t="s">
        <v>6781</v>
      </c>
      <c r="D1475" s="64"/>
      <c r="E1475" s="65">
        <v>5.9</v>
      </c>
      <c r="F1475" s="34"/>
      <c r="G1475" s="34"/>
      <c r="H1475" s="33"/>
      <c r="I1475" s="33"/>
      <c r="J1475" s="33"/>
      <c r="K1475" s="33"/>
    </row>
    <row r="1476" spans="1:11" outlineLevel="1" x14ac:dyDescent="0.2">
      <c r="A1476" s="31"/>
      <c r="B1476" s="32"/>
      <c r="C1476" s="71" t="s">
        <v>6782</v>
      </c>
      <c r="D1476" s="64"/>
      <c r="E1476" s="65">
        <v>10.29</v>
      </c>
      <c r="F1476" s="34"/>
      <c r="G1476" s="34"/>
      <c r="H1476" s="33"/>
      <c r="I1476" s="33"/>
      <c r="J1476" s="33"/>
      <c r="K1476" s="33"/>
    </row>
    <row r="1477" spans="1:11" outlineLevel="1" x14ac:dyDescent="0.2">
      <c r="A1477" s="31"/>
      <c r="B1477" s="32"/>
      <c r="C1477" s="71" t="s">
        <v>6783</v>
      </c>
      <c r="D1477" s="64"/>
      <c r="E1477" s="65">
        <v>42.07</v>
      </c>
      <c r="F1477" s="34"/>
      <c r="G1477" s="34"/>
      <c r="H1477" s="33"/>
      <c r="I1477" s="33"/>
      <c r="J1477" s="33"/>
      <c r="K1477" s="33"/>
    </row>
    <row r="1478" spans="1:11" outlineLevel="1" x14ac:dyDescent="0.2">
      <c r="A1478" s="31"/>
      <c r="B1478" s="32"/>
      <c r="C1478" s="71" t="s">
        <v>6784</v>
      </c>
      <c r="D1478" s="64"/>
      <c r="E1478" s="65">
        <v>36.81</v>
      </c>
      <c r="F1478" s="34"/>
      <c r="G1478" s="34"/>
      <c r="H1478" s="33"/>
      <c r="I1478" s="33"/>
      <c r="J1478" s="33"/>
      <c r="K1478" s="33"/>
    </row>
    <row r="1479" spans="1:11" outlineLevel="1" x14ac:dyDescent="0.2">
      <c r="A1479" s="31"/>
      <c r="B1479" s="32"/>
      <c r="C1479" s="71" t="s">
        <v>6785</v>
      </c>
      <c r="D1479" s="64"/>
      <c r="E1479" s="65">
        <v>5.33</v>
      </c>
      <c r="F1479" s="34"/>
      <c r="G1479" s="34"/>
      <c r="H1479" s="33"/>
      <c r="I1479" s="33"/>
      <c r="J1479" s="33"/>
      <c r="K1479" s="33"/>
    </row>
    <row r="1480" spans="1:11" outlineLevel="1" x14ac:dyDescent="0.2">
      <c r="A1480" s="31"/>
      <c r="B1480" s="32"/>
      <c r="C1480" s="71" t="s">
        <v>6786</v>
      </c>
      <c r="D1480" s="64"/>
      <c r="E1480" s="65">
        <v>71.52</v>
      </c>
      <c r="F1480" s="34"/>
      <c r="G1480" s="34"/>
      <c r="H1480" s="33"/>
      <c r="I1480" s="33"/>
      <c r="J1480" s="33"/>
      <c r="K1480" s="33"/>
    </row>
    <row r="1481" spans="1:11" outlineLevel="1" x14ac:dyDescent="0.2">
      <c r="A1481" s="31"/>
      <c r="B1481" s="32"/>
      <c r="C1481" s="71" t="s">
        <v>6787</v>
      </c>
      <c r="D1481" s="64"/>
      <c r="E1481" s="65">
        <v>2.89</v>
      </c>
      <c r="F1481" s="34"/>
      <c r="G1481" s="34"/>
      <c r="H1481" s="33"/>
      <c r="I1481" s="33"/>
      <c r="J1481" s="33"/>
      <c r="K1481" s="33"/>
    </row>
    <row r="1482" spans="1:11" outlineLevel="1" x14ac:dyDescent="0.2">
      <c r="A1482" s="31"/>
      <c r="B1482" s="32"/>
      <c r="C1482" s="71" t="s">
        <v>6788</v>
      </c>
      <c r="D1482" s="64"/>
      <c r="E1482" s="65">
        <v>23.73</v>
      </c>
      <c r="F1482" s="34"/>
      <c r="G1482" s="34"/>
      <c r="H1482" s="33"/>
      <c r="I1482" s="33"/>
      <c r="J1482" s="33"/>
      <c r="K1482" s="33"/>
    </row>
    <row r="1483" spans="1:11" outlineLevel="1" x14ac:dyDescent="0.2">
      <c r="A1483" s="31"/>
      <c r="B1483" s="32"/>
      <c r="C1483" s="71" t="s">
        <v>6789</v>
      </c>
      <c r="D1483" s="64"/>
      <c r="E1483" s="65">
        <v>76.66</v>
      </c>
      <c r="F1483" s="34"/>
      <c r="G1483" s="34"/>
      <c r="H1483" s="33"/>
      <c r="I1483" s="33"/>
      <c r="J1483" s="33"/>
      <c r="K1483" s="33"/>
    </row>
    <row r="1484" spans="1:11" ht="22.5" outlineLevel="1" x14ac:dyDescent="0.2">
      <c r="A1484" s="43">
        <v>115</v>
      </c>
      <c r="B1484" s="44" t="s">
        <v>1533</v>
      </c>
      <c r="C1484" s="59" t="s">
        <v>1534</v>
      </c>
      <c r="D1484" s="45" t="s">
        <v>172</v>
      </c>
      <c r="E1484" s="46">
        <v>87.55</v>
      </c>
      <c r="F1484" s="47">
        <v>0</v>
      </c>
      <c r="G1484" s="48">
        <f>ROUND(E1484*F1484,2)</f>
        <v>0</v>
      </c>
      <c r="H1484" s="46">
        <v>4.8199999999999996E-3</v>
      </c>
      <c r="I1484" s="46">
        <f>ROUND(E1484*H1484,2)</f>
        <v>0.42</v>
      </c>
      <c r="J1484" s="46">
        <v>0</v>
      </c>
      <c r="K1484" s="46">
        <f>ROUND(E1484*J1484,2)</f>
        <v>0</v>
      </c>
    </row>
    <row r="1485" spans="1:11" outlineLevel="1" x14ac:dyDescent="0.2">
      <c r="A1485" s="31"/>
      <c r="B1485" s="32"/>
      <c r="C1485" s="71" t="s">
        <v>1535</v>
      </c>
      <c r="D1485" s="64"/>
      <c r="E1485" s="65"/>
      <c r="F1485" s="34"/>
      <c r="G1485" s="34"/>
      <c r="H1485" s="33"/>
      <c r="I1485" s="33"/>
      <c r="J1485" s="33"/>
      <c r="K1485" s="33"/>
    </row>
    <row r="1486" spans="1:11" outlineLevel="1" x14ac:dyDescent="0.2">
      <c r="A1486" s="31"/>
      <c r="B1486" s="32"/>
      <c r="C1486" s="71" t="s">
        <v>906</v>
      </c>
      <c r="D1486" s="64"/>
      <c r="E1486" s="65"/>
      <c r="F1486" s="34"/>
      <c r="G1486" s="34"/>
      <c r="H1486" s="33"/>
      <c r="I1486" s="33"/>
      <c r="J1486" s="33"/>
      <c r="K1486" s="33"/>
    </row>
    <row r="1487" spans="1:11" outlineLevel="1" x14ac:dyDescent="0.2">
      <c r="A1487" s="31"/>
      <c r="B1487" s="32"/>
      <c r="C1487" s="71" t="s">
        <v>6790</v>
      </c>
      <c r="D1487" s="64"/>
      <c r="E1487" s="65">
        <v>11.48</v>
      </c>
      <c r="F1487" s="34"/>
      <c r="G1487" s="34"/>
      <c r="H1487" s="33"/>
      <c r="I1487" s="33"/>
      <c r="J1487" s="33"/>
      <c r="K1487" s="33"/>
    </row>
    <row r="1488" spans="1:11" outlineLevel="1" x14ac:dyDescent="0.2">
      <c r="A1488" s="31"/>
      <c r="B1488" s="32"/>
      <c r="C1488" s="71" t="s">
        <v>917</v>
      </c>
      <c r="D1488" s="64"/>
      <c r="E1488" s="65"/>
      <c r="F1488" s="34"/>
      <c r="G1488" s="34"/>
      <c r="H1488" s="33"/>
      <c r="I1488" s="33"/>
      <c r="J1488" s="33"/>
      <c r="K1488" s="33"/>
    </row>
    <row r="1489" spans="1:11" outlineLevel="1" x14ac:dyDescent="0.2">
      <c r="A1489" s="31"/>
      <c r="B1489" s="32"/>
      <c r="C1489" s="71" t="s">
        <v>6791</v>
      </c>
      <c r="D1489" s="64"/>
      <c r="E1489" s="65">
        <v>24.4</v>
      </c>
      <c r="F1489" s="34"/>
      <c r="G1489" s="34"/>
      <c r="H1489" s="33"/>
      <c r="I1489" s="33"/>
      <c r="J1489" s="33"/>
      <c r="K1489" s="33"/>
    </row>
    <row r="1490" spans="1:11" outlineLevel="1" x14ac:dyDescent="0.2">
      <c r="A1490" s="31"/>
      <c r="B1490" s="32"/>
      <c r="C1490" s="71" t="s">
        <v>926</v>
      </c>
      <c r="D1490" s="64"/>
      <c r="E1490" s="65"/>
      <c r="F1490" s="34"/>
      <c r="G1490" s="34"/>
      <c r="H1490" s="33"/>
      <c r="I1490" s="33"/>
      <c r="J1490" s="33"/>
      <c r="K1490" s="33"/>
    </row>
    <row r="1491" spans="1:11" outlineLevel="1" x14ac:dyDescent="0.2">
      <c r="A1491" s="31"/>
      <c r="B1491" s="32"/>
      <c r="C1491" s="71" t="s">
        <v>6792</v>
      </c>
      <c r="D1491" s="64"/>
      <c r="E1491" s="65">
        <v>18.600000000000001</v>
      </c>
      <c r="F1491" s="34"/>
      <c r="G1491" s="34"/>
      <c r="H1491" s="33"/>
      <c r="I1491" s="33"/>
      <c r="J1491" s="33"/>
      <c r="K1491" s="33"/>
    </row>
    <row r="1492" spans="1:11" outlineLevel="1" x14ac:dyDescent="0.2">
      <c r="A1492" s="31"/>
      <c r="B1492" s="32"/>
      <c r="C1492" s="71" t="s">
        <v>938</v>
      </c>
      <c r="D1492" s="64"/>
      <c r="E1492" s="65"/>
      <c r="F1492" s="34"/>
      <c r="G1492" s="34"/>
      <c r="H1492" s="33"/>
      <c r="I1492" s="33"/>
      <c r="J1492" s="33"/>
      <c r="K1492" s="33"/>
    </row>
    <row r="1493" spans="1:11" outlineLevel="1" x14ac:dyDescent="0.2">
      <c r="A1493" s="31"/>
      <c r="B1493" s="32"/>
      <c r="C1493" s="71" t="s">
        <v>6793</v>
      </c>
      <c r="D1493" s="64"/>
      <c r="E1493" s="65">
        <v>16.399999999999999</v>
      </c>
      <c r="F1493" s="34"/>
      <c r="G1493" s="34"/>
      <c r="H1493" s="33"/>
      <c r="I1493" s="33"/>
      <c r="J1493" s="33"/>
      <c r="K1493" s="33"/>
    </row>
    <row r="1494" spans="1:11" outlineLevel="1" x14ac:dyDescent="0.2">
      <c r="A1494" s="31"/>
      <c r="B1494" s="32"/>
      <c r="C1494" s="71" t="s">
        <v>950</v>
      </c>
      <c r="D1494" s="64"/>
      <c r="E1494" s="65"/>
      <c r="F1494" s="34"/>
      <c r="G1494" s="34"/>
      <c r="H1494" s="33"/>
      <c r="I1494" s="33"/>
      <c r="J1494" s="33"/>
      <c r="K1494" s="33"/>
    </row>
    <row r="1495" spans="1:11" outlineLevel="1" x14ac:dyDescent="0.2">
      <c r="A1495" s="31"/>
      <c r="B1495" s="32"/>
      <c r="C1495" s="71" t="s">
        <v>6794</v>
      </c>
      <c r="D1495" s="64"/>
      <c r="E1495" s="65">
        <v>16.670000000000002</v>
      </c>
      <c r="F1495" s="34"/>
      <c r="G1495" s="34"/>
      <c r="H1495" s="33"/>
      <c r="I1495" s="33"/>
      <c r="J1495" s="33"/>
      <c r="K1495" s="33"/>
    </row>
    <row r="1496" spans="1:11" outlineLevel="1" x14ac:dyDescent="0.2">
      <c r="A1496" s="43">
        <v>116</v>
      </c>
      <c r="B1496" s="44" t="s">
        <v>1541</v>
      </c>
      <c r="C1496" s="59" t="s">
        <v>1542</v>
      </c>
      <c r="D1496" s="45" t="s">
        <v>373</v>
      </c>
      <c r="E1496" s="46">
        <v>688.02</v>
      </c>
      <c r="F1496" s="47">
        <v>0</v>
      </c>
      <c r="G1496" s="48">
        <f>ROUND(E1496*F1496,2)</f>
        <v>0</v>
      </c>
      <c r="H1496" s="46">
        <v>2.3800000000000002E-3</v>
      </c>
      <c r="I1496" s="46">
        <f>ROUND(E1496*H1496,2)</f>
        <v>1.64</v>
      </c>
      <c r="J1496" s="46">
        <v>0</v>
      </c>
      <c r="K1496" s="46">
        <f>ROUND(E1496*J1496,2)</f>
        <v>0</v>
      </c>
    </row>
    <row r="1497" spans="1:11" outlineLevel="1" x14ac:dyDescent="0.2">
      <c r="A1497" s="31"/>
      <c r="B1497" s="32"/>
      <c r="C1497" s="71" t="s">
        <v>6678</v>
      </c>
      <c r="D1497" s="64"/>
      <c r="E1497" s="65">
        <v>5.3</v>
      </c>
      <c r="F1497" s="34"/>
      <c r="G1497" s="34"/>
      <c r="H1497" s="33"/>
      <c r="I1497" s="33"/>
      <c r="J1497" s="33"/>
      <c r="K1497" s="33"/>
    </row>
    <row r="1498" spans="1:11" outlineLevel="1" x14ac:dyDescent="0.2">
      <c r="A1498" s="31"/>
      <c r="B1498" s="32"/>
      <c r="C1498" s="71" t="s">
        <v>6679</v>
      </c>
      <c r="D1498" s="64"/>
      <c r="E1498" s="65">
        <v>3.6</v>
      </c>
      <c r="F1498" s="34"/>
      <c r="G1498" s="34"/>
      <c r="H1498" s="33"/>
      <c r="I1498" s="33"/>
      <c r="J1498" s="33"/>
      <c r="K1498" s="33"/>
    </row>
    <row r="1499" spans="1:11" outlineLevel="1" x14ac:dyDescent="0.2">
      <c r="A1499" s="31"/>
      <c r="B1499" s="32"/>
      <c r="C1499" s="71" t="s">
        <v>6680</v>
      </c>
      <c r="D1499" s="64"/>
      <c r="E1499" s="65">
        <v>7.6</v>
      </c>
      <c r="F1499" s="34"/>
      <c r="G1499" s="34"/>
      <c r="H1499" s="33"/>
      <c r="I1499" s="33"/>
      <c r="J1499" s="33"/>
      <c r="K1499" s="33"/>
    </row>
    <row r="1500" spans="1:11" outlineLevel="1" x14ac:dyDescent="0.2">
      <c r="A1500" s="31"/>
      <c r="B1500" s="32"/>
      <c r="C1500" s="71" t="s">
        <v>6681</v>
      </c>
      <c r="D1500" s="64"/>
      <c r="E1500" s="65">
        <v>5.4</v>
      </c>
      <c r="F1500" s="34"/>
      <c r="G1500" s="34"/>
      <c r="H1500" s="33"/>
      <c r="I1500" s="33"/>
      <c r="J1500" s="33"/>
      <c r="K1500" s="33"/>
    </row>
    <row r="1501" spans="1:11" outlineLevel="1" x14ac:dyDescent="0.2">
      <c r="A1501" s="31"/>
      <c r="B1501" s="32"/>
      <c r="C1501" s="71" t="s">
        <v>6682</v>
      </c>
      <c r="D1501" s="64"/>
      <c r="E1501" s="65">
        <v>4.2</v>
      </c>
      <c r="F1501" s="34"/>
      <c r="G1501" s="34"/>
      <c r="H1501" s="33"/>
      <c r="I1501" s="33"/>
      <c r="J1501" s="33"/>
      <c r="K1501" s="33"/>
    </row>
    <row r="1502" spans="1:11" outlineLevel="1" x14ac:dyDescent="0.2">
      <c r="A1502" s="31"/>
      <c r="B1502" s="32"/>
      <c r="C1502" s="71" t="s">
        <v>6683</v>
      </c>
      <c r="D1502" s="64"/>
      <c r="E1502" s="65">
        <v>7.4</v>
      </c>
      <c r="F1502" s="34"/>
      <c r="G1502" s="34"/>
      <c r="H1502" s="33"/>
      <c r="I1502" s="33"/>
      <c r="J1502" s="33"/>
      <c r="K1502" s="33"/>
    </row>
    <row r="1503" spans="1:11" outlineLevel="1" x14ac:dyDescent="0.2">
      <c r="A1503" s="31"/>
      <c r="B1503" s="32"/>
      <c r="C1503" s="71" t="s">
        <v>6684</v>
      </c>
      <c r="D1503" s="64"/>
      <c r="E1503" s="65">
        <v>17</v>
      </c>
      <c r="F1503" s="34"/>
      <c r="G1503" s="34"/>
      <c r="H1503" s="33"/>
      <c r="I1503" s="33"/>
      <c r="J1503" s="33"/>
      <c r="K1503" s="33"/>
    </row>
    <row r="1504" spans="1:11" outlineLevel="1" x14ac:dyDescent="0.2">
      <c r="A1504" s="31"/>
      <c r="B1504" s="32"/>
      <c r="C1504" s="71" t="s">
        <v>6685</v>
      </c>
      <c r="D1504" s="64"/>
      <c r="E1504" s="65">
        <v>5.04</v>
      </c>
      <c r="F1504" s="34"/>
      <c r="G1504" s="34"/>
      <c r="H1504" s="33"/>
      <c r="I1504" s="33"/>
      <c r="J1504" s="33"/>
      <c r="K1504" s="33"/>
    </row>
    <row r="1505" spans="1:11" outlineLevel="1" x14ac:dyDescent="0.2">
      <c r="A1505" s="31"/>
      <c r="B1505" s="32"/>
      <c r="C1505" s="71" t="s">
        <v>6686</v>
      </c>
      <c r="D1505" s="64"/>
      <c r="E1505" s="65">
        <v>3.86</v>
      </c>
      <c r="F1505" s="34"/>
      <c r="G1505" s="34"/>
      <c r="H1505" s="33"/>
      <c r="I1505" s="33"/>
      <c r="J1505" s="33"/>
      <c r="K1505" s="33"/>
    </row>
    <row r="1506" spans="1:11" outlineLevel="1" x14ac:dyDescent="0.2">
      <c r="A1506" s="31"/>
      <c r="B1506" s="32"/>
      <c r="C1506" s="71" t="s">
        <v>6687</v>
      </c>
      <c r="D1506" s="64"/>
      <c r="E1506" s="65">
        <v>5.05</v>
      </c>
      <c r="F1506" s="34"/>
      <c r="G1506" s="34"/>
      <c r="H1506" s="33"/>
      <c r="I1506" s="33"/>
      <c r="J1506" s="33"/>
      <c r="K1506" s="33"/>
    </row>
    <row r="1507" spans="1:11" outlineLevel="1" x14ac:dyDescent="0.2">
      <c r="A1507" s="31"/>
      <c r="B1507" s="32"/>
      <c r="C1507" s="71" t="s">
        <v>6688</v>
      </c>
      <c r="D1507" s="64"/>
      <c r="E1507" s="65">
        <v>10.8</v>
      </c>
      <c r="F1507" s="34"/>
      <c r="G1507" s="34"/>
      <c r="H1507" s="33"/>
      <c r="I1507" s="33"/>
      <c r="J1507" s="33"/>
      <c r="K1507" s="33"/>
    </row>
    <row r="1508" spans="1:11" outlineLevel="1" x14ac:dyDescent="0.2">
      <c r="A1508" s="31"/>
      <c r="B1508" s="32"/>
      <c r="C1508" s="71" t="s">
        <v>6689</v>
      </c>
      <c r="D1508" s="64"/>
      <c r="E1508" s="65">
        <v>5.4</v>
      </c>
      <c r="F1508" s="34"/>
      <c r="G1508" s="34"/>
      <c r="H1508" s="33"/>
      <c r="I1508" s="33"/>
      <c r="J1508" s="33"/>
      <c r="K1508" s="33"/>
    </row>
    <row r="1509" spans="1:11" outlineLevel="1" x14ac:dyDescent="0.2">
      <c r="A1509" s="31"/>
      <c r="B1509" s="32"/>
      <c r="C1509" s="71" t="s">
        <v>6690</v>
      </c>
      <c r="D1509" s="64"/>
      <c r="E1509" s="65">
        <v>411.8</v>
      </c>
      <c r="F1509" s="34"/>
      <c r="G1509" s="34"/>
      <c r="H1509" s="33"/>
      <c r="I1509" s="33"/>
      <c r="J1509" s="33"/>
      <c r="K1509" s="33"/>
    </row>
    <row r="1510" spans="1:11" outlineLevel="1" x14ac:dyDescent="0.2">
      <c r="A1510" s="31"/>
      <c r="B1510" s="32"/>
      <c r="C1510" s="71" t="s">
        <v>6691</v>
      </c>
      <c r="D1510" s="64"/>
      <c r="E1510" s="65">
        <v>89.6</v>
      </c>
      <c r="F1510" s="34"/>
      <c r="G1510" s="34"/>
      <c r="H1510" s="33"/>
      <c r="I1510" s="33"/>
      <c r="J1510" s="33"/>
      <c r="K1510" s="33"/>
    </row>
    <row r="1511" spans="1:11" outlineLevel="1" x14ac:dyDescent="0.2">
      <c r="A1511" s="31"/>
      <c r="B1511" s="32"/>
      <c r="C1511" s="71" t="s">
        <v>6692</v>
      </c>
      <c r="D1511" s="64"/>
      <c r="E1511" s="65">
        <v>12.6</v>
      </c>
      <c r="F1511" s="34"/>
      <c r="G1511" s="34"/>
      <c r="H1511" s="33"/>
      <c r="I1511" s="33"/>
      <c r="J1511" s="33"/>
      <c r="K1511" s="33"/>
    </row>
    <row r="1512" spans="1:11" outlineLevel="1" x14ac:dyDescent="0.2">
      <c r="A1512" s="31"/>
      <c r="B1512" s="32"/>
      <c r="C1512" s="71" t="s">
        <v>6693</v>
      </c>
      <c r="D1512" s="64"/>
      <c r="E1512" s="65">
        <v>29</v>
      </c>
      <c r="F1512" s="34"/>
      <c r="G1512" s="34"/>
      <c r="H1512" s="33"/>
      <c r="I1512" s="33"/>
      <c r="J1512" s="33"/>
      <c r="K1512" s="33"/>
    </row>
    <row r="1513" spans="1:11" outlineLevel="1" x14ac:dyDescent="0.2">
      <c r="A1513" s="31"/>
      <c r="B1513" s="32"/>
      <c r="C1513" s="71" t="s">
        <v>6694</v>
      </c>
      <c r="D1513" s="64"/>
      <c r="E1513" s="65">
        <v>5.3</v>
      </c>
      <c r="F1513" s="34"/>
      <c r="G1513" s="34"/>
      <c r="H1513" s="33"/>
      <c r="I1513" s="33"/>
      <c r="J1513" s="33"/>
      <c r="K1513" s="33"/>
    </row>
    <row r="1514" spans="1:11" outlineLevel="1" x14ac:dyDescent="0.2">
      <c r="A1514" s="31"/>
      <c r="B1514" s="32"/>
      <c r="C1514" s="71" t="s">
        <v>6695</v>
      </c>
      <c r="D1514" s="64"/>
      <c r="E1514" s="65">
        <v>13.14</v>
      </c>
      <c r="F1514" s="34"/>
      <c r="G1514" s="34"/>
      <c r="H1514" s="33"/>
      <c r="I1514" s="33"/>
      <c r="J1514" s="33"/>
      <c r="K1514" s="33"/>
    </row>
    <row r="1515" spans="1:11" outlineLevel="1" x14ac:dyDescent="0.2">
      <c r="A1515" s="31"/>
      <c r="B1515" s="32"/>
      <c r="C1515" s="71" t="s">
        <v>6696</v>
      </c>
      <c r="D1515" s="64"/>
      <c r="E1515" s="65">
        <v>10.36</v>
      </c>
      <c r="F1515" s="34"/>
      <c r="G1515" s="34"/>
      <c r="H1515" s="33"/>
      <c r="I1515" s="33"/>
      <c r="J1515" s="33"/>
      <c r="K1515" s="33"/>
    </row>
    <row r="1516" spans="1:11" outlineLevel="1" x14ac:dyDescent="0.2">
      <c r="A1516" s="31"/>
      <c r="B1516" s="32"/>
      <c r="C1516" s="71" t="s">
        <v>6697</v>
      </c>
      <c r="D1516" s="64"/>
      <c r="E1516" s="65">
        <v>21</v>
      </c>
      <c r="F1516" s="34"/>
      <c r="G1516" s="34"/>
      <c r="H1516" s="33"/>
      <c r="I1516" s="33"/>
      <c r="J1516" s="33"/>
      <c r="K1516" s="33"/>
    </row>
    <row r="1517" spans="1:11" outlineLevel="1" x14ac:dyDescent="0.2">
      <c r="A1517" s="31"/>
      <c r="B1517" s="32"/>
      <c r="C1517" s="71" t="s">
        <v>6698</v>
      </c>
      <c r="D1517" s="64"/>
      <c r="E1517" s="65">
        <v>7.16</v>
      </c>
      <c r="F1517" s="34"/>
      <c r="G1517" s="34"/>
      <c r="H1517" s="33"/>
      <c r="I1517" s="33"/>
      <c r="J1517" s="33"/>
      <c r="K1517" s="33"/>
    </row>
    <row r="1518" spans="1:11" outlineLevel="1" x14ac:dyDescent="0.2">
      <c r="A1518" s="31"/>
      <c r="B1518" s="32"/>
      <c r="C1518" s="71" t="s">
        <v>6699</v>
      </c>
      <c r="D1518" s="64"/>
      <c r="E1518" s="65">
        <v>7.41</v>
      </c>
      <c r="F1518" s="34"/>
      <c r="G1518" s="34"/>
      <c r="H1518" s="33"/>
      <c r="I1518" s="33"/>
      <c r="J1518" s="33"/>
      <c r="K1518" s="33"/>
    </row>
    <row r="1519" spans="1:11" ht="22.5" outlineLevel="1" x14ac:dyDescent="0.2">
      <c r="A1519" s="43">
        <v>117</v>
      </c>
      <c r="B1519" s="44" t="s">
        <v>1543</v>
      </c>
      <c r="C1519" s="59" t="s">
        <v>1544</v>
      </c>
      <c r="D1519" s="45" t="s">
        <v>172</v>
      </c>
      <c r="E1519" s="46">
        <v>10.24</v>
      </c>
      <c r="F1519" s="47">
        <v>0</v>
      </c>
      <c r="G1519" s="48">
        <f>ROUND(E1519*F1519,2)</f>
        <v>0</v>
      </c>
      <c r="H1519" s="46">
        <v>4.7660000000000001E-2</v>
      </c>
      <c r="I1519" s="46">
        <f>ROUND(E1519*H1519,2)</f>
        <v>0.49</v>
      </c>
      <c r="J1519" s="46">
        <v>0</v>
      </c>
      <c r="K1519" s="46">
        <f>ROUND(E1519*J1519,2)</f>
        <v>0</v>
      </c>
    </row>
    <row r="1520" spans="1:11" outlineLevel="1" x14ac:dyDescent="0.2">
      <c r="A1520" s="31"/>
      <c r="B1520" s="32"/>
      <c r="C1520" s="71" t="s">
        <v>6795</v>
      </c>
      <c r="D1520" s="64"/>
      <c r="E1520" s="65">
        <v>10.24</v>
      </c>
      <c r="F1520" s="34"/>
      <c r="G1520" s="34"/>
      <c r="H1520" s="33"/>
      <c r="I1520" s="33"/>
      <c r="J1520" s="33"/>
      <c r="K1520" s="33"/>
    </row>
    <row r="1521" spans="1:11" ht="22.5" outlineLevel="1" x14ac:dyDescent="0.2">
      <c r="A1521" s="43">
        <v>118</v>
      </c>
      <c r="B1521" s="44" t="s">
        <v>1547</v>
      </c>
      <c r="C1521" s="59" t="s">
        <v>1548</v>
      </c>
      <c r="D1521" s="45" t="s">
        <v>172</v>
      </c>
      <c r="E1521" s="46">
        <v>5210.2878000000001</v>
      </c>
      <c r="F1521" s="47">
        <v>0</v>
      </c>
      <c r="G1521" s="48">
        <f>ROUND(E1521*F1521,2)</f>
        <v>0</v>
      </c>
      <c r="H1521" s="46">
        <v>1.6459999999999999E-2</v>
      </c>
      <c r="I1521" s="46">
        <f>ROUND(E1521*H1521,2)</f>
        <v>85.76</v>
      </c>
      <c r="J1521" s="46">
        <v>0</v>
      </c>
      <c r="K1521" s="46">
        <f>ROUND(E1521*J1521,2)</f>
        <v>0</v>
      </c>
    </row>
    <row r="1522" spans="1:11" outlineLevel="1" x14ac:dyDescent="0.2">
      <c r="A1522" s="31"/>
      <c r="B1522" s="32"/>
      <c r="C1522" s="365" t="s">
        <v>1438</v>
      </c>
      <c r="D1522" s="366"/>
      <c r="E1522" s="366"/>
      <c r="F1522" s="366"/>
      <c r="G1522" s="366"/>
      <c r="H1522" s="33"/>
      <c r="I1522" s="33"/>
      <c r="J1522" s="33"/>
      <c r="K1522" s="33"/>
    </row>
    <row r="1523" spans="1:11" outlineLevel="1" x14ac:dyDescent="0.2">
      <c r="A1523" s="31"/>
      <c r="B1523" s="32"/>
      <c r="C1523" s="71" t="s">
        <v>395</v>
      </c>
      <c r="D1523" s="64"/>
      <c r="E1523" s="65"/>
      <c r="F1523" s="34"/>
      <c r="G1523" s="34"/>
      <c r="H1523" s="33"/>
      <c r="I1523" s="33"/>
      <c r="J1523" s="33"/>
      <c r="K1523" s="33"/>
    </row>
    <row r="1524" spans="1:11" outlineLevel="1" x14ac:dyDescent="0.2">
      <c r="A1524" s="31"/>
      <c r="B1524" s="32"/>
      <c r="C1524" s="71" t="s">
        <v>6796</v>
      </c>
      <c r="D1524" s="64"/>
      <c r="E1524" s="65">
        <v>99.221999999999994</v>
      </c>
      <c r="F1524" s="34"/>
      <c r="G1524" s="34"/>
      <c r="H1524" s="33"/>
      <c r="I1524" s="33"/>
      <c r="J1524" s="33"/>
      <c r="K1524" s="33"/>
    </row>
    <row r="1525" spans="1:11" outlineLevel="1" x14ac:dyDescent="0.2">
      <c r="A1525" s="31"/>
      <c r="B1525" s="32"/>
      <c r="C1525" s="71" t="s">
        <v>1613</v>
      </c>
      <c r="D1525" s="64"/>
      <c r="E1525" s="65">
        <v>-2.9159999999999999</v>
      </c>
      <c r="F1525" s="34"/>
      <c r="G1525" s="34"/>
      <c r="H1525" s="33"/>
      <c r="I1525" s="33"/>
      <c r="J1525" s="33"/>
      <c r="K1525" s="33"/>
    </row>
    <row r="1526" spans="1:11" outlineLevel="1" x14ac:dyDescent="0.2">
      <c r="A1526" s="31"/>
      <c r="B1526" s="32"/>
      <c r="C1526" s="71" t="s">
        <v>6797</v>
      </c>
      <c r="D1526" s="64"/>
      <c r="E1526" s="65">
        <v>-1.3440000000000001</v>
      </c>
      <c r="F1526" s="34"/>
      <c r="G1526" s="34"/>
      <c r="H1526" s="33"/>
      <c r="I1526" s="33"/>
      <c r="J1526" s="33"/>
      <c r="K1526" s="33"/>
    </row>
    <row r="1527" spans="1:11" outlineLevel="1" x14ac:dyDescent="0.2">
      <c r="A1527" s="31"/>
      <c r="B1527" s="32"/>
      <c r="C1527" s="71" t="s">
        <v>6798</v>
      </c>
      <c r="D1527" s="64"/>
      <c r="E1527" s="65">
        <v>-2.7685</v>
      </c>
      <c r="F1527" s="34"/>
      <c r="G1527" s="34"/>
      <c r="H1527" s="33"/>
      <c r="I1527" s="33"/>
      <c r="J1527" s="33"/>
      <c r="K1527" s="33"/>
    </row>
    <row r="1528" spans="1:11" outlineLevel="1" x14ac:dyDescent="0.2">
      <c r="A1528" s="31"/>
      <c r="B1528" s="32"/>
      <c r="C1528" s="71" t="s">
        <v>6799</v>
      </c>
      <c r="D1528" s="64"/>
      <c r="E1528" s="65">
        <v>-2.0499999999999998</v>
      </c>
      <c r="F1528" s="34"/>
      <c r="G1528" s="34"/>
      <c r="H1528" s="33"/>
      <c r="I1528" s="33"/>
      <c r="J1528" s="33"/>
      <c r="K1528" s="33"/>
    </row>
    <row r="1529" spans="1:11" outlineLevel="1" x14ac:dyDescent="0.2">
      <c r="A1529" s="31"/>
      <c r="B1529" s="32"/>
      <c r="C1529" s="71" t="s">
        <v>6800</v>
      </c>
      <c r="D1529" s="64"/>
      <c r="E1529" s="65">
        <v>-3.04</v>
      </c>
      <c r="F1529" s="34"/>
      <c r="G1529" s="34"/>
      <c r="H1529" s="33"/>
      <c r="I1529" s="33"/>
      <c r="J1529" s="33"/>
      <c r="K1529" s="33"/>
    </row>
    <row r="1530" spans="1:11" outlineLevel="1" x14ac:dyDescent="0.2">
      <c r="A1530" s="31"/>
      <c r="B1530" s="32"/>
      <c r="C1530" s="71" t="s">
        <v>6801</v>
      </c>
      <c r="D1530" s="64"/>
      <c r="E1530" s="65">
        <v>-2.7126000000000001</v>
      </c>
      <c r="F1530" s="34"/>
      <c r="G1530" s="34"/>
      <c r="H1530" s="33"/>
      <c r="I1530" s="33"/>
      <c r="J1530" s="33"/>
      <c r="K1530" s="33"/>
    </row>
    <row r="1531" spans="1:11" outlineLevel="1" x14ac:dyDescent="0.2">
      <c r="A1531" s="31"/>
      <c r="B1531" s="32"/>
      <c r="C1531" s="71" t="s">
        <v>6802</v>
      </c>
      <c r="D1531" s="64"/>
      <c r="E1531" s="65">
        <v>5.6357999999999997</v>
      </c>
      <c r="F1531" s="34"/>
      <c r="G1531" s="34"/>
      <c r="H1531" s="33"/>
      <c r="I1531" s="33"/>
      <c r="J1531" s="33"/>
      <c r="K1531" s="33"/>
    </row>
    <row r="1532" spans="1:11" outlineLevel="1" x14ac:dyDescent="0.2">
      <c r="A1532" s="31"/>
      <c r="B1532" s="32"/>
      <c r="C1532" s="71" t="s">
        <v>6803</v>
      </c>
      <c r="D1532" s="64"/>
      <c r="E1532" s="65">
        <v>3.99</v>
      </c>
      <c r="F1532" s="34"/>
      <c r="G1532" s="34"/>
      <c r="H1532" s="33"/>
      <c r="I1532" s="33"/>
      <c r="J1532" s="33"/>
      <c r="K1532" s="33"/>
    </row>
    <row r="1533" spans="1:11" outlineLevel="1" x14ac:dyDescent="0.2">
      <c r="A1533" s="31"/>
      <c r="B1533" s="32"/>
      <c r="C1533" s="71" t="s">
        <v>6804</v>
      </c>
      <c r="D1533" s="64"/>
      <c r="E1533" s="65">
        <v>2.9546999999999999</v>
      </c>
      <c r="F1533" s="34"/>
      <c r="G1533" s="34"/>
      <c r="H1533" s="33"/>
      <c r="I1533" s="33"/>
      <c r="J1533" s="33"/>
      <c r="K1533" s="33"/>
    </row>
    <row r="1534" spans="1:11" outlineLevel="1" x14ac:dyDescent="0.2">
      <c r="A1534" s="31"/>
      <c r="B1534" s="32"/>
      <c r="C1534" s="71" t="s">
        <v>6805</v>
      </c>
      <c r="D1534" s="64"/>
      <c r="E1534" s="65">
        <v>1.1040000000000001</v>
      </c>
      <c r="F1534" s="34"/>
      <c r="G1534" s="34"/>
      <c r="H1534" s="33"/>
      <c r="I1534" s="33"/>
      <c r="J1534" s="33"/>
      <c r="K1534" s="33"/>
    </row>
    <row r="1535" spans="1:11" outlineLevel="1" x14ac:dyDescent="0.2">
      <c r="A1535" s="31"/>
      <c r="B1535" s="32"/>
      <c r="C1535" s="71" t="s">
        <v>6806</v>
      </c>
      <c r="D1535" s="64"/>
      <c r="E1535" s="65">
        <v>36.018000000000001</v>
      </c>
      <c r="F1535" s="34"/>
      <c r="G1535" s="34"/>
      <c r="H1535" s="33"/>
      <c r="I1535" s="33"/>
      <c r="J1535" s="33"/>
      <c r="K1535" s="33"/>
    </row>
    <row r="1536" spans="1:11" outlineLevel="1" x14ac:dyDescent="0.2">
      <c r="A1536" s="31"/>
      <c r="B1536" s="32"/>
      <c r="C1536" s="71" t="s">
        <v>6799</v>
      </c>
      <c r="D1536" s="64"/>
      <c r="E1536" s="65">
        <v>-2.0499999999999998</v>
      </c>
      <c r="F1536" s="34"/>
      <c r="G1536" s="34"/>
      <c r="H1536" s="33"/>
      <c r="I1536" s="33"/>
      <c r="J1536" s="33"/>
      <c r="K1536" s="33"/>
    </row>
    <row r="1537" spans="1:11" outlineLevel="1" x14ac:dyDescent="0.2">
      <c r="A1537" s="31"/>
      <c r="B1537" s="32"/>
      <c r="C1537" s="71" t="s">
        <v>6807</v>
      </c>
      <c r="D1537" s="64"/>
      <c r="E1537" s="65">
        <v>80.522999999999996</v>
      </c>
      <c r="F1537" s="34"/>
      <c r="G1537" s="34"/>
      <c r="H1537" s="33"/>
      <c r="I1537" s="33"/>
      <c r="J1537" s="33"/>
      <c r="K1537" s="33"/>
    </row>
    <row r="1538" spans="1:11" outlineLevel="1" x14ac:dyDescent="0.2">
      <c r="A1538" s="31"/>
      <c r="B1538" s="32"/>
      <c r="C1538" s="71" t="s">
        <v>6801</v>
      </c>
      <c r="D1538" s="64"/>
      <c r="E1538" s="65">
        <v>-2.7126000000000001</v>
      </c>
      <c r="F1538" s="34"/>
      <c r="G1538" s="34"/>
      <c r="H1538" s="33"/>
      <c r="I1538" s="33"/>
      <c r="J1538" s="33"/>
      <c r="K1538" s="33"/>
    </row>
    <row r="1539" spans="1:11" outlineLevel="1" x14ac:dyDescent="0.2">
      <c r="A1539" s="31"/>
      <c r="B1539" s="32"/>
      <c r="C1539" s="71" t="s">
        <v>6808</v>
      </c>
      <c r="D1539" s="64"/>
      <c r="E1539" s="65">
        <v>4.3173000000000004</v>
      </c>
      <c r="F1539" s="34"/>
      <c r="G1539" s="34"/>
      <c r="H1539" s="33"/>
      <c r="I1539" s="33"/>
      <c r="J1539" s="33"/>
      <c r="K1539" s="33"/>
    </row>
    <row r="1540" spans="1:11" outlineLevel="1" x14ac:dyDescent="0.2">
      <c r="A1540" s="31"/>
      <c r="B1540" s="32"/>
      <c r="C1540" s="71" t="s">
        <v>6809</v>
      </c>
      <c r="D1540" s="64"/>
      <c r="E1540" s="65">
        <v>81.489000000000004</v>
      </c>
      <c r="F1540" s="34"/>
      <c r="G1540" s="34"/>
      <c r="H1540" s="33"/>
      <c r="I1540" s="33"/>
      <c r="J1540" s="33"/>
      <c r="K1540" s="33"/>
    </row>
    <row r="1541" spans="1:11" outlineLevel="1" x14ac:dyDescent="0.2">
      <c r="A1541" s="31"/>
      <c r="B1541" s="32"/>
      <c r="C1541" s="71" t="s">
        <v>6810</v>
      </c>
      <c r="D1541" s="64"/>
      <c r="E1541" s="65">
        <v>-3.4540000000000002</v>
      </c>
      <c r="F1541" s="34"/>
      <c r="G1541" s="34"/>
      <c r="H1541" s="33"/>
      <c r="I1541" s="33"/>
      <c r="J1541" s="33"/>
      <c r="K1541" s="33"/>
    </row>
    <row r="1542" spans="1:11" outlineLevel="1" x14ac:dyDescent="0.2">
      <c r="A1542" s="31"/>
      <c r="B1542" s="32"/>
      <c r="C1542" s="71" t="s">
        <v>6811</v>
      </c>
      <c r="D1542" s="64"/>
      <c r="E1542" s="65">
        <v>4.8357000000000001</v>
      </c>
      <c r="F1542" s="34"/>
      <c r="G1542" s="34"/>
      <c r="H1542" s="33"/>
      <c r="I1542" s="33"/>
      <c r="J1542" s="33"/>
      <c r="K1542" s="33"/>
    </row>
    <row r="1543" spans="1:11" outlineLevel="1" x14ac:dyDescent="0.2">
      <c r="A1543" s="31"/>
      <c r="B1543" s="32"/>
      <c r="C1543" s="71" t="s">
        <v>6812</v>
      </c>
      <c r="D1543" s="64"/>
      <c r="E1543" s="65">
        <v>111.9525</v>
      </c>
      <c r="F1543" s="34"/>
      <c r="G1543" s="34"/>
      <c r="H1543" s="33"/>
      <c r="I1543" s="33"/>
      <c r="J1543" s="33"/>
      <c r="K1543" s="33"/>
    </row>
    <row r="1544" spans="1:11" outlineLevel="1" x14ac:dyDescent="0.2">
      <c r="A1544" s="31"/>
      <c r="B1544" s="32"/>
      <c r="C1544" s="71" t="s">
        <v>6800</v>
      </c>
      <c r="D1544" s="64"/>
      <c r="E1544" s="65">
        <v>-3.04</v>
      </c>
      <c r="F1544" s="34"/>
      <c r="G1544" s="34"/>
      <c r="H1544" s="33"/>
      <c r="I1544" s="33"/>
      <c r="J1544" s="33"/>
      <c r="K1544" s="33"/>
    </row>
    <row r="1545" spans="1:11" outlineLevel="1" x14ac:dyDescent="0.2">
      <c r="A1545" s="31"/>
      <c r="B1545" s="32"/>
      <c r="C1545" s="71" t="s">
        <v>6798</v>
      </c>
      <c r="D1545" s="64"/>
      <c r="E1545" s="65">
        <v>-2.7685</v>
      </c>
      <c r="F1545" s="34"/>
      <c r="G1545" s="34"/>
      <c r="H1545" s="33"/>
      <c r="I1545" s="33"/>
      <c r="J1545" s="33"/>
      <c r="K1545" s="33"/>
    </row>
    <row r="1546" spans="1:11" outlineLevel="1" x14ac:dyDescent="0.2">
      <c r="A1546" s="31"/>
      <c r="B1546" s="32"/>
      <c r="C1546" s="71" t="s">
        <v>6813</v>
      </c>
      <c r="D1546" s="64"/>
      <c r="E1546" s="65">
        <v>-1.1200000000000001</v>
      </c>
      <c r="F1546" s="34"/>
      <c r="G1546" s="34"/>
      <c r="H1546" s="33"/>
      <c r="I1546" s="33"/>
      <c r="J1546" s="33"/>
      <c r="K1546" s="33"/>
    </row>
    <row r="1547" spans="1:11" outlineLevel="1" x14ac:dyDescent="0.2">
      <c r="A1547" s="31"/>
      <c r="B1547" s="32"/>
      <c r="C1547" s="71" t="s">
        <v>6814</v>
      </c>
      <c r="D1547" s="64"/>
      <c r="E1547" s="65">
        <v>-3.1360000000000001</v>
      </c>
      <c r="F1547" s="34"/>
      <c r="G1547" s="34"/>
      <c r="H1547" s="33"/>
      <c r="I1547" s="33"/>
      <c r="J1547" s="33"/>
      <c r="K1547" s="33"/>
    </row>
    <row r="1548" spans="1:11" outlineLevel="1" x14ac:dyDescent="0.2">
      <c r="A1548" s="31"/>
      <c r="B1548" s="32"/>
      <c r="C1548" s="71" t="s">
        <v>6815</v>
      </c>
      <c r="D1548" s="64"/>
      <c r="E1548" s="65">
        <v>-2.2400000000000002</v>
      </c>
      <c r="F1548" s="34"/>
      <c r="G1548" s="34"/>
      <c r="H1548" s="33"/>
      <c r="I1548" s="33"/>
      <c r="J1548" s="33"/>
      <c r="K1548" s="33"/>
    </row>
    <row r="1549" spans="1:11" outlineLevel="1" x14ac:dyDescent="0.2">
      <c r="A1549" s="31"/>
      <c r="B1549" s="32"/>
      <c r="C1549" s="71" t="s">
        <v>6816</v>
      </c>
      <c r="D1549" s="64"/>
      <c r="E1549" s="65">
        <v>-3.14</v>
      </c>
      <c r="F1549" s="34"/>
      <c r="G1549" s="34"/>
      <c r="H1549" s="33"/>
      <c r="I1549" s="33"/>
      <c r="J1549" s="33"/>
      <c r="K1549" s="33"/>
    </row>
    <row r="1550" spans="1:11" outlineLevel="1" x14ac:dyDescent="0.2">
      <c r="A1550" s="31"/>
      <c r="B1550" s="32"/>
      <c r="C1550" s="71" t="s">
        <v>6817</v>
      </c>
      <c r="D1550" s="64"/>
      <c r="E1550" s="65">
        <v>3.0044</v>
      </c>
      <c r="F1550" s="34"/>
      <c r="G1550" s="34"/>
      <c r="H1550" s="33"/>
      <c r="I1550" s="33"/>
      <c r="J1550" s="33"/>
      <c r="K1550" s="33"/>
    </row>
    <row r="1551" spans="1:11" outlineLevel="1" x14ac:dyDescent="0.2">
      <c r="A1551" s="31"/>
      <c r="B1551" s="32"/>
      <c r="C1551" s="71" t="s">
        <v>6818</v>
      </c>
      <c r="D1551" s="64"/>
      <c r="E1551" s="65">
        <v>117.6795</v>
      </c>
      <c r="F1551" s="34"/>
      <c r="G1551" s="34"/>
      <c r="H1551" s="33"/>
      <c r="I1551" s="33"/>
      <c r="J1551" s="33"/>
      <c r="K1551" s="33"/>
    </row>
    <row r="1552" spans="1:11" outlineLevel="1" x14ac:dyDescent="0.2">
      <c r="A1552" s="31"/>
      <c r="B1552" s="32"/>
      <c r="C1552" s="71" t="s">
        <v>6815</v>
      </c>
      <c r="D1552" s="64"/>
      <c r="E1552" s="65">
        <v>-2.2400000000000002</v>
      </c>
      <c r="F1552" s="34"/>
      <c r="G1552" s="34"/>
      <c r="H1552" s="33"/>
      <c r="I1552" s="33"/>
      <c r="J1552" s="33"/>
      <c r="K1552" s="33"/>
    </row>
    <row r="1553" spans="1:11" outlineLevel="1" x14ac:dyDescent="0.2">
      <c r="A1553" s="31"/>
      <c r="B1553" s="32"/>
      <c r="C1553" s="71" t="s">
        <v>6819</v>
      </c>
      <c r="D1553" s="64"/>
      <c r="E1553" s="65">
        <v>2.2528000000000001</v>
      </c>
      <c r="F1553" s="34"/>
      <c r="G1553" s="34"/>
      <c r="H1553" s="33"/>
      <c r="I1553" s="33"/>
      <c r="J1553" s="33"/>
      <c r="K1553" s="33"/>
    </row>
    <row r="1554" spans="1:11" ht="33.75" outlineLevel="1" x14ac:dyDescent="0.2">
      <c r="A1554" s="31"/>
      <c r="B1554" s="32"/>
      <c r="C1554" s="71" t="s">
        <v>6820</v>
      </c>
      <c r="D1554" s="64"/>
      <c r="E1554" s="65">
        <v>183.17</v>
      </c>
      <c r="F1554" s="34"/>
      <c r="G1554" s="34"/>
      <c r="H1554" s="33"/>
      <c r="I1554" s="33"/>
      <c r="J1554" s="33"/>
      <c r="K1554" s="33"/>
    </row>
    <row r="1555" spans="1:11" outlineLevel="1" x14ac:dyDescent="0.2">
      <c r="A1555" s="31"/>
      <c r="B1555" s="32"/>
      <c r="C1555" s="71" t="s">
        <v>6814</v>
      </c>
      <c r="D1555" s="64"/>
      <c r="E1555" s="65">
        <v>-3.1360000000000001</v>
      </c>
      <c r="F1555" s="34"/>
      <c r="G1555" s="34"/>
      <c r="H1555" s="33"/>
      <c r="I1555" s="33"/>
      <c r="J1555" s="33"/>
      <c r="K1555" s="33"/>
    </row>
    <row r="1556" spans="1:11" outlineLevel="1" x14ac:dyDescent="0.2">
      <c r="A1556" s="31"/>
      <c r="B1556" s="32"/>
      <c r="C1556" s="71" t="s">
        <v>6821</v>
      </c>
      <c r="D1556" s="64"/>
      <c r="E1556" s="65">
        <v>-2.2000000000000002</v>
      </c>
      <c r="F1556" s="34"/>
      <c r="G1556" s="34"/>
      <c r="H1556" s="33"/>
      <c r="I1556" s="33"/>
      <c r="J1556" s="33"/>
      <c r="K1556" s="33"/>
    </row>
    <row r="1557" spans="1:11" outlineLevel="1" x14ac:dyDescent="0.2">
      <c r="A1557" s="31"/>
      <c r="B1557" s="32"/>
      <c r="C1557" s="71" t="s">
        <v>6822</v>
      </c>
      <c r="D1557" s="64"/>
      <c r="E1557" s="65">
        <v>-2.7</v>
      </c>
      <c r="F1557" s="34"/>
      <c r="G1557" s="34"/>
      <c r="H1557" s="33"/>
      <c r="I1557" s="33"/>
      <c r="J1557" s="33"/>
      <c r="K1557" s="33"/>
    </row>
    <row r="1558" spans="1:11" outlineLevel="1" x14ac:dyDescent="0.2">
      <c r="A1558" s="31"/>
      <c r="B1558" s="32"/>
      <c r="C1558" s="71" t="s">
        <v>6823</v>
      </c>
      <c r="D1558" s="64"/>
      <c r="E1558" s="65">
        <v>-3.3635000000000002</v>
      </c>
      <c r="F1558" s="34"/>
      <c r="G1558" s="34"/>
      <c r="H1558" s="33"/>
      <c r="I1558" s="33"/>
      <c r="J1558" s="33"/>
      <c r="K1558" s="33"/>
    </row>
    <row r="1559" spans="1:11" outlineLevel="1" x14ac:dyDescent="0.2">
      <c r="A1559" s="31"/>
      <c r="B1559" s="32"/>
      <c r="C1559" s="71" t="s">
        <v>6824</v>
      </c>
      <c r="D1559" s="64"/>
      <c r="E1559" s="65">
        <v>-2.4239999999999999</v>
      </c>
      <c r="F1559" s="34"/>
      <c r="G1559" s="34"/>
      <c r="H1559" s="33"/>
      <c r="I1559" s="33"/>
      <c r="J1559" s="33"/>
      <c r="K1559" s="33"/>
    </row>
    <row r="1560" spans="1:11" outlineLevel="1" x14ac:dyDescent="0.2">
      <c r="A1560" s="31"/>
      <c r="B1560" s="32"/>
      <c r="C1560" s="71" t="s">
        <v>6825</v>
      </c>
      <c r="D1560" s="64"/>
      <c r="E1560" s="65">
        <v>-1.4139999999999999</v>
      </c>
      <c r="F1560" s="34"/>
      <c r="G1560" s="34"/>
      <c r="H1560" s="33"/>
      <c r="I1560" s="33"/>
      <c r="J1560" s="33"/>
      <c r="K1560" s="33"/>
    </row>
    <row r="1561" spans="1:11" outlineLevel="1" x14ac:dyDescent="0.2">
      <c r="A1561" s="31"/>
      <c r="B1561" s="32"/>
      <c r="C1561" s="71" t="s">
        <v>6826</v>
      </c>
      <c r="D1561" s="64"/>
      <c r="E1561" s="65">
        <v>-1.4947999999999999</v>
      </c>
      <c r="F1561" s="34"/>
      <c r="G1561" s="34"/>
      <c r="H1561" s="33"/>
      <c r="I1561" s="33"/>
      <c r="J1561" s="33"/>
      <c r="K1561" s="33"/>
    </row>
    <row r="1562" spans="1:11" outlineLevel="1" x14ac:dyDescent="0.2">
      <c r="A1562" s="31"/>
      <c r="B1562" s="32"/>
      <c r="C1562" s="71" t="s">
        <v>6827</v>
      </c>
      <c r="D1562" s="64"/>
      <c r="E1562" s="65">
        <v>1.9516</v>
      </c>
      <c r="F1562" s="34"/>
      <c r="G1562" s="34"/>
      <c r="H1562" s="33"/>
      <c r="I1562" s="33"/>
      <c r="J1562" s="33"/>
      <c r="K1562" s="33"/>
    </row>
    <row r="1563" spans="1:11" outlineLevel="1" x14ac:dyDescent="0.2">
      <c r="A1563" s="31"/>
      <c r="B1563" s="32"/>
      <c r="C1563" s="71" t="s">
        <v>6828</v>
      </c>
      <c r="D1563" s="64"/>
      <c r="E1563" s="65">
        <v>1.177</v>
      </c>
      <c r="F1563" s="34"/>
      <c r="G1563" s="34"/>
      <c r="H1563" s="33"/>
      <c r="I1563" s="33"/>
      <c r="J1563" s="33"/>
      <c r="K1563" s="33"/>
    </row>
    <row r="1564" spans="1:11" outlineLevel="1" x14ac:dyDescent="0.2">
      <c r="A1564" s="31"/>
      <c r="B1564" s="32"/>
      <c r="C1564" s="71" t="s">
        <v>6829</v>
      </c>
      <c r="D1564" s="64"/>
      <c r="E1564" s="65">
        <v>19.850000000000001</v>
      </c>
      <c r="F1564" s="34"/>
      <c r="G1564" s="34"/>
      <c r="H1564" s="33"/>
      <c r="I1564" s="33"/>
      <c r="J1564" s="33"/>
      <c r="K1564" s="33"/>
    </row>
    <row r="1565" spans="1:11" outlineLevel="1" x14ac:dyDescent="0.2">
      <c r="A1565" s="31"/>
      <c r="B1565" s="32"/>
      <c r="C1565" s="71" t="s">
        <v>6825</v>
      </c>
      <c r="D1565" s="64"/>
      <c r="E1565" s="65">
        <v>-1.4139999999999999</v>
      </c>
      <c r="F1565" s="34"/>
      <c r="G1565" s="34"/>
      <c r="H1565" s="33"/>
      <c r="I1565" s="33"/>
      <c r="J1565" s="33"/>
      <c r="K1565" s="33"/>
    </row>
    <row r="1566" spans="1:11" outlineLevel="1" x14ac:dyDescent="0.2">
      <c r="A1566" s="31"/>
      <c r="B1566" s="32"/>
      <c r="C1566" s="71" t="s">
        <v>6830</v>
      </c>
      <c r="D1566" s="64"/>
      <c r="E1566" s="65">
        <v>1.9925999999999999</v>
      </c>
      <c r="F1566" s="34"/>
      <c r="G1566" s="34"/>
      <c r="H1566" s="33"/>
      <c r="I1566" s="33"/>
      <c r="J1566" s="33"/>
      <c r="K1566" s="33"/>
    </row>
    <row r="1567" spans="1:11" outlineLevel="1" x14ac:dyDescent="0.2">
      <c r="A1567" s="31"/>
      <c r="B1567" s="32"/>
      <c r="C1567" s="71" t="s">
        <v>6831</v>
      </c>
      <c r="D1567" s="64"/>
      <c r="E1567" s="65">
        <v>31.685400000000001</v>
      </c>
      <c r="F1567" s="34"/>
      <c r="G1567" s="34"/>
      <c r="H1567" s="33"/>
      <c r="I1567" s="33"/>
      <c r="J1567" s="33"/>
      <c r="K1567" s="33"/>
    </row>
    <row r="1568" spans="1:11" outlineLevel="1" x14ac:dyDescent="0.2">
      <c r="A1568" s="31"/>
      <c r="B1568" s="32"/>
      <c r="C1568" s="71" t="s">
        <v>1766</v>
      </c>
      <c r="D1568" s="64"/>
      <c r="E1568" s="65">
        <v>-2.19</v>
      </c>
      <c r="F1568" s="34"/>
      <c r="G1568" s="34"/>
      <c r="H1568" s="33"/>
      <c r="I1568" s="33"/>
      <c r="J1568" s="33"/>
      <c r="K1568" s="33"/>
    </row>
    <row r="1569" spans="1:11" outlineLevel="1" x14ac:dyDescent="0.2">
      <c r="A1569" s="31"/>
      <c r="B1569" s="32"/>
      <c r="C1569" s="71" t="s">
        <v>6821</v>
      </c>
      <c r="D1569" s="64"/>
      <c r="E1569" s="65">
        <v>-2.2000000000000002</v>
      </c>
      <c r="F1569" s="34"/>
      <c r="G1569" s="34"/>
      <c r="H1569" s="33"/>
      <c r="I1569" s="33"/>
      <c r="J1569" s="33"/>
      <c r="K1569" s="33"/>
    </row>
    <row r="1570" spans="1:11" outlineLevel="1" x14ac:dyDescent="0.2">
      <c r="A1570" s="31"/>
      <c r="B1570" s="32"/>
      <c r="C1570" s="71" t="s">
        <v>6832</v>
      </c>
      <c r="D1570" s="64"/>
      <c r="E1570" s="65">
        <v>-2.3279999999999998</v>
      </c>
      <c r="F1570" s="34"/>
      <c r="G1570" s="34"/>
      <c r="H1570" s="33"/>
      <c r="I1570" s="33"/>
      <c r="J1570" s="33"/>
      <c r="K1570" s="33"/>
    </row>
    <row r="1571" spans="1:11" outlineLevel="1" x14ac:dyDescent="0.2">
      <c r="A1571" s="31"/>
      <c r="B1571" s="32"/>
      <c r="C1571" s="71" t="s">
        <v>6822</v>
      </c>
      <c r="D1571" s="64"/>
      <c r="E1571" s="65">
        <v>-2.7</v>
      </c>
      <c r="F1571" s="34"/>
      <c r="G1571" s="34"/>
      <c r="H1571" s="33"/>
      <c r="I1571" s="33"/>
      <c r="J1571" s="33"/>
      <c r="K1571" s="33"/>
    </row>
    <row r="1572" spans="1:11" outlineLevel="1" x14ac:dyDescent="0.2">
      <c r="A1572" s="31"/>
      <c r="B1572" s="32"/>
      <c r="C1572" s="71" t="s">
        <v>6833</v>
      </c>
      <c r="D1572" s="64"/>
      <c r="E1572" s="65">
        <v>1.1234999999999999</v>
      </c>
      <c r="F1572" s="34"/>
      <c r="G1572" s="34"/>
      <c r="H1572" s="33"/>
      <c r="I1572" s="33"/>
      <c r="J1572" s="33"/>
      <c r="K1572" s="33"/>
    </row>
    <row r="1573" spans="1:11" outlineLevel="1" x14ac:dyDescent="0.2">
      <c r="A1573" s="31"/>
      <c r="B1573" s="32"/>
      <c r="C1573" s="71" t="s">
        <v>6834</v>
      </c>
      <c r="D1573" s="64"/>
      <c r="E1573" s="65">
        <v>89.840400000000002</v>
      </c>
      <c r="F1573" s="34"/>
      <c r="G1573" s="34"/>
      <c r="H1573" s="33"/>
      <c r="I1573" s="33"/>
      <c r="J1573" s="33"/>
      <c r="K1573" s="33"/>
    </row>
    <row r="1574" spans="1:11" outlineLevel="1" x14ac:dyDescent="0.2">
      <c r="A1574" s="31"/>
      <c r="B1574" s="32"/>
      <c r="C1574" s="71" t="s">
        <v>6823</v>
      </c>
      <c r="D1574" s="64"/>
      <c r="E1574" s="65">
        <v>-3.3635000000000002</v>
      </c>
      <c r="F1574" s="34"/>
      <c r="G1574" s="34"/>
      <c r="H1574" s="33"/>
      <c r="I1574" s="33"/>
      <c r="J1574" s="33"/>
      <c r="K1574" s="33"/>
    </row>
    <row r="1575" spans="1:11" outlineLevel="1" x14ac:dyDescent="0.2">
      <c r="A1575" s="31"/>
      <c r="B1575" s="32"/>
      <c r="C1575" s="71" t="s">
        <v>6835</v>
      </c>
      <c r="D1575" s="64"/>
      <c r="E1575" s="65">
        <v>-6.48</v>
      </c>
      <c r="F1575" s="34"/>
      <c r="G1575" s="34"/>
      <c r="H1575" s="33"/>
      <c r="I1575" s="33"/>
      <c r="J1575" s="33"/>
      <c r="K1575" s="33"/>
    </row>
    <row r="1576" spans="1:11" outlineLevel="1" x14ac:dyDescent="0.2">
      <c r="A1576" s="31"/>
      <c r="B1576" s="32"/>
      <c r="C1576" s="71" t="s">
        <v>6836</v>
      </c>
      <c r="D1576" s="64"/>
      <c r="E1576" s="65">
        <v>-14.3062</v>
      </c>
      <c r="F1576" s="34"/>
      <c r="G1576" s="34"/>
      <c r="H1576" s="33"/>
      <c r="I1576" s="33"/>
      <c r="J1576" s="33"/>
      <c r="K1576" s="33"/>
    </row>
    <row r="1577" spans="1:11" outlineLevel="1" x14ac:dyDescent="0.2">
      <c r="A1577" s="31"/>
      <c r="B1577" s="32"/>
      <c r="C1577" s="71" t="s">
        <v>6837</v>
      </c>
      <c r="D1577" s="64"/>
      <c r="E1577" s="65">
        <v>-15.073700000000001</v>
      </c>
      <c r="F1577" s="34"/>
      <c r="G1577" s="34"/>
      <c r="H1577" s="33"/>
      <c r="I1577" s="33"/>
      <c r="J1577" s="33"/>
      <c r="K1577" s="33"/>
    </row>
    <row r="1578" spans="1:11" outlineLevel="1" x14ac:dyDescent="0.2">
      <c r="A1578" s="31"/>
      <c r="B1578" s="32"/>
      <c r="C1578" s="71" t="s">
        <v>6838</v>
      </c>
      <c r="D1578" s="64"/>
      <c r="E1578" s="65">
        <v>4.8719999999999999</v>
      </c>
      <c r="F1578" s="34"/>
      <c r="G1578" s="34"/>
      <c r="H1578" s="33"/>
      <c r="I1578" s="33"/>
      <c r="J1578" s="33"/>
      <c r="K1578" s="33"/>
    </row>
    <row r="1579" spans="1:11" outlineLevel="1" x14ac:dyDescent="0.2">
      <c r="A1579" s="31"/>
      <c r="B1579" s="32"/>
      <c r="C1579" s="71" t="s">
        <v>6839</v>
      </c>
      <c r="D1579" s="64"/>
      <c r="E1579" s="65">
        <v>7.02</v>
      </c>
      <c r="F1579" s="34"/>
      <c r="G1579" s="34"/>
      <c r="H1579" s="33"/>
      <c r="I1579" s="33"/>
      <c r="J1579" s="33"/>
      <c r="K1579" s="33"/>
    </row>
    <row r="1580" spans="1:11" outlineLevel="1" x14ac:dyDescent="0.2">
      <c r="A1580" s="31"/>
      <c r="B1580" s="32"/>
      <c r="C1580" s="71" t="s">
        <v>6840</v>
      </c>
      <c r="D1580" s="64"/>
      <c r="E1580" s="65">
        <v>7.1825000000000001</v>
      </c>
      <c r="F1580" s="34"/>
      <c r="G1580" s="34"/>
      <c r="H1580" s="33"/>
      <c r="I1580" s="33"/>
      <c r="J1580" s="33"/>
      <c r="K1580" s="33"/>
    </row>
    <row r="1581" spans="1:11" outlineLevel="1" x14ac:dyDescent="0.2">
      <c r="A1581" s="31"/>
      <c r="B1581" s="32"/>
      <c r="C1581" s="71" t="s">
        <v>6841</v>
      </c>
      <c r="D1581" s="64"/>
      <c r="E1581" s="65">
        <v>355.05680000000001</v>
      </c>
      <c r="F1581" s="34"/>
      <c r="G1581" s="34"/>
      <c r="H1581" s="33"/>
      <c r="I1581" s="33"/>
      <c r="J1581" s="33"/>
      <c r="K1581" s="33"/>
    </row>
    <row r="1582" spans="1:11" outlineLevel="1" x14ac:dyDescent="0.2">
      <c r="A1582" s="31"/>
      <c r="B1582" s="32"/>
      <c r="C1582" s="71" t="s">
        <v>6836</v>
      </c>
      <c r="D1582" s="64"/>
      <c r="E1582" s="65">
        <v>-14.3062</v>
      </c>
      <c r="F1582" s="34"/>
      <c r="G1582" s="34"/>
      <c r="H1582" s="33"/>
      <c r="I1582" s="33"/>
      <c r="J1582" s="33"/>
      <c r="K1582" s="33"/>
    </row>
    <row r="1583" spans="1:11" outlineLevel="1" x14ac:dyDescent="0.2">
      <c r="A1583" s="31"/>
      <c r="B1583" s="32"/>
      <c r="C1583" s="71" t="s">
        <v>6837</v>
      </c>
      <c r="D1583" s="64"/>
      <c r="E1583" s="65">
        <v>-15.073700000000001</v>
      </c>
      <c r="F1583" s="34"/>
      <c r="G1583" s="34"/>
      <c r="H1583" s="33"/>
      <c r="I1583" s="33"/>
      <c r="J1583" s="33"/>
      <c r="K1583" s="33"/>
    </row>
    <row r="1584" spans="1:11" outlineLevel="1" x14ac:dyDescent="0.2">
      <c r="A1584" s="31"/>
      <c r="B1584" s="32"/>
      <c r="C1584" s="71" t="s">
        <v>6842</v>
      </c>
      <c r="D1584" s="64"/>
      <c r="E1584" s="65">
        <v>-54.960099999999997</v>
      </c>
      <c r="F1584" s="34"/>
      <c r="G1584" s="34"/>
      <c r="H1584" s="33"/>
      <c r="I1584" s="33"/>
      <c r="J1584" s="33"/>
      <c r="K1584" s="33"/>
    </row>
    <row r="1585" spans="1:11" outlineLevel="1" x14ac:dyDescent="0.2">
      <c r="A1585" s="31"/>
      <c r="B1585" s="32"/>
      <c r="C1585" s="71" t="s">
        <v>6843</v>
      </c>
      <c r="D1585" s="64"/>
      <c r="E1585" s="65">
        <v>11.9145</v>
      </c>
      <c r="F1585" s="34"/>
      <c r="G1585" s="34"/>
      <c r="H1585" s="33"/>
      <c r="I1585" s="33"/>
      <c r="J1585" s="33"/>
      <c r="K1585" s="33"/>
    </row>
    <row r="1586" spans="1:11" outlineLevel="1" x14ac:dyDescent="0.2">
      <c r="A1586" s="31"/>
      <c r="B1586" s="32"/>
      <c r="C1586" s="71" t="s">
        <v>6844</v>
      </c>
      <c r="D1586" s="64"/>
      <c r="E1586" s="65">
        <v>185.16120000000001</v>
      </c>
      <c r="F1586" s="34"/>
      <c r="G1586" s="34"/>
      <c r="H1586" s="33"/>
      <c r="I1586" s="33"/>
      <c r="J1586" s="33"/>
      <c r="K1586" s="33"/>
    </row>
    <row r="1587" spans="1:11" outlineLevel="1" x14ac:dyDescent="0.2">
      <c r="A1587" s="31"/>
      <c r="B1587" s="32"/>
      <c r="C1587" s="71" t="s">
        <v>6842</v>
      </c>
      <c r="D1587" s="64"/>
      <c r="E1587" s="65">
        <v>-54.960099999999997</v>
      </c>
      <c r="F1587" s="34"/>
      <c r="G1587" s="34"/>
      <c r="H1587" s="33"/>
      <c r="I1587" s="33"/>
      <c r="J1587" s="33"/>
      <c r="K1587" s="33"/>
    </row>
    <row r="1588" spans="1:11" outlineLevel="1" x14ac:dyDescent="0.2">
      <c r="A1588" s="31"/>
      <c r="B1588" s="32"/>
      <c r="C1588" s="71" t="s">
        <v>6845</v>
      </c>
      <c r="D1588" s="64"/>
      <c r="E1588" s="65">
        <v>-32.4</v>
      </c>
      <c r="F1588" s="34"/>
      <c r="G1588" s="34"/>
      <c r="H1588" s="33"/>
      <c r="I1588" s="33"/>
      <c r="J1588" s="33"/>
      <c r="K1588" s="33"/>
    </row>
    <row r="1589" spans="1:11" outlineLevel="1" x14ac:dyDescent="0.2">
      <c r="A1589" s="31"/>
      <c r="B1589" s="32"/>
      <c r="C1589" s="71" t="s">
        <v>6846</v>
      </c>
      <c r="D1589" s="64"/>
      <c r="E1589" s="65">
        <v>80.485200000000006</v>
      </c>
      <c r="F1589" s="34"/>
      <c r="G1589" s="34"/>
      <c r="H1589" s="33"/>
      <c r="I1589" s="33"/>
      <c r="J1589" s="33"/>
      <c r="K1589" s="33"/>
    </row>
    <row r="1590" spans="1:11" outlineLevel="1" x14ac:dyDescent="0.2">
      <c r="A1590" s="31"/>
      <c r="B1590" s="32"/>
      <c r="C1590" s="71" t="s">
        <v>6824</v>
      </c>
      <c r="D1590" s="64"/>
      <c r="E1590" s="65">
        <v>-2.4239999999999999</v>
      </c>
      <c r="F1590" s="34"/>
      <c r="G1590" s="34"/>
      <c r="H1590" s="33"/>
      <c r="I1590" s="33"/>
      <c r="J1590" s="33"/>
      <c r="K1590" s="33"/>
    </row>
    <row r="1591" spans="1:11" outlineLevel="1" x14ac:dyDescent="0.2">
      <c r="A1591" s="31"/>
      <c r="B1591" s="32"/>
      <c r="C1591" s="71" t="s">
        <v>6847</v>
      </c>
      <c r="D1591" s="64"/>
      <c r="E1591" s="65">
        <v>-1.827</v>
      </c>
      <c r="F1591" s="34"/>
      <c r="G1591" s="34"/>
      <c r="H1591" s="33"/>
      <c r="I1591" s="33"/>
      <c r="J1591" s="33"/>
      <c r="K1591" s="33"/>
    </row>
    <row r="1592" spans="1:11" outlineLevel="1" x14ac:dyDescent="0.2">
      <c r="A1592" s="31"/>
      <c r="B1592" s="32"/>
      <c r="C1592" s="71" t="s">
        <v>2624</v>
      </c>
      <c r="D1592" s="64"/>
      <c r="E1592" s="65">
        <v>-2.0099999999999998</v>
      </c>
      <c r="F1592" s="34"/>
      <c r="G1592" s="34"/>
      <c r="H1592" s="33"/>
      <c r="I1592" s="33"/>
      <c r="J1592" s="33"/>
      <c r="K1592" s="33"/>
    </row>
    <row r="1593" spans="1:11" outlineLevel="1" x14ac:dyDescent="0.2">
      <c r="A1593" s="31"/>
      <c r="B1593" s="32"/>
      <c r="C1593" s="71" t="s">
        <v>6848</v>
      </c>
      <c r="D1593" s="64"/>
      <c r="E1593" s="65">
        <v>5.0149999999999997</v>
      </c>
      <c r="F1593" s="34"/>
      <c r="G1593" s="34"/>
      <c r="H1593" s="33"/>
      <c r="I1593" s="33"/>
      <c r="J1593" s="33"/>
      <c r="K1593" s="33"/>
    </row>
    <row r="1594" spans="1:11" outlineLevel="1" x14ac:dyDescent="0.2">
      <c r="A1594" s="31"/>
      <c r="B1594" s="32"/>
      <c r="C1594" s="71" t="s">
        <v>6849</v>
      </c>
      <c r="D1594" s="64"/>
      <c r="E1594" s="65">
        <v>4.8132000000000001</v>
      </c>
      <c r="F1594" s="34"/>
      <c r="G1594" s="34"/>
      <c r="H1594" s="33"/>
      <c r="I1594" s="33"/>
      <c r="J1594" s="33"/>
      <c r="K1594" s="33"/>
    </row>
    <row r="1595" spans="1:11" outlineLevel="1" x14ac:dyDescent="0.2">
      <c r="A1595" s="31"/>
      <c r="B1595" s="32"/>
      <c r="C1595" s="71" t="s">
        <v>6850</v>
      </c>
      <c r="D1595" s="64"/>
      <c r="E1595" s="65">
        <v>69.275999999999996</v>
      </c>
      <c r="F1595" s="34"/>
      <c r="G1595" s="34"/>
      <c r="H1595" s="33"/>
      <c r="I1595" s="33"/>
      <c r="J1595" s="33"/>
      <c r="K1595" s="33"/>
    </row>
    <row r="1596" spans="1:11" outlineLevel="1" x14ac:dyDescent="0.2">
      <c r="A1596" s="31"/>
      <c r="B1596" s="32"/>
      <c r="C1596" s="71" t="s">
        <v>6847</v>
      </c>
      <c r="D1596" s="64"/>
      <c r="E1596" s="65">
        <v>-1.827</v>
      </c>
      <c r="F1596" s="34"/>
      <c r="G1596" s="34"/>
      <c r="H1596" s="33"/>
      <c r="I1596" s="33"/>
      <c r="J1596" s="33"/>
      <c r="K1596" s="33"/>
    </row>
    <row r="1597" spans="1:11" outlineLevel="1" x14ac:dyDescent="0.2">
      <c r="A1597" s="31"/>
      <c r="B1597" s="32"/>
      <c r="C1597" s="71" t="s">
        <v>1269</v>
      </c>
      <c r="D1597" s="64"/>
      <c r="E1597" s="65">
        <v>-1.8089999999999999</v>
      </c>
      <c r="F1597" s="34"/>
      <c r="G1597" s="34"/>
      <c r="H1597" s="33"/>
      <c r="I1597" s="33"/>
      <c r="J1597" s="33"/>
      <c r="K1597" s="33"/>
    </row>
    <row r="1598" spans="1:11" outlineLevel="1" x14ac:dyDescent="0.2">
      <c r="A1598" s="31"/>
      <c r="B1598" s="32"/>
      <c r="C1598" s="71" t="s">
        <v>3660</v>
      </c>
      <c r="D1598" s="64"/>
      <c r="E1598" s="65">
        <v>-1.32</v>
      </c>
      <c r="F1598" s="34"/>
      <c r="G1598" s="34"/>
      <c r="H1598" s="33"/>
      <c r="I1598" s="33"/>
      <c r="J1598" s="33"/>
      <c r="K1598" s="33"/>
    </row>
    <row r="1599" spans="1:11" outlineLevel="1" x14ac:dyDescent="0.2">
      <c r="A1599" s="31"/>
      <c r="B1599" s="32"/>
      <c r="C1599" s="71" t="s">
        <v>6851</v>
      </c>
      <c r="D1599" s="64"/>
      <c r="E1599" s="65">
        <v>1.1431</v>
      </c>
      <c r="F1599" s="34"/>
      <c r="G1599" s="34"/>
      <c r="H1599" s="33"/>
      <c r="I1599" s="33"/>
      <c r="J1599" s="33"/>
      <c r="K1599" s="33"/>
    </row>
    <row r="1600" spans="1:11" outlineLevel="1" x14ac:dyDescent="0.2">
      <c r="A1600" s="31"/>
      <c r="B1600" s="32"/>
      <c r="C1600" s="71" t="s">
        <v>6852</v>
      </c>
      <c r="D1600" s="64"/>
      <c r="E1600" s="65">
        <v>2.3359999999999999</v>
      </c>
      <c r="F1600" s="34"/>
      <c r="G1600" s="34"/>
      <c r="H1600" s="33"/>
      <c r="I1600" s="33"/>
      <c r="J1600" s="33"/>
      <c r="K1600" s="33"/>
    </row>
    <row r="1601" spans="1:11" outlineLevel="1" x14ac:dyDescent="0.2">
      <c r="A1601" s="31"/>
      <c r="B1601" s="32"/>
      <c r="C1601" s="71" t="s">
        <v>6853</v>
      </c>
      <c r="D1601" s="64"/>
      <c r="E1601" s="65">
        <v>98.049000000000007</v>
      </c>
      <c r="F1601" s="34"/>
      <c r="G1601" s="34"/>
      <c r="H1601" s="33"/>
      <c r="I1601" s="33"/>
      <c r="J1601" s="33"/>
      <c r="K1601" s="33"/>
    </row>
    <row r="1602" spans="1:11" outlineLevel="1" x14ac:dyDescent="0.2">
      <c r="A1602" s="31"/>
      <c r="B1602" s="32"/>
      <c r="C1602" s="71" t="s">
        <v>1269</v>
      </c>
      <c r="D1602" s="64"/>
      <c r="E1602" s="65">
        <v>-1.8089999999999999</v>
      </c>
      <c r="F1602" s="34"/>
      <c r="G1602" s="34"/>
      <c r="H1602" s="33"/>
      <c r="I1602" s="33"/>
      <c r="J1602" s="33"/>
      <c r="K1602" s="33"/>
    </row>
    <row r="1603" spans="1:11" outlineLevel="1" x14ac:dyDescent="0.2">
      <c r="A1603" s="31"/>
      <c r="B1603" s="32"/>
      <c r="C1603" s="71" t="s">
        <v>6854</v>
      </c>
      <c r="D1603" s="64"/>
      <c r="E1603" s="65">
        <v>-4.0199999999999996</v>
      </c>
      <c r="F1603" s="34"/>
      <c r="G1603" s="34"/>
      <c r="H1603" s="33"/>
      <c r="I1603" s="33"/>
      <c r="J1603" s="33"/>
      <c r="K1603" s="33"/>
    </row>
    <row r="1604" spans="1:11" outlineLevel="1" x14ac:dyDescent="0.2">
      <c r="A1604" s="31"/>
      <c r="B1604" s="32"/>
      <c r="C1604" s="71" t="s">
        <v>6855</v>
      </c>
      <c r="D1604" s="64"/>
      <c r="E1604" s="65">
        <v>-3.96</v>
      </c>
      <c r="F1604" s="34"/>
      <c r="G1604" s="34"/>
      <c r="H1604" s="33"/>
      <c r="I1604" s="33"/>
      <c r="J1604" s="33"/>
      <c r="K1604" s="33"/>
    </row>
    <row r="1605" spans="1:11" outlineLevel="1" x14ac:dyDescent="0.2">
      <c r="A1605" s="31"/>
      <c r="B1605" s="32"/>
      <c r="C1605" s="71" t="s">
        <v>6856</v>
      </c>
      <c r="D1605" s="64"/>
      <c r="E1605" s="65">
        <v>7.008</v>
      </c>
      <c r="F1605" s="34"/>
      <c r="G1605" s="34"/>
      <c r="H1605" s="33"/>
      <c r="I1605" s="33"/>
      <c r="J1605" s="33"/>
      <c r="K1605" s="33"/>
    </row>
    <row r="1606" spans="1:11" outlineLevel="1" x14ac:dyDescent="0.2">
      <c r="A1606" s="31"/>
      <c r="B1606" s="32"/>
      <c r="C1606" s="71" t="s">
        <v>6857</v>
      </c>
      <c r="D1606" s="64"/>
      <c r="E1606" s="65">
        <v>69.69</v>
      </c>
      <c r="F1606" s="34"/>
      <c r="G1606" s="34"/>
      <c r="H1606" s="33"/>
      <c r="I1606" s="33"/>
      <c r="J1606" s="33"/>
      <c r="K1606" s="33"/>
    </row>
    <row r="1607" spans="1:11" outlineLevel="1" x14ac:dyDescent="0.2">
      <c r="A1607" s="31"/>
      <c r="B1607" s="32"/>
      <c r="C1607" s="71" t="s">
        <v>2624</v>
      </c>
      <c r="D1607" s="64"/>
      <c r="E1607" s="65">
        <v>-2.0099999999999998</v>
      </c>
      <c r="F1607" s="34"/>
      <c r="G1607" s="34"/>
      <c r="H1607" s="33"/>
      <c r="I1607" s="33"/>
      <c r="J1607" s="33"/>
      <c r="K1607" s="33"/>
    </row>
    <row r="1608" spans="1:11" outlineLevel="1" x14ac:dyDescent="0.2">
      <c r="A1608" s="31"/>
      <c r="B1608" s="32"/>
      <c r="C1608" s="71" t="s">
        <v>6858</v>
      </c>
      <c r="D1608" s="64"/>
      <c r="E1608" s="65">
        <v>-3.6539999999999999</v>
      </c>
      <c r="F1608" s="34"/>
      <c r="G1608" s="34"/>
      <c r="H1608" s="33"/>
      <c r="I1608" s="33"/>
      <c r="J1608" s="33"/>
      <c r="K1608" s="33"/>
    </row>
    <row r="1609" spans="1:11" outlineLevel="1" x14ac:dyDescent="0.2">
      <c r="A1609" s="31"/>
      <c r="B1609" s="32"/>
      <c r="C1609" s="71" t="s">
        <v>6584</v>
      </c>
      <c r="D1609" s="64"/>
      <c r="E1609" s="65">
        <v>-1.331</v>
      </c>
      <c r="F1609" s="34"/>
      <c r="G1609" s="34"/>
      <c r="H1609" s="33"/>
      <c r="I1609" s="33"/>
      <c r="J1609" s="33"/>
      <c r="K1609" s="33"/>
    </row>
    <row r="1610" spans="1:11" outlineLevel="1" x14ac:dyDescent="0.2">
      <c r="A1610" s="31"/>
      <c r="B1610" s="32"/>
      <c r="C1610" s="71" t="s">
        <v>6859</v>
      </c>
      <c r="D1610" s="64"/>
      <c r="E1610" s="65">
        <v>0.502</v>
      </c>
      <c r="F1610" s="34"/>
      <c r="G1610" s="34"/>
      <c r="H1610" s="33"/>
      <c r="I1610" s="33"/>
      <c r="J1610" s="33"/>
      <c r="K1610" s="33"/>
    </row>
    <row r="1611" spans="1:11" outlineLevel="1" x14ac:dyDescent="0.2">
      <c r="A1611" s="31"/>
      <c r="B1611" s="32"/>
      <c r="C1611" s="71" t="s">
        <v>6852</v>
      </c>
      <c r="D1611" s="64"/>
      <c r="E1611" s="65">
        <v>2.3359999999999999</v>
      </c>
      <c r="F1611" s="34"/>
      <c r="G1611" s="34"/>
      <c r="H1611" s="33"/>
      <c r="I1611" s="33"/>
      <c r="J1611" s="33"/>
      <c r="K1611" s="33"/>
    </row>
    <row r="1612" spans="1:11" outlineLevel="1" x14ac:dyDescent="0.2">
      <c r="A1612" s="31"/>
      <c r="B1612" s="32"/>
      <c r="C1612" s="71" t="s">
        <v>6860</v>
      </c>
      <c r="D1612" s="64"/>
      <c r="E1612" s="65">
        <v>47.679000000000002</v>
      </c>
      <c r="F1612" s="34"/>
      <c r="G1612" s="34"/>
      <c r="H1612" s="33"/>
      <c r="I1612" s="33"/>
      <c r="J1612" s="33"/>
      <c r="K1612" s="33"/>
    </row>
    <row r="1613" spans="1:11" outlineLevel="1" x14ac:dyDescent="0.2">
      <c r="A1613" s="31"/>
      <c r="B1613" s="32"/>
      <c r="C1613" s="71" t="s">
        <v>6858</v>
      </c>
      <c r="D1613" s="64"/>
      <c r="E1613" s="65">
        <v>-3.6539999999999999</v>
      </c>
      <c r="F1613" s="34"/>
      <c r="G1613" s="34"/>
      <c r="H1613" s="33"/>
      <c r="I1613" s="33"/>
      <c r="J1613" s="33"/>
      <c r="K1613" s="33"/>
    </row>
    <row r="1614" spans="1:11" outlineLevel="1" x14ac:dyDescent="0.2">
      <c r="A1614" s="31"/>
      <c r="B1614" s="32"/>
      <c r="C1614" s="71" t="s">
        <v>6861</v>
      </c>
      <c r="D1614" s="64"/>
      <c r="E1614" s="65">
        <v>-0.66</v>
      </c>
      <c r="F1614" s="34"/>
      <c r="G1614" s="34"/>
      <c r="H1614" s="33"/>
      <c r="I1614" s="33"/>
      <c r="J1614" s="33"/>
      <c r="K1614" s="33"/>
    </row>
    <row r="1615" spans="1:11" outlineLevel="1" x14ac:dyDescent="0.2">
      <c r="A1615" s="31"/>
      <c r="B1615" s="32"/>
      <c r="C1615" s="71" t="s">
        <v>6862</v>
      </c>
      <c r="D1615" s="64"/>
      <c r="E1615" s="65">
        <v>-1.87</v>
      </c>
      <c r="F1615" s="34"/>
      <c r="G1615" s="34"/>
      <c r="H1615" s="33"/>
      <c r="I1615" s="33"/>
      <c r="J1615" s="33"/>
      <c r="K1615" s="33"/>
    </row>
    <row r="1616" spans="1:11" outlineLevel="1" x14ac:dyDescent="0.2">
      <c r="A1616" s="31"/>
      <c r="B1616" s="32"/>
      <c r="C1616" s="71" t="s">
        <v>6863</v>
      </c>
      <c r="D1616" s="64"/>
      <c r="E1616" s="65">
        <v>4.6032000000000002</v>
      </c>
      <c r="F1616" s="34"/>
      <c r="G1616" s="34"/>
      <c r="H1616" s="33"/>
      <c r="I1616" s="33"/>
      <c r="J1616" s="33"/>
      <c r="K1616" s="33"/>
    </row>
    <row r="1617" spans="1:11" outlineLevel="1" x14ac:dyDescent="0.2">
      <c r="A1617" s="31"/>
      <c r="B1617" s="32"/>
      <c r="C1617" s="71" t="s">
        <v>6864</v>
      </c>
      <c r="D1617" s="64"/>
      <c r="E1617" s="65">
        <v>4</v>
      </c>
      <c r="F1617" s="34"/>
      <c r="G1617" s="34"/>
      <c r="H1617" s="33"/>
      <c r="I1617" s="33"/>
      <c r="J1617" s="33"/>
      <c r="K1617" s="33"/>
    </row>
    <row r="1618" spans="1:11" outlineLevel="1" x14ac:dyDescent="0.2">
      <c r="A1618" s="31"/>
      <c r="B1618" s="32"/>
      <c r="C1618" s="71" t="s">
        <v>6865</v>
      </c>
      <c r="D1618" s="64"/>
      <c r="E1618" s="65">
        <v>2.3279999999999998</v>
      </c>
      <c r="F1618" s="34"/>
      <c r="G1618" s="34"/>
      <c r="H1618" s="33"/>
      <c r="I1618" s="33"/>
      <c r="J1618" s="33"/>
      <c r="K1618" s="33"/>
    </row>
    <row r="1619" spans="1:11" outlineLevel="1" x14ac:dyDescent="0.2">
      <c r="A1619" s="31"/>
      <c r="B1619" s="32"/>
      <c r="C1619" s="71" t="s">
        <v>6866</v>
      </c>
      <c r="D1619" s="64"/>
      <c r="E1619" s="65">
        <v>1.8720000000000001</v>
      </c>
      <c r="F1619" s="34"/>
      <c r="G1619" s="34"/>
      <c r="H1619" s="33"/>
      <c r="I1619" s="33"/>
      <c r="J1619" s="33"/>
      <c r="K1619" s="33"/>
    </row>
    <row r="1620" spans="1:11" outlineLevel="1" x14ac:dyDescent="0.2">
      <c r="A1620" s="31"/>
      <c r="B1620" s="32"/>
      <c r="C1620" s="71" t="s">
        <v>404</v>
      </c>
      <c r="D1620" s="64"/>
      <c r="E1620" s="65"/>
      <c r="F1620" s="34"/>
      <c r="G1620" s="34"/>
      <c r="H1620" s="33"/>
      <c r="I1620" s="33"/>
      <c r="J1620" s="33"/>
      <c r="K1620" s="33"/>
    </row>
    <row r="1621" spans="1:11" ht="33.75" outlineLevel="1" x14ac:dyDescent="0.2">
      <c r="A1621" s="31"/>
      <c r="B1621" s="32"/>
      <c r="C1621" s="71" t="s">
        <v>6867</v>
      </c>
      <c r="D1621" s="64"/>
      <c r="E1621" s="65">
        <v>235.2585</v>
      </c>
      <c r="F1621" s="34"/>
      <c r="G1621" s="34"/>
      <c r="H1621" s="33"/>
      <c r="I1621" s="33"/>
      <c r="J1621" s="33"/>
      <c r="K1621" s="33"/>
    </row>
    <row r="1622" spans="1:11" outlineLevel="1" x14ac:dyDescent="0.2">
      <c r="A1622" s="31"/>
      <c r="B1622" s="32"/>
      <c r="C1622" s="71" t="s">
        <v>1651</v>
      </c>
      <c r="D1622" s="64"/>
      <c r="E1622" s="65">
        <v>-10.2729</v>
      </c>
      <c r="F1622" s="34"/>
      <c r="G1622" s="34"/>
      <c r="H1622" s="33"/>
      <c r="I1622" s="33"/>
      <c r="J1622" s="33"/>
      <c r="K1622" s="33"/>
    </row>
    <row r="1623" spans="1:11" outlineLevel="1" x14ac:dyDescent="0.2">
      <c r="A1623" s="31"/>
      <c r="B1623" s="32"/>
      <c r="C1623" s="71" t="s">
        <v>6868</v>
      </c>
      <c r="D1623" s="64"/>
      <c r="E1623" s="65">
        <v>-10.56</v>
      </c>
      <c r="F1623" s="34"/>
      <c r="G1623" s="34"/>
      <c r="H1623" s="33"/>
      <c r="I1623" s="33"/>
      <c r="J1623" s="33"/>
      <c r="K1623" s="33"/>
    </row>
    <row r="1624" spans="1:11" outlineLevel="1" x14ac:dyDescent="0.2">
      <c r="A1624" s="31"/>
      <c r="B1624" s="32"/>
      <c r="C1624" s="71" t="s">
        <v>6869</v>
      </c>
      <c r="D1624" s="64"/>
      <c r="E1624" s="65">
        <v>-3.64</v>
      </c>
      <c r="F1624" s="34"/>
      <c r="G1624" s="34"/>
      <c r="H1624" s="33"/>
      <c r="I1624" s="33"/>
      <c r="J1624" s="33"/>
      <c r="K1624" s="33"/>
    </row>
    <row r="1625" spans="1:11" outlineLevel="1" x14ac:dyDescent="0.2">
      <c r="A1625" s="31"/>
      <c r="B1625" s="32"/>
      <c r="C1625" s="71" t="s">
        <v>6870</v>
      </c>
      <c r="D1625" s="64"/>
      <c r="E1625" s="65">
        <v>-6.0759999999999996</v>
      </c>
      <c r="F1625" s="34"/>
      <c r="G1625" s="34"/>
      <c r="H1625" s="33"/>
      <c r="I1625" s="33"/>
      <c r="J1625" s="33"/>
      <c r="K1625" s="33"/>
    </row>
    <row r="1626" spans="1:11" outlineLevel="1" x14ac:dyDescent="0.2">
      <c r="A1626" s="31"/>
      <c r="B1626" s="32"/>
      <c r="C1626" s="71" t="s">
        <v>6871</v>
      </c>
      <c r="D1626" s="64"/>
      <c r="E1626" s="65">
        <v>-2.3637999999999999</v>
      </c>
      <c r="F1626" s="34"/>
      <c r="G1626" s="34"/>
      <c r="H1626" s="33"/>
      <c r="I1626" s="33"/>
      <c r="J1626" s="33"/>
      <c r="K1626" s="33"/>
    </row>
    <row r="1627" spans="1:11" outlineLevel="1" x14ac:dyDescent="0.2">
      <c r="A1627" s="31"/>
      <c r="B1627" s="32"/>
      <c r="C1627" s="71" t="s">
        <v>6872</v>
      </c>
      <c r="D1627" s="64"/>
      <c r="E1627" s="65">
        <v>-2.2787999999999999</v>
      </c>
      <c r="F1627" s="34"/>
      <c r="G1627" s="34"/>
      <c r="H1627" s="33"/>
      <c r="I1627" s="33"/>
      <c r="J1627" s="33"/>
      <c r="K1627" s="33"/>
    </row>
    <row r="1628" spans="1:11" outlineLevel="1" x14ac:dyDescent="0.2">
      <c r="A1628" s="31"/>
      <c r="B1628" s="32"/>
      <c r="C1628" s="71" t="s">
        <v>6608</v>
      </c>
      <c r="D1628" s="64"/>
      <c r="E1628" s="65">
        <v>-1.95</v>
      </c>
      <c r="F1628" s="34"/>
      <c r="G1628" s="34"/>
      <c r="H1628" s="33"/>
      <c r="I1628" s="33"/>
      <c r="J1628" s="33"/>
      <c r="K1628" s="33"/>
    </row>
    <row r="1629" spans="1:11" outlineLevel="1" x14ac:dyDescent="0.2">
      <c r="A1629" s="31"/>
      <c r="B1629" s="32"/>
      <c r="C1629" s="71" t="s">
        <v>6873</v>
      </c>
      <c r="D1629" s="64"/>
      <c r="E1629" s="65">
        <v>-2.8279999999999998</v>
      </c>
      <c r="F1629" s="34"/>
      <c r="G1629" s="34"/>
      <c r="H1629" s="33"/>
      <c r="I1629" s="33"/>
      <c r="J1629" s="33"/>
      <c r="K1629" s="33"/>
    </row>
    <row r="1630" spans="1:11" outlineLevel="1" x14ac:dyDescent="0.2">
      <c r="A1630" s="31"/>
      <c r="B1630" s="32"/>
      <c r="C1630" s="71" t="s">
        <v>1673</v>
      </c>
      <c r="D1630" s="64"/>
      <c r="E1630" s="65">
        <v>-1.8</v>
      </c>
      <c r="F1630" s="34"/>
      <c r="G1630" s="34"/>
      <c r="H1630" s="33"/>
      <c r="I1630" s="33"/>
      <c r="J1630" s="33"/>
      <c r="K1630" s="33"/>
    </row>
    <row r="1631" spans="1:11" outlineLevel="1" x14ac:dyDescent="0.2">
      <c r="A1631" s="31"/>
      <c r="B1631" s="32"/>
      <c r="C1631" s="71" t="s">
        <v>6874</v>
      </c>
      <c r="D1631" s="64"/>
      <c r="E1631" s="65">
        <v>-15.112500000000001</v>
      </c>
      <c r="F1631" s="34"/>
      <c r="G1631" s="34"/>
      <c r="H1631" s="33"/>
      <c r="I1631" s="33"/>
      <c r="J1631" s="33"/>
      <c r="K1631" s="33"/>
    </row>
    <row r="1632" spans="1:11" outlineLevel="1" x14ac:dyDescent="0.2">
      <c r="A1632" s="31"/>
      <c r="B1632" s="32"/>
      <c r="C1632" s="71" t="s">
        <v>6875</v>
      </c>
      <c r="D1632" s="64"/>
      <c r="E1632" s="65">
        <v>11.4017</v>
      </c>
      <c r="F1632" s="34"/>
      <c r="G1632" s="34"/>
      <c r="H1632" s="33"/>
      <c r="I1632" s="33"/>
      <c r="J1632" s="33"/>
      <c r="K1632" s="33"/>
    </row>
    <row r="1633" spans="1:11" outlineLevel="1" x14ac:dyDescent="0.2">
      <c r="A1633" s="31"/>
      <c r="B1633" s="32"/>
      <c r="C1633" s="71" t="s">
        <v>6876</v>
      </c>
      <c r="D1633" s="64"/>
      <c r="E1633" s="65">
        <v>11.423999999999999</v>
      </c>
      <c r="F1633" s="34"/>
      <c r="G1633" s="34"/>
      <c r="H1633" s="33"/>
      <c r="I1633" s="33"/>
      <c r="J1633" s="33"/>
      <c r="K1633" s="33"/>
    </row>
    <row r="1634" spans="1:11" outlineLevel="1" x14ac:dyDescent="0.2">
      <c r="A1634" s="31"/>
      <c r="B1634" s="32"/>
      <c r="C1634" s="71" t="s">
        <v>6877</v>
      </c>
      <c r="D1634" s="64"/>
      <c r="E1634" s="65">
        <v>2.7311999999999999</v>
      </c>
      <c r="F1634" s="34"/>
      <c r="G1634" s="34"/>
      <c r="H1634" s="33"/>
      <c r="I1634" s="33"/>
      <c r="J1634" s="33"/>
      <c r="K1634" s="33"/>
    </row>
    <row r="1635" spans="1:11" outlineLevel="1" x14ac:dyDescent="0.2">
      <c r="A1635" s="31"/>
      <c r="B1635" s="32"/>
      <c r="C1635" s="71" t="s">
        <v>6878</v>
      </c>
      <c r="D1635" s="64"/>
      <c r="E1635" s="65">
        <v>3.36</v>
      </c>
      <c r="F1635" s="34"/>
      <c r="G1635" s="34"/>
      <c r="H1635" s="33"/>
      <c r="I1635" s="33"/>
      <c r="J1635" s="33"/>
      <c r="K1635" s="33"/>
    </row>
    <row r="1636" spans="1:11" outlineLevel="1" x14ac:dyDescent="0.2">
      <c r="A1636" s="31"/>
      <c r="B1636" s="32"/>
      <c r="C1636" s="71" t="s">
        <v>6879</v>
      </c>
      <c r="D1636" s="64"/>
      <c r="E1636" s="65">
        <v>2.8944000000000001</v>
      </c>
      <c r="F1636" s="34"/>
      <c r="G1636" s="34"/>
      <c r="H1636" s="33"/>
      <c r="I1636" s="33"/>
      <c r="J1636" s="33"/>
      <c r="K1636" s="33"/>
    </row>
    <row r="1637" spans="1:11" outlineLevel="1" x14ac:dyDescent="0.2">
      <c r="A1637" s="31"/>
      <c r="B1637" s="32"/>
      <c r="C1637" s="71" t="s">
        <v>6880</v>
      </c>
      <c r="D1637" s="64"/>
      <c r="E1637" s="65">
        <v>76.364000000000004</v>
      </c>
      <c r="F1637" s="34"/>
      <c r="G1637" s="34"/>
      <c r="H1637" s="33"/>
      <c r="I1637" s="33"/>
      <c r="J1637" s="33"/>
      <c r="K1637" s="33"/>
    </row>
    <row r="1638" spans="1:11" outlineLevel="1" x14ac:dyDescent="0.2">
      <c r="A1638" s="31"/>
      <c r="B1638" s="32"/>
      <c r="C1638" s="71" t="s">
        <v>6874</v>
      </c>
      <c r="D1638" s="64"/>
      <c r="E1638" s="65">
        <v>-15.112500000000001</v>
      </c>
      <c r="F1638" s="34"/>
      <c r="G1638" s="34"/>
      <c r="H1638" s="33"/>
      <c r="I1638" s="33"/>
      <c r="J1638" s="33"/>
      <c r="K1638" s="33"/>
    </row>
    <row r="1639" spans="1:11" outlineLevel="1" x14ac:dyDescent="0.2">
      <c r="A1639" s="31"/>
      <c r="B1639" s="32"/>
      <c r="C1639" s="71" t="s">
        <v>6881</v>
      </c>
      <c r="D1639" s="64"/>
      <c r="E1639" s="65">
        <v>-5.96</v>
      </c>
      <c r="F1639" s="34"/>
      <c r="G1639" s="34"/>
      <c r="H1639" s="33"/>
      <c r="I1639" s="33"/>
      <c r="J1639" s="33"/>
      <c r="K1639" s="33"/>
    </row>
    <row r="1640" spans="1:11" outlineLevel="1" x14ac:dyDescent="0.2">
      <c r="A1640" s="31"/>
      <c r="B1640" s="32"/>
      <c r="C1640" s="71" t="s">
        <v>6882</v>
      </c>
      <c r="D1640" s="64"/>
      <c r="E1640" s="65">
        <v>5.0944000000000003</v>
      </c>
      <c r="F1640" s="34"/>
      <c r="G1640" s="34"/>
      <c r="H1640" s="33"/>
      <c r="I1640" s="33"/>
      <c r="J1640" s="33"/>
      <c r="K1640" s="33"/>
    </row>
    <row r="1641" spans="1:11" outlineLevel="1" x14ac:dyDescent="0.2">
      <c r="A1641" s="31"/>
      <c r="B1641" s="32"/>
      <c r="C1641" s="71" t="s">
        <v>6883</v>
      </c>
      <c r="D1641" s="64"/>
      <c r="E1641" s="65">
        <v>120.768</v>
      </c>
      <c r="F1641" s="34"/>
      <c r="G1641" s="34"/>
      <c r="H1641" s="33"/>
      <c r="I1641" s="33"/>
      <c r="J1641" s="33"/>
      <c r="K1641" s="33"/>
    </row>
    <row r="1642" spans="1:11" outlineLevel="1" x14ac:dyDescent="0.2">
      <c r="A1642" s="31"/>
      <c r="B1642" s="32"/>
      <c r="C1642" s="71" t="s">
        <v>6881</v>
      </c>
      <c r="D1642" s="64"/>
      <c r="E1642" s="65">
        <v>-5.96</v>
      </c>
      <c r="F1642" s="34"/>
      <c r="G1642" s="34"/>
      <c r="H1642" s="33"/>
      <c r="I1642" s="33"/>
      <c r="J1642" s="33"/>
      <c r="K1642" s="33"/>
    </row>
    <row r="1643" spans="1:11" outlineLevel="1" x14ac:dyDescent="0.2">
      <c r="A1643" s="31"/>
      <c r="B1643" s="32"/>
      <c r="C1643" s="71" t="s">
        <v>6825</v>
      </c>
      <c r="D1643" s="64"/>
      <c r="E1643" s="65">
        <v>-1.4139999999999999</v>
      </c>
      <c r="F1643" s="34"/>
      <c r="G1643" s="34"/>
      <c r="H1643" s="33"/>
      <c r="I1643" s="33"/>
      <c r="J1643" s="33"/>
      <c r="K1643" s="33"/>
    </row>
    <row r="1644" spans="1:11" outlineLevel="1" x14ac:dyDescent="0.2">
      <c r="A1644" s="31"/>
      <c r="B1644" s="32"/>
      <c r="C1644" s="71" t="s">
        <v>6884</v>
      </c>
      <c r="D1644" s="64"/>
      <c r="E1644" s="65">
        <v>-1.6240000000000001</v>
      </c>
      <c r="F1644" s="34"/>
      <c r="G1644" s="34"/>
      <c r="H1644" s="33"/>
      <c r="I1644" s="33"/>
      <c r="J1644" s="33"/>
      <c r="K1644" s="33"/>
    </row>
    <row r="1645" spans="1:11" outlineLevel="1" x14ac:dyDescent="0.2">
      <c r="A1645" s="31"/>
      <c r="B1645" s="32"/>
      <c r="C1645" s="71" t="s">
        <v>6847</v>
      </c>
      <c r="D1645" s="64"/>
      <c r="E1645" s="65">
        <v>-1.827</v>
      </c>
      <c r="F1645" s="34"/>
      <c r="G1645" s="34"/>
      <c r="H1645" s="33"/>
      <c r="I1645" s="33"/>
      <c r="J1645" s="33"/>
      <c r="K1645" s="33"/>
    </row>
    <row r="1646" spans="1:11" outlineLevel="1" x14ac:dyDescent="0.2">
      <c r="A1646" s="31"/>
      <c r="B1646" s="32"/>
      <c r="C1646" s="71" t="s">
        <v>6885</v>
      </c>
      <c r="D1646" s="64"/>
      <c r="E1646" s="65">
        <v>-15.4</v>
      </c>
      <c r="F1646" s="34"/>
      <c r="G1646" s="34"/>
      <c r="H1646" s="33"/>
      <c r="I1646" s="33"/>
      <c r="J1646" s="33"/>
      <c r="K1646" s="33"/>
    </row>
    <row r="1647" spans="1:11" outlineLevel="1" x14ac:dyDescent="0.2">
      <c r="A1647" s="31"/>
      <c r="B1647" s="32"/>
      <c r="C1647" s="71" t="s">
        <v>6886</v>
      </c>
      <c r="D1647" s="64"/>
      <c r="E1647" s="65">
        <v>1.98</v>
      </c>
      <c r="F1647" s="34"/>
      <c r="G1647" s="34"/>
      <c r="H1647" s="33"/>
      <c r="I1647" s="33"/>
      <c r="J1647" s="33"/>
      <c r="K1647" s="33"/>
    </row>
    <row r="1648" spans="1:11" outlineLevel="1" x14ac:dyDescent="0.2">
      <c r="A1648" s="31"/>
      <c r="B1648" s="32"/>
      <c r="C1648" s="71" t="s">
        <v>6887</v>
      </c>
      <c r="D1648" s="64"/>
      <c r="E1648" s="65">
        <v>15.744</v>
      </c>
      <c r="F1648" s="34"/>
      <c r="G1648" s="34"/>
      <c r="H1648" s="33"/>
      <c r="I1648" s="33"/>
      <c r="J1648" s="33"/>
      <c r="K1648" s="33"/>
    </row>
    <row r="1649" spans="1:11" outlineLevel="1" x14ac:dyDescent="0.2">
      <c r="A1649" s="31"/>
      <c r="B1649" s="32"/>
      <c r="C1649" s="71" t="s">
        <v>6888</v>
      </c>
      <c r="D1649" s="64"/>
      <c r="E1649" s="65">
        <v>71.400000000000006</v>
      </c>
      <c r="F1649" s="34"/>
      <c r="G1649" s="34"/>
      <c r="H1649" s="33"/>
      <c r="I1649" s="33"/>
      <c r="J1649" s="33"/>
      <c r="K1649" s="33"/>
    </row>
    <row r="1650" spans="1:11" outlineLevel="1" x14ac:dyDescent="0.2">
      <c r="A1650" s="31"/>
      <c r="B1650" s="32"/>
      <c r="C1650" s="71" t="s">
        <v>6847</v>
      </c>
      <c r="D1650" s="64"/>
      <c r="E1650" s="65">
        <v>-1.827</v>
      </c>
      <c r="F1650" s="34"/>
      <c r="G1650" s="34"/>
      <c r="H1650" s="33"/>
      <c r="I1650" s="33"/>
      <c r="J1650" s="33"/>
      <c r="K1650" s="33"/>
    </row>
    <row r="1651" spans="1:11" outlineLevel="1" x14ac:dyDescent="0.2">
      <c r="A1651" s="31"/>
      <c r="B1651" s="32"/>
      <c r="C1651" s="71" t="s">
        <v>6884</v>
      </c>
      <c r="D1651" s="64"/>
      <c r="E1651" s="65">
        <v>-1.6240000000000001</v>
      </c>
      <c r="F1651" s="34"/>
      <c r="G1651" s="34"/>
      <c r="H1651" s="33"/>
      <c r="I1651" s="33"/>
      <c r="J1651" s="33"/>
      <c r="K1651" s="33"/>
    </row>
    <row r="1652" spans="1:11" outlineLevel="1" x14ac:dyDescent="0.2">
      <c r="A1652" s="31"/>
      <c r="B1652" s="32"/>
      <c r="C1652" s="71" t="s">
        <v>6889</v>
      </c>
      <c r="D1652" s="64"/>
      <c r="E1652" s="65">
        <v>-4.3120000000000003</v>
      </c>
      <c r="F1652" s="34"/>
      <c r="G1652" s="34"/>
      <c r="H1652" s="33"/>
      <c r="I1652" s="33"/>
      <c r="J1652" s="33"/>
      <c r="K1652" s="33"/>
    </row>
    <row r="1653" spans="1:11" outlineLevel="1" x14ac:dyDescent="0.2">
      <c r="A1653" s="31"/>
      <c r="B1653" s="32"/>
      <c r="C1653" s="71" t="s">
        <v>6890</v>
      </c>
      <c r="D1653" s="64"/>
      <c r="E1653" s="65">
        <v>4.9408000000000003</v>
      </c>
      <c r="F1653" s="34"/>
      <c r="G1653" s="34"/>
      <c r="H1653" s="33"/>
      <c r="I1653" s="33"/>
      <c r="J1653" s="33"/>
      <c r="K1653" s="33"/>
    </row>
    <row r="1654" spans="1:11" outlineLevel="1" x14ac:dyDescent="0.2">
      <c r="A1654" s="31"/>
      <c r="B1654" s="32"/>
      <c r="C1654" s="71" t="s">
        <v>6891</v>
      </c>
      <c r="D1654" s="64"/>
      <c r="E1654" s="65">
        <v>29.988</v>
      </c>
      <c r="F1654" s="34"/>
      <c r="G1654" s="34"/>
      <c r="H1654" s="33"/>
      <c r="I1654" s="33"/>
      <c r="J1654" s="33"/>
      <c r="K1654" s="33"/>
    </row>
    <row r="1655" spans="1:11" outlineLevel="1" x14ac:dyDescent="0.2">
      <c r="A1655" s="31"/>
      <c r="B1655" s="32"/>
      <c r="C1655" s="71" t="s">
        <v>6825</v>
      </c>
      <c r="D1655" s="64"/>
      <c r="E1655" s="65">
        <v>-1.4139999999999999</v>
      </c>
      <c r="F1655" s="34"/>
      <c r="G1655" s="34"/>
      <c r="H1655" s="33"/>
      <c r="I1655" s="33"/>
      <c r="J1655" s="33"/>
      <c r="K1655" s="33"/>
    </row>
    <row r="1656" spans="1:11" outlineLevel="1" x14ac:dyDescent="0.2">
      <c r="A1656" s="31"/>
      <c r="B1656" s="32"/>
      <c r="C1656" s="71" t="s">
        <v>6892</v>
      </c>
      <c r="D1656" s="64"/>
      <c r="E1656" s="65">
        <v>3.7313999999999998</v>
      </c>
      <c r="F1656" s="34"/>
      <c r="G1656" s="34"/>
      <c r="H1656" s="33"/>
      <c r="I1656" s="33"/>
      <c r="J1656" s="33"/>
      <c r="K1656" s="33"/>
    </row>
    <row r="1657" spans="1:11" outlineLevel="1" x14ac:dyDescent="0.2">
      <c r="A1657" s="31"/>
      <c r="B1657" s="32"/>
      <c r="C1657" s="71" t="s">
        <v>6893</v>
      </c>
      <c r="D1657" s="64"/>
      <c r="E1657" s="65">
        <v>75.072000000000003</v>
      </c>
      <c r="F1657" s="34"/>
      <c r="G1657" s="34"/>
      <c r="H1657" s="33"/>
      <c r="I1657" s="33"/>
      <c r="J1657" s="33"/>
      <c r="K1657" s="33"/>
    </row>
    <row r="1658" spans="1:11" outlineLevel="1" x14ac:dyDescent="0.2">
      <c r="A1658" s="31"/>
      <c r="B1658" s="32"/>
      <c r="C1658" s="71" t="s">
        <v>6873</v>
      </c>
      <c r="D1658" s="64"/>
      <c r="E1658" s="65">
        <v>-2.8279999999999998</v>
      </c>
      <c r="F1658" s="34"/>
      <c r="G1658" s="34"/>
      <c r="H1658" s="33"/>
      <c r="I1658" s="33"/>
      <c r="J1658" s="33"/>
      <c r="K1658" s="33"/>
    </row>
    <row r="1659" spans="1:11" outlineLevel="1" x14ac:dyDescent="0.2">
      <c r="A1659" s="31"/>
      <c r="B1659" s="32"/>
      <c r="C1659" s="71" t="s">
        <v>6894</v>
      </c>
      <c r="D1659" s="64"/>
      <c r="E1659" s="65">
        <v>-1.67</v>
      </c>
      <c r="F1659" s="34"/>
      <c r="G1659" s="34"/>
      <c r="H1659" s="33"/>
      <c r="I1659" s="33"/>
      <c r="J1659" s="33"/>
      <c r="K1659" s="33"/>
    </row>
    <row r="1660" spans="1:11" outlineLevel="1" x14ac:dyDescent="0.2">
      <c r="A1660" s="31"/>
      <c r="B1660" s="32"/>
      <c r="C1660" s="71" t="s">
        <v>6895</v>
      </c>
      <c r="D1660" s="64"/>
      <c r="E1660" s="65">
        <v>2.8214999999999999</v>
      </c>
      <c r="F1660" s="34"/>
      <c r="G1660" s="34"/>
      <c r="H1660" s="33"/>
      <c r="I1660" s="33"/>
      <c r="J1660" s="33"/>
      <c r="K1660" s="33"/>
    </row>
    <row r="1661" spans="1:11" outlineLevel="1" x14ac:dyDescent="0.2">
      <c r="A1661" s="31"/>
      <c r="B1661" s="32"/>
      <c r="C1661" s="71" t="s">
        <v>6896</v>
      </c>
      <c r="D1661" s="64"/>
      <c r="E1661" s="65">
        <v>1.17</v>
      </c>
      <c r="F1661" s="34"/>
      <c r="G1661" s="34"/>
      <c r="H1661" s="33"/>
      <c r="I1661" s="33"/>
      <c r="J1661" s="33"/>
      <c r="K1661" s="33"/>
    </row>
    <row r="1662" spans="1:11" outlineLevel="1" x14ac:dyDescent="0.2">
      <c r="A1662" s="31"/>
      <c r="B1662" s="32"/>
      <c r="C1662" s="71" t="s">
        <v>6897</v>
      </c>
      <c r="D1662" s="64"/>
      <c r="E1662" s="65">
        <v>24.684000000000001</v>
      </c>
      <c r="F1662" s="34"/>
      <c r="G1662" s="34"/>
      <c r="H1662" s="33"/>
      <c r="I1662" s="33"/>
      <c r="J1662" s="33"/>
      <c r="K1662" s="33"/>
    </row>
    <row r="1663" spans="1:11" outlineLevel="1" x14ac:dyDescent="0.2">
      <c r="A1663" s="31"/>
      <c r="B1663" s="32"/>
      <c r="C1663" s="71" t="s">
        <v>1267</v>
      </c>
      <c r="D1663" s="64"/>
      <c r="E1663" s="65">
        <v>-1.421</v>
      </c>
      <c r="F1663" s="34"/>
      <c r="G1663" s="34"/>
      <c r="H1663" s="33"/>
      <c r="I1663" s="33"/>
      <c r="J1663" s="33"/>
      <c r="K1663" s="33"/>
    </row>
    <row r="1664" spans="1:11" outlineLevel="1" x14ac:dyDescent="0.2">
      <c r="A1664" s="31"/>
      <c r="B1664" s="32"/>
      <c r="C1664" s="71" t="s">
        <v>6894</v>
      </c>
      <c r="D1664" s="64"/>
      <c r="E1664" s="65">
        <v>-1.67</v>
      </c>
      <c r="F1664" s="34"/>
      <c r="G1664" s="34"/>
      <c r="H1664" s="33"/>
      <c r="I1664" s="33"/>
      <c r="J1664" s="33"/>
      <c r="K1664" s="33"/>
    </row>
    <row r="1665" spans="1:11" outlineLevel="1" x14ac:dyDescent="0.2">
      <c r="A1665" s="31"/>
      <c r="B1665" s="32"/>
      <c r="C1665" s="71" t="s">
        <v>6898</v>
      </c>
      <c r="D1665" s="64"/>
      <c r="E1665" s="65">
        <v>0.69440000000000002</v>
      </c>
      <c r="F1665" s="34"/>
      <c r="G1665" s="34"/>
      <c r="H1665" s="33"/>
      <c r="I1665" s="33"/>
      <c r="J1665" s="33"/>
      <c r="K1665" s="33"/>
    </row>
    <row r="1666" spans="1:11" outlineLevel="1" x14ac:dyDescent="0.2">
      <c r="A1666" s="31"/>
      <c r="B1666" s="32"/>
      <c r="C1666" s="71" t="s">
        <v>6899</v>
      </c>
      <c r="D1666" s="64"/>
      <c r="E1666" s="65">
        <v>178.5</v>
      </c>
      <c r="F1666" s="34"/>
      <c r="G1666" s="34"/>
      <c r="H1666" s="33"/>
      <c r="I1666" s="33"/>
      <c r="J1666" s="33"/>
      <c r="K1666" s="33"/>
    </row>
    <row r="1667" spans="1:11" outlineLevel="1" x14ac:dyDescent="0.2">
      <c r="A1667" s="31"/>
      <c r="B1667" s="32"/>
      <c r="C1667" s="71" t="s">
        <v>6872</v>
      </c>
      <c r="D1667" s="64"/>
      <c r="E1667" s="65">
        <v>-2.2787999999999999</v>
      </c>
      <c r="F1667" s="34"/>
      <c r="G1667" s="34"/>
      <c r="H1667" s="33"/>
      <c r="I1667" s="33"/>
      <c r="J1667" s="33"/>
      <c r="K1667" s="33"/>
    </row>
    <row r="1668" spans="1:11" outlineLevel="1" x14ac:dyDescent="0.2">
      <c r="A1668" s="31"/>
      <c r="B1668" s="32"/>
      <c r="C1668" s="71" t="s">
        <v>6900</v>
      </c>
      <c r="D1668" s="64"/>
      <c r="E1668" s="65">
        <v>-2.3540000000000001</v>
      </c>
      <c r="F1668" s="34"/>
      <c r="G1668" s="34"/>
      <c r="H1668" s="33"/>
      <c r="I1668" s="33"/>
      <c r="J1668" s="33"/>
      <c r="K1668" s="33"/>
    </row>
    <row r="1669" spans="1:11" outlineLevel="1" x14ac:dyDescent="0.2">
      <c r="A1669" s="31"/>
      <c r="B1669" s="32"/>
      <c r="C1669" s="71" t="s">
        <v>6901</v>
      </c>
      <c r="D1669" s="64"/>
      <c r="E1669" s="65">
        <v>-21.56</v>
      </c>
      <c r="F1669" s="34"/>
      <c r="G1669" s="34"/>
      <c r="H1669" s="33"/>
      <c r="I1669" s="33"/>
      <c r="J1669" s="33"/>
      <c r="K1669" s="33"/>
    </row>
    <row r="1670" spans="1:11" outlineLevel="1" x14ac:dyDescent="0.2">
      <c r="A1670" s="31"/>
      <c r="B1670" s="32"/>
      <c r="C1670" s="71" t="s">
        <v>6902</v>
      </c>
      <c r="D1670" s="64"/>
      <c r="E1670" s="65">
        <v>26.655999999999999</v>
      </c>
      <c r="F1670" s="34"/>
      <c r="G1670" s="34"/>
      <c r="H1670" s="33"/>
      <c r="I1670" s="33"/>
      <c r="J1670" s="33"/>
      <c r="K1670" s="33"/>
    </row>
    <row r="1671" spans="1:11" outlineLevel="1" x14ac:dyDescent="0.2">
      <c r="A1671" s="31"/>
      <c r="B1671" s="32"/>
      <c r="C1671" s="71" t="s">
        <v>6903</v>
      </c>
      <c r="D1671" s="64"/>
      <c r="E1671" s="65">
        <v>76.4315</v>
      </c>
      <c r="F1671" s="34"/>
      <c r="G1671" s="34"/>
      <c r="H1671" s="33"/>
      <c r="I1671" s="33"/>
      <c r="J1671" s="33"/>
      <c r="K1671" s="33"/>
    </row>
    <row r="1672" spans="1:11" outlineLevel="1" x14ac:dyDescent="0.2">
      <c r="A1672" s="31"/>
      <c r="B1672" s="32"/>
      <c r="C1672" s="71" t="s">
        <v>1301</v>
      </c>
      <c r="D1672" s="64"/>
      <c r="E1672" s="65">
        <v>-2.64</v>
      </c>
      <c r="F1672" s="34"/>
      <c r="G1672" s="34"/>
      <c r="H1672" s="33"/>
      <c r="I1672" s="33"/>
      <c r="J1672" s="33"/>
      <c r="K1672" s="33"/>
    </row>
    <row r="1673" spans="1:11" outlineLevel="1" x14ac:dyDescent="0.2">
      <c r="A1673" s="31"/>
      <c r="B1673" s="32"/>
      <c r="C1673" s="71" t="s">
        <v>6904</v>
      </c>
      <c r="D1673" s="64"/>
      <c r="E1673" s="65">
        <v>-2.8079999999999998</v>
      </c>
      <c r="F1673" s="34"/>
      <c r="G1673" s="34"/>
      <c r="H1673" s="33"/>
      <c r="I1673" s="33"/>
      <c r="J1673" s="33"/>
      <c r="K1673" s="33"/>
    </row>
    <row r="1674" spans="1:11" outlineLevel="1" x14ac:dyDescent="0.2">
      <c r="A1674" s="31"/>
      <c r="B1674" s="32"/>
      <c r="C1674" s="71" t="s">
        <v>6900</v>
      </c>
      <c r="D1674" s="64"/>
      <c r="E1674" s="65">
        <v>-2.3540000000000001</v>
      </c>
      <c r="F1674" s="34"/>
      <c r="G1674" s="34"/>
      <c r="H1674" s="33"/>
      <c r="I1674" s="33"/>
      <c r="J1674" s="33"/>
      <c r="K1674" s="33"/>
    </row>
    <row r="1675" spans="1:11" outlineLevel="1" x14ac:dyDescent="0.2">
      <c r="A1675" s="31"/>
      <c r="B1675" s="32"/>
      <c r="C1675" s="71" t="s">
        <v>6905</v>
      </c>
      <c r="D1675" s="64"/>
      <c r="E1675" s="65">
        <v>1.792</v>
      </c>
      <c r="F1675" s="34"/>
      <c r="G1675" s="34"/>
      <c r="H1675" s="33"/>
      <c r="I1675" s="33"/>
      <c r="J1675" s="33"/>
      <c r="K1675" s="33"/>
    </row>
    <row r="1676" spans="1:11" outlineLevel="1" x14ac:dyDescent="0.2">
      <c r="A1676" s="31"/>
      <c r="B1676" s="32"/>
      <c r="C1676" s="71" t="s">
        <v>6906</v>
      </c>
      <c r="D1676" s="64"/>
      <c r="E1676" s="65">
        <v>2.8031999999999999</v>
      </c>
      <c r="F1676" s="34"/>
      <c r="G1676" s="34"/>
      <c r="H1676" s="33"/>
      <c r="I1676" s="33"/>
      <c r="J1676" s="33"/>
      <c r="K1676" s="33"/>
    </row>
    <row r="1677" spans="1:11" outlineLevel="1" x14ac:dyDescent="0.2">
      <c r="A1677" s="31"/>
      <c r="B1677" s="32"/>
      <c r="C1677" s="71" t="s">
        <v>6907</v>
      </c>
      <c r="D1677" s="64"/>
      <c r="E1677" s="65">
        <v>2.8529</v>
      </c>
      <c r="F1677" s="34"/>
      <c r="G1677" s="34"/>
      <c r="H1677" s="33"/>
      <c r="I1677" s="33"/>
      <c r="J1677" s="33"/>
      <c r="K1677" s="33"/>
    </row>
    <row r="1678" spans="1:11" outlineLevel="1" x14ac:dyDescent="0.2">
      <c r="A1678" s="31"/>
      <c r="B1678" s="32"/>
      <c r="C1678" s="71" t="s">
        <v>6908</v>
      </c>
      <c r="D1678" s="64"/>
      <c r="E1678" s="65">
        <v>37.488</v>
      </c>
      <c r="F1678" s="34"/>
      <c r="G1678" s="34"/>
      <c r="H1678" s="33"/>
      <c r="I1678" s="33"/>
      <c r="J1678" s="33"/>
      <c r="K1678" s="33"/>
    </row>
    <row r="1679" spans="1:11" outlineLevel="1" x14ac:dyDescent="0.2">
      <c r="A1679" s="31"/>
      <c r="B1679" s="32"/>
      <c r="C1679" s="71" t="s">
        <v>1676</v>
      </c>
      <c r="D1679" s="64"/>
      <c r="E1679" s="65">
        <v>-3.08</v>
      </c>
      <c r="F1679" s="34"/>
      <c r="G1679" s="34"/>
      <c r="H1679" s="33"/>
      <c r="I1679" s="33"/>
      <c r="J1679" s="33"/>
      <c r="K1679" s="33"/>
    </row>
    <row r="1680" spans="1:11" outlineLevel="1" x14ac:dyDescent="0.2">
      <c r="A1680" s="31"/>
      <c r="B1680" s="32"/>
      <c r="C1680" s="71" t="s">
        <v>6909</v>
      </c>
      <c r="D1680" s="64"/>
      <c r="E1680" s="65">
        <v>74.95</v>
      </c>
      <c r="F1680" s="34"/>
      <c r="G1680" s="34"/>
      <c r="H1680" s="33"/>
      <c r="I1680" s="33"/>
      <c r="J1680" s="33"/>
      <c r="K1680" s="33"/>
    </row>
    <row r="1681" spans="1:11" outlineLevel="1" x14ac:dyDescent="0.2">
      <c r="A1681" s="31"/>
      <c r="B1681" s="32"/>
      <c r="C1681" s="71" t="s">
        <v>1559</v>
      </c>
      <c r="D1681" s="64"/>
      <c r="E1681" s="65">
        <v>-3.0379999999999998</v>
      </c>
      <c r="F1681" s="34"/>
      <c r="G1681" s="34"/>
      <c r="H1681" s="33"/>
      <c r="I1681" s="33"/>
      <c r="J1681" s="33"/>
      <c r="K1681" s="33"/>
    </row>
    <row r="1682" spans="1:11" outlineLevel="1" x14ac:dyDescent="0.2">
      <c r="A1682" s="31"/>
      <c r="B1682" s="32"/>
      <c r="C1682" s="71" t="s">
        <v>6910</v>
      </c>
      <c r="D1682" s="64"/>
      <c r="E1682" s="65">
        <v>-9.36</v>
      </c>
      <c r="F1682" s="34"/>
      <c r="G1682" s="34"/>
      <c r="H1682" s="33"/>
      <c r="I1682" s="33"/>
      <c r="J1682" s="33"/>
      <c r="K1682" s="33"/>
    </row>
    <row r="1683" spans="1:11" outlineLevel="1" x14ac:dyDescent="0.2">
      <c r="A1683" s="31"/>
      <c r="B1683" s="32"/>
      <c r="C1683" s="71" t="s">
        <v>6911</v>
      </c>
      <c r="D1683" s="64"/>
      <c r="E1683" s="65">
        <v>-5.8250000000000002</v>
      </c>
      <c r="F1683" s="34"/>
      <c r="G1683" s="34"/>
      <c r="H1683" s="33"/>
      <c r="I1683" s="33"/>
      <c r="J1683" s="33"/>
      <c r="K1683" s="33"/>
    </row>
    <row r="1684" spans="1:11" outlineLevel="1" x14ac:dyDescent="0.2">
      <c r="A1684" s="31"/>
      <c r="B1684" s="32"/>
      <c r="C1684" s="71" t="s">
        <v>6912</v>
      </c>
      <c r="D1684" s="64"/>
      <c r="E1684" s="65">
        <v>-6.1375000000000002</v>
      </c>
      <c r="F1684" s="34"/>
      <c r="G1684" s="34"/>
      <c r="H1684" s="33"/>
      <c r="I1684" s="33"/>
      <c r="J1684" s="33"/>
      <c r="K1684" s="33"/>
    </row>
    <row r="1685" spans="1:11" outlineLevel="1" x14ac:dyDescent="0.2">
      <c r="A1685" s="31"/>
      <c r="B1685" s="32"/>
      <c r="C1685" s="71" t="s">
        <v>6913</v>
      </c>
      <c r="D1685" s="64"/>
      <c r="E1685" s="65">
        <v>5.64</v>
      </c>
      <c r="F1685" s="34"/>
      <c r="G1685" s="34"/>
      <c r="H1685" s="33"/>
      <c r="I1685" s="33"/>
      <c r="J1685" s="33"/>
      <c r="K1685" s="33"/>
    </row>
    <row r="1686" spans="1:11" outlineLevel="1" x14ac:dyDescent="0.2">
      <c r="A1686" s="31"/>
      <c r="B1686" s="32"/>
      <c r="C1686" s="71" t="s">
        <v>6914</v>
      </c>
      <c r="D1686" s="64"/>
      <c r="E1686" s="65">
        <v>4.1528</v>
      </c>
      <c r="F1686" s="34"/>
      <c r="G1686" s="34"/>
      <c r="H1686" s="33"/>
      <c r="I1686" s="33"/>
      <c r="J1686" s="33"/>
      <c r="K1686" s="33"/>
    </row>
    <row r="1687" spans="1:11" outlineLevel="1" x14ac:dyDescent="0.2">
      <c r="A1687" s="31"/>
      <c r="B1687" s="32"/>
      <c r="C1687" s="71" t="s">
        <v>6915</v>
      </c>
      <c r="D1687" s="64"/>
      <c r="E1687" s="65">
        <v>4.0014000000000003</v>
      </c>
      <c r="F1687" s="34"/>
      <c r="G1687" s="34"/>
      <c r="H1687" s="33"/>
      <c r="I1687" s="33"/>
      <c r="J1687" s="33"/>
      <c r="K1687" s="33"/>
    </row>
    <row r="1688" spans="1:11" outlineLevel="1" x14ac:dyDescent="0.2">
      <c r="A1688" s="31"/>
      <c r="B1688" s="32"/>
      <c r="C1688" s="71" t="s">
        <v>408</v>
      </c>
      <c r="D1688" s="64"/>
      <c r="E1688" s="65"/>
      <c r="F1688" s="34"/>
      <c r="G1688" s="34"/>
      <c r="H1688" s="33"/>
      <c r="I1688" s="33"/>
      <c r="J1688" s="33"/>
      <c r="K1688" s="33"/>
    </row>
    <row r="1689" spans="1:11" ht="33.75" outlineLevel="1" x14ac:dyDescent="0.2">
      <c r="A1689" s="31"/>
      <c r="B1689" s="32"/>
      <c r="C1689" s="71" t="s">
        <v>6916</v>
      </c>
      <c r="D1689" s="64"/>
      <c r="E1689" s="65">
        <v>389.15100000000001</v>
      </c>
      <c r="F1689" s="34"/>
      <c r="G1689" s="34"/>
      <c r="H1689" s="33"/>
      <c r="I1689" s="33"/>
      <c r="J1689" s="33"/>
      <c r="K1689" s="33"/>
    </row>
    <row r="1690" spans="1:11" outlineLevel="1" x14ac:dyDescent="0.2">
      <c r="A1690" s="31"/>
      <c r="B1690" s="32"/>
      <c r="C1690" s="71" t="s">
        <v>6917</v>
      </c>
      <c r="D1690" s="64"/>
      <c r="E1690" s="65">
        <v>-9.3612000000000002</v>
      </c>
      <c r="F1690" s="34"/>
      <c r="G1690" s="34"/>
      <c r="H1690" s="33"/>
      <c r="I1690" s="33"/>
      <c r="J1690" s="33"/>
      <c r="K1690" s="33"/>
    </row>
    <row r="1691" spans="1:11" outlineLevel="1" x14ac:dyDescent="0.2">
      <c r="A1691" s="31"/>
      <c r="B1691" s="32"/>
      <c r="C1691" s="71" t="s">
        <v>6918</v>
      </c>
      <c r="D1691" s="64"/>
      <c r="E1691" s="65">
        <v>-13.2</v>
      </c>
      <c r="F1691" s="34"/>
      <c r="G1691" s="34"/>
      <c r="H1691" s="33"/>
      <c r="I1691" s="33"/>
      <c r="J1691" s="33"/>
      <c r="K1691" s="33"/>
    </row>
    <row r="1692" spans="1:11" outlineLevel="1" x14ac:dyDescent="0.2">
      <c r="A1692" s="31"/>
      <c r="B1692" s="32"/>
      <c r="C1692" s="71" t="s">
        <v>6919</v>
      </c>
      <c r="D1692" s="64"/>
      <c r="E1692" s="65">
        <v>-5.46</v>
      </c>
      <c r="F1692" s="34"/>
      <c r="G1692" s="34"/>
      <c r="H1692" s="33"/>
      <c r="I1692" s="33"/>
      <c r="J1692" s="33"/>
      <c r="K1692" s="33"/>
    </row>
    <row r="1693" spans="1:11" outlineLevel="1" x14ac:dyDescent="0.2">
      <c r="A1693" s="31"/>
      <c r="B1693" s="32"/>
      <c r="C1693" s="71" t="s">
        <v>6920</v>
      </c>
      <c r="D1693" s="64"/>
      <c r="E1693" s="65">
        <v>-2.343</v>
      </c>
      <c r="F1693" s="34"/>
      <c r="G1693" s="34"/>
      <c r="H1693" s="33"/>
      <c r="I1693" s="33"/>
      <c r="J1693" s="33"/>
      <c r="K1693" s="33"/>
    </row>
    <row r="1694" spans="1:11" outlineLevel="1" x14ac:dyDescent="0.2">
      <c r="A1694" s="31"/>
      <c r="B1694" s="32"/>
      <c r="C1694" s="71" t="s">
        <v>6904</v>
      </c>
      <c r="D1694" s="64"/>
      <c r="E1694" s="65">
        <v>-2.8079999999999998</v>
      </c>
      <c r="F1694" s="34"/>
      <c r="G1694" s="34"/>
      <c r="H1694" s="33"/>
      <c r="I1694" s="33"/>
      <c r="J1694" s="33"/>
      <c r="K1694" s="33"/>
    </row>
    <row r="1695" spans="1:11" outlineLevel="1" x14ac:dyDescent="0.2">
      <c r="A1695" s="31"/>
      <c r="B1695" s="32"/>
      <c r="C1695" s="71" t="s">
        <v>6900</v>
      </c>
      <c r="D1695" s="64"/>
      <c r="E1695" s="65">
        <v>-2.3540000000000001</v>
      </c>
      <c r="F1695" s="34"/>
      <c r="G1695" s="34"/>
      <c r="H1695" s="33"/>
      <c r="I1695" s="33"/>
      <c r="J1695" s="33"/>
      <c r="K1695" s="33"/>
    </row>
    <row r="1696" spans="1:11" outlineLevel="1" x14ac:dyDescent="0.2">
      <c r="A1696" s="31"/>
      <c r="B1696" s="32"/>
      <c r="C1696" s="71" t="s">
        <v>6921</v>
      </c>
      <c r="D1696" s="64"/>
      <c r="E1696" s="65">
        <v>-2.2578</v>
      </c>
      <c r="F1696" s="34"/>
      <c r="G1696" s="34"/>
      <c r="H1696" s="33"/>
      <c r="I1696" s="33"/>
      <c r="J1696" s="33"/>
      <c r="K1696" s="33"/>
    </row>
    <row r="1697" spans="1:11" outlineLevel="1" x14ac:dyDescent="0.2">
      <c r="A1697" s="31"/>
      <c r="B1697" s="32"/>
      <c r="C1697" s="71" t="s">
        <v>706</v>
      </c>
      <c r="D1697" s="64"/>
      <c r="E1697" s="65">
        <v>-1.8180000000000001</v>
      </c>
      <c r="F1697" s="34"/>
      <c r="G1697" s="34"/>
      <c r="H1697" s="33"/>
      <c r="I1697" s="33"/>
      <c r="J1697" s="33"/>
      <c r="K1697" s="33"/>
    </row>
    <row r="1698" spans="1:11" outlineLevel="1" x14ac:dyDescent="0.2">
      <c r="A1698" s="31"/>
      <c r="B1698" s="32"/>
      <c r="C1698" s="71" t="s">
        <v>6922</v>
      </c>
      <c r="D1698" s="64"/>
      <c r="E1698" s="65">
        <v>-3.3220000000000001</v>
      </c>
      <c r="F1698" s="34"/>
      <c r="G1698" s="34"/>
      <c r="H1698" s="33"/>
      <c r="I1698" s="33"/>
      <c r="J1698" s="33"/>
      <c r="K1698" s="33"/>
    </row>
    <row r="1699" spans="1:11" outlineLevel="1" x14ac:dyDescent="0.2">
      <c r="A1699" s="31"/>
      <c r="B1699" s="32"/>
      <c r="C1699" s="71" t="s">
        <v>6923</v>
      </c>
      <c r="D1699" s="64"/>
      <c r="E1699" s="65">
        <v>-2.12</v>
      </c>
      <c r="F1699" s="34"/>
      <c r="G1699" s="34"/>
      <c r="H1699" s="33"/>
      <c r="I1699" s="33"/>
      <c r="J1699" s="33"/>
      <c r="K1699" s="33"/>
    </row>
    <row r="1700" spans="1:11" outlineLevel="1" x14ac:dyDescent="0.2">
      <c r="A1700" s="31"/>
      <c r="B1700" s="32"/>
      <c r="C1700" s="71" t="s">
        <v>6924</v>
      </c>
      <c r="D1700" s="64"/>
      <c r="E1700" s="65">
        <v>-1.9392</v>
      </c>
      <c r="F1700" s="34"/>
      <c r="G1700" s="34"/>
      <c r="H1700" s="33"/>
      <c r="I1700" s="33"/>
      <c r="J1700" s="33"/>
      <c r="K1700" s="33"/>
    </row>
    <row r="1701" spans="1:11" outlineLevel="1" x14ac:dyDescent="0.2">
      <c r="A1701" s="31"/>
      <c r="B1701" s="32"/>
      <c r="C1701" s="71" t="s">
        <v>6925</v>
      </c>
      <c r="D1701" s="64"/>
      <c r="E1701" s="65">
        <v>10.904500000000001</v>
      </c>
      <c r="F1701" s="34"/>
      <c r="G1701" s="34"/>
      <c r="H1701" s="33"/>
      <c r="I1701" s="33"/>
      <c r="J1701" s="33"/>
      <c r="K1701" s="33"/>
    </row>
    <row r="1702" spans="1:11" outlineLevel="1" x14ac:dyDescent="0.2">
      <c r="A1702" s="31"/>
      <c r="B1702" s="32"/>
      <c r="C1702" s="71" t="s">
        <v>6926</v>
      </c>
      <c r="D1702" s="64"/>
      <c r="E1702" s="65">
        <v>14.28</v>
      </c>
      <c r="F1702" s="34"/>
      <c r="G1702" s="34"/>
      <c r="H1702" s="33"/>
      <c r="I1702" s="33"/>
      <c r="J1702" s="33"/>
      <c r="K1702" s="33"/>
    </row>
    <row r="1703" spans="1:11" outlineLevel="1" x14ac:dyDescent="0.2">
      <c r="A1703" s="31"/>
      <c r="B1703" s="32"/>
      <c r="C1703" s="71" t="s">
        <v>6927</v>
      </c>
      <c r="D1703" s="64"/>
      <c r="E1703" s="65">
        <v>6.2064000000000004</v>
      </c>
      <c r="F1703" s="34"/>
      <c r="G1703" s="34"/>
      <c r="H1703" s="33"/>
      <c r="I1703" s="33"/>
      <c r="J1703" s="33"/>
      <c r="K1703" s="33"/>
    </row>
    <row r="1704" spans="1:11" outlineLevel="1" x14ac:dyDescent="0.2">
      <c r="A1704" s="31"/>
      <c r="B1704" s="32"/>
      <c r="C1704" s="71" t="s">
        <v>6928</v>
      </c>
      <c r="D1704" s="64"/>
      <c r="E1704" s="65">
        <v>2.2422</v>
      </c>
      <c r="F1704" s="34"/>
      <c r="G1704" s="34"/>
      <c r="H1704" s="33"/>
      <c r="I1704" s="33"/>
      <c r="J1704" s="33"/>
      <c r="K1704" s="33"/>
    </row>
    <row r="1705" spans="1:11" outlineLevel="1" x14ac:dyDescent="0.2">
      <c r="A1705" s="31"/>
      <c r="B1705" s="32"/>
      <c r="C1705" s="71" t="s">
        <v>6929</v>
      </c>
      <c r="D1705" s="64"/>
      <c r="E1705" s="65">
        <v>2.6332</v>
      </c>
      <c r="F1705" s="34"/>
      <c r="G1705" s="34"/>
      <c r="H1705" s="33"/>
      <c r="I1705" s="33"/>
      <c r="J1705" s="33"/>
      <c r="K1705" s="33"/>
    </row>
    <row r="1706" spans="1:11" outlineLevel="1" x14ac:dyDescent="0.2">
      <c r="A1706" s="31"/>
      <c r="B1706" s="32"/>
      <c r="C1706" s="71" t="s">
        <v>6930</v>
      </c>
      <c r="D1706" s="64"/>
      <c r="E1706" s="65">
        <v>5.7058</v>
      </c>
      <c r="F1706" s="34"/>
      <c r="G1706" s="34"/>
      <c r="H1706" s="33"/>
      <c r="I1706" s="33"/>
      <c r="J1706" s="33"/>
      <c r="K1706" s="33"/>
    </row>
    <row r="1707" spans="1:11" outlineLevel="1" x14ac:dyDescent="0.2">
      <c r="A1707" s="31"/>
      <c r="B1707" s="32"/>
      <c r="C1707" s="71" t="s">
        <v>6931</v>
      </c>
      <c r="D1707" s="64"/>
      <c r="E1707" s="65">
        <v>4.875</v>
      </c>
      <c r="F1707" s="34"/>
      <c r="G1707" s="34"/>
      <c r="H1707" s="33"/>
      <c r="I1707" s="33"/>
      <c r="J1707" s="33"/>
      <c r="K1707" s="33"/>
    </row>
    <row r="1708" spans="1:11" outlineLevel="1" x14ac:dyDescent="0.2">
      <c r="A1708" s="31"/>
      <c r="B1708" s="32"/>
      <c r="C1708" s="71" t="s">
        <v>6932</v>
      </c>
      <c r="D1708" s="64"/>
      <c r="E1708" s="65">
        <v>81.736000000000004</v>
      </c>
      <c r="F1708" s="34"/>
      <c r="G1708" s="34"/>
      <c r="H1708" s="33"/>
      <c r="I1708" s="33"/>
      <c r="J1708" s="33"/>
      <c r="K1708" s="33"/>
    </row>
    <row r="1709" spans="1:11" outlineLevel="1" x14ac:dyDescent="0.2">
      <c r="A1709" s="31"/>
      <c r="B1709" s="32"/>
      <c r="C1709" s="71" t="s">
        <v>6924</v>
      </c>
      <c r="D1709" s="64"/>
      <c r="E1709" s="65">
        <v>-1.9392</v>
      </c>
      <c r="F1709" s="34"/>
      <c r="G1709" s="34"/>
      <c r="H1709" s="33"/>
      <c r="I1709" s="33"/>
      <c r="J1709" s="33"/>
      <c r="K1709" s="33"/>
    </row>
    <row r="1710" spans="1:11" outlineLevel="1" x14ac:dyDescent="0.2">
      <c r="A1710" s="31"/>
      <c r="B1710" s="32"/>
      <c r="C1710" s="71" t="s">
        <v>1776</v>
      </c>
      <c r="D1710" s="64"/>
      <c r="E1710" s="65">
        <v>-9.24</v>
      </c>
      <c r="F1710" s="34"/>
      <c r="G1710" s="34"/>
      <c r="H1710" s="33"/>
      <c r="I1710" s="33"/>
      <c r="J1710" s="33"/>
      <c r="K1710" s="33"/>
    </row>
    <row r="1711" spans="1:11" outlineLevel="1" x14ac:dyDescent="0.2">
      <c r="A1711" s="31"/>
      <c r="B1711" s="32"/>
      <c r="C1711" s="71" t="s">
        <v>6933</v>
      </c>
      <c r="D1711" s="64"/>
      <c r="E1711" s="65">
        <v>2.0459999999999998</v>
      </c>
      <c r="F1711" s="34"/>
      <c r="G1711" s="34"/>
      <c r="H1711" s="33"/>
      <c r="I1711" s="33"/>
      <c r="J1711" s="33"/>
      <c r="K1711" s="33"/>
    </row>
    <row r="1712" spans="1:11" outlineLevel="1" x14ac:dyDescent="0.2">
      <c r="A1712" s="31"/>
      <c r="B1712" s="32"/>
      <c r="C1712" s="71" t="s">
        <v>6934</v>
      </c>
      <c r="D1712" s="64"/>
      <c r="E1712" s="65">
        <v>7.9231999999999996</v>
      </c>
      <c r="F1712" s="34"/>
      <c r="G1712" s="34"/>
      <c r="H1712" s="33"/>
      <c r="I1712" s="33"/>
      <c r="J1712" s="33"/>
      <c r="K1712" s="33"/>
    </row>
    <row r="1713" spans="1:11" outlineLevel="1" x14ac:dyDescent="0.2">
      <c r="A1713" s="31"/>
      <c r="B1713" s="32"/>
      <c r="C1713" s="71" t="s">
        <v>6935</v>
      </c>
      <c r="D1713" s="64"/>
      <c r="E1713" s="65">
        <v>84.6524</v>
      </c>
      <c r="F1713" s="34"/>
      <c r="G1713" s="34"/>
      <c r="H1713" s="33"/>
      <c r="I1713" s="33"/>
      <c r="J1713" s="33"/>
      <c r="K1713" s="33"/>
    </row>
    <row r="1714" spans="1:11" outlineLevel="1" x14ac:dyDescent="0.2">
      <c r="A1714" s="31"/>
      <c r="B1714" s="32"/>
      <c r="C1714" s="71" t="s">
        <v>6923</v>
      </c>
      <c r="D1714" s="64"/>
      <c r="E1714" s="65">
        <v>-2.12</v>
      </c>
      <c r="F1714" s="34"/>
      <c r="G1714" s="34"/>
      <c r="H1714" s="33"/>
      <c r="I1714" s="33"/>
      <c r="J1714" s="33"/>
      <c r="K1714" s="33"/>
    </row>
    <row r="1715" spans="1:11" outlineLevel="1" x14ac:dyDescent="0.2">
      <c r="A1715" s="31"/>
      <c r="B1715" s="32"/>
      <c r="C1715" s="71" t="s">
        <v>1252</v>
      </c>
      <c r="D1715" s="64"/>
      <c r="E1715" s="65">
        <v>-1.8988</v>
      </c>
      <c r="F1715" s="34"/>
      <c r="G1715" s="34"/>
      <c r="H1715" s="33"/>
      <c r="I1715" s="33"/>
      <c r="J1715" s="33"/>
      <c r="K1715" s="33"/>
    </row>
    <row r="1716" spans="1:11" outlineLevel="1" x14ac:dyDescent="0.2">
      <c r="A1716" s="31"/>
      <c r="B1716" s="32"/>
      <c r="C1716" s="71" t="s">
        <v>1746</v>
      </c>
      <c r="D1716" s="64"/>
      <c r="E1716" s="65">
        <v>-6.16</v>
      </c>
      <c r="F1716" s="34"/>
      <c r="G1716" s="34"/>
      <c r="H1716" s="33"/>
      <c r="I1716" s="33"/>
      <c r="J1716" s="33"/>
      <c r="K1716" s="33"/>
    </row>
    <row r="1717" spans="1:11" outlineLevel="1" x14ac:dyDescent="0.2">
      <c r="A1717" s="31"/>
      <c r="B1717" s="32"/>
      <c r="C1717" s="71" t="s">
        <v>6934</v>
      </c>
      <c r="D1717" s="64"/>
      <c r="E1717" s="65">
        <v>7.9231999999999996</v>
      </c>
      <c r="F1717" s="34"/>
      <c r="G1717" s="34"/>
      <c r="H1717" s="33"/>
      <c r="I1717" s="33"/>
      <c r="J1717" s="33"/>
      <c r="K1717" s="33"/>
    </row>
    <row r="1718" spans="1:11" outlineLevel="1" x14ac:dyDescent="0.2">
      <c r="A1718" s="31"/>
      <c r="B1718" s="32"/>
      <c r="C1718" s="71" t="s">
        <v>6936</v>
      </c>
      <c r="D1718" s="64"/>
      <c r="E1718" s="65">
        <v>25.334399999999999</v>
      </c>
      <c r="F1718" s="34"/>
      <c r="G1718" s="34"/>
      <c r="H1718" s="33"/>
      <c r="I1718" s="33"/>
      <c r="J1718" s="33"/>
      <c r="K1718" s="33"/>
    </row>
    <row r="1719" spans="1:11" outlineLevel="1" x14ac:dyDescent="0.2">
      <c r="A1719" s="31"/>
      <c r="B1719" s="32"/>
      <c r="C1719" s="71" t="s">
        <v>1687</v>
      </c>
      <c r="D1719" s="64"/>
      <c r="E1719" s="65">
        <v>-3.6360000000000001</v>
      </c>
      <c r="F1719" s="34"/>
      <c r="G1719" s="34"/>
      <c r="H1719" s="33"/>
      <c r="I1719" s="33"/>
      <c r="J1719" s="33"/>
      <c r="K1719" s="33"/>
    </row>
    <row r="1720" spans="1:11" outlineLevel="1" x14ac:dyDescent="0.2">
      <c r="A1720" s="31"/>
      <c r="B1720" s="32"/>
      <c r="C1720" s="71" t="s">
        <v>6937</v>
      </c>
      <c r="D1720" s="64"/>
      <c r="E1720" s="65">
        <v>-1.75</v>
      </c>
      <c r="F1720" s="34"/>
      <c r="G1720" s="34"/>
      <c r="H1720" s="33"/>
      <c r="I1720" s="33"/>
      <c r="J1720" s="33"/>
      <c r="K1720" s="33"/>
    </row>
    <row r="1721" spans="1:11" outlineLevel="1" x14ac:dyDescent="0.2">
      <c r="A1721" s="31"/>
      <c r="B1721" s="32"/>
      <c r="C1721" s="71" t="s">
        <v>6938</v>
      </c>
      <c r="D1721" s="64"/>
      <c r="E1721" s="65">
        <v>0.9</v>
      </c>
      <c r="F1721" s="34"/>
      <c r="G1721" s="34"/>
      <c r="H1721" s="33"/>
      <c r="I1721" s="33"/>
      <c r="J1721" s="33"/>
      <c r="K1721" s="33"/>
    </row>
    <row r="1722" spans="1:11" outlineLevel="1" x14ac:dyDescent="0.2">
      <c r="A1722" s="31"/>
      <c r="B1722" s="32"/>
      <c r="C1722" s="71" t="s">
        <v>6939</v>
      </c>
      <c r="D1722" s="64"/>
      <c r="E1722" s="65">
        <v>75.794399999999996</v>
      </c>
      <c r="F1722" s="34"/>
      <c r="G1722" s="34"/>
      <c r="H1722" s="33"/>
      <c r="I1722" s="33"/>
      <c r="J1722" s="33"/>
      <c r="K1722" s="33"/>
    </row>
    <row r="1723" spans="1:11" outlineLevel="1" x14ac:dyDescent="0.2">
      <c r="A1723" s="31"/>
      <c r="B1723" s="32"/>
      <c r="C1723" s="71" t="s">
        <v>706</v>
      </c>
      <c r="D1723" s="64"/>
      <c r="E1723" s="65">
        <v>-1.8180000000000001</v>
      </c>
      <c r="F1723" s="34"/>
      <c r="G1723" s="34"/>
      <c r="H1723" s="33"/>
      <c r="I1723" s="33"/>
      <c r="J1723" s="33"/>
      <c r="K1723" s="33"/>
    </row>
    <row r="1724" spans="1:11" outlineLevel="1" x14ac:dyDescent="0.2">
      <c r="A1724" s="31"/>
      <c r="B1724" s="32"/>
      <c r="C1724" s="71" t="s">
        <v>6937</v>
      </c>
      <c r="D1724" s="64"/>
      <c r="E1724" s="65">
        <v>-1.75</v>
      </c>
      <c r="F1724" s="34"/>
      <c r="G1724" s="34"/>
      <c r="H1724" s="33"/>
      <c r="I1724" s="33"/>
      <c r="J1724" s="33"/>
      <c r="K1724" s="33"/>
    </row>
    <row r="1725" spans="1:11" outlineLevel="1" x14ac:dyDescent="0.2">
      <c r="A1725" s="31"/>
      <c r="B1725" s="32"/>
      <c r="C1725" s="71" t="s">
        <v>6938</v>
      </c>
      <c r="D1725" s="64"/>
      <c r="E1725" s="65">
        <v>0.9</v>
      </c>
      <c r="F1725" s="34"/>
      <c r="G1725" s="34"/>
      <c r="H1725" s="33"/>
      <c r="I1725" s="33"/>
      <c r="J1725" s="33"/>
      <c r="K1725" s="33"/>
    </row>
    <row r="1726" spans="1:11" outlineLevel="1" x14ac:dyDescent="0.2">
      <c r="A1726" s="31"/>
      <c r="B1726" s="32"/>
      <c r="C1726" s="71" t="s">
        <v>6940</v>
      </c>
      <c r="D1726" s="64"/>
      <c r="E1726" s="65">
        <v>125.324</v>
      </c>
      <c r="F1726" s="34"/>
      <c r="G1726" s="34"/>
      <c r="H1726" s="33"/>
      <c r="I1726" s="33"/>
      <c r="J1726" s="33"/>
      <c r="K1726" s="33"/>
    </row>
    <row r="1727" spans="1:11" outlineLevel="1" x14ac:dyDescent="0.2">
      <c r="A1727" s="31"/>
      <c r="B1727" s="32"/>
      <c r="C1727" s="71" t="s">
        <v>1252</v>
      </c>
      <c r="D1727" s="64"/>
      <c r="E1727" s="65">
        <v>-1.8988</v>
      </c>
      <c r="F1727" s="34"/>
      <c r="G1727" s="34"/>
      <c r="H1727" s="33"/>
      <c r="I1727" s="33"/>
      <c r="J1727" s="33"/>
      <c r="K1727" s="33"/>
    </row>
    <row r="1728" spans="1:11" outlineLevel="1" x14ac:dyDescent="0.2">
      <c r="A1728" s="31"/>
      <c r="B1728" s="32"/>
      <c r="C1728" s="71" t="s">
        <v>6921</v>
      </c>
      <c r="D1728" s="64"/>
      <c r="E1728" s="65">
        <v>-2.2578</v>
      </c>
      <c r="F1728" s="34"/>
      <c r="G1728" s="34"/>
      <c r="H1728" s="33"/>
      <c r="I1728" s="33"/>
      <c r="J1728" s="33"/>
      <c r="K1728" s="33"/>
    </row>
    <row r="1729" spans="1:11" outlineLevel="1" x14ac:dyDescent="0.2">
      <c r="A1729" s="31"/>
      <c r="B1729" s="32"/>
      <c r="C1729" s="71" t="s">
        <v>1731</v>
      </c>
      <c r="D1729" s="64"/>
      <c r="E1729" s="65">
        <v>-12.32</v>
      </c>
      <c r="F1729" s="34"/>
      <c r="G1729" s="34"/>
      <c r="H1729" s="33"/>
      <c r="I1729" s="33"/>
      <c r="J1729" s="33"/>
      <c r="K1729" s="33"/>
    </row>
    <row r="1730" spans="1:11" outlineLevel="1" x14ac:dyDescent="0.2">
      <c r="A1730" s="31"/>
      <c r="B1730" s="32"/>
      <c r="C1730" s="71" t="s">
        <v>6941</v>
      </c>
      <c r="D1730" s="64"/>
      <c r="E1730" s="65">
        <v>11.8188</v>
      </c>
      <c r="F1730" s="34"/>
      <c r="G1730" s="34"/>
      <c r="H1730" s="33"/>
      <c r="I1730" s="33"/>
      <c r="J1730" s="33"/>
      <c r="K1730" s="33"/>
    </row>
    <row r="1731" spans="1:11" outlineLevel="1" x14ac:dyDescent="0.2">
      <c r="A1731" s="31"/>
      <c r="B1731" s="32"/>
      <c r="C1731" s="71" t="s">
        <v>6942</v>
      </c>
      <c r="D1731" s="64"/>
      <c r="E1731" s="65">
        <v>126.19799999999999</v>
      </c>
      <c r="F1731" s="34"/>
      <c r="G1731" s="34"/>
      <c r="H1731" s="33"/>
      <c r="I1731" s="33"/>
      <c r="J1731" s="33"/>
      <c r="K1731" s="33"/>
    </row>
    <row r="1732" spans="1:11" outlineLevel="1" x14ac:dyDescent="0.2">
      <c r="A1732" s="31"/>
      <c r="B1732" s="32"/>
      <c r="C1732" s="71" t="s">
        <v>6900</v>
      </c>
      <c r="D1732" s="64"/>
      <c r="E1732" s="65">
        <v>-2.3540000000000001</v>
      </c>
      <c r="F1732" s="34"/>
      <c r="G1732" s="34"/>
      <c r="H1732" s="33"/>
      <c r="I1732" s="33"/>
      <c r="J1732" s="33"/>
      <c r="K1732" s="33"/>
    </row>
    <row r="1733" spans="1:11" outlineLevel="1" x14ac:dyDescent="0.2">
      <c r="A1733" s="31"/>
      <c r="B1733" s="32"/>
      <c r="C1733" s="71" t="s">
        <v>1731</v>
      </c>
      <c r="D1733" s="64"/>
      <c r="E1733" s="65">
        <v>-12.32</v>
      </c>
      <c r="F1733" s="34"/>
      <c r="G1733" s="34"/>
      <c r="H1733" s="33"/>
      <c r="I1733" s="33"/>
      <c r="J1733" s="33"/>
      <c r="K1733" s="33"/>
    </row>
    <row r="1734" spans="1:11" outlineLevel="1" x14ac:dyDescent="0.2">
      <c r="A1734" s="31"/>
      <c r="B1734" s="32"/>
      <c r="C1734" s="71" t="s">
        <v>6941</v>
      </c>
      <c r="D1734" s="64"/>
      <c r="E1734" s="65">
        <v>11.8188</v>
      </c>
      <c r="F1734" s="34"/>
      <c r="G1734" s="34"/>
      <c r="H1734" s="33"/>
      <c r="I1734" s="33"/>
      <c r="J1734" s="33"/>
      <c r="K1734" s="33"/>
    </row>
    <row r="1735" spans="1:11" outlineLevel="1" x14ac:dyDescent="0.2">
      <c r="A1735" s="31"/>
      <c r="B1735" s="32"/>
      <c r="C1735" s="71" t="s">
        <v>6943</v>
      </c>
      <c r="D1735" s="64"/>
      <c r="E1735" s="65">
        <v>126.52200000000001</v>
      </c>
      <c r="F1735" s="34"/>
      <c r="G1735" s="34"/>
      <c r="H1735" s="33"/>
      <c r="I1735" s="33"/>
      <c r="J1735" s="33"/>
      <c r="K1735" s="33"/>
    </row>
    <row r="1736" spans="1:11" outlineLevel="1" x14ac:dyDescent="0.2">
      <c r="A1736" s="31"/>
      <c r="B1736" s="32"/>
      <c r="C1736" s="71" t="s">
        <v>6920</v>
      </c>
      <c r="D1736" s="64"/>
      <c r="E1736" s="65">
        <v>-2.343</v>
      </c>
      <c r="F1736" s="34"/>
      <c r="G1736" s="34"/>
      <c r="H1736" s="33"/>
      <c r="I1736" s="33"/>
      <c r="J1736" s="33"/>
      <c r="K1736" s="33"/>
    </row>
    <row r="1737" spans="1:11" outlineLevel="1" x14ac:dyDescent="0.2">
      <c r="A1737" s="31"/>
      <c r="B1737" s="32"/>
      <c r="C1737" s="71" t="s">
        <v>1731</v>
      </c>
      <c r="D1737" s="64"/>
      <c r="E1737" s="65">
        <v>-12.32</v>
      </c>
      <c r="F1737" s="34"/>
      <c r="G1737" s="34"/>
      <c r="H1737" s="33"/>
      <c r="I1737" s="33"/>
      <c r="J1737" s="33"/>
      <c r="K1737" s="33"/>
    </row>
    <row r="1738" spans="1:11" outlineLevel="1" x14ac:dyDescent="0.2">
      <c r="A1738" s="31"/>
      <c r="B1738" s="32"/>
      <c r="C1738" s="71" t="s">
        <v>6944</v>
      </c>
      <c r="D1738" s="64"/>
      <c r="E1738" s="65">
        <v>9.2263999999999999</v>
      </c>
      <c r="F1738" s="34"/>
      <c r="G1738" s="34"/>
      <c r="H1738" s="33"/>
      <c r="I1738" s="33"/>
      <c r="J1738" s="33"/>
      <c r="K1738" s="33"/>
    </row>
    <row r="1739" spans="1:11" outlineLevel="1" x14ac:dyDescent="0.2">
      <c r="A1739" s="31"/>
      <c r="B1739" s="32"/>
      <c r="C1739" s="71" t="s">
        <v>411</v>
      </c>
      <c r="D1739" s="64"/>
      <c r="E1739" s="65"/>
      <c r="F1739" s="34"/>
      <c r="G1739" s="34"/>
      <c r="H1739" s="33"/>
      <c r="I1739" s="33"/>
      <c r="J1739" s="33"/>
      <c r="K1739" s="33"/>
    </row>
    <row r="1740" spans="1:11" ht="33.75" outlineLevel="1" x14ac:dyDescent="0.2">
      <c r="A1740" s="31"/>
      <c r="B1740" s="32"/>
      <c r="C1740" s="71" t="s">
        <v>6945</v>
      </c>
      <c r="D1740" s="64"/>
      <c r="E1740" s="65">
        <v>286.16550000000001</v>
      </c>
      <c r="F1740" s="34"/>
      <c r="G1740" s="34"/>
      <c r="H1740" s="33"/>
      <c r="I1740" s="33"/>
      <c r="J1740" s="33"/>
      <c r="K1740" s="33"/>
    </row>
    <row r="1741" spans="1:11" outlineLevel="1" x14ac:dyDescent="0.2">
      <c r="A1741" s="31"/>
      <c r="B1741" s="32"/>
      <c r="C1741" s="71" t="s">
        <v>6946</v>
      </c>
      <c r="D1741" s="64"/>
      <c r="E1741" s="65">
        <v>-9.6560000000000006</v>
      </c>
      <c r="F1741" s="34"/>
      <c r="G1741" s="34"/>
      <c r="H1741" s="33"/>
      <c r="I1741" s="33"/>
      <c r="J1741" s="33"/>
      <c r="K1741" s="33"/>
    </row>
    <row r="1742" spans="1:11" outlineLevel="1" x14ac:dyDescent="0.2">
      <c r="A1742" s="31"/>
      <c r="B1742" s="32"/>
      <c r="C1742" s="71" t="s">
        <v>6868</v>
      </c>
      <c r="D1742" s="64"/>
      <c r="E1742" s="65">
        <v>-10.56</v>
      </c>
      <c r="F1742" s="34"/>
      <c r="G1742" s="34"/>
      <c r="H1742" s="33"/>
      <c r="I1742" s="33"/>
      <c r="J1742" s="33"/>
      <c r="K1742" s="33"/>
    </row>
    <row r="1743" spans="1:11" outlineLevel="1" x14ac:dyDescent="0.2">
      <c r="A1743" s="31"/>
      <c r="B1743" s="32"/>
      <c r="C1743" s="71" t="s">
        <v>6919</v>
      </c>
      <c r="D1743" s="64"/>
      <c r="E1743" s="65">
        <v>-5.46</v>
      </c>
      <c r="F1743" s="34"/>
      <c r="G1743" s="34"/>
      <c r="H1743" s="33"/>
      <c r="I1743" s="33"/>
      <c r="J1743" s="33"/>
      <c r="K1743" s="33"/>
    </row>
    <row r="1744" spans="1:11" outlineLevel="1" x14ac:dyDescent="0.2">
      <c r="A1744" s="31"/>
      <c r="B1744" s="32"/>
      <c r="C1744" s="71" t="s">
        <v>1647</v>
      </c>
      <c r="D1744" s="64"/>
      <c r="E1744" s="65">
        <v>-2.13</v>
      </c>
      <c r="F1744" s="34"/>
      <c r="G1744" s="34"/>
      <c r="H1744" s="33"/>
      <c r="I1744" s="33"/>
      <c r="J1744" s="33"/>
      <c r="K1744" s="33"/>
    </row>
    <row r="1745" spans="1:11" outlineLevel="1" x14ac:dyDescent="0.2">
      <c r="A1745" s="31"/>
      <c r="B1745" s="32"/>
      <c r="C1745" s="71" t="s">
        <v>6921</v>
      </c>
      <c r="D1745" s="64"/>
      <c r="E1745" s="65">
        <v>-2.2578</v>
      </c>
      <c r="F1745" s="34"/>
      <c r="G1745" s="34"/>
      <c r="H1745" s="33"/>
      <c r="I1745" s="33"/>
      <c r="J1745" s="33"/>
      <c r="K1745" s="33"/>
    </row>
    <row r="1746" spans="1:11" outlineLevel="1" x14ac:dyDescent="0.2">
      <c r="A1746" s="31"/>
      <c r="B1746" s="32"/>
      <c r="C1746" s="71" t="s">
        <v>706</v>
      </c>
      <c r="D1746" s="64"/>
      <c r="E1746" s="65">
        <v>-1.8180000000000001</v>
      </c>
      <c r="F1746" s="34"/>
      <c r="G1746" s="34"/>
      <c r="H1746" s="33"/>
      <c r="I1746" s="33"/>
      <c r="J1746" s="33"/>
      <c r="K1746" s="33"/>
    </row>
    <row r="1747" spans="1:11" outlineLevel="1" x14ac:dyDescent="0.2">
      <c r="A1747" s="31"/>
      <c r="B1747" s="32"/>
      <c r="C1747" s="71" t="s">
        <v>6922</v>
      </c>
      <c r="D1747" s="64"/>
      <c r="E1747" s="65">
        <v>-3.3220000000000001</v>
      </c>
      <c r="F1747" s="34"/>
      <c r="G1747" s="34"/>
      <c r="H1747" s="33"/>
      <c r="I1747" s="33"/>
      <c r="J1747" s="33"/>
      <c r="K1747" s="33"/>
    </row>
    <row r="1748" spans="1:11" outlineLevel="1" x14ac:dyDescent="0.2">
      <c r="A1748" s="31"/>
      <c r="B1748" s="32"/>
      <c r="C1748" s="71" t="s">
        <v>667</v>
      </c>
      <c r="D1748" s="64"/>
      <c r="E1748" s="65">
        <v>-2.8279999999999998</v>
      </c>
      <c r="F1748" s="34"/>
      <c r="G1748" s="34"/>
      <c r="H1748" s="33"/>
      <c r="I1748" s="33"/>
      <c r="J1748" s="33"/>
      <c r="K1748" s="33"/>
    </row>
    <row r="1749" spans="1:11" outlineLevel="1" x14ac:dyDescent="0.2">
      <c r="A1749" s="31"/>
      <c r="B1749" s="32"/>
      <c r="C1749" s="71" t="s">
        <v>6947</v>
      </c>
      <c r="D1749" s="64"/>
      <c r="E1749" s="65">
        <v>10.8932</v>
      </c>
      <c r="F1749" s="34"/>
      <c r="G1749" s="34"/>
      <c r="H1749" s="33"/>
      <c r="I1749" s="33"/>
      <c r="J1749" s="33"/>
      <c r="K1749" s="33"/>
    </row>
    <row r="1750" spans="1:11" outlineLevel="1" x14ac:dyDescent="0.2">
      <c r="A1750" s="31"/>
      <c r="B1750" s="32"/>
      <c r="C1750" s="71" t="s">
        <v>6948</v>
      </c>
      <c r="D1750" s="64"/>
      <c r="E1750" s="65">
        <v>7.7747999999999999</v>
      </c>
      <c r="F1750" s="34"/>
      <c r="G1750" s="34"/>
      <c r="H1750" s="33"/>
      <c r="I1750" s="33"/>
      <c r="J1750" s="33"/>
      <c r="K1750" s="33"/>
    </row>
    <row r="1751" spans="1:11" outlineLevel="1" x14ac:dyDescent="0.2">
      <c r="A1751" s="31"/>
      <c r="B1751" s="32"/>
      <c r="C1751" s="71" t="s">
        <v>6949</v>
      </c>
      <c r="D1751" s="64"/>
      <c r="E1751" s="65">
        <v>4.9134000000000002</v>
      </c>
      <c r="F1751" s="34"/>
      <c r="G1751" s="34"/>
      <c r="H1751" s="33"/>
      <c r="I1751" s="33"/>
      <c r="J1751" s="33"/>
      <c r="K1751" s="33"/>
    </row>
    <row r="1752" spans="1:11" outlineLevel="1" x14ac:dyDescent="0.2">
      <c r="A1752" s="31"/>
      <c r="B1752" s="32"/>
      <c r="C1752" s="71" t="s">
        <v>6950</v>
      </c>
      <c r="D1752" s="64"/>
      <c r="E1752" s="65">
        <v>2.121</v>
      </c>
      <c r="F1752" s="34"/>
      <c r="G1752" s="34"/>
      <c r="H1752" s="33"/>
      <c r="I1752" s="33"/>
      <c r="J1752" s="33"/>
      <c r="K1752" s="33"/>
    </row>
    <row r="1753" spans="1:11" outlineLevel="1" x14ac:dyDescent="0.2">
      <c r="A1753" s="31"/>
      <c r="B1753" s="32"/>
      <c r="C1753" s="71" t="s">
        <v>6951</v>
      </c>
      <c r="D1753" s="64"/>
      <c r="E1753" s="65">
        <v>2.8481999999999998</v>
      </c>
      <c r="F1753" s="34"/>
      <c r="G1753" s="34"/>
      <c r="H1753" s="33"/>
      <c r="I1753" s="33"/>
      <c r="J1753" s="33"/>
      <c r="K1753" s="33"/>
    </row>
    <row r="1754" spans="1:11" outlineLevel="1" x14ac:dyDescent="0.2">
      <c r="A1754" s="31"/>
      <c r="B1754" s="32"/>
      <c r="C1754" s="71" t="s">
        <v>6952</v>
      </c>
      <c r="D1754" s="64"/>
      <c r="E1754" s="65">
        <v>4.3757999999999999</v>
      </c>
      <c r="F1754" s="34"/>
      <c r="G1754" s="34"/>
      <c r="H1754" s="33"/>
      <c r="I1754" s="33"/>
      <c r="J1754" s="33"/>
      <c r="K1754" s="33"/>
    </row>
    <row r="1755" spans="1:11" outlineLevel="1" x14ac:dyDescent="0.2">
      <c r="A1755" s="31"/>
      <c r="B1755" s="32"/>
      <c r="C1755" s="71" t="s">
        <v>6953</v>
      </c>
      <c r="D1755" s="64"/>
      <c r="E1755" s="65">
        <v>121.788</v>
      </c>
      <c r="F1755" s="34"/>
      <c r="G1755" s="34"/>
      <c r="H1755" s="33"/>
      <c r="I1755" s="33"/>
      <c r="J1755" s="33"/>
      <c r="K1755" s="33"/>
    </row>
    <row r="1756" spans="1:11" outlineLevel="1" x14ac:dyDescent="0.2">
      <c r="A1756" s="31"/>
      <c r="B1756" s="32"/>
      <c r="C1756" s="71" t="s">
        <v>667</v>
      </c>
      <c r="D1756" s="64"/>
      <c r="E1756" s="65">
        <v>-2.8279999999999998</v>
      </c>
      <c r="F1756" s="34"/>
      <c r="G1756" s="34"/>
      <c r="H1756" s="33"/>
      <c r="I1756" s="33"/>
      <c r="J1756" s="33"/>
      <c r="K1756" s="33"/>
    </row>
    <row r="1757" spans="1:11" outlineLevel="1" x14ac:dyDescent="0.2">
      <c r="A1757" s="31"/>
      <c r="B1757" s="32"/>
      <c r="C1757" s="71" t="s">
        <v>6885</v>
      </c>
      <c r="D1757" s="64"/>
      <c r="E1757" s="65">
        <v>-15.4</v>
      </c>
      <c r="F1757" s="34"/>
      <c r="G1757" s="34"/>
      <c r="H1757" s="33"/>
      <c r="I1757" s="33"/>
      <c r="J1757" s="33"/>
      <c r="K1757" s="33"/>
    </row>
    <row r="1758" spans="1:11" outlineLevel="1" x14ac:dyDescent="0.2">
      <c r="A1758" s="31"/>
      <c r="B1758" s="32"/>
      <c r="C1758" s="71" t="s">
        <v>6933</v>
      </c>
      <c r="D1758" s="64"/>
      <c r="E1758" s="65">
        <v>2.0459999999999998</v>
      </c>
      <c r="F1758" s="34"/>
      <c r="G1758" s="34"/>
      <c r="H1758" s="33"/>
      <c r="I1758" s="33"/>
      <c r="J1758" s="33"/>
      <c r="K1758" s="33"/>
    </row>
    <row r="1759" spans="1:11" outlineLevel="1" x14ac:dyDescent="0.2">
      <c r="A1759" s="31"/>
      <c r="B1759" s="32"/>
      <c r="C1759" s="71" t="s">
        <v>6954</v>
      </c>
      <c r="D1759" s="64"/>
      <c r="E1759" s="65">
        <v>12.132400000000001</v>
      </c>
      <c r="F1759" s="34"/>
      <c r="G1759" s="34"/>
      <c r="H1759" s="33"/>
      <c r="I1759" s="33"/>
      <c r="J1759" s="33"/>
      <c r="K1759" s="33"/>
    </row>
    <row r="1760" spans="1:11" outlineLevel="1" x14ac:dyDescent="0.2">
      <c r="A1760" s="31"/>
      <c r="B1760" s="32"/>
      <c r="C1760" s="71" t="s">
        <v>6955</v>
      </c>
      <c r="D1760" s="64"/>
      <c r="E1760" s="65">
        <v>25.5</v>
      </c>
      <c r="F1760" s="34"/>
      <c r="G1760" s="34"/>
      <c r="H1760" s="33"/>
      <c r="I1760" s="33"/>
      <c r="J1760" s="33"/>
      <c r="K1760" s="33"/>
    </row>
    <row r="1761" spans="1:11" outlineLevel="1" x14ac:dyDescent="0.2">
      <c r="A1761" s="31"/>
      <c r="B1761" s="32"/>
      <c r="C1761" s="71" t="s">
        <v>1687</v>
      </c>
      <c r="D1761" s="64"/>
      <c r="E1761" s="65">
        <v>-3.6360000000000001</v>
      </c>
      <c r="F1761" s="34"/>
      <c r="G1761" s="34"/>
      <c r="H1761" s="33"/>
      <c r="I1761" s="33"/>
      <c r="J1761" s="33"/>
      <c r="K1761" s="33"/>
    </row>
    <row r="1762" spans="1:11" outlineLevel="1" x14ac:dyDescent="0.2">
      <c r="A1762" s="31"/>
      <c r="B1762" s="32"/>
      <c r="C1762" s="71" t="s">
        <v>6956</v>
      </c>
      <c r="D1762" s="64"/>
      <c r="E1762" s="65">
        <v>-1.45</v>
      </c>
      <c r="F1762" s="34"/>
      <c r="G1762" s="34"/>
      <c r="H1762" s="33"/>
      <c r="I1762" s="33"/>
      <c r="J1762" s="33"/>
      <c r="K1762" s="33"/>
    </row>
    <row r="1763" spans="1:11" outlineLevel="1" x14ac:dyDescent="0.2">
      <c r="A1763" s="31"/>
      <c r="B1763" s="32"/>
      <c r="C1763" s="71" t="s">
        <v>6957</v>
      </c>
      <c r="D1763" s="64"/>
      <c r="E1763" s="65">
        <v>0.78</v>
      </c>
      <c r="F1763" s="34"/>
      <c r="G1763" s="34"/>
      <c r="H1763" s="33"/>
      <c r="I1763" s="33"/>
      <c r="J1763" s="33"/>
      <c r="K1763" s="33"/>
    </row>
    <row r="1764" spans="1:11" outlineLevel="1" x14ac:dyDescent="0.2">
      <c r="A1764" s="31"/>
      <c r="B1764" s="32"/>
      <c r="C1764" s="71" t="s">
        <v>6958</v>
      </c>
      <c r="D1764" s="64"/>
      <c r="E1764" s="65">
        <v>74.867999999999995</v>
      </c>
      <c r="F1764" s="34"/>
      <c r="G1764" s="34"/>
      <c r="H1764" s="33"/>
      <c r="I1764" s="33"/>
      <c r="J1764" s="33"/>
      <c r="K1764" s="33"/>
    </row>
    <row r="1765" spans="1:11" outlineLevel="1" x14ac:dyDescent="0.2">
      <c r="A1765" s="31"/>
      <c r="B1765" s="32"/>
      <c r="C1765" s="71" t="s">
        <v>706</v>
      </c>
      <c r="D1765" s="64"/>
      <c r="E1765" s="65">
        <v>-1.8180000000000001</v>
      </c>
      <c r="F1765" s="34"/>
      <c r="G1765" s="34"/>
      <c r="H1765" s="33"/>
      <c r="I1765" s="33"/>
      <c r="J1765" s="33"/>
      <c r="K1765" s="33"/>
    </row>
    <row r="1766" spans="1:11" outlineLevel="1" x14ac:dyDescent="0.2">
      <c r="A1766" s="31"/>
      <c r="B1766" s="32"/>
      <c r="C1766" s="71" t="s">
        <v>6959</v>
      </c>
      <c r="D1766" s="64"/>
      <c r="E1766" s="65">
        <v>-3.41</v>
      </c>
      <c r="F1766" s="34"/>
      <c r="G1766" s="34"/>
      <c r="H1766" s="33"/>
      <c r="I1766" s="33"/>
      <c r="J1766" s="33"/>
      <c r="K1766" s="33"/>
    </row>
    <row r="1767" spans="1:11" outlineLevel="1" x14ac:dyDescent="0.2">
      <c r="A1767" s="31"/>
      <c r="B1767" s="32"/>
      <c r="C1767" s="71" t="s">
        <v>6960</v>
      </c>
      <c r="D1767" s="64"/>
      <c r="E1767" s="65">
        <v>-1.4644999999999999</v>
      </c>
      <c r="F1767" s="34"/>
      <c r="G1767" s="34"/>
      <c r="H1767" s="33"/>
      <c r="I1767" s="33"/>
      <c r="J1767" s="33"/>
      <c r="K1767" s="33"/>
    </row>
    <row r="1768" spans="1:11" outlineLevel="1" x14ac:dyDescent="0.2">
      <c r="A1768" s="31"/>
      <c r="B1768" s="32"/>
      <c r="C1768" s="71" t="s">
        <v>6961</v>
      </c>
      <c r="D1768" s="64"/>
      <c r="E1768" s="65">
        <v>0.78200000000000003</v>
      </c>
      <c r="F1768" s="34"/>
      <c r="G1768" s="34"/>
      <c r="H1768" s="33"/>
      <c r="I1768" s="33"/>
      <c r="J1768" s="33"/>
      <c r="K1768" s="33"/>
    </row>
    <row r="1769" spans="1:11" outlineLevel="1" x14ac:dyDescent="0.2">
      <c r="A1769" s="31"/>
      <c r="B1769" s="32"/>
      <c r="C1769" s="71" t="s">
        <v>6962</v>
      </c>
      <c r="D1769" s="64"/>
      <c r="E1769" s="65">
        <v>125.324</v>
      </c>
      <c r="F1769" s="34"/>
      <c r="G1769" s="34"/>
      <c r="H1769" s="33"/>
      <c r="I1769" s="33"/>
      <c r="J1769" s="33"/>
      <c r="K1769" s="33"/>
    </row>
    <row r="1770" spans="1:11" outlineLevel="1" x14ac:dyDescent="0.2">
      <c r="A1770" s="31"/>
      <c r="B1770" s="32"/>
      <c r="C1770" s="71" t="s">
        <v>6921</v>
      </c>
      <c r="D1770" s="64"/>
      <c r="E1770" s="65">
        <v>-2.2578</v>
      </c>
      <c r="F1770" s="34"/>
      <c r="G1770" s="34"/>
      <c r="H1770" s="33"/>
      <c r="I1770" s="33"/>
      <c r="J1770" s="33"/>
      <c r="K1770" s="33"/>
    </row>
    <row r="1771" spans="1:11" outlineLevel="1" x14ac:dyDescent="0.2">
      <c r="A1771" s="31"/>
      <c r="B1771" s="32"/>
      <c r="C1771" s="71" t="s">
        <v>6963</v>
      </c>
      <c r="D1771" s="64"/>
      <c r="E1771" s="65">
        <v>-3.6379999999999999</v>
      </c>
      <c r="F1771" s="34"/>
      <c r="G1771" s="34"/>
      <c r="H1771" s="33"/>
      <c r="I1771" s="33"/>
      <c r="J1771" s="33"/>
      <c r="K1771" s="33"/>
    </row>
    <row r="1772" spans="1:11" outlineLevel="1" x14ac:dyDescent="0.2">
      <c r="A1772" s="31"/>
      <c r="B1772" s="32"/>
      <c r="C1772" s="71" t="s">
        <v>1731</v>
      </c>
      <c r="D1772" s="64"/>
      <c r="E1772" s="65">
        <v>-12.32</v>
      </c>
      <c r="F1772" s="34"/>
      <c r="G1772" s="34"/>
      <c r="H1772" s="33"/>
      <c r="I1772" s="33"/>
      <c r="J1772" s="33"/>
      <c r="K1772" s="33"/>
    </row>
    <row r="1773" spans="1:11" outlineLevel="1" x14ac:dyDescent="0.2">
      <c r="A1773" s="31"/>
      <c r="B1773" s="32"/>
      <c r="C1773" s="71" t="s">
        <v>6941</v>
      </c>
      <c r="D1773" s="64"/>
      <c r="E1773" s="65">
        <v>11.8188</v>
      </c>
      <c r="F1773" s="34"/>
      <c r="G1773" s="34"/>
      <c r="H1773" s="33"/>
      <c r="I1773" s="33"/>
      <c r="J1773" s="33"/>
      <c r="K1773" s="33"/>
    </row>
    <row r="1774" spans="1:11" outlineLevel="1" x14ac:dyDescent="0.2">
      <c r="A1774" s="31"/>
      <c r="B1774" s="32"/>
      <c r="C1774" s="71" t="s">
        <v>6964</v>
      </c>
      <c r="D1774" s="64"/>
      <c r="E1774" s="65">
        <v>89.495500000000007</v>
      </c>
      <c r="F1774" s="34"/>
      <c r="G1774" s="34"/>
      <c r="H1774" s="33"/>
      <c r="I1774" s="33"/>
      <c r="J1774" s="33"/>
      <c r="K1774" s="33"/>
    </row>
    <row r="1775" spans="1:11" outlineLevel="1" x14ac:dyDescent="0.2">
      <c r="A1775" s="31"/>
      <c r="B1775" s="32"/>
      <c r="C1775" s="71" t="s">
        <v>6900</v>
      </c>
      <c r="D1775" s="64"/>
      <c r="E1775" s="65">
        <v>-2.3540000000000001</v>
      </c>
      <c r="F1775" s="34"/>
      <c r="G1775" s="34"/>
      <c r="H1775" s="33"/>
      <c r="I1775" s="33"/>
      <c r="J1775" s="33"/>
      <c r="K1775" s="33"/>
    </row>
    <row r="1776" spans="1:11" outlineLevel="1" x14ac:dyDescent="0.2">
      <c r="A1776" s="31"/>
      <c r="B1776" s="32"/>
      <c r="C1776" s="71" t="s">
        <v>1301</v>
      </c>
      <c r="D1776" s="64"/>
      <c r="E1776" s="65">
        <v>-2.64</v>
      </c>
      <c r="F1776" s="34"/>
      <c r="G1776" s="34"/>
      <c r="H1776" s="33"/>
      <c r="I1776" s="33"/>
      <c r="J1776" s="33"/>
      <c r="K1776" s="33"/>
    </row>
    <row r="1777" spans="1:11" outlineLevel="1" x14ac:dyDescent="0.2">
      <c r="A1777" s="31"/>
      <c r="B1777" s="32"/>
      <c r="C1777" s="71" t="s">
        <v>6904</v>
      </c>
      <c r="D1777" s="64"/>
      <c r="E1777" s="65">
        <v>-2.8079999999999998</v>
      </c>
      <c r="F1777" s="34"/>
      <c r="G1777" s="34"/>
      <c r="H1777" s="33"/>
      <c r="I1777" s="33"/>
      <c r="J1777" s="33"/>
      <c r="K1777" s="33"/>
    </row>
    <row r="1778" spans="1:11" outlineLevel="1" x14ac:dyDescent="0.2">
      <c r="A1778" s="31"/>
      <c r="B1778" s="32"/>
      <c r="C1778" s="71" t="s">
        <v>6951</v>
      </c>
      <c r="D1778" s="64"/>
      <c r="E1778" s="65">
        <v>2.8481999999999998</v>
      </c>
      <c r="F1778" s="34"/>
      <c r="G1778" s="34"/>
      <c r="H1778" s="33"/>
      <c r="I1778" s="33"/>
      <c r="J1778" s="33"/>
      <c r="K1778" s="33"/>
    </row>
    <row r="1779" spans="1:11" outlineLevel="1" x14ac:dyDescent="0.2">
      <c r="A1779" s="31"/>
      <c r="B1779" s="32"/>
      <c r="C1779" s="71" t="s">
        <v>6965</v>
      </c>
      <c r="D1779" s="64"/>
      <c r="E1779" s="65">
        <v>1.7022999999999999</v>
      </c>
      <c r="F1779" s="34"/>
      <c r="G1779" s="34"/>
      <c r="H1779" s="33"/>
      <c r="I1779" s="33"/>
      <c r="J1779" s="33"/>
      <c r="K1779" s="33"/>
    </row>
    <row r="1780" spans="1:11" outlineLevel="1" x14ac:dyDescent="0.2">
      <c r="A1780" s="31"/>
      <c r="B1780" s="32"/>
      <c r="C1780" s="71" t="s">
        <v>6929</v>
      </c>
      <c r="D1780" s="64"/>
      <c r="E1780" s="65">
        <v>2.6332</v>
      </c>
      <c r="F1780" s="34"/>
      <c r="G1780" s="34"/>
      <c r="H1780" s="33"/>
      <c r="I1780" s="33"/>
      <c r="J1780" s="33"/>
      <c r="K1780" s="33"/>
    </row>
    <row r="1781" spans="1:11" outlineLevel="1" x14ac:dyDescent="0.2">
      <c r="A1781" s="31"/>
      <c r="B1781" s="32"/>
      <c r="C1781" s="71" t="s">
        <v>6966</v>
      </c>
      <c r="D1781" s="64"/>
      <c r="E1781" s="65">
        <v>125.732</v>
      </c>
      <c r="F1781" s="34"/>
      <c r="G1781" s="34"/>
      <c r="H1781" s="33"/>
      <c r="I1781" s="33"/>
      <c r="J1781" s="33"/>
      <c r="K1781" s="33"/>
    </row>
    <row r="1782" spans="1:11" outlineLevel="1" x14ac:dyDescent="0.2">
      <c r="A1782" s="31"/>
      <c r="B1782" s="32"/>
      <c r="C1782" s="71" t="s">
        <v>6963</v>
      </c>
      <c r="D1782" s="64"/>
      <c r="E1782" s="65">
        <v>-3.6379999999999999</v>
      </c>
      <c r="F1782" s="34"/>
      <c r="G1782" s="34"/>
      <c r="H1782" s="33"/>
      <c r="I1782" s="33"/>
      <c r="J1782" s="33"/>
      <c r="K1782" s="33"/>
    </row>
    <row r="1783" spans="1:11" outlineLevel="1" x14ac:dyDescent="0.2">
      <c r="A1783" s="31"/>
      <c r="B1783" s="32"/>
      <c r="C1783" s="71" t="s">
        <v>6900</v>
      </c>
      <c r="D1783" s="64"/>
      <c r="E1783" s="65">
        <v>-2.3540000000000001</v>
      </c>
      <c r="F1783" s="34"/>
      <c r="G1783" s="34"/>
      <c r="H1783" s="33"/>
      <c r="I1783" s="33"/>
      <c r="J1783" s="33"/>
      <c r="K1783" s="33"/>
    </row>
    <row r="1784" spans="1:11" outlineLevel="1" x14ac:dyDescent="0.2">
      <c r="A1784" s="31"/>
      <c r="B1784" s="32"/>
      <c r="C1784" s="71" t="s">
        <v>1731</v>
      </c>
      <c r="D1784" s="64"/>
      <c r="E1784" s="65">
        <v>-12.32</v>
      </c>
      <c r="F1784" s="34"/>
      <c r="G1784" s="34"/>
      <c r="H1784" s="33"/>
      <c r="I1784" s="33"/>
      <c r="J1784" s="33"/>
      <c r="K1784" s="33"/>
    </row>
    <row r="1785" spans="1:11" outlineLevel="1" x14ac:dyDescent="0.2">
      <c r="A1785" s="31"/>
      <c r="B1785" s="32"/>
      <c r="C1785" s="71" t="s">
        <v>6941</v>
      </c>
      <c r="D1785" s="64"/>
      <c r="E1785" s="65">
        <v>11.8188</v>
      </c>
      <c r="F1785" s="34"/>
      <c r="G1785" s="34"/>
      <c r="H1785" s="33"/>
      <c r="I1785" s="33"/>
      <c r="J1785" s="33"/>
      <c r="K1785" s="33"/>
    </row>
    <row r="1786" spans="1:11" outlineLevel="1" x14ac:dyDescent="0.2">
      <c r="A1786" s="31"/>
      <c r="B1786" s="32"/>
      <c r="C1786" s="71" t="s">
        <v>6967</v>
      </c>
      <c r="D1786" s="64"/>
      <c r="E1786" s="65">
        <v>126.52200000000001</v>
      </c>
      <c r="F1786" s="34"/>
      <c r="G1786" s="34"/>
      <c r="H1786" s="33"/>
      <c r="I1786" s="33"/>
      <c r="J1786" s="33"/>
      <c r="K1786" s="33"/>
    </row>
    <row r="1787" spans="1:11" outlineLevel="1" x14ac:dyDescent="0.2">
      <c r="A1787" s="31"/>
      <c r="B1787" s="32"/>
      <c r="C1787" s="71" t="s">
        <v>1647</v>
      </c>
      <c r="D1787" s="64"/>
      <c r="E1787" s="65">
        <v>-2.13</v>
      </c>
      <c r="F1787" s="34"/>
      <c r="G1787" s="34"/>
      <c r="H1787" s="33"/>
      <c r="I1787" s="33"/>
      <c r="J1787" s="33"/>
      <c r="K1787" s="33"/>
    </row>
    <row r="1788" spans="1:11" outlineLevel="1" x14ac:dyDescent="0.2">
      <c r="A1788" s="31"/>
      <c r="B1788" s="32"/>
      <c r="C1788" s="71" t="s">
        <v>1731</v>
      </c>
      <c r="D1788" s="64"/>
      <c r="E1788" s="65">
        <v>-12.32</v>
      </c>
      <c r="F1788" s="34"/>
      <c r="G1788" s="34"/>
      <c r="H1788" s="33"/>
      <c r="I1788" s="33"/>
      <c r="J1788" s="33"/>
      <c r="K1788" s="33"/>
    </row>
    <row r="1789" spans="1:11" outlineLevel="1" x14ac:dyDescent="0.2">
      <c r="A1789" s="31"/>
      <c r="B1789" s="32"/>
      <c r="C1789" s="71" t="s">
        <v>6944</v>
      </c>
      <c r="D1789" s="64"/>
      <c r="E1789" s="65">
        <v>9.2263999999999999</v>
      </c>
      <c r="F1789" s="34"/>
      <c r="G1789" s="34"/>
      <c r="H1789" s="33"/>
      <c r="I1789" s="33"/>
      <c r="J1789" s="33"/>
      <c r="K1789" s="33"/>
    </row>
    <row r="1790" spans="1:11" outlineLevel="1" x14ac:dyDescent="0.2">
      <c r="A1790" s="31"/>
      <c r="B1790" s="32"/>
      <c r="C1790" s="71" t="s">
        <v>415</v>
      </c>
      <c r="D1790" s="64"/>
      <c r="E1790" s="65"/>
      <c r="F1790" s="34"/>
      <c r="G1790" s="34"/>
      <c r="H1790" s="33"/>
      <c r="I1790" s="33"/>
      <c r="J1790" s="33"/>
      <c r="K1790" s="33"/>
    </row>
    <row r="1791" spans="1:11" ht="22.5" outlineLevel="1" x14ac:dyDescent="0.2">
      <c r="A1791" s="31"/>
      <c r="B1791" s="32"/>
      <c r="C1791" s="71" t="s">
        <v>6968</v>
      </c>
      <c r="D1791" s="64"/>
      <c r="E1791" s="65">
        <v>112.535</v>
      </c>
      <c r="F1791" s="34"/>
      <c r="G1791" s="34"/>
      <c r="H1791" s="33"/>
      <c r="I1791" s="33"/>
      <c r="J1791" s="33"/>
      <c r="K1791" s="33"/>
    </row>
    <row r="1792" spans="1:11" outlineLevel="1" x14ac:dyDescent="0.2">
      <c r="A1792" s="31"/>
      <c r="B1792" s="32"/>
      <c r="C1792" s="71" t="s">
        <v>6969</v>
      </c>
      <c r="D1792" s="64"/>
      <c r="E1792" s="65">
        <v>-4.8319999999999999</v>
      </c>
      <c r="F1792" s="34"/>
      <c r="G1792" s="34"/>
      <c r="H1792" s="33"/>
      <c r="I1792" s="33"/>
      <c r="J1792" s="33"/>
      <c r="K1792" s="33"/>
    </row>
    <row r="1793" spans="1:11" outlineLevel="1" x14ac:dyDescent="0.2">
      <c r="A1793" s="31"/>
      <c r="B1793" s="32"/>
      <c r="C1793" s="71" t="s">
        <v>1174</v>
      </c>
      <c r="D1793" s="64"/>
      <c r="E1793" s="65">
        <v>-1.8</v>
      </c>
      <c r="F1793" s="34"/>
      <c r="G1793" s="34"/>
      <c r="H1793" s="33"/>
      <c r="I1793" s="33"/>
      <c r="J1793" s="33"/>
      <c r="K1793" s="33"/>
    </row>
    <row r="1794" spans="1:11" outlineLevel="1" x14ac:dyDescent="0.2">
      <c r="A1794" s="31"/>
      <c r="B1794" s="32"/>
      <c r="C1794" s="71" t="s">
        <v>6970</v>
      </c>
      <c r="D1794" s="64"/>
      <c r="E1794" s="65">
        <v>-3.206</v>
      </c>
      <c r="F1794" s="34"/>
      <c r="G1794" s="34"/>
      <c r="H1794" s="33"/>
      <c r="I1794" s="33"/>
      <c r="J1794" s="33"/>
      <c r="K1794" s="33"/>
    </row>
    <row r="1795" spans="1:11" outlineLevel="1" x14ac:dyDescent="0.2">
      <c r="A1795" s="31"/>
      <c r="B1795" s="32"/>
      <c r="C1795" s="71" t="s">
        <v>6971</v>
      </c>
      <c r="D1795" s="64"/>
      <c r="E1795" s="65">
        <v>-2.9</v>
      </c>
      <c r="F1795" s="34"/>
      <c r="G1795" s="34"/>
      <c r="H1795" s="33"/>
      <c r="I1795" s="33"/>
      <c r="J1795" s="33"/>
      <c r="K1795" s="33"/>
    </row>
    <row r="1796" spans="1:11" outlineLevel="1" x14ac:dyDescent="0.2">
      <c r="A1796" s="31"/>
      <c r="B1796" s="32"/>
      <c r="C1796" s="71" t="s">
        <v>6972</v>
      </c>
      <c r="D1796" s="64"/>
      <c r="E1796" s="65">
        <v>3.82</v>
      </c>
      <c r="F1796" s="34"/>
      <c r="G1796" s="34"/>
      <c r="H1796" s="33"/>
      <c r="I1796" s="33"/>
      <c r="J1796" s="33"/>
      <c r="K1796" s="33"/>
    </row>
    <row r="1797" spans="1:11" outlineLevel="1" x14ac:dyDescent="0.2">
      <c r="A1797" s="31"/>
      <c r="B1797" s="32"/>
      <c r="C1797" s="71" t="s">
        <v>6973</v>
      </c>
      <c r="D1797" s="64"/>
      <c r="E1797" s="65">
        <v>2.8481999999999998</v>
      </c>
      <c r="F1797" s="34"/>
      <c r="G1797" s="34"/>
      <c r="H1797" s="33"/>
      <c r="I1797" s="33"/>
      <c r="J1797" s="33"/>
      <c r="K1797" s="33"/>
    </row>
    <row r="1798" spans="1:11" outlineLevel="1" x14ac:dyDescent="0.2">
      <c r="A1798" s="31"/>
      <c r="B1798" s="32"/>
      <c r="C1798" s="71" t="s">
        <v>6974</v>
      </c>
      <c r="D1798" s="64"/>
      <c r="E1798" s="65">
        <v>1.56</v>
      </c>
      <c r="F1798" s="34"/>
      <c r="G1798" s="34"/>
      <c r="H1798" s="33"/>
      <c r="I1798" s="33"/>
      <c r="J1798" s="33"/>
      <c r="K1798" s="33"/>
    </row>
    <row r="1799" spans="1:11" ht="33.75" outlineLevel="1" x14ac:dyDescent="0.2">
      <c r="A1799" s="31"/>
      <c r="B1799" s="32"/>
      <c r="C1799" s="71" t="s">
        <v>6975</v>
      </c>
      <c r="D1799" s="64"/>
      <c r="E1799" s="65">
        <v>277.78750000000002</v>
      </c>
      <c r="F1799" s="34"/>
      <c r="G1799" s="34"/>
      <c r="H1799" s="33"/>
      <c r="I1799" s="33"/>
      <c r="J1799" s="33"/>
      <c r="K1799" s="33"/>
    </row>
    <row r="1800" spans="1:11" outlineLevel="1" x14ac:dyDescent="0.2">
      <c r="A1800" s="31"/>
      <c r="B1800" s="32"/>
      <c r="C1800" s="71" t="s">
        <v>6946</v>
      </c>
      <c r="D1800" s="64"/>
      <c r="E1800" s="65">
        <v>-9.6560000000000006</v>
      </c>
      <c r="F1800" s="34"/>
      <c r="G1800" s="34"/>
      <c r="H1800" s="33"/>
      <c r="I1800" s="33"/>
      <c r="J1800" s="33"/>
      <c r="K1800" s="33"/>
    </row>
    <row r="1801" spans="1:11" outlineLevel="1" x14ac:dyDescent="0.2">
      <c r="A1801" s="31"/>
      <c r="B1801" s="32"/>
      <c r="C1801" s="71" t="s">
        <v>6868</v>
      </c>
      <c r="D1801" s="64"/>
      <c r="E1801" s="65">
        <v>-10.56</v>
      </c>
      <c r="F1801" s="34"/>
      <c r="G1801" s="34"/>
      <c r="H1801" s="33"/>
      <c r="I1801" s="33"/>
      <c r="J1801" s="33"/>
      <c r="K1801" s="33"/>
    </row>
    <row r="1802" spans="1:11" outlineLevel="1" x14ac:dyDescent="0.2">
      <c r="A1802" s="31"/>
      <c r="B1802" s="32"/>
      <c r="C1802" s="71" t="s">
        <v>1776</v>
      </c>
      <c r="D1802" s="64"/>
      <c r="E1802" s="65">
        <v>-9.24</v>
      </c>
      <c r="F1802" s="34"/>
      <c r="G1802" s="34"/>
      <c r="H1802" s="33"/>
      <c r="I1802" s="33"/>
      <c r="J1802" s="33"/>
      <c r="K1802" s="33"/>
    </row>
    <row r="1803" spans="1:11" outlineLevel="1" x14ac:dyDescent="0.2">
      <c r="A1803" s="31"/>
      <c r="B1803" s="32"/>
      <c r="C1803" s="71" t="s">
        <v>1647</v>
      </c>
      <c r="D1803" s="64"/>
      <c r="E1803" s="65">
        <v>-2.13</v>
      </c>
      <c r="F1803" s="34"/>
      <c r="G1803" s="34"/>
      <c r="H1803" s="33"/>
      <c r="I1803" s="33"/>
      <c r="J1803" s="33"/>
      <c r="K1803" s="33"/>
    </row>
    <row r="1804" spans="1:11" outlineLevel="1" x14ac:dyDescent="0.2">
      <c r="A1804" s="31"/>
      <c r="B1804" s="32"/>
      <c r="C1804" s="71" t="s">
        <v>6976</v>
      </c>
      <c r="D1804" s="64"/>
      <c r="E1804" s="65">
        <v>-1.9046000000000001</v>
      </c>
      <c r="F1804" s="34"/>
      <c r="G1804" s="34"/>
      <c r="H1804" s="33"/>
      <c r="I1804" s="33"/>
      <c r="J1804" s="33"/>
      <c r="K1804" s="33"/>
    </row>
    <row r="1805" spans="1:11" outlineLevel="1" x14ac:dyDescent="0.2">
      <c r="A1805" s="31"/>
      <c r="B1805" s="32"/>
      <c r="C1805" s="71" t="s">
        <v>1551</v>
      </c>
      <c r="D1805" s="64"/>
      <c r="E1805" s="65">
        <v>-2</v>
      </c>
      <c r="F1805" s="34"/>
      <c r="G1805" s="34"/>
      <c r="H1805" s="33"/>
      <c r="I1805" s="33"/>
      <c r="J1805" s="33"/>
      <c r="K1805" s="33"/>
    </row>
    <row r="1806" spans="1:11" outlineLevel="1" x14ac:dyDescent="0.2">
      <c r="A1806" s="31"/>
      <c r="B1806" s="32"/>
      <c r="C1806" s="71" t="s">
        <v>6977</v>
      </c>
      <c r="D1806" s="64"/>
      <c r="E1806" s="65">
        <v>-2.3003999999999998</v>
      </c>
      <c r="F1806" s="34"/>
      <c r="G1806" s="34"/>
      <c r="H1806" s="33"/>
      <c r="I1806" s="33"/>
      <c r="J1806" s="33"/>
      <c r="K1806" s="33"/>
    </row>
    <row r="1807" spans="1:11" outlineLevel="1" x14ac:dyDescent="0.2">
      <c r="A1807" s="31"/>
      <c r="B1807" s="32"/>
      <c r="C1807" s="71" t="s">
        <v>6978</v>
      </c>
      <c r="D1807" s="64"/>
      <c r="E1807" s="65">
        <v>-2.2799999999999998</v>
      </c>
      <c r="F1807" s="34"/>
      <c r="G1807" s="34"/>
      <c r="H1807" s="33"/>
      <c r="I1807" s="33"/>
      <c r="J1807" s="33"/>
      <c r="K1807" s="33"/>
    </row>
    <row r="1808" spans="1:11" outlineLevel="1" x14ac:dyDescent="0.2">
      <c r="A1808" s="31"/>
      <c r="B1808" s="32"/>
      <c r="C1808" s="71" t="s">
        <v>1174</v>
      </c>
      <c r="D1808" s="64"/>
      <c r="E1808" s="65">
        <v>-1.8</v>
      </c>
      <c r="F1808" s="34"/>
      <c r="G1808" s="34"/>
      <c r="H1808" s="33"/>
      <c r="I1808" s="33"/>
      <c r="J1808" s="33"/>
      <c r="K1808" s="33"/>
    </row>
    <row r="1809" spans="1:11" outlineLevel="1" x14ac:dyDescent="0.2">
      <c r="A1809" s="31"/>
      <c r="B1809" s="32"/>
      <c r="C1809" s="71" t="s">
        <v>6979</v>
      </c>
      <c r="D1809" s="64"/>
      <c r="E1809" s="65">
        <v>-0.54720000000000002</v>
      </c>
      <c r="F1809" s="34"/>
      <c r="G1809" s="34"/>
      <c r="H1809" s="33"/>
      <c r="I1809" s="33"/>
      <c r="J1809" s="33"/>
      <c r="K1809" s="33"/>
    </row>
    <row r="1810" spans="1:11" outlineLevel="1" x14ac:dyDescent="0.2">
      <c r="A1810" s="31"/>
      <c r="B1810" s="32"/>
      <c r="C1810" s="71" t="s">
        <v>6969</v>
      </c>
      <c r="D1810" s="64"/>
      <c r="E1810" s="65">
        <v>-4.8319999999999999</v>
      </c>
      <c r="F1810" s="34"/>
      <c r="G1810" s="34"/>
      <c r="H1810" s="33"/>
      <c r="I1810" s="33"/>
      <c r="J1810" s="33"/>
      <c r="K1810" s="33"/>
    </row>
    <row r="1811" spans="1:11" outlineLevel="1" x14ac:dyDescent="0.2">
      <c r="A1811" s="31"/>
      <c r="B1811" s="32"/>
      <c r="C1811" s="71" t="s">
        <v>1579</v>
      </c>
      <c r="D1811" s="64"/>
      <c r="E1811" s="65">
        <v>-2.0299999999999998</v>
      </c>
      <c r="F1811" s="34"/>
      <c r="G1811" s="34"/>
      <c r="H1811" s="33"/>
      <c r="I1811" s="33"/>
      <c r="J1811" s="33"/>
      <c r="K1811" s="33"/>
    </row>
    <row r="1812" spans="1:11" outlineLevel="1" x14ac:dyDescent="0.2">
      <c r="A1812" s="31"/>
      <c r="B1812" s="32"/>
      <c r="C1812" s="71" t="s">
        <v>6980</v>
      </c>
      <c r="D1812" s="64"/>
      <c r="E1812" s="65">
        <v>10.989599999999999</v>
      </c>
      <c r="F1812" s="34"/>
      <c r="G1812" s="34"/>
      <c r="H1812" s="33"/>
      <c r="I1812" s="33"/>
      <c r="J1812" s="33"/>
      <c r="K1812" s="33"/>
    </row>
    <row r="1813" spans="1:11" outlineLevel="1" x14ac:dyDescent="0.2">
      <c r="A1813" s="31"/>
      <c r="B1813" s="32"/>
      <c r="C1813" s="71" t="s">
        <v>6948</v>
      </c>
      <c r="D1813" s="64"/>
      <c r="E1813" s="65">
        <v>7.7747999999999999</v>
      </c>
      <c r="F1813" s="34"/>
      <c r="G1813" s="34"/>
      <c r="H1813" s="33"/>
      <c r="I1813" s="33"/>
      <c r="J1813" s="33"/>
      <c r="K1813" s="33"/>
    </row>
    <row r="1814" spans="1:11" outlineLevel="1" x14ac:dyDescent="0.2">
      <c r="A1814" s="31"/>
      <c r="B1814" s="32"/>
      <c r="C1814" s="71" t="s">
        <v>6981</v>
      </c>
      <c r="D1814" s="64"/>
      <c r="E1814" s="65">
        <v>6.9425999999999997</v>
      </c>
      <c r="F1814" s="34"/>
      <c r="G1814" s="34"/>
      <c r="H1814" s="33"/>
      <c r="I1814" s="33"/>
      <c r="J1814" s="33"/>
      <c r="K1814" s="33"/>
    </row>
    <row r="1815" spans="1:11" outlineLevel="1" x14ac:dyDescent="0.2">
      <c r="A1815" s="31"/>
      <c r="B1815" s="32"/>
      <c r="C1815" s="71" t="s">
        <v>6982</v>
      </c>
      <c r="D1815" s="64"/>
      <c r="E1815" s="65">
        <v>2.0510000000000002</v>
      </c>
      <c r="F1815" s="34"/>
      <c r="G1815" s="34"/>
      <c r="H1815" s="33"/>
      <c r="I1815" s="33"/>
      <c r="J1815" s="33"/>
      <c r="K1815" s="33"/>
    </row>
    <row r="1816" spans="1:11" outlineLevel="1" x14ac:dyDescent="0.2">
      <c r="A1816" s="31"/>
      <c r="B1816" s="32"/>
      <c r="C1816" s="71" t="s">
        <v>6983</v>
      </c>
      <c r="D1816" s="64"/>
      <c r="E1816" s="65">
        <v>5.9192</v>
      </c>
      <c r="F1816" s="34"/>
      <c r="G1816" s="34"/>
      <c r="H1816" s="33"/>
      <c r="I1816" s="33"/>
      <c r="J1816" s="33"/>
      <c r="K1816" s="33"/>
    </row>
    <row r="1817" spans="1:11" outlineLevel="1" x14ac:dyDescent="0.2">
      <c r="A1817" s="31"/>
      <c r="B1817" s="32"/>
      <c r="C1817" s="71" t="s">
        <v>6984</v>
      </c>
      <c r="D1817" s="64"/>
      <c r="E1817" s="65">
        <v>81.295000000000002</v>
      </c>
      <c r="F1817" s="34"/>
      <c r="G1817" s="34"/>
      <c r="H1817" s="33"/>
      <c r="I1817" s="33"/>
      <c r="J1817" s="33"/>
      <c r="K1817" s="33"/>
    </row>
    <row r="1818" spans="1:11" outlineLevel="1" x14ac:dyDescent="0.2">
      <c r="A1818" s="31"/>
      <c r="B1818" s="32"/>
      <c r="C1818" s="71" t="s">
        <v>6985</v>
      </c>
      <c r="D1818" s="64"/>
      <c r="E1818" s="65">
        <v>-1.97</v>
      </c>
      <c r="F1818" s="34"/>
      <c r="G1818" s="34"/>
      <c r="H1818" s="33"/>
      <c r="I1818" s="33"/>
      <c r="J1818" s="33"/>
      <c r="K1818" s="33"/>
    </row>
    <row r="1819" spans="1:11" outlineLevel="1" x14ac:dyDescent="0.2">
      <c r="A1819" s="31"/>
      <c r="B1819" s="32"/>
      <c r="C1819" s="71" t="s">
        <v>6986</v>
      </c>
      <c r="D1819" s="64"/>
      <c r="E1819" s="65">
        <v>288.07499999999999</v>
      </c>
      <c r="F1819" s="34"/>
      <c r="G1819" s="34"/>
      <c r="H1819" s="33"/>
      <c r="I1819" s="33"/>
      <c r="J1819" s="33"/>
      <c r="K1819" s="33"/>
    </row>
    <row r="1820" spans="1:11" outlineLevel="1" x14ac:dyDescent="0.2">
      <c r="A1820" s="31"/>
      <c r="B1820" s="32"/>
      <c r="C1820" s="71" t="s">
        <v>1799</v>
      </c>
      <c r="D1820" s="64"/>
      <c r="E1820" s="65">
        <v>-1.9350000000000001</v>
      </c>
      <c r="F1820" s="34"/>
      <c r="G1820" s="34"/>
      <c r="H1820" s="33"/>
      <c r="I1820" s="33"/>
      <c r="J1820" s="33"/>
      <c r="K1820" s="33"/>
    </row>
    <row r="1821" spans="1:11" outlineLevel="1" x14ac:dyDescent="0.2">
      <c r="A1821" s="31"/>
      <c r="B1821" s="32"/>
      <c r="C1821" s="71" t="s">
        <v>6970</v>
      </c>
      <c r="D1821" s="64"/>
      <c r="E1821" s="65">
        <v>-3.206</v>
      </c>
      <c r="F1821" s="34"/>
      <c r="G1821" s="34"/>
      <c r="H1821" s="33"/>
      <c r="I1821" s="33"/>
      <c r="J1821" s="33"/>
      <c r="K1821" s="33"/>
    </row>
    <row r="1822" spans="1:11" outlineLevel="1" x14ac:dyDescent="0.2">
      <c r="A1822" s="31"/>
      <c r="B1822" s="32"/>
      <c r="C1822" s="71" t="s">
        <v>6977</v>
      </c>
      <c r="D1822" s="64"/>
      <c r="E1822" s="65">
        <v>-2.3003999999999998</v>
      </c>
      <c r="F1822" s="34"/>
      <c r="G1822" s="34"/>
      <c r="H1822" s="33"/>
      <c r="I1822" s="33"/>
      <c r="J1822" s="33"/>
      <c r="K1822" s="33"/>
    </row>
    <row r="1823" spans="1:11" outlineLevel="1" x14ac:dyDescent="0.2">
      <c r="A1823" s="31"/>
      <c r="B1823" s="32"/>
      <c r="C1823" s="71" t="s">
        <v>1551</v>
      </c>
      <c r="D1823" s="64"/>
      <c r="E1823" s="65">
        <v>-2</v>
      </c>
      <c r="F1823" s="34"/>
      <c r="G1823" s="34"/>
      <c r="H1823" s="33"/>
      <c r="I1823" s="33"/>
      <c r="J1823" s="33"/>
      <c r="K1823" s="33"/>
    </row>
    <row r="1824" spans="1:11" outlineLevel="1" x14ac:dyDescent="0.2">
      <c r="A1824" s="31"/>
      <c r="B1824" s="32"/>
      <c r="C1824" s="71" t="s">
        <v>6987</v>
      </c>
      <c r="D1824" s="64"/>
      <c r="E1824" s="65">
        <v>-40.04</v>
      </c>
      <c r="F1824" s="34"/>
      <c r="G1824" s="34"/>
      <c r="H1824" s="33"/>
      <c r="I1824" s="33"/>
      <c r="J1824" s="33"/>
      <c r="K1824" s="33"/>
    </row>
    <row r="1825" spans="1:11" outlineLevel="1" x14ac:dyDescent="0.2">
      <c r="A1825" s="31"/>
      <c r="B1825" s="32"/>
      <c r="C1825" s="71" t="s">
        <v>6933</v>
      </c>
      <c r="D1825" s="64"/>
      <c r="E1825" s="65">
        <v>2.0459999999999998</v>
      </c>
      <c r="F1825" s="34"/>
      <c r="G1825" s="34"/>
      <c r="H1825" s="33"/>
      <c r="I1825" s="33"/>
      <c r="J1825" s="33"/>
      <c r="K1825" s="33"/>
    </row>
    <row r="1826" spans="1:11" outlineLevel="1" x14ac:dyDescent="0.2">
      <c r="A1826" s="31"/>
      <c r="B1826" s="32"/>
      <c r="C1826" s="71" t="s">
        <v>6988</v>
      </c>
      <c r="D1826" s="64"/>
      <c r="E1826" s="65">
        <v>11.8972</v>
      </c>
      <c r="F1826" s="34"/>
      <c r="G1826" s="34"/>
      <c r="H1826" s="33"/>
      <c r="I1826" s="33"/>
      <c r="J1826" s="33"/>
      <c r="K1826" s="33"/>
    </row>
    <row r="1827" spans="1:11" outlineLevel="1" x14ac:dyDescent="0.2">
      <c r="A1827" s="31"/>
      <c r="B1827" s="32"/>
      <c r="C1827" s="71" t="s">
        <v>6989</v>
      </c>
      <c r="D1827" s="64"/>
      <c r="E1827" s="65">
        <v>23.637599999999999</v>
      </c>
      <c r="F1827" s="34"/>
      <c r="G1827" s="34"/>
      <c r="H1827" s="33"/>
      <c r="I1827" s="33"/>
      <c r="J1827" s="33"/>
      <c r="K1827" s="33"/>
    </row>
    <row r="1828" spans="1:11" outlineLevel="1" x14ac:dyDescent="0.2">
      <c r="A1828" s="31"/>
      <c r="B1828" s="32"/>
      <c r="C1828" s="71" t="s">
        <v>6990</v>
      </c>
      <c r="D1828" s="64"/>
      <c r="E1828" s="65">
        <v>72.632999999999996</v>
      </c>
      <c r="F1828" s="34"/>
      <c r="G1828" s="34"/>
      <c r="H1828" s="33"/>
      <c r="I1828" s="33"/>
      <c r="J1828" s="33"/>
      <c r="K1828" s="33"/>
    </row>
    <row r="1829" spans="1:11" outlineLevel="1" x14ac:dyDescent="0.2">
      <c r="A1829" s="31"/>
      <c r="B1829" s="32"/>
      <c r="C1829" s="71" t="s">
        <v>6991</v>
      </c>
      <c r="D1829" s="64"/>
      <c r="E1829" s="65">
        <v>-1.917</v>
      </c>
      <c r="F1829" s="34"/>
      <c r="G1829" s="34"/>
      <c r="H1829" s="33"/>
      <c r="I1829" s="33"/>
      <c r="J1829" s="33"/>
      <c r="K1829" s="33"/>
    </row>
    <row r="1830" spans="1:11" outlineLevel="1" x14ac:dyDescent="0.2">
      <c r="A1830" s="31"/>
      <c r="B1830" s="32"/>
      <c r="C1830" s="71" t="s">
        <v>6976</v>
      </c>
      <c r="D1830" s="64"/>
      <c r="E1830" s="65">
        <v>-1.9046000000000001</v>
      </c>
      <c r="F1830" s="34"/>
      <c r="G1830" s="34"/>
      <c r="H1830" s="33"/>
      <c r="I1830" s="33"/>
      <c r="J1830" s="33"/>
      <c r="K1830" s="33"/>
    </row>
    <row r="1831" spans="1:11" outlineLevel="1" x14ac:dyDescent="0.2">
      <c r="A1831" s="31"/>
      <c r="B1831" s="32"/>
      <c r="C1831" s="71" t="s">
        <v>1938</v>
      </c>
      <c r="D1831" s="64"/>
      <c r="E1831" s="65">
        <v>-5.28</v>
      </c>
      <c r="F1831" s="34"/>
      <c r="G1831" s="34"/>
      <c r="H1831" s="33"/>
      <c r="I1831" s="33"/>
      <c r="J1831" s="33"/>
      <c r="K1831" s="33"/>
    </row>
    <row r="1832" spans="1:11" outlineLevel="1" x14ac:dyDescent="0.2">
      <c r="A1832" s="31"/>
      <c r="B1832" s="32"/>
      <c r="C1832" s="71" t="s">
        <v>6992</v>
      </c>
      <c r="D1832" s="64"/>
      <c r="E1832" s="65">
        <v>1.611</v>
      </c>
      <c r="F1832" s="34"/>
      <c r="G1832" s="34"/>
      <c r="H1832" s="33"/>
      <c r="I1832" s="33"/>
      <c r="J1832" s="33"/>
      <c r="K1832" s="33"/>
    </row>
    <row r="1833" spans="1:11" outlineLevel="1" x14ac:dyDescent="0.2">
      <c r="A1833" s="31"/>
      <c r="B1833" s="32"/>
      <c r="C1833" s="71" t="s">
        <v>6993</v>
      </c>
      <c r="D1833" s="64"/>
      <c r="E1833" s="65">
        <v>3.4045999999999998</v>
      </c>
      <c r="F1833" s="34"/>
      <c r="G1833" s="34"/>
      <c r="H1833" s="33"/>
      <c r="I1833" s="33"/>
      <c r="J1833" s="33"/>
      <c r="K1833" s="33"/>
    </row>
    <row r="1834" spans="1:11" outlineLevel="1" x14ac:dyDescent="0.2">
      <c r="A1834" s="31"/>
      <c r="B1834" s="32"/>
      <c r="C1834" s="71" t="s">
        <v>6994</v>
      </c>
      <c r="D1834" s="64"/>
      <c r="E1834" s="65">
        <v>128.79400000000001</v>
      </c>
      <c r="F1834" s="34"/>
      <c r="G1834" s="34"/>
      <c r="H1834" s="33"/>
      <c r="I1834" s="33"/>
      <c r="J1834" s="33"/>
      <c r="K1834" s="33"/>
    </row>
    <row r="1835" spans="1:11" outlineLevel="1" x14ac:dyDescent="0.2">
      <c r="A1835" s="31"/>
      <c r="B1835" s="32"/>
      <c r="C1835" s="71" t="s">
        <v>1647</v>
      </c>
      <c r="D1835" s="64"/>
      <c r="E1835" s="65">
        <v>-2.13</v>
      </c>
      <c r="F1835" s="34"/>
      <c r="G1835" s="34"/>
      <c r="H1835" s="33"/>
      <c r="I1835" s="33"/>
      <c r="J1835" s="33"/>
      <c r="K1835" s="33"/>
    </row>
    <row r="1836" spans="1:11" outlineLevel="1" x14ac:dyDescent="0.2">
      <c r="A1836" s="31"/>
      <c r="B1836" s="32"/>
      <c r="C1836" s="71" t="s">
        <v>6991</v>
      </c>
      <c r="D1836" s="64"/>
      <c r="E1836" s="65">
        <v>-1.917</v>
      </c>
      <c r="F1836" s="34"/>
      <c r="G1836" s="34"/>
      <c r="H1836" s="33"/>
      <c r="I1836" s="33"/>
      <c r="J1836" s="33"/>
      <c r="K1836" s="33"/>
    </row>
    <row r="1837" spans="1:11" outlineLevel="1" x14ac:dyDescent="0.2">
      <c r="A1837" s="31"/>
      <c r="B1837" s="32"/>
      <c r="C1837" s="71" t="s">
        <v>1731</v>
      </c>
      <c r="D1837" s="64"/>
      <c r="E1837" s="65">
        <v>-12.32</v>
      </c>
      <c r="F1837" s="34"/>
      <c r="G1837" s="34"/>
      <c r="H1837" s="33"/>
      <c r="I1837" s="33"/>
      <c r="J1837" s="33"/>
      <c r="K1837" s="33"/>
    </row>
    <row r="1838" spans="1:11" outlineLevel="1" x14ac:dyDescent="0.2">
      <c r="A1838" s="31"/>
      <c r="B1838" s="32"/>
      <c r="C1838" s="71" t="s">
        <v>6944</v>
      </c>
      <c r="D1838" s="64"/>
      <c r="E1838" s="65">
        <v>9.2263999999999999</v>
      </c>
      <c r="F1838" s="34"/>
      <c r="G1838" s="34"/>
      <c r="H1838" s="33"/>
      <c r="I1838" s="33"/>
      <c r="J1838" s="33"/>
      <c r="K1838" s="33"/>
    </row>
    <row r="1839" spans="1:11" outlineLevel="1" x14ac:dyDescent="0.2">
      <c r="A1839" s="31"/>
      <c r="B1839" s="32"/>
      <c r="C1839" s="71" t="s">
        <v>420</v>
      </c>
      <c r="D1839" s="64"/>
      <c r="E1839" s="65"/>
      <c r="F1839" s="34"/>
      <c r="G1839" s="34"/>
      <c r="H1839" s="33"/>
      <c r="I1839" s="33"/>
      <c r="J1839" s="33"/>
      <c r="K1839" s="33"/>
    </row>
    <row r="1840" spans="1:11" outlineLevel="1" x14ac:dyDescent="0.2">
      <c r="A1840" s="31"/>
      <c r="B1840" s="32"/>
      <c r="C1840" s="71" t="s">
        <v>6995</v>
      </c>
      <c r="D1840" s="64"/>
      <c r="E1840" s="65">
        <v>68</v>
      </c>
      <c r="F1840" s="34"/>
      <c r="G1840" s="34"/>
      <c r="H1840" s="33"/>
      <c r="I1840" s="33"/>
      <c r="J1840" s="33"/>
      <c r="K1840" s="33"/>
    </row>
    <row r="1841" spans="1:11" outlineLevel="1" x14ac:dyDescent="0.2">
      <c r="A1841" s="31"/>
      <c r="B1841" s="32"/>
      <c r="C1841" s="71" t="s">
        <v>6996</v>
      </c>
      <c r="D1841" s="64"/>
      <c r="E1841" s="65">
        <v>134</v>
      </c>
      <c r="F1841" s="34"/>
      <c r="G1841" s="34"/>
      <c r="H1841" s="33"/>
      <c r="I1841" s="33"/>
      <c r="J1841" s="33"/>
      <c r="K1841" s="33"/>
    </row>
    <row r="1842" spans="1:11" outlineLevel="1" x14ac:dyDescent="0.2">
      <c r="A1842" s="31"/>
      <c r="B1842" s="32"/>
      <c r="C1842" s="71" t="s">
        <v>6997</v>
      </c>
      <c r="D1842" s="64"/>
      <c r="E1842" s="65">
        <v>40.985999999999997</v>
      </c>
      <c r="F1842" s="34"/>
      <c r="G1842" s="34"/>
      <c r="H1842" s="33"/>
      <c r="I1842" s="33"/>
      <c r="J1842" s="33"/>
      <c r="K1842" s="33"/>
    </row>
    <row r="1843" spans="1:11" outlineLevel="1" x14ac:dyDescent="0.2">
      <c r="A1843" s="31"/>
      <c r="B1843" s="32"/>
      <c r="C1843" s="71" t="s">
        <v>6998</v>
      </c>
      <c r="D1843" s="64"/>
      <c r="E1843" s="65">
        <v>25.5185</v>
      </c>
      <c r="F1843" s="34"/>
      <c r="G1843" s="34"/>
      <c r="H1843" s="33"/>
      <c r="I1843" s="33"/>
      <c r="J1843" s="33"/>
      <c r="K1843" s="33"/>
    </row>
    <row r="1844" spans="1:11" outlineLevel="1" x14ac:dyDescent="0.2">
      <c r="A1844" s="31"/>
      <c r="B1844" s="32"/>
      <c r="C1844" s="71" t="s">
        <v>6999</v>
      </c>
      <c r="D1844" s="64"/>
      <c r="E1844" s="65">
        <v>-28.7075</v>
      </c>
      <c r="F1844" s="34"/>
      <c r="G1844" s="34"/>
      <c r="H1844" s="33"/>
      <c r="I1844" s="33"/>
      <c r="J1844" s="33"/>
      <c r="K1844" s="33"/>
    </row>
    <row r="1845" spans="1:11" outlineLevel="1" x14ac:dyDescent="0.2">
      <c r="A1845" s="31"/>
      <c r="B1845" s="32"/>
      <c r="C1845" s="71" t="s">
        <v>7000</v>
      </c>
      <c r="D1845" s="64"/>
      <c r="E1845" s="65">
        <v>-372.83319999999998</v>
      </c>
      <c r="F1845" s="34"/>
      <c r="G1845" s="34"/>
      <c r="H1845" s="33"/>
      <c r="I1845" s="33"/>
      <c r="J1845" s="33"/>
      <c r="K1845" s="33"/>
    </row>
    <row r="1846" spans="1:11" outlineLevel="1" x14ac:dyDescent="0.2">
      <c r="A1846" s="43">
        <v>119</v>
      </c>
      <c r="B1846" s="44" t="s">
        <v>1810</v>
      </c>
      <c r="C1846" s="59" t="s">
        <v>1811</v>
      </c>
      <c r="D1846" s="45" t="s">
        <v>373</v>
      </c>
      <c r="E1846" s="46">
        <v>334.99</v>
      </c>
      <c r="F1846" s="47">
        <v>0</v>
      </c>
      <c r="G1846" s="48">
        <f>ROUND(E1846*F1846,2)</f>
        <v>0</v>
      </c>
      <c r="H1846" s="46">
        <v>4.6000000000000001E-4</v>
      </c>
      <c r="I1846" s="46">
        <f>ROUND(E1846*H1846,2)</f>
        <v>0.15</v>
      </c>
      <c r="J1846" s="46">
        <v>0</v>
      </c>
      <c r="K1846" s="46">
        <f>ROUND(E1846*J1846,2)</f>
        <v>0</v>
      </c>
    </row>
    <row r="1847" spans="1:11" outlineLevel="1" x14ac:dyDescent="0.2">
      <c r="A1847" s="31"/>
      <c r="B1847" s="32"/>
      <c r="C1847" s="71" t="s">
        <v>1171</v>
      </c>
      <c r="D1847" s="64"/>
      <c r="E1847" s="65"/>
      <c r="F1847" s="34"/>
      <c r="G1847" s="34"/>
      <c r="H1847" s="33"/>
      <c r="I1847" s="33"/>
      <c r="J1847" s="33"/>
      <c r="K1847" s="33"/>
    </row>
    <row r="1848" spans="1:11" outlineLevel="1" x14ac:dyDescent="0.2">
      <c r="A1848" s="31"/>
      <c r="B1848" s="32"/>
      <c r="C1848" s="71" t="s">
        <v>395</v>
      </c>
      <c r="D1848" s="64"/>
      <c r="E1848" s="65"/>
      <c r="F1848" s="34"/>
      <c r="G1848" s="34"/>
      <c r="H1848" s="33"/>
      <c r="I1848" s="33"/>
      <c r="J1848" s="33"/>
      <c r="K1848" s="33"/>
    </row>
    <row r="1849" spans="1:11" outlineLevel="1" x14ac:dyDescent="0.2">
      <c r="A1849" s="31"/>
      <c r="B1849" s="32"/>
      <c r="C1849" s="71" t="s">
        <v>7001</v>
      </c>
      <c r="D1849" s="64"/>
      <c r="E1849" s="65">
        <v>7.16</v>
      </c>
      <c r="F1849" s="34"/>
      <c r="G1849" s="34"/>
      <c r="H1849" s="33"/>
      <c r="I1849" s="33"/>
      <c r="J1849" s="33"/>
      <c r="K1849" s="33"/>
    </row>
    <row r="1850" spans="1:11" outlineLevel="1" x14ac:dyDescent="0.2">
      <c r="A1850" s="31"/>
      <c r="B1850" s="32"/>
      <c r="C1850" s="71" t="s">
        <v>7002</v>
      </c>
      <c r="D1850" s="64"/>
      <c r="E1850" s="65">
        <v>7.16</v>
      </c>
      <c r="F1850" s="34"/>
      <c r="G1850" s="34"/>
      <c r="H1850" s="33"/>
      <c r="I1850" s="33"/>
      <c r="J1850" s="33"/>
      <c r="K1850" s="33"/>
    </row>
    <row r="1851" spans="1:11" outlineLevel="1" x14ac:dyDescent="0.2">
      <c r="A1851" s="31"/>
      <c r="B1851" s="32"/>
      <c r="C1851" s="71" t="s">
        <v>7003</v>
      </c>
      <c r="D1851" s="64"/>
      <c r="E1851" s="65">
        <v>14.12</v>
      </c>
      <c r="F1851" s="34"/>
      <c r="G1851" s="34"/>
      <c r="H1851" s="33"/>
      <c r="I1851" s="33"/>
      <c r="J1851" s="33"/>
      <c r="K1851" s="33"/>
    </row>
    <row r="1852" spans="1:11" outlineLevel="1" x14ac:dyDescent="0.2">
      <c r="A1852" s="31"/>
      <c r="B1852" s="32"/>
      <c r="C1852" s="71" t="s">
        <v>7004</v>
      </c>
      <c r="D1852" s="64"/>
      <c r="E1852" s="65">
        <v>14.12</v>
      </c>
      <c r="F1852" s="34"/>
      <c r="G1852" s="34"/>
      <c r="H1852" s="33"/>
      <c r="I1852" s="33"/>
      <c r="J1852" s="33"/>
      <c r="K1852" s="33"/>
    </row>
    <row r="1853" spans="1:11" outlineLevel="1" x14ac:dyDescent="0.2">
      <c r="A1853" s="31"/>
      <c r="B1853" s="32"/>
      <c r="C1853" s="71" t="s">
        <v>404</v>
      </c>
      <c r="D1853" s="64"/>
      <c r="E1853" s="65"/>
      <c r="F1853" s="34"/>
      <c r="G1853" s="34"/>
      <c r="H1853" s="33"/>
      <c r="I1853" s="33"/>
      <c r="J1853" s="33"/>
      <c r="K1853" s="33"/>
    </row>
    <row r="1854" spans="1:11" outlineLevel="1" x14ac:dyDescent="0.2">
      <c r="A1854" s="31"/>
      <c r="B1854" s="32"/>
      <c r="C1854" s="71" t="s">
        <v>7005</v>
      </c>
      <c r="D1854" s="64"/>
      <c r="E1854" s="65">
        <v>3.65</v>
      </c>
      <c r="F1854" s="34"/>
      <c r="G1854" s="34"/>
      <c r="H1854" s="33"/>
      <c r="I1854" s="33"/>
      <c r="J1854" s="33"/>
      <c r="K1854" s="33"/>
    </row>
    <row r="1855" spans="1:11" outlineLevel="1" x14ac:dyDescent="0.2">
      <c r="A1855" s="31"/>
      <c r="B1855" s="32"/>
      <c r="C1855" s="71" t="s">
        <v>7006</v>
      </c>
      <c r="D1855" s="64"/>
      <c r="E1855" s="65">
        <v>28</v>
      </c>
      <c r="F1855" s="34"/>
      <c r="G1855" s="34"/>
      <c r="H1855" s="33"/>
      <c r="I1855" s="33"/>
      <c r="J1855" s="33"/>
      <c r="K1855" s="33"/>
    </row>
    <row r="1856" spans="1:11" outlineLevel="1" x14ac:dyDescent="0.2">
      <c r="A1856" s="31"/>
      <c r="B1856" s="32"/>
      <c r="C1856" s="71" t="s">
        <v>7007</v>
      </c>
      <c r="D1856" s="64"/>
      <c r="E1856" s="65">
        <v>4.99</v>
      </c>
      <c r="F1856" s="34"/>
      <c r="G1856" s="34"/>
      <c r="H1856" s="33"/>
      <c r="I1856" s="33"/>
      <c r="J1856" s="33"/>
      <c r="K1856" s="33"/>
    </row>
    <row r="1857" spans="1:11" outlineLevel="1" x14ac:dyDescent="0.2">
      <c r="A1857" s="31"/>
      <c r="B1857" s="32"/>
      <c r="C1857" s="71" t="s">
        <v>7008</v>
      </c>
      <c r="D1857" s="64"/>
      <c r="E1857" s="65">
        <v>7</v>
      </c>
      <c r="F1857" s="34"/>
      <c r="G1857" s="34"/>
      <c r="H1857" s="33"/>
      <c r="I1857" s="33"/>
      <c r="J1857" s="33"/>
      <c r="K1857" s="33"/>
    </row>
    <row r="1858" spans="1:11" outlineLevel="1" x14ac:dyDescent="0.2">
      <c r="A1858" s="31"/>
      <c r="B1858" s="32"/>
      <c r="C1858" s="71" t="s">
        <v>7009</v>
      </c>
      <c r="D1858" s="64"/>
      <c r="E1858" s="65">
        <v>4.99</v>
      </c>
      <c r="F1858" s="34"/>
      <c r="G1858" s="34"/>
      <c r="H1858" s="33"/>
      <c r="I1858" s="33"/>
      <c r="J1858" s="33"/>
      <c r="K1858" s="33"/>
    </row>
    <row r="1859" spans="1:11" outlineLevel="1" x14ac:dyDescent="0.2">
      <c r="A1859" s="31"/>
      <c r="B1859" s="32"/>
      <c r="C1859" s="71" t="s">
        <v>7010</v>
      </c>
      <c r="D1859" s="64"/>
      <c r="E1859" s="65">
        <v>14.6</v>
      </c>
      <c r="F1859" s="34"/>
      <c r="G1859" s="34"/>
      <c r="H1859" s="33"/>
      <c r="I1859" s="33"/>
      <c r="J1859" s="33"/>
      <c r="K1859" s="33"/>
    </row>
    <row r="1860" spans="1:11" outlineLevel="1" x14ac:dyDescent="0.2">
      <c r="A1860" s="31"/>
      <c r="B1860" s="32"/>
      <c r="C1860" s="71" t="s">
        <v>7011</v>
      </c>
      <c r="D1860" s="64"/>
      <c r="E1860" s="65">
        <v>3.5</v>
      </c>
      <c r="F1860" s="34"/>
      <c r="G1860" s="34"/>
      <c r="H1860" s="33"/>
      <c r="I1860" s="33"/>
      <c r="J1860" s="33"/>
      <c r="K1860" s="33"/>
    </row>
    <row r="1861" spans="1:11" outlineLevel="1" x14ac:dyDescent="0.2">
      <c r="A1861" s="31"/>
      <c r="B1861" s="32"/>
      <c r="C1861" s="71" t="s">
        <v>7012</v>
      </c>
      <c r="D1861" s="64"/>
      <c r="E1861" s="65">
        <v>7</v>
      </c>
      <c r="F1861" s="34"/>
      <c r="G1861" s="34"/>
      <c r="H1861" s="33"/>
      <c r="I1861" s="33"/>
      <c r="J1861" s="33"/>
      <c r="K1861" s="33"/>
    </row>
    <row r="1862" spans="1:11" outlineLevel="1" x14ac:dyDescent="0.2">
      <c r="A1862" s="31"/>
      <c r="B1862" s="32"/>
      <c r="C1862" s="71" t="s">
        <v>7013</v>
      </c>
      <c r="D1862" s="64"/>
      <c r="E1862" s="65">
        <v>7</v>
      </c>
      <c r="F1862" s="34"/>
      <c r="G1862" s="34"/>
      <c r="H1862" s="33"/>
      <c r="I1862" s="33"/>
      <c r="J1862" s="33"/>
      <c r="K1862" s="33"/>
    </row>
    <row r="1863" spans="1:11" outlineLevel="1" x14ac:dyDescent="0.2">
      <c r="A1863" s="31"/>
      <c r="B1863" s="32"/>
      <c r="C1863" s="71" t="s">
        <v>408</v>
      </c>
      <c r="D1863" s="64"/>
      <c r="E1863" s="65"/>
      <c r="F1863" s="34"/>
      <c r="G1863" s="34"/>
      <c r="H1863" s="33"/>
      <c r="I1863" s="33"/>
      <c r="J1863" s="33"/>
      <c r="K1863" s="33"/>
    </row>
    <row r="1864" spans="1:11" outlineLevel="1" x14ac:dyDescent="0.2">
      <c r="A1864" s="31"/>
      <c r="B1864" s="32"/>
      <c r="C1864" s="71" t="s">
        <v>7014</v>
      </c>
      <c r="D1864" s="64"/>
      <c r="E1864" s="65">
        <v>7.3</v>
      </c>
      <c r="F1864" s="34"/>
      <c r="G1864" s="34"/>
      <c r="H1864" s="33"/>
      <c r="I1864" s="33"/>
      <c r="J1864" s="33"/>
      <c r="K1864" s="33"/>
    </row>
    <row r="1865" spans="1:11" outlineLevel="1" x14ac:dyDescent="0.2">
      <c r="A1865" s="31"/>
      <c r="B1865" s="32"/>
      <c r="C1865" s="71" t="s">
        <v>7015</v>
      </c>
      <c r="D1865" s="64"/>
      <c r="E1865" s="65">
        <v>3.5</v>
      </c>
      <c r="F1865" s="34"/>
      <c r="G1865" s="34"/>
      <c r="H1865" s="33"/>
      <c r="I1865" s="33"/>
      <c r="J1865" s="33"/>
      <c r="K1865" s="33"/>
    </row>
    <row r="1866" spans="1:11" outlineLevel="1" x14ac:dyDescent="0.2">
      <c r="A1866" s="31"/>
      <c r="B1866" s="32"/>
      <c r="C1866" s="71" t="s">
        <v>7016</v>
      </c>
      <c r="D1866" s="64"/>
      <c r="E1866" s="65">
        <v>3.5</v>
      </c>
      <c r="F1866" s="34"/>
      <c r="G1866" s="34"/>
      <c r="H1866" s="33"/>
      <c r="I1866" s="33"/>
      <c r="J1866" s="33"/>
      <c r="K1866" s="33"/>
    </row>
    <row r="1867" spans="1:11" outlineLevel="1" x14ac:dyDescent="0.2">
      <c r="A1867" s="31"/>
      <c r="B1867" s="32"/>
      <c r="C1867" s="71" t="s">
        <v>411</v>
      </c>
      <c r="D1867" s="64"/>
      <c r="E1867" s="65"/>
      <c r="F1867" s="34"/>
      <c r="G1867" s="34"/>
      <c r="H1867" s="33"/>
      <c r="I1867" s="33"/>
      <c r="J1867" s="33"/>
      <c r="K1867" s="33"/>
    </row>
    <row r="1868" spans="1:11" outlineLevel="1" x14ac:dyDescent="0.2">
      <c r="A1868" s="31"/>
      <c r="B1868" s="32"/>
      <c r="C1868" s="71" t="s">
        <v>7017</v>
      </c>
      <c r="D1868" s="64"/>
      <c r="E1868" s="65">
        <v>7.3</v>
      </c>
      <c r="F1868" s="34"/>
      <c r="G1868" s="34"/>
      <c r="H1868" s="33"/>
      <c r="I1868" s="33"/>
      <c r="J1868" s="33"/>
      <c r="K1868" s="33"/>
    </row>
    <row r="1869" spans="1:11" outlineLevel="1" x14ac:dyDescent="0.2">
      <c r="A1869" s="31"/>
      <c r="B1869" s="32"/>
      <c r="C1869" s="71" t="s">
        <v>7018</v>
      </c>
      <c r="D1869" s="64"/>
      <c r="E1869" s="65">
        <v>3.5</v>
      </c>
      <c r="F1869" s="34"/>
      <c r="G1869" s="34"/>
      <c r="H1869" s="33"/>
      <c r="I1869" s="33"/>
      <c r="J1869" s="33"/>
      <c r="K1869" s="33"/>
    </row>
    <row r="1870" spans="1:11" outlineLevel="1" x14ac:dyDescent="0.2">
      <c r="A1870" s="31"/>
      <c r="B1870" s="32"/>
      <c r="C1870" s="71" t="s">
        <v>415</v>
      </c>
      <c r="D1870" s="64"/>
      <c r="E1870" s="65"/>
      <c r="F1870" s="34"/>
      <c r="G1870" s="34"/>
      <c r="H1870" s="33"/>
      <c r="I1870" s="33"/>
      <c r="J1870" s="33"/>
      <c r="K1870" s="33"/>
    </row>
    <row r="1871" spans="1:11" outlineLevel="1" x14ac:dyDescent="0.2">
      <c r="A1871" s="31"/>
      <c r="B1871" s="32"/>
      <c r="C1871" s="71" t="s">
        <v>7019</v>
      </c>
      <c r="D1871" s="64"/>
      <c r="E1871" s="65">
        <v>3.65</v>
      </c>
      <c r="F1871" s="34"/>
      <c r="G1871" s="34"/>
      <c r="H1871" s="33"/>
      <c r="I1871" s="33"/>
      <c r="J1871" s="33"/>
      <c r="K1871" s="33"/>
    </row>
    <row r="1872" spans="1:11" outlineLevel="1" x14ac:dyDescent="0.2">
      <c r="A1872" s="31"/>
      <c r="B1872" s="32"/>
      <c r="C1872" s="71" t="s">
        <v>420</v>
      </c>
      <c r="D1872" s="64"/>
      <c r="E1872" s="65"/>
      <c r="F1872" s="34"/>
      <c r="G1872" s="34"/>
      <c r="H1872" s="33"/>
      <c r="I1872" s="33"/>
      <c r="J1872" s="33"/>
      <c r="K1872" s="33"/>
    </row>
    <row r="1873" spans="1:11" outlineLevel="1" x14ac:dyDescent="0.2">
      <c r="A1873" s="31"/>
      <c r="B1873" s="32"/>
      <c r="C1873" s="71" t="s">
        <v>7020</v>
      </c>
      <c r="D1873" s="64"/>
      <c r="E1873" s="65">
        <v>11.88</v>
      </c>
      <c r="F1873" s="34"/>
      <c r="G1873" s="34"/>
      <c r="H1873" s="33"/>
      <c r="I1873" s="33"/>
      <c r="J1873" s="33"/>
      <c r="K1873" s="33"/>
    </row>
    <row r="1874" spans="1:11" outlineLevel="1" x14ac:dyDescent="0.2">
      <c r="A1874" s="31"/>
      <c r="B1874" s="32"/>
      <c r="C1874" s="71" t="s">
        <v>7021</v>
      </c>
      <c r="D1874" s="64"/>
      <c r="E1874" s="65">
        <v>21</v>
      </c>
      <c r="F1874" s="34"/>
      <c r="G1874" s="34"/>
      <c r="H1874" s="33"/>
      <c r="I1874" s="33"/>
      <c r="J1874" s="33"/>
      <c r="K1874" s="33"/>
    </row>
    <row r="1875" spans="1:11" outlineLevel="1" x14ac:dyDescent="0.2">
      <c r="A1875" s="31"/>
      <c r="B1875" s="32"/>
      <c r="C1875" s="71" t="s">
        <v>7022</v>
      </c>
      <c r="D1875" s="64"/>
      <c r="E1875" s="65">
        <v>5.54</v>
      </c>
      <c r="F1875" s="34"/>
      <c r="G1875" s="34"/>
      <c r="H1875" s="33"/>
      <c r="I1875" s="33"/>
      <c r="J1875" s="33"/>
      <c r="K1875" s="33"/>
    </row>
    <row r="1876" spans="1:11" outlineLevel="1" x14ac:dyDescent="0.2">
      <c r="A1876" s="31"/>
      <c r="B1876" s="32"/>
      <c r="C1876" s="71" t="s">
        <v>7023</v>
      </c>
      <c r="D1876" s="64"/>
      <c r="E1876" s="65">
        <v>2.98</v>
      </c>
      <c r="F1876" s="34"/>
      <c r="G1876" s="34"/>
      <c r="H1876" s="33"/>
      <c r="I1876" s="33"/>
      <c r="J1876" s="33"/>
      <c r="K1876" s="33"/>
    </row>
    <row r="1877" spans="1:11" outlineLevel="1" x14ac:dyDescent="0.2">
      <c r="A1877" s="31"/>
      <c r="B1877" s="32"/>
      <c r="C1877" s="71" t="s">
        <v>7024</v>
      </c>
      <c r="D1877" s="64"/>
      <c r="E1877" s="65">
        <v>5.96</v>
      </c>
      <c r="F1877" s="34"/>
      <c r="G1877" s="34"/>
      <c r="H1877" s="33"/>
      <c r="I1877" s="33"/>
      <c r="J1877" s="33"/>
      <c r="K1877" s="33"/>
    </row>
    <row r="1878" spans="1:11" outlineLevel="1" x14ac:dyDescent="0.2">
      <c r="A1878" s="31"/>
      <c r="B1878" s="32"/>
      <c r="C1878" s="71" t="s">
        <v>1242</v>
      </c>
      <c r="D1878" s="64"/>
      <c r="E1878" s="65"/>
      <c r="F1878" s="34"/>
      <c r="G1878" s="34"/>
      <c r="H1878" s="33"/>
      <c r="I1878" s="33"/>
      <c r="J1878" s="33"/>
      <c r="K1878" s="33"/>
    </row>
    <row r="1879" spans="1:11" outlineLevel="1" x14ac:dyDescent="0.2">
      <c r="A1879" s="31"/>
      <c r="B1879" s="32"/>
      <c r="C1879" s="71" t="s">
        <v>395</v>
      </c>
      <c r="D1879" s="64"/>
      <c r="E1879" s="65"/>
      <c r="F1879" s="34"/>
      <c r="G1879" s="34"/>
      <c r="H1879" s="33"/>
      <c r="I1879" s="33"/>
      <c r="J1879" s="33"/>
      <c r="K1879" s="33"/>
    </row>
    <row r="1880" spans="1:11" outlineLevel="1" x14ac:dyDescent="0.2">
      <c r="A1880" s="31"/>
      <c r="B1880" s="32"/>
      <c r="C1880" s="71" t="s">
        <v>7025</v>
      </c>
      <c r="D1880" s="64"/>
      <c r="E1880" s="65">
        <v>6.91</v>
      </c>
      <c r="F1880" s="34"/>
      <c r="G1880" s="34"/>
      <c r="H1880" s="33"/>
      <c r="I1880" s="33"/>
      <c r="J1880" s="33"/>
      <c r="K1880" s="33"/>
    </row>
    <row r="1881" spans="1:11" outlineLevel="1" x14ac:dyDescent="0.2">
      <c r="A1881" s="31"/>
      <c r="B1881" s="32"/>
      <c r="C1881" s="71" t="s">
        <v>7026</v>
      </c>
      <c r="D1881" s="64"/>
      <c r="E1881" s="65">
        <v>6.91</v>
      </c>
      <c r="F1881" s="34"/>
      <c r="G1881" s="34"/>
      <c r="H1881" s="33"/>
      <c r="I1881" s="33"/>
      <c r="J1881" s="33"/>
      <c r="K1881" s="33"/>
    </row>
    <row r="1882" spans="1:11" outlineLevel="1" x14ac:dyDescent="0.2">
      <c r="A1882" s="31"/>
      <c r="B1882" s="32"/>
      <c r="C1882" s="71" t="s">
        <v>404</v>
      </c>
      <c r="D1882" s="64"/>
      <c r="E1882" s="65"/>
      <c r="F1882" s="34"/>
      <c r="G1882" s="34"/>
      <c r="H1882" s="33"/>
      <c r="I1882" s="33"/>
      <c r="J1882" s="33"/>
      <c r="K1882" s="33"/>
    </row>
    <row r="1883" spans="1:11" outlineLevel="1" x14ac:dyDescent="0.2">
      <c r="A1883" s="31"/>
      <c r="B1883" s="32"/>
      <c r="C1883" s="71" t="s">
        <v>7027</v>
      </c>
      <c r="D1883" s="64"/>
      <c r="E1883" s="65">
        <v>10.5</v>
      </c>
      <c r="F1883" s="34"/>
      <c r="G1883" s="34"/>
      <c r="H1883" s="33"/>
      <c r="I1883" s="33"/>
      <c r="J1883" s="33"/>
      <c r="K1883" s="33"/>
    </row>
    <row r="1884" spans="1:11" outlineLevel="1" x14ac:dyDescent="0.2">
      <c r="A1884" s="31"/>
      <c r="B1884" s="32"/>
      <c r="C1884" s="71" t="s">
        <v>7028</v>
      </c>
      <c r="D1884" s="64"/>
      <c r="E1884" s="65">
        <v>14</v>
      </c>
      <c r="F1884" s="34"/>
      <c r="G1884" s="34"/>
      <c r="H1884" s="33"/>
      <c r="I1884" s="33"/>
      <c r="J1884" s="33"/>
      <c r="K1884" s="33"/>
    </row>
    <row r="1885" spans="1:11" outlineLevel="1" x14ac:dyDescent="0.2">
      <c r="A1885" s="31"/>
      <c r="B1885" s="32"/>
      <c r="C1885" s="71" t="s">
        <v>7029</v>
      </c>
      <c r="D1885" s="64"/>
      <c r="E1885" s="65">
        <v>7</v>
      </c>
      <c r="F1885" s="34"/>
      <c r="G1885" s="34"/>
      <c r="H1885" s="33"/>
      <c r="I1885" s="33"/>
      <c r="J1885" s="33"/>
      <c r="K1885" s="33"/>
    </row>
    <row r="1886" spans="1:11" outlineLevel="1" x14ac:dyDescent="0.2">
      <c r="A1886" s="31"/>
      <c r="B1886" s="32"/>
      <c r="C1886" s="71" t="s">
        <v>7030</v>
      </c>
      <c r="D1886" s="64"/>
      <c r="E1886" s="65">
        <v>4.84</v>
      </c>
      <c r="F1886" s="34"/>
      <c r="G1886" s="34"/>
      <c r="H1886" s="33"/>
      <c r="I1886" s="33"/>
      <c r="J1886" s="33"/>
      <c r="K1886" s="33"/>
    </row>
    <row r="1887" spans="1:11" outlineLevel="1" x14ac:dyDescent="0.2">
      <c r="A1887" s="31"/>
      <c r="B1887" s="32"/>
      <c r="C1887" s="71" t="s">
        <v>7031</v>
      </c>
      <c r="D1887" s="64"/>
      <c r="E1887" s="65">
        <v>3.65</v>
      </c>
      <c r="F1887" s="34"/>
      <c r="G1887" s="34"/>
      <c r="H1887" s="33"/>
      <c r="I1887" s="33"/>
      <c r="J1887" s="33"/>
      <c r="K1887" s="33"/>
    </row>
    <row r="1888" spans="1:11" outlineLevel="1" x14ac:dyDescent="0.2">
      <c r="A1888" s="31"/>
      <c r="B1888" s="32"/>
      <c r="C1888" s="71" t="s">
        <v>7032</v>
      </c>
      <c r="D1888" s="64"/>
      <c r="E1888" s="65">
        <v>3.65</v>
      </c>
      <c r="F1888" s="34"/>
      <c r="G1888" s="34"/>
      <c r="H1888" s="33"/>
      <c r="I1888" s="33"/>
      <c r="J1888" s="33"/>
      <c r="K1888" s="33"/>
    </row>
    <row r="1889" spans="1:11" outlineLevel="1" x14ac:dyDescent="0.2">
      <c r="A1889" s="31"/>
      <c r="B1889" s="32"/>
      <c r="C1889" s="71" t="s">
        <v>7033</v>
      </c>
      <c r="D1889" s="64"/>
      <c r="E1889" s="65">
        <v>6.91</v>
      </c>
      <c r="F1889" s="34"/>
      <c r="G1889" s="34"/>
      <c r="H1889" s="33"/>
      <c r="I1889" s="33"/>
      <c r="J1889" s="33"/>
      <c r="K1889" s="33"/>
    </row>
    <row r="1890" spans="1:11" outlineLevel="1" x14ac:dyDescent="0.2">
      <c r="A1890" s="31"/>
      <c r="B1890" s="32"/>
      <c r="C1890" s="71" t="s">
        <v>7034</v>
      </c>
      <c r="D1890" s="64"/>
      <c r="E1890" s="65">
        <v>4.84</v>
      </c>
      <c r="F1890" s="34"/>
      <c r="G1890" s="34"/>
      <c r="H1890" s="33"/>
      <c r="I1890" s="33"/>
      <c r="J1890" s="33"/>
      <c r="K1890" s="33"/>
    </row>
    <row r="1891" spans="1:11" outlineLevel="1" x14ac:dyDescent="0.2">
      <c r="A1891" s="31"/>
      <c r="B1891" s="32"/>
      <c r="C1891" s="71" t="s">
        <v>7035</v>
      </c>
      <c r="D1891" s="64"/>
      <c r="E1891" s="65">
        <v>5.08</v>
      </c>
      <c r="F1891" s="34"/>
      <c r="G1891" s="34"/>
      <c r="H1891" s="33"/>
      <c r="I1891" s="33"/>
      <c r="J1891" s="33"/>
      <c r="K1891" s="33"/>
    </row>
    <row r="1892" spans="1:11" outlineLevel="1" x14ac:dyDescent="0.2">
      <c r="A1892" s="31"/>
      <c r="B1892" s="32"/>
      <c r="C1892" s="71" t="s">
        <v>7036</v>
      </c>
      <c r="D1892" s="64"/>
      <c r="E1892" s="65">
        <v>5.95</v>
      </c>
      <c r="F1892" s="34"/>
      <c r="G1892" s="34"/>
      <c r="H1892" s="33"/>
      <c r="I1892" s="33"/>
      <c r="J1892" s="33"/>
      <c r="K1892" s="33"/>
    </row>
    <row r="1893" spans="1:11" outlineLevel="1" x14ac:dyDescent="0.2">
      <c r="A1893" s="31"/>
      <c r="B1893" s="32"/>
      <c r="C1893" s="71" t="s">
        <v>408</v>
      </c>
      <c r="D1893" s="64"/>
      <c r="E1893" s="65"/>
      <c r="F1893" s="34"/>
      <c r="G1893" s="34"/>
      <c r="H1893" s="33"/>
      <c r="I1893" s="33"/>
      <c r="J1893" s="33"/>
      <c r="K1893" s="33"/>
    </row>
    <row r="1894" spans="1:11" outlineLevel="1" x14ac:dyDescent="0.2">
      <c r="A1894" s="31"/>
      <c r="B1894" s="32"/>
      <c r="C1894" s="71" t="s">
        <v>7037</v>
      </c>
      <c r="D1894" s="64"/>
      <c r="E1894" s="65">
        <v>4.84</v>
      </c>
      <c r="F1894" s="34"/>
      <c r="G1894" s="34"/>
      <c r="H1894" s="33"/>
      <c r="I1894" s="33"/>
      <c r="J1894" s="33"/>
      <c r="K1894" s="33"/>
    </row>
    <row r="1895" spans="1:11" outlineLevel="1" x14ac:dyDescent="0.2">
      <c r="A1895" s="31"/>
      <c r="B1895" s="32"/>
      <c r="C1895" s="71" t="s">
        <v>7031</v>
      </c>
      <c r="D1895" s="64"/>
      <c r="E1895" s="65">
        <v>3.65</v>
      </c>
      <c r="F1895" s="34"/>
      <c r="G1895" s="34"/>
      <c r="H1895" s="33"/>
      <c r="I1895" s="33"/>
      <c r="J1895" s="33"/>
      <c r="K1895" s="33"/>
    </row>
    <row r="1896" spans="1:11" outlineLevel="1" x14ac:dyDescent="0.2">
      <c r="A1896" s="31"/>
      <c r="B1896" s="32"/>
      <c r="C1896" s="71" t="s">
        <v>7038</v>
      </c>
      <c r="D1896" s="64"/>
      <c r="E1896" s="65">
        <v>3.65</v>
      </c>
      <c r="F1896" s="34"/>
      <c r="G1896" s="34"/>
      <c r="H1896" s="33"/>
      <c r="I1896" s="33"/>
      <c r="J1896" s="33"/>
      <c r="K1896" s="33"/>
    </row>
    <row r="1897" spans="1:11" outlineLevel="1" x14ac:dyDescent="0.2">
      <c r="A1897" s="31"/>
      <c r="B1897" s="32"/>
      <c r="C1897" s="71" t="s">
        <v>7039</v>
      </c>
      <c r="D1897" s="64"/>
      <c r="E1897" s="65">
        <v>4.84</v>
      </c>
      <c r="F1897" s="34"/>
      <c r="G1897" s="34"/>
      <c r="H1897" s="33"/>
      <c r="I1897" s="33"/>
      <c r="J1897" s="33"/>
      <c r="K1897" s="33"/>
    </row>
    <row r="1898" spans="1:11" outlineLevel="1" x14ac:dyDescent="0.2">
      <c r="A1898" s="31"/>
      <c r="B1898" s="32"/>
      <c r="C1898" s="71" t="s">
        <v>7040</v>
      </c>
      <c r="D1898" s="64"/>
      <c r="E1898" s="65">
        <v>5.08</v>
      </c>
      <c r="F1898" s="34"/>
      <c r="G1898" s="34"/>
      <c r="H1898" s="33"/>
      <c r="I1898" s="33"/>
      <c r="J1898" s="33"/>
      <c r="K1898" s="33"/>
    </row>
    <row r="1899" spans="1:11" outlineLevel="1" x14ac:dyDescent="0.2">
      <c r="A1899" s="31"/>
      <c r="B1899" s="32"/>
      <c r="C1899" s="71" t="s">
        <v>411</v>
      </c>
      <c r="D1899" s="64"/>
      <c r="E1899" s="65"/>
      <c r="F1899" s="34"/>
      <c r="G1899" s="34"/>
      <c r="H1899" s="33"/>
      <c r="I1899" s="33"/>
      <c r="J1899" s="33"/>
      <c r="K1899" s="33"/>
    </row>
    <row r="1900" spans="1:11" outlineLevel="1" x14ac:dyDescent="0.2">
      <c r="A1900" s="31"/>
      <c r="B1900" s="32"/>
      <c r="C1900" s="71" t="s">
        <v>7041</v>
      </c>
      <c r="D1900" s="64"/>
      <c r="E1900" s="65">
        <v>3.65</v>
      </c>
      <c r="F1900" s="34"/>
      <c r="G1900" s="34"/>
      <c r="H1900" s="33"/>
      <c r="I1900" s="33"/>
      <c r="J1900" s="33"/>
      <c r="K1900" s="33"/>
    </row>
    <row r="1901" spans="1:11" outlineLevel="1" x14ac:dyDescent="0.2">
      <c r="A1901" s="31"/>
      <c r="B1901" s="32"/>
      <c r="C1901" s="71" t="s">
        <v>7042</v>
      </c>
      <c r="D1901" s="64"/>
      <c r="E1901" s="65">
        <v>3.65</v>
      </c>
      <c r="F1901" s="34"/>
      <c r="G1901" s="34"/>
      <c r="H1901" s="33"/>
      <c r="I1901" s="33"/>
      <c r="J1901" s="33"/>
      <c r="K1901" s="33"/>
    </row>
    <row r="1902" spans="1:11" outlineLevel="1" x14ac:dyDescent="0.2">
      <c r="A1902" s="31"/>
      <c r="B1902" s="32"/>
      <c r="C1902" s="71" t="s">
        <v>7043</v>
      </c>
      <c r="D1902" s="64"/>
      <c r="E1902" s="65">
        <v>3.65</v>
      </c>
      <c r="F1902" s="34"/>
      <c r="G1902" s="34"/>
      <c r="H1902" s="33"/>
      <c r="I1902" s="33"/>
      <c r="J1902" s="33"/>
      <c r="K1902" s="33"/>
    </row>
    <row r="1903" spans="1:11" outlineLevel="1" x14ac:dyDescent="0.2">
      <c r="A1903" s="31"/>
      <c r="B1903" s="32"/>
      <c r="C1903" s="71" t="s">
        <v>7044</v>
      </c>
      <c r="D1903" s="64"/>
      <c r="E1903" s="65">
        <v>5.04</v>
      </c>
      <c r="F1903" s="34"/>
      <c r="G1903" s="34"/>
      <c r="H1903" s="33"/>
      <c r="I1903" s="33"/>
      <c r="J1903" s="33"/>
      <c r="K1903" s="33"/>
    </row>
    <row r="1904" spans="1:11" outlineLevel="1" x14ac:dyDescent="0.2">
      <c r="A1904" s="31"/>
      <c r="B1904" s="32"/>
      <c r="C1904" s="71" t="s">
        <v>415</v>
      </c>
      <c r="D1904" s="64"/>
      <c r="E1904" s="65"/>
      <c r="F1904" s="34"/>
      <c r="G1904" s="34"/>
      <c r="H1904" s="33"/>
      <c r="I1904" s="33"/>
      <c r="J1904" s="33"/>
      <c r="K1904" s="33"/>
    </row>
    <row r="1905" spans="1:11" outlineLevel="1" x14ac:dyDescent="0.2">
      <c r="A1905" s="31"/>
      <c r="B1905" s="32"/>
      <c r="C1905" s="71" t="s">
        <v>7045</v>
      </c>
      <c r="D1905" s="64"/>
      <c r="E1905" s="65">
        <v>3.65</v>
      </c>
      <c r="F1905" s="34"/>
      <c r="G1905" s="34"/>
      <c r="H1905" s="33"/>
      <c r="I1905" s="33"/>
      <c r="J1905" s="33"/>
      <c r="K1905" s="33"/>
    </row>
    <row r="1906" spans="1:11" outlineLevel="1" x14ac:dyDescent="0.2">
      <c r="A1906" s="31"/>
      <c r="B1906" s="32"/>
      <c r="C1906" s="71" t="s">
        <v>7046</v>
      </c>
      <c r="D1906" s="64"/>
      <c r="E1906" s="65">
        <v>3.65</v>
      </c>
      <c r="F1906" s="34"/>
      <c r="G1906" s="34"/>
      <c r="H1906" s="33"/>
      <c r="I1906" s="33"/>
      <c r="J1906" s="33"/>
      <c r="K1906" s="33"/>
    </row>
    <row r="1907" spans="1:11" outlineLevel="1" x14ac:dyDescent="0.2">
      <c r="A1907" s="31"/>
      <c r="B1907" s="32"/>
      <c r="C1907" s="71" t="s">
        <v>7047</v>
      </c>
      <c r="D1907" s="64"/>
      <c r="E1907" s="65">
        <v>5.0599999999999996</v>
      </c>
      <c r="F1907" s="34"/>
      <c r="G1907" s="34"/>
      <c r="H1907" s="33"/>
      <c r="I1907" s="33"/>
      <c r="J1907" s="33"/>
      <c r="K1907" s="33"/>
    </row>
    <row r="1908" spans="1:11" outlineLevel="1" x14ac:dyDescent="0.2">
      <c r="A1908" s="31"/>
      <c r="B1908" s="32"/>
      <c r="C1908" s="71" t="s">
        <v>420</v>
      </c>
      <c r="D1908" s="64"/>
      <c r="E1908" s="65"/>
      <c r="F1908" s="34"/>
      <c r="G1908" s="34"/>
      <c r="H1908" s="33"/>
      <c r="I1908" s="33"/>
      <c r="J1908" s="33"/>
      <c r="K1908" s="33"/>
    </row>
    <row r="1909" spans="1:11" outlineLevel="1" x14ac:dyDescent="0.2">
      <c r="A1909" s="31"/>
      <c r="B1909" s="32"/>
      <c r="C1909" s="71" t="s">
        <v>7048</v>
      </c>
      <c r="D1909" s="64"/>
      <c r="E1909" s="65">
        <v>4.9400000000000004</v>
      </c>
      <c r="F1909" s="34"/>
      <c r="G1909" s="34"/>
      <c r="H1909" s="33"/>
      <c r="I1909" s="33"/>
      <c r="J1909" s="33"/>
      <c r="K1909" s="33"/>
    </row>
    <row r="1910" spans="1:11" ht="22.5" outlineLevel="1" x14ac:dyDescent="0.2">
      <c r="A1910" s="43">
        <v>120</v>
      </c>
      <c r="B1910" s="44" t="s">
        <v>1846</v>
      </c>
      <c r="C1910" s="59" t="s">
        <v>1847</v>
      </c>
      <c r="D1910" s="45" t="s">
        <v>172</v>
      </c>
      <c r="E1910" s="46">
        <v>1500.0030200000001</v>
      </c>
      <c r="F1910" s="47">
        <v>0</v>
      </c>
      <c r="G1910" s="48">
        <f>ROUND(E1910*F1910,2)</f>
        <v>0</v>
      </c>
      <c r="H1910" s="46">
        <v>3.6700000000000001E-3</v>
      </c>
      <c r="I1910" s="46">
        <f>ROUND(E1910*H1910,2)</f>
        <v>5.51</v>
      </c>
      <c r="J1910" s="46">
        <v>0</v>
      </c>
      <c r="K1910" s="46">
        <f>ROUND(E1910*J1910,2)</f>
        <v>0</v>
      </c>
    </row>
    <row r="1911" spans="1:11" outlineLevel="1" x14ac:dyDescent="0.2">
      <c r="A1911" s="31"/>
      <c r="B1911" s="32"/>
      <c r="C1911" s="71" t="s">
        <v>1848</v>
      </c>
      <c r="D1911" s="64"/>
      <c r="E1911" s="65"/>
      <c r="F1911" s="34"/>
      <c r="G1911" s="34"/>
      <c r="H1911" s="33"/>
      <c r="I1911" s="33"/>
      <c r="J1911" s="33"/>
      <c r="K1911" s="33"/>
    </row>
    <row r="1912" spans="1:11" outlineLevel="1" x14ac:dyDescent="0.2">
      <c r="A1912" s="31"/>
      <c r="B1912" s="32"/>
      <c r="C1912" s="71" t="s">
        <v>1849</v>
      </c>
      <c r="D1912" s="64"/>
      <c r="E1912" s="65"/>
      <c r="F1912" s="34"/>
      <c r="G1912" s="34"/>
      <c r="H1912" s="33"/>
      <c r="I1912" s="33"/>
      <c r="J1912" s="33"/>
      <c r="K1912" s="33"/>
    </row>
    <row r="1913" spans="1:11" outlineLevel="1" x14ac:dyDescent="0.2">
      <c r="A1913" s="31"/>
      <c r="B1913" s="32"/>
      <c r="C1913" s="71" t="s">
        <v>6474</v>
      </c>
      <c r="D1913" s="64"/>
      <c r="E1913" s="65">
        <v>1555.7902999999999</v>
      </c>
      <c r="F1913" s="34"/>
      <c r="G1913" s="34"/>
      <c r="H1913" s="33"/>
      <c r="I1913" s="33"/>
      <c r="J1913" s="33"/>
      <c r="K1913" s="33"/>
    </row>
    <row r="1914" spans="1:11" outlineLevel="1" x14ac:dyDescent="0.2">
      <c r="A1914" s="31"/>
      <c r="B1914" s="32"/>
      <c r="C1914" s="71" t="s">
        <v>6475</v>
      </c>
      <c r="D1914" s="64"/>
      <c r="E1914" s="65">
        <v>733.93700000000001</v>
      </c>
      <c r="F1914" s="34"/>
      <c r="G1914" s="34"/>
      <c r="H1914" s="33"/>
      <c r="I1914" s="33"/>
      <c r="J1914" s="33"/>
      <c r="K1914" s="33"/>
    </row>
    <row r="1915" spans="1:11" outlineLevel="1" x14ac:dyDescent="0.2">
      <c r="A1915" s="31"/>
      <c r="B1915" s="32"/>
      <c r="C1915" s="71" t="s">
        <v>7049</v>
      </c>
      <c r="D1915" s="64"/>
      <c r="E1915" s="65">
        <v>5210.2878000000001</v>
      </c>
      <c r="F1915" s="34"/>
      <c r="G1915" s="34"/>
      <c r="H1915" s="33"/>
      <c r="I1915" s="33"/>
      <c r="J1915" s="33"/>
      <c r="K1915" s="33"/>
    </row>
    <row r="1916" spans="1:11" outlineLevel="1" x14ac:dyDescent="0.2">
      <c r="A1916" s="31"/>
      <c r="B1916" s="32"/>
      <c r="C1916" s="72" t="s">
        <v>1851</v>
      </c>
      <c r="D1916" s="66"/>
      <c r="E1916" s="67">
        <v>-6000.0120800000004</v>
      </c>
      <c r="F1916" s="34"/>
      <c r="G1916" s="34"/>
      <c r="H1916" s="33"/>
      <c r="I1916" s="33"/>
      <c r="J1916" s="33"/>
      <c r="K1916" s="33"/>
    </row>
    <row r="1917" spans="1:11" ht="22.5" outlineLevel="1" x14ac:dyDescent="0.2">
      <c r="A1917" s="43">
        <v>121</v>
      </c>
      <c r="B1917" s="44" t="s">
        <v>1852</v>
      </c>
      <c r="C1917" s="59" t="s">
        <v>1853</v>
      </c>
      <c r="D1917" s="45" t="s">
        <v>373</v>
      </c>
      <c r="E1917" s="46">
        <v>182</v>
      </c>
      <c r="F1917" s="47">
        <v>0</v>
      </c>
      <c r="G1917" s="48">
        <f>ROUND(E1917*F1917,2)</f>
        <v>0</v>
      </c>
      <c r="H1917" s="46">
        <v>0</v>
      </c>
      <c r="I1917" s="46">
        <f>ROUND(E1917*H1917,2)</f>
        <v>0</v>
      </c>
      <c r="J1917" s="46">
        <v>0</v>
      </c>
      <c r="K1917" s="46">
        <f>ROUND(E1917*J1917,2)</f>
        <v>0</v>
      </c>
    </row>
    <row r="1918" spans="1:11" outlineLevel="1" x14ac:dyDescent="0.2">
      <c r="A1918" s="31"/>
      <c r="B1918" s="32"/>
      <c r="C1918" s="71" t="s">
        <v>1535</v>
      </c>
      <c r="D1918" s="64"/>
      <c r="E1918" s="65"/>
      <c r="F1918" s="34"/>
      <c r="G1918" s="34"/>
      <c r="H1918" s="33"/>
      <c r="I1918" s="33"/>
      <c r="J1918" s="33"/>
      <c r="K1918" s="33"/>
    </row>
    <row r="1919" spans="1:11" outlineLevel="1" x14ac:dyDescent="0.2">
      <c r="A1919" s="31"/>
      <c r="B1919" s="32"/>
      <c r="C1919" s="71" t="s">
        <v>906</v>
      </c>
      <c r="D1919" s="64"/>
      <c r="E1919" s="65"/>
      <c r="F1919" s="34"/>
      <c r="G1919" s="34"/>
      <c r="H1919" s="33"/>
      <c r="I1919" s="33"/>
      <c r="J1919" s="33"/>
      <c r="K1919" s="33"/>
    </row>
    <row r="1920" spans="1:11" outlineLevel="1" x14ac:dyDescent="0.2">
      <c r="A1920" s="31"/>
      <c r="B1920" s="32"/>
      <c r="C1920" s="71" t="s">
        <v>7050</v>
      </c>
      <c r="D1920" s="64"/>
      <c r="E1920" s="65">
        <v>23.4</v>
      </c>
      <c r="F1920" s="34"/>
      <c r="G1920" s="34"/>
      <c r="H1920" s="33"/>
      <c r="I1920" s="33"/>
      <c r="J1920" s="33"/>
      <c r="K1920" s="33"/>
    </row>
    <row r="1921" spans="1:11" outlineLevel="1" x14ac:dyDescent="0.2">
      <c r="A1921" s="31"/>
      <c r="B1921" s="32"/>
      <c r="C1921" s="71" t="s">
        <v>917</v>
      </c>
      <c r="D1921" s="64"/>
      <c r="E1921" s="65"/>
      <c r="F1921" s="34"/>
      <c r="G1921" s="34"/>
      <c r="H1921" s="33"/>
      <c r="I1921" s="33"/>
      <c r="J1921" s="33"/>
      <c r="K1921" s="33"/>
    </row>
    <row r="1922" spans="1:11" outlineLevel="1" x14ac:dyDescent="0.2">
      <c r="A1922" s="31"/>
      <c r="B1922" s="32"/>
      <c r="C1922" s="71" t="s">
        <v>7051</v>
      </c>
      <c r="D1922" s="64"/>
      <c r="E1922" s="65">
        <v>45.8</v>
      </c>
      <c r="F1922" s="34"/>
      <c r="G1922" s="34"/>
      <c r="H1922" s="33"/>
      <c r="I1922" s="33"/>
      <c r="J1922" s="33"/>
      <c r="K1922" s="33"/>
    </row>
    <row r="1923" spans="1:11" outlineLevel="1" x14ac:dyDescent="0.2">
      <c r="A1923" s="31"/>
      <c r="B1923" s="32"/>
      <c r="C1923" s="71" t="s">
        <v>926</v>
      </c>
      <c r="D1923" s="64"/>
      <c r="E1923" s="65"/>
      <c r="F1923" s="34"/>
      <c r="G1923" s="34"/>
      <c r="H1923" s="33"/>
      <c r="I1923" s="33"/>
      <c r="J1923" s="33"/>
      <c r="K1923" s="33"/>
    </row>
    <row r="1924" spans="1:11" outlineLevel="1" x14ac:dyDescent="0.2">
      <c r="A1924" s="31"/>
      <c r="B1924" s="32"/>
      <c r="C1924" s="71" t="s">
        <v>7052</v>
      </c>
      <c r="D1924" s="64"/>
      <c r="E1924" s="65">
        <v>37.299999999999997</v>
      </c>
      <c r="F1924" s="34"/>
      <c r="G1924" s="34"/>
      <c r="H1924" s="33"/>
      <c r="I1924" s="33"/>
      <c r="J1924" s="33"/>
      <c r="K1924" s="33"/>
    </row>
    <row r="1925" spans="1:11" outlineLevel="1" x14ac:dyDescent="0.2">
      <c r="A1925" s="31"/>
      <c r="B1925" s="32"/>
      <c r="C1925" s="71" t="s">
        <v>938</v>
      </c>
      <c r="D1925" s="64"/>
      <c r="E1925" s="65"/>
      <c r="F1925" s="34"/>
      <c r="G1925" s="34"/>
      <c r="H1925" s="33"/>
      <c r="I1925" s="33"/>
      <c r="J1925" s="33"/>
      <c r="K1925" s="33"/>
    </row>
    <row r="1926" spans="1:11" outlineLevel="1" x14ac:dyDescent="0.2">
      <c r="A1926" s="31"/>
      <c r="B1926" s="32"/>
      <c r="C1926" s="71" t="s">
        <v>7052</v>
      </c>
      <c r="D1926" s="64"/>
      <c r="E1926" s="65">
        <v>37.299999999999997</v>
      </c>
      <c r="F1926" s="34"/>
      <c r="G1926" s="34"/>
      <c r="H1926" s="33"/>
      <c r="I1926" s="33"/>
      <c r="J1926" s="33"/>
      <c r="K1926" s="33"/>
    </row>
    <row r="1927" spans="1:11" outlineLevel="1" x14ac:dyDescent="0.2">
      <c r="A1927" s="31"/>
      <c r="B1927" s="32"/>
      <c r="C1927" s="71" t="s">
        <v>950</v>
      </c>
      <c r="D1927" s="64"/>
      <c r="E1927" s="65"/>
      <c r="F1927" s="34"/>
      <c r="G1927" s="34"/>
      <c r="H1927" s="33"/>
      <c r="I1927" s="33"/>
      <c r="J1927" s="33"/>
      <c r="K1927" s="33"/>
    </row>
    <row r="1928" spans="1:11" outlineLevel="1" x14ac:dyDescent="0.2">
      <c r="A1928" s="31"/>
      <c r="B1928" s="32"/>
      <c r="C1928" s="71" t="s">
        <v>7053</v>
      </c>
      <c r="D1928" s="64"/>
      <c r="E1928" s="65">
        <v>38.200000000000003</v>
      </c>
      <c r="F1928" s="34"/>
      <c r="G1928" s="34"/>
      <c r="H1928" s="33"/>
      <c r="I1928" s="33"/>
      <c r="J1928" s="33"/>
      <c r="K1928" s="33"/>
    </row>
    <row r="1929" spans="1:11" ht="22.5" outlineLevel="1" x14ac:dyDescent="0.2">
      <c r="A1929" s="43">
        <v>122</v>
      </c>
      <c r="B1929" s="44" t="s">
        <v>1858</v>
      </c>
      <c r="C1929" s="59" t="s">
        <v>1859</v>
      </c>
      <c r="D1929" s="45" t="s">
        <v>172</v>
      </c>
      <c r="E1929" s="46">
        <v>2.64</v>
      </c>
      <c r="F1929" s="47">
        <v>0</v>
      </c>
      <c r="G1929" s="48">
        <f>ROUND(E1929*F1929,2)</f>
        <v>0</v>
      </c>
      <c r="H1929" s="46">
        <v>4.9840000000000002E-2</v>
      </c>
      <c r="I1929" s="46">
        <f>ROUND(E1929*H1929,2)</f>
        <v>0.13</v>
      </c>
      <c r="J1929" s="46">
        <v>0</v>
      </c>
      <c r="K1929" s="46">
        <f>ROUND(E1929*J1929,2)</f>
        <v>0</v>
      </c>
    </row>
    <row r="1930" spans="1:11" outlineLevel="1" x14ac:dyDescent="0.2">
      <c r="A1930" s="31"/>
      <c r="B1930" s="32"/>
      <c r="C1930" s="71" t="s">
        <v>1171</v>
      </c>
      <c r="D1930" s="64"/>
      <c r="E1930" s="65"/>
      <c r="F1930" s="34"/>
      <c r="G1930" s="34"/>
      <c r="H1930" s="33"/>
      <c r="I1930" s="33"/>
      <c r="J1930" s="33"/>
      <c r="K1930" s="33"/>
    </row>
    <row r="1931" spans="1:11" outlineLevel="1" x14ac:dyDescent="0.2">
      <c r="A1931" s="31"/>
      <c r="B1931" s="32"/>
      <c r="C1931" s="71" t="s">
        <v>420</v>
      </c>
      <c r="D1931" s="64"/>
      <c r="E1931" s="65"/>
      <c r="F1931" s="34"/>
      <c r="G1931" s="34"/>
      <c r="H1931" s="33"/>
      <c r="I1931" s="33"/>
      <c r="J1931" s="33"/>
      <c r="K1931" s="33"/>
    </row>
    <row r="1932" spans="1:11" outlineLevel="1" x14ac:dyDescent="0.2">
      <c r="A1932" s="31"/>
      <c r="B1932" s="32"/>
      <c r="C1932" s="71" t="s">
        <v>7054</v>
      </c>
      <c r="D1932" s="64"/>
      <c r="E1932" s="65">
        <v>2.1</v>
      </c>
      <c r="F1932" s="34"/>
      <c r="G1932" s="34"/>
      <c r="H1932" s="33"/>
      <c r="I1932" s="33"/>
      <c r="J1932" s="33"/>
      <c r="K1932" s="33"/>
    </row>
    <row r="1933" spans="1:11" outlineLevel="1" x14ac:dyDescent="0.2">
      <c r="A1933" s="31"/>
      <c r="B1933" s="32"/>
      <c r="C1933" s="71" t="s">
        <v>1242</v>
      </c>
      <c r="D1933" s="64"/>
      <c r="E1933" s="65"/>
      <c r="F1933" s="34"/>
      <c r="G1933" s="34"/>
      <c r="H1933" s="33"/>
      <c r="I1933" s="33"/>
      <c r="J1933" s="33"/>
      <c r="K1933" s="33"/>
    </row>
    <row r="1934" spans="1:11" outlineLevel="1" x14ac:dyDescent="0.2">
      <c r="A1934" s="31"/>
      <c r="B1934" s="32"/>
      <c r="C1934" s="71" t="s">
        <v>395</v>
      </c>
      <c r="D1934" s="64"/>
      <c r="E1934" s="65"/>
      <c r="F1934" s="34"/>
      <c r="G1934" s="34"/>
      <c r="H1934" s="33"/>
      <c r="I1934" s="33"/>
      <c r="J1934" s="33"/>
      <c r="K1934" s="33"/>
    </row>
    <row r="1935" spans="1:11" outlineLevel="1" x14ac:dyDescent="0.2">
      <c r="A1935" s="31"/>
      <c r="B1935" s="32"/>
      <c r="C1935" s="71" t="s">
        <v>7055</v>
      </c>
      <c r="D1935" s="64"/>
      <c r="E1935" s="65">
        <v>0.27</v>
      </c>
      <c r="F1935" s="34"/>
      <c r="G1935" s="34"/>
      <c r="H1935" s="33"/>
      <c r="I1935" s="33"/>
      <c r="J1935" s="33"/>
      <c r="K1935" s="33"/>
    </row>
    <row r="1936" spans="1:11" outlineLevel="1" x14ac:dyDescent="0.2">
      <c r="A1936" s="31"/>
      <c r="B1936" s="32"/>
      <c r="C1936" s="71" t="s">
        <v>7056</v>
      </c>
      <c r="D1936" s="64"/>
      <c r="E1936" s="65">
        <v>0.27</v>
      </c>
      <c r="F1936" s="34"/>
      <c r="G1936" s="34"/>
      <c r="H1936" s="33"/>
      <c r="I1936" s="33"/>
      <c r="J1936" s="33"/>
      <c r="K1936" s="33"/>
    </row>
    <row r="1937" spans="1:11" outlineLevel="1" x14ac:dyDescent="0.2">
      <c r="A1937" s="43">
        <v>123</v>
      </c>
      <c r="B1937" s="44" t="s">
        <v>1875</v>
      </c>
      <c r="C1937" s="59" t="s">
        <v>1876</v>
      </c>
      <c r="D1937" s="45" t="s">
        <v>373</v>
      </c>
      <c r="E1937" s="46">
        <v>200.2</v>
      </c>
      <c r="F1937" s="47">
        <v>0</v>
      </c>
      <c r="G1937" s="48">
        <f>ROUND(E1937*F1937,2)</f>
        <v>0</v>
      </c>
      <c r="H1937" s="46">
        <v>1.0000000000000001E-5</v>
      </c>
      <c r="I1937" s="46">
        <f>ROUND(E1937*H1937,2)</f>
        <v>0</v>
      </c>
      <c r="J1937" s="46">
        <v>0</v>
      </c>
      <c r="K1937" s="46">
        <f>ROUND(E1937*J1937,2)</f>
        <v>0</v>
      </c>
    </row>
    <row r="1938" spans="1:11" outlineLevel="1" x14ac:dyDescent="0.2">
      <c r="A1938" s="31"/>
      <c r="B1938" s="32"/>
      <c r="C1938" s="71" t="s">
        <v>7057</v>
      </c>
      <c r="D1938" s="64"/>
      <c r="E1938" s="65">
        <v>182</v>
      </c>
      <c r="F1938" s="34"/>
      <c r="G1938" s="34"/>
      <c r="H1938" s="33"/>
      <c r="I1938" s="33"/>
      <c r="J1938" s="33"/>
      <c r="K1938" s="33"/>
    </row>
    <row r="1939" spans="1:11" outlineLevel="1" x14ac:dyDescent="0.2">
      <c r="A1939" s="31"/>
      <c r="B1939" s="32"/>
      <c r="C1939" s="72" t="s">
        <v>1878</v>
      </c>
      <c r="D1939" s="66"/>
      <c r="E1939" s="67">
        <v>18.2</v>
      </c>
      <c r="F1939" s="34"/>
      <c r="G1939" s="34"/>
      <c r="H1939" s="33"/>
      <c r="I1939" s="33"/>
      <c r="J1939" s="33"/>
      <c r="K1939" s="33"/>
    </row>
    <row r="1940" spans="1:11" x14ac:dyDescent="0.2">
      <c r="A1940" s="36" t="s">
        <v>148</v>
      </c>
      <c r="B1940" s="37" t="s">
        <v>44</v>
      </c>
      <c r="C1940" s="58" t="s">
        <v>45</v>
      </c>
      <c r="D1940" s="38"/>
      <c r="E1940" s="39"/>
      <c r="F1940" s="40"/>
      <c r="G1940" s="40">
        <f>SUM(G1941:G2128)</f>
        <v>0</v>
      </c>
      <c r="H1940" s="39"/>
      <c r="I1940" s="39">
        <f>SUM(I1941:I2128)</f>
        <v>100.64999999999998</v>
      </c>
      <c r="J1940" s="39"/>
      <c r="K1940" s="39">
        <f>SUM(K1941:K2128)</f>
        <v>0</v>
      </c>
    </row>
    <row r="1941" spans="1:11" outlineLevel="1" x14ac:dyDescent="0.2">
      <c r="A1941" s="43">
        <v>124</v>
      </c>
      <c r="B1941" s="44" t="s">
        <v>1879</v>
      </c>
      <c r="C1941" s="59" t="s">
        <v>1880</v>
      </c>
      <c r="D1941" s="45" t="s">
        <v>172</v>
      </c>
      <c r="E1941" s="46">
        <f>SUM(E1942:E1943)</f>
        <v>1486.0937000000001</v>
      </c>
      <c r="F1941" s="47">
        <v>0</v>
      </c>
      <c r="G1941" s="48">
        <f>ROUND(E1941*F1941,2)</f>
        <v>0</v>
      </c>
      <c r="H1941" s="46">
        <v>1.583E-2</v>
      </c>
      <c r="I1941" s="46">
        <f>ROUND(E1941*H1941,2)</f>
        <v>23.52</v>
      </c>
      <c r="J1941" s="46">
        <v>0</v>
      </c>
      <c r="K1941" s="46">
        <f>ROUND(E1941*J1941,2)</f>
        <v>0</v>
      </c>
    </row>
    <row r="1942" spans="1:11" outlineLevel="1" x14ac:dyDescent="0.2">
      <c r="A1942" s="31"/>
      <c r="B1942" s="32"/>
      <c r="C1942" s="71" t="s">
        <v>7058</v>
      </c>
      <c r="D1942" s="64"/>
      <c r="E1942" s="65">
        <v>69.827799999999996</v>
      </c>
      <c r="F1942" s="34"/>
      <c r="G1942" s="34"/>
      <c r="H1942" s="33"/>
      <c r="I1942" s="33"/>
      <c r="J1942" s="33"/>
      <c r="K1942" s="33"/>
    </row>
    <row r="1943" spans="1:11" outlineLevel="1" x14ac:dyDescent="0.2">
      <c r="A1943" s="31"/>
      <c r="B1943" s="32"/>
      <c r="C1943" s="71" t="s">
        <v>7059</v>
      </c>
      <c r="D1943" s="64"/>
      <c r="E1943" s="65">
        <v>1416.2659000000001</v>
      </c>
      <c r="F1943" s="34"/>
      <c r="G1943" s="34"/>
      <c r="H1943" s="33"/>
      <c r="I1943" s="33"/>
      <c r="J1943" s="33"/>
      <c r="K1943" s="33"/>
    </row>
    <row r="1944" spans="1:11" ht="22.5" outlineLevel="1" x14ac:dyDescent="0.2">
      <c r="A1944" s="43">
        <v>125</v>
      </c>
      <c r="B1944" s="44" t="s">
        <v>7060</v>
      </c>
      <c r="C1944" s="59" t="s">
        <v>7061</v>
      </c>
      <c r="D1944" s="45" t="s">
        <v>172</v>
      </c>
      <c r="E1944" s="46">
        <v>5.2724000000000002</v>
      </c>
      <c r="F1944" s="47">
        <v>0</v>
      </c>
      <c r="G1944" s="48">
        <f>ROUND(E1944*F1944,2)</f>
        <v>0</v>
      </c>
      <c r="H1944" s="46">
        <v>3.7599999999999999E-3</v>
      </c>
      <c r="I1944" s="46">
        <f>ROUND(E1944*H1944,2)</f>
        <v>0.02</v>
      </c>
      <c r="J1944" s="46">
        <v>0</v>
      </c>
      <c r="K1944" s="46">
        <f>ROUND(E1944*J1944,2)</f>
        <v>0</v>
      </c>
    </row>
    <row r="1945" spans="1:11" outlineLevel="1" x14ac:dyDescent="0.2">
      <c r="A1945" s="31"/>
      <c r="B1945" s="32"/>
      <c r="C1945" s="365" t="s">
        <v>1154</v>
      </c>
      <c r="D1945" s="366"/>
      <c r="E1945" s="366"/>
      <c r="F1945" s="366"/>
      <c r="G1945" s="366"/>
      <c r="H1945" s="33"/>
      <c r="I1945" s="33"/>
      <c r="J1945" s="33"/>
      <c r="K1945" s="33"/>
    </row>
    <row r="1946" spans="1:11" outlineLevel="1" x14ac:dyDescent="0.2">
      <c r="A1946" s="31"/>
      <c r="B1946" s="32"/>
      <c r="C1946" s="71" t="s">
        <v>6303</v>
      </c>
      <c r="D1946" s="64"/>
      <c r="E1946" s="65">
        <v>4.6284000000000001</v>
      </c>
      <c r="F1946" s="34"/>
      <c r="G1946" s="34"/>
      <c r="H1946" s="33"/>
      <c r="I1946" s="33"/>
      <c r="J1946" s="33"/>
      <c r="K1946" s="33"/>
    </row>
    <row r="1947" spans="1:11" outlineLevel="1" x14ac:dyDescent="0.2">
      <c r="A1947" s="31"/>
      <c r="B1947" s="32"/>
      <c r="C1947" s="71" t="s">
        <v>6304</v>
      </c>
      <c r="D1947" s="64"/>
      <c r="E1947" s="65">
        <v>0.64400000000000002</v>
      </c>
      <c r="F1947" s="34"/>
      <c r="G1947" s="34"/>
      <c r="H1947" s="33"/>
      <c r="I1947" s="33"/>
      <c r="J1947" s="33"/>
      <c r="K1947" s="33"/>
    </row>
    <row r="1948" spans="1:11" ht="22.5" outlineLevel="1" x14ac:dyDescent="0.2">
      <c r="A1948" s="43">
        <v>126</v>
      </c>
      <c r="B1948" s="44" t="s">
        <v>7062</v>
      </c>
      <c r="C1948" s="59" t="s">
        <v>7063</v>
      </c>
      <c r="D1948" s="45" t="s">
        <v>172</v>
      </c>
      <c r="E1948" s="46">
        <v>10.5448</v>
      </c>
      <c r="F1948" s="47">
        <v>0</v>
      </c>
      <c r="G1948" s="48">
        <f>ROUND(E1948*F1948,2)</f>
        <v>0</v>
      </c>
      <c r="H1948" s="46">
        <v>2.9999999999999997E-4</v>
      </c>
      <c r="I1948" s="46">
        <f>ROUND(E1948*H1948,2)</f>
        <v>0</v>
      </c>
      <c r="J1948" s="46">
        <v>0</v>
      </c>
      <c r="K1948" s="46">
        <f>ROUND(E1948*J1948,2)</f>
        <v>0</v>
      </c>
    </row>
    <row r="1949" spans="1:11" outlineLevel="1" x14ac:dyDescent="0.2">
      <c r="A1949" s="31"/>
      <c r="B1949" s="32"/>
      <c r="C1949" s="71" t="s">
        <v>7064</v>
      </c>
      <c r="D1949" s="64"/>
      <c r="E1949" s="65">
        <v>5.2724000000000002</v>
      </c>
      <c r="F1949" s="34"/>
      <c r="G1949" s="34"/>
      <c r="H1949" s="33"/>
      <c r="I1949" s="33"/>
      <c r="J1949" s="33"/>
      <c r="K1949" s="33"/>
    </row>
    <row r="1950" spans="1:11" outlineLevel="1" x14ac:dyDescent="0.2">
      <c r="A1950" s="31"/>
      <c r="B1950" s="32"/>
      <c r="C1950" s="71" t="s">
        <v>7065</v>
      </c>
      <c r="D1950" s="64"/>
      <c r="E1950" s="65">
        <v>5.2724000000000002</v>
      </c>
      <c r="F1950" s="34"/>
      <c r="G1950" s="34"/>
      <c r="H1950" s="33"/>
      <c r="I1950" s="33"/>
      <c r="J1950" s="33"/>
      <c r="K1950" s="33"/>
    </row>
    <row r="1951" spans="1:11" ht="22.5" outlineLevel="1" x14ac:dyDescent="0.2">
      <c r="A1951" s="43">
        <v>127</v>
      </c>
      <c r="B1951" s="44" t="s">
        <v>1883</v>
      </c>
      <c r="C1951" s="59" t="s">
        <v>1884</v>
      </c>
      <c r="D1951" s="45" t="s">
        <v>172</v>
      </c>
      <c r="E1951" s="46">
        <v>65.264300000000006</v>
      </c>
      <c r="F1951" s="47">
        <v>0</v>
      </c>
      <c r="G1951" s="48">
        <f>ROUND(E1951*F1951,2)</f>
        <v>0</v>
      </c>
      <c r="H1951" s="46">
        <v>3.47E-3</v>
      </c>
      <c r="I1951" s="46">
        <f>ROUND(E1951*H1951,2)</f>
        <v>0.23</v>
      </c>
      <c r="J1951" s="46">
        <v>0</v>
      </c>
      <c r="K1951" s="46">
        <f>ROUND(E1951*J1951,2)</f>
        <v>0</v>
      </c>
    </row>
    <row r="1952" spans="1:11" outlineLevel="1" x14ac:dyDescent="0.2">
      <c r="A1952" s="31"/>
      <c r="B1952" s="32"/>
      <c r="C1952" s="71" t="s">
        <v>7066</v>
      </c>
      <c r="D1952" s="64"/>
      <c r="E1952" s="65">
        <v>65.264300000000006</v>
      </c>
      <c r="F1952" s="34"/>
      <c r="G1952" s="34"/>
      <c r="H1952" s="33"/>
      <c r="I1952" s="33"/>
      <c r="J1952" s="33"/>
      <c r="K1952" s="33"/>
    </row>
    <row r="1953" spans="1:11" ht="22.5" outlineLevel="1" x14ac:dyDescent="0.2">
      <c r="A1953" s="43">
        <v>128</v>
      </c>
      <c r="B1953" s="44" t="s">
        <v>1156</v>
      </c>
      <c r="C1953" s="59" t="s">
        <v>1157</v>
      </c>
      <c r="D1953" s="45" t="s">
        <v>172</v>
      </c>
      <c r="E1953" s="46">
        <v>130.52860000000001</v>
      </c>
      <c r="F1953" s="47">
        <v>0</v>
      </c>
      <c r="G1953" s="48">
        <f>ROUND(E1953*F1953,2)</f>
        <v>0</v>
      </c>
      <c r="H1953" s="46">
        <v>2.9999999999999997E-4</v>
      </c>
      <c r="I1953" s="46">
        <f>ROUND(E1953*H1953,2)</f>
        <v>0.04</v>
      </c>
      <c r="J1953" s="46">
        <v>0</v>
      </c>
      <c r="K1953" s="46">
        <f>ROUND(E1953*J1953,2)</f>
        <v>0</v>
      </c>
    </row>
    <row r="1954" spans="1:11" outlineLevel="1" x14ac:dyDescent="0.2">
      <c r="A1954" s="31"/>
      <c r="B1954" s="32"/>
      <c r="C1954" s="71" t="s">
        <v>7067</v>
      </c>
      <c r="D1954" s="64"/>
      <c r="E1954" s="65">
        <v>65.264300000000006</v>
      </c>
      <c r="F1954" s="34"/>
      <c r="G1954" s="34"/>
      <c r="H1954" s="33"/>
      <c r="I1954" s="33"/>
      <c r="J1954" s="33"/>
      <c r="K1954" s="33"/>
    </row>
    <row r="1955" spans="1:11" outlineLevel="1" x14ac:dyDescent="0.2">
      <c r="A1955" s="31"/>
      <c r="B1955" s="32"/>
      <c r="C1955" s="71" t="s">
        <v>7066</v>
      </c>
      <c r="D1955" s="64"/>
      <c r="E1955" s="65">
        <v>65.264300000000006</v>
      </c>
      <c r="F1955" s="34"/>
      <c r="G1955" s="34"/>
      <c r="H1955" s="33"/>
      <c r="I1955" s="33"/>
      <c r="J1955" s="33"/>
      <c r="K1955" s="33"/>
    </row>
    <row r="1956" spans="1:11" outlineLevel="1" x14ac:dyDescent="0.2">
      <c r="A1956" s="43">
        <v>129</v>
      </c>
      <c r="B1956" s="44" t="s">
        <v>1887</v>
      </c>
      <c r="C1956" s="59" t="s">
        <v>1888</v>
      </c>
      <c r="D1956" s="45" t="s">
        <v>172</v>
      </c>
      <c r="E1956" s="46">
        <v>356.2319</v>
      </c>
      <c r="F1956" s="47">
        <v>0</v>
      </c>
      <c r="G1956" s="48">
        <f>ROUND(E1956*F1956,2)</f>
        <v>0</v>
      </c>
      <c r="H1956" s="46">
        <v>4.0000000000000003E-5</v>
      </c>
      <c r="I1956" s="46">
        <f>ROUND(E1956*H1956,2)</f>
        <v>0.01</v>
      </c>
      <c r="J1956" s="46">
        <v>0</v>
      </c>
      <c r="K1956" s="46">
        <f>ROUND(E1956*J1956,2)</f>
        <v>0</v>
      </c>
    </row>
    <row r="1957" spans="1:11" outlineLevel="1" x14ac:dyDescent="0.2">
      <c r="A1957" s="31"/>
      <c r="B1957" s="32"/>
      <c r="C1957" s="71" t="s">
        <v>6656</v>
      </c>
      <c r="D1957" s="64"/>
      <c r="E1957" s="65">
        <v>2.46</v>
      </c>
      <c r="F1957" s="34"/>
      <c r="G1957" s="34"/>
      <c r="H1957" s="33"/>
      <c r="I1957" s="33"/>
      <c r="J1957" s="33"/>
      <c r="K1957" s="33"/>
    </row>
    <row r="1958" spans="1:11" outlineLevel="1" x14ac:dyDescent="0.2">
      <c r="A1958" s="31"/>
      <c r="B1958" s="32"/>
      <c r="C1958" s="71" t="s">
        <v>6657</v>
      </c>
      <c r="D1958" s="64"/>
      <c r="E1958" s="65">
        <v>1.62</v>
      </c>
      <c r="F1958" s="34"/>
      <c r="G1958" s="34"/>
      <c r="H1958" s="33"/>
      <c r="I1958" s="33"/>
      <c r="J1958" s="33"/>
      <c r="K1958" s="33"/>
    </row>
    <row r="1959" spans="1:11" outlineLevel="1" x14ac:dyDescent="0.2">
      <c r="A1959" s="31"/>
      <c r="B1959" s="32"/>
      <c r="C1959" s="71" t="s">
        <v>6658</v>
      </c>
      <c r="D1959" s="64"/>
      <c r="E1959" s="65">
        <v>4.34</v>
      </c>
      <c r="F1959" s="34"/>
      <c r="G1959" s="34"/>
      <c r="H1959" s="33"/>
      <c r="I1959" s="33"/>
      <c r="J1959" s="33"/>
      <c r="K1959" s="33"/>
    </row>
    <row r="1960" spans="1:11" outlineLevel="1" x14ac:dyDescent="0.2">
      <c r="A1960" s="31"/>
      <c r="B1960" s="32"/>
      <c r="C1960" s="71" t="s">
        <v>6659</v>
      </c>
      <c r="D1960" s="64"/>
      <c r="E1960" s="65">
        <v>3.64</v>
      </c>
      <c r="F1960" s="34"/>
      <c r="G1960" s="34"/>
      <c r="H1960" s="33"/>
      <c r="I1960" s="33"/>
      <c r="J1960" s="33"/>
      <c r="K1960" s="33"/>
    </row>
    <row r="1961" spans="1:11" outlineLevel="1" x14ac:dyDescent="0.2">
      <c r="A1961" s="31"/>
      <c r="B1961" s="32"/>
      <c r="C1961" s="71" t="s">
        <v>6660</v>
      </c>
      <c r="D1961" s="64"/>
      <c r="E1961" s="65">
        <v>2.16</v>
      </c>
      <c r="F1961" s="34"/>
      <c r="G1961" s="34"/>
      <c r="H1961" s="33"/>
      <c r="I1961" s="33"/>
      <c r="J1961" s="33"/>
      <c r="K1961" s="33"/>
    </row>
    <row r="1962" spans="1:11" outlineLevel="1" x14ac:dyDescent="0.2">
      <c r="A1962" s="31"/>
      <c r="B1962" s="32"/>
      <c r="C1962" s="71" t="s">
        <v>6661</v>
      </c>
      <c r="D1962" s="64"/>
      <c r="E1962" s="65">
        <v>3.72</v>
      </c>
      <c r="F1962" s="34"/>
      <c r="G1962" s="34"/>
      <c r="H1962" s="33"/>
      <c r="I1962" s="33"/>
      <c r="J1962" s="33"/>
      <c r="K1962" s="33"/>
    </row>
    <row r="1963" spans="1:11" outlineLevel="1" x14ac:dyDescent="0.2">
      <c r="A1963" s="31"/>
      <c r="B1963" s="32"/>
      <c r="C1963" s="71" t="s">
        <v>6662</v>
      </c>
      <c r="D1963" s="64"/>
      <c r="E1963" s="65">
        <v>6.6</v>
      </c>
      <c r="F1963" s="34"/>
      <c r="G1963" s="34"/>
      <c r="H1963" s="33"/>
      <c r="I1963" s="33"/>
      <c r="J1963" s="33"/>
      <c r="K1963" s="33"/>
    </row>
    <row r="1964" spans="1:11" outlineLevel="1" x14ac:dyDescent="0.2">
      <c r="A1964" s="31"/>
      <c r="B1964" s="32"/>
      <c r="C1964" s="71" t="s">
        <v>6663</v>
      </c>
      <c r="D1964" s="64"/>
      <c r="E1964" s="65">
        <v>1.5840000000000001</v>
      </c>
      <c r="F1964" s="34"/>
      <c r="G1964" s="34"/>
      <c r="H1964" s="33"/>
      <c r="I1964" s="33"/>
      <c r="J1964" s="33"/>
      <c r="K1964" s="33"/>
    </row>
    <row r="1965" spans="1:11" outlineLevel="1" x14ac:dyDescent="0.2">
      <c r="A1965" s="31"/>
      <c r="B1965" s="32"/>
      <c r="C1965" s="71" t="s">
        <v>6664</v>
      </c>
      <c r="D1965" s="64"/>
      <c r="E1965" s="65">
        <v>1.6763999999999999</v>
      </c>
      <c r="F1965" s="34"/>
      <c r="G1965" s="34"/>
      <c r="H1965" s="33"/>
      <c r="I1965" s="33"/>
      <c r="J1965" s="33"/>
      <c r="K1965" s="33"/>
    </row>
    <row r="1966" spans="1:11" outlineLevel="1" x14ac:dyDescent="0.2">
      <c r="A1966" s="31"/>
      <c r="B1966" s="32"/>
      <c r="C1966" s="71" t="s">
        <v>6665</v>
      </c>
      <c r="D1966" s="64"/>
      <c r="E1966" s="65">
        <v>3.1850000000000001</v>
      </c>
      <c r="F1966" s="34"/>
      <c r="G1966" s="34"/>
      <c r="H1966" s="33"/>
      <c r="I1966" s="33"/>
      <c r="J1966" s="33"/>
      <c r="K1966" s="33"/>
    </row>
    <row r="1967" spans="1:11" outlineLevel="1" x14ac:dyDescent="0.2">
      <c r="A1967" s="31"/>
      <c r="B1967" s="32"/>
      <c r="C1967" s="71" t="s">
        <v>6666</v>
      </c>
      <c r="D1967" s="64"/>
      <c r="E1967" s="65">
        <v>4.8600000000000003</v>
      </c>
      <c r="F1967" s="34"/>
      <c r="G1967" s="34"/>
      <c r="H1967" s="33"/>
      <c r="I1967" s="33"/>
      <c r="J1967" s="33"/>
      <c r="K1967" s="33"/>
    </row>
    <row r="1968" spans="1:11" outlineLevel="1" x14ac:dyDescent="0.2">
      <c r="A1968" s="31"/>
      <c r="B1968" s="32"/>
      <c r="C1968" s="71" t="s">
        <v>6667</v>
      </c>
      <c r="D1968" s="64"/>
      <c r="E1968" s="65">
        <v>2.52</v>
      </c>
      <c r="F1968" s="34"/>
      <c r="G1968" s="34"/>
      <c r="H1968" s="33"/>
      <c r="I1968" s="33"/>
      <c r="J1968" s="33"/>
      <c r="K1968" s="33"/>
    </row>
    <row r="1969" spans="1:11" outlineLevel="1" x14ac:dyDescent="0.2">
      <c r="A1969" s="31"/>
      <c r="B1969" s="32"/>
      <c r="C1969" s="71" t="s">
        <v>6668</v>
      </c>
      <c r="D1969" s="64"/>
      <c r="E1969" s="65">
        <v>218.68</v>
      </c>
      <c r="F1969" s="34"/>
      <c r="G1969" s="34"/>
      <c r="H1969" s="33"/>
      <c r="I1969" s="33"/>
      <c r="J1969" s="33"/>
      <c r="K1969" s="33"/>
    </row>
    <row r="1970" spans="1:11" outlineLevel="1" x14ac:dyDescent="0.2">
      <c r="A1970" s="31"/>
      <c r="B1970" s="32"/>
      <c r="C1970" s="71" t="s">
        <v>6669</v>
      </c>
      <c r="D1970" s="64"/>
      <c r="E1970" s="65">
        <v>42.24</v>
      </c>
      <c r="F1970" s="34"/>
      <c r="G1970" s="34"/>
      <c r="H1970" s="33"/>
      <c r="I1970" s="33"/>
      <c r="J1970" s="33"/>
      <c r="K1970" s="33"/>
    </row>
    <row r="1971" spans="1:11" outlineLevel="1" x14ac:dyDescent="0.2">
      <c r="A1971" s="31"/>
      <c r="B1971" s="32"/>
      <c r="C1971" s="71" t="s">
        <v>6670</v>
      </c>
      <c r="D1971" s="64"/>
      <c r="E1971" s="65">
        <v>6.48</v>
      </c>
      <c r="F1971" s="34"/>
      <c r="G1971" s="34"/>
      <c r="H1971" s="33"/>
      <c r="I1971" s="33"/>
      <c r="J1971" s="33"/>
      <c r="K1971" s="33"/>
    </row>
    <row r="1972" spans="1:11" outlineLevel="1" x14ac:dyDescent="0.2">
      <c r="A1972" s="31"/>
      <c r="B1972" s="32"/>
      <c r="C1972" s="71" t="s">
        <v>6671</v>
      </c>
      <c r="D1972" s="64"/>
      <c r="E1972" s="65">
        <v>18</v>
      </c>
      <c r="F1972" s="34"/>
      <c r="G1972" s="34"/>
      <c r="H1972" s="33"/>
      <c r="I1972" s="33"/>
      <c r="J1972" s="33"/>
      <c r="K1972" s="33"/>
    </row>
    <row r="1973" spans="1:11" outlineLevel="1" x14ac:dyDescent="0.2">
      <c r="A1973" s="31"/>
      <c r="B1973" s="32"/>
      <c r="C1973" s="71" t="s">
        <v>6672</v>
      </c>
      <c r="D1973" s="64"/>
      <c r="E1973" s="65">
        <v>3.06</v>
      </c>
      <c r="F1973" s="34"/>
      <c r="G1973" s="34"/>
      <c r="H1973" s="33"/>
      <c r="I1973" s="33"/>
      <c r="J1973" s="33"/>
      <c r="K1973" s="33"/>
    </row>
    <row r="1974" spans="1:11" outlineLevel="1" x14ac:dyDescent="0.2">
      <c r="A1974" s="31"/>
      <c r="B1974" s="32"/>
      <c r="C1974" s="71" t="s">
        <v>6673</v>
      </c>
      <c r="D1974" s="64"/>
      <c r="E1974" s="65">
        <v>4.2119999999999997</v>
      </c>
      <c r="F1974" s="34"/>
      <c r="G1974" s="34"/>
      <c r="H1974" s="33"/>
      <c r="I1974" s="33"/>
      <c r="J1974" s="33"/>
      <c r="K1974" s="33"/>
    </row>
    <row r="1975" spans="1:11" outlineLevel="1" x14ac:dyDescent="0.2">
      <c r="A1975" s="31"/>
      <c r="B1975" s="32"/>
      <c r="C1975" s="71" t="s">
        <v>6674</v>
      </c>
      <c r="D1975" s="64"/>
      <c r="E1975" s="65">
        <v>3.4319999999999999</v>
      </c>
      <c r="F1975" s="34"/>
      <c r="G1975" s="34"/>
      <c r="H1975" s="33"/>
      <c r="I1975" s="33"/>
      <c r="J1975" s="33"/>
      <c r="K1975" s="33"/>
    </row>
    <row r="1976" spans="1:11" outlineLevel="1" x14ac:dyDescent="0.2">
      <c r="A1976" s="31"/>
      <c r="B1976" s="32"/>
      <c r="C1976" s="71" t="s">
        <v>6675</v>
      </c>
      <c r="D1976" s="64"/>
      <c r="E1976" s="65">
        <v>9.8000000000000007</v>
      </c>
      <c r="F1976" s="34"/>
      <c r="G1976" s="34"/>
      <c r="H1976" s="33"/>
      <c r="I1976" s="33"/>
      <c r="J1976" s="33"/>
      <c r="K1976" s="33"/>
    </row>
    <row r="1977" spans="1:11" outlineLevel="1" x14ac:dyDescent="0.2">
      <c r="A1977" s="31"/>
      <c r="B1977" s="32"/>
      <c r="C1977" s="71" t="s">
        <v>6676</v>
      </c>
      <c r="D1977" s="64"/>
      <c r="E1977" s="65">
        <v>5.8250000000000002</v>
      </c>
      <c r="F1977" s="34"/>
      <c r="G1977" s="34"/>
      <c r="H1977" s="33"/>
      <c r="I1977" s="33"/>
      <c r="J1977" s="33"/>
      <c r="K1977" s="33"/>
    </row>
    <row r="1978" spans="1:11" outlineLevel="1" x14ac:dyDescent="0.2">
      <c r="A1978" s="31"/>
      <c r="B1978" s="32"/>
      <c r="C1978" s="71" t="s">
        <v>6677</v>
      </c>
      <c r="D1978" s="64"/>
      <c r="E1978" s="65">
        <v>6.1375000000000002</v>
      </c>
      <c r="F1978" s="34"/>
      <c r="G1978" s="34"/>
      <c r="H1978" s="33"/>
      <c r="I1978" s="33"/>
      <c r="J1978" s="33"/>
      <c r="K1978" s="33"/>
    </row>
    <row r="1979" spans="1:11" ht="22.5" outlineLevel="1" x14ac:dyDescent="0.2">
      <c r="A1979" s="43">
        <v>130</v>
      </c>
      <c r="B1979" s="44" t="s">
        <v>7068</v>
      </c>
      <c r="C1979" s="59" t="s">
        <v>7069</v>
      </c>
      <c r="D1979" s="45" t="s">
        <v>172</v>
      </c>
      <c r="E1979" s="46">
        <v>5.2724000000000002</v>
      </c>
      <c r="F1979" s="47">
        <v>0</v>
      </c>
      <c r="G1979" s="48">
        <f>ROUND(E1979*F1979,2)</f>
        <v>0</v>
      </c>
      <c r="H1979" s="46">
        <v>4.3800000000000002E-3</v>
      </c>
      <c r="I1979" s="46">
        <f>ROUND(E1979*H1979,2)</f>
        <v>0.02</v>
      </c>
      <c r="J1979" s="46">
        <v>0</v>
      </c>
      <c r="K1979" s="46">
        <f>ROUND(E1979*J1979,2)</f>
        <v>0</v>
      </c>
    </row>
    <row r="1980" spans="1:11" outlineLevel="1" x14ac:dyDescent="0.2">
      <c r="A1980" s="31"/>
      <c r="B1980" s="32"/>
      <c r="C1980" s="71" t="s">
        <v>6303</v>
      </c>
      <c r="D1980" s="64"/>
      <c r="E1980" s="65">
        <v>4.6284000000000001</v>
      </c>
      <c r="F1980" s="34"/>
      <c r="G1980" s="34"/>
      <c r="H1980" s="33"/>
      <c r="I1980" s="33"/>
      <c r="J1980" s="33"/>
      <c r="K1980" s="33"/>
    </row>
    <row r="1981" spans="1:11" outlineLevel="1" x14ac:dyDescent="0.2">
      <c r="A1981" s="31"/>
      <c r="B1981" s="32"/>
      <c r="C1981" s="71" t="s">
        <v>6304</v>
      </c>
      <c r="D1981" s="64"/>
      <c r="E1981" s="65">
        <v>0.64400000000000002</v>
      </c>
      <c r="F1981" s="34"/>
      <c r="G1981" s="34"/>
      <c r="H1981" s="33"/>
      <c r="I1981" s="33"/>
      <c r="J1981" s="33"/>
      <c r="K1981" s="33"/>
    </row>
    <row r="1982" spans="1:11" outlineLevel="1" x14ac:dyDescent="0.2">
      <c r="A1982" s="43" t="s">
        <v>11197</v>
      </c>
      <c r="B1982" s="44" t="s">
        <v>11195</v>
      </c>
      <c r="C1982" s="59" t="s">
        <v>11196</v>
      </c>
      <c r="D1982" s="45" t="s">
        <v>172</v>
      </c>
      <c r="E1982" s="46">
        <v>41.7</v>
      </c>
      <c r="F1982" s="47">
        <v>0</v>
      </c>
      <c r="G1982" s="48">
        <f>ROUND(E1982*F1982,2)</f>
        <v>0</v>
      </c>
      <c r="H1982" s="46">
        <v>5.2999999999999998E-4</v>
      </c>
      <c r="I1982" s="46">
        <f>ROUND(E1982*H1982,2)</f>
        <v>0.02</v>
      </c>
      <c r="J1982" s="46">
        <v>0</v>
      </c>
      <c r="K1982" s="46">
        <f>ROUND(E1982*J1982,2)</f>
        <v>0</v>
      </c>
    </row>
    <row r="1983" spans="1:11" outlineLevel="1" x14ac:dyDescent="0.2">
      <c r="A1983" s="31"/>
      <c r="B1983" s="32"/>
      <c r="C1983" s="137" t="s">
        <v>7078</v>
      </c>
      <c r="D1983" s="138"/>
      <c r="E1983" s="139">
        <v>41.7</v>
      </c>
      <c r="F1983" s="34"/>
      <c r="G1983" s="34"/>
      <c r="H1983" s="33"/>
      <c r="I1983" s="33"/>
      <c r="J1983" s="33"/>
      <c r="K1983" s="33"/>
    </row>
    <row r="1984" spans="1:11" ht="22.5" outlineLevel="1" x14ac:dyDescent="0.2">
      <c r="A1984" s="43">
        <v>131</v>
      </c>
      <c r="B1984" s="44" t="s">
        <v>1892</v>
      </c>
      <c r="C1984" s="59" t="s">
        <v>1893</v>
      </c>
      <c r="D1984" s="45" t="s">
        <v>172</v>
      </c>
      <c r="E1984" s="46">
        <v>13.858000000000001</v>
      </c>
      <c r="F1984" s="47">
        <v>0</v>
      </c>
      <c r="G1984" s="48">
        <f>ROUND(E1984*F1984,2)</f>
        <v>0</v>
      </c>
      <c r="H1984" s="46">
        <v>1.3390000000000001E-2</v>
      </c>
      <c r="I1984" s="46">
        <f>ROUND(E1984*H1984,2)</f>
        <v>0.19</v>
      </c>
      <c r="J1984" s="46">
        <v>0</v>
      </c>
      <c r="K1984" s="46">
        <f>ROUND(E1984*J1984,2)</f>
        <v>0</v>
      </c>
    </row>
    <row r="1985" spans="1:11" outlineLevel="1" x14ac:dyDescent="0.2">
      <c r="A1985" s="31"/>
      <c r="B1985" s="32"/>
      <c r="C1985" s="396" t="s">
        <v>1894</v>
      </c>
      <c r="D1985" s="397"/>
      <c r="E1985" s="397"/>
      <c r="F1985" s="397"/>
      <c r="G1985" s="397"/>
      <c r="H1985" s="33"/>
      <c r="I1985" s="33"/>
      <c r="J1985" s="33"/>
      <c r="K1985" s="33"/>
    </row>
    <row r="1986" spans="1:11" outlineLevel="1" x14ac:dyDescent="0.2">
      <c r="A1986" s="31"/>
      <c r="B1986" s="32"/>
      <c r="C1986" s="398" t="s">
        <v>1895</v>
      </c>
      <c r="D1986" s="399"/>
      <c r="E1986" s="399"/>
      <c r="F1986" s="399"/>
      <c r="G1986" s="399"/>
      <c r="H1986" s="33"/>
      <c r="I1986" s="33"/>
      <c r="J1986" s="33"/>
      <c r="K1986" s="33"/>
    </row>
    <row r="1987" spans="1:11" outlineLevel="1" x14ac:dyDescent="0.2">
      <c r="A1987" s="31"/>
      <c r="B1987" s="32"/>
      <c r="C1987" s="71" t="s">
        <v>7070</v>
      </c>
      <c r="D1987" s="64"/>
      <c r="E1987" s="65">
        <v>13.858000000000001</v>
      </c>
      <c r="F1987" s="34"/>
      <c r="G1987" s="34"/>
      <c r="H1987" s="33"/>
      <c r="I1987" s="33"/>
      <c r="J1987" s="33"/>
      <c r="K1987" s="33"/>
    </row>
    <row r="1988" spans="1:11" ht="22.5" outlineLevel="1" x14ac:dyDescent="0.2">
      <c r="A1988" s="43">
        <v>132</v>
      </c>
      <c r="B1988" s="44" t="s">
        <v>1905</v>
      </c>
      <c r="C1988" s="59" t="s">
        <v>1906</v>
      </c>
      <c r="D1988" s="45" t="s">
        <v>172</v>
      </c>
      <c r="E1988" s="46">
        <v>69.827799999999996</v>
      </c>
      <c r="F1988" s="47">
        <v>0</v>
      </c>
      <c r="G1988" s="48">
        <f>ROUND(E1988*F1988,2)</f>
        <v>0</v>
      </c>
      <c r="H1988" s="46">
        <v>2.562E-2</v>
      </c>
      <c r="I1988" s="46">
        <f>ROUND(E1988*H1988,2)</f>
        <v>1.79</v>
      </c>
      <c r="J1988" s="46">
        <v>0</v>
      </c>
      <c r="K1988" s="46">
        <f>ROUND(E1988*J1988,2)</f>
        <v>0</v>
      </c>
    </row>
    <row r="1989" spans="1:11" outlineLevel="1" x14ac:dyDescent="0.2">
      <c r="A1989" s="31"/>
      <c r="B1989" s="32"/>
      <c r="C1989" s="71" t="s">
        <v>7071</v>
      </c>
      <c r="D1989" s="64"/>
      <c r="E1989" s="65">
        <v>40.734000000000002</v>
      </c>
      <c r="F1989" s="34"/>
      <c r="G1989" s="34"/>
      <c r="H1989" s="33"/>
      <c r="I1989" s="33"/>
      <c r="J1989" s="33"/>
      <c r="K1989" s="33"/>
    </row>
    <row r="1990" spans="1:11" outlineLevel="1" x14ac:dyDescent="0.2">
      <c r="A1990" s="31"/>
      <c r="B1990" s="32"/>
      <c r="C1990" s="71" t="s">
        <v>7072</v>
      </c>
      <c r="D1990" s="64"/>
      <c r="E1990" s="65">
        <v>23.462399999999999</v>
      </c>
      <c r="F1990" s="34"/>
      <c r="G1990" s="34"/>
      <c r="H1990" s="33"/>
      <c r="I1990" s="33"/>
      <c r="J1990" s="33"/>
      <c r="K1990" s="33"/>
    </row>
    <row r="1991" spans="1:11" outlineLevel="1" x14ac:dyDescent="0.2">
      <c r="A1991" s="31"/>
      <c r="B1991" s="32"/>
      <c r="C1991" s="71" t="s">
        <v>7073</v>
      </c>
      <c r="D1991" s="64"/>
      <c r="E1991" s="65">
        <v>5.6314000000000002</v>
      </c>
      <c r="F1991" s="34"/>
      <c r="G1991" s="34"/>
      <c r="H1991" s="33"/>
      <c r="I1991" s="33"/>
      <c r="J1991" s="33"/>
      <c r="K1991" s="33"/>
    </row>
    <row r="1992" spans="1:11" ht="22.5" outlineLevel="1" x14ac:dyDescent="0.2">
      <c r="A1992" s="43">
        <v>133</v>
      </c>
      <c r="B1992" s="44" t="s">
        <v>1910</v>
      </c>
      <c r="C1992" s="59" t="s">
        <v>1911</v>
      </c>
      <c r="D1992" s="45" t="s">
        <v>172</v>
      </c>
      <c r="E1992" s="46">
        <v>1416.2659000000001</v>
      </c>
      <c r="F1992" s="47">
        <v>0</v>
      </c>
      <c r="G1992" s="48">
        <f>ROUND(E1992*F1992,2)</f>
        <v>0</v>
      </c>
      <c r="H1992" s="46">
        <v>3.2530000000000003E-2</v>
      </c>
      <c r="I1992" s="46">
        <f>ROUND(E1992*H1992,2)</f>
        <v>46.07</v>
      </c>
      <c r="J1992" s="46">
        <v>0</v>
      </c>
      <c r="K1992" s="46">
        <f>ROUND(E1992*J1992,2)</f>
        <v>0</v>
      </c>
    </row>
    <row r="1993" spans="1:11" outlineLevel="1" x14ac:dyDescent="0.2">
      <c r="A1993" s="31"/>
      <c r="B1993" s="32"/>
      <c r="C1993" s="71" t="s">
        <v>1915</v>
      </c>
      <c r="D1993" s="64"/>
      <c r="E1993" s="65"/>
      <c r="F1993" s="34"/>
      <c r="G1993" s="34"/>
      <c r="H1993" s="33"/>
      <c r="I1993" s="33"/>
      <c r="J1993" s="33"/>
      <c r="K1993" s="33"/>
    </row>
    <row r="1994" spans="1:11" outlineLevel="1" x14ac:dyDescent="0.2">
      <c r="A1994" s="31"/>
      <c r="B1994" s="32"/>
      <c r="C1994" s="71" t="s">
        <v>7074</v>
      </c>
      <c r="D1994" s="64"/>
      <c r="E1994" s="65">
        <v>41.99</v>
      </c>
      <c r="F1994" s="34"/>
      <c r="G1994" s="34"/>
      <c r="H1994" s="33"/>
      <c r="I1994" s="33"/>
      <c r="J1994" s="33"/>
      <c r="K1994" s="33"/>
    </row>
    <row r="1995" spans="1:11" outlineLevel="1" x14ac:dyDescent="0.2">
      <c r="A1995" s="31"/>
      <c r="B1995" s="32"/>
      <c r="C1995" s="71" t="s">
        <v>7075</v>
      </c>
      <c r="D1995" s="64"/>
      <c r="E1995" s="65">
        <v>657.673</v>
      </c>
      <c r="F1995" s="34"/>
      <c r="G1995" s="34"/>
      <c r="H1995" s="33"/>
      <c r="I1995" s="33"/>
      <c r="J1995" s="33"/>
      <c r="K1995" s="33"/>
    </row>
    <row r="1996" spans="1:11" outlineLevel="1" x14ac:dyDescent="0.2">
      <c r="A1996" s="31"/>
      <c r="B1996" s="32"/>
      <c r="C1996" s="71" t="s">
        <v>7076</v>
      </c>
      <c r="D1996" s="64"/>
      <c r="E1996" s="65">
        <v>-141.68</v>
      </c>
      <c r="F1996" s="34"/>
      <c r="G1996" s="34"/>
      <c r="H1996" s="33"/>
      <c r="I1996" s="33"/>
      <c r="J1996" s="33"/>
      <c r="K1996" s="33"/>
    </row>
    <row r="1997" spans="1:11" outlineLevel="1" x14ac:dyDescent="0.2">
      <c r="A1997" s="31"/>
      <c r="B1997" s="32"/>
      <c r="C1997" s="71" t="s">
        <v>7077</v>
      </c>
      <c r="D1997" s="64"/>
      <c r="E1997" s="65">
        <v>-3.92</v>
      </c>
      <c r="F1997" s="34"/>
      <c r="G1997" s="34"/>
      <c r="H1997" s="33"/>
      <c r="I1997" s="33"/>
      <c r="J1997" s="33"/>
      <c r="K1997" s="33"/>
    </row>
    <row r="1998" spans="1:11" outlineLevel="1" x14ac:dyDescent="0.2">
      <c r="A1998" s="31"/>
      <c r="B1998" s="32"/>
      <c r="C1998" s="71" t="s">
        <v>7079</v>
      </c>
      <c r="D1998" s="64"/>
      <c r="E1998" s="65">
        <v>68.884799999999998</v>
      </c>
      <c r="F1998" s="34"/>
      <c r="G1998" s="34"/>
      <c r="H1998" s="33"/>
      <c r="I1998" s="33"/>
      <c r="J1998" s="33"/>
      <c r="K1998" s="33"/>
    </row>
    <row r="1999" spans="1:11" outlineLevel="1" x14ac:dyDescent="0.2">
      <c r="A1999" s="31"/>
      <c r="B1999" s="32"/>
      <c r="C1999" s="71" t="s">
        <v>7080</v>
      </c>
      <c r="D1999" s="64"/>
      <c r="E1999" s="65">
        <v>-4.2119999999999997</v>
      </c>
      <c r="F1999" s="34"/>
      <c r="G1999" s="34"/>
      <c r="H1999" s="33"/>
      <c r="I1999" s="33"/>
      <c r="J1999" s="33"/>
      <c r="K1999" s="33"/>
    </row>
    <row r="2000" spans="1:11" outlineLevel="1" x14ac:dyDescent="0.2">
      <c r="A2000" s="31"/>
      <c r="B2000" s="32"/>
      <c r="C2000" s="71" t="s">
        <v>1650</v>
      </c>
      <c r="D2000" s="64"/>
      <c r="E2000" s="65">
        <v>-3.4319999999999999</v>
      </c>
      <c r="F2000" s="34"/>
      <c r="G2000" s="34"/>
      <c r="H2000" s="33"/>
      <c r="I2000" s="33"/>
      <c r="J2000" s="33"/>
      <c r="K2000" s="33"/>
    </row>
    <row r="2001" spans="1:11" outlineLevel="1" x14ac:dyDescent="0.2">
      <c r="A2001" s="31"/>
      <c r="B2001" s="32"/>
      <c r="C2001" s="71" t="s">
        <v>7081</v>
      </c>
      <c r="D2001" s="64"/>
      <c r="E2001" s="65">
        <v>142.19999999999999</v>
      </c>
      <c r="F2001" s="34"/>
      <c r="G2001" s="34"/>
      <c r="H2001" s="33"/>
      <c r="I2001" s="33"/>
      <c r="J2001" s="33"/>
      <c r="K2001" s="33"/>
    </row>
    <row r="2002" spans="1:11" outlineLevel="1" x14ac:dyDescent="0.2">
      <c r="A2002" s="31"/>
      <c r="B2002" s="32"/>
      <c r="C2002" s="71" t="s">
        <v>7082</v>
      </c>
      <c r="D2002" s="64"/>
      <c r="E2002" s="65">
        <v>-3.4</v>
      </c>
      <c r="F2002" s="34"/>
      <c r="G2002" s="34"/>
      <c r="H2002" s="33"/>
      <c r="I2002" s="33"/>
      <c r="J2002" s="33"/>
      <c r="K2002" s="33"/>
    </row>
    <row r="2003" spans="1:11" outlineLevel="1" x14ac:dyDescent="0.2">
      <c r="A2003" s="31"/>
      <c r="B2003" s="32"/>
      <c r="C2003" s="71" t="s">
        <v>7083</v>
      </c>
      <c r="D2003" s="64"/>
      <c r="E2003" s="65">
        <v>23.55</v>
      </c>
      <c r="F2003" s="34"/>
      <c r="G2003" s="34"/>
      <c r="H2003" s="33"/>
      <c r="I2003" s="33"/>
      <c r="J2003" s="33"/>
      <c r="K2003" s="33"/>
    </row>
    <row r="2004" spans="1:11" outlineLevel="1" x14ac:dyDescent="0.2">
      <c r="A2004" s="31"/>
      <c r="B2004" s="32"/>
      <c r="C2004" s="71" t="s">
        <v>7084</v>
      </c>
      <c r="D2004" s="64"/>
      <c r="E2004" s="65">
        <v>-3.92</v>
      </c>
      <c r="F2004" s="34"/>
      <c r="G2004" s="34"/>
      <c r="H2004" s="33"/>
      <c r="I2004" s="33"/>
      <c r="J2004" s="33"/>
      <c r="K2004" s="33"/>
    </row>
    <row r="2005" spans="1:11" outlineLevel="1" x14ac:dyDescent="0.2">
      <c r="A2005" s="31"/>
      <c r="B2005" s="32"/>
      <c r="C2005" s="71" t="s">
        <v>7085</v>
      </c>
      <c r="D2005" s="64"/>
      <c r="E2005" s="65">
        <v>323.18</v>
      </c>
      <c r="F2005" s="34"/>
      <c r="G2005" s="34"/>
      <c r="H2005" s="33"/>
      <c r="I2005" s="33"/>
      <c r="J2005" s="33"/>
      <c r="K2005" s="33"/>
    </row>
    <row r="2006" spans="1:11" outlineLevel="1" x14ac:dyDescent="0.2">
      <c r="A2006" s="31"/>
      <c r="B2006" s="32"/>
      <c r="C2006" s="71" t="s">
        <v>7086</v>
      </c>
      <c r="D2006" s="64"/>
      <c r="E2006" s="65">
        <v>-3.5619999999999998</v>
      </c>
      <c r="F2006" s="34"/>
      <c r="G2006" s="34"/>
      <c r="H2006" s="33"/>
      <c r="I2006" s="33"/>
      <c r="J2006" s="33"/>
      <c r="K2006" s="33"/>
    </row>
    <row r="2007" spans="1:11" outlineLevel="1" x14ac:dyDescent="0.2">
      <c r="A2007" s="31"/>
      <c r="B2007" s="32"/>
      <c r="C2007" s="71" t="s">
        <v>7087</v>
      </c>
      <c r="D2007" s="64"/>
      <c r="E2007" s="65">
        <v>-64.680000000000007</v>
      </c>
      <c r="F2007" s="34"/>
      <c r="G2007" s="34"/>
      <c r="H2007" s="33"/>
      <c r="I2007" s="33"/>
      <c r="J2007" s="33"/>
      <c r="K2007" s="33"/>
    </row>
    <row r="2008" spans="1:11" outlineLevel="1" x14ac:dyDescent="0.2">
      <c r="A2008" s="31"/>
      <c r="B2008" s="32"/>
      <c r="C2008" s="71" t="s">
        <v>1801</v>
      </c>
      <c r="D2008" s="64"/>
      <c r="E2008" s="65">
        <v>-5.88</v>
      </c>
      <c r="F2008" s="34"/>
      <c r="G2008" s="34"/>
      <c r="H2008" s="33"/>
      <c r="I2008" s="33"/>
      <c r="J2008" s="33"/>
      <c r="K2008" s="33"/>
    </row>
    <row r="2009" spans="1:11" outlineLevel="1" x14ac:dyDescent="0.2">
      <c r="A2009" s="31"/>
      <c r="B2009" s="32"/>
      <c r="C2009" s="71" t="s">
        <v>7088</v>
      </c>
      <c r="D2009" s="64"/>
      <c r="E2009" s="65">
        <v>21.1328</v>
      </c>
      <c r="F2009" s="34"/>
      <c r="G2009" s="34"/>
      <c r="H2009" s="33"/>
      <c r="I2009" s="33"/>
      <c r="J2009" s="33"/>
      <c r="K2009" s="33"/>
    </row>
    <row r="2010" spans="1:11" outlineLevel="1" x14ac:dyDescent="0.2">
      <c r="A2010" s="31"/>
      <c r="B2010" s="32"/>
      <c r="C2010" s="71" t="s">
        <v>7089</v>
      </c>
      <c r="D2010" s="64"/>
      <c r="E2010" s="65">
        <v>29.007999999999999</v>
      </c>
      <c r="F2010" s="34"/>
      <c r="G2010" s="34"/>
      <c r="H2010" s="33"/>
      <c r="I2010" s="33"/>
      <c r="J2010" s="33"/>
      <c r="K2010" s="33"/>
    </row>
    <row r="2011" spans="1:11" outlineLevel="1" x14ac:dyDescent="0.2">
      <c r="A2011" s="31"/>
      <c r="B2011" s="32"/>
      <c r="C2011" s="71" t="s">
        <v>7090</v>
      </c>
      <c r="D2011" s="64"/>
      <c r="E2011" s="65">
        <v>-1.6763999999999999</v>
      </c>
      <c r="F2011" s="34"/>
      <c r="G2011" s="34"/>
      <c r="H2011" s="33"/>
      <c r="I2011" s="33"/>
      <c r="J2011" s="33"/>
      <c r="K2011" s="33"/>
    </row>
    <row r="2012" spans="1:11" outlineLevel="1" x14ac:dyDescent="0.2">
      <c r="A2012" s="31"/>
      <c r="B2012" s="32"/>
      <c r="C2012" s="71" t="s">
        <v>7091</v>
      </c>
      <c r="D2012" s="64"/>
      <c r="E2012" s="65">
        <v>-1.5840000000000001</v>
      </c>
      <c r="F2012" s="34"/>
      <c r="G2012" s="34"/>
      <c r="H2012" s="33"/>
      <c r="I2012" s="33"/>
      <c r="J2012" s="33"/>
      <c r="K2012" s="33"/>
    </row>
    <row r="2013" spans="1:11" outlineLevel="1" x14ac:dyDescent="0.2">
      <c r="A2013" s="31"/>
      <c r="B2013" s="32"/>
      <c r="C2013" s="71" t="s">
        <v>7092</v>
      </c>
      <c r="D2013" s="64"/>
      <c r="E2013" s="65">
        <v>180.56</v>
      </c>
      <c r="F2013" s="34"/>
      <c r="G2013" s="34"/>
      <c r="H2013" s="33"/>
      <c r="I2013" s="33"/>
      <c r="J2013" s="33"/>
      <c r="K2013" s="33"/>
    </row>
    <row r="2014" spans="1:11" outlineLevel="1" x14ac:dyDescent="0.2">
      <c r="A2014" s="31"/>
      <c r="B2014" s="32"/>
      <c r="C2014" s="71" t="s">
        <v>7093</v>
      </c>
      <c r="D2014" s="64"/>
      <c r="E2014" s="65">
        <v>-42.24</v>
      </c>
      <c r="F2014" s="34"/>
      <c r="G2014" s="34"/>
      <c r="H2014" s="33"/>
      <c r="I2014" s="33"/>
      <c r="J2014" s="33"/>
      <c r="K2014" s="33"/>
    </row>
    <row r="2015" spans="1:11" outlineLevel="1" x14ac:dyDescent="0.2">
      <c r="A2015" s="31"/>
      <c r="B2015" s="32"/>
      <c r="C2015" s="71" t="s">
        <v>7094</v>
      </c>
      <c r="D2015" s="64"/>
      <c r="E2015" s="65">
        <v>33.118000000000002</v>
      </c>
      <c r="F2015" s="34"/>
      <c r="G2015" s="34"/>
      <c r="H2015" s="33"/>
      <c r="I2015" s="33"/>
      <c r="J2015" s="33"/>
      <c r="K2015" s="33"/>
    </row>
    <row r="2016" spans="1:11" outlineLevel="1" x14ac:dyDescent="0.2">
      <c r="A2016" s="31"/>
      <c r="B2016" s="32"/>
      <c r="C2016" s="71" t="s">
        <v>7095</v>
      </c>
      <c r="D2016" s="64"/>
      <c r="E2016" s="65">
        <v>-1.7</v>
      </c>
      <c r="F2016" s="34"/>
      <c r="G2016" s="34"/>
      <c r="H2016" s="33"/>
      <c r="I2016" s="33"/>
      <c r="J2016" s="33"/>
      <c r="K2016" s="33"/>
    </row>
    <row r="2017" spans="1:11" outlineLevel="1" x14ac:dyDescent="0.2">
      <c r="A2017" s="31"/>
      <c r="B2017" s="32"/>
      <c r="C2017" s="71" t="s">
        <v>7096</v>
      </c>
      <c r="D2017" s="64"/>
      <c r="E2017" s="65">
        <v>-3.1850000000000001</v>
      </c>
      <c r="F2017" s="34"/>
      <c r="G2017" s="34"/>
      <c r="H2017" s="33"/>
      <c r="I2017" s="33"/>
      <c r="J2017" s="33"/>
      <c r="K2017" s="33"/>
    </row>
    <row r="2018" spans="1:11" outlineLevel="1" x14ac:dyDescent="0.2">
      <c r="A2018" s="31"/>
      <c r="B2018" s="32"/>
      <c r="C2018" s="71" t="s">
        <v>7097</v>
      </c>
      <c r="D2018" s="64"/>
      <c r="E2018" s="65">
        <v>0.9234</v>
      </c>
      <c r="F2018" s="34"/>
      <c r="G2018" s="34"/>
      <c r="H2018" s="33"/>
      <c r="I2018" s="33"/>
      <c r="J2018" s="33"/>
      <c r="K2018" s="33"/>
    </row>
    <row r="2019" spans="1:11" outlineLevel="1" x14ac:dyDescent="0.2">
      <c r="A2019" s="31"/>
      <c r="B2019" s="32"/>
      <c r="C2019" s="71" t="s">
        <v>7098</v>
      </c>
      <c r="D2019" s="64"/>
      <c r="E2019" s="65">
        <v>73.787999999999997</v>
      </c>
      <c r="F2019" s="34"/>
      <c r="G2019" s="34"/>
      <c r="H2019" s="33"/>
      <c r="I2019" s="33"/>
      <c r="J2019" s="33"/>
      <c r="K2019" s="33"/>
    </row>
    <row r="2020" spans="1:11" outlineLevel="1" x14ac:dyDescent="0.2">
      <c r="A2020" s="31"/>
      <c r="B2020" s="32"/>
      <c r="C2020" s="71" t="s">
        <v>7099</v>
      </c>
      <c r="D2020" s="64"/>
      <c r="E2020" s="65">
        <v>-14.4</v>
      </c>
      <c r="F2020" s="34"/>
      <c r="G2020" s="34"/>
      <c r="H2020" s="33"/>
      <c r="I2020" s="33"/>
      <c r="J2020" s="33"/>
      <c r="K2020" s="33"/>
    </row>
    <row r="2021" spans="1:11" outlineLevel="1" x14ac:dyDescent="0.2">
      <c r="A2021" s="31"/>
      <c r="B2021" s="32"/>
      <c r="C2021" s="71" t="s">
        <v>7100</v>
      </c>
      <c r="D2021" s="64"/>
      <c r="E2021" s="65">
        <v>78.91</v>
      </c>
      <c r="F2021" s="34"/>
      <c r="G2021" s="34"/>
      <c r="H2021" s="33"/>
      <c r="I2021" s="33"/>
      <c r="J2021" s="33"/>
      <c r="K2021" s="33"/>
    </row>
    <row r="2022" spans="1:11" outlineLevel="1" x14ac:dyDescent="0.2">
      <c r="A2022" s="31"/>
      <c r="B2022" s="32"/>
      <c r="C2022" s="71" t="s">
        <v>7101</v>
      </c>
      <c r="D2022" s="64"/>
      <c r="E2022" s="65">
        <v>46.453000000000003</v>
      </c>
      <c r="F2022" s="34"/>
      <c r="G2022" s="34"/>
      <c r="H2022" s="33"/>
      <c r="I2022" s="33"/>
      <c r="J2022" s="33"/>
      <c r="K2022" s="33"/>
    </row>
    <row r="2023" spans="1:11" outlineLevel="1" x14ac:dyDescent="0.2">
      <c r="A2023" s="31"/>
      <c r="B2023" s="32"/>
      <c r="C2023" s="71" t="s">
        <v>7102</v>
      </c>
      <c r="D2023" s="64"/>
      <c r="E2023" s="65">
        <v>24.452300000000001</v>
      </c>
      <c r="F2023" s="34"/>
      <c r="G2023" s="34"/>
      <c r="H2023" s="33"/>
      <c r="I2023" s="33"/>
      <c r="J2023" s="33"/>
      <c r="K2023" s="33"/>
    </row>
    <row r="2024" spans="1:11" outlineLevel="1" x14ac:dyDescent="0.2">
      <c r="A2024" s="31"/>
      <c r="B2024" s="32"/>
      <c r="C2024" s="71" t="s">
        <v>6835</v>
      </c>
      <c r="D2024" s="64"/>
      <c r="E2024" s="65">
        <v>-6.48</v>
      </c>
      <c r="F2024" s="34"/>
      <c r="G2024" s="34"/>
      <c r="H2024" s="33"/>
      <c r="I2024" s="33"/>
      <c r="J2024" s="33"/>
      <c r="K2024" s="33"/>
    </row>
    <row r="2025" spans="1:11" outlineLevel="1" x14ac:dyDescent="0.2">
      <c r="A2025" s="31"/>
      <c r="B2025" s="32"/>
      <c r="C2025" s="71" t="s">
        <v>7103</v>
      </c>
      <c r="D2025" s="64"/>
      <c r="E2025" s="65">
        <v>-8.64</v>
      </c>
      <c r="F2025" s="34"/>
      <c r="G2025" s="34"/>
      <c r="H2025" s="33"/>
      <c r="I2025" s="33"/>
      <c r="J2025" s="33"/>
      <c r="K2025" s="33"/>
    </row>
    <row r="2026" spans="1:11" outlineLevel="1" x14ac:dyDescent="0.2">
      <c r="A2026" s="31"/>
      <c r="B2026" s="32"/>
      <c r="C2026" s="71" t="s">
        <v>7104</v>
      </c>
      <c r="D2026" s="64"/>
      <c r="E2026" s="65">
        <v>3.0339999999999998</v>
      </c>
      <c r="F2026" s="34"/>
      <c r="G2026" s="34"/>
      <c r="H2026" s="33"/>
      <c r="I2026" s="33"/>
      <c r="J2026" s="33"/>
      <c r="K2026" s="33"/>
    </row>
    <row r="2027" spans="1:11" ht="22.5" outlineLevel="1" x14ac:dyDescent="0.2">
      <c r="A2027" s="43">
        <v>134</v>
      </c>
      <c r="B2027" s="44" t="s">
        <v>7105</v>
      </c>
      <c r="C2027" s="59" t="s">
        <v>7106</v>
      </c>
      <c r="D2027" s="45" t="s">
        <v>172</v>
      </c>
      <c r="E2027" s="46">
        <v>5.44</v>
      </c>
      <c r="F2027" s="47">
        <v>0</v>
      </c>
      <c r="G2027" s="48">
        <f>ROUND(E2027*F2027,2)</f>
        <v>0</v>
      </c>
      <c r="H2027" s="46">
        <v>3.9440000000000003E-2</v>
      </c>
      <c r="I2027" s="46">
        <f>ROUND(E2027*H2027,2)</f>
        <v>0.21</v>
      </c>
      <c r="J2027" s="46">
        <v>0</v>
      </c>
      <c r="K2027" s="46">
        <f>ROUND(E2027*J2027,2)</f>
        <v>0</v>
      </c>
    </row>
    <row r="2028" spans="1:11" outlineLevel="1" x14ac:dyDescent="0.2">
      <c r="A2028" s="31"/>
      <c r="B2028" s="32"/>
      <c r="C2028" s="71" t="s">
        <v>7107</v>
      </c>
      <c r="D2028" s="64"/>
      <c r="E2028" s="65">
        <v>5.44</v>
      </c>
      <c r="F2028" s="34"/>
      <c r="G2028" s="34"/>
      <c r="H2028" s="33"/>
      <c r="I2028" s="33"/>
      <c r="J2028" s="33"/>
      <c r="K2028" s="33"/>
    </row>
    <row r="2029" spans="1:11" ht="22.5" outlineLevel="1" x14ac:dyDescent="0.2">
      <c r="A2029" s="43">
        <v>135</v>
      </c>
      <c r="B2029" s="44" t="s">
        <v>1969</v>
      </c>
      <c r="C2029" s="59" t="s">
        <v>1970</v>
      </c>
      <c r="D2029" s="45" t="s">
        <v>172</v>
      </c>
      <c r="E2029" s="46">
        <v>157.6865</v>
      </c>
      <c r="F2029" s="47">
        <v>0</v>
      </c>
      <c r="G2029" s="48">
        <f>ROUND(E2029*F2029,2)</f>
        <v>0</v>
      </c>
      <c r="H2029" s="46">
        <v>2.1919999999999999E-2</v>
      </c>
      <c r="I2029" s="46">
        <f>ROUND(E2029*H2029,2)</f>
        <v>3.46</v>
      </c>
      <c r="J2029" s="46">
        <v>0</v>
      </c>
      <c r="K2029" s="46">
        <f>ROUND(E2029*J2029,2)</f>
        <v>0</v>
      </c>
    </row>
    <row r="2030" spans="1:11" outlineLevel="1" x14ac:dyDescent="0.2">
      <c r="A2030" s="31"/>
      <c r="B2030" s="32"/>
      <c r="C2030" s="71" t="s">
        <v>906</v>
      </c>
      <c r="D2030" s="64"/>
      <c r="E2030" s="65"/>
      <c r="F2030" s="34"/>
      <c r="G2030" s="34"/>
      <c r="H2030" s="33"/>
      <c r="I2030" s="33"/>
      <c r="J2030" s="33"/>
      <c r="K2030" s="33"/>
    </row>
    <row r="2031" spans="1:11" outlineLevel="1" x14ac:dyDescent="0.2">
      <c r="A2031" s="31"/>
      <c r="B2031" s="32"/>
      <c r="C2031" s="71" t="s">
        <v>7108</v>
      </c>
      <c r="D2031" s="64"/>
      <c r="E2031" s="65">
        <v>6.8</v>
      </c>
      <c r="F2031" s="34"/>
      <c r="G2031" s="34"/>
      <c r="H2031" s="33"/>
      <c r="I2031" s="33"/>
      <c r="J2031" s="33"/>
      <c r="K2031" s="33"/>
    </row>
    <row r="2032" spans="1:11" outlineLevel="1" x14ac:dyDescent="0.2">
      <c r="A2032" s="31"/>
      <c r="B2032" s="32"/>
      <c r="C2032" s="71" t="s">
        <v>7109</v>
      </c>
      <c r="D2032" s="64"/>
      <c r="E2032" s="65">
        <v>1.3</v>
      </c>
      <c r="F2032" s="34"/>
      <c r="G2032" s="34"/>
      <c r="H2032" s="33"/>
      <c r="I2032" s="33"/>
      <c r="J2032" s="33"/>
      <c r="K2032" s="33"/>
    </row>
    <row r="2033" spans="1:11" outlineLevel="1" x14ac:dyDescent="0.2">
      <c r="A2033" s="31"/>
      <c r="B2033" s="32"/>
      <c r="C2033" s="71" t="s">
        <v>7110</v>
      </c>
      <c r="D2033" s="64"/>
      <c r="E2033" s="65">
        <v>3.6</v>
      </c>
      <c r="F2033" s="34"/>
      <c r="G2033" s="34"/>
      <c r="H2033" s="33"/>
      <c r="I2033" s="33"/>
      <c r="J2033" s="33"/>
      <c r="K2033" s="33"/>
    </row>
    <row r="2034" spans="1:11" outlineLevel="1" x14ac:dyDescent="0.2">
      <c r="A2034" s="31"/>
      <c r="B2034" s="32"/>
      <c r="C2034" s="71" t="s">
        <v>7111</v>
      </c>
      <c r="D2034" s="64"/>
      <c r="E2034" s="65">
        <v>1.6665000000000001</v>
      </c>
      <c r="F2034" s="34"/>
      <c r="G2034" s="34"/>
      <c r="H2034" s="33"/>
      <c r="I2034" s="33"/>
      <c r="J2034" s="33"/>
      <c r="K2034" s="33"/>
    </row>
    <row r="2035" spans="1:11" outlineLevel="1" x14ac:dyDescent="0.2">
      <c r="A2035" s="31"/>
      <c r="B2035" s="32"/>
      <c r="C2035" s="71" t="s">
        <v>7112</v>
      </c>
      <c r="D2035" s="64"/>
      <c r="E2035" s="65">
        <v>1.544</v>
      </c>
      <c r="F2035" s="34"/>
      <c r="G2035" s="34"/>
      <c r="H2035" s="33"/>
      <c r="I2035" s="33"/>
      <c r="J2035" s="33"/>
      <c r="K2035" s="33"/>
    </row>
    <row r="2036" spans="1:11" outlineLevel="1" x14ac:dyDescent="0.2">
      <c r="A2036" s="31"/>
      <c r="B2036" s="32"/>
      <c r="C2036" s="71" t="s">
        <v>7113</v>
      </c>
      <c r="D2036" s="64"/>
      <c r="E2036" s="65">
        <v>2.016</v>
      </c>
      <c r="F2036" s="34"/>
      <c r="G2036" s="34"/>
      <c r="H2036" s="33"/>
      <c r="I2036" s="33"/>
      <c r="J2036" s="33"/>
      <c r="K2036" s="33"/>
    </row>
    <row r="2037" spans="1:11" outlineLevel="1" x14ac:dyDescent="0.2">
      <c r="A2037" s="31"/>
      <c r="B2037" s="32"/>
      <c r="C2037" s="71" t="s">
        <v>7114</v>
      </c>
      <c r="D2037" s="64"/>
      <c r="E2037" s="65"/>
      <c r="F2037" s="34"/>
      <c r="G2037" s="34"/>
      <c r="H2037" s="33"/>
      <c r="I2037" s="33"/>
      <c r="J2037" s="33"/>
      <c r="K2037" s="33"/>
    </row>
    <row r="2038" spans="1:11" outlineLevel="1" x14ac:dyDescent="0.2">
      <c r="A2038" s="31"/>
      <c r="B2038" s="32"/>
      <c r="C2038" s="71" t="s">
        <v>7115</v>
      </c>
      <c r="D2038" s="64"/>
      <c r="E2038" s="65">
        <v>66.7</v>
      </c>
      <c r="F2038" s="34"/>
      <c r="G2038" s="34"/>
      <c r="H2038" s="33"/>
      <c r="I2038" s="33"/>
      <c r="J2038" s="33"/>
      <c r="K2038" s="33"/>
    </row>
    <row r="2039" spans="1:11" outlineLevel="1" x14ac:dyDescent="0.2">
      <c r="A2039" s="31"/>
      <c r="B2039" s="32"/>
      <c r="C2039" s="71" t="s">
        <v>7116</v>
      </c>
      <c r="D2039" s="64"/>
      <c r="E2039" s="65">
        <v>1.45</v>
      </c>
      <c r="F2039" s="34"/>
      <c r="G2039" s="34"/>
      <c r="H2039" s="33"/>
      <c r="I2039" s="33"/>
      <c r="J2039" s="33"/>
      <c r="K2039" s="33"/>
    </row>
    <row r="2040" spans="1:11" outlineLevel="1" x14ac:dyDescent="0.2">
      <c r="A2040" s="31"/>
      <c r="B2040" s="32"/>
      <c r="C2040" s="71" t="s">
        <v>7117</v>
      </c>
      <c r="D2040" s="64"/>
      <c r="E2040" s="65">
        <v>1.425</v>
      </c>
      <c r="F2040" s="34"/>
      <c r="G2040" s="34"/>
      <c r="H2040" s="33"/>
      <c r="I2040" s="33"/>
      <c r="J2040" s="33"/>
      <c r="K2040" s="33"/>
    </row>
    <row r="2041" spans="1:11" outlineLevel="1" x14ac:dyDescent="0.2">
      <c r="A2041" s="31"/>
      <c r="B2041" s="32"/>
      <c r="C2041" s="71" t="s">
        <v>7118</v>
      </c>
      <c r="D2041" s="64"/>
      <c r="E2041" s="65">
        <v>5.8</v>
      </c>
      <c r="F2041" s="34"/>
      <c r="G2041" s="34"/>
      <c r="H2041" s="33"/>
      <c r="I2041" s="33"/>
      <c r="J2041" s="33"/>
      <c r="K2041" s="33"/>
    </row>
    <row r="2042" spans="1:11" outlineLevel="1" x14ac:dyDescent="0.2">
      <c r="A2042" s="31"/>
      <c r="B2042" s="32"/>
      <c r="C2042" s="71" t="s">
        <v>7119</v>
      </c>
      <c r="D2042" s="64"/>
      <c r="E2042" s="65">
        <v>3.2850000000000001</v>
      </c>
      <c r="F2042" s="34"/>
      <c r="G2042" s="34"/>
      <c r="H2042" s="33"/>
      <c r="I2042" s="33"/>
      <c r="J2042" s="33"/>
      <c r="K2042" s="33"/>
    </row>
    <row r="2043" spans="1:11" outlineLevel="1" x14ac:dyDescent="0.2">
      <c r="A2043" s="31"/>
      <c r="B2043" s="32"/>
      <c r="C2043" s="71" t="s">
        <v>7120</v>
      </c>
      <c r="D2043" s="64"/>
      <c r="E2043" s="65">
        <v>2.59</v>
      </c>
      <c r="F2043" s="34"/>
      <c r="G2043" s="34"/>
      <c r="H2043" s="33"/>
      <c r="I2043" s="33"/>
      <c r="J2043" s="33"/>
      <c r="K2043" s="33"/>
    </row>
    <row r="2044" spans="1:11" outlineLevel="1" x14ac:dyDescent="0.2">
      <c r="A2044" s="31"/>
      <c r="B2044" s="32"/>
      <c r="C2044" s="71" t="s">
        <v>7121</v>
      </c>
      <c r="D2044" s="64"/>
      <c r="E2044" s="65">
        <v>1.45</v>
      </c>
      <c r="F2044" s="34"/>
      <c r="G2044" s="34"/>
      <c r="H2044" s="33"/>
      <c r="I2044" s="33"/>
      <c r="J2044" s="33"/>
      <c r="K2044" s="33"/>
    </row>
    <row r="2045" spans="1:11" outlineLevel="1" x14ac:dyDescent="0.2">
      <c r="A2045" s="31"/>
      <c r="B2045" s="32"/>
      <c r="C2045" s="71" t="s">
        <v>7122</v>
      </c>
      <c r="D2045" s="64"/>
      <c r="E2045" s="65">
        <v>4.2</v>
      </c>
      <c r="F2045" s="34"/>
      <c r="G2045" s="34"/>
      <c r="H2045" s="33"/>
      <c r="I2045" s="33"/>
      <c r="J2045" s="33"/>
      <c r="K2045" s="33"/>
    </row>
    <row r="2046" spans="1:11" outlineLevel="1" x14ac:dyDescent="0.2">
      <c r="A2046" s="31"/>
      <c r="B2046" s="32"/>
      <c r="C2046" s="71" t="s">
        <v>7123</v>
      </c>
      <c r="D2046" s="64"/>
      <c r="E2046" s="65">
        <v>1.01</v>
      </c>
      <c r="F2046" s="34"/>
      <c r="G2046" s="34"/>
      <c r="H2046" s="33"/>
      <c r="I2046" s="33"/>
      <c r="J2046" s="33"/>
      <c r="K2046" s="33"/>
    </row>
    <row r="2047" spans="1:11" outlineLevel="1" x14ac:dyDescent="0.2">
      <c r="A2047" s="31"/>
      <c r="B2047" s="32"/>
      <c r="C2047" s="71" t="s">
        <v>7124</v>
      </c>
      <c r="D2047" s="64"/>
      <c r="E2047" s="65">
        <v>22.4</v>
      </c>
      <c r="F2047" s="34"/>
      <c r="G2047" s="34"/>
      <c r="H2047" s="33"/>
      <c r="I2047" s="33"/>
      <c r="J2047" s="33"/>
      <c r="K2047" s="33"/>
    </row>
    <row r="2048" spans="1:11" outlineLevel="1" x14ac:dyDescent="0.2">
      <c r="A2048" s="31"/>
      <c r="B2048" s="32"/>
      <c r="C2048" s="71" t="s">
        <v>7125</v>
      </c>
      <c r="D2048" s="64"/>
      <c r="E2048" s="65">
        <v>30.45</v>
      </c>
      <c r="F2048" s="34"/>
      <c r="G2048" s="34"/>
      <c r="H2048" s="33"/>
      <c r="I2048" s="33"/>
      <c r="J2048" s="33"/>
      <c r="K2048" s="33"/>
    </row>
    <row r="2049" spans="1:11" outlineLevel="1" x14ac:dyDescent="0.2">
      <c r="A2049" s="43">
        <v>136</v>
      </c>
      <c r="B2049" s="44" t="s">
        <v>2012</v>
      </c>
      <c r="C2049" s="59" t="s">
        <v>2013</v>
      </c>
      <c r="D2049" s="45" t="s">
        <v>172</v>
      </c>
      <c r="E2049" s="46">
        <v>40.417000000000002</v>
      </c>
      <c r="F2049" s="47">
        <v>0</v>
      </c>
      <c r="G2049" s="48">
        <f>ROUND(E2049*F2049,2)</f>
        <v>0</v>
      </c>
      <c r="H2049" s="46">
        <v>9.3299999999999998E-3</v>
      </c>
      <c r="I2049" s="46">
        <f>ROUND(E2049*H2049,2)</f>
        <v>0.38</v>
      </c>
      <c r="J2049" s="46">
        <v>0</v>
      </c>
      <c r="K2049" s="46">
        <f>ROUND(E2049*J2049,2)</f>
        <v>0</v>
      </c>
    </row>
    <row r="2050" spans="1:11" outlineLevel="1" x14ac:dyDescent="0.2">
      <c r="A2050" s="31"/>
      <c r="B2050" s="32"/>
      <c r="C2050" s="71" t="s">
        <v>7126</v>
      </c>
      <c r="D2050" s="64"/>
      <c r="E2050" s="65">
        <v>2.4</v>
      </c>
      <c r="F2050" s="34"/>
      <c r="G2050" s="34"/>
      <c r="H2050" s="33"/>
      <c r="I2050" s="33"/>
      <c r="J2050" s="33"/>
      <c r="K2050" s="33"/>
    </row>
    <row r="2051" spans="1:11" outlineLevel="1" x14ac:dyDescent="0.2">
      <c r="A2051" s="31"/>
      <c r="B2051" s="32"/>
      <c r="C2051" s="71" t="s">
        <v>7127</v>
      </c>
      <c r="D2051" s="64"/>
      <c r="E2051" s="65">
        <v>16.100000000000001</v>
      </c>
      <c r="F2051" s="34"/>
      <c r="G2051" s="34"/>
      <c r="H2051" s="33"/>
      <c r="I2051" s="33"/>
      <c r="J2051" s="33"/>
      <c r="K2051" s="33"/>
    </row>
    <row r="2052" spans="1:11" outlineLevel="1" x14ac:dyDescent="0.2">
      <c r="A2052" s="31"/>
      <c r="B2052" s="32"/>
      <c r="C2052" s="71" t="s">
        <v>7128</v>
      </c>
      <c r="D2052" s="64"/>
      <c r="E2052" s="65">
        <v>0.8085</v>
      </c>
      <c r="F2052" s="34"/>
      <c r="G2052" s="34"/>
      <c r="H2052" s="33"/>
      <c r="I2052" s="33"/>
      <c r="J2052" s="33"/>
      <c r="K2052" s="33"/>
    </row>
    <row r="2053" spans="1:11" outlineLevel="1" x14ac:dyDescent="0.2">
      <c r="A2053" s="31"/>
      <c r="B2053" s="32"/>
      <c r="C2053" s="71" t="s">
        <v>7129</v>
      </c>
      <c r="D2053" s="64"/>
      <c r="E2053" s="65">
        <v>1.016</v>
      </c>
      <c r="F2053" s="34"/>
      <c r="G2053" s="34"/>
      <c r="H2053" s="33"/>
      <c r="I2053" s="33"/>
      <c r="J2053" s="33"/>
      <c r="K2053" s="33"/>
    </row>
    <row r="2054" spans="1:11" outlineLevel="1" x14ac:dyDescent="0.2">
      <c r="A2054" s="31"/>
      <c r="B2054" s="32"/>
      <c r="C2054" s="71" t="s">
        <v>7130</v>
      </c>
      <c r="D2054" s="64"/>
      <c r="E2054" s="65">
        <v>0.96</v>
      </c>
      <c r="F2054" s="34"/>
      <c r="G2054" s="34"/>
      <c r="H2054" s="33"/>
      <c r="I2054" s="33"/>
      <c r="J2054" s="33"/>
      <c r="K2054" s="33"/>
    </row>
    <row r="2055" spans="1:11" outlineLevel="1" x14ac:dyDescent="0.2">
      <c r="A2055" s="31"/>
      <c r="B2055" s="32"/>
      <c r="C2055" s="71" t="s">
        <v>7131</v>
      </c>
      <c r="D2055" s="64"/>
      <c r="E2055" s="65">
        <v>0.97499999999999998</v>
      </c>
      <c r="F2055" s="34"/>
      <c r="G2055" s="34"/>
      <c r="H2055" s="33"/>
      <c r="I2055" s="33"/>
      <c r="J2055" s="33"/>
      <c r="K2055" s="33"/>
    </row>
    <row r="2056" spans="1:11" outlineLevel="1" x14ac:dyDescent="0.2">
      <c r="A2056" s="31"/>
      <c r="B2056" s="32"/>
      <c r="C2056" s="71" t="s">
        <v>7132</v>
      </c>
      <c r="D2056" s="64"/>
      <c r="E2056" s="65">
        <v>0.6825</v>
      </c>
      <c r="F2056" s="34"/>
      <c r="G2056" s="34"/>
      <c r="H2056" s="33"/>
      <c r="I2056" s="33"/>
      <c r="J2056" s="33"/>
      <c r="K2056" s="33"/>
    </row>
    <row r="2057" spans="1:11" outlineLevel="1" x14ac:dyDescent="0.2">
      <c r="A2057" s="31"/>
      <c r="B2057" s="32"/>
      <c r="C2057" s="71" t="s">
        <v>7133</v>
      </c>
      <c r="D2057" s="64"/>
      <c r="E2057" s="65">
        <v>0.9</v>
      </c>
      <c r="F2057" s="34"/>
      <c r="G2057" s="34"/>
      <c r="H2057" s="33"/>
      <c r="I2057" s="33"/>
      <c r="J2057" s="33"/>
      <c r="K2057" s="33"/>
    </row>
    <row r="2058" spans="1:11" outlineLevel="1" x14ac:dyDescent="0.2">
      <c r="A2058" s="31"/>
      <c r="B2058" s="32"/>
      <c r="C2058" s="71" t="s">
        <v>7134</v>
      </c>
      <c r="D2058" s="64"/>
      <c r="E2058" s="65">
        <v>9.1</v>
      </c>
      <c r="F2058" s="34"/>
      <c r="G2058" s="34"/>
      <c r="H2058" s="33"/>
      <c r="I2058" s="33"/>
      <c r="J2058" s="33"/>
      <c r="K2058" s="33"/>
    </row>
    <row r="2059" spans="1:11" outlineLevel="1" x14ac:dyDescent="0.2">
      <c r="A2059" s="31"/>
      <c r="B2059" s="32"/>
      <c r="C2059" s="71" t="s">
        <v>7135</v>
      </c>
      <c r="D2059" s="64"/>
      <c r="E2059" s="65">
        <v>1.2</v>
      </c>
      <c r="F2059" s="34"/>
      <c r="G2059" s="34"/>
      <c r="H2059" s="33"/>
      <c r="I2059" s="33"/>
      <c r="J2059" s="33"/>
      <c r="K2059" s="33"/>
    </row>
    <row r="2060" spans="1:11" outlineLevel="1" x14ac:dyDescent="0.2">
      <c r="A2060" s="31"/>
      <c r="B2060" s="32"/>
      <c r="C2060" s="71" t="s">
        <v>4352</v>
      </c>
      <c r="D2060" s="64"/>
      <c r="E2060" s="65"/>
      <c r="F2060" s="34"/>
      <c r="G2060" s="34"/>
      <c r="H2060" s="33"/>
      <c r="I2060" s="33"/>
      <c r="J2060" s="33"/>
      <c r="K2060" s="33"/>
    </row>
    <row r="2061" spans="1:11" outlineLevel="1" x14ac:dyDescent="0.2">
      <c r="A2061" s="31"/>
      <c r="B2061" s="32"/>
      <c r="C2061" s="71" t="s">
        <v>7136</v>
      </c>
      <c r="D2061" s="64"/>
      <c r="E2061" s="65">
        <v>5.85</v>
      </c>
      <c r="F2061" s="34"/>
      <c r="G2061" s="34"/>
      <c r="H2061" s="33"/>
      <c r="I2061" s="33"/>
      <c r="J2061" s="33"/>
      <c r="K2061" s="33"/>
    </row>
    <row r="2062" spans="1:11" outlineLevel="1" x14ac:dyDescent="0.2">
      <c r="A2062" s="31"/>
      <c r="B2062" s="32"/>
      <c r="C2062" s="71" t="s">
        <v>7137</v>
      </c>
      <c r="D2062" s="64"/>
      <c r="E2062" s="65">
        <v>0.42499999999999999</v>
      </c>
      <c r="F2062" s="34"/>
      <c r="G2062" s="34"/>
      <c r="H2062" s="33"/>
      <c r="I2062" s="33"/>
      <c r="J2062" s="33"/>
      <c r="K2062" s="33"/>
    </row>
    <row r="2063" spans="1:11" ht="22.5" outlineLevel="1" x14ac:dyDescent="0.2">
      <c r="A2063" s="43">
        <v>137</v>
      </c>
      <c r="B2063" s="44" t="s">
        <v>2043</v>
      </c>
      <c r="C2063" s="59" t="s">
        <v>2044</v>
      </c>
      <c r="D2063" s="45" t="s">
        <v>172</v>
      </c>
      <c r="E2063" s="46">
        <v>5.8079999999999998</v>
      </c>
      <c r="F2063" s="47">
        <v>0</v>
      </c>
      <c r="G2063" s="48">
        <f>ROUND(E2063*F2063,2)</f>
        <v>0</v>
      </c>
      <c r="H2063" s="46">
        <v>1.379E-2</v>
      </c>
      <c r="I2063" s="46">
        <f>ROUND(E2063*H2063,2)</f>
        <v>0.08</v>
      </c>
      <c r="J2063" s="46">
        <v>0</v>
      </c>
      <c r="K2063" s="46">
        <f>ROUND(E2063*J2063,2)</f>
        <v>0</v>
      </c>
    </row>
    <row r="2064" spans="1:11" outlineLevel="1" x14ac:dyDescent="0.2">
      <c r="A2064" s="31"/>
      <c r="B2064" s="32"/>
      <c r="C2064" s="365" t="s">
        <v>2045</v>
      </c>
      <c r="D2064" s="366"/>
      <c r="E2064" s="366"/>
      <c r="F2064" s="366"/>
      <c r="G2064" s="366"/>
      <c r="H2064" s="33"/>
      <c r="I2064" s="33"/>
      <c r="J2064" s="33"/>
      <c r="K2064" s="33"/>
    </row>
    <row r="2065" spans="1:11" outlineLevel="1" x14ac:dyDescent="0.2">
      <c r="A2065" s="31"/>
      <c r="B2065" s="32"/>
      <c r="C2065" s="71" t="s">
        <v>906</v>
      </c>
      <c r="D2065" s="64"/>
      <c r="E2065" s="65"/>
      <c r="F2065" s="34"/>
      <c r="G2065" s="34"/>
      <c r="H2065" s="33"/>
      <c r="I2065" s="33"/>
      <c r="J2065" s="33"/>
      <c r="K2065" s="33"/>
    </row>
    <row r="2066" spans="1:11" outlineLevel="1" x14ac:dyDescent="0.2">
      <c r="A2066" s="31"/>
      <c r="B2066" s="32"/>
      <c r="C2066" s="71" t="s">
        <v>7138</v>
      </c>
      <c r="D2066" s="64"/>
      <c r="E2066" s="65">
        <v>0.55800000000000005</v>
      </c>
      <c r="F2066" s="34"/>
      <c r="G2066" s="34"/>
      <c r="H2066" s="33"/>
      <c r="I2066" s="33"/>
      <c r="J2066" s="33"/>
      <c r="K2066" s="33"/>
    </row>
    <row r="2067" spans="1:11" outlineLevel="1" x14ac:dyDescent="0.2">
      <c r="A2067" s="31"/>
      <c r="B2067" s="32"/>
      <c r="C2067" s="71" t="s">
        <v>7139</v>
      </c>
      <c r="D2067" s="64"/>
      <c r="E2067" s="65">
        <v>5.25</v>
      </c>
      <c r="F2067" s="34"/>
      <c r="G2067" s="34"/>
      <c r="H2067" s="33"/>
      <c r="I2067" s="33"/>
      <c r="J2067" s="33"/>
      <c r="K2067" s="33"/>
    </row>
    <row r="2068" spans="1:11" outlineLevel="1" x14ac:dyDescent="0.2">
      <c r="A2068" s="43">
        <v>138</v>
      </c>
      <c r="B2068" s="44" t="s">
        <v>2049</v>
      </c>
      <c r="C2068" s="59" t="s">
        <v>2050</v>
      </c>
      <c r="D2068" s="45" t="s">
        <v>172</v>
      </c>
      <c r="E2068" s="46">
        <v>49.808799999999998</v>
      </c>
      <c r="F2068" s="47">
        <v>0</v>
      </c>
      <c r="G2068" s="48">
        <f>ROUND(E2068*F2068,2)</f>
        <v>0</v>
      </c>
      <c r="H2068" s="46">
        <v>0</v>
      </c>
      <c r="I2068" s="46">
        <f>ROUND(E2068*H2068,2)</f>
        <v>0</v>
      </c>
      <c r="J2068" s="46">
        <v>0</v>
      </c>
      <c r="K2068" s="46">
        <f>ROUND(E2068*J2068,2)</f>
        <v>0</v>
      </c>
    </row>
    <row r="2069" spans="1:11" outlineLevel="1" x14ac:dyDescent="0.2">
      <c r="A2069" s="31"/>
      <c r="B2069" s="32"/>
      <c r="C2069" s="365" t="s">
        <v>5697</v>
      </c>
      <c r="D2069" s="366"/>
      <c r="E2069" s="366"/>
      <c r="F2069" s="366"/>
      <c r="G2069" s="366"/>
      <c r="H2069" s="33"/>
      <c r="I2069" s="33"/>
      <c r="J2069" s="33"/>
      <c r="K2069" s="33"/>
    </row>
    <row r="2070" spans="1:11" outlineLevel="1" x14ac:dyDescent="0.2">
      <c r="A2070" s="31"/>
      <c r="B2070" s="32"/>
      <c r="C2070" s="373" t="s">
        <v>2051</v>
      </c>
      <c r="D2070" s="374"/>
      <c r="E2070" s="374"/>
      <c r="F2070" s="374"/>
      <c r="G2070" s="374"/>
      <c r="H2070" s="33"/>
      <c r="I2070" s="33"/>
      <c r="J2070" s="33"/>
      <c r="K2070" s="33"/>
    </row>
    <row r="2071" spans="1:11" outlineLevel="1" x14ac:dyDescent="0.2">
      <c r="A2071" s="31"/>
      <c r="B2071" s="32"/>
      <c r="C2071" s="71" t="s">
        <v>7140</v>
      </c>
      <c r="D2071" s="64"/>
      <c r="E2071" s="65">
        <v>6.22</v>
      </c>
      <c r="F2071" s="34"/>
      <c r="G2071" s="34"/>
      <c r="H2071" s="33"/>
      <c r="I2071" s="33"/>
      <c r="J2071" s="33"/>
      <c r="K2071" s="33"/>
    </row>
    <row r="2072" spans="1:11" outlineLevel="1" x14ac:dyDescent="0.2">
      <c r="A2072" s="31"/>
      <c r="B2072" s="32"/>
      <c r="C2072" s="71" t="s">
        <v>7141</v>
      </c>
      <c r="D2072" s="64"/>
      <c r="E2072" s="65">
        <v>26.718</v>
      </c>
      <c r="F2072" s="34"/>
      <c r="G2072" s="34"/>
      <c r="H2072" s="33"/>
      <c r="I2072" s="33"/>
      <c r="J2072" s="33"/>
      <c r="K2072" s="33"/>
    </row>
    <row r="2073" spans="1:11" outlineLevel="1" x14ac:dyDescent="0.2">
      <c r="A2073" s="31"/>
      <c r="B2073" s="32"/>
      <c r="C2073" s="71" t="s">
        <v>7142</v>
      </c>
      <c r="D2073" s="64"/>
      <c r="E2073" s="65">
        <v>13.8368</v>
      </c>
      <c r="F2073" s="34"/>
      <c r="G2073" s="34"/>
      <c r="H2073" s="33"/>
      <c r="I2073" s="33"/>
      <c r="J2073" s="33"/>
      <c r="K2073" s="33"/>
    </row>
    <row r="2074" spans="1:11" outlineLevel="1" x14ac:dyDescent="0.2">
      <c r="A2074" s="31"/>
      <c r="B2074" s="32"/>
      <c r="C2074" s="71" t="s">
        <v>7143</v>
      </c>
      <c r="D2074" s="64"/>
      <c r="E2074" s="65">
        <v>3.0339999999999998</v>
      </c>
      <c r="F2074" s="34"/>
      <c r="G2074" s="34"/>
      <c r="H2074" s="33"/>
      <c r="I2074" s="33"/>
      <c r="J2074" s="33"/>
      <c r="K2074" s="33"/>
    </row>
    <row r="2075" spans="1:11" outlineLevel="1" x14ac:dyDescent="0.2">
      <c r="A2075" s="43">
        <v>139</v>
      </c>
      <c r="B2075" s="44" t="s">
        <v>2054</v>
      </c>
      <c r="C2075" s="59" t="s">
        <v>2055</v>
      </c>
      <c r="D2075" s="45" t="s">
        <v>373</v>
      </c>
      <c r="E2075" s="46">
        <v>53.9</v>
      </c>
      <c r="F2075" s="47">
        <v>0</v>
      </c>
      <c r="G2075" s="48">
        <f>ROUND(E2075*F2075,2)</f>
        <v>0</v>
      </c>
      <c r="H2075" s="46">
        <v>9.5E-4</v>
      </c>
      <c r="I2075" s="46">
        <f>ROUND(E2075*H2075,2)</f>
        <v>0.05</v>
      </c>
      <c r="J2075" s="46">
        <v>0</v>
      </c>
      <c r="K2075" s="46">
        <f>ROUND(E2075*J2075,2)</f>
        <v>0</v>
      </c>
    </row>
    <row r="2076" spans="1:11" outlineLevel="1" x14ac:dyDescent="0.2">
      <c r="A2076" s="31"/>
      <c r="B2076" s="32"/>
      <c r="C2076" s="71" t="s">
        <v>7144</v>
      </c>
      <c r="D2076" s="64"/>
      <c r="E2076" s="65">
        <v>53.9</v>
      </c>
      <c r="F2076" s="34"/>
      <c r="G2076" s="34"/>
      <c r="H2076" s="33"/>
      <c r="I2076" s="33"/>
      <c r="J2076" s="33"/>
      <c r="K2076" s="33"/>
    </row>
    <row r="2077" spans="1:11" ht="22.5" outlineLevel="1" x14ac:dyDescent="0.2">
      <c r="A2077" s="43">
        <v>140</v>
      </c>
      <c r="B2077" s="44" t="s">
        <v>2057</v>
      </c>
      <c r="C2077" s="59" t="s">
        <v>7145</v>
      </c>
      <c r="D2077" s="45" t="s">
        <v>373</v>
      </c>
      <c r="E2077" s="46">
        <v>203.47</v>
      </c>
      <c r="F2077" s="47">
        <v>0</v>
      </c>
      <c r="G2077" s="48">
        <f>ROUND(E2077*F2077,2)</f>
        <v>0</v>
      </c>
      <c r="H2077" s="46">
        <v>1E-3</v>
      </c>
      <c r="I2077" s="46">
        <f>ROUND(E2077*H2077,2)</f>
        <v>0.2</v>
      </c>
      <c r="J2077" s="46">
        <v>0</v>
      </c>
      <c r="K2077" s="46">
        <f>ROUND(E2077*J2077,2)</f>
        <v>0</v>
      </c>
    </row>
    <row r="2078" spans="1:11" outlineLevel="1" x14ac:dyDescent="0.2">
      <c r="A2078" s="31"/>
      <c r="B2078" s="32"/>
      <c r="C2078" s="365" t="s">
        <v>2059</v>
      </c>
      <c r="D2078" s="366"/>
      <c r="E2078" s="366"/>
      <c r="F2078" s="366"/>
      <c r="G2078" s="366"/>
      <c r="H2078" s="33"/>
      <c r="I2078" s="33"/>
      <c r="J2078" s="33"/>
      <c r="K2078" s="33"/>
    </row>
    <row r="2079" spans="1:11" outlineLevel="1" x14ac:dyDescent="0.2">
      <c r="A2079" s="31"/>
      <c r="B2079" s="32"/>
      <c r="C2079" s="71" t="s">
        <v>2060</v>
      </c>
      <c r="D2079" s="64"/>
      <c r="E2079" s="65"/>
      <c r="F2079" s="34"/>
      <c r="G2079" s="34"/>
      <c r="H2079" s="33"/>
      <c r="I2079" s="33"/>
      <c r="J2079" s="33"/>
      <c r="K2079" s="33"/>
    </row>
    <row r="2080" spans="1:11" outlineLevel="1" x14ac:dyDescent="0.2">
      <c r="A2080" s="31"/>
      <c r="B2080" s="32"/>
      <c r="C2080" s="71" t="s">
        <v>7146</v>
      </c>
      <c r="D2080" s="64"/>
      <c r="E2080" s="65">
        <v>6.17</v>
      </c>
      <c r="F2080" s="34"/>
      <c r="G2080" s="34"/>
      <c r="H2080" s="33"/>
      <c r="I2080" s="33"/>
      <c r="J2080" s="33"/>
      <c r="K2080" s="33"/>
    </row>
    <row r="2081" spans="1:11" outlineLevel="1" x14ac:dyDescent="0.2">
      <c r="A2081" s="31"/>
      <c r="B2081" s="32"/>
      <c r="C2081" s="71" t="s">
        <v>7147</v>
      </c>
      <c r="D2081" s="64"/>
      <c r="E2081" s="65">
        <v>5.0999999999999996</v>
      </c>
      <c r="F2081" s="34"/>
      <c r="G2081" s="34"/>
      <c r="H2081" s="33"/>
      <c r="I2081" s="33"/>
      <c r="J2081" s="33"/>
      <c r="K2081" s="33"/>
    </row>
    <row r="2082" spans="1:11" outlineLevel="1" x14ac:dyDescent="0.2">
      <c r="A2082" s="31"/>
      <c r="B2082" s="32"/>
      <c r="C2082" s="71" t="s">
        <v>7148</v>
      </c>
      <c r="D2082" s="64"/>
      <c r="E2082" s="65">
        <v>36</v>
      </c>
      <c r="F2082" s="34"/>
      <c r="G2082" s="34"/>
      <c r="H2082" s="33"/>
      <c r="I2082" s="33"/>
      <c r="J2082" s="33"/>
      <c r="K2082" s="33"/>
    </row>
    <row r="2083" spans="1:11" outlineLevel="1" x14ac:dyDescent="0.2">
      <c r="A2083" s="31"/>
      <c r="B2083" s="32"/>
      <c r="C2083" s="71" t="s">
        <v>7149</v>
      </c>
      <c r="D2083" s="64"/>
      <c r="E2083" s="65">
        <v>72.900000000000006</v>
      </c>
      <c r="F2083" s="34"/>
      <c r="G2083" s="34"/>
      <c r="H2083" s="33"/>
      <c r="I2083" s="33"/>
      <c r="J2083" s="33"/>
      <c r="K2083" s="33"/>
    </row>
    <row r="2084" spans="1:11" outlineLevel="1" x14ac:dyDescent="0.2">
      <c r="A2084" s="31"/>
      <c r="B2084" s="32"/>
      <c r="C2084" s="71" t="s">
        <v>7150</v>
      </c>
      <c r="D2084" s="64"/>
      <c r="E2084" s="65">
        <v>3.4</v>
      </c>
      <c r="F2084" s="34"/>
      <c r="G2084" s="34"/>
      <c r="H2084" s="33"/>
      <c r="I2084" s="33"/>
      <c r="J2084" s="33"/>
      <c r="K2084" s="33"/>
    </row>
    <row r="2085" spans="1:11" outlineLevel="1" x14ac:dyDescent="0.2">
      <c r="A2085" s="31"/>
      <c r="B2085" s="32"/>
      <c r="C2085" s="71" t="s">
        <v>7151</v>
      </c>
      <c r="D2085" s="64"/>
      <c r="E2085" s="65">
        <v>12</v>
      </c>
      <c r="F2085" s="34"/>
      <c r="G2085" s="34"/>
      <c r="H2085" s="33"/>
      <c r="I2085" s="33"/>
      <c r="J2085" s="33"/>
      <c r="K2085" s="33"/>
    </row>
    <row r="2086" spans="1:11" outlineLevel="1" x14ac:dyDescent="0.2">
      <c r="A2086" s="31"/>
      <c r="B2086" s="32"/>
      <c r="C2086" s="71" t="s">
        <v>7152</v>
      </c>
      <c r="D2086" s="64"/>
      <c r="E2086" s="65">
        <v>3.1</v>
      </c>
      <c r="F2086" s="34"/>
      <c r="G2086" s="34"/>
      <c r="H2086" s="33"/>
      <c r="I2086" s="33"/>
      <c r="J2086" s="33"/>
      <c r="K2086" s="33"/>
    </row>
    <row r="2087" spans="1:11" outlineLevel="1" x14ac:dyDescent="0.2">
      <c r="A2087" s="31"/>
      <c r="B2087" s="32"/>
      <c r="C2087" s="71" t="s">
        <v>7153</v>
      </c>
      <c r="D2087" s="64"/>
      <c r="E2087" s="65">
        <v>24</v>
      </c>
      <c r="F2087" s="34"/>
      <c r="G2087" s="34"/>
      <c r="H2087" s="33"/>
      <c r="I2087" s="33"/>
      <c r="J2087" s="33"/>
      <c r="K2087" s="33"/>
    </row>
    <row r="2088" spans="1:11" outlineLevel="1" x14ac:dyDescent="0.2">
      <c r="A2088" s="31"/>
      <c r="B2088" s="32"/>
      <c r="C2088" s="71" t="s">
        <v>7154</v>
      </c>
      <c r="D2088" s="64"/>
      <c r="E2088" s="65">
        <v>40.799999999999997</v>
      </c>
      <c r="F2088" s="34"/>
      <c r="G2088" s="34"/>
      <c r="H2088" s="33"/>
      <c r="I2088" s="33"/>
      <c r="J2088" s="33"/>
      <c r="K2088" s="33"/>
    </row>
    <row r="2089" spans="1:11" ht="22.5" outlineLevel="1" x14ac:dyDescent="0.2">
      <c r="A2089" s="43">
        <v>141</v>
      </c>
      <c r="B2089" s="44" t="s">
        <v>2074</v>
      </c>
      <c r="C2089" s="59" t="s">
        <v>2075</v>
      </c>
      <c r="D2089" s="45" t="s">
        <v>373</v>
      </c>
      <c r="E2089" s="46">
        <v>145.9</v>
      </c>
      <c r="F2089" s="47">
        <v>0</v>
      </c>
      <c r="G2089" s="48">
        <f>ROUND(E2089*F2089,2)</f>
        <v>0</v>
      </c>
      <c r="H2089" s="46">
        <v>1.5E-3</v>
      </c>
      <c r="I2089" s="46">
        <f>ROUND(E2089*H2089,2)</f>
        <v>0.22</v>
      </c>
      <c r="J2089" s="46">
        <v>0</v>
      </c>
      <c r="K2089" s="46">
        <f>ROUND(E2089*J2089,2)</f>
        <v>0</v>
      </c>
    </row>
    <row r="2090" spans="1:11" outlineLevel="1" x14ac:dyDescent="0.2">
      <c r="A2090" s="31"/>
      <c r="B2090" s="32"/>
      <c r="C2090" s="365" t="s">
        <v>2059</v>
      </c>
      <c r="D2090" s="366"/>
      <c r="E2090" s="366"/>
      <c r="F2090" s="366"/>
      <c r="G2090" s="366"/>
      <c r="H2090" s="33"/>
      <c r="I2090" s="33"/>
      <c r="J2090" s="33"/>
      <c r="K2090" s="33"/>
    </row>
    <row r="2091" spans="1:11" outlineLevel="1" x14ac:dyDescent="0.2">
      <c r="A2091" s="31"/>
      <c r="B2091" s="32"/>
      <c r="C2091" s="71" t="s">
        <v>2060</v>
      </c>
      <c r="D2091" s="64"/>
      <c r="E2091" s="65"/>
      <c r="F2091" s="34"/>
      <c r="G2091" s="34"/>
      <c r="H2091" s="33"/>
      <c r="I2091" s="33"/>
      <c r="J2091" s="33"/>
      <c r="K2091" s="33"/>
    </row>
    <row r="2092" spans="1:11" outlineLevel="1" x14ac:dyDescent="0.2">
      <c r="A2092" s="31"/>
      <c r="B2092" s="32"/>
      <c r="C2092" s="71" t="s">
        <v>7155</v>
      </c>
      <c r="D2092" s="64"/>
      <c r="E2092" s="65">
        <v>5.0999999999999996</v>
      </c>
      <c r="F2092" s="34"/>
      <c r="G2092" s="34"/>
      <c r="H2092" s="33"/>
      <c r="I2092" s="33"/>
      <c r="J2092" s="33"/>
      <c r="K2092" s="33"/>
    </row>
    <row r="2093" spans="1:11" outlineLevel="1" x14ac:dyDescent="0.2">
      <c r="A2093" s="31"/>
      <c r="B2093" s="32"/>
      <c r="C2093" s="71" t="s">
        <v>7156</v>
      </c>
      <c r="D2093" s="64"/>
      <c r="E2093" s="65">
        <v>72.900000000000006</v>
      </c>
      <c r="F2093" s="34"/>
      <c r="G2093" s="34"/>
      <c r="H2093" s="33"/>
      <c r="I2093" s="33"/>
      <c r="J2093" s="33"/>
      <c r="K2093" s="33"/>
    </row>
    <row r="2094" spans="1:11" outlineLevel="1" x14ac:dyDescent="0.2">
      <c r="A2094" s="31"/>
      <c r="B2094" s="32"/>
      <c r="C2094" s="71" t="s">
        <v>7157</v>
      </c>
      <c r="D2094" s="64"/>
      <c r="E2094" s="65">
        <v>3.1</v>
      </c>
      <c r="F2094" s="34"/>
      <c r="G2094" s="34"/>
      <c r="H2094" s="33"/>
      <c r="I2094" s="33"/>
      <c r="J2094" s="33"/>
      <c r="K2094" s="33"/>
    </row>
    <row r="2095" spans="1:11" outlineLevel="1" x14ac:dyDescent="0.2">
      <c r="A2095" s="31"/>
      <c r="B2095" s="32"/>
      <c r="C2095" s="71" t="s">
        <v>7153</v>
      </c>
      <c r="D2095" s="64"/>
      <c r="E2095" s="65">
        <v>24</v>
      </c>
      <c r="F2095" s="34"/>
      <c r="G2095" s="34"/>
      <c r="H2095" s="33"/>
      <c r="I2095" s="33"/>
      <c r="J2095" s="33"/>
      <c r="K2095" s="33"/>
    </row>
    <row r="2096" spans="1:11" outlineLevel="1" x14ac:dyDescent="0.2">
      <c r="A2096" s="31"/>
      <c r="B2096" s="32"/>
      <c r="C2096" s="71" t="s">
        <v>7154</v>
      </c>
      <c r="D2096" s="64"/>
      <c r="E2096" s="65">
        <v>40.799999999999997</v>
      </c>
      <c r="F2096" s="34"/>
      <c r="G2096" s="34"/>
      <c r="H2096" s="33"/>
      <c r="I2096" s="33"/>
      <c r="J2096" s="33"/>
      <c r="K2096" s="33"/>
    </row>
    <row r="2097" spans="1:11" outlineLevel="1" x14ac:dyDescent="0.2">
      <c r="A2097" s="43">
        <v>142</v>
      </c>
      <c r="B2097" s="44" t="s">
        <v>2083</v>
      </c>
      <c r="C2097" s="59" t="s">
        <v>2084</v>
      </c>
      <c r="D2097" s="45" t="s">
        <v>373</v>
      </c>
      <c r="E2097" s="46">
        <v>176.14</v>
      </c>
      <c r="F2097" s="47">
        <v>0</v>
      </c>
      <c r="G2097" s="48">
        <f>ROUND(E2097*F2097,2)</f>
        <v>0</v>
      </c>
      <c r="H2097" s="46">
        <v>2.0000000000000002E-5</v>
      </c>
      <c r="I2097" s="46">
        <f>ROUND(E2097*H2097,2)</f>
        <v>0</v>
      </c>
      <c r="J2097" s="46">
        <v>0</v>
      </c>
      <c r="K2097" s="46">
        <f>ROUND(E2097*J2097,2)</f>
        <v>0</v>
      </c>
    </row>
    <row r="2098" spans="1:11" outlineLevel="1" x14ac:dyDescent="0.2">
      <c r="A2098" s="31"/>
      <c r="B2098" s="32"/>
      <c r="C2098" s="71" t="s">
        <v>7158</v>
      </c>
      <c r="D2098" s="64"/>
      <c r="E2098" s="65">
        <v>2.2799999999999998</v>
      </c>
      <c r="F2098" s="34"/>
      <c r="G2098" s="34"/>
      <c r="H2098" s="33"/>
      <c r="I2098" s="33"/>
      <c r="J2098" s="33"/>
      <c r="K2098" s="33"/>
    </row>
    <row r="2099" spans="1:11" outlineLevel="1" x14ac:dyDescent="0.2">
      <c r="A2099" s="31"/>
      <c r="B2099" s="32"/>
      <c r="C2099" s="71" t="s">
        <v>7159</v>
      </c>
      <c r="D2099" s="64"/>
      <c r="E2099" s="65">
        <v>44.35</v>
      </c>
      <c r="F2099" s="34"/>
      <c r="G2099" s="34"/>
      <c r="H2099" s="33"/>
      <c r="I2099" s="33"/>
      <c r="J2099" s="33"/>
      <c r="K2099" s="33"/>
    </row>
    <row r="2100" spans="1:11" outlineLevel="1" x14ac:dyDescent="0.2">
      <c r="A2100" s="31"/>
      <c r="B2100" s="32"/>
      <c r="C2100" s="71" t="s">
        <v>7160</v>
      </c>
      <c r="D2100" s="64"/>
      <c r="E2100" s="65">
        <v>45.19</v>
      </c>
      <c r="F2100" s="34"/>
      <c r="G2100" s="34"/>
      <c r="H2100" s="33"/>
      <c r="I2100" s="33"/>
      <c r="J2100" s="33"/>
      <c r="K2100" s="33"/>
    </row>
    <row r="2101" spans="1:11" outlineLevel="1" x14ac:dyDescent="0.2">
      <c r="A2101" s="31"/>
      <c r="B2101" s="32"/>
      <c r="C2101" s="71" t="s">
        <v>7161</v>
      </c>
      <c r="D2101" s="64"/>
      <c r="E2101" s="65">
        <v>30.42</v>
      </c>
      <c r="F2101" s="34"/>
      <c r="G2101" s="34"/>
      <c r="H2101" s="33"/>
      <c r="I2101" s="33"/>
      <c r="J2101" s="33"/>
      <c r="K2101" s="33"/>
    </row>
    <row r="2102" spans="1:11" outlineLevel="1" x14ac:dyDescent="0.2">
      <c r="A2102" s="31"/>
      <c r="B2102" s="32"/>
      <c r="C2102" s="71" t="s">
        <v>7144</v>
      </c>
      <c r="D2102" s="64"/>
      <c r="E2102" s="65">
        <v>53.9</v>
      </c>
      <c r="F2102" s="34"/>
      <c r="G2102" s="34"/>
      <c r="H2102" s="33"/>
      <c r="I2102" s="33"/>
      <c r="J2102" s="33"/>
      <c r="K2102" s="33"/>
    </row>
    <row r="2103" spans="1:11" ht="22.5" outlineLevel="1" x14ac:dyDescent="0.2">
      <c r="A2103" s="43">
        <v>143</v>
      </c>
      <c r="B2103" s="44" t="s">
        <v>2089</v>
      </c>
      <c r="C2103" s="59" t="s">
        <v>2090</v>
      </c>
      <c r="D2103" s="45" t="s">
        <v>172</v>
      </c>
      <c r="E2103" s="46">
        <v>1660.4119000000001</v>
      </c>
      <c r="F2103" s="47">
        <v>0</v>
      </c>
      <c r="G2103" s="48">
        <f>ROUND(E2103*F2103,2)</f>
        <v>0</v>
      </c>
      <c r="H2103" s="46">
        <v>1.4330000000000001E-2</v>
      </c>
      <c r="I2103" s="46">
        <f>ROUND(E2103*H2103,2)</f>
        <v>23.79</v>
      </c>
      <c r="J2103" s="46">
        <v>0</v>
      </c>
      <c r="K2103" s="46">
        <f>ROUND(E2103*J2103,2)</f>
        <v>0</v>
      </c>
    </row>
    <row r="2104" spans="1:11" outlineLevel="1" x14ac:dyDescent="0.2">
      <c r="A2104" s="31"/>
      <c r="B2104" s="32"/>
      <c r="C2104" s="71" t="s">
        <v>1920</v>
      </c>
      <c r="D2104" s="64"/>
      <c r="E2104" s="65"/>
      <c r="F2104" s="34"/>
      <c r="G2104" s="34"/>
      <c r="H2104" s="33"/>
      <c r="I2104" s="33"/>
      <c r="J2104" s="33"/>
      <c r="K2104" s="33"/>
    </row>
    <row r="2105" spans="1:11" outlineLevel="1" x14ac:dyDescent="0.2">
      <c r="A2105" s="31"/>
      <c r="B2105" s="32"/>
      <c r="C2105" s="71" t="s">
        <v>7162</v>
      </c>
      <c r="D2105" s="64"/>
      <c r="E2105" s="65">
        <v>6.79</v>
      </c>
      <c r="F2105" s="34"/>
      <c r="G2105" s="34"/>
      <c r="H2105" s="33"/>
      <c r="I2105" s="33"/>
      <c r="J2105" s="33"/>
      <c r="K2105" s="33"/>
    </row>
    <row r="2106" spans="1:11" outlineLevel="1" x14ac:dyDescent="0.2">
      <c r="A2106" s="31"/>
      <c r="B2106" s="32"/>
      <c r="C2106" s="71" t="s">
        <v>1915</v>
      </c>
      <c r="D2106" s="64"/>
      <c r="E2106" s="65"/>
      <c r="F2106" s="34"/>
      <c r="G2106" s="34"/>
      <c r="H2106" s="33"/>
      <c r="I2106" s="33"/>
      <c r="J2106" s="33"/>
      <c r="K2106" s="33"/>
    </row>
    <row r="2107" spans="1:11" outlineLevel="1" x14ac:dyDescent="0.2">
      <c r="A2107" s="31"/>
      <c r="B2107" s="32"/>
      <c r="C2107" s="71" t="s">
        <v>7163</v>
      </c>
      <c r="D2107" s="64"/>
      <c r="E2107" s="65">
        <v>36.479999999999997</v>
      </c>
      <c r="F2107" s="34"/>
      <c r="G2107" s="34"/>
      <c r="H2107" s="33"/>
      <c r="I2107" s="33"/>
      <c r="J2107" s="33"/>
      <c r="K2107" s="33"/>
    </row>
    <row r="2108" spans="1:11" outlineLevel="1" x14ac:dyDescent="0.2">
      <c r="A2108" s="31"/>
      <c r="B2108" s="32"/>
      <c r="C2108" s="71" t="s">
        <v>2101</v>
      </c>
      <c r="D2108" s="64"/>
      <c r="E2108" s="65"/>
      <c r="F2108" s="34"/>
      <c r="G2108" s="34"/>
      <c r="H2108" s="33"/>
      <c r="I2108" s="33"/>
      <c r="J2108" s="33"/>
      <c r="K2108" s="33"/>
    </row>
    <row r="2109" spans="1:11" outlineLevel="1" x14ac:dyDescent="0.2">
      <c r="A2109" s="31"/>
      <c r="B2109" s="32"/>
      <c r="C2109" s="71" t="s">
        <v>7164</v>
      </c>
      <c r="D2109" s="64"/>
      <c r="E2109" s="65">
        <v>3.5190000000000001</v>
      </c>
      <c r="F2109" s="34"/>
      <c r="G2109" s="34"/>
      <c r="H2109" s="33"/>
      <c r="I2109" s="33"/>
      <c r="J2109" s="33"/>
      <c r="K2109" s="33"/>
    </row>
    <row r="2110" spans="1:11" outlineLevel="1" x14ac:dyDescent="0.2">
      <c r="A2110" s="31"/>
      <c r="B2110" s="32"/>
      <c r="C2110" s="71" t="s">
        <v>7165</v>
      </c>
      <c r="D2110" s="64"/>
      <c r="E2110" s="65">
        <v>18.777000000000001</v>
      </c>
      <c r="F2110" s="34"/>
      <c r="G2110" s="34"/>
      <c r="H2110" s="33"/>
      <c r="I2110" s="33"/>
      <c r="J2110" s="33"/>
      <c r="K2110" s="33"/>
    </row>
    <row r="2111" spans="1:11" outlineLevel="1" x14ac:dyDescent="0.2">
      <c r="A2111" s="31"/>
      <c r="B2111" s="32"/>
      <c r="C2111" s="71" t="s">
        <v>1932</v>
      </c>
      <c r="D2111" s="64"/>
      <c r="E2111" s="65"/>
      <c r="F2111" s="34"/>
      <c r="G2111" s="34"/>
      <c r="H2111" s="33"/>
      <c r="I2111" s="33"/>
      <c r="J2111" s="33"/>
      <c r="K2111" s="33"/>
    </row>
    <row r="2112" spans="1:11" outlineLevel="1" x14ac:dyDescent="0.2">
      <c r="A2112" s="31"/>
      <c r="B2112" s="32"/>
      <c r="C2112" s="71" t="s">
        <v>7166</v>
      </c>
      <c r="D2112" s="64"/>
      <c r="E2112" s="65">
        <v>22.17</v>
      </c>
      <c r="F2112" s="34"/>
      <c r="G2112" s="34"/>
      <c r="H2112" s="33"/>
      <c r="I2112" s="33"/>
      <c r="J2112" s="33"/>
      <c r="K2112" s="33"/>
    </row>
    <row r="2113" spans="1:11" outlineLevel="1" x14ac:dyDescent="0.2">
      <c r="A2113" s="31"/>
      <c r="B2113" s="32"/>
      <c r="C2113" s="71" t="s">
        <v>7167</v>
      </c>
      <c r="D2113" s="64"/>
      <c r="E2113" s="65">
        <v>128.88300000000001</v>
      </c>
      <c r="F2113" s="34"/>
      <c r="G2113" s="34"/>
      <c r="H2113" s="33"/>
      <c r="I2113" s="33"/>
      <c r="J2113" s="33"/>
      <c r="K2113" s="33"/>
    </row>
    <row r="2114" spans="1:11" outlineLevel="1" x14ac:dyDescent="0.2">
      <c r="A2114" s="31"/>
      <c r="B2114" s="32"/>
      <c r="C2114" s="71" t="s">
        <v>7168</v>
      </c>
      <c r="D2114" s="64"/>
      <c r="E2114" s="65">
        <v>1443.7928999999999</v>
      </c>
      <c r="F2114" s="34"/>
      <c r="G2114" s="34"/>
      <c r="H2114" s="33"/>
      <c r="I2114" s="33"/>
      <c r="J2114" s="33"/>
      <c r="K2114" s="33"/>
    </row>
    <row r="2115" spans="1:11" ht="22.5" outlineLevel="1" x14ac:dyDescent="0.2">
      <c r="A2115" s="43">
        <v>144</v>
      </c>
      <c r="B2115" s="44" t="s">
        <v>2105</v>
      </c>
      <c r="C2115" s="59" t="s">
        <v>2106</v>
      </c>
      <c r="D2115" s="45" t="s">
        <v>172</v>
      </c>
      <c r="E2115" s="46">
        <v>65.264300000000006</v>
      </c>
      <c r="F2115" s="47">
        <v>0</v>
      </c>
      <c r="G2115" s="48">
        <f>ROUND(E2115*F2115,2)</f>
        <v>0</v>
      </c>
      <c r="H2115" s="46">
        <v>4.9100000000000003E-3</v>
      </c>
      <c r="I2115" s="46">
        <f>ROUND(E2115*H2115,2)</f>
        <v>0.32</v>
      </c>
      <c r="J2115" s="46">
        <v>0</v>
      </c>
      <c r="K2115" s="46">
        <f>ROUND(E2115*J2115,2)</f>
        <v>0</v>
      </c>
    </row>
    <row r="2116" spans="1:11" outlineLevel="1" x14ac:dyDescent="0.2">
      <c r="A2116" s="31"/>
      <c r="B2116" s="32"/>
      <c r="C2116" s="71" t="s">
        <v>7169</v>
      </c>
      <c r="D2116" s="64"/>
      <c r="E2116" s="65"/>
      <c r="F2116" s="34"/>
      <c r="G2116" s="34"/>
      <c r="H2116" s="33"/>
      <c r="I2116" s="33"/>
      <c r="J2116" s="33"/>
      <c r="K2116" s="33"/>
    </row>
    <row r="2117" spans="1:11" outlineLevel="1" x14ac:dyDescent="0.2">
      <c r="A2117" s="31"/>
      <c r="B2117" s="32"/>
      <c r="C2117" s="71" t="s">
        <v>906</v>
      </c>
      <c r="D2117" s="64"/>
      <c r="E2117" s="65"/>
      <c r="F2117" s="34"/>
      <c r="G2117" s="34"/>
      <c r="H2117" s="33"/>
      <c r="I2117" s="33"/>
      <c r="J2117" s="33"/>
      <c r="K2117" s="33"/>
    </row>
    <row r="2118" spans="1:11" outlineLevel="1" x14ac:dyDescent="0.2">
      <c r="A2118" s="31"/>
      <c r="B2118" s="32"/>
      <c r="C2118" s="71" t="s">
        <v>7170</v>
      </c>
      <c r="D2118" s="64"/>
      <c r="E2118" s="65">
        <v>12.597</v>
      </c>
      <c r="F2118" s="34"/>
      <c r="G2118" s="34"/>
      <c r="H2118" s="33"/>
      <c r="I2118" s="33"/>
      <c r="J2118" s="33"/>
      <c r="K2118" s="33"/>
    </row>
    <row r="2119" spans="1:11" outlineLevel="1" x14ac:dyDescent="0.2">
      <c r="A2119" s="31"/>
      <c r="B2119" s="32"/>
      <c r="C2119" s="71" t="s">
        <v>7171</v>
      </c>
      <c r="D2119" s="64"/>
      <c r="E2119" s="65">
        <v>9.1349999999999998</v>
      </c>
      <c r="F2119" s="34"/>
      <c r="G2119" s="34"/>
      <c r="H2119" s="33"/>
      <c r="I2119" s="33"/>
      <c r="J2119" s="33"/>
      <c r="K2119" s="33"/>
    </row>
    <row r="2120" spans="1:11" outlineLevel="1" x14ac:dyDescent="0.2">
      <c r="A2120" s="31"/>
      <c r="B2120" s="32"/>
      <c r="C2120" s="71" t="s">
        <v>7172</v>
      </c>
      <c r="D2120" s="64"/>
      <c r="E2120" s="65">
        <v>8.2215000000000007</v>
      </c>
      <c r="F2120" s="34"/>
      <c r="G2120" s="34"/>
      <c r="H2120" s="33"/>
      <c r="I2120" s="33"/>
      <c r="J2120" s="33"/>
      <c r="K2120" s="33"/>
    </row>
    <row r="2121" spans="1:11" outlineLevel="1" x14ac:dyDescent="0.2">
      <c r="A2121" s="31"/>
      <c r="B2121" s="32"/>
      <c r="C2121" s="71" t="s">
        <v>7173</v>
      </c>
      <c r="D2121" s="64"/>
      <c r="E2121" s="65">
        <v>8.8507999999999996</v>
      </c>
      <c r="F2121" s="34"/>
      <c r="G2121" s="34"/>
      <c r="H2121" s="33"/>
      <c r="I2121" s="33"/>
      <c r="J2121" s="33"/>
      <c r="K2121" s="33"/>
    </row>
    <row r="2122" spans="1:11" outlineLevel="1" x14ac:dyDescent="0.2">
      <c r="A2122" s="31"/>
      <c r="B2122" s="32"/>
      <c r="C2122" s="71" t="s">
        <v>7174</v>
      </c>
      <c r="D2122" s="64"/>
      <c r="E2122" s="65">
        <v>-2.64</v>
      </c>
      <c r="F2122" s="34"/>
      <c r="G2122" s="34"/>
      <c r="H2122" s="33"/>
      <c r="I2122" s="33"/>
      <c r="J2122" s="33"/>
      <c r="K2122" s="33"/>
    </row>
    <row r="2123" spans="1:11" outlineLevel="1" x14ac:dyDescent="0.2">
      <c r="A2123" s="31"/>
      <c r="B2123" s="32"/>
      <c r="C2123" s="71" t="s">
        <v>7175</v>
      </c>
      <c r="D2123" s="64"/>
      <c r="E2123" s="65">
        <v>8.3940000000000001</v>
      </c>
      <c r="F2123" s="34"/>
      <c r="G2123" s="34"/>
      <c r="H2123" s="33"/>
      <c r="I2123" s="33"/>
      <c r="J2123" s="33"/>
      <c r="K2123" s="33"/>
    </row>
    <row r="2124" spans="1:11" outlineLevel="1" x14ac:dyDescent="0.2">
      <c r="A2124" s="31"/>
      <c r="B2124" s="32"/>
      <c r="C2124" s="71" t="s">
        <v>7176</v>
      </c>
      <c r="D2124" s="64"/>
      <c r="E2124" s="65">
        <v>3.3</v>
      </c>
      <c r="F2124" s="34"/>
      <c r="G2124" s="34"/>
      <c r="H2124" s="33"/>
      <c r="I2124" s="33"/>
      <c r="J2124" s="33"/>
      <c r="K2124" s="33"/>
    </row>
    <row r="2125" spans="1:11" outlineLevel="1" x14ac:dyDescent="0.2">
      <c r="A2125" s="31"/>
      <c r="B2125" s="32"/>
      <c r="C2125" s="71" t="s">
        <v>7177</v>
      </c>
      <c r="D2125" s="64"/>
      <c r="E2125" s="65">
        <v>10.368</v>
      </c>
      <c r="F2125" s="34"/>
      <c r="G2125" s="34"/>
      <c r="H2125" s="33"/>
      <c r="I2125" s="33"/>
      <c r="J2125" s="33"/>
      <c r="K2125" s="33"/>
    </row>
    <row r="2126" spans="1:11" outlineLevel="1" x14ac:dyDescent="0.2">
      <c r="A2126" s="31"/>
      <c r="B2126" s="32"/>
      <c r="C2126" s="71" t="s">
        <v>7178</v>
      </c>
      <c r="D2126" s="64"/>
      <c r="E2126" s="65">
        <v>7.0380000000000003</v>
      </c>
      <c r="F2126" s="34"/>
      <c r="G2126" s="34"/>
      <c r="H2126" s="33"/>
      <c r="I2126" s="33"/>
      <c r="J2126" s="33"/>
      <c r="K2126" s="33"/>
    </row>
    <row r="2127" spans="1:11" outlineLevel="1" x14ac:dyDescent="0.2">
      <c r="A2127" s="43">
        <v>145</v>
      </c>
      <c r="B2127" s="44" t="s">
        <v>2128</v>
      </c>
      <c r="C2127" s="59" t="s">
        <v>2129</v>
      </c>
      <c r="D2127" s="45" t="s">
        <v>172</v>
      </c>
      <c r="E2127" s="46">
        <v>1660.4119000000001</v>
      </c>
      <c r="F2127" s="47">
        <v>0</v>
      </c>
      <c r="G2127" s="48">
        <f>ROUND(E2127*F2127,2)</f>
        <v>0</v>
      </c>
      <c r="H2127" s="46">
        <v>2.0000000000000002E-5</v>
      </c>
      <c r="I2127" s="46">
        <f>ROUND(E2127*H2127,2)</f>
        <v>0.03</v>
      </c>
      <c r="J2127" s="46">
        <v>0</v>
      </c>
      <c r="K2127" s="46">
        <f>ROUND(E2127*J2127,2)</f>
        <v>0</v>
      </c>
    </row>
    <row r="2128" spans="1:11" outlineLevel="1" x14ac:dyDescent="0.2">
      <c r="A2128" s="31"/>
      <c r="B2128" s="32"/>
      <c r="C2128" s="71" t="s">
        <v>7179</v>
      </c>
      <c r="D2128" s="64"/>
      <c r="E2128" s="65">
        <v>1660.4119000000001</v>
      </c>
      <c r="F2128" s="34"/>
      <c r="G2128" s="34"/>
      <c r="H2128" s="33"/>
      <c r="I2128" s="33"/>
      <c r="J2128" s="33"/>
      <c r="K2128" s="33"/>
    </row>
    <row r="2129" spans="1:11" x14ac:dyDescent="0.2">
      <c r="A2129" s="36" t="s">
        <v>148</v>
      </c>
      <c r="B2129" s="37" t="s">
        <v>46</v>
      </c>
      <c r="C2129" s="58" t="s">
        <v>47</v>
      </c>
      <c r="D2129" s="38"/>
      <c r="E2129" s="39"/>
      <c r="F2129" s="40"/>
      <c r="G2129" s="40">
        <f>SUM(G2130:G2563)</f>
        <v>0</v>
      </c>
      <c r="H2129" s="39"/>
      <c r="I2129" s="39">
        <f>SUM(I2130:I2563)</f>
        <v>395.18999999999994</v>
      </c>
      <c r="J2129" s="39"/>
      <c r="K2129" s="39">
        <f>SUM(K2130:K2563)</f>
        <v>0</v>
      </c>
    </row>
    <row r="2130" spans="1:11" ht="22.5" outlineLevel="1" x14ac:dyDescent="0.2">
      <c r="A2130" s="43">
        <v>146</v>
      </c>
      <c r="B2130" s="44" t="s">
        <v>7180</v>
      </c>
      <c r="C2130" s="59" t="s">
        <v>7181</v>
      </c>
      <c r="D2130" s="45" t="s">
        <v>172</v>
      </c>
      <c r="E2130" s="46">
        <v>158.88</v>
      </c>
      <c r="F2130" s="47">
        <v>0</v>
      </c>
      <c r="G2130" s="48">
        <f>ROUND(E2130*F2130,2)</f>
        <v>0</v>
      </c>
      <c r="H2130" s="46">
        <v>1.7680000000000001E-2</v>
      </c>
      <c r="I2130" s="46">
        <f>ROUND(E2130*H2130,2)</f>
        <v>2.81</v>
      </c>
      <c r="J2130" s="46">
        <v>0</v>
      </c>
      <c r="K2130" s="46">
        <f>ROUND(E2130*J2130,2)</f>
        <v>0</v>
      </c>
    </row>
    <row r="2131" spans="1:11" outlineLevel="1" x14ac:dyDescent="0.2">
      <c r="A2131" s="31"/>
      <c r="B2131" s="32"/>
      <c r="C2131" s="71" t="s">
        <v>7183</v>
      </c>
      <c r="D2131" s="64"/>
      <c r="E2131" s="65"/>
      <c r="F2131" s="34"/>
      <c r="G2131" s="34"/>
      <c r="H2131" s="33"/>
      <c r="I2131" s="33"/>
      <c r="J2131" s="33"/>
      <c r="K2131" s="33"/>
    </row>
    <row r="2132" spans="1:11" outlineLevel="1" x14ac:dyDescent="0.2">
      <c r="A2132" s="31"/>
      <c r="B2132" s="32"/>
      <c r="C2132" s="71" t="s">
        <v>7184</v>
      </c>
      <c r="D2132" s="64"/>
      <c r="E2132" s="65">
        <v>79.55</v>
      </c>
      <c r="F2132" s="34"/>
      <c r="G2132" s="34"/>
      <c r="H2132" s="33"/>
      <c r="I2132" s="33"/>
      <c r="J2132" s="33"/>
      <c r="K2132" s="33"/>
    </row>
    <row r="2133" spans="1:11" outlineLevel="1" x14ac:dyDescent="0.2">
      <c r="A2133" s="31"/>
      <c r="B2133" s="32"/>
      <c r="C2133" s="71" t="s">
        <v>7185</v>
      </c>
      <c r="D2133" s="64"/>
      <c r="E2133" s="65">
        <v>79.33</v>
      </c>
      <c r="F2133" s="34"/>
      <c r="G2133" s="34"/>
      <c r="H2133" s="33"/>
      <c r="I2133" s="33"/>
      <c r="J2133" s="33"/>
      <c r="K2133" s="33"/>
    </row>
    <row r="2134" spans="1:11" outlineLevel="1" x14ac:dyDescent="0.2">
      <c r="A2134" s="43">
        <v>147</v>
      </c>
      <c r="B2134" s="44" t="s">
        <v>7186</v>
      </c>
      <c r="C2134" s="59" t="s">
        <v>7187</v>
      </c>
      <c r="D2134" s="45" t="s">
        <v>172</v>
      </c>
      <c r="E2134" s="46">
        <v>328.04</v>
      </c>
      <c r="F2134" s="47">
        <v>0</v>
      </c>
      <c r="G2134" s="48">
        <f>ROUND(E2134*F2134,2)</f>
        <v>0</v>
      </c>
      <c r="H2134" s="46">
        <v>0.01</v>
      </c>
      <c r="I2134" s="46">
        <f>ROUND(E2134*H2134,2)</f>
        <v>3.28</v>
      </c>
      <c r="J2134" s="46">
        <v>0</v>
      </c>
      <c r="K2134" s="46">
        <f>ROUND(E2134*J2134,2)</f>
        <v>0</v>
      </c>
    </row>
    <row r="2135" spans="1:11" outlineLevel="1" x14ac:dyDescent="0.2">
      <c r="A2135" s="31"/>
      <c r="B2135" s="32"/>
      <c r="C2135" s="365" t="s">
        <v>7188</v>
      </c>
      <c r="D2135" s="366"/>
      <c r="E2135" s="366"/>
      <c r="F2135" s="366"/>
      <c r="G2135" s="366"/>
      <c r="H2135" s="33"/>
      <c r="I2135" s="33"/>
      <c r="J2135" s="33"/>
      <c r="K2135" s="33"/>
    </row>
    <row r="2136" spans="1:11" outlineLevel="1" x14ac:dyDescent="0.2">
      <c r="A2136" s="31"/>
      <c r="B2136" s="32"/>
      <c r="C2136" s="71" t="s">
        <v>7189</v>
      </c>
      <c r="D2136" s="64"/>
      <c r="E2136" s="65"/>
      <c r="F2136" s="34"/>
      <c r="G2136" s="34"/>
      <c r="H2136" s="33"/>
      <c r="I2136" s="33"/>
      <c r="J2136" s="33"/>
      <c r="K2136" s="33"/>
    </row>
    <row r="2137" spans="1:11" outlineLevel="1" x14ac:dyDescent="0.2">
      <c r="A2137" s="31"/>
      <c r="B2137" s="32"/>
      <c r="C2137" s="71" t="s">
        <v>6714</v>
      </c>
      <c r="D2137" s="64"/>
      <c r="E2137" s="65">
        <v>32.92</v>
      </c>
      <c r="F2137" s="34"/>
      <c r="G2137" s="34"/>
      <c r="H2137" s="33"/>
      <c r="I2137" s="33"/>
      <c r="J2137" s="33"/>
      <c r="K2137" s="33"/>
    </row>
    <row r="2138" spans="1:11" outlineLevel="1" x14ac:dyDescent="0.2">
      <c r="A2138" s="31"/>
      <c r="B2138" s="32"/>
      <c r="C2138" s="71" t="s">
        <v>7190</v>
      </c>
      <c r="D2138" s="64"/>
      <c r="E2138" s="65">
        <v>215.47</v>
      </c>
      <c r="F2138" s="34"/>
      <c r="G2138" s="34"/>
      <c r="H2138" s="33"/>
      <c r="I2138" s="33"/>
      <c r="J2138" s="33"/>
      <c r="K2138" s="33"/>
    </row>
    <row r="2139" spans="1:11" outlineLevel="1" x14ac:dyDescent="0.2">
      <c r="A2139" s="31"/>
      <c r="B2139" s="32"/>
      <c r="C2139" s="71" t="s">
        <v>7191</v>
      </c>
      <c r="D2139" s="64"/>
      <c r="E2139" s="65">
        <v>79.650000000000006</v>
      </c>
      <c r="F2139" s="34"/>
      <c r="G2139" s="34"/>
      <c r="H2139" s="33"/>
      <c r="I2139" s="33"/>
      <c r="J2139" s="33"/>
      <c r="K2139" s="33"/>
    </row>
    <row r="2140" spans="1:11" ht="22.5" outlineLevel="1" x14ac:dyDescent="0.2">
      <c r="A2140" s="43">
        <v>148</v>
      </c>
      <c r="B2140" s="44" t="s">
        <v>7192</v>
      </c>
      <c r="C2140" s="59" t="s">
        <v>7193</v>
      </c>
      <c r="D2140" s="45" t="s">
        <v>373</v>
      </c>
      <c r="E2140" s="46">
        <v>150</v>
      </c>
      <c r="F2140" s="47">
        <v>0</v>
      </c>
      <c r="G2140" s="48">
        <f>ROUND(E2140*F2140,2)</f>
        <v>0</v>
      </c>
      <c r="H2140" s="46">
        <v>2.0000000000000002E-5</v>
      </c>
      <c r="I2140" s="46">
        <f>ROUND(E2140*H2140,2)</f>
        <v>0</v>
      </c>
      <c r="J2140" s="46">
        <v>0</v>
      </c>
      <c r="K2140" s="46">
        <f>ROUND(E2140*J2140,2)</f>
        <v>0</v>
      </c>
    </row>
    <row r="2141" spans="1:11" outlineLevel="1" x14ac:dyDescent="0.2">
      <c r="A2141" s="31"/>
      <c r="B2141" s="32"/>
      <c r="C2141" s="71" t="s">
        <v>906</v>
      </c>
      <c r="D2141" s="64"/>
      <c r="E2141" s="65"/>
      <c r="F2141" s="34"/>
      <c r="G2141" s="34"/>
      <c r="H2141" s="33"/>
      <c r="I2141" s="33"/>
      <c r="J2141" s="33"/>
      <c r="K2141" s="33"/>
    </row>
    <row r="2142" spans="1:11" outlineLevel="1" x14ac:dyDescent="0.2">
      <c r="A2142" s="31"/>
      <c r="B2142" s="32"/>
      <c r="C2142" s="71" t="s">
        <v>7194</v>
      </c>
      <c r="D2142" s="64"/>
      <c r="E2142" s="65">
        <v>150</v>
      </c>
      <c r="F2142" s="34"/>
      <c r="G2142" s="34"/>
      <c r="H2142" s="33"/>
      <c r="I2142" s="33"/>
      <c r="J2142" s="33"/>
      <c r="K2142" s="33"/>
    </row>
    <row r="2143" spans="1:11" outlineLevel="1" x14ac:dyDescent="0.2">
      <c r="A2143" s="43">
        <v>149</v>
      </c>
      <c r="B2143" s="44" t="s">
        <v>2131</v>
      </c>
      <c r="C2143" s="59" t="s">
        <v>2132</v>
      </c>
      <c r="D2143" s="45" t="s">
        <v>179</v>
      </c>
      <c r="E2143" s="46">
        <v>4.8000000000000001E-2</v>
      </c>
      <c r="F2143" s="47">
        <v>0</v>
      </c>
      <c r="G2143" s="48">
        <f>ROUND(E2143*F2143,2)</f>
        <v>0</v>
      </c>
      <c r="H2143" s="46">
        <v>2.5249999999999999</v>
      </c>
      <c r="I2143" s="46">
        <f>ROUND(E2143*H2143,2)</f>
        <v>0.12</v>
      </c>
      <c r="J2143" s="46">
        <v>0</v>
      </c>
      <c r="K2143" s="46">
        <f>ROUND(E2143*J2143,2)</f>
        <v>0</v>
      </c>
    </row>
    <row r="2144" spans="1:11" outlineLevel="1" x14ac:dyDescent="0.2">
      <c r="A2144" s="31"/>
      <c r="B2144" s="32"/>
      <c r="C2144" s="365" t="s">
        <v>2133</v>
      </c>
      <c r="D2144" s="366"/>
      <c r="E2144" s="366"/>
      <c r="F2144" s="366"/>
      <c r="G2144" s="366"/>
      <c r="H2144" s="33"/>
      <c r="I2144" s="33"/>
      <c r="J2144" s="33"/>
      <c r="K2144" s="33"/>
    </row>
    <row r="2145" spans="1:11" outlineLevel="1" x14ac:dyDescent="0.2">
      <c r="A2145" s="31"/>
      <c r="B2145" s="32"/>
      <c r="C2145" s="71" t="s">
        <v>7195</v>
      </c>
      <c r="D2145" s="64"/>
      <c r="E2145" s="65">
        <v>4.8000000000000001E-2</v>
      </c>
      <c r="F2145" s="34"/>
      <c r="G2145" s="34"/>
      <c r="H2145" s="33"/>
      <c r="I2145" s="33"/>
      <c r="J2145" s="33"/>
      <c r="K2145" s="33"/>
    </row>
    <row r="2146" spans="1:11" outlineLevel="1" x14ac:dyDescent="0.2">
      <c r="A2146" s="43">
        <v>150</v>
      </c>
      <c r="B2146" s="44" t="s">
        <v>2136</v>
      </c>
      <c r="C2146" s="59" t="s">
        <v>2137</v>
      </c>
      <c r="D2146" s="45" t="s">
        <v>179</v>
      </c>
      <c r="E2146" s="46">
        <v>3.1949999999999998</v>
      </c>
      <c r="F2146" s="47">
        <v>0</v>
      </c>
      <c r="G2146" s="48">
        <f>ROUND(E2146*F2146,2)</f>
        <v>0</v>
      </c>
      <c r="H2146" s="46">
        <v>2.5249999999999999</v>
      </c>
      <c r="I2146" s="46">
        <f>ROUND(E2146*H2146,2)</f>
        <v>8.07</v>
      </c>
      <c r="J2146" s="46">
        <v>0</v>
      </c>
      <c r="K2146" s="46">
        <f>ROUND(E2146*J2146,2)</f>
        <v>0</v>
      </c>
    </row>
    <row r="2147" spans="1:11" outlineLevel="1" x14ac:dyDescent="0.2">
      <c r="A2147" s="31"/>
      <c r="B2147" s="32"/>
      <c r="C2147" s="365" t="s">
        <v>2133</v>
      </c>
      <c r="D2147" s="366"/>
      <c r="E2147" s="366"/>
      <c r="F2147" s="366"/>
      <c r="G2147" s="366"/>
      <c r="H2147" s="33"/>
      <c r="I2147" s="33"/>
      <c r="J2147" s="33"/>
      <c r="K2147" s="33"/>
    </row>
    <row r="2148" spans="1:11" outlineLevel="1" x14ac:dyDescent="0.2">
      <c r="A2148" s="31"/>
      <c r="B2148" s="32"/>
      <c r="C2148" s="71" t="s">
        <v>5872</v>
      </c>
      <c r="D2148" s="64"/>
      <c r="E2148" s="65"/>
      <c r="F2148" s="34"/>
      <c r="G2148" s="34"/>
      <c r="H2148" s="33"/>
      <c r="I2148" s="33"/>
      <c r="J2148" s="33"/>
      <c r="K2148" s="33"/>
    </row>
    <row r="2149" spans="1:11" outlineLevel="1" x14ac:dyDescent="0.2">
      <c r="A2149" s="31"/>
      <c r="B2149" s="32"/>
      <c r="C2149" s="71" t="s">
        <v>7196</v>
      </c>
      <c r="D2149" s="64"/>
      <c r="E2149" s="65">
        <v>0.57499999999999996</v>
      </c>
      <c r="F2149" s="34"/>
      <c r="G2149" s="34"/>
      <c r="H2149" s="33"/>
      <c r="I2149" s="33"/>
      <c r="J2149" s="33"/>
      <c r="K2149" s="33"/>
    </row>
    <row r="2150" spans="1:11" outlineLevel="1" x14ac:dyDescent="0.2">
      <c r="A2150" s="31"/>
      <c r="B2150" s="32"/>
      <c r="C2150" s="71" t="s">
        <v>6295</v>
      </c>
      <c r="D2150" s="64"/>
      <c r="E2150" s="65"/>
      <c r="F2150" s="34"/>
      <c r="G2150" s="34"/>
      <c r="H2150" s="33"/>
      <c r="I2150" s="33"/>
      <c r="J2150" s="33"/>
      <c r="K2150" s="33"/>
    </row>
    <row r="2151" spans="1:11" outlineLevel="1" x14ac:dyDescent="0.2">
      <c r="A2151" s="31"/>
      <c r="B2151" s="32"/>
      <c r="C2151" s="71" t="s">
        <v>7197</v>
      </c>
      <c r="D2151" s="64"/>
      <c r="E2151" s="65">
        <v>2.62</v>
      </c>
      <c r="F2151" s="34"/>
      <c r="G2151" s="34"/>
      <c r="H2151" s="33"/>
      <c r="I2151" s="33"/>
      <c r="J2151" s="33"/>
      <c r="K2151" s="33"/>
    </row>
    <row r="2152" spans="1:11" ht="22.5" outlineLevel="1" x14ac:dyDescent="0.2">
      <c r="A2152" s="43">
        <v>151</v>
      </c>
      <c r="B2152" s="44" t="s">
        <v>2152</v>
      </c>
      <c r="C2152" s="59" t="s">
        <v>2153</v>
      </c>
      <c r="D2152" s="45" t="s">
        <v>179</v>
      </c>
      <c r="E2152" s="46">
        <v>0.67400000000000004</v>
      </c>
      <c r="F2152" s="47">
        <v>0</v>
      </c>
      <c r="G2152" s="48">
        <f>ROUND(E2152*F2152,2)</f>
        <v>0</v>
      </c>
      <c r="H2152" s="46">
        <v>2.5</v>
      </c>
      <c r="I2152" s="46">
        <f>ROUND(E2152*H2152,2)</f>
        <v>1.69</v>
      </c>
      <c r="J2152" s="46">
        <v>0</v>
      </c>
      <c r="K2152" s="46">
        <f>ROUND(E2152*J2152,2)</f>
        <v>0</v>
      </c>
    </row>
    <row r="2153" spans="1:11" outlineLevel="1" x14ac:dyDescent="0.2">
      <c r="A2153" s="31"/>
      <c r="B2153" s="32"/>
      <c r="C2153" s="71" t="s">
        <v>7198</v>
      </c>
      <c r="D2153" s="64"/>
      <c r="E2153" s="65">
        <v>0.8</v>
      </c>
      <c r="F2153" s="34"/>
      <c r="G2153" s="34"/>
      <c r="H2153" s="33"/>
      <c r="I2153" s="33"/>
      <c r="J2153" s="33"/>
      <c r="K2153" s="33"/>
    </row>
    <row r="2154" spans="1:11" outlineLevel="1" x14ac:dyDescent="0.2">
      <c r="A2154" s="31"/>
      <c r="B2154" s="32"/>
      <c r="C2154" s="71" t="s">
        <v>7199</v>
      </c>
      <c r="D2154" s="64"/>
      <c r="E2154" s="65">
        <v>-0.126</v>
      </c>
      <c r="F2154" s="34"/>
      <c r="G2154" s="34"/>
      <c r="H2154" s="33"/>
      <c r="I2154" s="33"/>
      <c r="J2154" s="33"/>
      <c r="K2154" s="33"/>
    </row>
    <row r="2155" spans="1:11" outlineLevel="1" x14ac:dyDescent="0.2">
      <c r="A2155" s="43">
        <v>152</v>
      </c>
      <c r="B2155" s="44" t="s">
        <v>2156</v>
      </c>
      <c r="C2155" s="59" t="s">
        <v>2157</v>
      </c>
      <c r="D2155" s="45" t="s">
        <v>179</v>
      </c>
      <c r="E2155" s="46">
        <v>3.1949999999999998</v>
      </c>
      <c r="F2155" s="47">
        <v>0</v>
      </c>
      <c r="G2155" s="48">
        <f>ROUND(E2155*F2155,2)</f>
        <v>0</v>
      </c>
      <c r="H2155" s="46">
        <v>0</v>
      </c>
      <c r="I2155" s="46">
        <f>ROUND(E2155*H2155,2)</f>
        <v>0</v>
      </c>
      <c r="J2155" s="46">
        <v>0</v>
      </c>
      <c r="K2155" s="46">
        <f>ROUND(E2155*J2155,2)</f>
        <v>0</v>
      </c>
    </row>
    <row r="2156" spans="1:11" outlineLevel="1" x14ac:dyDescent="0.2">
      <c r="A2156" s="31"/>
      <c r="B2156" s="32"/>
      <c r="C2156" s="71" t="s">
        <v>7200</v>
      </c>
      <c r="D2156" s="64"/>
      <c r="E2156" s="65">
        <v>3.1949999999999998</v>
      </c>
      <c r="F2156" s="34"/>
      <c r="G2156" s="34"/>
      <c r="H2156" s="33"/>
      <c r="I2156" s="33"/>
      <c r="J2156" s="33"/>
      <c r="K2156" s="33"/>
    </row>
    <row r="2157" spans="1:11" ht="22.5" outlineLevel="1" x14ac:dyDescent="0.2">
      <c r="A2157" s="43">
        <v>481</v>
      </c>
      <c r="B2157" s="44" t="s">
        <v>2234</v>
      </c>
      <c r="C2157" s="59" t="s">
        <v>2235</v>
      </c>
      <c r="D2157" s="68" t="s">
        <v>179</v>
      </c>
      <c r="E2157" s="46">
        <v>98.8155</v>
      </c>
      <c r="F2157" s="47">
        <v>0</v>
      </c>
      <c r="G2157" s="48">
        <f>ROUND(E2157*F2157,2)</f>
        <v>0</v>
      </c>
      <c r="H2157" s="46">
        <v>0.27562999999999999</v>
      </c>
      <c r="I2157" s="46">
        <f>ROUND(E2157*H2157,2)</f>
        <v>27.24</v>
      </c>
      <c r="J2157" s="46">
        <v>0</v>
      </c>
      <c r="K2157" s="46">
        <f>ROUND(E2157*J2157,2)</f>
        <v>0</v>
      </c>
    </row>
    <row r="2158" spans="1:11" outlineLevel="1" x14ac:dyDescent="0.2">
      <c r="A2158" s="31"/>
      <c r="B2158" s="32"/>
      <c r="C2158" s="71" t="s">
        <v>8816</v>
      </c>
      <c r="D2158" s="65"/>
      <c r="E2158" s="65"/>
      <c r="F2158" s="34"/>
      <c r="G2158" s="34"/>
      <c r="H2158" s="33"/>
      <c r="I2158" s="33"/>
      <c r="J2158" s="33"/>
      <c r="K2158" s="33"/>
    </row>
    <row r="2159" spans="1:11" outlineLevel="1" x14ac:dyDescent="0.2">
      <c r="A2159" s="31"/>
      <c r="B2159" s="32"/>
      <c r="C2159" s="71" t="s">
        <v>8817</v>
      </c>
      <c r="D2159" s="65"/>
      <c r="E2159" s="65">
        <v>0.96599999999999997</v>
      </c>
      <c r="F2159" s="34"/>
      <c r="G2159" s="34"/>
      <c r="H2159" s="33"/>
      <c r="I2159" s="33"/>
      <c r="J2159" s="33"/>
      <c r="K2159" s="33"/>
    </row>
    <row r="2160" spans="1:11" outlineLevel="1" x14ac:dyDescent="0.2">
      <c r="A2160" s="31"/>
      <c r="B2160" s="32"/>
      <c r="C2160" s="71" t="s">
        <v>8818</v>
      </c>
      <c r="D2160" s="65"/>
      <c r="E2160" s="65">
        <v>1.7275</v>
      </c>
      <c r="F2160" s="34"/>
      <c r="G2160" s="34"/>
      <c r="H2160" s="33"/>
      <c r="I2160" s="33"/>
      <c r="J2160" s="33"/>
      <c r="K2160" s="33"/>
    </row>
    <row r="2161" spans="1:11" outlineLevel="1" x14ac:dyDescent="0.2">
      <c r="A2161" s="31"/>
      <c r="B2161" s="32"/>
      <c r="C2161" s="71" t="s">
        <v>8819</v>
      </c>
      <c r="D2161" s="65"/>
      <c r="E2161" s="65">
        <v>1.65</v>
      </c>
      <c r="F2161" s="34"/>
      <c r="G2161" s="34"/>
      <c r="H2161" s="33"/>
      <c r="I2161" s="33"/>
      <c r="J2161" s="33"/>
      <c r="K2161" s="33"/>
    </row>
    <row r="2162" spans="1:11" outlineLevel="1" x14ac:dyDescent="0.2">
      <c r="A2162" s="31"/>
      <c r="B2162" s="32"/>
      <c r="C2162" s="71" t="s">
        <v>8820</v>
      </c>
      <c r="D2162" s="65"/>
      <c r="E2162" s="65">
        <v>0.4325</v>
      </c>
      <c r="F2162" s="34"/>
      <c r="G2162" s="34"/>
      <c r="H2162" s="33"/>
      <c r="I2162" s="33"/>
      <c r="J2162" s="33"/>
      <c r="K2162" s="33"/>
    </row>
    <row r="2163" spans="1:11" outlineLevel="1" x14ac:dyDescent="0.2">
      <c r="A2163" s="31"/>
      <c r="B2163" s="32"/>
      <c r="C2163" s="71" t="s">
        <v>8821</v>
      </c>
      <c r="D2163" s="65"/>
      <c r="E2163" s="65">
        <v>0.23799999999999999</v>
      </c>
      <c r="F2163" s="34"/>
      <c r="G2163" s="34"/>
      <c r="H2163" s="33"/>
      <c r="I2163" s="33"/>
      <c r="J2163" s="33"/>
      <c r="K2163" s="33"/>
    </row>
    <row r="2164" spans="1:11" outlineLevel="1" x14ac:dyDescent="0.2">
      <c r="A2164" s="31"/>
      <c r="B2164" s="32"/>
      <c r="C2164" s="71" t="s">
        <v>8822</v>
      </c>
      <c r="D2164" s="65"/>
      <c r="E2164" s="65">
        <v>0.23849999999999999</v>
      </c>
      <c r="F2164" s="34"/>
      <c r="G2164" s="34"/>
      <c r="H2164" s="33"/>
      <c r="I2164" s="33"/>
      <c r="J2164" s="33"/>
      <c r="K2164" s="33"/>
    </row>
    <row r="2165" spans="1:11" outlineLevel="1" x14ac:dyDescent="0.2">
      <c r="A2165" s="31"/>
      <c r="B2165" s="32"/>
      <c r="C2165" s="71" t="s">
        <v>8823</v>
      </c>
      <c r="D2165" s="65"/>
      <c r="E2165" s="65">
        <v>0.16250000000000001</v>
      </c>
      <c r="F2165" s="34"/>
      <c r="G2165" s="34"/>
      <c r="H2165" s="33"/>
      <c r="I2165" s="33"/>
      <c r="J2165" s="33"/>
      <c r="K2165" s="33"/>
    </row>
    <row r="2166" spans="1:11" outlineLevel="1" x14ac:dyDescent="0.2">
      <c r="A2166" s="31"/>
      <c r="B2166" s="32"/>
      <c r="C2166" s="71" t="s">
        <v>8824</v>
      </c>
      <c r="D2166" s="65"/>
      <c r="E2166" s="65">
        <v>0.1895</v>
      </c>
      <c r="F2166" s="34"/>
      <c r="G2166" s="34"/>
      <c r="H2166" s="33"/>
      <c r="I2166" s="33"/>
      <c r="J2166" s="33"/>
      <c r="K2166" s="33"/>
    </row>
    <row r="2167" spans="1:11" outlineLevel="1" x14ac:dyDescent="0.2">
      <c r="A2167" s="31"/>
      <c r="B2167" s="32"/>
      <c r="C2167" s="71" t="s">
        <v>8825</v>
      </c>
      <c r="D2167" s="65"/>
      <c r="E2167" s="65">
        <v>8.9499999999999996E-2</v>
      </c>
      <c r="F2167" s="34"/>
      <c r="G2167" s="34"/>
      <c r="H2167" s="33"/>
      <c r="I2167" s="33"/>
      <c r="J2167" s="33"/>
      <c r="K2167" s="33"/>
    </row>
    <row r="2168" spans="1:11" outlineLevel="1" x14ac:dyDescent="0.2">
      <c r="A2168" s="31"/>
      <c r="B2168" s="32"/>
      <c r="C2168" s="71" t="s">
        <v>8826</v>
      </c>
      <c r="D2168" s="65"/>
      <c r="E2168" s="65">
        <v>0.09</v>
      </c>
      <c r="F2168" s="34"/>
      <c r="G2168" s="34"/>
      <c r="H2168" s="33"/>
      <c r="I2168" s="33"/>
      <c r="J2168" s="33"/>
      <c r="K2168" s="33"/>
    </row>
    <row r="2169" spans="1:11" outlineLevel="1" x14ac:dyDescent="0.2">
      <c r="A2169" s="31"/>
      <c r="B2169" s="32"/>
      <c r="C2169" s="71" t="s">
        <v>8827</v>
      </c>
      <c r="D2169" s="65"/>
      <c r="E2169" s="65">
        <v>0.193</v>
      </c>
      <c r="F2169" s="34"/>
      <c r="G2169" s="34"/>
      <c r="H2169" s="33"/>
      <c r="I2169" s="33"/>
      <c r="J2169" s="33"/>
      <c r="K2169" s="33"/>
    </row>
    <row r="2170" spans="1:11" outlineLevel="1" x14ac:dyDescent="0.2">
      <c r="A2170" s="31"/>
      <c r="B2170" s="32"/>
      <c r="C2170" s="71" t="s">
        <v>8828</v>
      </c>
      <c r="D2170" s="65"/>
      <c r="E2170" s="65">
        <v>8.2500000000000004E-2</v>
      </c>
      <c r="F2170" s="34"/>
      <c r="G2170" s="34"/>
      <c r="H2170" s="33"/>
      <c r="I2170" s="33"/>
      <c r="J2170" s="33"/>
      <c r="K2170" s="33"/>
    </row>
    <row r="2171" spans="1:11" outlineLevel="1" x14ac:dyDescent="0.2">
      <c r="A2171" s="31"/>
      <c r="B2171" s="32"/>
      <c r="C2171" s="71" t="s">
        <v>8829</v>
      </c>
      <c r="D2171" s="65"/>
      <c r="E2171" s="65">
        <v>2.5489999999999999</v>
      </c>
      <c r="F2171" s="34"/>
      <c r="G2171" s="34"/>
      <c r="H2171" s="33"/>
      <c r="I2171" s="33"/>
      <c r="J2171" s="33"/>
      <c r="K2171" s="33"/>
    </row>
    <row r="2172" spans="1:11" outlineLevel="1" x14ac:dyDescent="0.2">
      <c r="A2172" s="31"/>
      <c r="B2172" s="32"/>
      <c r="C2172" s="71" t="s">
        <v>8830</v>
      </c>
      <c r="D2172" s="65"/>
      <c r="E2172" s="65">
        <v>0.2515</v>
      </c>
      <c r="F2172" s="34"/>
      <c r="G2172" s="34"/>
      <c r="H2172" s="33"/>
      <c r="I2172" s="33"/>
      <c r="J2172" s="33"/>
      <c r="K2172" s="33"/>
    </row>
    <row r="2173" spans="1:11" outlineLevel="1" x14ac:dyDescent="0.2">
      <c r="A2173" s="31"/>
      <c r="B2173" s="32"/>
      <c r="C2173" s="71" t="s">
        <v>8831</v>
      </c>
      <c r="D2173" s="65"/>
      <c r="E2173" s="65">
        <v>0.16200000000000001</v>
      </c>
      <c r="F2173" s="34"/>
      <c r="G2173" s="34"/>
      <c r="H2173" s="33"/>
      <c r="I2173" s="33"/>
      <c r="J2173" s="33"/>
      <c r="K2173" s="33"/>
    </row>
    <row r="2174" spans="1:11" outlineLevel="1" x14ac:dyDescent="0.2">
      <c r="A2174" s="31"/>
      <c r="B2174" s="32"/>
      <c r="C2174" s="71" t="s">
        <v>8832</v>
      </c>
      <c r="D2174" s="65"/>
      <c r="E2174" s="65">
        <v>7.6499999999999999E-2</v>
      </c>
      <c r="F2174" s="34"/>
      <c r="G2174" s="34"/>
      <c r="H2174" s="33"/>
      <c r="I2174" s="33"/>
      <c r="J2174" s="33"/>
      <c r="K2174" s="33"/>
    </row>
    <row r="2175" spans="1:11" outlineLevel="1" x14ac:dyDescent="0.2">
      <c r="A2175" s="31"/>
      <c r="B2175" s="32"/>
      <c r="C2175" s="71" t="s">
        <v>8833</v>
      </c>
      <c r="D2175" s="65"/>
      <c r="E2175" s="65">
        <v>0.25</v>
      </c>
      <c r="F2175" s="34"/>
      <c r="G2175" s="34"/>
      <c r="H2175" s="33"/>
      <c r="I2175" s="33"/>
      <c r="J2175" s="33"/>
      <c r="K2175" s="33"/>
    </row>
    <row r="2176" spans="1:11" outlineLevel="1" x14ac:dyDescent="0.2">
      <c r="A2176" s="31"/>
      <c r="B2176" s="32"/>
      <c r="C2176" s="71" t="s">
        <v>8834</v>
      </c>
      <c r="D2176" s="65"/>
      <c r="E2176" s="65">
        <v>0.53249999999999997</v>
      </c>
      <c r="F2176" s="34"/>
      <c r="G2176" s="34"/>
      <c r="H2176" s="33"/>
      <c r="I2176" s="33"/>
      <c r="J2176" s="33"/>
      <c r="K2176" s="33"/>
    </row>
    <row r="2177" spans="1:11" outlineLevel="1" x14ac:dyDescent="0.2">
      <c r="A2177" s="31"/>
      <c r="B2177" s="32"/>
      <c r="C2177" s="71" t="s">
        <v>8835</v>
      </c>
      <c r="D2177" s="65"/>
      <c r="E2177" s="65">
        <v>0.1915</v>
      </c>
      <c r="F2177" s="34"/>
      <c r="G2177" s="34"/>
      <c r="H2177" s="33"/>
      <c r="I2177" s="33"/>
      <c r="J2177" s="33"/>
      <c r="K2177" s="33"/>
    </row>
    <row r="2178" spans="1:11" outlineLevel="1" x14ac:dyDescent="0.2">
      <c r="A2178" s="31"/>
      <c r="B2178" s="32"/>
      <c r="C2178" s="71" t="s">
        <v>8836</v>
      </c>
      <c r="D2178" s="65"/>
      <c r="E2178" s="65">
        <v>0.13200000000000001</v>
      </c>
      <c r="F2178" s="34"/>
      <c r="G2178" s="34"/>
      <c r="H2178" s="33"/>
      <c r="I2178" s="33"/>
      <c r="J2178" s="33"/>
      <c r="K2178" s="33"/>
    </row>
    <row r="2179" spans="1:11" outlineLevel="1" x14ac:dyDescent="0.2">
      <c r="A2179" s="31"/>
      <c r="B2179" s="32"/>
      <c r="C2179" s="71" t="s">
        <v>8837</v>
      </c>
      <c r="D2179" s="65"/>
      <c r="E2179" s="65">
        <v>6.3E-2</v>
      </c>
      <c r="F2179" s="34"/>
      <c r="G2179" s="34"/>
      <c r="H2179" s="33"/>
      <c r="I2179" s="33"/>
      <c r="J2179" s="33"/>
      <c r="K2179" s="33"/>
    </row>
    <row r="2180" spans="1:11" outlineLevel="1" x14ac:dyDescent="0.2">
      <c r="A2180" s="31"/>
      <c r="B2180" s="32"/>
      <c r="C2180" s="71" t="s">
        <v>8838</v>
      </c>
      <c r="D2180" s="65"/>
      <c r="E2180" s="65">
        <v>2.8050000000000002</v>
      </c>
      <c r="F2180" s="34"/>
      <c r="G2180" s="34"/>
      <c r="H2180" s="33"/>
      <c r="I2180" s="33"/>
      <c r="J2180" s="33"/>
      <c r="K2180" s="33"/>
    </row>
    <row r="2181" spans="1:11" outlineLevel="1" x14ac:dyDescent="0.2">
      <c r="A2181" s="31"/>
      <c r="B2181" s="32"/>
      <c r="C2181" s="71" t="s">
        <v>8839</v>
      </c>
      <c r="D2181" s="65"/>
      <c r="E2181" s="65">
        <v>3.9775</v>
      </c>
      <c r="F2181" s="34"/>
      <c r="G2181" s="34"/>
      <c r="H2181" s="33"/>
      <c r="I2181" s="33"/>
      <c r="J2181" s="33"/>
      <c r="K2181" s="33"/>
    </row>
    <row r="2182" spans="1:11" outlineLevel="1" x14ac:dyDescent="0.2">
      <c r="A2182" s="31"/>
      <c r="B2182" s="32"/>
      <c r="C2182" s="71" t="s">
        <v>8840</v>
      </c>
      <c r="D2182" s="65"/>
      <c r="E2182" s="65">
        <v>0.65749999999999997</v>
      </c>
      <c r="F2182" s="34"/>
      <c r="G2182" s="34"/>
      <c r="H2182" s="33"/>
      <c r="I2182" s="33"/>
      <c r="J2182" s="33"/>
      <c r="K2182" s="33"/>
    </row>
    <row r="2183" spans="1:11" outlineLevel="1" x14ac:dyDescent="0.2">
      <c r="A2183" s="31"/>
      <c r="B2183" s="32"/>
      <c r="C2183" s="71" t="s">
        <v>8841</v>
      </c>
      <c r="D2183" s="65"/>
      <c r="E2183" s="65">
        <v>0.68100000000000005</v>
      </c>
      <c r="F2183" s="34"/>
      <c r="G2183" s="34"/>
      <c r="H2183" s="33"/>
      <c r="I2183" s="33"/>
      <c r="J2183" s="33"/>
      <c r="K2183" s="33"/>
    </row>
    <row r="2184" spans="1:11" outlineLevel="1" x14ac:dyDescent="0.2">
      <c r="A2184" s="31"/>
      <c r="B2184" s="32"/>
      <c r="C2184" s="71" t="s">
        <v>8842</v>
      </c>
      <c r="D2184" s="65"/>
      <c r="E2184" s="65">
        <v>0.16550000000000001</v>
      </c>
      <c r="F2184" s="34"/>
      <c r="G2184" s="34"/>
      <c r="H2184" s="33"/>
      <c r="I2184" s="33"/>
      <c r="J2184" s="33"/>
      <c r="K2184" s="33"/>
    </row>
    <row r="2185" spans="1:11" outlineLevel="1" x14ac:dyDescent="0.2">
      <c r="A2185" s="31"/>
      <c r="B2185" s="32"/>
      <c r="C2185" s="71" t="s">
        <v>8843</v>
      </c>
      <c r="D2185" s="65"/>
      <c r="E2185" s="65">
        <v>0.17249999999999999</v>
      </c>
      <c r="F2185" s="34"/>
      <c r="G2185" s="34"/>
      <c r="H2185" s="33"/>
      <c r="I2185" s="33"/>
      <c r="J2185" s="33"/>
      <c r="K2185" s="33"/>
    </row>
    <row r="2186" spans="1:11" outlineLevel="1" x14ac:dyDescent="0.2">
      <c r="A2186" s="31"/>
      <c r="B2186" s="32"/>
      <c r="C2186" s="71" t="s">
        <v>8844</v>
      </c>
      <c r="D2186" s="65"/>
      <c r="E2186" s="65">
        <v>0.2495</v>
      </c>
      <c r="F2186" s="34"/>
      <c r="G2186" s="34"/>
      <c r="H2186" s="33"/>
      <c r="I2186" s="33"/>
      <c r="J2186" s="33"/>
      <c r="K2186" s="33"/>
    </row>
    <row r="2187" spans="1:11" outlineLevel="1" x14ac:dyDescent="0.2">
      <c r="A2187" s="31"/>
      <c r="B2187" s="32"/>
      <c r="C2187" s="71" t="s">
        <v>8845</v>
      </c>
      <c r="D2187" s="65"/>
      <c r="E2187" s="65">
        <v>0.55449999999999999</v>
      </c>
      <c r="F2187" s="34"/>
      <c r="G2187" s="34"/>
      <c r="H2187" s="33"/>
      <c r="I2187" s="33"/>
      <c r="J2187" s="33"/>
      <c r="K2187" s="33"/>
    </row>
    <row r="2188" spans="1:11" outlineLevel="1" x14ac:dyDescent="0.2">
      <c r="A2188" s="31"/>
      <c r="B2188" s="32"/>
      <c r="C2188" s="71" t="s">
        <v>8846</v>
      </c>
      <c r="D2188" s="65"/>
      <c r="E2188" s="65">
        <v>0.16550000000000001</v>
      </c>
      <c r="F2188" s="34"/>
      <c r="G2188" s="34"/>
      <c r="H2188" s="33"/>
      <c r="I2188" s="33"/>
      <c r="J2188" s="33"/>
      <c r="K2188" s="33"/>
    </row>
    <row r="2189" spans="1:11" outlineLevel="1" x14ac:dyDescent="0.2">
      <c r="A2189" s="31"/>
      <c r="B2189" s="32"/>
      <c r="C2189" s="71" t="s">
        <v>8847</v>
      </c>
      <c r="D2189" s="65"/>
      <c r="E2189" s="65">
        <v>0.17249999999999999</v>
      </c>
      <c r="F2189" s="34"/>
      <c r="G2189" s="34"/>
      <c r="H2189" s="33"/>
      <c r="I2189" s="33"/>
      <c r="J2189" s="33"/>
      <c r="K2189" s="33"/>
    </row>
    <row r="2190" spans="1:11" outlineLevel="1" x14ac:dyDescent="0.2">
      <c r="A2190" s="31"/>
      <c r="B2190" s="32"/>
      <c r="C2190" s="71" t="s">
        <v>8848</v>
      </c>
      <c r="D2190" s="65"/>
      <c r="E2190" s="65">
        <v>0.2495</v>
      </c>
      <c r="F2190" s="34"/>
      <c r="G2190" s="34"/>
      <c r="H2190" s="33"/>
      <c r="I2190" s="33"/>
      <c r="J2190" s="33"/>
      <c r="K2190" s="33"/>
    </row>
    <row r="2191" spans="1:11" outlineLevel="1" x14ac:dyDescent="0.2">
      <c r="A2191" s="31"/>
      <c r="B2191" s="32"/>
      <c r="C2191" s="71" t="s">
        <v>8849</v>
      </c>
      <c r="D2191" s="65"/>
      <c r="E2191" s="65">
        <v>3.9664999999999999</v>
      </c>
      <c r="F2191" s="34"/>
      <c r="G2191" s="34"/>
      <c r="H2191" s="33"/>
      <c r="I2191" s="33"/>
      <c r="J2191" s="33"/>
      <c r="K2191" s="33"/>
    </row>
    <row r="2192" spans="1:11" outlineLevel="1" x14ac:dyDescent="0.2">
      <c r="A2192" s="31"/>
      <c r="B2192" s="32"/>
      <c r="C2192" s="71" t="s">
        <v>8850</v>
      </c>
      <c r="D2192" s="65"/>
      <c r="E2192" s="65">
        <v>5.7000000000000002E-2</v>
      </c>
      <c r="F2192" s="34"/>
      <c r="G2192" s="34"/>
      <c r="H2192" s="33"/>
      <c r="I2192" s="33"/>
      <c r="J2192" s="33"/>
      <c r="K2192" s="33"/>
    </row>
    <row r="2193" spans="1:11" outlineLevel="1" x14ac:dyDescent="0.2">
      <c r="A2193" s="31"/>
      <c r="B2193" s="32"/>
      <c r="C2193" s="71" t="s">
        <v>8851</v>
      </c>
      <c r="D2193" s="65"/>
      <c r="E2193" s="65"/>
      <c r="F2193" s="34"/>
      <c r="G2193" s="34"/>
      <c r="H2193" s="33"/>
      <c r="I2193" s="33"/>
      <c r="J2193" s="33"/>
      <c r="K2193" s="33"/>
    </row>
    <row r="2194" spans="1:11" outlineLevel="1" x14ac:dyDescent="0.2">
      <c r="A2194" s="31"/>
      <c r="B2194" s="32"/>
      <c r="C2194" s="71" t="s">
        <v>8852</v>
      </c>
      <c r="D2194" s="65"/>
      <c r="E2194" s="65">
        <v>2.665</v>
      </c>
      <c r="F2194" s="34"/>
      <c r="G2194" s="34"/>
      <c r="H2194" s="33"/>
      <c r="I2194" s="33"/>
      <c r="J2194" s="33"/>
      <c r="K2194" s="33"/>
    </row>
    <row r="2195" spans="1:11" outlineLevel="1" x14ac:dyDescent="0.2">
      <c r="A2195" s="31"/>
      <c r="B2195" s="32"/>
      <c r="C2195" s="71" t="s">
        <v>8853</v>
      </c>
      <c r="D2195" s="65"/>
      <c r="E2195" s="65">
        <v>1.0555000000000001</v>
      </c>
      <c r="F2195" s="34"/>
      <c r="G2195" s="34"/>
      <c r="H2195" s="33"/>
      <c r="I2195" s="33"/>
      <c r="J2195" s="33"/>
      <c r="K2195" s="33"/>
    </row>
    <row r="2196" spans="1:11" outlineLevel="1" x14ac:dyDescent="0.2">
      <c r="A2196" s="31"/>
      <c r="B2196" s="32"/>
      <c r="C2196" s="71" t="s">
        <v>8854</v>
      </c>
      <c r="D2196" s="65"/>
      <c r="E2196" s="65">
        <v>0.24099999999999999</v>
      </c>
      <c r="F2196" s="34"/>
      <c r="G2196" s="34"/>
      <c r="H2196" s="33"/>
      <c r="I2196" s="33"/>
      <c r="J2196" s="33"/>
      <c r="K2196" s="33"/>
    </row>
    <row r="2197" spans="1:11" outlineLevel="1" x14ac:dyDescent="0.2">
      <c r="A2197" s="31"/>
      <c r="B2197" s="32"/>
      <c r="C2197" s="71" t="s">
        <v>8855</v>
      </c>
      <c r="D2197" s="65"/>
      <c r="E2197" s="65">
        <v>0.17749999999999999</v>
      </c>
      <c r="F2197" s="34"/>
      <c r="G2197" s="34"/>
      <c r="H2197" s="33"/>
      <c r="I2197" s="33"/>
      <c r="J2197" s="33"/>
      <c r="K2197" s="33"/>
    </row>
    <row r="2198" spans="1:11" outlineLevel="1" x14ac:dyDescent="0.2">
      <c r="A2198" s="31"/>
      <c r="B2198" s="32"/>
      <c r="C2198" s="71" t="s">
        <v>8856</v>
      </c>
      <c r="D2198" s="65"/>
      <c r="E2198" s="65">
        <v>8.1500000000000003E-2</v>
      </c>
      <c r="F2198" s="34"/>
      <c r="G2198" s="34"/>
      <c r="H2198" s="33"/>
      <c r="I2198" s="33"/>
      <c r="J2198" s="33"/>
      <c r="K2198" s="33"/>
    </row>
    <row r="2199" spans="1:11" outlineLevel="1" x14ac:dyDescent="0.2">
      <c r="A2199" s="31"/>
      <c r="B2199" s="32"/>
      <c r="C2199" s="71" t="s">
        <v>8857</v>
      </c>
      <c r="D2199" s="65"/>
      <c r="E2199" s="65">
        <v>0.23549999999999999</v>
      </c>
      <c r="F2199" s="34"/>
      <c r="G2199" s="34"/>
      <c r="H2199" s="33"/>
      <c r="I2199" s="33"/>
      <c r="J2199" s="33"/>
      <c r="K2199" s="33"/>
    </row>
    <row r="2200" spans="1:11" outlineLevel="1" x14ac:dyDescent="0.2">
      <c r="A2200" s="31"/>
      <c r="B2200" s="32"/>
      <c r="C2200" s="71" t="s">
        <v>8858</v>
      </c>
      <c r="D2200" s="65"/>
      <c r="E2200" s="65">
        <v>0.28749999999999998</v>
      </c>
      <c r="F2200" s="34"/>
      <c r="G2200" s="34"/>
      <c r="H2200" s="33"/>
      <c r="I2200" s="33"/>
      <c r="J2200" s="33"/>
      <c r="K2200" s="33"/>
    </row>
    <row r="2201" spans="1:11" outlineLevel="1" x14ac:dyDescent="0.2">
      <c r="A2201" s="31"/>
      <c r="B2201" s="32"/>
      <c r="C2201" s="71" t="s">
        <v>8859</v>
      </c>
      <c r="D2201" s="65"/>
      <c r="E2201" s="65">
        <v>0.192</v>
      </c>
      <c r="F2201" s="34"/>
      <c r="G2201" s="34"/>
      <c r="H2201" s="33"/>
      <c r="I2201" s="33"/>
      <c r="J2201" s="33"/>
      <c r="K2201" s="33"/>
    </row>
    <row r="2202" spans="1:11" outlineLevel="1" x14ac:dyDescent="0.2">
      <c r="A2202" s="31"/>
      <c r="B2202" s="32"/>
      <c r="C2202" s="71" t="s">
        <v>8860</v>
      </c>
      <c r="D2202" s="65"/>
      <c r="E2202" s="65">
        <v>0.20449999999999999</v>
      </c>
      <c r="F2202" s="34"/>
      <c r="G2202" s="34"/>
      <c r="H2202" s="33"/>
      <c r="I2202" s="33"/>
      <c r="J2202" s="33"/>
      <c r="K2202" s="33"/>
    </row>
    <row r="2203" spans="1:11" outlineLevel="1" x14ac:dyDescent="0.2">
      <c r="A2203" s="31"/>
      <c r="B2203" s="32"/>
      <c r="C2203" s="71" t="s">
        <v>8861</v>
      </c>
      <c r="D2203" s="65"/>
      <c r="E2203" s="65">
        <v>3.4350000000000001</v>
      </c>
      <c r="F2203" s="34"/>
      <c r="G2203" s="34"/>
      <c r="H2203" s="33"/>
      <c r="I2203" s="33"/>
      <c r="J2203" s="33"/>
      <c r="K2203" s="33"/>
    </row>
    <row r="2204" spans="1:11" outlineLevel="1" x14ac:dyDescent="0.2">
      <c r="A2204" s="31"/>
      <c r="B2204" s="32"/>
      <c r="C2204" s="71" t="s">
        <v>8862</v>
      </c>
      <c r="D2204" s="65"/>
      <c r="E2204" s="65">
        <v>8.7999999999999995E-2</v>
      </c>
      <c r="F2204" s="34"/>
      <c r="G2204" s="34"/>
      <c r="H2204" s="33"/>
      <c r="I2204" s="33"/>
      <c r="J2204" s="33"/>
      <c r="K2204" s="33"/>
    </row>
    <row r="2205" spans="1:11" outlineLevel="1" x14ac:dyDescent="0.2">
      <c r="A2205" s="31"/>
      <c r="B2205" s="32"/>
      <c r="C2205" s="71" t="s">
        <v>8863</v>
      </c>
      <c r="D2205" s="65"/>
      <c r="E2205" s="65">
        <v>1.42</v>
      </c>
      <c r="F2205" s="34"/>
      <c r="G2205" s="34"/>
      <c r="H2205" s="33"/>
      <c r="I2205" s="33"/>
      <c r="J2205" s="33"/>
      <c r="K2205" s="33"/>
    </row>
    <row r="2206" spans="1:11" outlineLevel="1" x14ac:dyDescent="0.2">
      <c r="A2206" s="31"/>
      <c r="B2206" s="32"/>
      <c r="C2206" s="71" t="s">
        <v>8864</v>
      </c>
      <c r="D2206" s="65"/>
      <c r="E2206" s="65">
        <v>1.9390000000000001</v>
      </c>
      <c r="F2206" s="34"/>
      <c r="G2206" s="34"/>
      <c r="H2206" s="33"/>
      <c r="I2206" s="33"/>
      <c r="J2206" s="33"/>
      <c r="K2206" s="33"/>
    </row>
    <row r="2207" spans="1:11" outlineLevel="1" x14ac:dyDescent="0.2">
      <c r="A2207" s="31"/>
      <c r="B2207" s="32"/>
      <c r="C2207" s="71" t="s">
        <v>8865</v>
      </c>
      <c r="D2207" s="65"/>
      <c r="E2207" s="65">
        <v>1.8625</v>
      </c>
      <c r="F2207" s="34"/>
      <c r="G2207" s="34"/>
      <c r="H2207" s="33"/>
      <c r="I2207" s="33"/>
      <c r="J2207" s="33"/>
      <c r="K2207" s="33"/>
    </row>
    <row r="2208" spans="1:11" outlineLevel="1" x14ac:dyDescent="0.2">
      <c r="A2208" s="31"/>
      <c r="B2208" s="32"/>
      <c r="C2208" s="71" t="s">
        <v>8866</v>
      </c>
      <c r="D2208" s="65"/>
      <c r="E2208" s="65">
        <v>0.54549999999999998</v>
      </c>
      <c r="F2208" s="34"/>
      <c r="G2208" s="34"/>
      <c r="H2208" s="33"/>
      <c r="I2208" s="33"/>
      <c r="J2208" s="33"/>
      <c r="K2208" s="33"/>
    </row>
    <row r="2209" spans="1:11" outlineLevel="1" x14ac:dyDescent="0.2">
      <c r="A2209" s="31"/>
      <c r="B2209" s="32"/>
      <c r="C2209" s="71" t="s">
        <v>8867</v>
      </c>
      <c r="D2209" s="65"/>
      <c r="E2209" s="65"/>
      <c r="F2209" s="34"/>
      <c r="G2209" s="34"/>
      <c r="H2209" s="33"/>
      <c r="I2209" s="33"/>
      <c r="J2209" s="33"/>
      <c r="K2209" s="33"/>
    </row>
    <row r="2210" spans="1:11" outlineLevel="1" x14ac:dyDescent="0.2">
      <c r="A2210" s="31"/>
      <c r="B2210" s="32"/>
      <c r="C2210" s="71" t="s">
        <v>8868</v>
      </c>
      <c r="D2210" s="65"/>
      <c r="E2210" s="65">
        <v>2.5569999999999999</v>
      </c>
      <c r="F2210" s="34"/>
      <c r="G2210" s="34"/>
      <c r="H2210" s="33"/>
      <c r="I2210" s="33"/>
      <c r="J2210" s="33"/>
      <c r="K2210" s="33"/>
    </row>
    <row r="2211" spans="1:11" outlineLevel="1" x14ac:dyDescent="0.2">
      <c r="A2211" s="31"/>
      <c r="B2211" s="32"/>
      <c r="C2211" s="71" t="s">
        <v>8869</v>
      </c>
      <c r="D2211" s="65"/>
      <c r="E2211" s="65">
        <v>1.0135000000000001</v>
      </c>
      <c r="F2211" s="34"/>
      <c r="G2211" s="34"/>
      <c r="H2211" s="33"/>
      <c r="I2211" s="33"/>
      <c r="J2211" s="33"/>
      <c r="K2211" s="33"/>
    </row>
    <row r="2212" spans="1:11" outlineLevel="1" x14ac:dyDescent="0.2">
      <c r="A2212" s="31"/>
      <c r="B2212" s="32"/>
      <c r="C2212" s="71" t="s">
        <v>8870</v>
      </c>
      <c r="D2212" s="65"/>
      <c r="E2212" s="65">
        <v>0.23949999999999999</v>
      </c>
      <c r="F2212" s="34"/>
      <c r="G2212" s="34"/>
      <c r="H2212" s="33"/>
      <c r="I2212" s="33"/>
      <c r="J2212" s="33"/>
      <c r="K2212" s="33"/>
    </row>
    <row r="2213" spans="1:11" outlineLevel="1" x14ac:dyDescent="0.2">
      <c r="A2213" s="31"/>
      <c r="B2213" s="32"/>
      <c r="C2213" s="71" t="s">
        <v>8871</v>
      </c>
      <c r="D2213" s="65"/>
      <c r="E2213" s="65">
        <v>0.17399999999999999</v>
      </c>
      <c r="F2213" s="34"/>
      <c r="G2213" s="34"/>
      <c r="H2213" s="33"/>
      <c r="I2213" s="33"/>
      <c r="J2213" s="33"/>
      <c r="K2213" s="33"/>
    </row>
    <row r="2214" spans="1:11" outlineLevel="1" x14ac:dyDescent="0.2">
      <c r="A2214" s="31"/>
      <c r="B2214" s="32"/>
      <c r="C2214" s="71" t="s">
        <v>8872</v>
      </c>
      <c r="D2214" s="65"/>
      <c r="E2214" s="65">
        <v>0.08</v>
      </c>
      <c r="F2214" s="34"/>
      <c r="G2214" s="34"/>
      <c r="H2214" s="33"/>
      <c r="I2214" s="33"/>
      <c r="J2214" s="33"/>
      <c r="K2214" s="33"/>
    </row>
    <row r="2215" spans="1:11" outlineLevel="1" x14ac:dyDescent="0.2">
      <c r="A2215" s="31"/>
      <c r="B2215" s="32"/>
      <c r="C2215" s="71" t="s">
        <v>8873</v>
      </c>
      <c r="D2215" s="65"/>
      <c r="E2215" s="65">
        <v>0.22700000000000001</v>
      </c>
      <c r="F2215" s="34"/>
      <c r="G2215" s="34"/>
      <c r="H2215" s="33"/>
      <c r="I2215" s="33"/>
      <c r="J2215" s="33"/>
      <c r="K2215" s="33"/>
    </row>
    <row r="2216" spans="1:11" outlineLevel="1" x14ac:dyDescent="0.2">
      <c r="A2216" s="31"/>
      <c r="B2216" s="32"/>
      <c r="C2216" s="71" t="s">
        <v>8874</v>
      </c>
      <c r="D2216" s="65"/>
      <c r="E2216" s="65">
        <v>0.53549999999999998</v>
      </c>
      <c r="F2216" s="34"/>
      <c r="G2216" s="34"/>
      <c r="H2216" s="33"/>
      <c r="I2216" s="33"/>
      <c r="J2216" s="33"/>
      <c r="K2216" s="33"/>
    </row>
    <row r="2217" spans="1:11" outlineLevel="1" x14ac:dyDescent="0.2">
      <c r="A2217" s="31"/>
      <c r="B2217" s="32"/>
      <c r="C2217" s="71" t="s">
        <v>8875</v>
      </c>
      <c r="D2217" s="65"/>
      <c r="E2217" s="65">
        <v>0.19400000000000001</v>
      </c>
      <c r="F2217" s="34"/>
      <c r="G2217" s="34"/>
      <c r="H2217" s="33"/>
      <c r="I2217" s="33"/>
      <c r="J2217" s="33"/>
      <c r="K2217" s="33"/>
    </row>
    <row r="2218" spans="1:11" outlineLevel="1" x14ac:dyDescent="0.2">
      <c r="A2218" s="31"/>
      <c r="B2218" s="32"/>
      <c r="C2218" s="71" t="s">
        <v>8876</v>
      </c>
      <c r="D2218" s="65"/>
      <c r="E2218" s="65">
        <v>3.6320000000000001</v>
      </c>
      <c r="F2218" s="34"/>
      <c r="G2218" s="34"/>
      <c r="H2218" s="33"/>
      <c r="I2218" s="33"/>
      <c r="J2218" s="33"/>
      <c r="K2218" s="33"/>
    </row>
    <row r="2219" spans="1:11" outlineLevel="1" x14ac:dyDescent="0.2">
      <c r="A2219" s="31"/>
      <c r="B2219" s="32"/>
      <c r="C2219" s="71" t="s">
        <v>8877</v>
      </c>
      <c r="D2219" s="65"/>
      <c r="E2219" s="65">
        <v>0.20449999999999999</v>
      </c>
      <c r="F2219" s="34"/>
      <c r="G2219" s="34"/>
      <c r="H2219" s="33"/>
      <c r="I2219" s="33"/>
      <c r="J2219" s="33"/>
      <c r="K2219" s="33"/>
    </row>
    <row r="2220" spans="1:11" outlineLevel="1" x14ac:dyDescent="0.2">
      <c r="A2220" s="31"/>
      <c r="B2220" s="32"/>
      <c r="C2220" s="71" t="s">
        <v>8878</v>
      </c>
      <c r="D2220" s="65"/>
      <c r="E2220" s="65">
        <v>8.7999999999999995E-2</v>
      </c>
      <c r="F2220" s="34"/>
      <c r="G2220" s="34"/>
      <c r="H2220" s="33"/>
      <c r="I2220" s="33"/>
      <c r="J2220" s="33"/>
      <c r="K2220" s="33"/>
    </row>
    <row r="2221" spans="1:11" outlineLevel="1" x14ac:dyDescent="0.2">
      <c r="A2221" s="31"/>
      <c r="B2221" s="32"/>
      <c r="C2221" s="71" t="s">
        <v>8879</v>
      </c>
      <c r="D2221" s="65"/>
      <c r="E2221" s="65">
        <v>1.335</v>
      </c>
      <c r="F2221" s="34"/>
      <c r="G2221" s="34"/>
      <c r="H2221" s="33"/>
      <c r="I2221" s="33"/>
      <c r="J2221" s="33"/>
      <c r="K2221" s="33"/>
    </row>
    <row r="2222" spans="1:11" outlineLevel="1" x14ac:dyDescent="0.2">
      <c r="A2222" s="31"/>
      <c r="B2222" s="32"/>
      <c r="C2222" s="71" t="s">
        <v>8880</v>
      </c>
      <c r="D2222" s="65"/>
      <c r="E2222" s="65">
        <v>0.54549999999999998</v>
      </c>
      <c r="F2222" s="34"/>
      <c r="G2222" s="34"/>
      <c r="H2222" s="33"/>
      <c r="I2222" s="33"/>
      <c r="J2222" s="33"/>
      <c r="K2222" s="33"/>
    </row>
    <row r="2223" spans="1:11" outlineLevel="1" x14ac:dyDescent="0.2">
      <c r="A2223" s="31"/>
      <c r="B2223" s="32"/>
      <c r="C2223" s="71" t="s">
        <v>8881</v>
      </c>
      <c r="D2223" s="65"/>
      <c r="E2223" s="65"/>
      <c r="F2223" s="34"/>
      <c r="G2223" s="34"/>
      <c r="H2223" s="33"/>
      <c r="I2223" s="33"/>
      <c r="J2223" s="33"/>
      <c r="K2223" s="33"/>
    </row>
    <row r="2224" spans="1:11" outlineLevel="1" x14ac:dyDescent="0.2">
      <c r="A2224" s="31"/>
      <c r="B2224" s="32"/>
      <c r="C2224" s="71" t="s">
        <v>8882</v>
      </c>
      <c r="D2224" s="65"/>
      <c r="E2224" s="65">
        <v>2.4024999999999999</v>
      </c>
      <c r="F2224" s="34"/>
      <c r="G2224" s="34"/>
      <c r="H2224" s="33"/>
      <c r="I2224" s="33"/>
      <c r="J2224" s="33"/>
      <c r="K2224" s="33"/>
    </row>
    <row r="2225" spans="1:11" outlineLevel="1" x14ac:dyDescent="0.2">
      <c r="A2225" s="31"/>
      <c r="B2225" s="32"/>
      <c r="C2225" s="71" t="s">
        <v>8883</v>
      </c>
      <c r="D2225" s="65"/>
      <c r="E2225" s="65">
        <v>1.012</v>
      </c>
      <c r="F2225" s="34"/>
      <c r="G2225" s="34"/>
      <c r="H2225" s="33"/>
      <c r="I2225" s="33"/>
      <c r="J2225" s="33"/>
      <c r="K2225" s="33"/>
    </row>
    <row r="2226" spans="1:11" outlineLevel="1" x14ac:dyDescent="0.2">
      <c r="A2226" s="31"/>
      <c r="B2226" s="32"/>
      <c r="C2226" s="71" t="s">
        <v>8884</v>
      </c>
      <c r="D2226" s="65"/>
      <c r="E2226" s="65">
        <v>0.20799999999999999</v>
      </c>
      <c r="F2226" s="34"/>
      <c r="G2226" s="34"/>
      <c r="H2226" s="33"/>
      <c r="I2226" s="33"/>
      <c r="J2226" s="33"/>
      <c r="K2226" s="33"/>
    </row>
    <row r="2227" spans="1:11" outlineLevel="1" x14ac:dyDescent="0.2">
      <c r="A2227" s="31"/>
      <c r="B2227" s="32"/>
      <c r="C2227" s="71" t="s">
        <v>8885</v>
      </c>
      <c r="D2227" s="65"/>
      <c r="E2227" s="65">
        <v>0.14949999999999999</v>
      </c>
      <c r="F2227" s="34"/>
      <c r="G2227" s="34"/>
      <c r="H2227" s="33"/>
      <c r="I2227" s="33"/>
      <c r="J2227" s="33"/>
      <c r="K2227" s="33"/>
    </row>
    <row r="2228" spans="1:11" outlineLevel="1" x14ac:dyDescent="0.2">
      <c r="A2228" s="31"/>
      <c r="B2228" s="32"/>
      <c r="C2228" s="71" t="s">
        <v>8886</v>
      </c>
      <c r="D2228" s="65"/>
      <c r="E2228" s="65">
        <v>7.1999999999999995E-2</v>
      </c>
      <c r="F2228" s="34"/>
      <c r="G2228" s="34"/>
      <c r="H2228" s="33"/>
      <c r="I2228" s="33"/>
      <c r="J2228" s="33"/>
      <c r="K2228" s="33"/>
    </row>
    <row r="2229" spans="1:11" outlineLevel="1" x14ac:dyDescent="0.2">
      <c r="A2229" s="31"/>
      <c r="B2229" s="32"/>
      <c r="C2229" s="71" t="s">
        <v>8887</v>
      </c>
      <c r="D2229" s="65"/>
      <c r="E2229" s="65">
        <v>0.32650000000000001</v>
      </c>
      <c r="F2229" s="34"/>
      <c r="G2229" s="34"/>
      <c r="H2229" s="33"/>
      <c r="I2229" s="33"/>
      <c r="J2229" s="33"/>
      <c r="K2229" s="33"/>
    </row>
    <row r="2230" spans="1:11" outlineLevel="1" x14ac:dyDescent="0.2">
      <c r="A2230" s="31"/>
      <c r="B2230" s="32"/>
      <c r="C2230" s="71" t="s">
        <v>8888</v>
      </c>
      <c r="D2230" s="65"/>
      <c r="E2230" s="65">
        <v>0.44500000000000001</v>
      </c>
      <c r="F2230" s="34"/>
      <c r="G2230" s="34"/>
      <c r="H2230" s="33"/>
      <c r="I2230" s="33"/>
      <c r="J2230" s="33"/>
      <c r="K2230" s="33"/>
    </row>
    <row r="2231" spans="1:11" outlineLevel="1" x14ac:dyDescent="0.2">
      <c r="A2231" s="31"/>
      <c r="B2231" s="32"/>
      <c r="C2231" s="71" t="s">
        <v>8889</v>
      </c>
      <c r="D2231" s="65"/>
      <c r="E2231" s="65">
        <v>3.996</v>
      </c>
      <c r="F2231" s="34"/>
      <c r="G2231" s="34"/>
      <c r="H2231" s="33"/>
      <c r="I2231" s="33"/>
      <c r="J2231" s="33"/>
      <c r="K2231" s="33"/>
    </row>
    <row r="2232" spans="1:11" outlineLevel="1" x14ac:dyDescent="0.2">
      <c r="A2232" s="31"/>
      <c r="B2232" s="32"/>
      <c r="C2232" s="71" t="s">
        <v>8890</v>
      </c>
      <c r="D2232" s="65"/>
      <c r="E2232" s="65">
        <v>0.217</v>
      </c>
      <c r="F2232" s="34"/>
      <c r="G2232" s="34"/>
      <c r="H2232" s="33"/>
      <c r="I2232" s="33"/>
      <c r="J2232" s="33"/>
      <c r="K2232" s="33"/>
    </row>
    <row r="2233" spans="1:11" outlineLevel="1" x14ac:dyDescent="0.2">
      <c r="A2233" s="31"/>
      <c r="B2233" s="32"/>
      <c r="C2233" s="71" t="s">
        <v>8891</v>
      </c>
      <c r="D2233" s="65"/>
      <c r="E2233" s="65">
        <v>3.4235000000000002</v>
      </c>
      <c r="F2233" s="34"/>
      <c r="G2233" s="34"/>
      <c r="H2233" s="33"/>
      <c r="I2233" s="33"/>
      <c r="J2233" s="33"/>
      <c r="K2233" s="33"/>
    </row>
    <row r="2234" spans="1:11" outlineLevel="1" x14ac:dyDescent="0.2">
      <c r="A2234" s="31"/>
      <c r="B2234" s="32"/>
      <c r="C2234" s="71" t="s">
        <v>8892</v>
      </c>
      <c r="D2234" s="65"/>
      <c r="E2234" s="65">
        <v>0.20449999999999999</v>
      </c>
      <c r="F2234" s="34"/>
      <c r="G2234" s="34"/>
      <c r="H2234" s="33"/>
      <c r="I2234" s="33"/>
      <c r="J2234" s="33"/>
      <c r="K2234" s="33"/>
    </row>
    <row r="2235" spans="1:11" outlineLevel="1" x14ac:dyDescent="0.2">
      <c r="A2235" s="31"/>
      <c r="B2235" s="32"/>
      <c r="C2235" s="71" t="s">
        <v>8893</v>
      </c>
      <c r="D2235" s="65"/>
      <c r="E2235" s="65">
        <v>4.1909999999999998</v>
      </c>
      <c r="F2235" s="34"/>
      <c r="G2235" s="34"/>
      <c r="H2235" s="33"/>
      <c r="I2235" s="33"/>
      <c r="J2235" s="33"/>
      <c r="K2235" s="33"/>
    </row>
    <row r="2236" spans="1:11" outlineLevel="1" x14ac:dyDescent="0.2">
      <c r="A2236" s="31"/>
      <c r="B2236" s="32"/>
      <c r="C2236" s="71" t="s">
        <v>8894</v>
      </c>
      <c r="D2236" s="65"/>
      <c r="E2236" s="65">
        <v>9.0499999999999997E-2</v>
      </c>
      <c r="F2236" s="34"/>
      <c r="G2236" s="34"/>
      <c r="H2236" s="33"/>
      <c r="I2236" s="33"/>
      <c r="J2236" s="33"/>
      <c r="K2236" s="33"/>
    </row>
    <row r="2237" spans="1:11" outlineLevel="1" x14ac:dyDescent="0.2">
      <c r="A2237" s="31"/>
      <c r="B2237" s="32"/>
      <c r="C2237" s="71" t="s">
        <v>8895</v>
      </c>
      <c r="D2237" s="65"/>
      <c r="E2237" s="65">
        <v>0.96199999999999997</v>
      </c>
      <c r="F2237" s="34"/>
      <c r="G2237" s="34"/>
      <c r="H2237" s="33"/>
      <c r="I2237" s="33"/>
      <c r="J2237" s="33"/>
      <c r="K2237" s="33"/>
    </row>
    <row r="2238" spans="1:11" outlineLevel="1" x14ac:dyDescent="0.2">
      <c r="A2238" s="31"/>
      <c r="B2238" s="32"/>
      <c r="C2238" s="71" t="s">
        <v>8896</v>
      </c>
      <c r="D2238" s="65"/>
      <c r="E2238" s="65">
        <v>3.8294999999999999</v>
      </c>
      <c r="F2238" s="34"/>
      <c r="G2238" s="34"/>
      <c r="H2238" s="33"/>
      <c r="I2238" s="33"/>
      <c r="J2238" s="33"/>
      <c r="K2238" s="33"/>
    </row>
    <row r="2239" spans="1:11" outlineLevel="1" x14ac:dyDescent="0.2">
      <c r="A2239" s="31"/>
      <c r="B2239" s="32"/>
      <c r="C2239" s="71" t="s">
        <v>8897</v>
      </c>
      <c r="D2239" s="65"/>
      <c r="E2239" s="65">
        <v>1.181</v>
      </c>
      <c r="F2239" s="34"/>
      <c r="G2239" s="34"/>
      <c r="H2239" s="33"/>
      <c r="I2239" s="33"/>
      <c r="J2239" s="33"/>
      <c r="K2239" s="33"/>
    </row>
    <row r="2240" spans="1:11" outlineLevel="1" x14ac:dyDescent="0.2">
      <c r="A2240" s="31"/>
      <c r="B2240" s="32"/>
      <c r="C2240" s="71" t="s">
        <v>8898</v>
      </c>
      <c r="D2240" s="65"/>
      <c r="E2240" s="65">
        <v>4.0585000000000004</v>
      </c>
      <c r="F2240" s="34"/>
      <c r="G2240" s="34"/>
      <c r="H2240" s="33"/>
      <c r="I2240" s="33"/>
      <c r="J2240" s="33"/>
      <c r="K2240" s="33"/>
    </row>
    <row r="2241" spans="1:11" outlineLevel="1" x14ac:dyDescent="0.2">
      <c r="A2241" s="31"/>
      <c r="B2241" s="32"/>
      <c r="C2241" s="71" t="s">
        <v>8899</v>
      </c>
      <c r="D2241" s="65"/>
      <c r="E2241" s="65"/>
      <c r="F2241" s="34"/>
      <c r="G2241" s="34"/>
      <c r="H2241" s="33"/>
      <c r="I2241" s="33"/>
      <c r="J2241" s="33"/>
      <c r="K2241" s="33"/>
    </row>
    <row r="2242" spans="1:11" outlineLevel="1" x14ac:dyDescent="0.2">
      <c r="A2242" s="31"/>
      <c r="B2242" s="32"/>
      <c r="C2242" s="71" t="s">
        <v>8900</v>
      </c>
      <c r="D2242" s="65"/>
      <c r="E2242" s="65">
        <v>3.2524999999999999</v>
      </c>
      <c r="F2242" s="34"/>
      <c r="G2242" s="34"/>
      <c r="H2242" s="33"/>
      <c r="I2242" s="33"/>
      <c r="J2242" s="33"/>
      <c r="K2242" s="33"/>
    </row>
    <row r="2243" spans="1:11" outlineLevel="1" x14ac:dyDescent="0.2">
      <c r="A2243" s="31"/>
      <c r="B2243" s="32"/>
      <c r="C2243" s="71" t="s">
        <v>8901</v>
      </c>
      <c r="D2243" s="65"/>
      <c r="E2243" s="65">
        <v>1.054</v>
      </c>
      <c r="F2243" s="34"/>
      <c r="G2243" s="34"/>
      <c r="H2243" s="33"/>
      <c r="I2243" s="33"/>
      <c r="J2243" s="33"/>
      <c r="K2243" s="33"/>
    </row>
    <row r="2244" spans="1:11" outlineLevel="1" x14ac:dyDescent="0.2">
      <c r="A2244" s="31"/>
      <c r="B2244" s="32"/>
      <c r="C2244" s="71" t="s">
        <v>8902</v>
      </c>
      <c r="D2244" s="65"/>
      <c r="E2244" s="65">
        <v>1.3069999999999999</v>
      </c>
      <c r="F2244" s="34"/>
      <c r="G2244" s="34"/>
      <c r="H2244" s="33"/>
      <c r="I2244" s="33"/>
      <c r="J2244" s="33"/>
      <c r="K2244" s="33"/>
    </row>
    <row r="2245" spans="1:11" outlineLevel="1" x14ac:dyDescent="0.2">
      <c r="A2245" s="31"/>
      <c r="B2245" s="32"/>
      <c r="C2245" s="71" t="s">
        <v>8903</v>
      </c>
      <c r="D2245" s="65"/>
      <c r="E2245" s="65">
        <v>0.89900000000000002</v>
      </c>
      <c r="F2245" s="34"/>
      <c r="G2245" s="34"/>
      <c r="H2245" s="33"/>
      <c r="I2245" s="33"/>
      <c r="J2245" s="33"/>
      <c r="K2245" s="33"/>
    </row>
    <row r="2246" spans="1:11" outlineLevel="1" x14ac:dyDescent="0.2">
      <c r="A2246" s="31"/>
      <c r="B2246" s="32"/>
      <c r="C2246" s="71" t="s">
        <v>8904</v>
      </c>
      <c r="D2246" s="65"/>
      <c r="E2246" s="65">
        <v>0.89900000000000002</v>
      </c>
      <c r="F2246" s="34"/>
      <c r="G2246" s="34"/>
      <c r="H2246" s="33"/>
      <c r="I2246" s="33"/>
      <c r="J2246" s="33"/>
      <c r="K2246" s="33"/>
    </row>
    <row r="2247" spans="1:11" outlineLevel="1" x14ac:dyDescent="0.2">
      <c r="A2247" s="31"/>
      <c r="B2247" s="32"/>
      <c r="C2247" s="71" t="s">
        <v>8905</v>
      </c>
      <c r="D2247" s="65"/>
      <c r="E2247" s="65">
        <v>0.27850000000000003</v>
      </c>
      <c r="F2247" s="34"/>
      <c r="G2247" s="34"/>
      <c r="H2247" s="33"/>
      <c r="I2247" s="33"/>
      <c r="J2247" s="33"/>
      <c r="K2247" s="33"/>
    </row>
    <row r="2248" spans="1:11" outlineLevel="1" x14ac:dyDescent="0.2">
      <c r="A2248" s="31"/>
      <c r="B2248" s="32"/>
      <c r="C2248" s="71" t="s">
        <v>8906</v>
      </c>
      <c r="D2248" s="65"/>
      <c r="E2248" s="65">
        <v>0.60799999999999998</v>
      </c>
      <c r="F2248" s="34"/>
      <c r="G2248" s="34"/>
      <c r="H2248" s="33"/>
      <c r="I2248" s="33"/>
      <c r="J2248" s="33"/>
      <c r="K2248" s="33"/>
    </row>
    <row r="2249" spans="1:11" outlineLevel="1" x14ac:dyDescent="0.2">
      <c r="A2249" s="31"/>
      <c r="B2249" s="32"/>
      <c r="C2249" s="71" t="s">
        <v>8907</v>
      </c>
      <c r="D2249" s="65"/>
      <c r="E2249" s="65">
        <v>0.27450000000000002</v>
      </c>
      <c r="F2249" s="34"/>
      <c r="G2249" s="34"/>
      <c r="H2249" s="33"/>
      <c r="I2249" s="33"/>
      <c r="J2249" s="33"/>
      <c r="K2249" s="33"/>
    </row>
    <row r="2250" spans="1:11" outlineLevel="1" x14ac:dyDescent="0.2">
      <c r="A2250" s="31"/>
      <c r="B2250" s="32"/>
      <c r="C2250" s="71" t="s">
        <v>8908</v>
      </c>
      <c r="D2250" s="65"/>
      <c r="E2250" s="65">
        <v>0.17399999999999999</v>
      </c>
      <c r="F2250" s="34"/>
      <c r="G2250" s="34"/>
      <c r="H2250" s="33"/>
      <c r="I2250" s="33"/>
      <c r="J2250" s="33"/>
      <c r="K2250" s="33"/>
    </row>
    <row r="2251" spans="1:11" outlineLevel="1" x14ac:dyDescent="0.2">
      <c r="A2251" s="31"/>
      <c r="B2251" s="32"/>
      <c r="C2251" s="71" t="s">
        <v>8909</v>
      </c>
      <c r="D2251" s="65"/>
      <c r="E2251" s="65">
        <v>7.5499999999999998E-2</v>
      </c>
      <c r="F2251" s="34"/>
      <c r="G2251" s="34"/>
      <c r="H2251" s="33"/>
      <c r="I2251" s="33"/>
      <c r="J2251" s="33"/>
      <c r="K2251" s="33"/>
    </row>
    <row r="2252" spans="1:11" outlineLevel="1" x14ac:dyDescent="0.2">
      <c r="A2252" s="31"/>
      <c r="B2252" s="32"/>
      <c r="C2252" s="71" t="s">
        <v>8910</v>
      </c>
      <c r="D2252" s="65"/>
      <c r="E2252" s="65">
        <v>0.22950000000000001</v>
      </c>
      <c r="F2252" s="34"/>
      <c r="G2252" s="34"/>
      <c r="H2252" s="33"/>
      <c r="I2252" s="33"/>
      <c r="J2252" s="33"/>
      <c r="K2252" s="33"/>
    </row>
    <row r="2253" spans="1:11" outlineLevel="1" x14ac:dyDescent="0.2">
      <c r="A2253" s="31"/>
      <c r="B2253" s="32"/>
      <c r="C2253" s="71" t="s">
        <v>8911</v>
      </c>
      <c r="D2253" s="65"/>
      <c r="E2253" s="65">
        <v>2.6619999999999999</v>
      </c>
      <c r="F2253" s="34"/>
      <c r="G2253" s="34"/>
      <c r="H2253" s="33"/>
      <c r="I2253" s="33"/>
      <c r="J2253" s="33"/>
      <c r="K2253" s="33"/>
    </row>
    <row r="2254" spans="1:11" outlineLevel="1" x14ac:dyDescent="0.2">
      <c r="A2254" s="31"/>
      <c r="B2254" s="32"/>
      <c r="C2254" s="71" t="s">
        <v>8912</v>
      </c>
      <c r="D2254" s="65"/>
      <c r="E2254" s="65">
        <v>0.20449999999999999</v>
      </c>
      <c r="F2254" s="34"/>
      <c r="G2254" s="34"/>
      <c r="H2254" s="33"/>
      <c r="I2254" s="33"/>
      <c r="J2254" s="33"/>
      <c r="K2254" s="33"/>
    </row>
    <row r="2255" spans="1:11" outlineLevel="1" x14ac:dyDescent="0.2">
      <c r="A2255" s="31"/>
      <c r="B2255" s="32"/>
      <c r="C2255" s="71" t="s">
        <v>8913</v>
      </c>
      <c r="D2255" s="65"/>
      <c r="E2255" s="65">
        <v>8.3000000000000004E-2</v>
      </c>
      <c r="F2255" s="34"/>
      <c r="G2255" s="34"/>
      <c r="H2255" s="33"/>
      <c r="I2255" s="33"/>
      <c r="J2255" s="33"/>
      <c r="K2255" s="33"/>
    </row>
    <row r="2256" spans="1:11" outlineLevel="1" x14ac:dyDescent="0.2">
      <c r="A2256" s="31"/>
      <c r="B2256" s="32"/>
      <c r="C2256" s="71" t="s">
        <v>8914</v>
      </c>
      <c r="D2256" s="65"/>
      <c r="E2256" s="65">
        <v>0.95450000000000002</v>
      </c>
      <c r="F2256" s="34"/>
      <c r="G2256" s="34"/>
      <c r="H2256" s="33"/>
      <c r="I2256" s="33"/>
      <c r="J2256" s="33"/>
      <c r="K2256" s="33"/>
    </row>
    <row r="2257" spans="1:11" outlineLevel="1" x14ac:dyDescent="0.2">
      <c r="A2257" s="31"/>
      <c r="B2257" s="32"/>
      <c r="C2257" s="71" t="s">
        <v>8915</v>
      </c>
      <c r="D2257" s="65"/>
      <c r="E2257" s="65">
        <v>9.6940000000000008</v>
      </c>
      <c r="F2257" s="34"/>
      <c r="G2257" s="34"/>
      <c r="H2257" s="33"/>
      <c r="I2257" s="33"/>
      <c r="J2257" s="33"/>
      <c r="K2257" s="33"/>
    </row>
    <row r="2258" spans="1:11" ht="22.5" outlineLevel="1" x14ac:dyDescent="0.2">
      <c r="A2258" s="43">
        <v>153</v>
      </c>
      <c r="B2258" s="44" t="s">
        <v>7201</v>
      </c>
      <c r="C2258" s="59" t="s">
        <v>7202</v>
      </c>
      <c r="D2258" s="45" t="s">
        <v>297</v>
      </c>
      <c r="E2258" s="46">
        <v>0.25929000000000002</v>
      </c>
      <c r="F2258" s="47">
        <v>0</v>
      </c>
      <c r="G2258" s="48">
        <f>ROUND(E2258*F2258,2)</f>
        <v>0</v>
      </c>
      <c r="H2258" s="46">
        <v>1.06325</v>
      </c>
      <c r="I2258" s="46">
        <f>ROUND(E2258*H2258,2)</f>
        <v>0.28000000000000003</v>
      </c>
      <c r="J2258" s="46">
        <v>0</v>
      </c>
      <c r="K2258" s="46">
        <f>ROUND(E2258*J2258,2)</f>
        <v>0</v>
      </c>
    </row>
    <row r="2259" spans="1:11" outlineLevel="1" x14ac:dyDescent="0.2">
      <c r="A2259" s="31"/>
      <c r="B2259" s="32"/>
      <c r="C2259" s="71" t="s">
        <v>7203</v>
      </c>
      <c r="D2259" s="64"/>
      <c r="E2259" s="65"/>
      <c r="F2259" s="34"/>
      <c r="G2259" s="34"/>
      <c r="H2259" s="33"/>
      <c r="I2259" s="33"/>
      <c r="J2259" s="33"/>
      <c r="K2259" s="33"/>
    </row>
    <row r="2260" spans="1:11" outlineLevel="1" x14ac:dyDescent="0.2">
      <c r="A2260" s="31"/>
      <c r="B2260" s="32"/>
      <c r="C2260" s="71" t="s">
        <v>7204</v>
      </c>
      <c r="D2260" s="64"/>
      <c r="E2260" s="65">
        <v>0.12983</v>
      </c>
      <c r="F2260" s="34"/>
      <c r="G2260" s="34"/>
      <c r="H2260" s="33"/>
      <c r="I2260" s="33"/>
      <c r="J2260" s="33"/>
      <c r="K2260" s="33"/>
    </row>
    <row r="2261" spans="1:11" outlineLevel="1" x14ac:dyDescent="0.2">
      <c r="A2261" s="31"/>
      <c r="B2261" s="32"/>
      <c r="C2261" s="71" t="s">
        <v>7205</v>
      </c>
      <c r="D2261" s="64"/>
      <c r="E2261" s="65">
        <v>0.12947</v>
      </c>
      <c r="F2261" s="34"/>
      <c r="G2261" s="34"/>
      <c r="H2261" s="33"/>
      <c r="I2261" s="33"/>
      <c r="J2261" s="33"/>
      <c r="K2261" s="33"/>
    </row>
    <row r="2262" spans="1:11" ht="22.5" outlineLevel="1" x14ac:dyDescent="0.2">
      <c r="A2262" s="43">
        <v>154</v>
      </c>
      <c r="B2262" s="44" t="s">
        <v>2159</v>
      </c>
      <c r="C2262" s="59" t="s">
        <v>2160</v>
      </c>
      <c r="D2262" s="45" t="s">
        <v>297</v>
      </c>
      <c r="E2262" s="46">
        <v>3.5909999999999997E-2</v>
      </c>
      <c r="F2262" s="47">
        <v>0</v>
      </c>
      <c r="G2262" s="48">
        <f>ROUND(E2262*F2262,2)</f>
        <v>0</v>
      </c>
      <c r="H2262" s="46">
        <v>1.0662499999999999</v>
      </c>
      <c r="I2262" s="46">
        <f>ROUND(E2262*H2262,2)</f>
        <v>0.04</v>
      </c>
      <c r="J2262" s="46">
        <v>0</v>
      </c>
      <c r="K2262" s="46">
        <f>ROUND(E2262*J2262,2)</f>
        <v>0</v>
      </c>
    </row>
    <row r="2263" spans="1:11" outlineLevel="1" x14ac:dyDescent="0.2">
      <c r="A2263" s="31"/>
      <c r="B2263" s="32"/>
      <c r="C2263" s="71" t="s">
        <v>7206</v>
      </c>
      <c r="D2263" s="64"/>
      <c r="E2263" s="65">
        <v>4.2619999999999998E-2</v>
      </c>
      <c r="F2263" s="34"/>
      <c r="G2263" s="34"/>
      <c r="H2263" s="33"/>
      <c r="I2263" s="33"/>
      <c r="J2263" s="33"/>
      <c r="K2263" s="33"/>
    </row>
    <row r="2264" spans="1:11" outlineLevel="1" x14ac:dyDescent="0.2">
      <c r="A2264" s="31"/>
      <c r="B2264" s="32"/>
      <c r="C2264" s="71" t="s">
        <v>7207</v>
      </c>
      <c r="D2264" s="64"/>
      <c r="E2264" s="65">
        <v>-6.7099999999999998E-3</v>
      </c>
      <c r="F2264" s="34"/>
      <c r="G2264" s="34"/>
      <c r="H2264" s="33"/>
      <c r="I2264" s="33"/>
      <c r="J2264" s="33"/>
      <c r="K2264" s="33"/>
    </row>
    <row r="2265" spans="1:11" ht="22.5" outlineLevel="1" x14ac:dyDescent="0.2">
      <c r="A2265" s="43">
        <v>155</v>
      </c>
      <c r="B2265" s="44" t="s">
        <v>2163</v>
      </c>
      <c r="C2265" s="59" t="s">
        <v>2164</v>
      </c>
      <c r="D2265" s="45" t="s">
        <v>297</v>
      </c>
      <c r="E2265" s="46">
        <v>0.11617</v>
      </c>
      <c r="F2265" s="47">
        <v>0</v>
      </c>
      <c r="G2265" s="48">
        <f>ROUND(E2265*F2265,2)</f>
        <v>0</v>
      </c>
      <c r="H2265" s="46">
        <v>1.0662499999999999</v>
      </c>
      <c r="I2265" s="46">
        <f>ROUND(E2265*H2265,2)</f>
        <v>0.12</v>
      </c>
      <c r="J2265" s="46">
        <v>0</v>
      </c>
      <c r="K2265" s="46">
        <f>ROUND(E2265*J2265,2)</f>
        <v>0</v>
      </c>
    </row>
    <row r="2266" spans="1:11" outlineLevel="1" x14ac:dyDescent="0.2">
      <c r="A2266" s="31"/>
      <c r="B2266" s="32"/>
      <c r="C2266" s="71" t="s">
        <v>5872</v>
      </c>
      <c r="D2266" s="64"/>
      <c r="E2266" s="65"/>
      <c r="F2266" s="34"/>
      <c r="G2266" s="34"/>
      <c r="H2266" s="33"/>
      <c r="I2266" s="33"/>
      <c r="J2266" s="33"/>
      <c r="K2266" s="33"/>
    </row>
    <row r="2267" spans="1:11" outlineLevel="1" x14ac:dyDescent="0.2">
      <c r="A2267" s="31"/>
      <c r="B2267" s="32"/>
      <c r="C2267" s="71" t="s">
        <v>7208</v>
      </c>
      <c r="D2267" s="64"/>
      <c r="E2267" s="65">
        <v>2.0910000000000002E-2</v>
      </c>
      <c r="F2267" s="34"/>
      <c r="G2267" s="34"/>
      <c r="H2267" s="33"/>
      <c r="I2267" s="33"/>
      <c r="J2267" s="33"/>
      <c r="K2267" s="33"/>
    </row>
    <row r="2268" spans="1:11" outlineLevel="1" x14ac:dyDescent="0.2">
      <c r="A2268" s="31"/>
      <c r="B2268" s="32"/>
      <c r="C2268" s="71" t="s">
        <v>6295</v>
      </c>
      <c r="D2268" s="64"/>
      <c r="E2268" s="65"/>
      <c r="F2268" s="34"/>
      <c r="G2268" s="34"/>
      <c r="H2268" s="33"/>
      <c r="I2268" s="33"/>
      <c r="J2268" s="33"/>
      <c r="K2268" s="33"/>
    </row>
    <row r="2269" spans="1:11" outlineLevel="1" x14ac:dyDescent="0.2">
      <c r="A2269" s="31"/>
      <c r="B2269" s="32"/>
      <c r="C2269" s="71" t="s">
        <v>7209</v>
      </c>
      <c r="D2269" s="64"/>
      <c r="E2269" s="65">
        <v>9.5259999999999997E-2</v>
      </c>
      <c r="F2269" s="34"/>
      <c r="G2269" s="34"/>
      <c r="H2269" s="33"/>
      <c r="I2269" s="33"/>
      <c r="J2269" s="33"/>
      <c r="K2269" s="33"/>
    </row>
    <row r="2270" spans="1:11" ht="22.5" outlineLevel="1" x14ac:dyDescent="0.2">
      <c r="A2270" s="43">
        <v>156</v>
      </c>
      <c r="B2270" s="44" t="s">
        <v>2174</v>
      </c>
      <c r="C2270" s="59" t="s">
        <v>2175</v>
      </c>
      <c r="D2270" s="45" t="s">
        <v>172</v>
      </c>
      <c r="E2270" s="46">
        <v>259.08999999999997</v>
      </c>
      <c r="F2270" s="47">
        <v>0</v>
      </c>
      <c r="G2270" s="48">
        <f>ROUND(E2270*F2270,2)</f>
        <v>0</v>
      </c>
      <c r="H2270" s="46">
        <v>3.7499999999999999E-3</v>
      </c>
      <c r="I2270" s="46">
        <f>ROUND(E2270*H2270,2)</f>
        <v>0.97</v>
      </c>
      <c r="J2270" s="46">
        <v>0</v>
      </c>
      <c r="K2270" s="46">
        <f>ROUND(E2270*J2270,2)</f>
        <v>0</v>
      </c>
    </row>
    <row r="2271" spans="1:11" outlineLevel="1" x14ac:dyDescent="0.2">
      <c r="A2271" s="31"/>
      <c r="B2271" s="32"/>
      <c r="C2271" s="71" t="s">
        <v>7210</v>
      </c>
      <c r="D2271" s="64"/>
      <c r="E2271" s="65"/>
      <c r="F2271" s="34"/>
      <c r="G2271" s="34"/>
      <c r="H2271" s="33"/>
      <c r="I2271" s="33"/>
      <c r="J2271" s="33"/>
      <c r="K2271" s="33"/>
    </row>
    <row r="2272" spans="1:11" outlineLevel="1" x14ac:dyDescent="0.2">
      <c r="A2272" s="31"/>
      <c r="B2272" s="32"/>
      <c r="C2272" s="71" t="s">
        <v>7184</v>
      </c>
      <c r="D2272" s="64"/>
      <c r="E2272" s="65">
        <v>79.55</v>
      </c>
      <c r="F2272" s="34"/>
      <c r="G2272" s="34"/>
      <c r="H2272" s="33"/>
      <c r="I2272" s="33"/>
      <c r="J2272" s="33"/>
      <c r="K2272" s="33"/>
    </row>
    <row r="2273" spans="1:11" outlineLevel="1" x14ac:dyDescent="0.2">
      <c r="A2273" s="31"/>
      <c r="B2273" s="32"/>
      <c r="C2273" s="71" t="s">
        <v>7185</v>
      </c>
      <c r="D2273" s="64"/>
      <c r="E2273" s="65">
        <v>79.33</v>
      </c>
      <c r="F2273" s="34"/>
      <c r="G2273" s="34"/>
      <c r="H2273" s="33"/>
      <c r="I2273" s="33"/>
      <c r="J2273" s="33"/>
      <c r="K2273" s="33"/>
    </row>
    <row r="2274" spans="1:11" outlineLevel="1" x14ac:dyDescent="0.2">
      <c r="A2274" s="31"/>
      <c r="B2274" s="32"/>
      <c r="C2274" s="71" t="s">
        <v>7211</v>
      </c>
      <c r="D2274" s="64"/>
      <c r="E2274" s="65">
        <v>76.59</v>
      </c>
      <c r="F2274" s="34"/>
      <c r="G2274" s="34"/>
      <c r="H2274" s="33"/>
      <c r="I2274" s="33"/>
      <c r="J2274" s="33"/>
      <c r="K2274" s="33"/>
    </row>
    <row r="2275" spans="1:11" outlineLevel="1" x14ac:dyDescent="0.2">
      <c r="A2275" s="31"/>
      <c r="B2275" s="32"/>
      <c r="C2275" s="71" t="s">
        <v>7212</v>
      </c>
      <c r="D2275" s="64"/>
      <c r="E2275" s="65">
        <v>23.62</v>
      </c>
      <c r="F2275" s="34"/>
      <c r="G2275" s="34"/>
      <c r="H2275" s="33"/>
      <c r="I2275" s="33"/>
      <c r="J2275" s="33"/>
      <c r="K2275" s="33"/>
    </row>
    <row r="2276" spans="1:11" ht="22.5" outlineLevel="1" x14ac:dyDescent="0.2">
      <c r="A2276" s="43">
        <v>157</v>
      </c>
      <c r="B2276" s="44" t="s">
        <v>7213</v>
      </c>
      <c r="C2276" s="59" t="s">
        <v>7214</v>
      </c>
      <c r="D2276" s="45" t="s">
        <v>172</v>
      </c>
      <c r="E2276" s="46">
        <v>328.04</v>
      </c>
      <c r="F2276" s="47">
        <v>0</v>
      </c>
      <c r="G2276" s="48">
        <f>ROUND(E2276*F2276,2)</f>
        <v>0</v>
      </c>
      <c r="H2276" s="46">
        <v>5.5700000000000003E-3</v>
      </c>
      <c r="I2276" s="46">
        <f>ROUND(E2276*H2276,2)</f>
        <v>1.83</v>
      </c>
      <c r="J2276" s="46">
        <v>0</v>
      </c>
      <c r="K2276" s="46">
        <f>ROUND(E2276*J2276,2)</f>
        <v>0</v>
      </c>
    </row>
    <row r="2277" spans="1:11" outlineLevel="1" x14ac:dyDescent="0.2">
      <c r="A2277" s="31"/>
      <c r="B2277" s="32"/>
      <c r="C2277" s="365" t="s">
        <v>2201</v>
      </c>
      <c r="D2277" s="366"/>
      <c r="E2277" s="366"/>
      <c r="F2277" s="366"/>
      <c r="G2277" s="366"/>
      <c r="H2277" s="33"/>
      <c r="I2277" s="33"/>
      <c r="J2277" s="33"/>
      <c r="K2277" s="33"/>
    </row>
    <row r="2278" spans="1:11" outlineLevel="1" x14ac:dyDescent="0.2">
      <c r="A2278" s="31"/>
      <c r="B2278" s="32"/>
      <c r="C2278" s="71" t="s">
        <v>7189</v>
      </c>
      <c r="D2278" s="64"/>
      <c r="E2278" s="65"/>
      <c r="F2278" s="34"/>
      <c r="G2278" s="34"/>
      <c r="H2278" s="33"/>
      <c r="I2278" s="33"/>
      <c r="J2278" s="33"/>
      <c r="K2278" s="33"/>
    </row>
    <row r="2279" spans="1:11" outlineLevel="1" x14ac:dyDescent="0.2">
      <c r="A2279" s="31"/>
      <c r="B2279" s="32"/>
      <c r="C2279" s="71" t="s">
        <v>6714</v>
      </c>
      <c r="D2279" s="64"/>
      <c r="E2279" s="65">
        <v>32.92</v>
      </c>
      <c r="F2279" s="34"/>
      <c r="G2279" s="34"/>
      <c r="H2279" s="33"/>
      <c r="I2279" s="33"/>
      <c r="J2279" s="33"/>
      <c r="K2279" s="33"/>
    </row>
    <row r="2280" spans="1:11" outlineLevel="1" x14ac:dyDescent="0.2">
      <c r="A2280" s="31"/>
      <c r="B2280" s="32"/>
      <c r="C2280" s="71" t="s">
        <v>7190</v>
      </c>
      <c r="D2280" s="64"/>
      <c r="E2280" s="65">
        <v>215.47</v>
      </c>
      <c r="F2280" s="34"/>
      <c r="G2280" s="34"/>
      <c r="H2280" s="33"/>
      <c r="I2280" s="33"/>
      <c r="J2280" s="33"/>
      <c r="K2280" s="33"/>
    </row>
    <row r="2281" spans="1:11" outlineLevel="1" x14ac:dyDescent="0.2">
      <c r="A2281" s="31"/>
      <c r="B2281" s="32"/>
      <c r="C2281" s="71" t="s">
        <v>7191</v>
      </c>
      <c r="D2281" s="64"/>
      <c r="E2281" s="65">
        <v>79.650000000000006</v>
      </c>
      <c r="F2281" s="34"/>
      <c r="G2281" s="34"/>
      <c r="H2281" s="33"/>
      <c r="I2281" s="33"/>
      <c r="J2281" s="33"/>
      <c r="K2281" s="33"/>
    </row>
    <row r="2282" spans="1:11" ht="22.5" outlineLevel="1" x14ac:dyDescent="0.2">
      <c r="A2282" s="43">
        <v>158</v>
      </c>
      <c r="B2282" s="44" t="s">
        <v>2199</v>
      </c>
      <c r="C2282" s="59" t="s">
        <v>2200</v>
      </c>
      <c r="D2282" s="45" t="s">
        <v>172</v>
      </c>
      <c r="E2282" s="46">
        <v>592.5</v>
      </c>
      <c r="F2282" s="47">
        <v>0</v>
      </c>
      <c r="G2282" s="48">
        <f>ROUND(E2282*F2282,2)</f>
        <v>0</v>
      </c>
      <c r="H2282" s="46">
        <v>1.0919999999999999E-2</v>
      </c>
      <c r="I2282" s="46">
        <f>ROUND(E2282*H2282,2)</f>
        <v>6.47</v>
      </c>
      <c r="J2282" s="46">
        <v>0</v>
      </c>
      <c r="K2282" s="46">
        <f>ROUND(E2282*J2282,2)</f>
        <v>0</v>
      </c>
    </row>
    <row r="2283" spans="1:11" outlineLevel="1" x14ac:dyDescent="0.2">
      <c r="A2283" s="31"/>
      <c r="B2283" s="32"/>
      <c r="C2283" s="365" t="s">
        <v>2201</v>
      </c>
      <c r="D2283" s="366"/>
      <c r="E2283" s="366"/>
      <c r="F2283" s="366"/>
      <c r="G2283" s="366"/>
      <c r="H2283" s="33"/>
      <c r="I2283" s="33"/>
      <c r="J2283" s="33"/>
      <c r="K2283" s="33"/>
    </row>
    <row r="2284" spans="1:11" outlineLevel="1" x14ac:dyDescent="0.2">
      <c r="A2284" s="31"/>
      <c r="B2284" s="32"/>
      <c r="C2284" s="71" t="s">
        <v>7215</v>
      </c>
      <c r="D2284" s="64"/>
      <c r="E2284" s="65"/>
      <c r="F2284" s="34"/>
      <c r="G2284" s="34"/>
      <c r="H2284" s="33"/>
      <c r="I2284" s="33"/>
      <c r="J2284" s="33"/>
      <c r="K2284" s="33"/>
    </row>
    <row r="2285" spans="1:11" outlineLevel="1" x14ac:dyDescent="0.2">
      <c r="A2285" s="31"/>
      <c r="B2285" s="32"/>
      <c r="C2285" s="71" t="s">
        <v>917</v>
      </c>
      <c r="D2285" s="64"/>
      <c r="E2285" s="65"/>
      <c r="F2285" s="34"/>
      <c r="G2285" s="34"/>
      <c r="H2285" s="33"/>
      <c r="I2285" s="33"/>
      <c r="J2285" s="33"/>
      <c r="K2285" s="33"/>
    </row>
    <row r="2286" spans="1:11" outlineLevel="1" x14ac:dyDescent="0.2">
      <c r="A2286" s="31"/>
      <c r="B2286" s="32"/>
      <c r="C2286" s="71" t="s">
        <v>7216</v>
      </c>
      <c r="D2286" s="64"/>
      <c r="E2286" s="65">
        <v>34.99</v>
      </c>
      <c r="F2286" s="34"/>
      <c r="G2286" s="34"/>
      <c r="H2286" s="33"/>
      <c r="I2286" s="33"/>
      <c r="J2286" s="33"/>
      <c r="K2286" s="33"/>
    </row>
    <row r="2287" spans="1:11" outlineLevel="1" x14ac:dyDescent="0.2">
      <c r="A2287" s="31"/>
      <c r="B2287" s="32"/>
      <c r="C2287" s="71" t="s">
        <v>926</v>
      </c>
      <c r="D2287" s="64"/>
      <c r="E2287" s="65"/>
      <c r="F2287" s="34"/>
      <c r="G2287" s="34"/>
      <c r="H2287" s="33"/>
      <c r="I2287" s="33"/>
      <c r="J2287" s="33"/>
      <c r="K2287" s="33"/>
    </row>
    <row r="2288" spans="1:11" outlineLevel="1" x14ac:dyDescent="0.2">
      <c r="A2288" s="31"/>
      <c r="B2288" s="32"/>
      <c r="C2288" s="71" t="s">
        <v>7217</v>
      </c>
      <c r="D2288" s="64"/>
      <c r="E2288" s="65">
        <v>37.090000000000003</v>
      </c>
      <c r="F2288" s="34"/>
      <c r="G2288" s="34"/>
      <c r="H2288" s="33"/>
      <c r="I2288" s="33"/>
      <c r="J2288" s="33"/>
      <c r="K2288" s="33"/>
    </row>
    <row r="2289" spans="1:11" outlineLevel="1" x14ac:dyDescent="0.2">
      <c r="A2289" s="31"/>
      <c r="B2289" s="32"/>
      <c r="C2289" s="71" t="s">
        <v>7218</v>
      </c>
      <c r="D2289" s="64"/>
      <c r="E2289" s="65">
        <v>39.26</v>
      </c>
      <c r="F2289" s="34"/>
      <c r="G2289" s="34"/>
      <c r="H2289" s="33"/>
      <c r="I2289" s="33"/>
      <c r="J2289" s="33"/>
      <c r="K2289" s="33"/>
    </row>
    <row r="2290" spans="1:11" outlineLevel="1" x14ac:dyDescent="0.2">
      <c r="A2290" s="31"/>
      <c r="B2290" s="32"/>
      <c r="C2290" s="71" t="s">
        <v>7219</v>
      </c>
      <c r="D2290" s="64"/>
      <c r="E2290" s="65">
        <v>40.14</v>
      </c>
      <c r="F2290" s="34"/>
      <c r="G2290" s="34"/>
      <c r="H2290" s="33"/>
      <c r="I2290" s="33"/>
      <c r="J2290" s="33"/>
      <c r="K2290" s="33"/>
    </row>
    <row r="2291" spans="1:11" outlineLevel="1" x14ac:dyDescent="0.2">
      <c r="A2291" s="31"/>
      <c r="B2291" s="32"/>
      <c r="C2291" s="71" t="s">
        <v>7220</v>
      </c>
      <c r="D2291" s="64"/>
      <c r="E2291" s="65">
        <v>40.659999999999997</v>
      </c>
      <c r="F2291" s="34"/>
      <c r="G2291" s="34"/>
      <c r="H2291" s="33"/>
      <c r="I2291" s="33"/>
      <c r="J2291" s="33"/>
      <c r="K2291" s="33"/>
    </row>
    <row r="2292" spans="1:11" outlineLevel="1" x14ac:dyDescent="0.2">
      <c r="A2292" s="31"/>
      <c r="B2292" s="32"/>
      <c r="C2292" s="71" t="s">
        <v>7221</v>
      </c>
      <c r="D2292" s="64"/>
      <c r="E2292" s="65">
        <v>40.71</v>
      </c>
      <c r="F2292" s="34"/>
      <c r="G2292" s="34"/>
      <c r="H2292" s="33"/>
      <c r="I2292" s="33"/>
      <c r="J2292" s="33"/>
      <c r="K2292" s="33"/>
    </row>
    <row r="2293" spans="1:11" outlineLevel="1" x14ac:dyDescent="0.2">
      <c r="A2293" s="31"/>
      <c r="B2293" s="32"/>
      <c r="C2293" s="71" t="s">
        <v>7222</v>
      </c>
      <c r="D2293" s="64"/>
      <c r="E2293" s="65">
        <v>40.98</v>
      </c>
      <c r="F2293" s="34"/>
      <c r="G2293" s="34"/>
      <c r="H2293" s="33"/>
      <c r="I2293" s="33"/>
      <c r="J2293" s="33"/>
      <c r="K2293" s="33"/>
    </row>
    <row r="2294" spans="1:11" outlineLevel="1" x14ac:dyDescent="0.2">
      <c r="A2294" s="31"/>
      <c r="B2294" s="32"/>
      <c r="C2294" s="71" t="s">
        <v>938</v>
      </c>
      <c r="D2294" s="64"/>
      <c r="E2294" s="65"/>
      <c r="F2294" s="34"/>
      <c r="G2294" s="34"/>
      <c r="H2294" s="33"/>
      <c r="I2294" s="33"/>
      <c r="J2294" s="33"/>
      <c r="K2294" s="33"/>
    </row>
    <row r="2295" spans="1:11" outlineLevel="1" x14ac:dyDescent="0.2">
      <c r="A2295" s="31"/>
      <c r="B2295" s="32"/>
      <c r="C2295" s="71" t="s">
        <v>7223</v>
      </c>
      <c r="D2295" s="64"/>
      <c r="E2295" s="65">
        <v>77.16</v>
      </c>
      <c r="F2295" s="34"/>
      <c r="G2295" s="34"/>
      <c r="H2295" s="33"/>
      <c r="I2295" s="33"/>
      <c r="J2295" s="33"/>
      <c r="K2295" s="33"/>
    </row>
    <row r="2296" spans="1:11" outlineLevel="1" x14ac:dyDescent="0.2">
      <c r="A2296" s="31"/>
      <c r="B2296" s="32"/>
      <c r="C2296" s="71" t="s">
        <v>7224</v>
      </c>
      <c r="D2296" s="64"/>
      <c r="E2296" s="65">
        <v>81.95</v>
      </c>
      <c r="F2296" s="34"/>
      <c r="G2296" s="34"/>
      <c r="H2296" s="33"/>
      <c r="I2296" s="33"/>
      <c r="J2296" s="33"/>
      <c r="K2296" s="33"/>
    </row>
    <row r="2297" spans="1:11" outlineLevel="1" x14ac:dyDescent="0.2">
      <c r="A2297" s="31"/>
      <c r="B2297" s="32"/>
      <c r="C2297" s="71" t="s">
        <v>7225</v>
      </c>
      <c r="D2297" s="64"/>
      <c r="E2297" s="65">
        <v>77.2</v>
      </c>
      <c r="F2297" s="34"/>
      <c r="G2297" s="34"/>
      <c r="H2297" s="33"/>
      <c r="I2297" s="33"/>
      <c r="J2297" s="33"/>
      <c r="K2297" s="33"/>
    </row>
    <row r="2298" spans="1:11" outlineLevel="1" x14ac:dyDescent="0.2">
      <c r="A2298" s="31"/>
      <c r="B2298" s="32"/>
      <c r="C2298" s="71" t="s">
        <v>7226</v>
      </c>
      <c r="D2298" s="64"/>
      <c r="E2298" s="65">
        <v>82.36</v>
      </c>
      <c r="F2298" s="34"/>
      <c r="G2298" s="34"/>
      <c r="H2298" s="33"/>
      <c r="I2298" s="33"/>
      <c r="J2298" s="33"/>
      <c r="K2298" s="33"/>
    </row>
    <row r="2299" spans="1:11" ht="22.5" outlineLevel="1" x14ac:dyDescent="0.2">
      <c r="A2299" s="43">
        <v>159</v>
      </c>
      <c r="B2299" s="44" t="s">
        <v>2223</v>
      </c>
      <c r="C2299" s="59" t="s">
        <v>2224</v>
      </c>
      <c r="D2299" s="45" t="s">
        <v>172</v>
      </c>
      <c r="E2299" s="46">
        <v>20.11</v>
      </c>
      <c r="F2299" s="47">
        <v>0</v>
      </c>
      <c r="G2299" s="48">
        <f>ROUND(E2299*F2299,2)</f>
        <v>0</v>
      </c>
      <c r="H2299" s="46">
        <v>4.0980000000000003E-2</v>
      </c>
      <c r="I2299" s="46">
        <f>ROUND(E2299*H2299,2)</f>
        <v>0.82</v>
      </c>
      <c r="J2299" s="46">
        <v>0</v>
      </c>
      <c r="K2299" s="46">
        <f>ROUND(E2299*J2299,2)</f>
        <v>0</v>
      </c>
    </row>
    <row r="2300" spans="1:11" outlineLevel="1" x14ac:dyDescent="0.2">
      <c r="A2300" s="31"/>
      <c r="B2300" s="32"/>
      <c r="C2300" s="365" t="s">
        <v>2201</v>
      </c>
      <c r="D2300" s="366"/>
      <c r="E2300" s="366"/>
      <c r="F2300" s="366"/>
      <c r="G2300" s="366"/>
      <c r="H2300" s="33"/>
      <c r="I2300" s="33"/>
      <c r="J2300" s="33"/>
      <c r="K2300" s="33"/>
    </row>
    <row r="2301" spans="1:11" outlineLevel="1" x14ac:dyDescent="0.2">
      <c r="A2301" s="31"/>
      <c r="B2301" s="32"/>
      <c r="C2301" s="71" t="s">
        <v>7227</v>
      </c>
      <c r="D2301" s="64"/>
      <c r="E2301" s="65"/>
      <c r="F2301" s="34"/>
      <c r="G2301" s="34"/>
      <c r="H2301" s="33"/>
      <c r="I2301" s="33"/>
      <c r="J2301" s="33"/>
      <c r="K2301" s="33"/>
    </row>
    <row r="2302" spans="1:11" outlineLevel="1" x14ac:dyDescent="0.2">
      <c r="A2302" s="31"/>
      <c r="B2302" s="32"/>
      <c r="C2302" s="71" t="s">
        <v>6347</v>
      </c>
      <c r="D2302" s="64"/>
      <c r="E2302" s="65">
        <v>6.08</v>
      </c>
      <c r="F2302" s="34"/>
      <c r="G2302" s="34"/>
      <c r="H2302" s="33"/>
      <c r="I2302" s="33"/>
      <c r="J2302" s="33"/>
      <c r="K2302" s="33"/>
    </row>
    <row r="2303" spans="1:11" outlineLevel="1" x14ac:dyDescent="0.2">
      <c r="A2303" s="31"/>
      <c r="B2303" s="32"/>
      <c r="C2303" s="71" t="s">
        <v>6352</v>
      </c>
      <c r="D2303" s="64"/>
      <c r="E2303" s="65">
        <v>6.43</v>
      </c>
      <c r="F2303" s="34"/>
      <c r="G2303" s="34"/>
      <c r="H2303" s="33"/>
      <c r="I2303" s="33"/>
      <c r="J2303" s="33"/>
      <c r="K2303" s="33"/>
    </row>
    <row r="2304" spans="1:11" outlineLevel="1" x14ac:dyDescent="0.2">
      <c r="A2304" s="31"/>
      <c r="B2304" s="32"/>
      <c r="C2304" s="71" t="s">
        <v>7228</v>
      </c>
      <c r="D2304" s="64"/>
      <c r="E2304" s="65">
        <v>0.7</v>
      </c>
      <c r="F2304" s="34"/>
      <c r="G2304" s="34"/>
      <c r="H2304" s="33"/>
      <c r="I2304" s="33"/>
      <c r="J2304" s="33"/>
      <c r="K2304" s="33"/>
    </row>
    <row r="2305" spans="1:11" outlineLevel="1" x14ac:dyDescent="0.2">
      <c r="A2305" s="31"/>
      <c r="B2305" s="32"/>
      <c r="C2305" s="71" t="s">
        <v>6369</v>
      </c>
      <c r="D2305" s="64"/>
      <c r="E2305" s="65">
        <v>3.45</v>
      </c>
      <c r="F2305" s="34"/>
      <c r="G2305" s="34"/>
      <c r="H2305" s="33"/>
      <c r="I2305" s="33"/>
      <c r="J2305" s="33"/>
      <c r="K2305" s="33"/>
    </row>
    <row r="2306" spans="1:11" outlineLevel="1" x14ac:dyDescent="0.2">
      <c r="A2306" s="31"/>
      <c r="B2306" s="32"/>
      <c r="C2306" s="71" t="s">
        <v>6372</v>
      </c>
      <c r="D2306" s="64"/>
      <c r="E2306" s="65">
        <v>3.45</v>
      </c>
      <c r="F2306" s="34"/>
      <c r="G2306" s="34"/>
      <c r="H2306" s="33"/>
      <c r="I2306" s="33"/>
      <c r="J2306" s="33"/>
      <c r="K2306" s="33"/>
    </row>
    <row r="2307" spans="1:11" ht="22.5" outlineLevel="1" x14ac:dyDescent="0.2">
      <c r="A2307" s="43">
        <v>160</v>
      </c>
      <c r="B2307" s="44" t="s">
        <v>2228</v>
      </c>
      <c r="C2307" s="59" t="s">
        <v>2229</v>
      </c>
      <c r="D2307" s="45" t="s">
        <v>172</v>
      </c>
      <c r="E2307" s="46">
        <v>8.8049999999999997</v>
      </c>
      <c r="F2307" s="47">
        <v>0</v>
      </c>
      <c r="G2307" s="48">
        <f>ROUND(E2307*F2307,2)</f>
        <v>0</v>
      </c>
      <c r="H2307" s="46">
        <v>8.1930000000000003E-2</v>
      </c>
      <c r="I2307" s="46">
        <f>ROUND(E2307*H2307,2)</f>
        <v>0.72</v>
      </c>
      <c r="J2307" s="46">
        <v>0</v>
      </c>
      <c r="K2307" s="46">
        <f>ROUND(E2307*J2307,2)</f>
        <v>0</v>
      </c>
    </row>
    <row r="2308" spans="1:11" outlineLevel="1" x14ac:dyDescent="0.2">
      <c r="A2308" s="31"/>
      <c r="B2308" s="32"/>
      <c r="C2308" s="365" t="s">
        <v>2201</v>
      </c>
      <c r="D2308" s="366"/>
      <c r="E2308" s="366"/>
      <c r="F2308" s="366"/>
      <c r="G2308" s="366"/>
      <c r="H2308" s="33"/>
      <c r="I2308" s="33"/>
      <c r="J2308" s="33"/>
      <c r="K2308" s="33"/>
    </row>
    <row r="2309" spans="1:11" outlineLevel="1" x14ac:dyDescent="0.2">
      <c r="A2309" s="31"/>
      <c r="B2309" s="32"/>
      <c r="C2309" s="71" t="s">
        <v>2230</v>
      </c>
      <c r="D2309" s="64"/>
      <c r="E2309" s="65"/>
      <c r="F2309" s="34"/>
      <c r="G2309" s="34"/>
      <c r="H2309" s="33"/>
      <c r="I2309" s="33"/>
      <c r="J2309" s="33"/>
      <c r="K2309" s="33"/>
    </row>
    <row r="2310" spans="1:11" outlineLevel="1" x14ac:dyDescent="0.2">
      <c r="A2310" s="31"/>
      <c r="B2310" s="32"/>
      <c r="C2310" s="71" t="s">
        <v>7229</v>
      </c>
      <c r="D2310" s="64"/>
      <c r="E2310" s="65">
        <v>3.34</v>
      </c>
      <c r="F2310" s="34"/>
      <c r="G2310" s="34"/>
      <c r="H2310" s="33"/>
      <c r="I2310" s="33"/>
      <c r="J2310" s="33"/>
      <c r="K2310" s="33"/>
    </row>
    <row r="2311" spans="1:11" outlineLevel="1" x14ac:dyDescent="0.2">
      <c r="A2311" s="31"/>
      <c r="B2311" s="32"/>
      <c r="C2311" s="71" t="s">
        <v>7230</v>
      </c>
      <c r="D2311" s="64"/>
      <c r="E2311" s="65">
        <v>1.97</v>
      </c>
      <c r="F2311" s="34"/>
      <c r="G2311" s="34"/>
      <c r="H2311" s="33"/>
      <c r="I2311" s="33"/>
      <c r="J2311" s="33"/>
      <c r="K2311" s="33"/>
    </row>
    <row r="2312" spans="1:11" outlineLevel="1" x14ac:dyDescent="0.2">
      <c r="A2312" s="31"/>
      <c r="B2312" s="32"/>
      <c r="C2312" s="71" t="s">
        <v>7231</v>
      </c>
      <c r="D2312" s="64"/>
      <c r="E2312" s="65">
        <v>2.1</v>
      </c>
      <c r="F2312" s="34"/>
      <c r="G2312" s="34"/>
      <c r="H2312" s="33"/>
      <c r="I2312" s="33"/>
      <c r="J2312" s="33"/>
      <c r="K2312" s="33"/>
    </row>
    <row r="2313" spans="1:11" outlineLevel="1" x14ac:dyDescent="0.2">
      <c r="A2313" s="31"/>
      <c r="B2313" s="32"/>
      <c r="C2313" s="71" t="s">
        <v>5881</v>
      </c>
      <c r="D2313" s="64"/>
      <c r="E2313" s="65">
        <v>1.395</v>
      </c>
      <c r="F2313" s="34"/>
      <c r="G2313" s="34"/>
      <c r="H2313" s="33"/>
      <c r="I2313" s="33"/>
      <c r="J2313" s="33"/>
      <c r="K2313" s="33"/>
    </row>
    <row r="2314" spans="1:11" ht="22.5" outlineLevel="1" x14ac:dyDescent="0.2">
      <c r="A2314" s="43">
        <v>161</v>
      </c>
      <c r="B2314" s="44" t="s">
        <v>2261</v>
      </c>
      <c r="C2314" s="59" t="s">
        <v>2262</v>
      </c>
      <c r="D2314" s="45" t="s">
        <v>172</v>
      </c>
      <c r="E2314" s="46">
        <v>2719.92</v>
      </c>
      <c r="F2314" s="47">
        <v>0</v>
      </c>
      <c r="G2314" s="48">
        <f>ROUND(E2314*F2314,2)</f>
        <v>0</v>
      </c>
      <c r="H2314" s="46">
        <v>0.1111</v>
      </c>
      <c r="I2314" s="46">
        <f>ROUND(E2314*H2314,2)</f>
        <v>302.18</v>
      </c>
      <c r="J2314" s="46">
        <v>0</v>
      </c>
      <c r="K2314" s="46">
        <f>ROUND(E2314*J2314,2)</f>
        <v>0</v>
      </c>
    </row>
    <row r="2315" spans="1:11" outlineLevel="1" x14ac:dyDescent="0.2">
      <c r="A2315" s="31"/>
      <c r="B2315" s="32"/>
      <c r="C2315" s="71" t="s">
        <v>7232</v>
      </c>
      <c r="D2315" s="64"/>
      <c r="E2315" s="65"/>
      <c r="F2315" s="34"/>
      <c r="G2315" s="34"/>
      <c r="H2315" s="33"/>
      <c r="I2315" s="33"/>
      <c r="J2315" s="33"/>
      <c r="K2315" s="33"/>
    </row>
    <row r="2316" spans="1:11" outlineLevel="1" x14ac:dyDescent="0.2">
      <c r="A2316" s="31"/>
      <c r="B2316" s="32"/>
      <c r="C2316" s="71" t="s">
        <v>6341</v>
      </c>
      <c r="D2316" s="64"/>
      <c r="E2316" s="65">
        <v>2.61</v>
      </c>
      <c r="F2316" s="34"/>
      <c r="G2316" s="34"/>
      <c r="H2316" s="33"/>
      <c r="I2316" s="33"/>
      <c r="J2316" s="33"/>
      <c r="K2316" s="33"/>
    </row>
    <row r="2317" spans="1:11" outlineLevel="1" x14ac:dyDescent="0.2">
      <c r="A2317" s="31"/>
      <c r="B2317" s="32"/>
      <c r="C2317" s="71" t="s">
        <v>6342</v>
      </c>
      <c r="D2317" s="64"/>
      <c r="E2317" s="65">
        <v>1.26</v>
      </c>
      <c r="F2317" s="34"/>
      <c r="G2317" s="34"/>
      <c r="H2317" s="33"/>
      <c r="I2317" s="33"/>
      <c r="J2317" s="33"/>
      <c r="K2317" s="33"/>
    </row>
    <row r="2318" spans="1:11" outlineLevel="1" x14ac:dyDescent="0.2">
      <c r="A2318" s="31"/>
      <c r="B2318" s="32"/>
      <c r="C2318" s="71" t="s">
        <v>7233</v>
      </c>
      <c r="D2318" s="64"/>
      <c r="E2318" s="65">
        <v>12.39</v>
      </c>
      <c r="F2318" s="34"/>
      <c r="G2318" s="34"/>
      <c r="H2318" s="33"/>
      <c r="I2318" s="33"/>
      <c r="J2318" s="33"/>
      <c r="K2318" s="33"/>
    </row>
    <row r="2319" spans="1:11" outlineLevel="1" x14ac:dyDescent="0.2">
      <c r="A2319" s="31"/>
      <c r="B2319" s="32"/>
      <c r="C2319" s="71" t="s">
        <v>6315</v>
      </c>
      <c r="D2319" s="64"/>
      <c r="E2319" s="65">
        <v>25.31</v>
      </c>
      <c r="F2319" s="34"/>
      <c r="G2319" s="34"/>
      <c r="H2319" s="33"/>
      <c r="I2319" s="33"/>
      <c r="J2319" s="33"/>
      <c r="K2319" s="33"/>
    </row>
    <row r="2320" spans="1:11" outlineLevel="1" x14ac:dyDescent="0.2">
      <c r="A2320" s="31"/>
      <c r="B2320" s="32"/>
      <c r="C2320" s="71" t="s">
        <v>6343</v>
      </c>
      <c r="D2320" s="64"/>
      <c r="E2320" s="65">
        <v>8.9499999999999993</v>
      </c>
      <c r="F2320" s="34"/>
      <c r="G2320" s="34"/>
      <c r="H2320" s="33"/>
      <c r="I2320" s="33"/>
      <c r="J2320" s="33"/>
      <c r="K2320" s="33"/>
    </row>
    <row r="2321" spans="1:11" outlineLevel="1" x14ac:dyDescent="0.2">
      <c r="A2321" s="31"/>
      <c r="B2321" s="32"/>
      <c r="C2321" s="71" t="s">
        <v>6344</v>
      </c>
      <c r="D2321" s="64"/>
      <c r="E2321" s="65">
        <v>2.25</v>
      </c>
      <c r="F2321" s="34"/>
      <c r="G2321" s="34"/>
      <c r="H2321" s="33"/>
      <c r="I2321" s="33"/>
      <c r="J2321" s="33"/>
      <c r="K2321" s="33"/>
    </row>
    <row r="2322" spans="1:11" outlineLevel="1" x14ac:dyDescent="0.2">
      <c r="A2322" s="31"/>
      <c r="B2322" s="32"/>
      <c r="C2322" s="71" t="s">
        <v>6345</v>
      </c>
      <c r="D2322" s="64"/>
      <c r="E2322" s="65">
        <v>1.44</v>
      </c>
      <c r="F2322" s="34"/>
      <c r="G2322" s="34"/>
      <c r="H2322" s="33"/>
      <c r="I2322" s="33"/>
      <c r="J2322" s="33"/>
      <c r="K2322" s="33"/>
    </row>
    <row r="2323" spans="1:11" outlineLevel="1" x14ac:dyDescent="0.2">
      <c r="A2323" s="31"/>
      <c r="B2323" s="32"/>
      <c r="C2323" s="71" t="s">
        <v>6346</v>
      </c>
      <c r="D2323" s="64"/>
      <c r="E2323" s="65">
        <v>1.44</v>
      </c>
      <c r="F2323" s="34"/>
      <c r="G2323" s="34"/>
      <c r="H2323" s="33"/>
      <c r="I2323" s="33"/>
      <c r="J2323" s="33"/>
      <c r="K2323" s="33"/>
    </row>
    <row r="2324" spans="1:11" outlineLevel="1" x14ac:dyDescent="0.2">
      <c r="A2324" s="31"/>
      <c r="B2324" s="32"/>
      <c r="C2324" s="71" t="s">
        <v>6347</v>
      </c>
      <c r="D2324" s="64"/>
      <c r="E2324" s="65">
        <v>6.08</v>
      </c>
      <c r="F2324" s="34"/>
      <c r="G2324" s="34"/>
      <c r="H2324" s="33"/>
      <c r="I2324" s="33"/>
      <c r="J2324" s="33"/>
      <c r="K2324" s="33"/>
    </row>
    <row r="2325" spans="1:11" outlineLevel="1" x14ac:dyDescent="0.2">
      <c r="A2325" s="31"/>
      <c r="B2325" s="32"/>
      <c r="C2325" s="71" t="s">
        <v>6316</v>
      </c>
      <c r="D2325" s="64"/>
      <c r="E2325" s="65">
        <v>25.91</v>
      </c>
      <c r="F2325" s="34"/>
      <c r="G2325" s="34"/>
      <c r="H2325" s="33"/>
      <c r="I2325" s="33"/>
      <c r="J2325" s="33"/>
      <c r="K2325" s="33"/>
    </row>
    <row r="2326" spans="1:11" outlineLevel="1" x14ac:dyDescent="0.2">
      <c r="A2326" s="31"/>
      <c r="B2326" s="32"/>
      <c r="C2326" s="71" t="s">
        <v>6348</v>
      </c>
      <c r="D2326" s="64"/>
      <c r="E2326" s="65">
        <v>10.41</v>
      </c>
      <c r="F2326" s="34"/>
      <c r="G2326" s="34"/>
      <c r="H2326" s="33"/>
      <c r="I2326" s="33"/>
      <c r="J2326" s="33"/>
      <c r="K2326" s="33"/>
    </row>
    <row r="2327" spans="1:11" outlineLevel="1" x14ac:dyDescent="0.2">
      <c r="A2327" s="31"/>
      <c r="B2327" s="32"/>
      <c r="C2327" s="71" t="s">
        <v>6349</v>
      </c>
      <c r="D2327" s="64"/>
      <c r="E2327" s="65">
        <v>1.44</v>
      </c>
      <c r="F2327" s="34"/>
      <c r="G2327" s="34"/>
      <c r="H2327" s="33"/>
      <c r="I2327" s="33"/>
      <c r="J2327" s="33"/>
      <c r="K2327" s="33"/>
    </row>
    <row r="2328" spans="1:11" outlineLevel="1" x14ac:dyDescent="0.2">
      <c r="A2328" s="31"/>
      <c r="B2328" s="32"/>
      <c r="C2328" s="71" t="s">
        <v>6350</v>
      </c>
      <c r="D2328" s="64"/>
      <c r="E2328" s="65">
        <v>1.44</v>
      </c>
      <c r="F2328" s="34"/>
      <c r="G2328" s="34"/>
      <c r="H2328" s="33"/>
      <c r="I2328" s="33"/>
      <c r="J2328" s="33"/>
      <c r="K2328" s="33"/>
    </row>
    <row r="2329" spans="1:11" outlineLevel="1" x14ac:dyDescent="0.2">
      <c r="A2329" s="31"/>
      <c r="B2329" s="32"/>
      <c r="C2329" s="71" t="s">
        <v>6351</v>
      </c>
      <c r="D2329" s="64"/>
      <c r="E2329" s="65">
        <v>1.44</v>
      </c>
      <c r="F2329" s="34"/>
      <c r="G2329" s="34"/>
      <c r="H2329" s="33"/>
      <c r="I2329" s="33"/>
      <c r="J2329" s="33"/>
      <c r="K2329" s="33"/>
    </row>
    <row r="2330" spans="1:11" outlineLevel="1" x14ac:dyDescent="0.2">
      <c r="A2330" s="31"/>
      <c r="B2330" s="32"/>
      <c r="C2330" s="71" t="s">
        <v>6352</v>
      </c>
      <c r="D2330" s="64"/>
      <c r="E2330" s="65">
        <v>6.43</v>
      </c>
      <c r="F2330" s="34"/>
      <c r="G2330" s="34"/>
      <c r="H2330" s="33"/>
      <c r="I2330" s="33"/>
      <c r="J2330" s="33"/>
      <c r="K2330" s="33"/>
    </row>
    <row r="2331" spans="1:11" outlineLevel="1" x14ac:dyDescent="0.2">
      <c r="A2331" s="31"/>
      <c r="B2331" s="32"/>
      <c r="C2331" s="71" t="s">
        <v>7234</v>
      </c>
      <c r="D2331" s="64"/>
      <c r="E2331" s="65"/>
      <c r="F2331" s="34"/>
      <c r="G2331" s="34"/>
      <c r="H2331" s="33"/>
      <c r="I2331" s="33"/>
      <c r="J2331" s="33"/>
      <c r="K2331" s="33"/>
    </row>
    <row r="2332" spans="1:11" outlineLevel="1" x14ac:dyDescent="0.2">
      <c r="A2332" s="31"/>
      <c r="B2332" s="32"/>
      <c r="C2332" s="71" t="s">
        <v>6310</v>
      </c>
      <c r="D2332" s="64"/>
      <c r="E2332" s="65">
        <v>48.02</v>
      </c>
      <c r="F2332" s="34"/>
      <c r="G2332" s="34"/>
      <c r="H2332" s="33"/>
      <c r="I2332" s="33"/>
      <c r="J2332" s="33"/>
      <c r="K2332" s="33"/>
    </row>
    <row r="2333" spans="1:11" outlineLevel="1" x14ac:dyDescent="0.2">
      <c r="A2333" s="31"/>
      <c r="B2333" s="32"/>
      <c r="C2333" s="71" t="s">
        <v>6340</v>
      </c>
      <c r="D2333" s="64"/>
      <c r="E2333" s="65">
        <v>3.11</v>
      </c>
      <c r="F2333" s="34"/>
      <c r="G2333" s="34"/>
      <c r="H2333" s="33"/>
      <c r="I2333" s="33"/>
      <c r="J2333" s="33"/>
      <c r="K2333" s="33"/>
    </row>
    <row r="2334" spans="1:11" outlineLevel="1" x14ac:dyDescent="0.2">
      <c r="A2334" s="31"/>
      <c r="B2334" s="32"/>
      <c r="C2334" s="71" t="s">
        <v>6311</v>
      </c>
      <c r="D2334" s="64"/>
      <c r="E2334" s="65">
        <v>34.58</v>
      </c>
      <c r="F2334" s="34"/>
      <c r="G2334" s="34"/>
      <c r="H2334" s="33"/>
      <c r="I2334" s="33"/>
      <c r="J2334" s="33"/>
      <c r="K2334" s="33"/>
    </row>
    <row r="2335" spans="1:11" outlineLevel="1" x14ac:dyDescent="0.2">
      <c r="A2335" s="31"/>
      <c r="B2335" s="32"/>
      <c r="C2335" s="71" t="s">
        <v>6312</v>
      </c>
      <c r="D2335" s="64"/>
      <c r="E2335" s="65">
        <v>21.97</v>
      </c>
      <c r="F2335" s="34"/>
      <c r="G2335" s="34"/>
      <c r="H2335" s="33"/>
      <c r="I2335" s="33"/>
      <c r="J2335" s="33"/>
      <c r="K2335" s="33"/>
    </row>
    <row r="2336" spans="1:11" outlineLevel="1" x14ac:dyDescent="0.2">
      <c r="A2336" s="31"/>
      <c r="B2336" s="32"/>
      <c r="C2336" s="71" t="s">
        <v>6313</v>
      </c>
      <c r="D2336" s="64"/>
      <c r="E2336" s="65">
        <v>42.12</v>
      </c>
      <c r="F2336" s="34"/>
      <c r="G2336" s="34"/>
      <c r="H2336" s="33"/>
      <c r="I2336" s="33"/>
      <c r="J2336" s="33"/>
      <c r="K2336" s="33"/>
    </row>
    <row r="2337" spans="1:11" outlineLevel="1" x14ac:dyDescent="0.2">
      <c r="A2337" s="31"/>
      <c r="B2337" s="32"/>
      <c r="C2337" s="71" t="s">
        <v>6314</v>
      </c>
      <c r="D2337" s="64"/>
      <c r="E2337" s="65">
        <v>30.6</v>
      </c>
      <c r="F2337" s="34"/>
      <c r="G2337" s="34"/>
      <c r="H2337" s="33"/>
      <c r="I2337" s="33"/>
      <c r="J2337" s="33"/>
      <c r="K2337" s="33"/>
    </row>
    <row r="2338" spans="1:11" outlineLevel="1" x14ac:dyDescent="0.2">
      <c r="A2338" s="31"/>
      <c r="B2338" s="32"/>
      <c r="C2338" s="71" t="s">
        <v>7235</v>
      </c>
      <c r="D2338" s="64"/>
      <c r="E2338" s="65">
        <v>62.25</v>
      </c>
      <c r="F2338" s="34"/>
      <c r="G2338" s="34"/>
      <c r="H2338" s="33"/>
      <c r="I2338" s="33"/>
      <c r="J2338" s="33"/>
      <c r="K2338" s="33"/>
    </row>
    <row r="2339" spans="1:11" outlineLevel="1" x14ac:dyDescent="0.2">
      <c r="A2339" s="31"/>
      <c r="B2339" s="32"/>
      <c r="C2339" s="71" t="s">
        <v>7236</v>
      </c>
      <c r="D2339" s="64"/>
      <c r="E2339" s="65">
        <v>14</v>
      </c>
      <c r="F2339" s="34"/>
      <c r="G2339" s="34"/>
      <c r="H2339" s="33"/>
      <c r="I2339" s="33"/>
      <c r="J2339" s="33"/>
      <c r="K2339" s="33"/>
    </row>
    <row r="2340" spans="1:11" outlineLevel="1" x14ac:dyDescent="0.2">
      <c r="A2340" s="31"/>
      <c r="B2340" s="32"/>
      <c r="C2340" s="71" t="s">
        <v>7237</v>
      </c>
      <c r="D2340" s="64"/>
      <c r="E2340" s="65">
        <v>13.03</v>
      </c>
      <c r="F2340" s="34"/>
      <c r="G2340" s="34"/>
      <c r="H2340" s="33"/>
      <c r="I2340" s="33"/>
      <c r="J2340" s="33"/>
      <c r="K2340" s="33"/>
    </row>
    <row r="2341" spans="1:11" outlineLevel="1" x14ac:dyDescent="0.2">
      <c r="A2341" s="31"/>
      <c r="B2341" s="32"/>
      <c r="C2341" s="71" t="s">
        <v>6714</v>
      </c>
      <c r="D2341" s="64"/>
      <c r="E2341" s="65">
        <v>32.92</v>
      </c>
      <c r="F2341" s="34"/>
      <c r="G2341" s="34"/>
      <c r="H2341" s="33"/>
      <c r="I2341" s="33"/>
      <c r="J2341" s="33"/>
      <c r="K2341" s="33"/>
    </row>
    <row r="2342" spans="1:11" outlineLevel="1" x14ac:dyDescent="0.2">
      <c r="A2342" s="31"/>
      <c r="B2342" s="32"/>
      <c r="C2342" s="71" t="s">
        <v>7190</v>
      </c>
      <c r="D2342" s="64"/>
      <c r="E2342" s="65">
        <v>215.47</v>
      </c>
      <c r="F2342" s="34"/>
      <c r="G2342" s="34"/>
      <c r="H2342" s="33"/>
      <c r="I2342" s="33"/>
      <c r="J2342" s="33"/>
      <c r="K2342" s="33"/>
    </row>
    <row r="2343" spans="1:11" outlineLevel="1" x14ac:dyDescent="0.2">
      <c r="A2343" s="31"/>
      <c r="B2343" s="32"/>
      <c r="C2343" s="71" t="s">
        <v>7191</v>
      </c>
      <c r="D2343" s="64"/>
      <c r="E2343" s="65">
        <v>79.650000000000006</v>
      </c>
      <c r="F2343" s="34"/>
      <c r="G2343" s="34"/>
      <c r="H2343" s="33"/>
      <c r="I2343" s="33"/>
      <c r="J2343" s="33"/>
      <c r="K2343" s="33"/>
    </row>
    <row r="2344" spans="1:11" outlineLevel="1" x14ac:dyDescent="0.2">
      <c r="A2344" s="31"/>
      <c r="B2344" s="32"/>
      <c r="C2344" s="71" t="s">
        <v>7238</v>
      </c>
      <c r="D2344" s="64"/>
      <c r="E2344" s="65">
        <v>22.28</v>
      </c>
      <c r="F2344" s="34"/>
      <c r="G2344" s="34"/>
      <c r="H2344" s="33"/>
      <c r="I2344" s="33"/>
      <c r="J2344" s="33"/>
      <c r="K2344" s="33"/>
    </row>
    <row r="2345" spans="1:11" outlineLevel="1" x14ac:dyDescent="0.2">
      <c r="A2345" s="31"/>
      <c r="B2345" s="32"/>
      <c r="C2345" s="71" t="s">
        <v>7239</v>
      </c>
      <c r="D2345" s="64"/>
      <c r="E2345" s="65">
        <v>1.86</v>
      </c>
      <c r="F2345" s="34"/>
      <c r="G2345" s="34"/>
      <c r="H2345" s="33"/>
      <c r="I2345" s="33"/>
      <c r="J2345" s="33"/>
      <c r="K2345" s="33"/>
    </row>
    <row r="2346" spans="1:11" outlineLevel="1" x14ac:dyDescent="0.2">
      <c r="A2346" s="31"/>
      <c r="B2346" s="32"/>
      <c r="C2346" s="71" t="s">
        <v>6317</v>
      </c>
      <c r="D2346" s="64"/>
      <c r="E2346" s="65">
        <v>12.95</v>
      </c>
      <c r="F2346" s="34"/>
      <c r="G2346" s="34"/>
      <c r="H2346" s="33"/>
      <c r="I2346" s="33"/>
      <c r="J2346" s="33"/>
      <c r="K2346" s="33"/>
    </row>
    <row r="2347" spans="1:11" outlineLevel="1" x14ac:dyDescent="0.2">
      <c r="A2347" s="31"/>
      <c r="B2347" s="32"/>
      <c r="C2347" s="71" t="s">
        <v>7240</v>
      </c>
      <c r="D2347" s="64"/>
      <c r="E2347" s="65"/>
      <c r="F2347" s="34"/>
      <c r="G2347" s="34"/>
      <c r="H2347" s="33"/>
      <c r="I2347" s="33"/>
      <c r="J2347" s="33"/>
      <c r="K2347" s="33"/>
    </row>
    <row r="2348" spans="1:11" outlineLevel="1" x14ac:dyDescent="0.2">
      <c r="A2348" s="31"/>
      <c r="B2348" s="32"/>
      <c r="C2348" s="71" t="s">
        <v>6353</v>
      </c>
      <c r="D2348" s="64"/>
      <c r="E2348" s="65">
        <v>19.32</v>
      </c>
      <c r="F2348" s="34"/>
      <c r="G2348" s="34"/>
      <c r="H2348" s="33"/>
      <c r="I2348" s="33"/>
      <c r="J2348" s="33"/>
      <c r="K2348" s="33"/>
    </row>
    <row r="2349" spans="1:11" outlineLevel="1" x14ac:dyDescent="0.2">
      <c r="A2349" s="31"/>
      <c r="B2349" s="32"/>
      <c r="C2349" s="71" t="s">
        <v>6354</v>
      </c>
      <c r="D2349" s="64"/>
      <c r="E2349" s="65">
        <v>34.549999999999997</v>
      </c>
      <c r="F2349" s="34"/>
      <c r="G2349" s="34"/>
      <c r="H2349" s="33"/>
      <c r="I2349" s="33"/>
      <c r="J2349" s="33"/>
      <c r="K2349" s="33"/>
    </row>
    <row r="2350" spans="1:11" outlineLevel="1" x14ac:dyDescent="0.2">
      <c r="A2350" s="31"/>
      <c r="B2350" s="32"/>
      <c r="C2350" s="71" t="s">
        <v>6355</v>
      </c>
      <c r="D2350" s="64"/>
      <c r="E2350" s="65">
        <v>33</v>
      </c>
      <c r="F2350" s="34"/>
      <c r="G2350" s="34"/>
      <c r="H2350" s="33"/>
      <c r="I2350" s="33"/>
      <c r="J2350" s="33"/>
      <c r="K2350" s="33"/>
    </row>
    <row r="2351" spans="1:11" outlineLevel="1" x14ac:dyDescent="0.2">
      <c r="A2351" s="31"/>
      <c r="B2351" s="32"/>
      <c r="C2351" s="71" t="s">
        <v>6356</v>
      </c>
      <c r="D2351" s="64"/>
      <c r="E2351" s="65">
        <v>8.65</v>
      </c>
      <c r="F2351" s="34"/>
      <c r="G2351" s="34"/>
      <c r="H2351" s="33"/>
      <c r="I2351" s="33"/>
      <c r="J2351" s="33"/>
      <c r="K2351" s="33"/>
    </row>
    <row r="2352" spans="1:11" outlineLevel="1" x14ac:dyDescent="0.2">
      <c r="A2352" s="31"/>
      <c r="B2352" s="32"/>
      <c r="C2352" s="71" t="s">
        <v>6357</v>
      </c>
      <c r="D2352" s="64"/>
      <c r="E2352" s="65">
        <v>4.76</v>
      </c>
      <c r="F2352" s="34"/>
      <c r="G2352" s="34"/>
      <c r="H2352" s="33"/>
      <c r="I2352" s="33"/>
      <c r="J2352" s="33"/>
      <c r="K2352" s="33"/>
    </row>
    <row r="2353" spans="1:11" outlineLevel="1" x14ac:dyDescent="0.2">
      <c r="A2353" s="31"/>
      <c r="B2353" s="32"/>
      <c r="C2353" s="71" t="s">
        <v>7241</v>
      </c>
      <c r="D2353" s="64"/>
      <c r="E2353" s="65">
        <v>4.7699999999999996</v>
      </c>
      <c r="F2353" s="34"/>
      <c r="G2353" s="34"/>
      <c r="H2353" s="33"/>
      <c r="I2353" s="33"/>
      <c r="J2353" s="33"/>
      <c r="K2353" s="33"/>
    </row>
    <row r="2354" spans="1:11" outlineLevel="1" x14ac:dyDescent="0.2">
      <c r="A2354" s="31"/>
      <c r="B2354" s="32"/>
      <c r="C2354" s="71" t="s">
        <v>7242</v>
      </c>
      <c r="D2354" s="64"/>
      <c r="E2354" s="65">
        <v>3.25</v>
      </c>
      <c r="F2354" s="34"/>
      <c r="G2354" s="34"/>
      <c r="H2354" s="33"/>
      <c r="I2354" s="33"/>
      <c r="J2354" s="33"/>
      <c r="K2354" s="33"/>
    </row>
    <row r="2355" spans="1:11" outlineLevel="1" x14ac:dyDescent="0.2">
      <c r="A2355" s="31"/>
      <c r="B2355" s="32"/>
      <c r="C2355" s="71" t="s">
        <v>6358</v>
      </c>
      <c r="D2355" s="64"/>
      <c r="E2355" s="65">
        <v>3.79</v>
      </c>
      <c r="F2355" s="34"/>
      <c r="G2355" s="34"/>
      <c r="H2355" s="33"/>
      <c r="I2355" s="33"/>
      <c r="J2355" s="33"/>
      <c r="K2355" s="33"/>
    </row>
    <row r="2356" spans="1:11" outlineLevel="1" x14ac:dyDescent="0.2">
      <c r="A2356" s="31"/>
      <c r="B2356" s="32"/>
      <c r="C2356" s="71" t="s">
        <v>6359</v>
      </c>
      <c r="D2356" s="64"/>
      <c r="E2356" s="65">
        <v>1.79</v>
      </c>
      <c r="F2356" s="34"/>
      <c r="G2356" s="34"/>
      <c r="H2356" s="33"/>
      <c r="I2356" s="33"/>
      <c r="J2356" s="33"/>
      <c r="K2356" s="33"/>
    </row>
    <row r="2357" spans="1:11" outlineLevel="1" x14ac:dyDescent="0.2">
      <c r="A2357" s="31"/>
      <c r="B2357" s="32"/>
      <c r="C2357" s="71" t="s">
        <v>6360</v>
      </c>
      <c r="D2357" s="64"/>
      <c r="E2357" s="65">
        <v>1.8</v>
      </c>
      <c r="F2357" s="34"/>
      <c r="G2357" s="34"/>
      <c r="H2357" s="33"/>
      <c r="I2357" s="33"/>
      <c r="J2357" s="33"/>
      <c r="K2357" s="33"/>
    </row>
    <row r="2358" spans="1:11" outlineLevel="1" x14ac:dyDescent="0.2">
      <c r="A2358" s="31"/>
      <c r="B2358" s="32"/>
      <c r="C2358" s="71" t="s">
        <v>6361</v>
      </c>
      <c r="D2358" s="64"/>
      <c r="E2358" s="65">
        <v>3.86</v>
      </c>
      <c r="F2358" s="34"/>
      <c r="G2358" s="34"/>
      <c r="H2358" s="33"/>
      <c r="I2358" s="33"/>
      <c r="J2358" s="33"/>
      <c r="K2358" s="33"/>
    </row>
    <row r="2359" spans="1:11" outlineLevel="1" x14ac:dyDescent="0.2">
      <c r="A2359" s="31"/>
      <c r="B2359" s="32"/>
      <c r="C2359" s="71" t="s">
        <v>6394</v>
      </c>
      <c r="D2359" s="64"/>
      <c r="E2359" s="65">
        <v>1.65</v>
      </c>
      <c r="F2359" s="34"/>
      <c r="G2359" s="34"/>
      <c r="H2359" s="33"/>
      <c r="I2359" s="33"/>
      <c r="J2359" s="33"/>
      <c r="K2359" s="33"/>
    </row>
    <row r="2360" spans="1:11" outlineLevel="1" x14ac:dyDescent="0.2">
      <c r="A2360" s="31"/>
      <c r="B2360" s="32"/>
      <c r="C2360" s="71" t="s">
        <v>6318</v>
      </c>
      <c r="D2360" s="64"/>
      <c r="E2360" s="65">
        <v>50.98</v>
      </c>
      <c r="F2360" s="34"/>
      <c r="G2360" s="34"/>
      <c r="H2360" s="33"/>
      <c r="I2360" s="33"/>
      <c r="J2360" s="33"/>
      <c r="K2360" s="33"/>
    </row>
    <row r="2361" spans="1:11" outlineLevel="1" x14ac:dyDescent="0.2">
      <c r="A2361" s="31"/>
      <c r="B2361" s="32"/>
      <c r="C2361" s="71" t="s">
        <v>6362</v>
      </c>
      <c r="D2361" s="64"/>
      <c r="E2361" s="65">
        <v>5.03</v>
      </c>
      <c r="F2361" s="34"/>
      <c r="G2361" s="34"/>
      <c r="H2361" s="33"/>
      <c r="I2361" s="33"/>
      <c r="J2361" s="33"/>
      <c r="K2361" s="33"/>
    </row>
    <row r="2362" spans="1:11" outlineLevel="1" x14ac:dyDescent="0.2">
      <c r="A2362" s="31"/>
      <c r="B2362" s="32"/>
      <c r="C2362" s="71" t="s">
        <v>6363</v>
      </c>
      <c r="D2362" s="64"/>
      <c r="E2362" s="65">
        <v>3.24</v>
      </c>
      <c r="F2362" s="34"/>
      <c r="G2362" s="34"/>
      <c r="H2362" s="33"/>
      <c r="I2362" s="33"/>
      <c r="J2362" s="33"/>
      <c r="K2362" s="33"/>
    </row>
    <row r="2363" spans="1:11" outlineLevel="1" x14ac:dyDescent="0.2">
      <c r="A2363" s="31"/>
      <c r="B2363" s="32"/>
      <c r="C2363" s="71" t="s">
        <v>6364</v>
      </c>
      <c r="D2363" s="64"/>
      <c r="E2363" s="65">
        <v>1.53</v>
      </c>
      <c r="F2363" s="34"/>
      <c r="G2363" s="34"/>
      <c r="H2363" s="33"/>
      <c r="I2363" s="33"/>
      <c r="J2363" s="33"/>
      <c r="K2363" s="33"/>
    </row>
    <row r="2364" spans="1:11" outlineLevel="1" x14ac:dyDescent="0.2">
      <c r="A2364" s="31"/>
      <c r="B2364" s="32"/>
      <c r="C2364" s="71" t="s">
        <v>6365</v>
      </c>
      <c r="D2364" s="64"/>
      <c r="E2364" s="65">
        <v>5</v>
      </c>
      <c r="F2364" s="34"/>
      <c r="G2364" s="34"/>
      <c r="H2364" s="33"/>
      <c r="I2364" s="33"/>
      <c r="J2364" s="33"/>
      <c r="K2364" s="33"/>
    </row>
    <row r="2365" spans="1:11" outlineLevel="1" x14ac:dyDescent="0.2">
      <c r="A2365" s="31"/>
      <c r="B2365" s="32"/>
      <c r="C2365" s="71" t="s">
        <v>6366</v>
      </c>
      <c r="D2365" s="64"/>
      <c r="E2365" s="65">
        <v>10.65</v>
      </c>
      <c r="F2365" s="34"/>
      <c r="G2365" s="34"/>
      <c r="H2365" s="33"/>
      <c r="I2365" s="33"/>
      <c r="J2365" s="33"/>
      <c r="K2365" s="33"/>
    </row>
    <row r="2366" spans="1:11" outlineLevel="1" x14ac:dyDescent="0.2">
      <c r="A2366" s="31"/>
      <c r="B2366" s="32"/>
      <c r="C2366" s="71" t="s">
        <v>6367</v>
      </c>
      <c r="D2366" s="64"/>
      <c r="E2366" s="65">
        <v>3.83</v>
      </c>
      <c r="F2366" s="34"/>
      <c r="G2366" s="34"/>
      <c r="H2366" s="33"/>
      <c r="I2366" s="33"/>
      <c r="J2366" s="33"/>
      <c r="K2366" s="33"/>
    </row>
    <row r="2367" spans="1:11" outlineLevel="1" x14ac:dyDescent="0.2">
      <c r="A2367" s="31"/>
      <c r="B2367" s="32"/>
      <c r="C2367" s="71" t="s">
        <v>6395</v>
      </c>
      <c r="D2367" s="64"/>
      <c r="E2367" s="65">
        <v>2.64</v>
      </c>
      <c r="F2367" s="34"/>
      <c r="G2367" s="34"/>
      <c r="H2367" s="33"/>
      <c r="I2367" s="33"/>
      <c r="J2367" s="33"/>
      <c r="K2367" s="33"/>
    </row>
    <row r="2368" spans="1:11" outlineLevel="1" x14ac:dyDescent="0.2">
      <c r="A2368" s="31"/>
      <c r="B2368" s="32"/>
      <c r="C2368" s="71" t="s">
        <v>6396</v>
      </c>
      <c r="D2368" s="64"/>
      <c r="E2368" s="65">
        <v>1.26</v>
      </c>
      <c r="F2368" s="34"/>
      <c r="G2368" s="34"/>
      <c r="H2368" s="33"/>
      <c r="I2368" s="33"/>
      <c r="J2368" s="33"/>
      <c r="K2368" s="33"/>
    </row>
    <row r="2369" spans="1:11" outlineLevel="1" x14ac:dyDescent="0.2">
      <c r="A2369" s="31"/>
      <c r="B2369" s="32"/>
      <c r="C2369" s="71" t="s">
        <v>7243</v>
      </c>
      <c r="D2369" s="64"/>
      <c r="E2369" s="65">
        <v>56.1</v>
      </c>
      <c r="F2369" s="34"/>
      <c r="G2369" s="34"/>
      <c r="H2369" s="33"/>
      <c r="I2369" s="33"/>
      <c r="J2369" s="33"/>
      <c r="K2369" s="33"/>
    </row>
    <row r="2370" spans="1:11" outlineLevel="1" x14ac:dyDescent="0.2">
      <c r="A2370" s="31"/>
      <c r="B2370" s="32"/>
      <c r="C2370" s="71" t="s">
        <v>7184</v>
      </c>
      <c r="D2370" s="64"/>
      <c r="E2370" s="65">
        <v>79.55</v>
      </c>
      <c r="F2370" s="34"/>
      <c r="G2370" s="34"/>
      <c r="H2370" s="33"/>
      <c r="I2370" s="33"/>
      <c r="J2370" s="33"/>
      <c r="K2370" s="33"/>
    </row>
    <row r="2371" spans="1:11" outlineLevel="1" x14ac:dyDescent="0.2">
      <c r="A2371" s="31"/>
      <c r="B2371" s="32"/>
      <c r="C2371" s="71" t="s">
        <v>7244</v>
      </c>
      <c r="D2371" s="64"/>
      <c r="E2371" s="65">
        <v>13.15</v>
      </c>
      <c r="F2371" s="34"/>
      <c r="G2371" s="34"/>
      <c r="H2371" s="33"/>
      <c r="I2371" s="33"/>
      <c r="J2371" s="33"/>
      <c r="K2371" s="33"/>
    </row>
    <row r="2372" spans="1:11" outlineLevel="1" x14ac:dyDescent="0.2">
      <c r="A2372" s="31"/>
      <c r="B2372" s="32"/>
      <c r="C2372" s="71" t="s">
        <v>6319</v>
      </c>
      <c r="D2372" s="64"/>
      <c r="E2372" s="65">
        <v>13.62</v>
      </c>
      <c r="F2372" s="34"/>
      <c r="G2372" s="34"/>
      <c r="H2372" s="33"/>
      <c r="I2372" s="33"/>
      <c r="J2372" s="33"/>
      <c r="K2372" s="33"/>
    </row>
    <row r="2373" spans="1:11" outlineLevel="1" x14ac:dyDescent="0.2">
      <c r="A2373" s="31"/>
      <c r="B2373" s="32"/>
      <c r="C2373" s="71" t="s">
        <v>6368</v>
      </c>
      <c r="D2373" s="64"/>
      <c r="E2373" s="65">
        <v>3.31</v>
      </c>
      <c r="F2373" s="34"/>
      <c r="G2373" s="34"/>
      <c r="H2373" s="33"/>
      <c r="I2373" s="33"/>
      <c r="J2373" s="33"/>
      <c r="K2373" s="33"/>
    </row>
    <row r="2374" spans="1:11" outlineLevel="1" x14ac:dyDescent="0.2">
      <c r="A2374" s="31"/>
      <c r="B2374" s="32"/>
      <c r="C2374" s="71" t="s">
        <v>6369</v>
      </c>
      <c r="D2374" s="64"/>
      <c r="E2374" s="65">
        <v>3.45</v>
      </c>
      <c r="F2374" s="34"/>
      <c r="G2374" s="34"/>
      <c r="H2374" s="33"/>
      <c r="I2374" s="33"/>
      <c r="J2374" s="33"/>
      <c r="K2374" s="33"/>
    </row>
    <row r="2375" spans="1:11" outlineLevel="1" x14ac:dyDescent="0.2">
      <c r="A2375" s="31"/>
      <c r="B2375" s="32"/>
      <c r="C2375" s="71" t="s">
        <v>6370</v>
      </c>
      <c r="D2375" s="64"/>
      <c r="E2375" s="65">
        <v>4.99</v>
      </c>
      <c r="F2375" s="34"/>
      <c r="G2375" s="34"/>
      <c r="H2375" s="33"/>
      <c r="I2375" s="33"/>
      <c r="J2375" s="33"/>
      <c r="K2375" s="33"/>
    </row>
    <row r="2376" spans="1:11" outlineLevel="1" x14ac:dyDescent="0.2">
      <c r="A2376" s="31"/>
      <c r="B2376" s="32"/>
      <c r="C2376" s="71" t="s">
        <v>6320</v>
      </c>
      <c r="D2376" s="64"/>
      <c r="E2376" s="65">
        <v>11.09</v>
      </c>
      <c r="F2376" s="34"/>
      <c r="G2376" s="34"/>
      <c r="H2376" s="33"/>
      <c r="I2376" s="33"/>
      <c r="J2376" s="33"/>
      <c r="K2376" s="33"/>
    </row>
    <row r="2377" spans="1:11" outlineLevel="1" x14ac:dyDescent="0.2">
      <c r="A2377" s="31"/>
      <c r="B2377" s="32"/>
      <c r="C2377" s="71" t="s">
        <v>6371</v>
      </c>
      <c r="D2377" s="64"/>
      <c r="E2377" s="65">
        <v>3.31</v>
      </c>
      <c r="F2377" s="34"/>
      <c r="G2377" s="34"/>
      <c r="H2377" s="33"/>
      <c r="I2377" s="33"/>
      <c r="J2377" s="33"/>
      <c r="K2377" s="33"/>
    </row>
    <row r="2378" spans="1:11" outlineLevel="1" x14ac:dyDescent="0.2">
      <c r="A2378" s="31"/>
      <c r="B2378" s="32"/>
      <c r="C2378" s="71" t="s">
        <v>6372</v>
      </c>
      <c r="D2378" s="64"/>
      <c r="E2378" s="65">
        <v>3.45</v>
      </c>
      <c r="F2378" s="34"/>
      <c r="G2378" s="34"/>
      <c r="H2378" s="33"/>
      <c r="I2378" s="33"/>
      <c r="J2378" s="33"/>
      <c r="K2378" s="33"/>
    </row>
    <row r="2379" spans="1:11" outlineLevel="1" x14ac:dyDescent="0.2">
      <c r="A2379" s="31"/>
      <c r="B2379" s="32"/>
      <c r="C2379" s="71" t="s">
        <v>6373</v>
      </c>
      <c r="D2379" s="64"/>
      <c r="E2379" s="65">
        <v>4.99</v>
      </c>
      <c r="F2379" s="34"/>
      <c r="G2379" s="34"/>
      <c r="H2379" s="33"/>
      <c r="I2379" s="33"/>
      <c r="J2379" s="33"/>
      <c r="K2379" s="33"/>
    </row>
    <row r="2380" spans="1:11" outlineLevel="1" x14ac:dyDescent="0.2">
      <c r="A2380" s="31"/>
      <c r="B2380" s="32"/>
      <c r="C2380" s="71" t="s">
        <v>7185</v>
      </c>
      <c r="D2380" s="64"/>
      <c r="E2380" s="65">
        <v>79.33</v>
      </c>
      <c r="F2380" s="34"/>
      <c r="G2380" s="34"/>
      <c r="H2380" s="33"/>
      <c r="I2380" s="33"/>
      <c r="J2380" s="33"/>
      <c r="K2380" s="33"/>
    </row>
    <row r="2381" spans="1:11" outlineLevel="1" x14ac:dyDescent="0.2">
      <c r="A2381" s="31"/>
      <c r="B2381" s="32"/>
      <c r="C2381" s="71" t="s">
        <v>7245</v>
      </c>
      <c r="D2381" s="64"/>
      <c r="E2381" s="65">
        <v>1.1399999999999999</v>
      </c>
      <c r="F2381" s="34"/>
      <c r="G2381" s="34"/>
      <c r="H2381" s="33"/>
      <c r="I2381" s="33"/>
      <c r="J2381" s="33"/>
      <c r="K2381" s="33"/>
    </row>
    <row r="2382" spans="1:11" outlineLevel="1" x14ac:dyDescent="0.2">
      <c r="A2382" s="31"/>
      <c r="B2382" s="32"/>
      <c r="C2382" s="71" t="s">
        <v>7246</v>
      </c>
      <c r="D2382" s="64"/>
      <c r="E2382" s="65"/>
      <c r="F2382" s="34"/>
      <c r="G2382" s="34"/>
      <c r="H2382" s="33"/>
      <c r="I2382" s="33"/>
      <c r="J2382" s="33"/>
      <c r="K2382" s="33"/>
    </row>
    <row r="2383" spans="1:11" outlineLevel="1" x14ac:dyDescent="0.2">
      <c r="A2383" s="31"/>
      <c r="B2383" s="32"/>
      <c r="C2383" s="71" t="s">
        <v>7247</v>
      </c>
      <c r="D2383" s="64"/>
      <c r="E2383" s="65">
        <v>53.3</v>
      </c>
      <c r="F2383" s="34"/>
      <c r="G2383" s="34"/>
      <c r="H2383" s="33"/>
      <c r="I2383" s="33"/>
      <c r="J2383" s="33"/>
      <c r="K2383" s="33"/>
    </row>
    <row r="2384" spans="1:11" outlineLevel="1" x14ac:dyDescent="0.2">
      <c r="A2384" s="31"/>
      <c r="B2384" s="32"/>
      <c r="C2384" s="71" t="s">
        <v>6321</v>
      </c>
      <c r="D2384" s="64"/>
      <c r="E2384" s="65">
        <v>21.11</v>
      </c>
      <c r="F2384" s="34"/>
      <c r="G2384" s="34"/>
      <c r="H2384" s="33"/>
      <c r="I2384" s="33"/>
      <c r="J2384" s="33"/>
      <c r="K2384" s="33"/>
    </row>
    <row r="2385" spans="1:11" outlineLevel="1" x14ac:dyDescent="0.2">
      <c r="A2385" s="31"/>
      <c r="B2385" s="32"/>
      <c r="C2385" s="71" t="s">
        <v>6374</v>
      </c>
      <c r="D2385" s="64"/>
      <c r="E2385" s="65">
        <v>4.82</v>
      </c>
      <c r="F2385" s="34"/>
      <c r="G2385" s="34"/>
      <c r="H2385" s="33"/>
      <c r="I2385" s="33"/>
      <c r="J2385" s="33"/>
      <c r="K2385" s="33"/>
    </row>
    <row r="2386" spans="1:11" outlineLevel="1" x14ac:dyDescent="0.2">
      <c r="A2386" s="31"/>
      <c r="B2386" s="32"/>
      <c r="C2386" s="71" t="s">
        <v>6375</v>
      </c>
      <c r="D2386" s="64"/>
      <c r="E2386" s="65">
        <v>3.55</v>
      </c>
      <c r="F2386" s="34"/>
      <c r="G2386" s="34"/>
      <c r="H2386" s="33"/>
      <c r="I2386" s="33"/>
      <c r="J2386" s="33"/>
      <c r="K2386" s="33"/>
    </row>
    <row r="2387" spans="1:11" outlineLevel="1" x14ac:dyDescent="0.2">
      <c r="A2387" s="31"/>
      <c r="B2387" s="32"/>
      <c r="C2387" s="71" t="s">
        <v>6376</v>
      </c>
      <c r="D2387" s="64"/>
      <c r="E2387" s="65">
        <v>1.63</v>
      </c>
      <c r="F2387" s="34"/>
      <c r="G2387" s="34"/>
      <c r="H2387" s="33"/>
      <c r="I2387" s="33"/>
      <c r="J2387" s="33"/>
      <c r="K2387" s="33"/>
    </row>
    <row r="2388" spans="1:11" outlineLevel="1" x14ac:dyDescent="0.2">
      <c r="A2388" s="31"/>
      <c r="B2388" s="32"/>
      <c r="C2388" s="71" t="s">
        <v>6377</v>
      </c>
      <c r="D2388" s="64"/>
      <c r="E2388" s="65">
        <v>4.71</v>
      </c>
      <c r="F2388" s="34"/>
      <c r="G2388" s="34"/>
      <c r="H2388" s="33"/>
      <c r="I2388" s="33"/>
      <c r="J2388" s="33"/>
      <c r="K2388" s="33"/>
    </row>
    <row r="2389" spans="1:11" outlineLevel="1" x14ac:dyDescent="0.2">
      <c r="A2389" s="31"/>
      <c r="B2389" s="32"/>
      <c r="C2389" s="71" t="s">
        <v>6378</v>
      </c>
      <c r="D2389" s="64"/>
      <c r="E2389" s="65">
        <v>5.75</v>
      </c>
      <c r="F2389" s="34"/>
      <c r="G2389" s="34"/>
      <c r="H2389" s="33"/>
      <c r="I2389" s="33"/>
      <c r="J2389" s="33"/>
      <c r="K2389" s="33"/>
    </row>
    <row r="2390" spans="1:11" outlineLevel="1" x14ac:dyDescent="0.2">
      <c r="A2390" s="31"/>
      <c r="B2390" s="32"/>
      <c r="C2390" s="71" t="s">
        <v>6379</v>
      </c>
      <c r="D2390" s="64"/>
      <c r="E2390" s="65">
        <v>3.84</v>
      </c>
      <c r="F2390" s="34"/>
      <c r="G2390" s="34"/>
      <c r="H2390" s="33"/>
      <c r="I2390" s="33"/>
      <c r="J2390" s="33"/>
      <c r="K2390" s="33"/>
    </row>
    <row r="2391" spans="1:11" outlineLevel="1" x14ac:dyDescent="0.2">
      <c r="A2391" s="31"/>
      <c r="B2391" s="32"/>
      <c r="C2391" s="71" t="s">
        <v>6397</v>
      </c>
      <c r="D2391" s="64"/>
      <c r="E2391" s="65">
        <v>4.09</v>
      </c>
      <c r="F2391" s="34"/>
      <c r="G2391" s="34"/>
      <c r="H2391" s="33"/>
      <c r="I2391" s="33"/>
      <c r="J2391" s="33"/>
      <c r="K2391" s="33"/>
    </row>
    <row r="2392" spans="1:11" outlineLevel="1" x14ac:dyDescent="0.2">
      <c r="A2392" s="31"/>
      <c r="B2392" s="32"/>
      <c r="C2392" s="71" t="s">
        <v>7248</v>
      </c>
      <c r="D2392" s="64"/>
      <c r="E2392" s="65">
        <v>68.7</v>
      </c>
      <c r="F2392" s="34"/>
      <c r="G2392" s="34"/>
      <c r="H2392" s="33"/>
      <c r="I2392" s="33"/>
      <c r="J2392" s="33"/>
      <c r="K2392" s="33"/>
    </row>
    <row r="2393" spans="1:11" outlineLevel="1" x14ac:dyDescent="0.2">
      <c r="A2393" s="31"/>
      <c r="B2393" s="32"/>
      <c r="C2393" s="71" t="s">
        <v>6398</v>
      </c>
      <c r="D2393" s="64"/>
      <c r="E2393" s="65">
        <v>1.76</v>
      </c>
      <c r="F2393" s="34"/>
      <c r="G2393" s="34"/>
      <c r="H2393" s="33"/>
      <c r="I2393" s="33"/>
      <c r="J2393" s="33"/>
      <c r="K2393" s="33"/>
    </row>
    <row r="2394" spans="1:11" outlineLevel="1" x14ac:dyDescent="0.2">
      <c r="A2394" s="31"/>
      <c r="B2394" s="32"/>
      <c r="C2394" s="71" t="s">
        <v>7249</v>
      </c>
      <c r="D2394" s="64"/>
      <c r="E2394" s="65">
        <v>28.4</v>
      </c>
      <c r="F2394" s="34"/>
      <c r="G2394" s="34"/>
      <c r="H2394" s="33"/>
      <c r="I2394" s="33"/>
      <c r="J2394" s="33"/>
      <c r="K2394" s="33"/>
    </row>
    <row r="2395" spans="1:11" outlineLevel="1" x14ac:dyDescent="0.2">
      <c r="A2395" s="31"/>
      <c r="B2395" s="32"/>
      <c r="C2395" s="71" t="s">
        <v>7250</v>
      </c>
      <c r="D2395" s="64"/>
      <c r="E2395" s="65">
        <v>38.78</v>
      </c>
      <c r="F2395" s="34"/>
      <c r="G2395" s="34"/>
      <c r="H2395" s="33"/>
      <c r="I2395" s="33"/>
      <c r="J2395" s="33"/>
      <c r="K2395" s="33"/>
    </row>
    <row r="2396" spans="1:11" outlineLevel="1" x14ac:dyDescent="0.2">
      <c r="A2396" s="31"/>
      <c r="B2396" s="32"/>
      <c r="C2396" s="71" t="s">
        <v>7251</v>
      </c>
      <c r="D2396" s="64"/>
      <c r="E2396" s="65">
        <v>37.25</v>
      </c>
      <c r="F2396" s="34"/>
      <c r="G2396" s="34"/>
      <c r="H2396" s="33"/>
      <c r="I2396" s="33"/>
      <c r="J2396" s="33"/>
      <c r="K2396" s="33"/>
    </row>
    <row r="2397" spans="1:11" outlineLevel="1" x14ac:dyDescent="0.2">
      <c r="A2397" s="31"/>
      <c r="B2397" s="32"/>
      <c r="C2397" s="71" t="s">
        <v>7252</v>
      </c>
      <c r="D2397" s="64"/>
      <c r="E2397" s="65">
        <v>10.91</v>
      </c>
      <c r="F2397" s="34"/>
      <c r="G2397" s="34"/>
      <c r="H2397" s="33"/>
      <c r="I2397" s="33"/>
      <c r="J2397" s="33"/>
      <c r="K2397" s="33"/>
    </row>
    <row r="2398" spans="1:11" outlineLevel="1" x14ac:dyDescent="0.2">
      <c r="A2398" s="31"/>
      <c r="B2398" s="32"/>
      <c r="C2398" s="71" t="s">
        <v>7253</v>
      </c>
      <c r="D2398" s="64"/>
      <c r="E2398" s="65"/>
      <c r="F2398" s="34"/>
      <c r="G2398" s="34"/>
      <c r="H2398" s="33"/>
      <c r="I2398" s="33"/>
      <c r="J2398" s="33"/>
      <c r="K2398" s="33"/>
    </row>
    <row r="2399" spans="1:11" outlineLevel="1" x14ac:dyDescent="0.2">
      <c r="A2399" s="31"/>
      <c r="B2399" s="32"/>
      <c r="C2399" s="71" t="s">
        <v>7254</v>
      </c>
      <c r="D2399" s="64"/>
      <c r="E2399" s="65">
        <v>51.14</v>
      </c>
      <c r="F2399" s="34"/>
      <c r="G2399" s="34"/>
      <c r="H2399" s="33"/>
      <c r="I2399" s="33"/>
      <c r="J2399" s="33"/>
      <c r="K2399" s="33"/>
    </row>
    <row r="2400" spans="1:11" outlineLevel="1" x14ac:dyDescent="0.2">
      <c r="A2400" s="31"/>
      <c r="B2400" s="32"/>
      <c r="C2400" s="71" t="s">
        <v>6330</v>
      </c>
      <c r="D2400" s="64"/>
      <c r="E2400" s="65">
        <v>20.27</v>
      </c>
      <c r="F2400" s="34"/>
      <c r="G2400" s="34"/>
      <c r="H2400" s="33"/>
      <c r="I2400" s="33"/>
      <c r="J2400" s="33"/>
      <c r="K2400" s="33"/>
    </row>
    <row r="2401" spans="1:11" outlineLevel="1" x14ac:dyDescent="0.2">
      <c r="A2401" s="31"/>
      <c r="B2401" s="32"/>
      <c r="C2401" s="71" t="s">
        <v>6380</v>
      </c>
      <c r="D2401" s="64"/>
      <c r="E2401" s="65">
        <v>4.79</v>
      </c>
      <c r="F2401" s="34"/>
      <c r="G2401" s="34"/>
      <c r="H2401" s="33"/>
      <c r="I2401" s="33"/>
      <c r="J2401" s="33"/>
      <c r="K2401" s="33"/>
    </row>
    <row r="2402" spans="1:11" outlineLevel="1" x14ac:dyDescent="0.2">
      <c r="A2402" s="31"/>
      <c r="B2402" s="32"/>
      <c r="C2402" s="71" t="s">
        <v>6381</v>
      </c>
      <c r="D2402" s="64"/>
      <c r="E2402" s="65">
        <v>3.48</v>
      </c>
      <c r="F2402" s="34"/>
      <c r="G2402" s="34"/>
      <c r="H2402" s="33"/>
      <c r="I2402" s="33"/>
      <c r="J2402" s="33"/>
      <c r="K2402" s="33"/>
    </row>
    <row r="2403" spans="1:11" outlineLevel="1" x14ac:dyDescent="0.2">
      <c r="A2403" s="31"/>
      <c r="B2403" s="32"/>
      <c r="C2403" s="71" t="s">
        <v>6382</v>
      </c>
      <c r="D2403" s="64"/>
      <c r="E2403" s="65">
        <v>1.6</v>
      </c>
      <c r="F2403" s="34"/>
      <c r="G2403" s="34"/>
      <c r="H2403" s="33"/>
      <c r="I2403" s="33"/>
      <c r="J2403" s="33"/>
      <c r="K2403" s="33"/>
    </row>
    <row r="2404" spans="1:11" outlineLevel="1" x14ac:dyDescent="0.2">
      <c r="A2404" s="31"/>
      <c r="B2404" s="32"/>
      <c r="C2404" s="71" t="s">
        <v>6383</v>
      </c>
      <c r="D2404" s="64"/>
      <c r="E2404" s="65">
        <v>4.54</v>
      </c>
      <c r="F2404" s="34"/>
      <c r="G2404" s="34"/>
      <c r="H2404" s="33"/>
      <c r="I2404" s="33"/>
      <c r="J2404" s="33"/>
      <c r="K2404" s="33"/>
    </row>
    <row r="2405" spans="1:11" outlineLevel="1" x14ac:dyDescent="0.2">
      <c r="A2405" s="31"/>
      <c r="B2405" s="32"/>
      <c r="C2405" s="71" t="s">
        <v>6384</v>
      </c>
      <c r="D2405" s="64"/>
      <c r="E2405" s="65">
        <v>10.71</v>
      </c>
      <c r="F2405" s="34"/>
      <c r="G2405" s="34"/>
      <c r="H2405" s="33"/>
      <c r="I2405" s="33"/>
      <c r="J2405" s="33"/>
      <c r="K2405" s="33"/>
    </row>
    <row r="2406" spans="1:11" outlineLevel="1" x14ac:dyDescent="0.2">
      <c r="A2406" s="31"/>
      <c r="B2406" s="32"/>
      <c r="C2406" s="71" t="s">
        <v>6385</v>
      </c>
      <c r="D2406" s="64"/>
      <c r="E2406" s="65">
        <v>3.88</v>
      </c>
      <c r="F2406" s="34"/>
      <c r="G2406" s="34"/>
      <c r="H2406" s="33"/>
      <c r="I2406" s="33"/>
      <c r="J2406" s="33"/>
      <c r="K2406" s="33"/>
    </row>
    <row r="2407" spans="1:11" outlineLevel="1" x14ac:dyDescent="0.2">
      <c r="A2407" s="31"/>
      <c r="B2407" s="32"/>
      <c r="C2407" s="71" t="s">
        <v>7255</v>
      </c>
      <c r="D2407" s="64"/>
      <c r="E2407" s="65">
        <v>72.64</v>
      </c>
      <c r="F2407" s="34"/>
      <c r="G2407" s="34"/>
      <c r="H2407" s="33"/>
      <c r="I2407" s="33"/>
      <c r="J2407" s="33"/>
      <c r="K2407" s="33"/>
    </row>
    <row r="2408" spans="1:11" outlineLevel="1" x14ac:dyDescent="0.2">
      <c r="A2408" s="31"/>
      <c r="B2408" s="32"/>
      <c r="C2408" s="71" t="s">
        <v>6399</v>
      </c>
      <c r="D2408" s="64"/>
      <c r="E2408" s="65">
        <v>4.09</v>
      </c>
      <c r="F2408" s="34"/>
      <c r="G2408" s="34"/>
      <c r="H2408" s="33"/>
      <c r="I2408" s="33"/>
      <c r="J2408" s="33"/>
      <c r="K2408" s="33"/>
    </row>
    <row r="2409" spans="1:11" outlineLevel="1" x14ac:dyDescent="0.2">
      <c r="A2409" s="31"/>
      <c r="B2409" s="32"/>
      <c r="C2409" s="71" t="s">
        <v>6400</v>
      </c>
      <c r="D2409" s="64"/>
      <c r="E2409" s="65">
        <v>1.76</v>
      </c>
      <c r="F2409" s="34"/>
      <c r="G2409" s="34"/>
      <c r="H2409" s="33"/>
      <c r="I2409" s="33"/>
      <c r="J2409" s="33"/>
      <c r="K2409" s="33"/>
    </row>
    <row r="2410" spans="1:11" outlineLevel="1" x14ac:dyDescent="0.2">
      <c r="A2410" s="31"/>
      <c r="B2410" s="32"/>
      <c r="C2410" s="71" t="s">
        <v>7256</v>
      </c>
      <c r="D2410" s="64"/>
      <c r="E2410" s="65">
        <v>26.7</v>
      </c>
      <c r="F2410" s="34"/>
      <c r="G2410" s="34"/>
      <c r="H2410" s="33"/>
      <c r="I2410" s="33"/>
      <c r="J2410" s="33"/>
      <c r="K2410" s="33"/>
    </row>
    <row r="2411" spans="1:11" outlineLevel="1" x14ac:dyDescent="0.2">
      <c r="A2411" s="31"/>
      <c r="B2411" s="32"/>
      <c r="C2411" s="71" t="s">
        <v>7257</v>
      </c>
      <c r="D2411" s="64"/>
      <c r="E2411" s="65">
        <v>10.91</v>
      </c>
      <c r="F2411" s="34"/>
      <c r="G2411" s="34"/>
      <c r="H2411" s="33"/>
      <c r="I2411" s="33"/>
      <c r="J2411" s="33"/>
      <c r="K2411" s="33"/>
    </row>
    <row r="2412" spans="1:11" outlineLevel="1" x14ac:dyDescent="0.2">
      <c r="A2412" s="31"/>
      <c r="B2412" s="32"/>
      <c r="C2412" s="71" t="s">
        <v>7258</v>
      </c>
      <c r="D2412" s="64"/>
      <c r="E2412" s="65"/>
      <c r="F2412" s="34"/>
      <c r="G2412" s="34"/>
      <c r="H2412" s="33"/>
      <c r="I2412" s="33"/>
      <c r="J2412" s="33"/>
      <c r="K2412" s="33"/>
    </row>
    <row r="2413" spans="1:11" outlineLevel="1" x14ac:dyDescent="0.2">
      <c r="A2413" s="31"/>
      <c r="B2413" s="32"/>
      <c r="C2413" s="71" t="s">
        <v>7259</v>
      </c>
      <c r="D2413" s="64"/>
      <c r="E2413" s="65">
        <v>48.05</v>
      </c>
      <c r="F2413" s="34"/>
      <c r="G2413" s="34"/>
      <c r="H2413" s="33"/>
      <c r="I2413" s="33"/>
      <c r="J2413" s="33"/>
      <c r="K2413" s="33"/>
    </row>
    <row r="2414" spans="1:11" outlineLevel="1" x14ac:dyDescent="0.2">
      <c r="A2414" s="31"/>
      <c r="B2414" s="32"/>
      <c r="C2414" s="71" t="s">
        <v>7260</v>
      </c>
      <c r="D2414" s="64"/>
      <c r="E2414" s="65">
        <v>20.239999999999998</v>
      </c>
      <c r="F2414" s="34"/>
      <c r="G2414" s="34"/>
      <c r="H2414" s="33"/>
      <c r="I2414" s="33"/>
      <c r="J2414" s="33"/>
      <c r="K2414" s="33"/>
    </row>
    <row r="2415" spans="1:11" outlineLevel="1" x14ac:dyDescent="0.2">
      <c r="A2415" s="31"/>
      <c r="B2415" s="32"/>
      <c r="C2415" s="71" t="s">
        <v>6386</v>
      </c>
      <c r="D2415" s="64"/>
      <c r="E2415" s="65">
        <v>4.16</v>
      </c>
      <c r="F2415" s="34"/>
      <c r="G2415" s="34"/>
      <c r="H2415" s="33"/>
      <c r="I2415" s="33"/>
      <c r="J2415" s="33"/>
      <c r="K2415" s="33"/>
    </row>
    <row r="2416" spans="1:11" outlineLevel="1" x14ac:dyDescent="0.2">
      <c r="A2416" s="31"/>
      <c r="B2416" s="32"/>
      <c r="C2416" s="71" t="s">
        <v>6387</v>
      </c>
      <c r="D2416" s="64"/>
      <c r="E2416" s="65">
        <v>2.99</v>
      </c>
      <c r="F2416" s="34"/>
      <c r="G2416" s="34"/>
      <c r="H2416" s="33"/>
      <c r="I2416" s="33"/>
      <c r="J2416" s="33"/>
      <c r="K2416" s="33"/>
    </row>
    <row r="2417" spans="1:11" outlineLevel="1" x14ac:dyDescent="0.2">
      <c r="A2417" s="31"/>
      <c r="B2417" s="32"/>
      <c r="C2417" s="71" t="s">
        <v>6388</v>
      </c>
      <c r="D2417" s="64"/>
      <c r="E2417" s="65">
        <v>1.44</v>
      </c>
      <c r="F2417" s="34"/>
      <c r="G2417" s="34"/>
      <c r="H2417" s="33"/>
      <c r="I2417" s="33"/>
      <c r="J2417" s="33"/>
      <c r="K2417" s="33"/>
    </row>
    <row r="2418" spans="1:11" outlineLevel="1" x14ac:dyDescent="0.2">
      <c r="A2418" s="31"/>
      <c r="B2418" s="32"/>
      <c r="C2418" s="71" t="s">
        <v>6389</v>
      </c>
      <c r="D2418" s="64"/>
      <c r="E2418" s="65">
        <v>6.53</v>
      </c>
      <c r="F2418" s="34"/>
      <c r="G2418" s="34"/>
      <c r="H2418" s="33"/>
      <c r="I2418" s="33"/>
      <c r="J2418" s="33"/>
      <c r="K2418" s="33"/>
    </row>
    <row r="2419" spans="1:11" outlineLevel="1" x14ac:dyDescent="0.2">
      <c r="A2419" s="31"/>
      <c r="B2419" s="32"/>
      <c r="C2419" s="71" t="s">
        <v>6390</v>
      </c>
      <c r="D2419" s="64"/>
      <c r="E2419" s="65">
        <v>8.9</v>
      </c>
      <c r="F2419" s="34"/>
      <c r="G2419" s="34"/>
      <c r="H2419" s="33"/>
      <c r="I2419" s="33"/>
      <c r="J2419" s="33"/>
      <c r="K2419" s="33"/>
    </row>
    <row r="2420" spans="1:11" outlineLevel="1" x14ac:dyDescent="0.2">
      <c r="A2420" s="31"/>
      <c r="B2420" s="32"/>
      <c r="C2420" s="71" t="s">
        <v>6411</v>
      </c>
      <c r="D2420" s="64"/>
      <c r="E2420" s="65">
        <v>79.92</v>
      </c>
      <c r="F2420" s="34"/>
      <c r="G2420" s="34"/>
      <c r="H2420" s="33"/>
      <c r="I2420" s="33"/>
      <c r="J2420" s="33"/>
      <c r="K2420" s="33"/>
    </row>
    <row r="2421" spans="1:11" outlineLevel="1" x14ac:dyDescent="0.2">
      <c r="A2421" s="31"/>
      <c r="B2421" s="32"/>
      <c r="C2421" s="71" t="s">
        <v>6391</v>
      </c>
      <c r="D2421" s="64"/>
      <c r="E2421" s="65">
        <v>4.34</v>
      </c>
      <c r="F2421" s="34"/>
      <c r="G2421" s="34"/>
      <c r="H2421" s="33"/>
      <c r="I2421" s="33"/>
      <c r="J2421" s="33"/>
      <c r="K2421" s="33"/>
    </row>
    <row r="2422" spans="1:11" outlineLevel="1" x14ac:dyDescent="0.2">
      <c r="A2422" s="31"/>
      <c r="B2422" s="32"/>
      <c r="C2422" s="71" t="s">
        <v>7261</v>
      </c>
      <c r="D2422" s="64"/>
      <c r="E2422" s="65">
        <v>68.47</v>
      </c>
      <c r="F2422" s="34"/>
      <c r="G2422" s="34"/>
      <c r="H2422" s="33"/>
      <c r="I2422" s="33"/>
      <c r="J2422" s="33"/>
      <c r="K2422" s="33"/>
    </row>
    <row r="2423" spans="1:11" outlineLevel="1" x14ac:dyDescent="0.2">
      <c r="A2423" s="31"/>
      <c r="B2423" s="32"/>
      <c r="C2423" s="71" t="s">
        <v>6401</v>
      </c>
      <c r="D2423" s="64"/>
      <c r="E2423" s="65">
        <v>4.09</v>
      </c>
      <c r="F2423" s="34"/>
      <c r="G2423" s="34"/>
      <c r="H2423" s="33"/>
      <c r="I2423" s="33"/>
      <c r="J2423" s="33"/>
      <c r="K2423" s="33"/>
    </row>
    <row r="2424" spans="1:11" outlineLevel="1" x14ac:dyDescent="0.2">
      <c r="A2424" s="31"/>
      <c r="B2424" s="32"/>
      <c r="C2424" s="71" t="s">
        <v>6412</v>
      </c>
      <c r="D2424" s="64"/>
      <c r="E2424" s="65">
        <v>83.82</v>
      </c>
      <c r="F2424" s="34"/>
      <c r="G2424" s="34"/>
      <c r="H2424" s="33"/>
      <c r="I2424" s="33"/>
      <c r="J2424" s="33"/>
      <c r="K2424" s="33"/>
    </row>
    <row r="2425" spans="1:11" outlineLevel="1" x14ac:dyDescent="0.2">
      <c r="A2425" s="31"/>
      <c r="B2425" s="32"/>
      <c r="C2425" s="71" t="s">
        <v>6402</v>
      </c>
      <c r="D2425" s="64"/>
      <c r="E2425" s="65">
        <v>1.81</v>
      </c>
      <c r="F2425" s="34"/>
      <c r="G2425" s="34"/>
      <c r="H2425" s="33"/>
      <c r="I2425" s="33"/>
      <c r="J2425" s="33"/>
      <c r="K2425" s="33"/>
    </row>
    <row r="2426" spans="1:11" outlineLevel="1" x14ac:dyDescent="0.2">
      <c r="A2426" s="31"/>
      <c r="B2426" s="32"/>
      <c r="C2426" s="71" t="s">
        <v>7262</v>
      </c>
      <c r="D2426" s="64"/>
      <c r="E2426" s="65">
        <v>19.239999999999998</v>
      </c>
      <c r="F2426" s="34"/>
      <c r="G2426" s="34"/>
      <c r="H2426" s="33"/>
      <c r="I2426" s="33"/>
      <c r="J2426" s="33"/>
      <c r="K2426" s="33"/>
    </row>
    <row r="2427" spans="1:11" outlineLevel="1" x14ac:dyDescent="0.2">
      <c r="A2427" s="31"/>
      <c r="B2427" s="32"/>
      <c r="C2427" s="71" t="s">
        <v>7211</v>
      </c>
      <c r="D2427" s="64"/>
      <c r="E2427" s="65">
        <v>76.59</v>
      </c>
      <c r="F2427" s="34"/>
      <c r="G2427" s="34"/>
      <c r="H2427" s="33"/>
      <c r="I2427" s="33"/>
      <c r="J2427" s="33"/>
      <c r="K2427" s="33"/>
    </row>
    <row r="2428" spans="1:11" outlineLevel="1" x14ac:dyDescent="0.2">
      <c r="A2428" s="31"/>
      <c r="B2428" s="32"/>
      <c r="C2428" s="71" t="s">
        <v>7212</v>
      </c>
      <c r="D2428" s="64"/>
      <c r="E2428" s="65">
        <v>23.62</v>
      </c>
      <c r="F2428" s="34"/>
      <c r="G2428" s="34"/>
      <c r="H2428" s="33"/>
      <c r="I2428" s="33"/>
      <c r="J2428" s="33"/>
      <c r="K2428" s="33"/>
    </row>
    <row r="2429" spans="1:11" outlineLevel="1" x14ac:dyDescent="0.2">
      <c r="A2429" s="31"/>
      <c r="B2429" s="32"/>
      <c r="C2429" s="71" t="s">
        <v>7263</v>
      </c>
      <c r="D2429" s="64"/>
      <c r="E2429" s="65">
        <v>81.17</v>
      </c>
      <c r="F2429" s="34"/>
      <c r="G2429" s="34"/>
      <c r="H2429" s="33"/>
      <c r="I2429" s="33"/>
      <c r="J2429" s="33"/>
      <c r="K2429" s="33"/>
    </row>
    <row r="2430" spans="1:11" outlineLevel="1" x14ac:dyDescent="0.2">
      <c r="A2430" s="31"/>
      <c r="B2430" s="32"/>
      <c r="C2430" s="71" t="s">
        <v>7264</v>
      </c>
      <c r="D2430" s="64"/>
      <c r="E2430" s="65"/>
      <c r="F2430" s="34"/>
      <c r="G2430" s="34"/>
      <c r="H2430" s="33"/>
      <c r="I2430" s="33"/>
      <c r="J2430" s="33"/>
      <c r="K2430" s="33"/>
    </row>
    <row r="2431" spans="1:11" outlineLevel="1" x14ac:dyDescent="0.2">
      <c r="A2431" s="31"/>
      <c r="B2431" s="32"/>
      <c r="C2431" s="71" t="s">
        <v>7265</v>
      </c>
      <c r="D2431" s="64"/>
      <c r="E2431" s="65">
        <v>65.05</v>
      </c>
      <c r="F2431" s="34"/>
      <c r="G2431" s="34"/>
      <c r="H2431" s="33"/>
      <c r="I2431" s="33"/>
      <c r="J2431" s="33"/>
      <c r="K2431" s="33"/>
    </row>
    <row r="2432" spans="1:11" outlineLevel="1" x14ac:dyDescent="0.2">
      <c r="A2432" s="31"/>
      <c r="B2432" s="32"/>
      <c r="C2432" s="71" t="s">
        <v>7266</v>
      </c>
      <c r="D2432" s="64"/>
      <c r="E2432" s="65">
        <v>21.08</v>
      </c>
      <c r="F2432" s="34"/>
      <c r="G2432" s="34"/>
      <c r="H2432" s="33"/>
      <c r="I2432" s="33"/>
      <c r="J2432" s="33"/>
      <c r="K2432" s="33"/>
    </row>
    <row r="2433" spans="1:11" outlineLevel="1" x14ac:dyDescent="0.2">
      <c r="A2433" s="31"/>
      <c r="B2433" s="32"/>
      <c r="C2433" s="71" t="s">
        <v>7267</v>
      </c>
      <c r="D2433" s="64"/>
      <c r="E2433" s="65">
        <v>26.14</v>
      </c>
      <c r="F2433" s="34"/>
      <c r="G2433" s="34"/>
      <c r="H2433" s="33"/>
      <c r="I2433" s="33"/>
      <c r="J2433" s="33"/>
      <c r="K2433" s="33"/>
    </row>
    <row r="2434" spans="1:11" outlineLevel="1" x14ac:dyDescent="0.2">
      <c r="A2434" s="31"/>
      <c r="B2434" s="32"/>
      <c r="C2434" s="71" t="s">
        <v>7268</v>
      </c>
      <c r="D2434" s="64"/>
      <c r="E2434" s="65">
        <v>17.98</v>
      </c>
      <c r="F2434" s="34"/>
      <c r="G2434" s="34"/>
      <c r="H2434" s="33"/>
      <c r="I2434" s="33"/>
      <c r="J2434" s="33"/>
      <c r="K2434" s="33"/>
    </row>
    <row r="2435" spans="1:11" outlineLevel="1" x14ac:dyDescent="0.2">
      <c r="A2435" s="31"/>
      <c r="B2435" s="32"/>
      <c r="C2435" s="71" t="s">
        <v>7269</v>
      </c>
      <c r="D2435" s="64"/>
      <c r="E2435" s="65">
        <v>17.98</v>
      </c>
      <c r="F2435" s="34"/>
      <c r="G2435" s="34"/>
      <c r="H2435" s="33"/>
      <c r="I2435" s="33"/>
      <c r="J2435" s="33"/>
      <c r="K2435" s="33"/>
    </row>
    <row r="2436" spans="1:11" outlineLevel="1" x14ac:dyDescent="0.2">
      <c r="A2436" s="31"/>
      <c r="B2436" s="32"/>
      <c r="C2436" s="71" t="s">
        <v>7270</v>
      </c>
      <c r="D2436" s="64"/>
      <c r="E2436" s="65">
        <v>5.57</v>
      </c>
      <c r="F2436" s="34"/>
      <c r="G2436" s="34"/>
      <c r="H2436" s="33"/>
      <c r="I2436" s="33"/>
      <c r="J2436" s="33"/>
      <c r="K2436" s="33"/>
    </row>
    <row r="2437" spans="1:11" outlineLevel="1" x14ac:dyDescent="0.2">
      <c r="A2437" s="31"/>
      <c r="B2437" s="32"/>
      <c r="C2437" s="71" t="s">
        <v>7271</v>
      </c>
      <c r="D2437" s="64"/>
      <c r="E2437" s="65">
        <v>12.16</v>
      </c>
      <c r="F2437" s="34"/>
      <c r="G2437" s="34"/>
      <c r="H2437" s="33"/>
      <c r="I2437" s="33"/>
      <c r="J2437" s="33"/>
      <c r="K2437" s="33"/>
    </row>
    <row r="2438" spans="1:11" outlineLevel="1" x14ac:dyDescent="0.2">
      <c r="A2438" s="31"/>
      <c r="B2438" s="32"/>
      <c r="C2438" s="71" t="s">
        <v>7272</v>
      </c>
      <c r="D2438" s="64"/>
      <c r="E2438" s="65">
        <v>5.49</v>
      </c>
      <c r="F2438" s="34"/>
      <c r="G2438" s="34"/>
      <c r="H2438" s="33"/>
      <c r="I2438" s="33"/>
      <c r="J2438" s="33"/>
      <c r="K2438" s="33"/>
    </row>
    <row r="2439" spans="1:11" outlineLevel="1" x14ac:dyDescent="0.2">
      <c r="A2439" s="31"/>
      <c r="B2439" s="32"/>
      <c r="C2439" s="71" t="s">
        <v>7273</v>
      </c>
      <c r="D2439" s="64"/>
      <c r="E2439" s="65">
        <v>3.48</v>
      </c>
      <c r="F2439" s="34"/>
      <c r="G2439" s="34"/>
      <c r="H2439" s="33"/>
      <c r="I2439" s="33"/>
      <c r="J2439" s="33"/>
      <c r="K2439" s="33"/>
    </row>
    <row r="2440" spans="1:11" outlineLevel="1" x14ac:dyDescent="0.2">
      <c r="A2440" s="31"/>
      <c r="B2440" s="32"/>
      <c r="C2440" s="71" t="s">
        <v>7274</v>
      </c>
      <c r="D2440" s="64"/>
      <c r="E2440" s="65">
        <v>1.51</v>
      </c>
      <c r="F2440" s="34"/>
      <c r="G2440" s="34"/>
      <c r="H2440" s="33"/>
      <c r="I2440" s="33"/>
      <c r="J2440" s="33"/>
      <c r="K2440" s="33"/>
    </row>
    <row r="2441" spans="1:11" outlineLevel="1" x14ac:dyDescent="0.2">
      <c r="A2441" s="31"/>
      <c r="B2441" s="32"/>
      <c r="C2441" s="71" t="s">
        <v>7275</v>
      </c>
      <c r="D2441" s="64"/>
      <c r="E2441" s="65">
        <v>4.59</v>
      </c>
      <c r="F2441" s="34"/>
      <c r="G2441" s="34"/>
      <c r="H2441" s="33"/>
      <c r="I2441" s="33"/>
      <c r="J2441" s="33"/>
      <c r="K2441" s="33"/>
    </row>
    <row r="2442" spans="1:11" outlineLevel="1" x14ac:dyDescent="0.2">
      <c r="A2442" s="31"/>
      <c r="B2442" s="32"/>
      <c r="C2442" s="71" t="s">
        <v>7276</v>
      </c>
      <c r="D2442" s="64"/>
      <c r="E2442" s="65">
        <v>53.24</v>
      </c>
      <c r="F2442" s="34"/>
      <c r="G2442" s="34"/>
      <c r="H2442" s="33"/>
      <c r="I2442" s="33"/>
      <c r="J2442" s="33"/>
      <c r="K2442" s="33"/>
    </row>
    <row r="2443" spans="1:11" outlineLevel="1" x14ac:dyDescent="0.2">
      <c r="A2443" s="31"/>
      <c r="B2443" s="32"/>
      <c r="C2443" s="71" t="s">
        <v>6403</v>
      </c>
      <c r="D2443" s="64"/>
      <c r="E2443" s="65">
        <v>4.09</v>
      </c>
      <c r="F2443" s="34"/>
      <c r="G2443" s="34"/>
      <c r="H2443" s="33"/>
      <c r="I2443" s="33"/>
      <c r="J2443" s="33"/>
      <c r="K2443" s="33"/>
    </row>
    <row r="2444" spans="1:11" outlineLevel="1" x14ac:dyDescent="0.2">
      <c r="A2444" s="31"/>
      <c r="B2444" s="32"/>
      <c r="C2444" s="71" t="s">
        <v>6405</v>
      </c>
      <c r="D2444" s="64"/>
      <c r="E2444" s="65">
        <v>1.66</v>
      </c>
      <c r="F2444" s="34"/>
      <c r="G2444" s="34"/>
      <c r="H2444" s="33"/>
      <c r="I2444" s="33"/>
      <c r="J2444" s="33"/>
      <c r="K2444" s="33"/>
    </row>
    <row r="2445" spans="1:11" outlineLevel="1" x14ac:dyDescent="0.2">
      <c r="A2445" s="31"/>
      <c r="B2445" s="32"/>
      <c r="C2445" s="71" t="s">
        <v>7277</v>
      </c>
      <c r="D2445" s="64"/>
      <c r="E2445" s="65">
        <v>19.09</v>
      </c>
      <c r="F2445" s="34"/>
      <c r="G2445" s="34"/>
      <c r="H2445" s="33"/>
      <c r="I2445" s="33"/>
      <c r="J2445" s="33"/>
      <c r="K2445" s="33"/>
    </row>
    <row r="2446" spans="1:11" outlineLevel="1" x14ac:dyDescent="0.2">
      <c r="A2446" s="31"/>
      <c r="B2446" s="32"/>
      <c r="C2446" s="71" t="s">
        <v>7278</v>
      </c>
      <c r="D2446" s="64"/>
      <c r="E2446" s="65">
        <v>193.88</v>
      </c>
      <c r="F2446" s="34"/>
      <c r="G2446" s="34"/>
      <c r="H2446" s="33"/>
      <c r="I2446" s="33"/>
      <c r="J2446" s="33"/>
      <c r="K2446" s="33"/>
    </row>
    <row r="2447" spans="1:11" ht="22.5" outlineLevel="1" x14ac:dyDescent="0.2">
      <c r="A2447" s="43">
        <v>162</v>
      </c>
      <c r="B2447" s="44" t="s">
        <v>2309</v>
      </c>
      <c r="C2447" s="59" t="s">
        <v>2310</v>
      </c>
      <c r="D2447" s="45" t="s">
        <v>172</v>
      </c>
      <c r="E2447" s="46">
        <v>2088.66</v>
      </c>
      <c r="F2447" s="47">
        <v>0</v>
      </c>
      <c r="G2447" s="48">
        <f>ROUND(E2447*F2447,2)</f>
        <v>0</v>
      </c>
      <c r="H2447" s="46">
        <v>1.111E-2</v>
      </c>
      <c r="I2447" s="46">
        <f>ROUND(E2447*H2447,2)</f>
        <v>23.21</v>
      </c>
      <c r="J2447" s="46">
        <v>0</v>
      </c>
      <c r="K2447" s="46">
        <f>ROUND(E2447*J2447,2)</f>
        <v>0</v>
      </c>
    </row>
    <row r="2448" spans="1:11" outlineLevel="1" x14ac:dyDescent="0.2">
      <c r="A2448" s="31"/>
      <c r="B2448" s="32"/>
      <c r="C2448" s="71" t="s">
        <v>7279</v>
      </c>
      <c r="D2448" s="64"/>
      <c r="E2448" s="65"/>
      <c r="F2448" s="34"/>
      <c r="G2448" s="34"/>
      <c r="H2448" s="33"/>
      <c r="I2448" s="33"/>
      <c r="J2448" s="33"/>
      <c r="K2448" s="33"/>
    </row>
    <row r="2449" spans="1:11" outlineLevel="1" x14ac:dyDescent="0.2">
      <c r="A2449" s="31"/>
      <c r="B2449" s="32"/>
      <c r="C2449" s="71" t="s">
        <v>7250</v>
      </c>
      <c r="D2449" s="64"/>
      <c r="E2449" s="65">
        <v>38.78</v>
      </c>
      <c r="F2449" s="34"/>
      <c r="G2449" s="34"/>
      <c r="H2449" s="33"/>
      <c r="I2449" s="33"/>
      <c r="J2449" s="33"/>
      <c r="K2449" s="33"/>
    </row>
    <row r="2450" spans="1:11" outlineLevel="1" x14ac:dyDescent="0.2">
      <c r="A2450" s="31"/>
      <c r="B2450" s="32"/>
      <c r="C2450" s="71" t="s">
        <v>7251</v>
      </c>
      <c r="D2450" s="64"/>
      <c r="E2450" s="65">
        <v>37.25</v>
      </c>
      <c r="F2450" s="34"/>
      <c r="G2450" s="34"/>
      <c r="H2450" s="33"/>
      <c r="I2450" s="33"/>
      <c r="J2450" s="33"/>
      <c r="K2450" s="33"/>
    </row>
    <row r="2451" spans="1:11" outlineLevel="1" x14ac:dyDescent="0.2">
      <c r="A2451" s="31"/>
      <c r="B2451" s="32"/>
      <c r="C2451" s="71" t="s">
        <v>6411</v>
      </c>
      <c r="D2451" s="64"/>
      <c r="E2451" s="65">
        <v>79.92</v>
      </c>
      <c r="F2451" s="34"/>
      <c r="G2451" s="34"/>
      <c r="H2451" s="33"/>
      <c r="I2451" s="33"/>
      <c r="J2451" s="33"/>
      <c r="K2451" s="33"/>
    </row>
    <row r="2452" spans="1:11" outlineLevel="1" x14ac:dyDescent="0.2">
      <c r="A2452" s="31"/>
      <c r="B2452" s="32"/>
      <c r="C2452" s="71" t="s">
        <v>6412</v>
      </c>
      <c r="D2452" s="64"/>
      <c r="E2452" s="65">
        <v>83.82</v>
      </c>
      <c r="F2452" s="34"/>
      <c r="G2452" s="34"/>
      <c r="H2452" s="33"/>
      <c r="I2452" s="33"/>
      <c r="J2452" s="33"/>
      <c r="K2452" s="33"/>
    </row>
    <row r="2453" spans="1:11" outlineLevel="1" x14ac:dyDescent="0.2">
      <c r="A2453" s="31"/>
      <c r="B2453" s="32"/>
      <c r="C2453" s="71" t="s">
        <v>7211</v>
      </c>
      <c r="D2453" s="64"/>
      <c r="E2453" s="65">
        <v>76.59</v>
      </c>
      <c r="F2453" s="34"/>
      <c r="G2453" s="34"/>
      <c r="H2453" s="33"/>
      <c r="I2453" s="33"/>
      <c r="J2453" s="33"/>
      <c r="K2453" s="33"/>
    </row>
    <row r="2454" spans="1:11" outlineLevel="1" x14ac:dyDescent="0.2">
      <c r="A2454" s="31"/>
      <c r="B2454" s="32"/>
      <c r="C2454" s="71" t="s">
        <v>7212</v>
      </c>
      <c r="D2454" s="64"/>
      <c r="E2454" s="65">
        <v>23.62</v>
      </c>
      <c r="F2454" s="34"/>
      <c r="G2454" s="34"/>
      <c r="H2454" s="33"/>
      <c r="I2454" s="33"/>
      <c r="J2454" s="33"/>
      <c r="K2454" s="33"/>
    </row>
    <row r="2455" spans="1:11" outlineLevel="1" x14ac:dyDescent="0.2">
      <c r="A2455" s="31"/>
      <c r="B2455" s="32"/>
      <c r="C2455" s="71" t="s">
        <v>7263</v>
      </c>
      <c r="D2455" s="64"/>
      <c r="E2455" s="65">
        <v>81.17</v>
      </c>
      <c r="F2455" s="34"/>
      <c r="G2455" s="34"/>
      <c r="H2455" s="33"/>
      <c r="I2455" s="33"/>
      <c r="J2455" s="33"/>
      <c r="K2455" s="33"/>
    </row>
    <row r="2456" spans="1:11" outlineLevel="1" x14ac:dyDescent="0.2">
      <c r="A2456" s="31"/>
      <c r="B2456" s="32"/>
      <c r="C2456" s="71" t="s">
        <v>7267</v>
      </c>
      <c r="D2456" s="64"/>
      <c r="E2456" s="65">
        <v>26.14</v>
      </c>
      <c r="F2456" s="34"/>
      <c r="G2456" s="34"/>
      <c r="H2456" s="33"/>
      <c r="I2456" s="33"/>
      <c r="J2456" s="33"/>
      <c r="K2456" s="33"/>
    </row>
    <row r="2457" spans="1:11" outlineLevel="1" x14ac:dyDescent="0.2">
      <c r="A2457" s="31"/>
      <c r="B2457" s="32"/>
      <c r="C2457" s="71" t="s">
        <v>7268</v>
      </c>
      <c r="D2457" s="64"/>
      <c r="E2457" s="65">
        <v>17.98</v>
      </c>
      <c r="F2457" s="34"/>
      <c r="G2457" s="34"/>
      <c r="H2457" s="33"/>
      <c r="I2457" s="33"/>
      <c r="J2457" s="33"/>
      <c r="K2457" s="33"/>
    </row>
    <row r="2458" spans="1:11" outlineLevel="1" x14ac:dyDescent="0.2">
      <c r="A2458" s="31"/>
      <c r="B2458" s="32"/>
      <c r="C2458" s="71" t="s">
        <v>7269</v>
      </c>
      <c r="D2458" s="64"/>
      <c r="E2458" s="65">
        <v>17.98</v>
      </c>
      <c r="F2458" s="34"/>
      <c r="G2458" s="34"/>
      <c r="H2458" s="33"/>
      <c r="I2458" s="33"/>
      <c r="J2458" s="33"/>
      <c r="K2458" s="33"/>
    </row>
    <row r="2459" spans="1:11" outlineLevel="1" x14ac:dyDescent="0.2">
      <c r="A2459" s="31"/>
      <c r="B2459" s="32"/>
      <c r="C2459" s="71" t="s">
        <v>7277</v>
      </c>
      <c r="D2459" s="64"/>
      <c r="E2459" s="65">
        <v>19.09</v>
      </c>
      <c r="F2459" s="34"/>
      <c r="G2459" s="34"/>
      <c r="H2459" s="33"/>
      <c r="I2459" s="33"/>
      <c r="J2459" s="33"/>
      <c r="K2459" s="33"/>
    </row>
    <row r="2460" spans="1:11" outlineLevel="1" x14ac:dyDescent="0.2">
      <c r="A2460" s="31"/>
      <c r="B2460" s="32"/>
      <c r="C2460" s="71" t="s">
        <v>7278</v>
      </c>
      <c r="D2460" s="64"/>
      <c r="E2460" s="65">
        <v>193.88</v>
      </c>
      <c r="F2460" s="34"/>
      <c r="G2460" s="34"/>
      <c r="H2460" s="33"/>
      <c r="I2460" s="33"/>
      <c r="J2460" s="33"/>
      <c r="K2460" s="33"/>
    </row>
    <row r="2461" spans="1:11" outlineLevel="1" x14ac:dyDescent="0.2">
      <c r="A2461" s="31"/>
      <c r="B2461" s="32"/>
      <c r="C2461" s="72" t="s">
        <v>2315</v>
      </c>
      <c r="D2461" s="66"/>
      <c r="E2461" s="67">
        <v>1392.44</v>
      </c>
      <c r="F2461" s="34"/>
      <c r="G2461" s="34"/>
      <c r="H2461" s="33"/>
      <c r="I2461" s="33"/>
      <c r="J2461" s="33"/>
      <c r="K2461" s="33"/>
    </row>
    <row r="2462" spans="1:11" ht="22.5" outlineLevel="1" x14ac:dyDescent="0.2">
      <c r="A2462" s="43">
        <v>163</v>
      </c>
      <c r="B2462" s="44" t="s">
        <v>2309</v>
      </c>
      <c r="C2462" s="59" t="s">
        <v>2310</v>
      </c>
      <c r="D2462" s="45" t="s">
        <v>172</v>
      </c>
      <c r="E2462" s="46">
        <v>317.76</v>
      </c>
      <c r="F2462" s="47">
        <v>0</v>
      </c>
      <c r="G2462" s="48">
        <f>ROUND(E2462*F2462,2)</f>
        <v>0</v>
      </c>
      <c r="H2462" s="46">
        <v>1.111E-2</v>
      </c>
      <c r="I2462" s="46">
        <f>ROUND(E2462*H2462,2)</f>
        <v>3.53</v>
      </c>
      <c r="J2462" s="46">
        <v>0</v>
      </c>
      <c r="K2462" s="46">
        <f>ROUND(E2462*J2462,2)</f>
        <v>0</v>
      </c>
    </row>
    <row r="2463" spans="1:11" outlineLevel="1" x14ac:dyDescent="0.2">
      <c r="A2463" s="31"/>
      <c r="B2463" s="32"/>
      <c r="C2463" s="71" t="s">
        <v>7280</v>
      </c>
      <c r="D2463" s="64"/>
      <c r="E2463" s="65"/>
      <c r="F2463" s="34"/>
      <c r="G2463" s="34"/>
      <c r="H2463" s="33"/>
      <c r="I2463" s="33"/>
      <c r="J2463" s="33"/>
      <c r="K2463" s="33"/>
    </row>
    <row r="2464" spans="1:11" outlineLevel="1" x14ac:dyDescent="0.2">
      <c r="A2464" s="31"/>
      <c r="B2464" s="32"/>
      <c r="C2464" s="71" t="s">
        <v>7184</v>
      </c>
      <c r="D2464" s="64"/>
      <c r="E2464" s="65">
        <v>79.55</v>
      </c>
      <c r="F2464" s="34"/>
      <c r="G2464" s="34"/>
      <c r="H2464" s="33"/>
      <c r="I2464" s="33"/>
      <c r="J2464" s="33"/>
      <c r="K2464" s="33"/>
    </row>
    <row r="2465" spans="1:11" outlineLevel="1" x14ac:dyDescent="0.2">
      <c r="A2465" s="31"/>
      <c r="B2465" s="32"/>
      <c r="C2465" s="71" t="s">
        <v>7185</v>
      </c>
      <c r="D2465" s="64"/>
      <c r="E2465" s="65">
        <v>79.33</v>
      </c>
      <c r="F2465" s="34"/>
      <c r="G2465" s="34"/>
      <c r="H2465" s="33"/>
      <c r="I2465" s="33"/>
      <c r="J2465" s="33"/>
      <c r="K2465" s="33"/>
    </row>
    <row r="2466" spans="1:11" outlineLevel="1" x14ac:dyDescent="0.2">
      <c r="A2466" s="31"/>
      <c r="B2466" s="32"/>
      <c r="C2466" s="72" t="s">
        <v>7281</v>
      </c>
      <c r="D2466" s="66"/>
      <c r="E2466" s="67">
        <v>158.88</v>
      </c>
      <c r="F2466" s="34"/>
      <c r="G2466" s="34"/>
      <c r="H2466" s="33"/>
      <c r="I2466" s="33"/>
      <c r="J2466" s="33"/>
      <c r="K2466" s="33"/>
    </row>
    <row r="2467" spans="1:11" ht="22.5" outlineLevel="1" x14ac:dyDescent="0.2">
      <c r="A2467" s="43">
        <v>164</v>
      </c>
      <c r="B2467" s="44" t="s">
        <v>2309</v>
      </c>
      <c r="C2467" s="59" t="s">
        <v>2310</v>
      </c>
      <c r="D2467" s="45" t="s">
        <v>172</v>
      </c>
      <c r="E2467" s="46">
        <v>1023.2</v>
      </c>
      <c r="F2467" s="47">
        <v>0</v>
      </c>
      <c r="G2467" s="48">
        <f>ROUND(E2467*F2467,2)</f>
        <v>0</v>
      </c>
      <c r="H2467" s="46">
        <v>1.111E-2</v>
      </c>
      <c r="I2467" s="46">
        <f>ROUND(E2467*H2467,2)</f>
        <v>11.37</v>
      </c>
      <c r="J2467" s="46">
        <v>0</v>
      </c>
      <c r="K2467" s="46">
        <f>ROUND(E2467*J2467,2)</f>
        <v>0</v>
      </c>
    </row>
    <row r="2468" spans="1:11" outlineLevel="1" x14ac:dyDescent="0.2">
      <c r="A2468" s="31"/>
      <c r="B2468" s="32"/>
      <c r="C2468" s="71" t="s">
        <v>917</v>
      </c>
      <c r="D2468" s="64"/>
      <c r="E2468" s="65"/>
      <c r="F2468" s="34"/>
      <c r="G2468" s="34"/>
      <c r="H2468" s="33"/>
      <c r="I2468" s="33"/>
      <c r="J2468" s="33"/>
      <c r="K2468" s="33"/>
    </row>
    <row r="2469" spans="1:11" outlineLevel="1" x14ac:dyDescent="0.2">
      <c r="A2469" s="31"/>
      <c r="B2469" s="32"/>
      <c r="C2469" s="71" t="s">
        <v>6353</v>
      </c>
      <c r="D2469" s="64"/>
      <c r="E2469" s="65">
        <v>19.32</v>
      </c>
      <c r="F2469" s="34"/>
      <c r="G2469" s="34"/>
      <c r="H2469" s="33"/>
      <c r="I2469" s="33"/>
      <c r="J2469" s="33"/>
      <c r="K2469" s="33"/>
    </row>
    <row r="2470" spans="1:11" outlineLevel="1" x14ac:dyDescent="0.2">
      <c r="A2470" s="31"/>
      <c r="B2470" s="32"/>
      <c r="C2470" s="71" t="s">
        <v>6360</v>
      </c>
      <c r="D2470" s="64"/>
      <c r="E2470" s="65">
        <v>1.8</v>
      </c>
      <c r="F2470" s="34"/>
      <c r="G2470" s="34"/>
      <c r="H2470" s="33"/>
      <c r="I2470" s="33"/>
      <c r="J2470" s="33"/>
      <c r="K2470" s="33"/>
    </row>
    <row r="2471" spans="1:11" outlineLevel="1" x14ac:dyDescent="0.2">
      <c r="A2471" s="31"/>
      <c r="B2471" s="32"/>
      <c r="C2471" s="71" t="s">
        <v>6361</v>
      </c>
      <c r="D2471" s="64"/>
      <c r="E2471" s="65">
        <v>3.86</v>
      </c>
      <c r="F2471" s="34"/>
      <c r="G2471" s="34"/>
      <c r="H2471" s="33"/>
      <c r="I2471" s="33"/>
      <c r="J2471" s="33"/>
      <c r="K2471" s="33"/>
    </row>
    <row r="2472" spans="1:11" outlineLevel="1" x14ac:dyDescent="0.2">
      <c r="A2472" s="31"/>
      <c r="B2472" s="32"/>
      <c r="C2472" s="71" t="s">
        <v>6394</v>
      </c>
      <c r="D2472" s="64"/>
      <c r="E2472" s="65">
        <v>1.65</v>
      </c>
      <c r="F2472" s="34"/>
      <c r="G2472" s="34"/>
      <c r="H2472" s="33"/>
      <c r="I2472" s="33"/>
      <c r="J2472" s="33"/>
      <c r="K2472" s="33"/>
    </row>
    <row r="2473" spans="1:11" outlineLevel="1" x14ac:dyDescent="0.2">
      <c r="A2473" s="31"/>
      <c r="B2473" s="32"/>
      <c r="C2473" s="71" t="s">
        <v>6318</v>
      </c>
      <c r="D2473" s="64"/>
      <c r="E2473" s="65">
        <v>50.98</v>
      </c>
      <c r="F2473" s="34"/>
      <c r="G2473" s="34"/>
      <c r="H2473" s="33"/>
      <c r="I2473" s="33"/>
      <c r="J2473" s="33"/>
      <c r="K2473" s="33"/>
    </row>
    <row r="2474" spans="1:11" outlineLevel="1" x14ac:dyDescent="0.2">
      <c r="A2474" s="31"/>
      <c r="B2474" s="32"/>
      <c r="C2474" s="71" t="s">
        <v>6362</v>
      </c>
      <c r="D2474" s="64"/>
      <c r="E2474" s="65">
        <v>5.03</v>
      </c>
      <c r="F2474" s="34"/>
      <c r="G2474" s="34"/>
      <c r="H2474" s="33"/>
      <c r="I2474" s="33"/>
      <c r="J2474" s="33"/>
      <c r="K2474" s="33"/>
    </row>
    <row r="2475" spans="1:11" outlineLevel="1" x14ac:dyDescent="0.2">
      <c r="A2475" s="31"/>
      <c r="B2475" s="32"/>
      <c r="C2475" s="71" t="s">
        <v>6363</v>
      </c>
      <c r="D2475" s="64"/>
      <c r="E2475" s="65">
        <v>3.24</v>
      </c>
      <c r="F2475" s="34"/>
      <c r="G2475" s="34"/>
      <c r="H2475" s="33"/>
      <c r="I2475" s="33"/>
      <c r="J2475" s="33"/>
      <c r="K2475" s="33"/>
    </row>
    <row r="2476" spans="1:11" outlineLevel="1" x14ac:dyDescent="0.2">
      <c r="A2476" s="31"/>
      <c r="B2476" s="32"/>
      <c r="C2476" s="71" t="s">
        <v>6364</v>
      </c>
      <c r="D2476" s="64"/>
      <c r="E2476" s="65">
        <v>1.53</v>
      </c>
      <c r="F2476" s="34"/>
      <c r="G2476" s="34"/>
      <c r="H2476" s="33"/>
      <c r="I2476" s="33"/>
      <c r="J2476" s="33"/>
      <c r="K2476" s="33"/>
    </row>
    <row r="2477" spans="1:11" outlineLevel="1" x14ac:dyDescent="0.2">
      <c r="A2477" s="31"/>
      <c r="B2477" s="32"/>
      <c r="C2477" s="71" t="s">
        <v>6365</v>
      </c>
      <c r="D2477" s="64"/>
      <c r="E2477" s="65">
        <v>5</v>
      </c>
      <c r="F2477" s="34"/>
      <c r="G2477" s="34"/>
      <c r="H2477" s="33"/>
      <c r="I2477" s="33"/>
      <c r="J2477" s="33"/>
      <c r="K2477" s="33"/>
    </row>
    <row r="2478" spans="1:11" outlineLevel="1" x14ac:dyDescent="0.2">
      <c r="A2478" s="31"/>
      <c r="B2478" s="32"/>
      <c r="C2478" s="71" t="s">
        <v>6366</v>
      </c>
      <c r="D2478" s="64"/>
      <c r="E2478" s="65">
        <v>10.65</v>
      </c>
      <c r="F2478" s="34"/>
      <c r="G2478" s="34"/>
      <c r="H2478" s="33"/>
      <c r="I2478" s="33"/>
      <c r="J2478" s="33"/>
      <c r="K2478" s="33"/>
    </row>
    <row r="2479" spans="1:11" outlineLevel="1" x14ac:dyDescent="0.2">
      <c r="A2479" s="31"/>
      <c r="B2479" s="32"/>
      <c r="C2479" s="71" t="s">
        <v>6367</v>
      </c>
      <c r="D2479" s="64"/>
      <c r="E2479" s="65">
        <v>3.83</v>
      </c>
      <c r="F2479" s="34"/>
      <c r="G2479" s="34"/>
      <c r="H2479" s="33"/>
      <c r="I2479" s="33"/>
      <c r="J2479" s="33"/>
      <c r="K2479" s="33"/>
    </row>
    <row r="2480" spans="1:11" outlineLevel="1" x14ac:dyDescent="0.2">
      <c r="A2480" s="31"/>
      <c r="B2480" s="32"/>
      <c r="C2480" s="71" t="s">
        <v>6395</v>
      </c>
      <c r="D2480" s="64"/>
      <c r="E2480" s="65">
        <v>2.64</v>
      </c>
      <c r="F2480" s="34"/>
      <c r="G2480" s="34"/>
      <c r="H2480" s="33"/>
      <c r="I2480" s="33"/>
      <c r="J2480" s="33"/>
      <c r="K2480" s="33"/>
    </row>
    <row r="2481" spans="1:11" outlineLevel="1" x14ac:dyDescent="0.2">
      <c r="A2481" s="31"/>
      <c r="B2481" s="32"/>
      <c r="C2481" s="71" t="s">
        <v>6396</v>
      </c>
      <c r="D2481" s="64"/>
      <c r="E2481" s="65">
        <v>1.26</v>
      </c>
      <c r="F2481" s="34"/>
      <c r="G2481" s="34"/>
      <c r="H2481" s="33"/>
      <c r="I2481" s="33"/>
      <c r="J2481" s="33"/>
      <c r="K2481" s="33"/>
    </row>
    <row r="2482" spans="1:11" outlineLevel="1" x14ac:dyDescent="0.2">
      <c r="A2482" s="31"/>
      <c r="B2482" s="32"/>
      <c r="C2482" s="71" t="s">
        <v>7243</v>
      </c>
      <c r="D2482" s="64"/>
      <c r="E2482" s="65">
        <v>56.1</v>
      </c>
      <c r="F2482" s="34"/>
      <c r="G2482" s="34"/>
      <c r="H2482" s="33"/>
      <c r="I2482" s="33"/>
      <c r="J2482" s="33"/>
      <c r="K2482" s="33"/>
    </row>
    <row r="2483" spans="1:11" outlineLevel="1" x14ac:dyDescent="0.2">
      <c r="A2483" s="31"/>
      <c r="B2483" s="32"/>
      <c r="C2483" s="71" t="s">
        <v>7244</v>
      </c>
      <c r="D2483" s="64"/>
      <c r="E2483" s="65">
        <v>13.15</v>
      </c>
      <c r="F2483" s="34"/>
      <c r="G2483" s="34"/>
      <c r="H2483" s="33"/>
      <c r="I2483" s="33"/>
      <c r="J2483" s="33"/>
      <c r="K2483" s="33"/>
    </row>
    <row r="2484" spans="1:11" outlineLevel="1" x14ac:dyDescent="0.2">
      <c r="A2484" s="31"/>
      <c r="B2484" s="32"/>
      <c r="C2484" s="71" t="s">
        <v>6319</v>
      </c>
      <c r="D2484" s="64"/>
      <c r="E2484" s="65">
        <v>13.62</v>
      </c>
      <c r="F2484" s="34"/>
      <c r="G2484" s="34"/>
      <c r="H2484" s="33"/>
      <c r="I2484" s="33"/>
      <c r="J2484" s="33"/>
      <c r="K2484" s="33"/>
    </row>
    <row r="2485" spans="1:11" outlineLevel="1" x14ac:dyDescent="0.2">
      <c r="A2485" s="31"/>
      <c r="B2485" s="32"/>
      <c r="C2485" s="71" t="s">
        <v>6368</v>
      </c>
      <c r="D2485" s="64"/>
      <c r="E2485" s="65">
        <v>3.31</v>
      </c>
      <c r="F2485" s="34"/>
      <c r="G2485" s="34"/>
      <c r="H2485" s="33"/>
      <c r="I2485" s="33"/>
      <c r="J2485" s="33"/>
      <c r="K2485" s="33"/>
    </row>
    <row r="2486" spans="1:11" outlineLevel="1" x14ac:dyDescent="0.2">
      <c r="A2486" s="31"/>
      <c r="B2486" s="32"/>
      <c r="C2486" s="71" t="s">
        <v>6370</v>
      </c>
      <c r="D2486" s="64"/>
      <c r="E2486" s="65">
        <v>4.99</v>
      </c>
      <c r="F2486" s="34"/>
      <c r="G2486" s="34"/>
      <c r="H2486" s="33"/>
      <c r="I2486" s="33"/>
      <c r="J2486" s="33"/>
      <c r="K2486" s="33"/>
    </row>
    <row r="2487" spans="1:11" outlineLevel="1" x14ac:dyDescent="0.2">
      <c r="A2487" s="31"/>
      <c r="B2487" s="32"/>
      <c r="C2487" s="71" t="s">
        <v>6320</v>
      </c>
      <c r="D2487" s="64"/>
      <c r="E2487" s="65">
        <v>11.09</v>
      </c>
      <c r="F2487" s="34"/>
      <c r="G2487" s="34"/>
      <c r="H2487" s="33"/>
      <c r="I2487" s="33"/>
      <c r="J2487" s="33"/>
      <c r="K2487" s="33"/>
    </row>
    <row r="2488" spans="1:11" outlineLevel="1" x14ac:dyDescent="0.2">
      <c r="A2488" s="31"/>
      <c r="B2488" s="32"/>
      <c r="C2488" s="71" t="s">
        <v>6371</v>
      </c>
      <c r="D2488" s="64"/>
      <c r="E2488" s="65">
        <v>3.31</v>
      </c>
      <c r="F2488" s="34"/>
      <c r="G2488" s="34"/>
      <c r="H2488" s="33"/>
      <c r="I2488" s="33"/>
      <c r="J2488" s="33"/>
      <c r="K2488" s="33"/>
    </row>
    <row r="2489" spans="1:11" outlineLevel="1" x14ac:dyDescent="0.2">
      <c r="A2489" s="31"/>
      <c r="B2489" s="32"/>
      <c r="C2489" s="71" t="s">
        <v>6372</v>
      </c>
      <c r="D2489" s="64"/>
      <c r="E2489" s="65">
        <v>3.45</v>
      </c>
      <c r="F2489" s="34"/>
      <c r="G2489" s="34"/>
      <c r="H2489" s="33"/>
      <c r="I2489" s="33"/>
      <c r="J2489" s="33"/>
      <c r="K2489" s="33"/>
    </row>
    <row r="2490" spans="1:11" outlineLevel="1" x14ac:dyDescent="0.2">
      <c r="A2490" s="31"/>
      <c r="B2490" s="32"/>
      <c r="C2490" s="71" t="s">
        <v>6373</v>
      </c>
      <c r="D2490" s="64"/>
      <c r="E2490" s="65">
        <v>4.99</v>
      </c>
      <c r="F2490" s="34"/>
      <c r="G2490" s="34"/>
      <c r="H2490" s="33"/>
      <c r="I2490" s="33"/>
      <c r="J2490" s="33"/>
      <c r="K2490" s="33"/>
    </row>
    <row r="2491" spans="1:11" outlineLevel="1" x14ac:dyDescent="0.2">
      <c r="A2491" s="31"/>
      <c r="B2491" s="32"/>
      <c r="C2491" s="71" t="s">
        <v>7245</v>
      </c>
      <c r="D2491" s="64"/>
      <c r="E2491" s="65">
        <v>1.1399999999999999</v>
      </c>
      <c r="F2491" s="34"/>
      <c r="G2491" s="34"/>
      <c r="H2491" s="33"/>
      <c r="I2491" s="33"/>
      <c r="J2491" s="33"/>
      <c r="K2491" s="33"/>
    </row>
    <row r="2492" spans="1:11" outlineLevel="1" x14ac:dyDescent="0.2">
      <c r="A2492" s="31"/>
      <c r="B2492" s="32"/>
      <c r="C2492" s="71" t="s">
        <v>926</v>
      </c>
      <c r="D2492" s="64"/>
      <c r="E2492" s="65"/>
      <c r="F2492" s="34"/>
      <c r="G2492" s="34"/>
      <c r="H2492" s="33"/>
      <c r="I2492" s="33"/>
      <c r="J2492" s="33"/>
      <c r="K2492" s="33"/>
    </row>
    <row r="2493" spans="1:11" outlineLevel="1" x14ac:dyDescent="0.2">
      <c r="A2493" s="31"/>
      <c r="B2493" s="32"/>
      <c r="C2493" s="71" t="s">
        <v>7247</v>
      </c>
      <c r="D2493" s="64"/>
      <c r="E2493" s="65">
        <v>53.3</v>
      </c>
      <c r="F2493" s="34"/>
      <c r="G2493" s="34"/>
      <c r="H2493" s="33"/>
      <c r="I2493" s="33"/>
      <c r="J2493" s="33"/>
      <c r="K2493" s="33"/>
    </row>
    <row r="2494" spans="1:11" outlineLevel="1" x14ac:dyDescent="0.2">
      <c r="A2494" s="31"/>
      <c r="B2494" s="32"/>
      <c r="C2494" s="71" t="s">
        <v>6321</v>
      </c>
      <c r="D2494" s="64"/>
      <c r="E2494" s="65">
        <v>21.11</v>
      </c>
      <c r="F2494" s="34"/>
      <c r="G2494" s="34"/>
      <c r="H2494" s="33"/>
      <c r="I2494" s="33"/>
      <c r="J2494" s="33"/>
      <c r="K2494" s="33"/>
    </row>
    <row r="2495" spans="1:11" outlineLevel="1" x14ac:dyDescent="0.2">
      <c r="A2495" s="31"/>
      <c r="B2495" s="32"/>
      <c r="C2495" s="71" t="s">
        <v>6374</v>
      </c>
      <c r="D2495" s="64"/>
      <c r="E2495" s="65">
        <v>4.82</v>
      </c>
      <c r="F2495" s="34"/>
      <c r="G2495" s="34"/>
      <c r="H2495" s="33"/>
      <c r="I2495" s="33"/>
      <c r="J2495" s="33"/>
      <c r="K2495" s="33"/>
    </row>
    <row r="2496" spans="1:11" outlineLevel="1" x14ac:dyDescent="0.2">
      <c r="A2496" s="31"/>
      <c r="B2496" s="32"/>
      <c r="C2496" s="71" t="s">
        <v>6375</v>
      </c>
      <c r="D2496" s="64"/>
      <c r="E2496" s="65">
        <v>3.55</v>
      </c>
      <c r="F2496" s="34"/>
      <c r="G2496" s="34"/>
      <c r="H2496" s="33"/>
      <c r="I2496" s="33"/>
      <c r="J2496" s="33"/>
      <c r="K2496" s="33"/>
    </row>
    <row r="2497" spans="1:11" outlineLevel="1" x14ac:dyDescent="0.2">
      <c r="A2497" s="31"/>
      <c r="B2497" s="32"/>
      <c r="C2497" s="71" t="s">
        <v>6376</v>
      </c>
      <c r="D2497" s="64"/>
      <c r="E2497" s="65">
        <v>1.63</v>
      </c>
      <c r="F2497" s="34"/>
      <c r="G2497" s="34"/>
      <c r="H2497" s="33"/>
      <c r="I2497" s="33"/>
      <c r="J2497" s="33"/>
      <c r="K2497" s="33"/>
    </row>
    <row r="2498" spans="1:11" outlineLevel="1" x14ac:dyDescent="0.2">
      <c r="A2498" s="31"/>
      <c r="B2498" s="32"/>
      <c r="C2498" s="71" t="s">
        <v>6377</v>
      </c>
      <c r="D2498" s="64"/>
      <c r="E2498" s="65">
        <v>4.71</v>
      </c>
      <c r="F2498" s="34"/>
      <c r="G2498" s="34"/>
      <c r="H2498" s="33"/>
      <c r="I2498" s="33"/>
      <c r="J2498" s="33"/>
      <c r="K2498" s="33"/>
    </row>
    <row r="2499" spans="1:11" outlineLevel="1" x14ac:dyDescent="0.2">
      <c r="A2499" s="31"/>
      <c r="B2499" s="32"/>
      <c r="C2499" s="71" t="s">
        <v>6378</v>
      </c>
      <c r="D2499" s="64"/>
      <c r="E2499" s="65">
        <v>5.75</v>
      </c>
      <c r="F2499" s="34"/>
      <c r="G2499" s="34"/>
      <c r="H2499" s="33"/>
      <c r="I2499" s="33"/>
      <c r="J2499" s="33"/>
      <c r="K2499" s="33"/>
    </row>
    <row r="2500" spans="1:11" outlineLevel="1" x14ac:dyDescent="0.2">
      <c r="A2500" s="31"/>
      <c r="B2500" s="32"/>
      <c r="C2500" s="71" t="s">
        <v>6379</v>
      </c>
      <c r="D2500" s="64"/>
      <c r="E2500" s="65">
        <v>3.84</v>
      </c>
      <c r="F2500" s="34"/>
      <c r="G2500" s="34"/>
      <c r="H2500" s="33"/>
      <c r="I2500" s="33"/>
      <c r="J2500" s="33"/>
      <c r="K2500" s="33"/>
    </row>
    <row r="2501" spans="1:11" outlineLevel="1" x14ac:dyDescent="0.2">
      <c r="A2501" s="31"/>
      <c r="B2501" s="32"/>
      <c r="C2501" s="71" t="s">
        <v>6397</v>
      </c>
      <c r="D2501" s="64"/>
      <c r="E2501" s="65">
        <v>4.09</v>
      </c>
      <c r="F2501" s="34"/>
      <c r="G2501" s="34"/>
      <c r="H2501" s="33"/>
      <c r="I2501" s="33"/>
      <c r="J2501" s="33"/>
      <c r="K2501" s="33"/>
    </row>
    <row r="2502" spans="1:11" outlineLevel="1" x14ac:dyDescent="0.2">
      <c r="A2502" s="31"/>
      <c r="B2502" s="32"/>
      <c r="C2502" s="71" t="s">
        <v>7248</v>
      </c>
      <c r="D2502" s="64"/>
      <c r="E2502" s="65">
        <v>68.7</v>
      </c>
      <c r="F2502" s="34"/>
      <c r="G2502" s="34"/>
      <c r="H2502" s="33"/>
      <c r="I2502" s="33"/>
      <c r="J2502" s="33"/>
      <c r="K2502" s="33"/>
    </row>
    <row r="2503" spans="1:11" outlineLevel="1" x14ac:dyDescent="0.2">
      <c r="A2503" s="31"/>
      <c r="B2503" s="32"/>
      <c r="C2503" s="71" t="s">
        <v>6398</v>
      </c>
      <c r="D2503" s="64"/>
      <c r="E2503" s="65">
        <v>1.76</v>
      </c>
      <c r="F2503" s="34"/>
      <c r="G2503" s="34"/>
      <c r="H2503" s="33"/>
      <c r="I2503" s="33"/>
      <c r="J2503" s="33"/>
      <c r="K2503" s="33"/>
    </row>
    <row r="2504" spans="1:11" outlineLevel="1" x14ac:dyDescent="0.2">
      <c r="A2504" s="31"/>
      <c r="B2504" s="32"/>
      <c r="C2504" s="71" t="s">
        <v>7249</v>
      </c>
      <c r="D2504" s="64"/>
      <c r="E2504" s="65">
        <v>28.4</v>
      </c>
      <c r="F2504" s="34"/>
      <c r="G2504" s="34"/>
      <c r="H2504" s="33"/>
      <c r="I2504" s="33"/>
      <c r="J2504" s="33"/>
      <c r="K2504" s="33"/>
    </row>
    <row r="2505" spans="1:11" outlineLevel="1" x14ac:dyDescent="0.2">
      <c r="A2505" s="31"/>
      <c r="B2505" s="32"/>
      <c r="C2505" s="71" t="s">
        <v>7252</v>
      </c>
      <c r="D2505" s="64"/>
      <c r="E2505" s="65">
        <v>10.91</v>
      </c>
      <c r="F2505" s="34"/>
      <c r="G2505" s="34"/>
      <c r="H2505" s="33"/>
      <c r="I2505" s="33"/>
      <c r="J2505" s="33"/>
      <c r="K2505" s="33"/>
    </row>
    <row r="2506" spans="1:11" outlineLevel="1" x14ac:dyDescent="0.2">
      <c r="A2506" s="31"/>
      <c r="B2506" s="32"/>
      <c r="C2506" s="71" t="s">
        <v>938</v>
      </c>
      <c r="D2506" s="64"/>
      <c r="E2506" s="65"/>
      <c r="F2506" s="34"/>
      <c r="G2506" s="34"/>
      <c r="H2506" s="33"/>
      <c r="I2506" s="33"/>
      <c r="J2506" s="33"/>
      <c r="K2506" s="33"/>
    </row>
    <row r="2507" spans="1:11" outlineLevel="1" x14ac:dyDescent="0.2">
      <c r="A2507" s="31"/>
      <c r="B2507" s="32"/>
      <c r="C2507" s="71" t="s">
        <v>7254</v>
      </c>
      <c r="D2507" s="64"/>
      <c r="E2507" s="65">
        <v>51.14</v>
      </c>
      <c r="F2507" s="34"/>
      <c r="G2507" s="34"/>
      <c r="H2507" s="33"/>
      <c r="I2507" s="33"/>
      <c r="J2507" s="33"/>
      <c r="K2507" s="33"/>
    </row>
    <row r="2508" spans="1:11" outlineLevel="1" x14ac:dyDescent="0.2">
      <c r="A2508" s="31"/>
      <c r="B2508" s="32"/>
      <c r="C2508" s="71" t="s">
        <v>6330</v>
      </c>
      <c r="D2508" s="64"/>
      <c r="E2508" s="65">
        <v>20.27</v>
      </c>
      <c r="F2508" s="34"/>
      <c r="G2508" s="34"/>
      <c r="H2508" s="33"/>
      <c r="I2508" s="33"/>
      <c r="J2508" s="33"/>
      <c r="K2508" s="33"/>
    </row>
    <row r="2509" spans="1:11" outlineLevel="1" x14ac:dyDescent="0.2">
      <c r="A2509" s="31"/>
      <c r="B2509" s="32"/>
      <c r="C2509" s="71" t="s">
        <v>6380</v>
      </c>
      <c r="D2509" s="64"/>
      <c r="E2509" s="65">
        <v>4.79</v>
      </c>
      <c r="F2509" s="34"/>
      <c r="G2509" s="34"/>
      <c r="H2509" s="33"/>
      <c r="I2509" s="33"/>
      <c r="J2509" s="33"/>
      <c r="K2509" s="33"/>
    </row>
    <row r="2510" spans="1:11" outlineLevel="1" x14ac:dyDescent="0.2">
      <c r="A2510" s="31"/>
      <c r="B2510" s="32"/>
      <c r="C2510" s="71" t="s">
        <v>6381</v>
      </c>
      <c r="D2510" s="64"/>
      <c r="E2510" s="65">
        <v>3.48</v>
      </c>
      <c r="F2510" s="34"/>
      <c r="G2510" s="34"/>
      <c r="H2510" s="33"/>
      <c r="I2510" s="33"/>
      <c r="J2510" s="33"/>
      <c r="K2510" s="33"/>
    </row>
    <row r="2511" spans="1:11" outlineLevel="1" x14ac:dyDescent="0.2">
      <c r="A2511" s="31"/>
      <c r="B2511" s="32"/>
      <c r="C2511" s="71" t="s">
        <v>6382</v>
      </c>
      <c r="D2511" s="64"/>
      <c r="E2511" s="65">
        <v>1.6</v>
      </c>
      <c r="F2511" s="34"/>
      <c r="G2511" s="34"/>
      <c r="H2511" s="33"/>
      <c r="I2511" s="33"/>
      <c r="J2511" s="33"/>
      <c r="K2511" s="33"/>
    </row>
    <row r="2512" spans="1:11" outlineLevel="1" x14ac:dyDescent="0.2">
      <c r="A2512" s="31"/>
      <c r="B2512" s="32"/>
      <c r="C2512" s="71" t="s">
        <v>6383</v>
      </c>
      <c r="D2512" s="64"/>
      <c r="E2512" s="65">
        <v>4.54</v>
      </c>
      <c r="F2512" s="34"/>
      <c r="G2512" s="34"/>
      <c r="H2512" s="33"/>
      <c r="I2512" s="33"/>
      <c r="J2512" s="33"/>
      <c r="K2512" s="33"/>
    </row>
    <row r="2513" spans="1:11" outlineLevel="1" x14ac:dyDescent="0.2">
      <c r="A2513" s="31"/>
      <c r="B2513" s="32"/>
      <c r="C2513" s="71" t="s">
        <v>6384</v>
      </c>
      <c r="D2513" s="64"/>
      <c r="E2513" s="65">
        <v>10.71</v>
      </c>
      <c r="F2513" s="34"/>
      <c r="G2513" s="34"/>
      <c r="H2513" s="33"/>
      <c r="I2513" s="33"/>
      <c r="J2513" s="33"/>
      <c r="K2513" s="33"/>
    </row>
    <row r="2514" spans="1:11" outlineLevel="1" x14ac:dyDescent="0.2">
      <c r="A2514" s="31"/>
      <c r="B2514" s="32"/>
      <c r="C2514" s="71" t="s">
        <v>6385</v>
      </c>
      <c r="D2514" s="64"/>
      <c r="E2514" s="65">
        <v>3.88</v>
      </c>
      <c r="F2514" s="34"/>
      <c r="G2514" s="34"/>
      <c r="H2514" s="33"/>
      <c r="I2514" s="33"/>
      <c r="J2514" s="33"/>
      <c r="K2514" s="33"/>
    </row>
    <row r="2515" spans="1:11" outlineLevel="1" x14ac:dyDescent="0.2">
      <c r="A2515" s="31"/>
      <c r="B2515" s="32"/>
      <c r="C2515" s="71" t="s">
        <v>7255</v>
      </c>
      <c r="D2515" s="64"/>
      <c r="E2515" s="65">
        <v>72.64</v>
      </c>
      <c r="F2515" s="34"/>
      <c r="G2515" s="34"/>
      <c r="H2515" s="33"/>
      <c r="I2515" s="33"/>
      <c r="J2515" s="33"/>
      <c r="K2515" s="33"/>
    </row>
    <row r="2516" spans="1:11" outlineLevel="1" x14ac:dyDescent="0.2">
      <c r="A2516" s="31"/>
      <c r="B2516" s="32"/>
      <c r="C2516" s="71" t="s">
        <v>6399</v>
      </c>
      <c r="D2516" s="64"/>
      <c r="E2516" s="65">
        <v>4.09</v>
      </c>
      <c r="F2516" s="34"/>
      <c r="G2516" s="34"/>
      <c r="H2516" s="33"/>
      <c r="I2516" s="33"/>
      <c r="J2516" s="33"/>
      <c r="K2516" s="33"/>
    </row>
    <row r="2517" spans="1:11" outlineLevel="1" x14ac:dyDescent="0.2">
      <c r="A2517" s="31"/>
      <c r="B2517" s="32"/>
      <c r="C2517" s="71" t="s">
        <v>6400</v>
      </c>
      <c r="D2517" s="64"/>
      <c r="E2517" s="65">
        <v>1.76</v>
      </c>
      <c r="F2517" s="34"/>
      <c r="G2517" s="34"/>
      <c r="H2517" s="33"/>
      <c r="I2517" s="33"/>
      <c r="J2517" s="33"/>
      <c r="K2517" s="33"/>
    </row>
    <row r="2518" spans="1:11" outlineLevel="1" x14ac:dyDescent="0.2">
      <c r="A2518" s="31"/>
      <c r="B2518" s="32"/>
      <c r="C2518" s="71" t="s">
        <v>7256</v>
      </c>
      <c r="D2518" s="64"/>
      <c r="E2518" s="65">
        <v>26.7</v>
      </c>
      <c r="F2518" s="34"/>
      <c r="G2518" s="34"/>
      <c r="H2518" s="33"/>
      <c r="I2518" s="33"/>
      <c r="J2518" s="33"/>
      <c r="K2518" s="33"/>
    </row>
    <row r="2519" spans="1:11" outlineLevel="1" x14ac:dyDescent="0.2">
      <c r="A2519" s="31"/>
      <c r="B2519" s="32"/>
      <c r="C2519" s="71" t="s">
        <v>7257</v>
      </c>
      <c r="D2519" s="64"/>
      <c r="E2519" s="65">
        <v>10.91</v>
      </c>
      <c r="F2519" s="34"/>
      <c r="G2519" s="34"/>
      <c r="H2519" s="33"/>
      <c r="I2519" s="33"/>
      <c r="J2519" s="33"/>
      <c r="K2519" s="33"/>
    </row>
    <row r="2520" spans="1:11" outlineLevel="1" x14ac:dyDescent="0.2">
      <c r="A2520" s="31"/>
      <c r="B2520" s="32"/>
      <c r="C2520" s="71" t="s">
        <v>950</v>
      </c>
      <c r="D2520" s="64"/>
      <c r="E2520" s="65"/>
      <c r="F2520" s="34"/>
      <c r="G2520" s="34"/>
      <c r="H2520" s="33"/>
      <c r="I2520" s="33"/>
      <c r="J2520" s="33"/>
      <c r="K2520" s="33"/>
    </row>
    <row r="2521" spans="1:11" outlineLevel="1" x14ac:dyDescent="0.2">
      <c r="A2521" s="31"/>
      <c r="B2521" s="32"/>
      <c r="C2521" s="71" t="s">
        <v>7259</v>
      </c>
      <c r="D2521" s="64"/>
      <c r="E2521" s="65">
        <v>48.05</v>
      </c>
      <c r="F2521" s="34"/>
      <c r="G2521" s="34"/>
      <c r="H2521" s="33"/>
      <c r="I2521" s="33"/>
      <c r="J2521" s="33"/>
      <c r="K2521" s="33"/>
    </row>
    <row r="2522" spans="1:11" outlineLevel="1" x14ac:dyDescent="0.2">
      <c r="A2522" s="31"/>
      <c r="B2522" s="32"/>
      <c r="C2522" s="71" t="s">
        <v>7260</v>
      </c>
      <c r="D2522" s="64"/>
      <c r="E2522" s="65">
        <v>20.239999999999998</v>
      </c>
      <c r="F2522" s="34"/>
      <c r="G2522" s="34"/>
      <c r="H2522" s="33"/>
      <c r="I2522" s="33"/>
      <c r="J2522" s="33"/>
      <c r="K2522" s="33"/>
    </row>
    <row r="2523" spans="1:11" outlineLevel="1" x14ac:dyDescent="0.2">
      <c r="A2523" s="31"/>
      <c r="B2523" s="32"/>
      <c r="C2523" s="71" t="s">
        <v>6386</v>
      </c>
      <c r="D2523" s="64"/>
      <c r="E2523" s="65">
        <v>4.16</v>
      </c>
      <c r="F2523" s="34"/>
      <c r="G2523" s="34"/>
      <c r="H2523" s="33"/>
      <c r="I2523" s="33"/>
      <c r="J2523" s="33"/>
      <c r="K2523" s="33"/>
    </row>
    <row r="2524" spans="1:11" outlineLevel="1" x14ac:dyDescent="0.2">
      <c r="A2524" s="31"/>
      <c r="B2524" s="32"/>
      <c r="C2524" s="71" t="s">
        <v>6387</v>
      </c>
      <c r="D2524" s="64"/>
      <c r="E2524" s="65">
        <v>2.99</v>
      </c>
      <c r="F2524" s="34"/>
      <c r="G2524" s="34"/>
      <c r="H2524" s="33"/>
      <c r="I2524" s="33"/>
      <c r="J2524" s="33"/>
      <c r="K2524" s="33"/>
    </row>
    <row r="2525" spans="1:11" outlineLevel="1" x14ac:dyDescent="0.2">
      <c r="A2525" s="31"/>
      <c r="B2525" s="32"/>
      <c r="C2525" s="71" t="s">
        <v>6388</v>
      </c>
      <c r="D2525" s="64"/>
      <c r="E2525" s="65">
        <v>1.44</v>
      </c>
      <c r="F2525" s="34"/>
      <c r="G2525" s="34"/>
      <c r="H2525" s="33"/>
      <c r="I2525" s="33"/>
      <c r="J2525" s="33"/>
      <c r="K2525" s="33"/>
    </row>
    <row r="2526" spans="1:11" outlineLevel="1" x14ac:dyDescent="0.2">
      <c r="A2526" s="31"/>
      <c r="B2526" s="32"/>
      <c r="C2526" s="71" t="s">
        <v>6389</v>
      </c>
      <c r="D2526" s="64"/>
      <c r="E2526" s="65">
        <v>6.53</v>
      </c>
      <c r="F2526" s="34"/>
      <c r="G2526" s="34"/>
      <c r="H2526" s="33"/>
      <c r="I2526" s="33"/>
      <c r="J2526" s="33"/>
      <c r="K2526" s="33"/>
    </row>
    <row r="2527" spans="1:11" outlineLevel="1" x14ac:dyDescent="0.2">
      <c r="A2527" s="31"/>
      <c r="B2527" s="32"/>
      <c r="C2527" s="71" t="s">
        <v>6390</v>
      </c>
      <c r="D2527" s="64"/>
      <c r="E2527" s="65">
        <v>8.9</v>
      </c>
      <c r="F2527" s="34"/>
      <c r="G2527" s="34"/>
      <c r="H2527" s="33"/>
      <c r="I2527" s="33"/>
      <c r="J2527" s="33"/>
      <c r="K2527" s="33"/>
    </row>
    <row r="2528" spans="1:11" outlineLevel="1" x14ac:dyDescent="0.2">
      <c r="A2528" s="31"/>
      <c r="B2528" s="32"/>
      <c r="C2528" s="71" t="s">
        <v>6391</v>
      </c>
      <c r="D2528" s="64"/>
      <c r="E2528" s="65">
        <v>4.34</v>
      </c>
      <c r="F2528" s="34"/>
      <c r="G2528" s="34"/>
      <c r="H2528" s="33"/>
      <c r="I2528" s="33"/>
      <c r="J2528" s="33"/>
      <c r="K2528" s="33"/>
    </row>
    <row r="2529" spans="1:11" outlineLevel="1" x14ac:dyDescent="0.2">
      <c r="A2529" s="31"/>
      <c r="B2529" s="32"/>
      <c r="C2529" s="71" t="s">
        <v>7261</v>
      </c>
      <c r="D2529" s="64"/>
      <c r="E2529" s="65">
        <v>68.47</v>
      </c>
      <c r="F2529" s="34"/>
      <c r="G2529" s="34"/>
      <c r="H2529" s="33"/>
      <c r="I2529" s="33"/>
      <c r="J2529" s="33"/>
      <c r="K2529" s="33"/>
    </row>
    <row r="2530" spans="1:11" outlineLevel="1" x14ac:dyDescent="0.2">
      <c r="A2530" s="31"/>
      <c r="B2530" s="32"/>
      <c r="C2530" s="71" t="s">
        <v>6401</v>
      </c>
      <c r="D2530" s="64"/>
      <c r="E2530" s="65">
        <v>4.09</v>
      </c>
      <c r="F2530" s="34"/>
      <c r="G2530" s="34"/>
      <c r="H2530" s="33"/>
      <c r="I2530" s="33"/>
      <c r="J2530" s="33"/>
      <c r="K2530" s="33"/>
    </row>
    <row r="2531" spans="1:11" outlineLevel="1" x14ac:dyDescent="0.2">
      <c r="A2531" s="31"/>
      <c r="B2531" s="32"/>
      <c r="C2531" s="71" t="s">
        <v>6402</v>
      </c>
      <c r="D2531" s="64"/>
      <c r="E2531" s="65">
        <v>1.81</v>
      </c>
      <c r="F2531" s="34"/>
      <c r="G2531" s="34"/>
      <c r="H2531" s="33"/>
      <c r="I2531" s="33"/>
      <c r="J2531" s="33"/>
      <c r="K2531" s="33"/>
    </row>
    <row r="2532" spans="1:11" outlineLevel="1" x14ac:dyDescent="0.2">
      <c r="A2532" s="31"/>
      <c r="B2532" s="32"/>
      <c r="C2532" s="71" t="s">
        <v>7262</v>
      </c>
      <c r="D2532" s="64"/>
      <c r="E2532" s="65">
        <v>19.239999999999998</v>
      </c>
      <c r="F2532" s="34"/>
      <c r="G2532" s="34"/>
      <c r="H2532" s="33"/>
      <c r="I2532" s="33"/>
      <c r="J2532" s="33"/>
      <c r="K2532" s="33"/>
    </row>
    <row r="2533" spans="1:11" outlineLevel="1" x14ac:dyDescent="0.2">
      <c r="A2533" s="31"/>
      <c r="B2533" s="32"/>
      <c r="C2533" s="71" t="s">
        <v>997</v>
      </c>
      <c r="D2533" s="64"/>
      <c r="E2533" s="65"/>
      <c r="F2533" s="34"/>
      <c r="G2533" s="34"/>
      <c r="H2533" s="33"/>
      <c r="I2533" s="33"/>
      <c r="J2533" s="33"/>
      <c r="K2533" s="33"/>
    </row>
    <row r="2534" spans="1:11" outlineLevel="1" x14ac:dyDescent="0.2">
      <c r="A2534" s="31"/>
      <c r="B2534" s="32"/>
      <c r="C2534" s="71" t="s">
        <v>7265</v>
      </c>
      <c r="D2534" s="64"/>
      <c r="E2534" s="65">
        <v>65.05</v>
      </c>
      <c r="F2534" s="34"/>
      <c r="G2534" s="34"/>
      <c r="H2534" s="33"/>
      <c r="I2534" s="33"/>
      <c r="J2534" s="33"/>
      <c r="K2534" s="33"/>
    </row>
    <row r="2535" spans="1:11" outlineLevel="1" x14ac:dyDescent="0.2">
      <c r="A2535" s="31"/>
      <c r="B2535" s="32"/>
      <c r="C2535" s="71" t="s">
        <v>7266</v>
      </c>
      <c r="D2535" s="64"/>
      <c r="E2535" s="65">
        <v>21.08</v>
      </c>
      <c r="F2535" s="34"/>
      <c r="G2535" s="34"/>
      <c r="H2535" s="33"/>
      <c r="I2535" s="33"/>
      <c r="J2535" s="33"/>
      <c r="K2535" s="33"/>
    </row>
    <row r="2536" spans="1:11" outlineLevel="1" x14ac:dyDescent="0.2">
      <c r="A2536" s="31"/>
      <c r="B2536" s="32"/>
      <c r="C2536" s="71" t="s">
        <v>7270</v>
      </c>
      <c r="D2536" s="64"/>
      <c r="E2536" s="65">
        <v>5.57</v>
      </c>
      <c r="F2536" s="34"/>
      <c r="G2536" s="34"/>
      <c r="H2536" s="33"/>
      <c r="I2536" s="33"/>
      <c r="J2536" s="33"/>
      <c r="K2536" s="33"/>
    </row>
    <row r="2537" spans="1:11" outlineLevel="1" x14ac:dyDescent="0.2">
      <c r="A2537" s="31"/>
      <c r="B2537" s="32"/>
      <c r="C2537" s="71" t="s">
        <v>7271</v>
      </c>
      <c r="D2537" s="64"/>
      <c r="E2537" s="65">
        <v>12.16</v>
      </c>
      <c r="F2537" s="34"/>
      <c r="G2537" s="34"/>
      <c r="H2537" s="33"/>
      <c r="I2537" s="33"/>
      <c r="J2537" s="33"/>
      <c r="K2537" s="33"/>
    </row>
    <row r="2538" spans="1:11" outlineLevel="1" x14ac:dyDescent="0.2">
      <c r="A2538" s="31"/>
      <c r="B2538" s="32"/>
      <c r="C2538" s="71" t="s">
        <v>7272</v>
      </c>
      <c r="D2538" s="64"/>
      <c r="E2538" s="65">
        <v>5.49</v>
      </c>
      <c r="F2538" s="34"/>
      <c r="G2538" s="34"/>
      <c r="H2538" s="33"/>
      <c r="I2538" s="33"/>
      <c r="J2538" s="33"/>
      <c r="K2538" s="33"/>
    </row>
    <row r="2539" spans="1:11" outlineLevel="1" x14ac:dyDescent="0.2">
      <c r="A2539" s="31"/>
      <c r="B2539" s="32"/>
      <c r="C2539" s="71" t="s">
        <v>7273</v>
      </c>
      <c r="D2539" s="64"/>
      <c r="E2539" s="65">
        <v>3.48</v>
      </c>
      <c r="F2539" s="34"/>
      <c r="G2539" s="34"/>
      <c r="H2539" s="33"/>
      <c r="I2539" s="33"/>
      <c r="J2539" s="33"/>
      <c r="K2539" s="33"/>
    </row>
    <row r="2540" spans="1:11" outlineLevel="1" x14ac:dyDescent="0.2">
      <c r="A2540" s="31"/>
      <c r="B2540" s="32"/>
      <c r="C2540" s="71" t="s">
        <v>7274</v>
      </c>
      <c r="D2540" s="64"/>
      <c r="E2540" s="65">
        <v>1.51</v>
      </c>
      <c r="F2540" s="34"/>
      <c r="G2540" s="34"/>
      <c r="H2540" s="33"/>
      <c r="I2540" s="33"/>
      <c r="J2540" s="33"/>
      <c r="K2540" s="33"/>
    </row>
    <row r="2541" spans="1:11" outlineLevel="1" x14ac:dyDescent="0.2">
      <c r="A2541" s="31"/>
      <c r="B2541" s="32"/>
      <c r="C2541" s="71" t="s">
        <v>7275</v>
      </c>
      <c r="D2541" s="64"/>
      <c r="E2541" s="65">
        <v>4.59</v>
      </c>
      <c r="F2541" s="34"/>
      <c r="G2541" s="34"/>
      <c r="H2541" s="33"/>
      <c r="I2541" s="33"/>
      <c r="J2541" s="33"/>
      <c r="K2541" s="33"/>
    </row>
    <row r="2542" spans="1:11" outlineLevel="1" x14ac:dyDescent="0.2">
      <c r="A2542" s="31"/>
      <c r="B2542" s="32"/>
      <c r="C2542" s="71" t="s">
        <v>7276</v>
      </c>
      <c r="D2542" s="64"/>
      <c r="E2542" s="65">
        <v>53.24</v>
      </c>
      <c r="F2542" s="34"/>
      <c r="G2542" s="34"/>
      <c r="H2542" s="33"/>
      <c r="I2542" s="33"/>
      <c r="J2542" s="33"/>
      <c r="K2542" s="33"/>
    </row>
    <row r="2543" spans="1:11" outlineLevel="1" x14ac:dyDescent="0.2">
      <c r="A2543" s="31"/>
      <c r="B2543" s="32"/>
      <c r="C2543" s="71" t="s">
        <v>6403</v>
      </c>
      <c r="D2543" s="64"/>
      <c r="E2543" s="65">
        <v>4.09</v>
      </c>
      <c r="F2543" s="34"/>
      <c r="G2543" s="34"/>
      <c r="H2543" s="33"/>
      <c r="I2543" s="33"/>
      <c r="J2543" s="33"/>
      <c r="K2543" s="33"/>
    </row>
    <row r="2544" spans="1:11" outlineLevel="1" x14ac:dyDescent="0.2">
      <c r="A2544" s="31"/>
      <c r="B2544" s="32"/>
      <c r="C2544" s="71" t="s">
        <v>6405</v>
      </c>
      <c r="D2544" s="64"/>
      <c r="E2544" s="65">
        <v>1.66</v>
      </c>
      <c r="F2544" s="34"/>
      <c r="G2544" s="34"/>
      <c r="H2544" s="33"/>
      <c r="I2544" s="33"/>
      <c r="J2544" s="33"/>
      <c r="K2544" s="33"/>
    </row>
    <row r="2545" spans="1:11" ht="22.5" outlineLevel="1" x14ac:dyDescent="0.2">
      <c r="A2545" s="43">
        <v>165</v>
      </c>
      <c r="B2545" s="44" t="s">
        <v>2317</v>
      </c>
      <c r="C2545" s="59" t="s">
        <v>2318</v>
      </c>
      <c r="D2545" s="45" t="s">
        <v>172</v>
      </c>
      <c r="E2545" s="46">
        <v>592.5</v>
      </c>
      <c r="F2545" s="47">
        <v>0</v>
      </c>
      <c r="G2545" s="48">
        <f>ROUND(E2545*F2545,2)</f>
        <v>0</v>
      </c>
      <c r="H2545" s="46">
        <v>4.8999999999999998E-4</v>
      </c>
      <c r="I2545" s="46">
        <f>ROUND(E2545*H2545,2)</f>
        <v>0.28999999999999998</v>
      </c>
      <c r="J2545" s="46">
        <v>0</v>
      </c>
      <c r="K2545" s="46">
        <f>ROUND(E2545*J2545,2)</f>
        <v>0</v>
      </c>
    </row>
    <row r="2546" spans="1:11" outlineLevel="1" x14ac:dyDescent="0.2">
      <c r="A2546" s="31"/>
      <c r="B2546" s="32"/>
      <c r="C2546" s="365" t="s">
        <v>2319</v>
      </c>
      <c r="D2546" s="366"/>
      <c r="E2546" s="366"/>
      <c r="F2546" s="366"/>
      <c r="G2546" s="366"/>
      <c r="H2546" s="33"/>
      <c r="I2546" s="33"/>
      <c r="J2546" s="33"/>
      <c r="K2546" s="33"/>
    </row>
    <row r="2547" spans="1:11" outlineLevel="1" x14ac:dyDescent="0.2">
      <c r="A2547" s="31"/>
      <c r="B2547" s="32"/>
      <c r="C2547" s="71" t="s">
        <v>7215</v>
      </c>
      <c r="D2547" s="64"/>
      <c r="E2547" s="65"/>
      <c r="F2547" s="34"/>
      <c r="G2547" s="34"/>
      <c r="H2547" s="33"/>
      <c r="I2547" s="33"/>
      <c r="J2547" s="33"/>
      <c r="K2547" s="33"/>
    </row>
    <row r="2548" spans="1:11" outlineLevel="1" x14ac:dyDescent="0.2">
      <c r="A2548" s="31"/>
      <c r="B2548" s="32"/>
      <c r="C2548" s="71" t="s">
        <v>917</v>
      </c>
      <c r="D2548" s="64"/>
      <c r="E2548" s="65"/>
      <c r="F2548" s="34"/>
      <c r="G2548" s="34"/>
      <c r="H2548" s="33"/>
      <c r="I2548" s="33"/>
      <c r="J2548" s="33"/>
      <c r="K2548" s="33"/>
    </row>
    <row r="2549" spans="1:11" outlineLevel="1" x14ac:dyDescent="0.2">
      <c r="A2549" s="31"/>
      <c r="B2549" s="32"/>
      <c r="C2549" s="71" t="s">
        <v>7216</v>
      </c>
      <c r="D2549" s="64"/>
      <c r="E2549" s="65">
        <v>34.99</v>
      </c>
      <c r="F2549" s="34"/>
      <c r="G2549" s="34"/>
      <c r="H2549" s="33"/>
      <c r="I2549" s="33"/>
      <c r="J2549" s="33"/>
      <c r="K2549" s="33"/>
    </row>
    <row r="2550" spans="1:11" outlineLevel="1" x14ac:dyDescent="0.2">
      <c r="A2550" s="31"/>
      <c r="B2550" s="32"/>
      <c r="C2550" s="71" t="s">
        <v>926</v>
      </c>
      <c r="D2550" s="64"/>
      <c r="E2550" s="65"/>
      <c r="F2550" s="34"/>
      <c r="G2550" s="34"/>
      <c r="H2550" s="33"/>
      <c r="I2550" s="33"/>
      <c r="J2550" s="33"/>
      <c r="K2550" s="33"/>
    </row>
    <row r="2551" spans="1:11" outlineLevel="1" x14ac:dyDescent="0.2">
      <c r="A2551" s="31"/>
      <c r="B2551" s="32"/>
      <c r="C2551" s="71" t="s">
        <v>7217</v>
      </c>
      <c r="D2551" s="64"/>
      <c r="E2551" s="65">
        <v>37.090000000000003</v>
      </c>
      <c r="F2551" s="34"/>
      <c r="G2551" s="34"/>
      <c r="H2551" s="33"/>
      <c r="I2551" s="33"/>
      <c r="J2551" s="33"/>
      <c r="K2551" s="33"/>
    </row>
    <row r="2552" spans="1:11" outlineLevel="1" x14ac:dyDescent="0.2">
      <c r="A2552" s="31"/>
      <c r="B2552" s="32"/>
      <c r="C2552" s="71" t="s">
        <v>7218</v>
      </c>
      <c r="D2552" s="64"/>
      <c r="E2552" s="65">
        <v>39.26</v>
      </c>
      <c r="F2552" s="34"/>
      <c r="G2552" s="34"/>
      <c r="H2552" s="33"/>
      <c r="I2552" s="33"/>
      <c r="J2552" s="33"/>
      <c r="K2552" s="33"/>
    </row>
    <row r="2553" spans="1:11" outlineLevel="1" x14ac:dyDescent="0.2">
      <c r="A2553" s="31"/>
      <c r="B2553" s="32"/>
      <c r="C2553" s="71" t="s">
        <v>7219</v>
      </c>
      <c r="D2553" s="64"/>
      <c r="E2553" s="65">
        <v>40.14</v>
      </c>
      <c r="F2553" s="34"/>
      <c r="G2553" s="34"/>
      <c r="H2553" s="33"/>
      <c r="I2553" s="33"/>
      <c r="J2553" s="33"/>
      <c r="K2553" s="33"/>
    </row>
    <row r="2554" spans="1:11" outlineLevel="1" x14ac:dyDescent="0.2">
      <c r="A2554" s="31"/>
      <c r="B2554" s="32"/>
      <c r="C2554" s="71" t="s">
        <v>7220</v>
      </c>
      <c r="D2554" s="64"/>
      <c r="E2554" s="65">
        <v>40.659999999999997</v>
      </c>
      <c r="F2554" s="34"/>
      <c r="G2554" s="34"/>
      <c r="H2554" s="33"/>
      <c r="I2554" s="33"/>
      <c r="J2554" s="33"/>
      <c r="K2554" s="33"/>
    </row>
    <row r="2555" spans="1:11" outlineLevel="1" x14ac:dyDescent="0.2">
      <c r="A2555" s="31"/>
      <c r="B2555" s="32"/>
      <c r="C2555" s="71" t="s">
        <v>7221</v>
      </c>
      <c r="D2555" s="64"/>
      <c r="E2555" s="65">
        <v>40.71</v>
      </c>
      <c r="F2555" s="34"/>
      <c r="G2555" s="34"/>
      <c r="H2555" s="33"/>
      <c r="I2555" s="33"/>
      <c r="J2555" s="33"/>
      <c r="K2555" s="33"/>
    </row>
    <row r="2556" spans="1:11" outlineLevel="1" x14ac:dyDescent="0.2">
      <c r="A2556" s="31"/>
      <c r="B2556" s="32"/>
      <c r="C2556" s="71" t="s">
        <v>7222</v>
      </c>
      <c r="D2556" s="64"/>
      <c r="E2556" s="65">
        <v>40.98</v>
      </c>
      <c r="F2556" s="34"/>
      <c r="G2556" s="34"/>
      <c r="H2556" s="33"/>
      <c r="I2556" s="33"/>
      <c r="J2556" s="33"/>
      <c r="K2556" s="33"/>
    </row>
    <row r="2557" spans="1:11" outlineLevel="1" x14ac:dyDescent="0.2">
      <c r="A2557" s="31"/>
      <c r="B2557" s="32"/>
      <c r="C2557" s="71" t="s">
        <v>938</v>
      </c>
      <c r="D2557" s="64"/>
      <c r="E2557" s="65"/>
      <c r="F2557" s="34"/>
      <c r="G2557" s="34"/>
      <c r="H2557" s="33"/>
      <c r="I2557" s="33"/>
      <c r="J2557" s="33"/>
      <c r="K2557" s="33"/>
    </row>
    <row r="2558" spans="1:11" outlineLevel="1" x14ac:dyDescent="0.2">
      <c r="A2558" s="31"/>
      <c r="B2558" s="32"/>
      <c r="C2558" s="71" t="s">
        <v>7223</v>
      </c>
      <c r="D2558" s="64"/>
      <c r="E2558" s="65">
        <v>77.16</v>
      </c>
      <c r="F2558" s="34"/>
      <c r="G2558" s="34"/>
      <c r="H2558" s="33"/>
      <c r="I2558" s="33"/>
      <c r="J2558" s="33"/>
      <c r="K2558" s="33"/>
    </row>
    <row r="2559" spans="1:11" outlineLevel="1" x14ac:dyDescent="0.2">
      <c r="A2559" s="31"/>
      <c r="B2559" s="32"/>
      <c r="C2559" s="71" t="s">
        <v>7224</v>
      </c>
      <c r="D2559" s="64"/>
      <c r="E2559" s="65">
        <v>81.95</v>
      </c>
      <c r="F2559" s="34"/>
      <c r="G2559" s="34"/>
      <c r="H2559" s="33"/>
      <c r="I2559" s="33"/>
      <c r="J2559" s="33"/>
      <c r="K2559" s="33"/>
    </row>
    <row r="2560" spans="1:11" outlineLevel="1" x14ac:dyDescent="0.2">
      <c r="A2560" s="31"/>
      <c r="B2560" s="32"/>
      <c r="C2560" s="71" t="s">
        <v>7225</v>
      </c>
      <c r="D2560" s="64"/>
      <c r="E2560" s="65">
        <v>77.2</v>
      </c>
      <c r="F2560" s="34"/>
      <c r="G2560" s="34"/>
      <c r="H2560" s="33"/>
      <c r="I2560" s="33"/>
      <c r="J2560" s="33"/>
      <c r="K2560" s="33"/>
    </row>
    <row r="2561" spans="1:11" outlineLevel="1" x14ac:dyDescent="0.2">
      <c r="A2561" s="31"/>
      <c r="B2561" s="32"/>
      <c r="C2561" s="71" t="s">
        <v>7226</v>
      </c>
      <c r="D2561" s="64"/>
      <c r="E2561" s="65">
        <v>82.36</v>
      </c>
      <c r="F2561" s="34"/>
      <c r="G2561" s="34"/>
      <c r="H2561" s="33"/>
      <c r="I2561" s="33"/>
      <c r="J2561" s="33"/>
      <c r="K2561" s="33"/>
    </row>
    <row r="2562" spans="1:11" outlineLevel="1" x14ac:dyDescent="0.2">
      <c r="A2562" s="43">
        <v>166</v>
      </c>
      <c r="B2562" s="44" t="s">
        <v>2321</v>
      </c>
      <c r="C2562" s="59" t="s">
        <v>2322</v>
      </c>
      <c r="D2562" s="45" t="s">
        <v>2323</v>
      </c>
      <c r="E2562" s="46">
        <v>152.43</v>
      </c>
      <c r="F2562" s="47">
        <v>0</v>
      </c>
      <c r="G2562" s="48">
        <f>ROUND(E2562*F2562,2)</f>
        <v>0</v>
      </c>
      <c r="H2562" s="46">
        <v>1E-3</v>
      </c>
      <c r="I2562" s="46">
        <f>ROUND(E2562*H2562,2)</f>
        <v>0.15</v>
      </c>
      <c r="J2562" s="46">
        <v>0</v>
      </c>
      <c r="K2562" s="46">
        <f>ROUND(E2562*J2562,2)</f>
        <v>0</v>
      </c>
    </row>
    <row r="2563" spans="1:11" outlineLevel="1" x14ac:dyDescent="0.2">
      <c r="A2563" s="31"/>
      <c r="B2563" s="32"/>
      <c r="C2563" s="71" t="s">
        <v>7282</v>
      </c>
      <c r="D2563" s="64"/>
      <c r="E2563" s="65">
        <v>152.43</v>
      </c>
      <c r="F2563" s="34"/>
      <c r="G2563" s="34"/>
      <c r="H2563" s="33"/>
      <c r="I2563" s="33"/>
      <c r="J2563" s="33"/>
      <c r="K2563" s="33"/>
    </row>
    <row r="2564" spans="1:11" x14ac:dyDescent="0.2">
      <c r="A2564" s="36" t="s">
        <v>148</v>
      </c>
      <c r="B2564" s="37" t="s">
        <v>48</v>
      </c>
      <c r="C2564" s="58" t="s">
        <v>49</v>
      </c>
      <c r="D2564" s="38"/>
      <c r="E2564" s="39"/>
      <c r="F2564" s="40"/>
      <c r="G2564" s="40">
        <f>SUM(G2565:G2677)</f>
        <v>0</v>
      </c>
      <c r="H2564" s="39"/>
      <c r="I2564" s="39">
        <f>SUM(I2565:I2677)</f>
        <v>4.3600000000000012</v>
      </c>
      <c r="J2564" s="39"/>
      <c r="K2564" s="39">
        <f>SUM(K2565:K2677)</f>
        <v>0</v>
      </c>
    </row>
    <row r="2565" spans="1:11" ht="101.25" outlineLevel="1" x14ac:dyDescent="0.2">
      <c r="A2565" s="43">
        <v>167</v>
      </c>
      <c r="B2565" s="44" t="s">
        <v>7283</v>
      </c>
      <c r="C2565" s="59" t="s">
        <v>7284</v>
      </c>
      <c r="D2565" s="45" t="s">
        <v>505</v>
      </c>
      <c r="E2565" s="46">
        <v>1</v>
      </c>
      <c r="F2565" s="47">
        <v>0</v>
      </c>
      <c r="G2565" s="48">
        <f>ROUND(E2565*F2565,2)</f>
        <v>0</v>
      </c>
      <c r="H2565" s="46">
        <v>4.2750000000000003E-2</v>
      </c>
      <c r="I2565" s="46">
        <f>ROUND(E2565*H2565,2)</f>
        <v>0.04</v>
      </c>
      <c r="J2565" s="46">
        <v>0</v>
      </c>
      <c r="K2565" s="46">
        <f>ROUND(E2565*J2565,2)</f>
        <v>0</v>
      </c>
    </row>
    <row r="2566" spans="1:11" outlineLevel="1" x14ac:dyDescent="0.2">
      <c r="A2566" s="31"/>
      <c r="B2566" s="32"/>
      <c r="C2566" s="71" t="s">
        <v>7285</v>
      </c>
      <c r="D2566" s="64"/>
      <c r="E2566" s="65">
        <v>1</v>
      </c>
      <c r="F2566" s="34"/>
      <c r="G2566" s="34"/>
      <c r="H2566" s="33"/>
      <c r="I2566" s="33"/>
      <c r="J2566" s="33"/>
      <c r="K2566" s="33"/>
    </row>
    <row r="2567" spans="1:11" ht="101.25" outlineLevel="1" x14ac:dyDescent="0.2">
      <c r="A2567" s="43">
        <v>168</v>
      </c>
      <c r="B2567" s="44" t="s">
        <v>7286</v>
      </c>
      <c r="C2567" s="59" t="s">
        <v>7287</v>
      </c>
      <c r="D2567" s="45" t="s">
        <v>505</v>
      </c>
      <c r="E2567" s="46">
        <v>1</v>
      </c>
      <c r="F2567" s="47">
        <v>0</v>
      </c>
      <c r="G2567" s="48">
        <f>ROUND(E2567*F2567,2)</f>
        <v>0</v>
      </c>
      <c r="H2567" s="46">
        <v>4.5249999999999999E-2</v>
      </c>
      <c r="I2567" s="46">
        <f>ROUND(E2567*H2567,2)</f>
        <v>0.05</v>
      </c>
      <c r="J2567" s="46">
        <v>0</v>
      </c>
      <c r="K2567" s="46">
        <f>ROUND(E2567*J2567,2)</f>
        <v>0</v>
      </c>
    </row>
    <row r="2568" spans="1:11" outlineLevel="1" x14ac:dyDescent="0.2">
      <c r="A2568" s="31"/>
      <c r="B2568" s="32"/>
      <c r="C2568" s="71" t="s">
        <v>7288</v>
      </c>
      <c r="D2568" s="64"/>
      <c r="E2568" s="65">
        <v>1</v>
      </c>
      <c r="F2568" s="34"/>
      <c r="G2568" s="34"/>
      <c r="H2568" s="33"/>
      <c r="I2568" s="33"/>
      <c r="J2568" s="33"/>
      <c r="K2568" s="33"/>
    </row>
    <row r="2569" spans="1:11" outlineLevel="1" x14ac:dyDescent="0.2">
      <c r="A2569" s="43">
        <v>169</v>
      </c>
      <c r="B2569" s="44" t="s">
        <v>2328</v>
      </c>
      <c r="C2569" s="59" t="s">
        <v>2329</v>
      </c>
      <c r="D2569" s="45" t="s">
        <v>373</v>
      </c>
      <c r="E2569" s="46">
        <v>205.77</v>
      </c>
      <c r="F2569" s="47">
        <v>0</v>
      </c>
      <c r="G2569" s="48">
        <f>ROUND(E2569*F2569,2)</f>
        <v>0</v>
      </c>
      <c r="H2569" s="46">
        <v>2.2200000000000002E-3</v>
      </c>
      <c r="I2569" s="46">
        <f>ROUND(E2569*H2569,2)</f>
        <v>0.46</v>
      </c>
      <c r="J2569" s="46">
        <v>0</v>
      </c>
      <c r="K2569" s="46">
        <f>ROUND(E2569*J2569,2)</f>
        <v>0</v>
      </c>
    </row>
    <row r="2570" spans="1:11" outlineLevel="1" x14ac:dyDescent="0.2">
      <c r="A2570" s="31"/>
      <c r="B2570" s="32"/>
      <c r="C2570" s="71" t="s">
        <v>7289</v>
      </c>
      <c r="D2570" s="64"/>
      <c r="E2570" s="65">
        <v>6.75</v>
      </c>
      <c r="F2570" s="34"/>
      <c r="G2570" s="34"/>
      <c r="H2570" s="33"/>
      <c r="I2570" s="33"/>
      <c r="J2570" s="33"/>
      <c r="K2570" s="33"/>
    </row>
    <row r="2571" spans="1:11" outlineLevel="1" x14ac:dyDescent="0.2">
      <c r="A2571" s="31"/>
      <c r="B2571" s="32"/>
      <c r="C2571" s="71" t="s">
        <v>7290</v>
      </c>
      <c r="D2571" s="64"/>
      <c r="E2571" s="65">
        <v>0.75</v>
      </c>
      <c r="F2571" s="34"/>
      <c r="G2571" s="34"/>
      <c r="H2571" s="33"/>
      <c r="I2571" s="33"/>
      <c r="J2571" s="33"/>
      <c r="K2571" s="33"/>
    </row>
    <row r="2572" spans="1:11" outlineLevel="1" x14ac:dyDescent="0.2">
      <c r="A2572" s="31"/>
      <c r="B2572" s="32"/>
      <c r="C2572" s="71" t="s">
        <v>7291</v>
      </c>
      <c r="D2572" s="64"/>
      <c r="E2572" s="65">
        <v>1.7</v>
      </c>
      <c r="F2572" s="34"/>
      <c r="G2572" s="34"/>
      <c r="H2572" s="33"/>
      <c r="I2572" s="33"/>
      <c r="J2572" s="33"/>
      <c r="K2572" s="33"/>
    </row>
    <row r="2573" spans="1:11" outlineLevel="1" x14ac:dyDescent="0.2">
      <c r="A2573" s="31"/>
      <c r="B2573" s="32"/>
      <c r="C2573" s="71" t="s">
        <v>7292</v>
      </c>
      <c r="D2573" s="64"/>
      <c r="E2573" s="65">
        <v>5.82</v>
      </c>
      <c r="F2573" s="34"/>
      <c r="G2573" s="34"/>
      <c r="H2573" s="33"/>
      <c r="I2573" s="33"/>
      <c r="J2573" s="33"/>
      <c r="K2573" s="33"/>
    </row>
    <row r="2574" spans="1:11" outlineLevel="1" x14ac:dyDescent="0.2">
      <c r="A2574" s="31"/>
      <c r="B2574" s="32"/>
      <c r="C2574" s="71" t="s">
        <v>7293</v>
      </c>
      <c r="D2574" s="64"/>
      <c r="E2574" s="65">
        <v>1.95</v>
      </c>
      <c r="F2574" s="34"/>
      <c r="G2574" s="34"/>
      <c r="H2574" s="33"/>
      <c r="I2574" s="33"/>
      <c r="J2574" s="33"/>
      <c r="K2574" s="33"/>
    </row>
    <row r="2575" spans="1:11" outlineLevel="1" x14ac:dyDescent="0.2">
      <c r="A2575" s="31"/>
      <c r="B2575" s="32"/>
      <c r="C2575" s="71" t="s">
        <v>7294</v>
      </c>
      <c r="D2575" s="64"/>
      <c r="E2575" s="65">
        <v>2.54</v>
      </c>
      <c r="F2575" s="34"/>
      <c r="G2575" s="34"/>
      <c r="H2575" s="33"/>
      <c r="I2575" s="33"/>
      <c r="J2575" s="33"/>
      <c r="K2575" s="33"/>
    </row>
    <row r="2576" spans="1:11" outlineLevel="1" x14ac:dyDescent="0.2">
      <c r="A2576" s="31"/>
      <c r="B2576" s="32"/>
      <c r="C2576" s="71" t="s">
        <v>7295</v>
      </c>
      <c r="D2576" s="64"/>
      <c r="E2576" s="65">
        <v>2.54</v>
      </c>
      <c r="F2576" s="34"/>
      <c r="G2576" s="34"/>
      <c r="H2576" s="33"/>
      <c r="I2576" s="33"/>
      <c r="J2576" s="33"/>
      <c r="K2576" s="33"/>
    </row>
    <row r="2577" spans="1:11" outlineLevel="1" x14ac:dyDescent="0.2">
      <c r="A2577" s="31"/>
      <c r="B2577" s="32"/>
      <c r="C2577" s="71" t="s">
        <v>7296</v>
      </c>
      <c r="D2577" s="64"/>
      <c r="E2577" s="65">
        <v>2.4</v>
      </c>
      <c r="F2577" s="34"/>
      <c r="G2577" s="34"/>
      <c r="H2577" s="33"/>
      <c r="I2577" s="33"/>
      <c r="J2577" s="33"/>
      <c r="K2577" s="33"/>
    </row>
    <row r="2578" spans="1:11" outlineLevel="1" x14ac:dyDescent="0.2">
      <c r="A2578" s="31"/>
      <c r="B2578" s="32"/>
      <c r="C2578" s="71" t="s">
        <v>7297</v>
      </c>
      <c r="D2578" s="64"/>
      <c r="E2578" s="65">
        <v>7.8</v>
      </c>
      <c r="F2578" s="34"/>
      <c r="G2578" s="34"/>
      <c r="H2578" s="33"/>
      <c r="I2578" s="33"/>
      <c r="J2578" s="33"/>
      <c r="K2578" s="33"/>
    </row>
    <row r="2579" spans="1:11" outlineLevel="1" x14ac:dyDescent="0.2">
      <c r="A2579" s="31"/>
      <c r="B2579" s="32"/>
      <c r="C2579" s="71" t="s">
        <v>7298</v>
      </c>
      <c r="D2579" s="64"/>
      <c r="E2579" s="65">
        <v>60.45</v>
      </c>
      <c r="F2579" s="34"/>
      <c r="G2579" s="34"/>
      <c r="H2579" s="33"/>
      <c r="I2579" s="33"/>
      <c r="J2579" s="33"/>
      <c r="K2579" s="33"/>
    </row>
    <row r="2580" spans="1:11" outlineLevel="1" x14ac:dyDescent="0.2">
      <c r="A2580" s="31"/>
      <c r="B2580" s="32"/>
      <c r="C2580" s="71" t="s">
        <v>7299</v>
      </c>
      <c r="D2580" s="64"/>
      <c r="E2580" s="65">
        <v>15.6</v>
      </c>
      <c r="F2580" s="34"/>
      <c r="G2580" s="34"/>
      <c r="H2580" s="33"/>
      <c r="I2580" s="33"/>
      <c r="J2580" s="33"/>
      <c r="K2580" s="33"/>
    </row>
    <row r="2581" spans="1:11" outlineLevel="1" x14ac:dyDescent="0.2">
      <c r="A2581" s="31"/>
      <c r="B2581" s="32"/>
      <c r="C2581" s="71" t="s">
        <v>7300</v>
      </c>
      <c r="D2581" s="64"/>
      <c r="E2581" s="65">
        <v>0.78</v>
      </c>
      <c r="F2581" s="34"/>
      <c r="G2581" s="34"/>
      <c r="H2581" s="33"/>
      <c r="I2581" s="33"/>
      <c r="J2581" s="33"/>
      <c r="K2581" s="33"/>
    </row>
    <row r="2582" spans="1:11" outlineLevel="1" x14ac:dyDescent="0.2">
      <c r="A2582" s="31"/>
      <c r="B2582" s="32"/>
      <c r="C2582" s="71" t="s">
        <v>7301</v>
      </c>
      <c r="D2582" s="64"/>
      <c r="E2582" s="65">
        <v>1.8</v>
      </c>
      <c r="F2582" s="34"/>
      <c r="G2582" s="34"/>
      <c r="H2582" s="33"/>
      <c r="I2582" s="33"/>
      <c r="J2582" s="33"/>
      <c r="K2582" s="33"/>
    </row>
    <row r="2583" spans="1:11" outlineLevel="1" x14ac:dyDescent="0.2">
      <c r="A2583" s="31"/>
      <c r="B2583" s="32"/>
      <c r="C2583" s="71" t="s">
        <v>7302</v>
      </c>
      <c r="D2583" s="64"/>
      <c r="E2583" s="65">
        <v>7.6</v>
      </c>
      <c r="F2583" s="34"/>
      <c r="G2583" s="34"/>
      <c r="H2583" s="33"/>
      <c r="I2583" s="33"/>
      <c r="J2583" s="33"/>
      <c r="K2583" s="33"/>
    </row>
    <row r="2584" spans="1:11" outlineLevel="1" x14ac:dyDescent="0.2">
      <c r="A2584" s="31"/>
      <c r="B2584" s="32"/>
      <c r="C2584" s="71" t="s">
        <v>7303</v>
      </c>
      <c r="D2584" s="64"/>
      <c r="E2584" s="65">
        <v>9.5</v>
      </c>
      <c r="F2584" s="34"/>
      <c r="G2584" s="34"/>
      <c r="H2584" s="33"/>
      <c r="I2584" s="33"/>
      <c r="J2584" s="33"/>
      <c r="K2584" s="33"/>
    </row>
    <row r="2585" spans="1:11" outlineLevel="1" x14ac:dyDescent="0.2">
      <c r="A2585" s="31"/>
      <c r="B2585" s="32"/>
      <c r="C2585" s="71" t="s">
        <v>7304</v>
      </c>
      <c r="D2585" s="64"/>
      <c r="E2585" s="65">
        <v>2.93</v>
      </c>
      <c r="F2585" s="34"/>
      <c r="G2585" s="34"/>
      <c r="H2585" s="33"/>
      <c r="I2585" s="33"/>
      <c r="J2585" s="33"/>
      <c r="K2585" s="33"/>
    </row>
    <row r="2586" spans="1:11" outlineLevel="1" x14ac:dyDescent="0.2">
      <c r="A2586" s="31"/>
      <c r="B2586" s="32"/>
      <c r="C2586" s="71" t="s">
        <v>7305</v>
      </c>
      <c r="D2586" s="64"/>
      <c r="E2586" s="65">
        <v>12.15</v>
      </c>
      <c r="F2586" s="34"/>
      <c r="G2586" s="34"/>
      <c r="H2586" s="33"/>
      <c r="I2586" s="33"/>
      <c r="J2586" s="33"/>
      <c r="K2586" s="33"/>
    </row>
    <row r="2587" spans="1:11" outlineLevel="1" x14ac:dyDescent="0.2">
      <c r="A2587" s="31"/>
      <c r="B2587" s="32"/>
      <c r="C2587" s="71" t="s">
        <v>7306</v>
      </c>
      <c r="D2587" s="64"/>
      <c r="E2587" s="65">
        <v>2.4</v>
      </c>
      <c r="F2587" s="34"/>
      <c r="G2587" s="34"/>
      <c r="H2587" s="33"/>
      <c r="I2587" s="33"/>
      <c r="J2587" s="33"/>
      <c r="K2587" s="33"/>
    </row>
    <row r="2588" spans="1:11" outlineLevel="1" x14ac:dyDescent="0.2">
      <c r="A2588" s="31"/>
      <c r="B2588" s="32"/>
      <c r="C2588" s="71" t="s">
        <v>7307</v>
      </c>
      <c r="D2588" s="64"/>
      <c r="E2588" s="65">
        <v>1.8</v>
      </c>
      <c r="F2588" s="34"/>
      <c r="G2588" s="34"/>
      <c r="H2588" s="33"/>
      <c r="I2588" s="33"/>
      <c r="J2588" s="33"/>
      <c r="K2588" s="33"/>
    </row>
    <row r="2589" spans="1:11" outlineLevel="1" x14ac:dyDescent="0.2">
      <c r="A2589" s="31"/>
      <c r="B2589" s="32"/>
      <c r="C2589" s="71" t="s">
        <v>7308</v>
      </c>
      <c r="D2589" s="64"/>
      <c r="E2589" s="65">
        <v>6.2</v>
      </c>
      <c r="F2589" s="34"/>
      <c r="G2589" s="34"/>
      <c r="H2589" s="33"/>
      <c r="I2589" s="33"/>
      <c r="J2589" s="33"/>
      <c r="K2589" s="33"/>
    </row>
    <row r="2590" spans="1:11" outlineLevel="1" x14ac:dyDescent="0.2">
      <c r="A2590" s="31"/>
      <c r="B2590" s="32"/>
      <c r="C2590" s="71" t="s">
        <v>7309</v>
      </c>
      <c r="D2590" s="64"/>
      <c r="E2590" s="65">
        <v>9.3000000000000007</v>
      </c>
      <c r="F2590" s="34"/>
      <c r="G2590" s="34"/>
      <c r="H2590" s="33"/>
      <c r="I2590" s="33"/>
      <c r="J2590" s="33"/>
      <c r="K2590" s="33"/>
    </row>
    <row r="2591" spans="1:11" outlineLevel="1" x14ac:dyDescent="0.2">
      <c r="A2591" s="31"/>
      <c r="B2591" s="32"/>
      <c r="C2591" s="71" t="s">
        <v>7310</v>
      </c>
      <c r="D2591" s="64"/>
      <c r="E2591" s="65">
        <v>1.33</v>
      </c>
      <c r="F2591" s="34"/>
      <c r="G2591" s="34"/>
      <c r="H2591" s="33"/>
      <c r="I2591" s="33"/>
      <c r="J2591" s="33"/>
      <c r="K2591" s="33"/>
    </row>
    <row r="2592" spans="1:11" outlineLevel="1" x14ac:dyDescent="0.2">
      <c r="A2592" s="31"/>
      <c r="B2592" s="32"/>
      <c r="C2592" s="71" t="s">
        <v>7311</v>
      </c>
      <c r="D2592" s="64"/>
      <c r="E2592" s="65">
        <v>7.8</v>
      </c>
      <c r="F2592" s="34"/>
      <c r="G2592" s="34"/>
      <c r="H2592" s="33"/>
      <c r="I2592" s="33"/>
      <c r="J2592" s="33"/>
      <c r="K2592" s="33"/>
    </row>
    <row r="2593" spans="1:11" outlineLevel="1" x14ac:dyDescent="0.2">
      <c r="A2593" s="31"/>
      <c r="B2593" s="32"/>
      <c r="C2593" s="71" t="s">
        <v>7312</v>
      </c>
      <c r="D2593" s="64"/>
      <c r="E2593" s="65">
        <v>3.12</v>
      </c>
      <c r="F2593" s="34"/>
      <c r="G2593" s="34"/>
      <c r="H2593" s="33"/>
      <c r="I2593" s="33"/>
      <c r="J2593" s="33"/>
      <c r="K2593" s="33"/>
    </row>
    <row r="2594" spans="1:11" outlineLevel="1" x14ac:dyDescent="0.2">
      <c r="A2594" s="31"/>
      <c r="B2594" s="32"/>
      <c r="C2594" s="71" t="s">
        <v>7313</v>
      </c>
      <c r="D2594" s="64"/>
      <c r="E2594" s="65">
        <v>5.4</v>
      </c>
      <c r="F2594" s="34"/>
      <c r="G2594" s="34"/>
      <c r="H2594" s="33"/>
      <c r="I2594" s="33"/>
      <c r="J2594" s="33"/>
      <c r="K2594" s="33"/>
    </row>
    <row r="2595" spans="1:11" outlineLevel="1" x14ac:dyDescent="0.2">
      <c r="A2595" s="31"/>
      <c r="B2595" s="32"/>
      <c r="C2595" s="71" t="s">
        <v>7314</v>
      </c>
      <c r="D2595" s="64"/>
      <c r="E2595" s="65">
        <v>0.93</v>
      </c>
      <c r="F2595" s="34"/>
      <c r="G2595" s="34"/>
      <c r="H2595" s="33"/>
      <c r="I2595" s="33"/>
      <c r="J2595" s="33"/>
      <c r="K2595" s="33"/>
    </row>
    <row r="2596" spans="1:11" outlineLevel="1" x14ac:dyDescent="0.2">
      <c r="A2596" s="31"/>
      <c r="B2596" s="32"/>
      <c r="C2596" s="71" t="s">
        <v>7315</v>
      </c>
      <c r="D2596" s="64"/>
      <c r="E2596" s="65">
        <v>0.93</v>
      </c>
      <c r="F2596" s="34"/>
      <c r="G2596" s="34"/>
      <c r="H2596" s="33"/>
      <c r="I2596" s="33"/>
      <c r="J2596" s="33"/>
      <c r="K2596" s="33"/>
    </row>
    <row r="2597" spans="1:11" outlineLevel="1" x14ac:dyDescent="0.2">
      <c r="A2597" s="31"/>
      <c r="B2597" s="32"/>
      <c r="C2597" s="71" t="s">
        <v>7316</v>
      </c>
      <c r="D2597" s="64"/>
      <c r="E2597" s="65">
        <v>1.5</v>
      </c>
      <c r="F2597" s="34"/>
      <c r="G2597" s="34"/>
      <c r="H2597" s="33"/>
      <c r="I2597" s="33"/>
      <c r="J2597" s="33"/>
      <c r="K2597" s="33"/>
    </row>
    <row r="2598" spans="1:11" outlineLevel="1" x14ac:dyDescent="0.2">
      <c r="A2598" s="31"/>
      <c r="B2598" s="32"/>
      <c r="C2598" s="71" t="s">
        <v>7317</v>
      </c>
      <c r="D2598" s="64"/>
      <c r="E2598" s="65">
        <v>3</v>
      </c>
      <c r="F2598" s="34"/>
      <c r="G2598" s="34"/>
      <c r="H2598" s="33"/>
      <c r="I2598" s="33"/>
      <c r="J2598" s="33"/>
      <c r="K2598" s="33"/>
    </row>
    <row r="2599" spans="1:11" outlineLevel="1" x14ac:dyDescent="0.2">
      <c r="A2599" s="31"/>
      <c r="B2599" s="32"/>
      <c r="C2599" s="71" t="s">
        <v>7318</v>
      </c>
      <c r="D2599" s="64"/>
      <c r="E2599" s="65">
        <v>7.5</v>
      </c>
      <c r="F2599" s="34"/>
      <c r="G2599" s="34"/>
      <c r="H2599" s="33"/>
      <c r="I2599" s="33"/>
      <c r="J2599" s="33"/>
      <c r="K2599" s="33"/>
    </row>
    <row r="2600" spans="1:11" outlineLevel="1" x14ac:dyDescent="0.2">
      <c r="A2600" s="31"/>
      <c r="B2600" s="32"/>
      <c r="C2600" s="71" t="s">
        <v>7319</v>
      </c>
      <c r="D2600" s="64"/>
      <c r="E2600" s="65">
        <v>4.5</v>
      </c>
      <c r="F2600" s="34"/>
      <c r="G2600" s="34"/>
      <c r="H2600" s="33"/>
      <c r="I2600" s="33"/>
      <c r="J2600" s="33"/>
      <c r="K2600" s="33"/>
    </row>
    <row r="2601" spans="1:11" outlineLevel="1" x14ac:dyDescent="0.2">
      <c r="A2601" s="31"/>
      <c r="B2601" s="32"/>
      <c r="C2601" s="71" t="s">
        <v>7320</v>
      </c>
      <c r="D2601" s="64"/>
      <c r="E2601" s="65">
        <v>2.8</v>
      </c>
      <c r="F2601" s="34"/>
      <c r="G2601" s="34"/>
      <c r="H2601" s="33"/>
      <c r="I2601" s="33"/>
      <c r="J2601" s="33"/>
      <c r="K2601" s="33"/>
    </row>
    <row r="2602" spans="1:11" outlineLevel="1" x14ac:dyDescent="0.2">
      <c r="A2602" s="31"/>
      <c r="B2602" s="32"/>
      <c r="C2602" s="71" t="s">
        <v>7321</v>
      </c>
      <c r="D2602" s="64"/>
      <c r="E2602" s="65">
        <v>4.2</v>
      </c>
      <c r="F2602" s="34"/>
      <c r="G2602" s="34"/>
      <c r="H2602" s="33"/>
      <c r="I2602" s="33"/>
      <c r="J2602" s="33"/>
      <c r="K2602" s="33"/>
    </row>
    <row r="2603" spans="1:11" ht="22.5" outlineLevel="1" x14ac:dyDescent="0.2">
      <c r="A2603" s="43">
        <v>170</v>
      </c>
      <c r="B2603" s="44" t="s">
        <v>2365</v>
      </c>
      <c r="C2603" s="59" t="s">
        <v>2366</v>
      </c>
      <c r="D2603" s="45" t="s">
        <v>373</v>
      </c>
      <c r="E2603" s="46">
        <v>3.8</v>
      </c>
      <c r="F2603" s="47">
        <v>0</v>
      </c>
      <c r="G2603" s="48">
        <f>ROUND(E2603*F2603,2)</f>
        <v>0</v>
      </c>
      <c r="H2603" s="46">
        <v>6.7200000000000003E-3</v>
      </c>
      <c r="I2603" s="46">
        <f>ROUND(E2603*H2603,2)</f>
        <v>0.03</v>
      </c>
      <c r="J2603" s="46">
        <v>0</v>
      </c>
      <c r="K2603" s="46">
        <f>ROUND(E2603*J2603,2)</f>
        <v>0</v>
      </c>
    </row>
    <row r="2604" spans="1:11" outlineLevel="1" x14ac:dyDescent="0.2">
      <c r="A2604" s="31"/>
      <c r="B2604" s="32"/>
      <c r="C2604" s="365" t="s">
        <v>2367</v>
      </c>
      <c r="D2604" s="366"/>
      <c r="E2604" s="366"/>
      <c r="F2604" s="366"/>
      <c r="G2604" s="366"/>
      <c r="H2604" s="33"/>
      <c r="I2604" s="33"/>
      <c r="J2604" s="33"/>
      <c r="K2604" s="33"/>
    </row>
    <row r="2605" spans="1:11" outlineLevel="1" x14ac:dyDescent="0.2">
      <c r="A2605" s="31"/>
      <c r="B2605" s="32"/>
      <c r="C2605" s="71" t="s">
        <v>7322</v>
      </c>
      <c r="D2605" s="64"/>
      <c r="E2605" s="65">
        <v>1.2</v>
      </c>
      <c r="F2605" s="34"/>
      <c r="G2605" s="34"/>
      <c r="H2605" s="33"/>
      <c r="I2605" s="33"/>
      <c r="J2605" s="33"/>
      <c r="K2605" s="33"/>
    </row>
    <row r="2606" spans="1:11" outlineLevel="1" x14ac:dyDescent="0.2">
      <c r="A2606" s="31"/>
      <c r="B2606" s="32"/>
      <c r="C2606" s="71" t="s">
        <v>7323</v>
      </c>
      <c r="D2606" s="64"/>
      <c r="E2606" s="65">
        <v>1.4</v>
      </c>
      <c r="F2606" s="34"/>
      <c r="G2606" s="34"/>
      <c r="H2606" s="33"/>
      <c r="I2606" s="33"/>
      <c r="J2606" s="33"/>
      <c r="K2606" s="33"/>
    </row>
    <row r="2607" spans="1:11" outlineLevel="1" x14ac:dyDescent="0.2">
      <c r="A2607" s="31"/>
      <c r="B2607" s="32"/>
      <c r="C2607" s="71" t="s">
        <v>7324</v>
      </c>
      <c r="D2607" s="64"/>
      <c r="E2607" s="65">
        <v>1.2</v>
      </c>
      <c r="F2607" s="34"/>
      <c r="G2607" s="34"/>
      <c r="H2607" s="33"/>
      <c r="I2607" s="33"/>
      <c r="J2607" s="33"/>
      <c r="K2607" s="33"/>
    </row>
    <row r="2608" spans="1:11" outlineLevel="1" x14ac:dyDescent="0.2">
      <c r="A2608" s="51">
        <v>171</v>
      </c>
      <c r="B2608" s="52" t="s">
        <v>7325</v>
      </c>
      <c r="C2608" s="60" t="s">
        <v>7326</v>
      </c>
      <c r="D2608" s="53" t="s">
        <v>2373</v>
      </c>
      <c r="E2608" s="54">
        <v>1</v>
      </c>
      <c r="F2608" s="55">
        <v>0</v>
      </c>
      <c r="G2608" s="56">
        <f t="shared" ref="G2608:G2631" si="0">ROUND(E2608*F2608,2)</f>
        <v>0</v>
      </c>
      <c r="H2608" s="54">
        <v>7.0999999999999994E-2</v>
      </c>
      <c r="I2608" s="54">
        <f t="shared" ref="I2608:I2631" si="1">ROUND(E2608*H2608,2)</f>
        <v>7.0000000000000007E-2</v>
      </c>
      <c r="J2608" s="54">
        <v>0</v>
      </c>
      <c r="K2608" s="54">
        <f t="shared" ref="K2608:K2631" si="2">ROUND(E2608*J2608,2)</f>
        <v>0</v>
      </c>
    </row>
    <row r="2609" spans="1:11" outlineLevel="1" x14ac:dyDescent="0.2">
      <c r="A2609" s="51">
        <v>172</v>
      </c>
      <c r="B2609" s="52" t="s">
        <v>7327</v>
      </c>
      <c r="C2609" s="60" t="s">
        <v>7328</v>
      </c>
      <c r="D2609" s="53" t="s">
        <v>2373</v>
      </c>
      <c r="E2609" s="54">
        <v>1</v>
      </c>
      <c r="F2609" s="55">
        <v>0</v>
      </c>
      <c r="G2609" s="56">
        <f t="shared" si="0"/>
        <v>0</v>
      </c>
      <c r="H2609" s="54">
        <v>4.7E-2</v>
      </c>
      <c r="I2609" s="54">
        <f t="shared" si="1"/>
        <v>0.05</v>
      </c>
      <c r="J2609" s="54">
        <v>0</v>
      </c>
      <c r="K2609" s="54">
        <f t="shared" si="2"/>
        <v>0</v>
      </c>
    </row>
    <row r="2610" spans="1:11" outlineLevel="1" x14ac:dyDescent="0.2">
      <c r="A2610" s="51">
        <v>173</v>
      </c>
      <c r="B2610" s="52" t="s">
        <v>7329</v>
      </c>
      <c r="C2610" s="60" t="s">
        <v>7330</v>
      </c>
      <c r="D2610" s="53" t="s">
        <v>2373</v>
      </c>
      <c r="E2610" s="54">
        <v>1</v>
      </c>
      <c r="F2610" s="55">
        <v>0</v>
      </c>
      <c r="G2610" s="56">
        <f t="shared" si="0"/>
        <v>0</v>
      </c>
      <c r="H2610" s="54">
        <v>0.125</v>
      </c>
      <c r="I2610" s="54">
        <f t="shared" si="1"/>
        <v>0.13</v>
      </c>
      <c r="J2610" s="54">
        <v>0</v>
      </c>
      <c r="K2610" s="54">
        <f t="shared" si="2"/>
        <v>0</v>
      </c>
    </row>
    <row r="2611" spans="1:11" outlineLevel="1" x14ac:dyDescent="0.2">
      <c r="A2611" s="51">
        <v>174</v>
      </c>
      <c r="B2611" s="52" t="s">
        <v>7331</v>
      </c>
      <c r="C2611" s="60" t="s">
        <v>7332</v>
      </c>
      <c r="D2611" s="53" t="s">
        <v>2373</v>
      </c>
      <c r="E2611" s="54">
        <v>1</v>
      </c>
      <c r="F2611" s="55">
        <v>0</v>
      </c>
      <c r="G2611" s="56">
        <f t="shared" si="0"/>
        <v>0</v>
      </c>
      <c r="H2611" s="54">
        <v>0.105</v>
      </c>
      <c r="I2611" s="54">
        <f t="shared" si="1"/>
        <v>0.11</v>
      </c>
      <c r="J2611" s="54">
        <v>0</v>
      </c>
      <c r="K2611" s="54">
        <f t="shared" si="2"/>
        <v>0</v>
      </c>
    </row>
    <row r="2612" spans="1:11" outlineLevel="1" x14ac:dyDescent="0.2">
      <c r="A2612" s="51">
        <v>175</v>
      </c>
      <c r="B2612" s="52" t="s">
        <v>7333</v>
      </c>
      <c r="C2612" s="60" t="s">
        <v>7334</v>
      </c>
      <c r="D2612" s="53" t="s">
        <v>2373</v>
      </c>
      <c r="E2612" s="54">
        <v>1</v>
      </c>
      <c r="F2612" s="55">
        <v>0</v>
      </c>
      <c r="G2612" s="56">
        <f t="shared" si="0"/>
        <v>0</v>
      </c>
      <c r="H2612" s="54">
        <v>6.2E-2</v>
      </c>
      <c r="I2612" s="54">
        <f t="shared" si="1"/>
        <v>0.06</v>
      </c>
      <c r="J2612" s="54">
        <v>0</v>
      </c>
      <c r="K2612" s="54">
        <f t="shared" si="2"/>
        <v>0</v>
      </c>
    </row>
    <row r="2613" spans="1:11" outlineLevel="1" x14ac:dyDescent="0.2">
      <c r="A2613" s="51">
        <v>176</v>
      </c>
      <c r="B2613" s="52" t="s">
        <v>7335</v>
      </c>
      <c r="C2613" s="60" t="s">
        <v>7336</v>
      </c>
      <c r="D2613" s="53" t="s">
        <v>2373</v>
      </c>
      <c r="E2613" s="54">
        <v>1</v>
      </c>
      <c r="F2613" s="55">
        <v>0</v>
      </c>
      <c r="G2613" s="56">
        <f t="shared" si="0"/>
        <v>0</v>
      </c>
      <c r="H2613" s="54">
        <v>0.125</v>
      </c>
      <c r="I2613" s="54">
        <f t="shared" si="1"/>
        <v>0.13</v>
      </c>
      <c r="J2613" s="54">
        <v>0</v>
      </c>
      <c r="K2613" s="54">
        <f t="shared" si="2"/>
        <v>0</v>
      </c>
    </row>
    <row r="2614" spans="1:11" outlineLevel="1" x14ac:dyDescent="0.2">
      <c r="A2614" s="51">
        <v>177</v>
      </c>
      <c r="B2614" s="52" t="s">
        <v>2382</v>
      </c>
      <c r="C2614" s="60" t="s">
        <v>7337</v>
      </c>
      <c r="D2614" s="53" t="s">
        <v>165</v>
      </c>
      <c r="E2614" s="54">
        <v>1</v>
      </c>
      <c r="F2614" s="55">
        <v>0</v>
      </c>
      <c r="G2614" s="56">
        <f t="shared" si="0"/>
        <v>0</v>
      </c>
      <c r="H2614" s="54">
        <v>0.05</v>
      </c>
      <c r="I2614" s="54">
        <f t="shared" si="1"/>
        <v>0.05</v>
      </c>
      <c r="J2614" s="54">
        <v>0</v>
      </c>
      <c r="K2614" s="54">
        <f t="shared" si="2"/>
        <v>0</v>
      </c>
    </row>
    <row r="2615" spans="1:11" outlineLevel="1" x14ac:dyDescent="0.2">
      <c r="A2615" s="51">
        <v>178</v>
      </c>
      <c r="B2615" s="52" t="s">
        <v>2384</v>
      </c>
      <c r="C2615" s="60" t="s">
        <v>7338</v>
      </c>
      <c r="D2615" s="53" t="s">
        <v>165</v>
      </c>
      <c r="E2615" s="54">
        <v>1</v>
      </c>
      <c r="F2615" s="55">
        <v>0</v>
      </c>
      <c r="G2615" s="56">
        <f t="shared" si="0"/>
        <v>0</v>
      </c>
      <c r="H2615" s="54">
        <v>0.1</v>
      </c>
      <c r="I2615" s="54">
        <f t="shared" si="1"/>
        <v>0.1</v>
      </c>
      <c r="J2615" s="54">
        <v>0</v>
      </c>
      <c r="K2615" s="54">
        <f t="shared" si="2"/>
        <v>0</v>
      </c>
    </row>
    <row r="2616" spans="1:11" outlineLevel="1" x14ac:dyDescent="0.2">
      <c r="A2616" s="51">
        <v>179</v>
      </c>
      <c r="B2616" s="52" t="s">
        <v>2386</v>
      </c>
      <c r="C2616" s="60" t="s">
        <v>7337</v>
      </c>
      <c r="D2616" s="53" t="s">
        <v>165</v>
      </c>
      <c r="E2616" s="54">
        <v>1</v>
      </c>
      <c r="F2616" s="55">
        <v>0</v>
      </c>
      <c r="G2616" s="56">
        <f t="shared" si="0"/>
        <v>0</v>
      </c>
      <c r="H2616" s="54">
        <v>0.05</v>
      </c>
      <c r="I2616" s="54">
        <f t="shared" si="1"/>
        <v>0.05</v>
      </c>
      <c r="J2616" s="54">
        <v>0</v>
      </c>
      <c r="K2616" s="54">
        <f t="shared" si="2"/>
        <v>0</v>
      </c>
    </row>
    <row r="2617" spans="1:11" outlineLevel="1" x14ac:dyDescent="0.2">
      <c r="A2617" s="51">
        <v>180</v>
      </c>
      <c r="B2617" s="52" t="s">
        <v>2387</v>
      </c>
      <c r="C2617" s="60" t="s">
        <v>7339</v>
      </c>
      <c r="D2617" s="53" t="s">
        <v>165</v>
      </c>
      <c r="E2617" s="54">
        <v>1</v>
      </c>
      <c r="F2617" s="55">
        <v>0</v>
      </c>
      <c r="G2617" s="56">
        <f t="shared" si="0"/>
        <v>0</v>
      </c>
      <c r="H2617" s="54">
        <v>0.05</v>
      </c>
      <c r="I2617" s="54">
        <f t="shared" si="1"/>
        <v>0.05</v>
      </c>
      <c r="J2617" s="54">
        <v>0</v>
      </c>
      <c r="K2617" s="54">
        <f t="shared" si="2"/>
        <v>0</v>
      </c>
    </row>
    <row r="2618" spans="1:11" outlineLevel="1" x14ac:dyDescent="0.2">
      <c r="A2618" s="51">
        <v>181</v>
      </c>
      <c r="B2618" s="52" t="s">
        <v>2388</v>
      </c>
      <c r="C2618" s="60" t="s">
        <v>2393</v>
      </c>
      <c r="D2618" s="53" t="s">
        <v>165</v>
      </c>
      <c r="E2618" s="54">
        <v>1</v>
      </c>
      <c r="F2618" s="55">
        <v>0</v>
      </c>
      <c r="G2618" s="56">
        <f t="shared" si="0"/>
        <v>0</v>
      </c>
      <c r="H2618" s="54">
        <v>0.1</v>
      </c>
      <c r="I2618" s="54">
        <f t="shared" si="1"/>
        <v>0.1</v>
      </c>
      <c r="J2618" s="54">
        <v>0</v>
      </c>
      <c r="K2618" s="54">
        <f t="shared" si="2"/>
        <v>0</v>
      </c>
    </row>
    <row r="2619" spans="1:11" outlineLevel="1" x14ac:dyDescent="0.2">
      <c r="A2619" s="51">
        <v>182</v>
      </c>
      <c r="B2619" s="52" t="s">
        <v>2389</v>
      </c>
      <c r="C2619" s="60" t="s">
        <v>2396</v>
      </c>
      <c r="D2619" s="53" t="s">
        <v>165</v>
      </c>
      <c r="E2619" s="54">
        <v>1</v>
      </c>
      <c r="F2619" s="55">
        <v>0</v>
      </c>
      <c r="G2619" s="56">
        <f t="shared" si="0"/>
        <v>0</v>
      </c>
      <c r="H2619" s="54">
        <v>0.05</v>
      </c>
      <c r="I2619" s="54">
        <f t="shared" si="1"/>
        <v>0.05</v>
      </c>
      <c r="J2619" s="54">
        <v>0</v>
      </c>
      <c r="K2619" s="54">
        <f t="shared" si="2"/>
        <v>0</v>
      </c>
    </row>
    <row r="2620" spans="1:11" outlineLevel="1" x14ac:dyDescent="0.2">
      <c r="A2620" s="51">
        <v>183</v>
      </c>
      <c r="B2620" s="52" t="s">
        <v>2390</v>
      </c>
      <c r="C2620" s="60" t="s">
        <v>2396</v>
      </c>
      <c r="D2620" s="53" t="s">
        <v>165</v>
      </c>
      <c r="E2620" s="54">
        <v>1</v>
      </c>
      <c r="F2620" s="55">
        <v>0</v>
      </c>
      <c r="G2620" s="56">
        <f t="shared" si="0"/>
        <v>0</v>
      </c>
      <c r="H2620" s="54">
        <v>0.05</v>
      </c>
      <c r="I2620" s="54">
        <f t="shared" si="1"/>
        <v>0.05</v>
      </c>
      <c r="J2620" s="54">
        <v>0</v>
      </c>
      <c r="K2620" s="54">
        <f t="shared" si="2"/>
        <v>0</v>
      </c>
    </row>
    <row r="2621" spans="1:11" outlineLevel="1" x14ac:dyDescent="0.2">
      <c r="A2621" s="51">
        <v>184</v>
      </c>
      <c r="B2621" s="52" t="s">
        <v>2392</v>
      </c>
      <c r="C2621" s="60" t="s">
        <v>2385</v>
      </c>
      <c r="D2621" s="53" t="s">
        <v>165</v>
      </c>
      <c r="E2621" s="54">
        <v>2</v>
      </c>
      <c r="F2621" s="55">
        <v>0</v>
      </c>
      <c r="G2621" s="56">
        <f t="shared" si="0"/>
        <v>0</v>
      </c>
      <c r="H2621" s="54">
        <v>0.05</v>
      </c>
      <c r="I2621" s="54">
        <f t="shared" si="1"/>
        <v>0.1</v>
      </c>
      <c r="J2621" s="54">
        <v>0</v>
      </c>
      <c r="K2621" s="54">
        <f t="shared" si="2"/>
        <v>0</v>
      </c>
    </row>
    <row r="2622" spans="1:11" outlineLevel="1" x14ac:dyDescent="0.2">
      <c r="A2622" s="51">
        <v>185</v>
      </c>
      <c r="B2622" s="52" t="s">
        <v>2394</v>
      </c>
      <c r="C2622" s="60" t="s">
        <v>2391</v>
      </c>
      <c r="D2622" s="53" t="s">
        <v>165</v>
      </c>
      <c r="E2622" s="54">
        <v>1</v>
      </c>
      <c r="F2622" s="55">
        <v>0</v>
      </c>
      <c r="G2622" s="56">
        <f t="shared" si="0"/>
        <v>0</v>
      </c>
      <c r="H2622" s="54">
        <v>0.05</v>
      </c>
      <c r="I2622" s="54">
        <f t="shared" si="1"/>
        <v>0.05</v>
      </c>
      <c r="J2622" s="54">
        <v>0</v>
      </c>
      <c r="K2622" s="54">
        <f t="shared" si="2"/>
        <v>0</v>
      </c>
    </row>
    <row r="2623" spans="1:11" outlineLevel="1" x14ac:dyDescent="0.2">
      <c r="A2623" s="51">
        <v>186</v>
      </c>
      <c r="B2623" s="52" t="s">
        <v>2395</v>
      </c>
      <c r="C2623" s="60" t="s">
        <v>7340</v>
      </c>
      <c r="D2623" s="53" t="s">
        <v>165</v>
      </c>
      <c r="E2623" s="54">
        <v>1</v>
      </c>
      <c r="F2623" s="55">
        <v>0</v>
      </c>
      <c r="G2623" s="56">
        <f t="shared" si="0"/>
        <v>0</v>
      </c>
      <c r="H2623" s="54">
        <v>0.15</v>
      </c>
      <c r="I2623" s="54">
        <f t="shared" si="1"/>
        <v>0.15</v>
      </c>
      <c r="J2623" s="54">
        <v>0</v>
      </c>
      <c r="K2623" s="54">
        <f t="shared" si="2"/>
        <v>0</v>
      </c>
    </row>
    <row r="2624" spans="1:11" outlineLevel="1" x14ac:dyDescent="0.2">
      <c r="A2624" s="51">
        <v>187</v>
      </c>
      <c r="B2624" s="52" t="s">
        <v>2397</v>
      </c>
      <c r="C2624" s="60" t="s">
        <v>7341</v>
      </c>
      <c r="D2624" s="53" t="s">
        <v>165</v>
      </c>
      <c r="E2624" s="54">
        <v>1</v>
      </c>
      <c r="F2624" s="55">
        <v>0</v>
      </c>
      <c r="G2624" s="56">
        <f t="shared" si="0"/>
        <v>0</v>
      </c>
      <c r="H2624" s="54">
        <v>0.15</v>
      </c>
      <c r="I2624" s="54">
        <f t="shared" si="1"/>
        <v>0.15</v>
      </c>
      <c r="J2624" s="54">
        <v>0</v>
      </c>
      <c r="K2624" s="54">
        <f t="shared" si="2"/>
        <v>0</v>
      </c>
    </row>
    <row r="2625" spans="1:11" outlineLevel="1" x14ac:dyDescent="0.2">
      <c r="A2625" s="51">
        <v>188</v>
      </c>
      <c r="B2625" s="52" t="s">
        <v>2398</v>
      </c>
      <c r="C2625" s="60" t="s">
        <v>7342</v>
      </c>
      <c r="D2625" s="53" t="s">
        <v>165</v>
      </c>
      <c r="E2625" s="54">
        <v>3</v>
      </c>
      <c r="F2625" s="55">
        <v>0</v>
      </c>
      <c r="G2625" s="56">
        <f t="shared" si="0"/>
        <v>0</v>
      </c>
      <c r="H2625" s="54">
        <v>0.15</v>
      </c>
      <c r="I2625" s="54">
        <f t="shared" si="1"/>
        <v>0.45</v>
      </c>
      <c r="J2625" s="54">
        <v>0</v>
      </c>
      <c r="K2625" s="54">
        <f t="shared" si="2"/>
        <v>0</v>
      </c>
    </row>
    <row r="2626" spans="1:11" outlineLevel="1" x14ac:dyDescent="0.2">
      <c r="A2626" s="51">
        <v>189</v>
      </c>
      <c r="B2626" s="52" t="s">
        <v>2399</v>
      </c>
      <c r="C2626" s="60" t="s">
        <v>7343</v>
      </c>
      <c r="D2626" s="53" t="s">
        <v>165</v>
      </c>
      <c r="E2626" s="54">
        <v>1</v>
      </c>
      <c r="F2626" s="55">
        <v>0</v>
      </c>
      <c r="G2626" s="56">
        <f t="shared" si="0"/>
        <v>0</v>
      </c>
      <c r="H2626" s="54">
        <v>0.15</v>
      </c>
      <c r="I2626" s="54">
        <f t="shared" si="1"/>
        <v>0.15</v>
      </c>
      <c r="J2626" s="54">
        <v>0</v>
      </c>
      <c r="K2626" s="54">
        <f t="shared" si="2"/>
        <v>0</v>
      </c>
    </row>
    <row r="2627" spans="1:11" outlineLevel="1" x14ac:dyDescent="0.2">
      <c r="A2627" s="51">
        <v>190</v>
      </c>
      <c r="B2627" s="52" t="s">
        <v>2400</v>
      </c>
      <c r="C2627" s="60" t="s">
        <v>7344</v>
      </c>
      <c r="D2627" s="53" t="s">
        <v>165</v>
      </c>
      <c r="E2627" s="54">
        <v>1</v>
      </c>
      <c r="F2627" s="55">
        <v>0</v>
      </c>
      <c r="G2627" s="56">
        <f t="shared" si="0"/>
        <v>0</v>
      </c>
      <c r="H2627" s="54">
        <v>0.15</v>
      </c>
      <c r="I2627" s="54">
        <f t="shared" si="1"/>
        <v>0.15</v>
      </c>
      <c r="J2627" s="54">
        <v>0</v>
      </c>
      <c r="K2627" s="54">
        <f t="shared" si="2"/>
        <v>0</v>
      </c>
    </row>
    <row r="2628" spans="1:11" outlineLevel="1" x14ac:dyDescent="0.2">
      <c r="A2628" s="51">
        <v>191</v>
      </c>
      <c r="B2628" s="52" t="s">
        <v>2401</v>
      </c>
      <c r="C2628" s="60" t="s">
        <v>7344</v>
      </c>
      <c r="D2628" s="53" t="s">
        <v>165</v>
      </c>
      <c r="E2628" s="54">
        <v>1</v>
      </c>
      <c r="F2628" s="55">
        <v>0</v>
      </c>
      <c r="G2628" s="56">
        <f t="shared" si="0"/>
        <v>0</v>
      </c>
      <c r="H2628" s="54">
        <v>0.15</v>
      </c>
      <c r="I2628" s="54">
        <f t="shared" si="1"/>
        <v>0.15</v>
      </c>
      <c r="J2628" s="54">
        <v>0</v>
      </c>
      <c r="K2628" s="54">
        <f t="shared" si="2"/>
        <v>0</v>
      </c>
    </row>
    <row r="2629" spans="1:11" outlineLevel="1" x14ac:dyDescent="0.2">
      <c r="A2629" s="51">
        <v>192</v>
      </c>
      <c r="B2629" s="52" t="s">
        <v>2403</v>
      </c>
      <c r="C2629" s="60" t="s">
        <v>7345</v>
      </c>
      <c r="D2629" s="53" t="s">
        <v>165</v>
      </c>
      <c r="E2629" s="54">
        <v>1</v>
      </c>
      <c r="F2629" s="55">
        <v>0</v>
      </c>
      <c r="G2629" s="56">
        <f t="shared" si="0"/>
        <v>0</v>
      </c>
      <c r="H2629" s="54">
        <v>0.15</v>
      </c>
      <c r="I2629" s="54">
        <f t="shared" si="1"/>
        <v>0.15</v>
      </c>
      <c r="J2629" s="54">
        <v>0</v>
      </c>
      <c r="K2629" s="54">
        <f t="shared" si="2"/>
        <v>0</v>
      </c>
    </row>
    <row r="2630" spans="1:11" outlineLevel="1" x14ac:dyDescent="0.2">
      <c r="A2630" s="51">
        <v>193</v>
      </c>
      <c r="B2630" s="52" t="s">
        <v>2405</v>
      </c>
      <c r="C2630" s="60" t="s">
        <v>7346</v>
      </c>
      <c r="D2630" s="53" t="s">
        <v>165</v>
      </c>
      <c r="E2630" s="54">
        <v>1</v>
      </c>
      <c r="F2630" s="55">
        <v>0</v>
      </c>
      <c r="G2630" s="56">
        <f t="shared" si="0"/>
        <v>0</v>
      </c>
      <c r="H2630" s="54">
        <v>0.15</v>
      </c>
      <c r="I2630" s="54">
        <f t="shared" si="1"/>
        <v>0.15</v>
      </c>
      <c r="J2630" s="54">
        <v>0</v>
      </c>
      <c r="K2630" s="54">
        <f t="shared" si="2"/>
        <v>0</v>
      </c>
    </row>
    <row r="2631" spans="1:11" ht="22.5" outlineLevel="1" x14ac:dyDescent="0.2">
      <c r="A2631" s="43">
        <v>194</v>
      </c>
      <c r="B2631" s="44" t="s">
        <v>2413</v>
      </c>
      <c r="C2631" s="59" t="s">
        <v>2414</v>
      </c>
      <c r="D2631" s="45" t="s">
        <v>373</v>
      </c>
      <c r="E2631" s="46">
        <v>11.143000000000001</v>
      </c>
      <c r="F2631" s="47">
        <v>0</v>
      </c>
      <c r="G2631" s="48">
        <f t="shared" si="0"/>
        <v>0</v>
      </c>
      <c r="H2631" s="46">
        <v>3.0400000000000002E-3</v>
      </c>
      <c r="I2631" s="46">
        <f t="shared" si="1"/>
        <v>0.03</v>
      </c>
      <c r="J2631" s="46">
        <v>0</v>
      </c>
      <c r="K2631" s="46">
        <f t="shared" si="2"/>
        <v>0</v>
      </c>
    </row>
    <row r="2632" spans="1:11" outlineLevel="1" x14ac:dyDescent="0.2">
      <c r="A2632" s="31"/>
      <c r="B2632" s="32"/>
      <c r="C2632" s="71" t="s">
        <v>7289</v>
      </c>
      <c r="D2632" s="64"/>
      <c r="E2632" s="65">
        <v>6.75</v>
      </c>
      <c r="F2632" s="34"/>
      <c r="G2632" s="34"/>
      <c r="H2632" s="33"/>
      <c r="I2632" s="33"/>
      <c r="J2632" s="33"/>
      <c r="K2632" s="33"/>
    </row>
    <row r="2633" spans="1:11" outlineLevel="1" x14ac:dyDescent="0.2">
      <c r="A2633" s="31"/>
      <c r="B2633" s="32"/>
      <c r="C2633" s="71" t="s">
        <v>7290</v>
      </c>
      <c r="D2633" s="64"/>
      <c r="E2633" s="65">
        <v>0.75</v>
      </c>
      <c r="F2633" s="34"/>
      <c r="G2633" s="34"/>
      <c r="H2633" s="33"/>
      <c r="I2633" s="33"/>
      <c r="J2633" s="33"/>
      <c r="K2633" s="33"/>
    </row>
    <row r="2634" spans="1:11" outlineLevel="1" x14ac:dyDescent="0.2">
      <c r="A2634" s="31"/>
      <c r="B2634" s="32"/>
      <c r="C2634" s="71" t="s">
        <v>7291</v>
      </c>
      <c r="D2634" s="64"/>
      <c r="E2634" s="65">
        <v>1.7</v>
      </c>
      <c r="F2634" s="34"/>
      <c r="G2634" s="34"/>
      <c r="H2634" s="33"/>
      <c r="I2634" s="33"/>
      <c r="J2634" s="33"/>
      <c r="K2634" s="33"/>
    </row>
    <row r="2635" spans="1:11" outlineLevel="1" x14ac:dyDescent="0.2">
      <c r="A2635" s="31"/>
      <c r="B2635" s="32"/>
      <c r="C2635" s="71" t="s">
        <v>7315</v>
      </c>
      <c r="D2635" s="64"/>
      <c r="E2635" s="65">
        <v>0.93</v>
      </c>
      <c r="F2635" s="34"/>
      <c r="G2635" s="34"/>
      <c r="H2635" s="33"/>
      <c r="I2635" s="33"/>
      <c r="J2635" s="33"/>
      <c r="K2635" s="33"/>
    </row>
    <row r="2636" spans="1:11" outlineLevel="1" x14ac:dyDescent="0.2">
      <c r="A2636" s="31"/>
      <c r="B2636" s="32"/>
      <c r="C2636" s="72" t="s">
        <v>2415</v>
      </c>
      <c r="D2636" s="66"/>
      <c r="E2636" s="67">
        <v>1.0129999999999999</v>
      </c>
      <c r="F2636" s="34"/>
      <c r="G2636" s="34"/>
      <c r="H2636" s="33"/>
      <c r="I2636" s="33"/>
      <c r="J2636" s="33"/>
      <c r="K2636" s="33"/>
    </row>
    <row r="2637" spans="1:11" ht="22.5" outlineLevel="1" x14ac:dyDescent="0.2">
      <c r="A2637" s="43">
        <v>195</v>
      </c>
      <c r="B2637" s="44" t="s">
        <v>2416</v>
      </c>
      <c r="C2637" s="59" t="s">
        <v>2417</v>
      </c>
      <c r="D2637" s="45" t="s">
        <v>373</v>
      </c>
      <c r="E2637" s="46">
        <v>2.64</v>
      </c>
      <c r="F2637" s="47">
        <v>0</v>
      </c>
      <c r="G2637" s="48">
        <f>ROUND(E2637*F2637,2)</f>
        <v>0</v>
      </c>
      <c r="H2637" s="46">
        <v>3.64E-3</v>
      </c>
      <c r="I2637" s="46">
        <f>ROUND(E2637*H2637,2)</f>
        <v>0.01</v>
      </c>
      <c r="J2637" s="46">
        <v>0</v>
      </c>
      <c r="K2637" s="46">
        <f>ROUND(E2637*J2637,2)</f>
        <v>0</v>
      </c>
    </row>
    <row r="2638" spans="1:11" outlineLevel="1" x14ac:dyDescent="0.2">
      <c r="A2638" s="31"/>
      <c r="B2638" s="32"/>
      <c r="C2638" s="71" t="s">
        <v>7306</v>
      </c>
      <c r="D2638" s="64"/>
      <c r="E2638" s="65">
        <v>2.4</v>
      </c>
      <c r="F2638" s="34"/>
      <c r="G2638" s="34"/>
      <c r="H2638" s="33"/>
      <c r="I2638" s="33"/>
      <c r="J2638" s="33"/>
      <c r="K2638" s="33"/>
    </row>
    <row r="2639" spans="1:11" outlineLevel="1" x14ac:dyDescent="0.2">
      <c r="A2639" s="31"/>
      <c r="B2639" s="32"/>
      <c r="C2639" s="72" t="s">
        <v>2415</v>
      </c>
      <c r="D2639" s="66"/>
      <c r="E2639" s="67">
        <v>0.24</v>
      </c>
      <c r="F2639" s="34"/>
      <c r="G2639" s="34"/>
      <c r="H2639" s="33"/>
      <c r="I2639" s="33"/>
      <c r="J2639" s="33"/>
      <c r="K2639" s="33"/>
    </row>
    <row r="2640" spans="1:11" ht="22.5" outlineLevel="1" x14ac:dyDescent="0.2">
      <c r="A2640" s="43">
        <v>196</v>
      </c>
      <c r="B2640" s="44" t="s">
        <v>2418</v>
      </c>
      <c r="C2640" s="59" t="s">
        <v>2419</v>
      </c>
      <c r="D2640" s="45" t="s">
        <v>373</v>
      </c>
      <c r="E2640" s="46">
        <v>56.055999999999997</v>
      </c>
      <c r="F2640" s="47">
        <v>0</v>
      </c>
      <c r="G2640" s="48">
        <f>ROUND(E2640*F2640,2)</f>
        <v>0</v>
      </c>
      <c r="H2640" s="46">
        <v>4.2500000000000003E-3</v>
      </c>
      <c r="I2640" s="46">
        <f>ROUND(E2640*H2640,2)</f>
        <v>0.24</v>
      </c>
      <c r="J2640" s="46">
        <v>0</v>
      </c>
      <c r="K2640" s="46">
        <f>ROUND(E2640*J2640,2)</f>
        <v>0</v>
      </c>
    </row>
    <row r="2641" spans="1:11" outlineLevel="1" x14ac:dyDescent="0.2">
      <c r="A2641" s="31"/>
      <c r="B2641" s="32"/>
      <c r="C2641" s="71" t="s">
        <v>7292</v>
      </c>
      <c r="D2641" s="64"/>
      <c r="E2641" s="65">
        <v>5.82</v>
      </c>
      <c r="F2641" s="34"/>
      <c r="G2641" s="34"/>
      <c r="H2641" s="33"/>
      <c r="I2641" s="33"/>
      <c r="J2641" s="33"/>
      <c r="K2641" s="33"/>
    </row>
    <row r="2642" spans="1:11" outlineLevel="1" x14ac:dyDescent="0.2">
      <c r="A2642" s="31"/>
      <c r="B2642" s="32"/>
      <c r="C2642" s="71" t="s">
        <v>7293</v>
      </c>
      <c r="D2642" s="64"/>
      <c r="E2642" s="65">
        <v>1.95</v>
      </c>
      <c r="F2642" s="34"/>
      <c r="G2642" s="34"/>
      <c r="H2642" s="33"/>
      <c r="I2642" s="33"/>
      <c r="J2642" s="33"/>
      <c r="K2642" s="33"/>
    </row>
    <row r="2643" spans="1:11" outlineLevel="1" x14ac:dyDescent="0.2">
      <c r="A2643" s="31"/>
      <c r="B2643" s="32"/>
      <c r="C2643" s="71" t="s">
        <v>7294</v>
      </c>
      <c r="D2643" s="64"/>
      <c r="E2643" s="65">
        <v>2.54</v>
      </c>
      <c r="F2643" s="34"/>
      <c r="G2643" s="34"/>
      <c r="H2643" s="33"/>
      <c r="I2643" s="33"/>
      <c r="J2643" s="33"/>
      <c r="K2643" s="33"/>
    </row>
    <row r="2644" spans="1:11" outlineLevel="1" x14ac:dyDescent="0.2">
      <c r="A2644" s="31"/>
      <c r="B2644" s="32"/>
      <c r="C2644" s="71" t="s">
        <v>7303</v>
      </c>
      <c r="D2644" s="64"/>
      <c r="E2644" s="65">
        <v>9.5</v>
      </c>
      <c r="F2644" s="34"/>
      <c r="G2644" s="34"/>
      <c r="H2644" s="33"/>
      <c r="I2644" s="33"/>
      <c r="J2644" s="33"/>
      <c r="K2644" s="33"/>
    </row>
    <row r="2645" spans="1:11" outlineLevel="1" x14ac:dyDescent="0.2">
      <c r="A2645" s="31"/>
      <c r="B2645" s="32"/>
      <c r="C2645" s="71" t="s">
        <v>7307</v>
      </c>
      <c r="D2645" s="64"/>
      <c r="E2645" s="65">
        <v>1.8</v>
      </c>
      <c r="F2645" s="34"/>
      <c r="G2645" s="34"/>
      <c r="H2645" s="33"/>
      <c r="I2645" s="33"/>
      <c r="J2645" s="33"/>
      <c r="K2645" s="33"/>
    </row>
    <row r="2646" spans="1:11" outlineLevel="1" x14ac:dyDescent="0.2">
      <c r="A2646" s="31"/>
      <c r="B2646" s="32"/>
      <c r="C2646" s="71" t="s">
        <v>7309</v>
      </c>
      <c r="D2646" s="64"/>
      <c r="E2646" s="65">
        <v>9.3000000000000007</v>
      </c>
      <c r="F2646" s="34"/>
      <c r="G2646" s="34"/>
      <c r="H2646" s="33"/>
      <c r="I2646" s="33"/>
      <c r="J2646" s="33"/>
      <c r="K2646" s="33"/>
    </row>
    <row r="2647" spans="1:11" outlineLevel="1" x14ac:dyDescent="0.2">
      <c r="A2647" s="31"/>
      <c r="B2647" s="32"/>
      <c r="C2647" s="71" t="s">
        <v>7311</v>
      </c>
      <c r="D2647" s="64"/>
      <c r="E2647" s="65">
        <v>7.8</v>
      </c>
      <c r="F2647" s="34"/>
      <c r="G2647" s="34"/>
      <c r="H2647" s="33"/>
      <c r="I2647" s="33"/>
      <c r="J2647" s="33"/>
      <c r="K2647" s="33"/>
    </row>
    <row r="2648" spans="1:11" outlineLevel="1" x14ac:dyDescent="0.2">
      <c r="A2648" s="31"/>
      <c r="B2648" s="32"/>
      <c r="C2648" s="71" t="s">
        <v>7312</v>
      </c>
      <c r="D2648" s="64"/>
      <c r="E2648" s="65">
        <v>3.12</v>
      </c>
      <c r="F2648" s="34"/>
      <c r="G2648" s="34"/>
      <c r="H2648" s="33"/>
      <c r="I2648" s="33"/>
      <c r="J2648" s="33"/>
      <c r="K2648" s="33"/>
    </row>
    <row r="2649" spans="1:11" outlineLevel="1" x14ac:dyDescent="0.2">
      <c r="A2649" s="31"/>
      <c r="B2649" s="32"/>
      <c r="C2649" s="71" t="s">
        <v>7313</v>
      </c>
      <c r="D2649" s="64"/>
      <c r="E2649" s="65">
        <v>5.4</v>
      </c>
      <c r="F2649" s="34"/>
      <c r="G2649" s="34"/>
      <c r="H2649" s="33"/>
      <c r="I2649" s="33"/>
      <c r="J2649" s="33"/>
      <c r="K2649" s="33"/>
    </row>
    <row r="2650" spans="1:11" outlineLevel="1" x14ac:dyDescent="0.2">
      <c r="A2650" s="31"/>
      <c r="B2650" s="32"/>
      <c r="C2650" s="71" t="s">
        <v>7314</v>
      </c>
      <c r="D2650" s="64"/>
      <c r="E2650" s="65">
        <v>0.93</v>
      </c>
      <c r="F2650" s="34"/>
      <c r="G2650" s="34"/>
      <c r="H2650" s="33"/>
      <c r="I2650" s="33"/>
      <c r="J2650" s="33"/>
      <c r="K2650" s="33"/>
    </row>
    <row r="2651" spans="1:11" outlineLevel="1" x14ac:dyDescent="0.2">
      <c r="A2651" s="31"/>
      <c r="B2651" s="32"/>
      <c r="C2651" s="71" t="s">
        <v>7320</v>
      </c>
      <c r="D2651" s="64"/>
      <c r="E2651" s="65">
        <v>2.8</v>
      </c>
      <c r="F2651" s="34"/>
      <c r="G2651" s="34"/>
      <c r="H2651" s="33"/>
      <c r="I2651" s="33"/>
      <c r="J2651" s="33"/>
      <c r="K2651" s="33"/>
    </row>
    <row r="2652" spans="1:11" outlineLevel="1" x14ac:dyDescent="0.2">
      <c r="A2652" s="31"/>
      <c r="B2652" s="32"/>
      <c r="C2652" s="72" t="s">
        <v>2415</v>
      </c>
      <c r="D2652" s="66"/>
      <c r="E2652" s="67">
        <v>5.0960000000000001</v>
      </c>
      <c r="F2652" s="34"/>
      <c r="G2652" s="34"/>
      <c r="H2652" s="33"/>
      <c r="I2652" s="33"/>
      <c r="J2652" s="33"/>
      <c r="K2652" s="33"/>
    </row>
    <row r="2653" spans="1:11" ht="22.5" outlineLevel="1" x14ac:dyDescent="0.2">
      <c r="A2653" s="43">
        <v>197</v>
      </c>
      <c r="B2653" s="44" t="s">
        <v>2420</v>
      </c>
      <c r="C2653" s="59" t="s">
        <v>2421</v>
      </c>
      <c r="D2653" s="45" t="s">
        <v>373</v>
      </c>
      <c r="E2653" s="46">
        <v>115.764</v>
      </c>
      <c r="F2653" s="47">
        <v>0</v>
      </c>
      <c r="G2653" s="48">
        <f>ROUND(E2653*F2653,2)</f>
        <v>0</v>
      </c>
      <c r="H2653" s="46">
        <v>4.8599999999999997E-3</v>
      </c>
      <c r="I2653" s="46">
        <f>ROUND(E2653*H2653,2)</f>
        <v>0.56000000000000005</v>
      </c>
      <c r="J2653" s="46">
        <v>0</v>
      </c>
      <c r="K2653" s="46">
        <f>ROUND(E2653*J2653,2)</f>
        <v>0</v>
      </c>
    </row>
    <row r="2654" spans="1:11" outlineLevel="1" x14ac:dyDescent="0.2">
      <c r="A2654" s="31"/>
      <c r="B2654" s="32"/>
      <c r="C2654" s="71" t="s">
        <v>7297</v>
      </c>
      <c r="D2654" s="64"/>
      <c r="E2654" s="65">
        <v>7.8</v>
      </c>
      <c r="F2654" s="34"/>
      <c r="G2654" s="34"/>
      <c r="H2654" s="33"/>
      <c r="I2654" s="33"/>
      <c r="J2654" s="33"/>
      <c r="K2654" s="33"/>
    </row>
    <row r="2655" spans="1:11" outlineLevel="1" x14ac:dyDescent="0.2">
      <c r="A2655" s="31"/>
      <c r="B2655" s="32"/>
      <c r="C2655" s="71" t="s">
        <v>7298</v>
      </c>
      <c r="D2655" s="64"/>
      <c r="E2655" s="65">
        <v>60.45</v>
      </c>
      <c r="F2655" s="34"/>
      <c r="G2655" s="34"/>
      <c r="H2655" s="33"/>
      <c r="I2655" s="33"/>
      <c r="J2655" s="33"/>
      <c r="K2655" s="33"/>
    </row>
    <row r="2656" spans="1:11" outlineLevel="1" x14ac:dyDescent="0.2">
      <c r="A2656" s="31"/>
      <c r="B2656" s="32"/>
      <c r="C2656" s="71" t="s">
        <v>7299</v>
      </c>
      <c r="D2656" s="64"/>
      <c r="E2656" s="65">
        <v>15.6</v>
      </c>
      <c r="F2656" s="34"/>
      <c r="G2656" s="34"/>
      <c r="H2656" s="33"/>
      <c r="I2656" s="33"/>
      <c r="J2656" s="33"/>
      <c r="K2656" s="33"/>
    </row>
    <row r="2657" spans="1:11" outlineLevel="1" x14ac:dyDescent="0.2">
      <c r="A2657" s="31"/>
      <c r="B2657" s="32"/>
      <c r="C2657" s="71" t="s">
        <v>7300</v>
      </c>
      <c r="D2657" s="64"/>
      <c r="E2657" s="65">
        <v>0.78</v>
      </c>
      <c r="F2657" s="34"/>
      <c r="G2657" s="34"/>
      <c r="H2657" s="33"/>
      <c r="I2657" s="33"/>
      <c r="J2657" s="33"/>
      <c r="K2657" s="33"/>
    </row>
    <row r="2658" spans="1:11" outlineLevel="1" x14ac:dyDescent="0.2">
      <c r="A2658" s="31"/>
      <c r="B2658" s="32"/>
      <c r="C2658" s="71" t="s">
        <v>7304</v>
      </c>
      <c r="D2658" s="64"/>
      <c r="E2658" s="65">
        <v>2.93</v>
      </c>
      <c r="F2658" s="34"/>
      <c r="G2658" s="34"/>
      <c r="H2658" s="33"/>
      <c r="I2658" s="33"/>
      <c r="J2658" s="33"/>
      <c r="K2658" s="33"/>
    </row>
    <row r="2659" spans="1:11" outlineLevel="1" x14ac:dyDescent="0.2">
      <c r="A2659" s="31"/>
      <c r="B2659" s="32"/>
      <c r="C2659" s="71" t="s">
        <v>7305</v>
      </c>
      <c r="D2659" s="64"/>
      <c r="E2659" s="65">
        <v>12.15</v>
      </c>
      <c r="F2659" s="34"/>
      <c r="G2659" s="34"/>
      <c r="H2659" s="33"/>
      <c r="I2659" s="33"/>
      <c r="J2659" s="33"/>
      <c r="K2659" s="33"/>
    </row>
    <row r="2660" spans="1:11" outlineLevel="1" x14ac:dyDescent="0.2">
      <c r="A2660" s="31"/>
      <c r="B2660" s="32"/>
      <c r="C2660" s="71" t="s">
        <v>7310</v>
      </c>
      <c r="D2660" s="64"/>
      <c r="E2660" s="65">
        <v>1.33</v>
      </c>
      <c r="F2660" s="34"/>
      <c r="G2660" s="34"/>
      <c r="H2660" s="33"/>
      <c r="I2660" s="33"/>
      <c r="J2660" s="33"/>
      <c r="K2660" s="33"/>
    </row>
    <row r="2661" spans="1:11" outlineLevel="1" x14ac:dyDescent="0.2">
      <c r="A2661" s="31"/>
      <c r="B2661" s="32"/>
      <c r="C2661" s="71" t="s">
        <v>7321</v>
      </c>
      <c r="D2661" s="64"/>
      <c r="E2661" s="65">
        <v>4.2</v>
      </c>
      <c r="F2661" s="34"/>
      <c r="G2661" s="34"/>
      <c r="H2661" s="33"/>
      <c r="I2661" s="33"/>
      <c r="J2661" s="33"/>
      <c r="K2661" s="33"/>
    </row>
    <row r="2662" spans="1:11" outlineLevel="1" x14ac:dyDescent="0.2">
      <c r="A2662" s="31"/>
      <c r="B2662" s="32"/>
      <c r="C2662" s="72" t="s">
        <v>2415</v>
      </c>
      <c r="D2662" s="66"/>
      <c r="E2662" s="67">
        <v>10.523999999999999</v>
      </c>
      <c r="F2662" s="34"/>
      <c r="G2662" s="34"/>
      <c r="H2662" s="33"/>
      <c r="I2662" s="33"/>
      <c r="J2662" s="33"/>
      <c r="K2662" s="33"/>
    </row>
    <row r="2663" spans="1:11" ht="22.5" outlineLevel="1" x14ac:dyDescent="0.2">
      <c r="A2663" s="43">
        <v>198</v>
      </c>
      <c r="B2663" s="44" t="s">
        <v>2422</v>
      </c>
      <c r="C2663" s="59" t="s">
        <v>2423</v>
      </c>
      <c r="D2663" s="45" t="s">
        <v>373</v>
      </c>
      <c r="E2663" s="46">
        <v>11.77</v>
      </c>
      <c r="F2663" s="47">
        <v>0</v>
      </c>
      <c r="G2663" s="48">
        <f>ROUND(E2663*F2663,2)</f>
        <v>0</v>
      </c>
      <c r="H2663" s="46">
        <v>6.2500000000000003E-3</v>
      </c>
      <c r="I2663" s="46">
        <f>ROUND(E2663*H2663,2)</f>
        <v>7.0000000000000007E-2</v>
      </c>
      <c r="J2663" s="46">
        <v>0</v>
      </c>
      <c r="K2663" s="46">
        <f>ROUND(E2663*J2663,2)</f>
        <v>0</v>
      </c>
    </row>
    <row r="2664" spans="1:11" outlineLevel="1" x14ac:dyDescent="0.2">
      <c r="A2664" s="31"/>
      <c r="B2664" s="32"/>
      <c r="C2664" s="71" t="s">
        <v>7308</v>
      </c>
      <c r="D2664" s="64"/>
      <c r="E2664" s="65">
        <v>6.2</v>
      </c>
      <c r="F2664" s="34"/>
      <c r="G2664" s="34"/>
      <c r="H2664" s="33"/>
      <c r="I2664" s="33"/>
      <c r="J2664" s="33"/>
      <c r="K2664" s="33"/>
    </row>
    <row r="2665" spans="1:11" outlineLevel="1" x14ac:dyDescent="0.2">
      <c r="A2665" s="31"/>
      <c r="B2665" s="32"/>
      <c r="C2665" s="71" t="s">
        <v>7319</v>
      </c>
      <c r="D2665" s="64"/>
      <c r="E2665" s="65">
        <v>4.5</v>
      </c>
      <c r="F2665" s="34"/>
      <c r="G2665" s="34"/>
      <c r="H2665" s="33"/>
      <c r="I2665" s="33"/>
      <c r="J2665" s="33"/>
      <c r="K2665" s="33"/>
    </row>
    <row r="2666" spans="1:11" outlineLevel="1" x14ac:dyDescent="0.2">
      <c r="A2666" s="31"/>
      <c r="B2666" s="32"/>
      <c r="C2666" s="72" t="s">
        <v>2415</v>
      </c>
      <c r="D2666" s="66"/>
      <c r="E2666" s="67">
        <v>1.07</v>
      </c>
      <c r="F2666" s="34"/>
      <c r="G2666" s="34"/>
      <c r="H2666" s="33"/>
      <c r="I2666" s="33"/>
      <c r="J2666" s="33"/>
      <c r="K2666" s="33"/>
    </row>
    <row r="2667" spans="1:11" ht="22.5" outlineLevel="1" x14ac:dyDescent="0.2">
      <c r="A2667" s="43">
        <v>199</v>
      </c>
      <c r="B2667" s="44" t="s">
        <v>2424</v>
      </c>
      <c r="C2667" s="59" t="s">
        <v>2425</v>
      </c>
      <c r="D2667" s="45" t="s">
        <v>373</v>
      </c>
      <c r="E2667" s="46">
        <v>20.239999999999998</v>
      </c>
      <c r="F2667" s="47">
        <v>0</v>
      </c>
      <c r="G2667" s="48">
        <f>ROUND(E2667*F2667,2)</f>
        <v>0</v>
      </c>
      <c r="H2667" s="46">
        <v>7.4900000000000001E-3</v>
      </c>
      <c r="I2667" s="46">
        <f>ROUND(E2667*H2667,2)</f>
        <v>0.15</v>
      </c>
      <c r="J2667" s="46">
        <v>0</v>
      </c>
      <c r="K2667" s="46">
        <f>ROUND(E2667*J2667,2)</f>
        <v>0</v>
      </c>
    </row>
    <row r="2668" spans="1:11" outlineLevel="1" x14ac:dyDescent="0.2">
      <c r="A2668" s="31"/>
      <c r="B2668" s="32"/>
      <c r="C2668" s="71" t="s">
        <v>7301</v>
      </c>
      <c r="D2668" s="64"/>
      <c r="E2668" s="65">
        <v>1.8</v>
      </c>
      <c r="F2668" s="34"/>
      <c r="G2668" s="34"/>
      <c r="H2668" s="33"/>
      <c r="I2668" s="33"/>
      <c r="J2668" s="33"/>
      <c r="K2668" s="33"/>
    </row>
    <row r="2669" spans="1:11" outlineLevel="1" x14ac:dyDescent="0.2">
      <c r="A2669" s="31"/>
      <c r="B2669" s="32"/>
      <c r="C2669" s="71" t="s">
        <v>7302</v>
      </c>
      <c r="D2669" s="64"/>
      <c r="E2669" s="65">
        <v>7.6</v>
      </c>
      <c r="F2669" s="34"/>
      <c r="G2669" s="34"/>
      <c r="H2669" s="33"/>
      <c r="I2669" s="33"/>
      <c r="J2669" s="33"/>
      <c r="K2669" s="33"/>
    </row>
    <row r="2670" spans="1:11" outlineLevel="1" x14ac:dyDescent="0.2">
      <c r="A2670" s="31"/>
      <c r="B2670" s="32"/>
      <c r="C2670" s="71" t="s">
        <v>7316</v>
      </c>
      <c r="D2670" s="64"/>
      <c r="E2670" s="65">
        <v>1.5</v>
      </c>
      <c r="F2670" s="34"/>
      <c r="G2670" s="34"/>
      <c r="H2670" s="33"/>
      <c r="I2670" s="33"/>
      <c r="J2670" s="33"/>
      <c r="K2670" s="33"/>
    </row>
    <row r="2671" spans="1:11" outlineLevel="1" x14ac:dyDescent="0.2">
      <c r="A2671" s="31"/>
      <c r="B2671" s="32"/>
      <c r="C2671" s="71" t="s">
        <v>7318</v>
      </c>
      <c r="D2671" s="64"/>
      <c r="E2671" s="65">
        <v>7.5</v>
      </c>
      <c r="F2671" s="34"/>
      <c r="G2671" s="34"/>
      <c r="H2671" s="33"/>
      <c r="I2671" s="33"/>
      <c r="J2671" s="33"/>
      <c r="K2671" s="33"/>
    </row>
    <row r="2672" spans="1:11" outlineLevel="1" x14ac:dyDescent="0.2">
      <c r="A2672" s="31"/>
      <c r="B2672" s="32"/>
      <c r="C2672" s="72" t="s">
        <v>2415</v>
      </c>
      <c r="D2672" s="66"/>
      <c r="E2672" s="67">
        <v>1.84</v>
      </c>
      <c r="F2672" s="34"/>
      <c r="G2672" s="34"/>
      <c r="H2672" s="33"/>
      <c r="I2672" s="33"/>
      <c r="J2672" s="33"/>
      <c r="K2672" s="33"/>
    </row>
    <row r="2673" spans="1:11" ht="22.5" outlineLevel="1" x14ac:dyDescent="0.2">
      <c r="A2673" s="43">
        <v>200</v>
      </c>
      <c r="B2673" s="44" t="s">
        <v>2426</v>
      </c>
      <c r="C2673" s="59" t="s">
        <v>2427</v>
      </c>
      <c r="D2673" s="45" t="s">
        <v>373</v>
      </c>
      <c r="E2673" s="46">
        <v>8.734</v>
      </c>
      <c r="F2673" s="47">
        <v>0</v>
      </c>
      <c r="G2673" s="48">
        <f>ROUND(E2673*F2673,2)</f>
        <v>0</v>
      </c>
      <c r="H2673" s="46">
        <v>7.4900000000000001E-3</v>
      </c>
      <c r="I2673" s="46">
        <f>ROUND(E2673*H2673,2)</f>
        <v>7.0000000000000007E-2</v>
      </c>
      <c r="J2673" s="46">
        <v>0</v>
      </c>
      <c r="K2673" s="46">
        <f>ROUND(E2673*J2673,2)</f>
        <v>0</v>
      </c>
    </row>
    <row r="2674" spans="1:11" outlineLevel="1" x14ac:dyDescent="0.2">
      <c r="A2674" s="31"/>
      <c r="B2674" s="32"/>
      <c r="C2674" s="71" t="s">
        <v>7295</v>
      </c>
      <c r="D2674" s="64"/>
      <c r="E2674" s="65">
        <v>2.54</v>
      </c>
      <c r="F2674" s="34"/>
      <c r="G2674" s="34"/>
      <c r="H2674" s="33"/>
      <c r="I2674" s="33"/>
      <c r="J2674" s="33"/>
      <c r="K2674" s="33"/>
    </row>
    <row r="2675" spans="1:11" outlineLevel="1" x14ac:dyDescent="0.2">
      <c r="A2675" s="31"/>
      <c r="B2675" s="32"/>
      <c r="C2675" s="71" t="s">
        <v>7296</v>
      </c>
      <c r="D2675" s="64"/>
      <c r="E2675" s="65">
        <v>2.4</v>
      </c>
      <c r="F2675" s="34"/>
      <c r="G2675" s="34"/>
      <c r="H2675" s="33"/>
      <c r="I2675" s="33"/>
      <c r="J2675" s="33"/>
      <c r="K2675" s="33"/>
    </row>
    <row r="2676" spans="1:11" outlineLevel="1" x14ac:dyDescent="0.2">
      <c r="A2676" s="31"/>
      <c r="B2676" s="32"/>
      <c r="C2676" s="71" t="s">
        <v>7317</v>
      </c>
      <c r="D2676" s="64"/>
      <c r="E2676" s="65">
        <v>3</v>
      </c>
      <c r="F2676" s="34"/>
      <c r="G2676" s="34"/>
      <c r="H2676" s="33"/>
      <c r="I2676" s="33"/>
      <c r="J2676" s="33"/>
      <c r="K2676" s="33"/>
    </row>
    <row r="2677" spans="1:11" outlineLevel="1" x14ac:dyDescent="0.2">
      <c r="A2677" s="31"/>
      <c r="B2677" s="32"/>
      <c r="C2677" s="72" t="s">
        <v>2415</v>
      </c>
      <c r="D2677" s="66"/>
      <c r="E2677" s="67">
        <v>0.79400000000000004</v>
      </c>
      <c r="F2677" s="34"/>
      <c r="G2677" s="34"/>
      <c r="H2677" s="33"/>
      <c r="I2677" s="33"/>
      <c r="J2677" s="33"/>
      <c r="K2677" s="33"/>
    </row>
    <row r="2678" spans="1:11" x14ac:dyDescent="0.2">
      <c r="A2678" s="36" t="s">
        <v>148</v>
      </c>
      <c r="B2678" s="37" t="s">
        <v>50</v>
      </c>
      <c r="C2678" s="58" t="s">
        <v>51</v>
      </c>
      <c r="D2678" s="38"/>
      <c r="E2678" s="39"/>
      <c r="F2678" s="40"/>
      <c r="G2678" s="40">
        <f>SUM(G2679:G2726)</f>
        <v>0</v>
      </c>
      <c r="H2678" s="39"/>
      <c r="I2678" s="39">
        <f>SUM(I2679:I2726)</f>
        <v>5.1399999999999952</v>
      </c>
      <c r="J2678" s="39"/>
      <c r="K2678" s="39">
        <f>SUM(K2679:K2726)</f>
        <v>0</v>
      </c>
    </row>
    <row r="2679" spans="1:11" outlineLevel="1" x14ac:dyDescent="0.2">
      <c r="A2679" s="43">
        <v>201</v>
      </c>
      <c r="B2679" s="44" t="s">
        <v>2428</v>
      </c>
      <c r="C2679" s="59" t="s">
        <v>2429</v>
      </c>
      <c r="D2679" s="45" t="s">
        <v>2430</v>
      </c>
      <c r="E2679" s="46">
        <v>43</v>
      </c>
      <c r="F2679" s="47">
        <v>0</v>
      </c>
      <c r="G2679" s="48">
        <f>ROUND(E2679*F2679,2)</f>
        <v>0</v>
      </c>
      <c r="H2679" s="46">
        <v>1E-3</v>
      </c>
      <c r="I2679" s="46">
        <f>ROUND(E2679*H2679,2)</f>
        <v>0.04</v>
      </c>
      <c r="J2679" s="46">
        <v>0</v>
      </c>
      <c r="K2679" s="46">
        <f>ROUND(E2679*J2679,2)</f>
        <v>0</v>
      </c>
    </row>
    <row r="2680" spans="1:11" outlineLevel="1" x14ac:dyDescent="0.2">
      <c r="A2680" s="31"/>
      <c r="B2680" s="32"/>
      <c r="C2680" s="365" t="s">
        <v>2431</v>
      </c>
      <c r="D2680" s="366"/>
      <c r="E2680" s="366"/>
      <c r="F2680" s="366"/>
      <c r="G2680" s="366"/>
      <c r="H2680" s="33"/>
      <c r="I2680" s="33"/>
      <c r="J2680" s="33"/>
      <c r="K2680" s="33"/>
    </row>
    <row r="2681" spans="1:11" outlineLevel="1" x14ac:dyDescent="0.2">
      <c r="A2681" s="31"/>
      <c r="B2681" s="32"/>
      <c r="C2681" s="71" t="s">
        <v>7347</v>
      </c>
      <c r="D2681" s="64"/>
      <c r="E2681" s="65">
        <v>8</v>
      </c>
      <c r="F2681" s="34"/>
      <c r="G2681" s="34"/>
      <c r="H2681" s="33"/>
      <c r="I2681" s="33"/>
      <c r="J2681" s="33"/>
      <c r="K2681" s="33"/>
    </row>
    <row r="2682" spans="1:11" outlineLevel="1" x14ac:dyDescent="0.2">
      <c r="A2682" s="31"/>
      <c r="B2682" s="32"/>
      <c r="C2682" s="71" t="s">
        <v>7348</v>
      </c>
      <c r="D2682" s="64"/>
      <c r="E2682" s="65">
        <v>14</v>
      </c>
      <c r="F2682" s="34"/>
      <c r="G2682" s="34"/>
      <c r="H2682" s="33"/>
      <c r="I2682" s="33"/>
      <c r="J2682" s="33"/>
      <c r="K2682" s="33"/>
    </row>
    <row r="2683" spans="1:11" outlineLevel="1" x14ac:dyDescent="0.2">
      <c r="A2683" s="31"/>
      <c r="B2683" s="32"/>
      <c r="C2683" s="71" t="s">
        <v>7349</v>
      </c>
      <c r="D2683" s="64"/>
      <c r="E2683" s="65">
        <v>6</v>
      </c>
      <c r="F2683" s="34"/>
      <c r="G2683" s="34"/>
      <c r="H2683" s="33"/>
      <c r="I2683" s="33"/>
      <c r="J2683" s="33"/>
      <c r="K2683" s="33"/>
    </row>
    <row r="2684" spans="1:11" outlineLevel="1" x14ac:dyDescent="0.2">
      <c r="A2684" s="31"/>
      <c r="B2684" s="32"/>
      <c r="C2684" s="71" t="s">
        <v>7350</v>
      </c>
      <c r="D2684" s="64"/>
      <c r="E2684" s="65">
        <v>1</v>
      </c>
      <c r="F2684" s="34"/>
      <c r="G2684" s="34"/>
      <c r="H2684" s="33"/>
      <c r="I2684" s="33"/>
      <c r="J2684" s="33"/>
      <c r="K2684" s="33"/>
    </row>
    <row r="2685" spans="1:11" outlineLevel="1" x14ac:dyDescent="0.2">
      <c r="A2685" s="31"/>
      <c r="B2685" s="32"/>
      <c r="C2685" s="71" t="s">
        <v>7351</v>
      </c>
      <c r="D2685" s="64"/>
      <c r="E2685" s="65">
        <v>5</v>
      </c>
      <c r="F2685" s="34"/>
      <c r="G2685" s="34"/>
      <c r="H2685" s="33"/>
      <c r="I2685" s="33"/>
      <c r="J2685" s="33"/>
      <c r="K2685" s="33"/>
    </row>
    <row r="2686" spans="1:11" outlineLevel="1" x14ac:dyDescent="0.2">
      <c r="A2686" s="31"/>
      <c r="B2686" s="32"/>
      <c r="C2686" s="71" t="s">
        <v>7352</v>
      </c>
      <c r="D2686" s="64"/>
      <c r="E2686" s="65">
        <v>1</v>
      </c>
      <c r="F2686" s="34"/>
      <c r="G2686" s="34"/>
      <c r="H2686" s="33"/>
      <c r="I2686" s="33"/>
      <c r="J2686" s="33"/>
      <c r="K2686" s="33"/>
    </row>
    <row r="2687" spans="1:11" outlineLevel="1" x14ac:dyDescent="0.2">
      <c r="A2687" s="31"/>
      <c r="B2687" s="32"/>
      <c r="C2687" s="71" t="s">
        <v>7353</v>
      </c>
      <c r="D2687" s="64"/>
      <c r="E2687" s="65">
        <v>1</v>
      </c>
      <c r="F2687" s="34"/>
      <c r="G2687" s="34"/>
      <c r="H2687" s="33"/>
      <c r="I2687" s="33"/>
      <c r="J2687" s="33"/>
      <c r="K2687" s="33"/>
    </row>
    <row r="2688" spans="1:11" outlineLevel="1" x14ac:dyDescent="0.2">
      <c r="A2688" s="31"/>
      <c r="B2688" s="32"/>
      <c r="C2688" s="71" t="s">
        <v>7354</v>
      </c>
      <c r="D2688" s="64"/>
      <c r="E2688" s="65">
        <v>2</v>
      </c>
      <c r="F2688" s="34"/>
      <c r="G2688" s="34"/>
      <c r="H2688" s="33"/>
      <c r="I2688" s="33"/>
      <c r="J2688" s="33"/>
      <c r="K2688" s="33"/>
    </row>
    <row r="2689" spans="1:11" outlineLevel="1" x14ac:dyDescent="0.2">
      <c r="A2689" s="31"/>
      <c r="B2689" s="32"/>
      <c r="C2689" s="71" t="s">
        <v>7355</v>
      </c>
      <c r="D2689" s="64"/>
      <c r="E2689" s="65">
        <v>2</v>
      </c>
      <c r="F2689" s="34"/>
      <c r="G2689" s="34"/>
      <c r="H2689" s="33"/>
      <c r="I2689" s="33"/>
      <c r="J2689" s="33"/>
      <c r="K2689" s="33"/>
    </row>
    <row r="2690" spans="1:11" outlineLevel="1" x14ac:dyDescent="0.2">
      <c r="A2690" s="31"/>
      <c r="B2690" s="32"/>
      <c r="C2690" s="71" t="s">
        <v>7356</v>
      </c>
      <c r="D2690" s="64"/>
      <c r="E2690" s="65">
        <v>2</v>
      </c>
      <c r="F2690" s="34"/>
      <c r="G2690" s="34"/>
      <c r="H2690" s="33"/>
      <c r="I2690" s="33"/>
      <c r="J2690" s="33"/>
      <c r="K2690" s="33"/>
    </row>
    <row r="2691" spans="1:11" outlineLevel="1" x14ac:dyDescent="0.2">
      <c r="A2691" s="31"/>
      <c r="B2691" s="32"/>
      <c r="C2691" s="71" t="s">
        <v>7357</v>
      </c>
      <c r="D2691" s="64"/>
      <c r="E2691" s="65">
        <v>1</v>
      </c>
      <c r="F2691" s="34"/>
      <c r="G2691" s="34"/>
      <c r="H2691" s="33"/>
      <c r="I2691" s="33"/>
      <c r="J2691" s="33"/>
      <c r="K2691" s="33"/>
    </row>
    <row r="2692" spans="1:11" ht="22.5" outlineLevel="1" x14ac:dyDescent="0.2">
      <c r="A2692" s="51">
        <v>202</v>
      </c>
      <c r="B2692" s="52" t="s">
        <v>2440</v>
      </c>
      <c r="C2692" s="60" t="s">
        <v>2448</v>
      </c>
      <c r="D2692" s="53" t="s">
        <v>505</v>
      </c>
      <c r="E2692" s="54">
        <v>8</v>
      </c>
      <c r="F2692" s="55">
        <v>0</v>
      </c>
      <c r="G2692" s="56">
        <f t="shared" ref="G2692:G2700" si="3">ROUND(E2692*F2692,2)</f>
        <v>0</v>
      </c>
      <c r="H2692" s="54">
        <v>0.05</v>
      </c>
      <c r="I2692" s="54">
        <f t="shared" ref="I2692:I2700" si="4">ROUND(E2692*H2692,2)</f>
        <v>0.4</v>
      </c>
      <c r="J2692" s="54">
        <v>0</v>
      </c>
      <c r="K2692" s="54">
        <f t="shared" ref="K2692:K2700" si="5">ROUND(E2692*J2692,2)</f>
        <v>0</v>
      </c>
    </row>
    <row r="2693" spans="1:11" ht="22.5" outlineLevel="1" x14ac:dyDescent="0.2">
      <c r="A2693" s="51">
        <v>203</v>
      </c>
      <c r="B2693" s="52" t="s">
        <v>2442</v>
      </c>
      <c r="C2693" s="60" t="s">
        <v>2448</v>
      </c>
      <c r="D2693" s="53" t="s">
        <v>505</v>
      </c>
      <c r="E2693" s="54">
        <v>29</v>
      </c>
      <c r="F2693" s="55">
        <v>0</v>
      </c>
      <c r="G2693" s="56">
        <f t="shared" si="3"/>
        <v>0</v>
      </c>
      <c r="H2693" s="54">
        <v>0.05</v>
      </c>
      <c r="I2693" s="54">
        <f t="shared" si="4"/>
        <v>1.45</v>
      </c>
      <c r="J2693" s="54">
        <v>0</v>
      </c>
      <c r="K2693" s="54">
        <f t="shared" si="5"/>
        <v>0</v>
      </c>
    </row>
    <row r="2694" spans="1:11" ht="22.5" outlineLevel="1" x14ac:dyDescent="0.2">
      <c r="A2694" s="51">
        <v>204</v>
      </c>
      <c r="B2694" s="52" t="s">
        <v>2443</v>
      </c>
      <c r="C2694" s="60" t="s">
        <v>2441</v>
      </c>
      <c r="D2694" s="53" t="s">
        <v>505</v>
      </c>
      <c r="E2694" s="54">
        <v>10</v>
      </c>
      <c r="F2694" s="55">
        <v>0</v>
      </c>
      <c r="G2694" s="56">
        <f t="shared" si="3"/>
        <v>0</v>
      </c>
      <c r="H2694" s="54">
        <v>0.05</v>
      </c>
      <c r="I2694" s="54">
        <f t="shared" si="4"/>
        <v>0.5</v>
      </c>
      <c r="J2694" s="54">
        <v>0</v>
      </c>
      <c r="K2694" s="54">
        <f t="shared" si="5"/>
        <v>0</v>
      </c>
    </row>
    <row r="2695" spans="1:11" ht="22.5" outlineLevel="1" x14ac:dyDescent="0.2">
      <c r="A2695" s="51">
        <v>205</v>
      </c>
      <c r="B2695" s="52" t="s">
        <v>2445</v>
      </c>
      <c r="C2695" s="60" t="s">
        <v>2441</v>
      </c>
      <c r="D2695" s="53" t="s">
        <v>505</v>
      </c>
      <c r="E2695" s="54">
        <v>1</v>
      </c>
      <c r="F2695" s="55">
        <v>0</v>
      </c>
      <c r="G2695" s="56">
        <f t="shared" si="3"/>
        <v>0</v>
      </c>
      <c r="H2695" s="54">
        <v>0.05</v>
      </c>
      <c r="I2695" s="54">
        <f t="shared" si="4"/>
        <v>0.05</v>
      </c>
      <c r="J2695" s="54">
        <v>0</v>
      </c>
      <c r="K2695" s="54">
        <f t="shared" si="5"/>
        <v>0</v>
      </c>
    </row>
    <row r="2696" spans="1:11" ht="22.5" outlineLevel="1" x14ac:dyDescent="0.2">
      <c r="A2696" s="51">
        <v>206</v>
      </c>
      <c r="B2696" s="52" t="s">
        <v>2447</v>
      </c>
      <c r="C2696" s="60" t="s">
        <v>2446</v>
      </c>
      <c r="D2696" s="53" t="s">
        <v>505</v>
      </c>
      <c r="E2696" s="54">
        <v>10</v>
      </c>
      <c r="F2696" s="55">
        <v>0</v>
      </c>
      <c r="G2696" s="56">
        <f t="shared" si="3"/>
        <v>0</v>
      </c>
      <c r="H2696" s="54">
        <v>0.05</v>
      </c>
      <c r="I2696" s="54">
        <f t="shared" si="4"/>
        <v>0.5</v>
      </c>
      <c r="J2696" s="54">
        <v>0</v>
      </c>
      <c r="K2696" s="54">
        <f t="shared" si="5"/>
        <v>0</v>
      </c>
    </row>
    <row r="2697" spans="1:11" ht="22.5" outlineLevel="1" x14ac:dyDescent="0.2">
      <c r="A2697" s="51">
        <v>207</v>
      </c>
      <c r="B2697" s="52" t="s">
        <v>2449</v>
      </c>
      <c r="C2697" s="60" t="s">
        <v>2441</v>
      </c>
      <c r="D2697" s="53" t="s">
        <v>505</v>
      </c>
      <c r="E2697" s="54">
        <v>4</v>
      </c>
      <c r="F2697" s="55">
        <v>0</v>
      </c>
      <c r="G2697" s="56">
        <f t="shared" si="3"/>
        <v>0</v>
      </c>
      <c r="H2697" s="54">
        <v>0.05</v>
      </c>
      <c r="I2697" s="54">
        <f t="shared" si="4"/>
        <v>0.2</v>
      </c>
      <c r="J2697" s="54">
        <v>0</v>
      </c>
      <c r="K2697" s="54">
        <f t="shared" si="5"/>
        <v>0</v>
      </c>
    </row>
    <row r="2698" spans="1:11" ht="22.5" outlineLevel="1" x14ac:dyDescent="0.2">
      <c r="A2698" s="51">
        <v>208</v>
      </c>
      <c r="B2698" s="52" t="s">
        <v>2451</v>
      </c>
      <c r="C2698" s="60" t="s">
        <v>2448</v>
      </c>
      <c r="D2698" s="53" t="s">
        <v>505</v>
      </c>
      <c r="E2698" s="54">
        <v>1</v>
      </c>
      <c r="F2698" s="55">
        <v>0</v>
      </c>
      <c r="G2698" s="56">
        <f t="shared" si="3"/>
        <v>0</v>
      </c>
      <c r="H2698" s="54">
        <v>0.05</v>
      </c>
      <c r="I2698" s="54">
        <f t="shared" si="4"/>
        <v>0.05</v>
      </c>
      <c r="J2698" s="54">
        <v>0</v>
      </c>
      <c r="K2698" s="54">
        <f t="shared" si="5"/>
        <v>0</v>
      </c>
    </row>
    <row r="2699" spans="1:11" ht="22.5" outlineLevel="1" x14ac:dyDescent="0.2">
      <c r="A2699" s="51">
        <v>209</v>
      </c>
      <c r="B2699" s="52" t="s">
        <v>2452</v>
      </c>
      <c r="C2699" s="60" t="s">
        <v>2448</v>
      </c>
      <c r="D2699" s="53" t="s">
        <v>505</v>
      </c>
      <c r="E2699" s="54">
        <v>1</v>
      </c>
      <c r="F2699" s="55">
        <v>0</v>
      </c>
      <c r="G2699" s="56">
        <f t="shared" si="3"/>
        <v>0</v>
      </c>
      <c r="H2699" s="54">
        <v>0.05</v>
      </c>
      <c r="I2699" s="54">
        <f t="shared" si="4"/>
        <v>0.05</v>
      </c>
      <c r="J2699" s="54">
        <v>0</v>
      </c>
      <c r="K2699" s="54">
        <f t="shared" si="5"/>
        <v>0</v>
      </c>
    </row>
    <row r="2700" spans="1:11" ht="22.5" outlineLevel="1" x14ac:dyDescent="0.2">
      <c r="A2700" s="43">
        <v>210</v>
      </c>
      <c r="B2700" s="44" t="s">
        <v>2453</v>
      </c>
      <c r="C2700" s="59" t="s">
        <v>7358</v>
      </c>
      <c r="D2700" s="45" t="s">
        <v>505</v>
      </c>
      <c r="E2700" s="46">
        <v>1</v>
      </c>
      <c r="F2700" s="47">
        <v>0</v>
      </c>
      <c r="G2700" s="48">
        <f t="shared" si="3"/>
        <v>0</v>
      </c>
      <c r="H2700" s="46">
        <v>0.05</v>
      </c>
      <c r="I2700" s="46">
        <f t="shared" si="4"/>
        <v>0.05</v>
      </c>
      <c r="J2700" s="46">
        <v>0</v>
      </c>
      <c r="K2700" s="46">
        <f t="shared" si="5"/>
        <v>0</v>
      </c>
    </row>
    <row r="2701" spans="1:11" outlineLevel="1" x14ac:dyDescent="0.2">
      <c r="A2701" s="31"/>
      <c r="B2701" s="32"/>
      <c r="C2701" s="365" t="s">
        <v>7359</v>
      </c>
      <c r="D2701" s="366"/>
      <c r="E2701" s="366"/>
      <c r="F2701" s="366"/>
      <c r="G2701" s="366"/>
      <c r="H2701" s="33"/>
      <c r="I2701" s="33"/>
      <c r="J2701" s="33"/>
      <c r="K2701" s="33"/>
    </row>
    <row r="2702" spans="1:11" ht="22.5" outlineLevel="1" x14ac:dyDescent="0.2">
      <c r="A2702" s="43">
        <v>211</v>
      </c>
      <c r="B2702" s="44" t="s">
        <v>2454</v>
      </c>
      <c r="C2702" s="59" t="s">
        <v>7360</v>
      </c>
      <c r="D2702" s="45" t="s">
        <v>505</v>
      </c>
      <c r="E2702" s="46">
        <v>1</v>
      </c>
      <c r="F2702" s="47">
        <v>0</v>
      </c>
      <c r="G2702" s="48">
        <f>ROUND(E2702*F2702,2)</f>
        <v>0</v>
      </c>
      <c r="H2702" s="46">
        <v>0.05</v>
      </c>
      <c r="I2702" s="46">
        <f>ROUND(E2702*H2702,2)</f>
        <v>0.05</v>
      </c>
      <c r="J2702" s="46">
        <v>0</v>
      </c>
      <c r="K2702" s="46">
        <f>ROUND(E2702*J2702,2)</f>
        <v>0</v>
      </c>
    </row>
    <row r="2703" spans="1:11" outlineLevel="1" x14ac:dyDescent="0.2">
      <c r="A2703" s="31"/>
      <c r="B2703" s="32"/>
      <c r="C2703" s="365" t="s">
        <v>7359</v>
      </c>
      <c r="D2703" s="366"/>
      <c r="E2703" s="366"/>
      <c r="F2703" s="366"/>
      <c r="G2703" s="366"/>
      <c r="H2703" s="33"/>
      <c r="I2703" s="33"/>
      <c r="J2703" s="33"/>
      <c r="K2703" s="33"/>
    </row>
    <row r="2704" spans="1:11" ht="22.5" outlineLevel="1" x14ac:dyDescent="0.2">
      <c r="A2704" s="51">
        <v>212</v>
      </c>
      <c r="B2704" s="52" t="s">
        <v>2457</v>
      </c>
      <c r="C2704" s="60" t="s">
        <v>2446</v>
      </c>
      <c r="D2704" s="53" t="s">
        <v>505</v>
      </c>
      <c r="E2704" s="54">
        <v>6</v>
      </c>
      <c r="F2704" s="55">
        <v>0</v>
      </c>
      <c r="G2704" s="56">
        <f t="shared" ref="G2704:G2726" si="6">ROUND(E2704*F2704,2)</f>
        <v>0</v>
      </c>
      <c r="H2704" s="54">
        <v>0.05</v>
      </c>
      <c r="I2704" s="54">
        <f t="shared" ref="I2704:I2726" si="7">ROUND(E2704*H2704,2)</f>
        <v>0.3</v>
      </c>
      <c r="J2704" s="54">
        <v>0</v>
      </c>
      <c r="K2704" s="54">
        <f t="shared" ref="K2704:K2726" si="8">ROUND(E2704*J2704,2)</f>
        <v>0</v>
      </c>
    </row>
    <row r="2705" spans="1:11" ht="22.5" outlineLevel="1" x14ac:dyDescent="0.2">
      <c r="A2705" s="51">
        <v>213</v>
      </c>
      <c r="B2705" s="52" t="s">
        <v>2458</v>
      </c>
      <c r="C2705" s="60" t="s">
        <v>2446</v>
      </c>
      <c r="D2705" s="53" t="s">
        <v>505</v>
      </c>
      <c r="E2705" s="54">
        <v>4</v>
      </c>
      <c r="F2705" s="55">
        <v>0</v>
      </c>
      <c r="G2705" s="56">
        <f t="shared" si="6"/>
        <v>0</v>
      </c>
      <c r="H2705" s="54">
        <v>0.05</v>
      </c>
      <c r="I2705" s="54">
        <f t="shared" si="7"/>
        <v>0.2</v>
      </c>
      <c r="J2705" s="54">
        <v>0</v>
      </c>
      <c r="K2705" s="54">
        <f t="shared" si="8"/>
        <v>0</v>
      </c>
    </row>
    <row r="2706" spans="1:11" ht="22.5" outlineLevel="1" x14ac:dyDescent="0.2">
      <c r="A2706" s="51">
        <v>214</v>
      </c>
      <c r="B2706" s="52" t="s">
        <v>2460</v>
      </c>
      <c r="C2706" s="60" t="s">
        <v>2474</v>
      </c>
      <c r="D2706" s="53" t="s">
        <v>505</v>
      </c>
      <c r="E2706" s="54">
        <v>1</v>
      </c>
      <c r="F2706" s="55">
        <v>0</v>
      </c>
      <c r="G2706" s="56">
        <f t="shared" si="6"/>
        <v>0</v>
      </c>
      <c r="H2706" s="54">
        <v>0.05</v>
      </c>
      <c r="I2706" s="54">
        <f t="shared" si="7"/>
        <v>0.05</v>
      </c>
      <c r="J2706" s="54">
        <v>0</v>
      </c>
      <c r="K2706" s="54">
        <f t="shared" si="8"/>
        <v>0</v>
      </c>
    </row>
    <row r="2707" spans="1:11" ht="22.5" outlineLevel="1" x14ac:dyDescent="0.2">
      <c r="A2707" s="51">
        <v>215</v>
      </c>
      <c r="B2707" s="52" t="s">
        <v>2461</v>
      </c>
      <c r="C2707" s="60" t="s">
        <v>2446</v>
      </c>
      <c r="D2707" s="53" t="s">
        <v>505</v>
      </c>
      <c r="E2707" s="54">
        <v>2</v>
      </c>
      <c r="F2707" s="55">
        <v>0</v>
      </c>
      <c r="G2707" s="56">
        <f t="shared" si="6"/>
        <v>0</v>
      </c>
      <c r="H2707" s="54">
        <v>0.05</v>
      </c>
      <c r="I2707" s="54">
        <f t="shared" si="7"/>
        <v>0.1</v>
      </c>
      <c r="J2707" s="54">
        <v>0</v>
      </c>
      <c r="K2707" s="54">
        <f t="shared" si="8"/>
        <v>0</v>
      </c>
    </row>
    <row r="2708" spans="1:11" ht="22.5" outlineLevel="1" x14ac:dyDescent="0.2">
      <c r="A2708" s="51">
        <v>216</v>
      </c>
      <c r="B2708" s="52" t="s">
        <v>2462</v>
      </c>
      <c r="C2708" s="60" t="s">
        <v>2441</v>
      </c>
      <c r="D2708" s="53" t="s">
        <v>505</v>
      </c>
      <c r="E2708" s="54">
        <v>2</v>
      </c>
      <c r="F2708" s="55">
        <v>0</v>
      </c>
      <c r="G2708" s="56">
        <f t="shared" si="6"/>
        <v>0</v>
      </c>
      <c r="H2708" s="54">
        <v>0.05</v>
      </c>
      <c r="I2708" s="54">
        <f t="shared" si="7"/>
        <v>0.1</v>
      </c>
      <c r="J2708" s="54">
        <v>0</v>
      </c>
      <c r="K2708" s="54">
        <f t="shared" si="8"/>
        <v>0</v>
      </c>
    </row>
    <row r="2709" spans="1:11" ht="22.5" outlineLevel="1" x14ac:dyDescent="0.2">
      <c r="A2709" s="51">
        <v>217</v>
      </c>
      <c r="B2709" s="52" t="s">
        <v>2463</v>
      </c>
      <c r="C2709" s="60" t="s">
        <v>2446</v>
      </c>
      <c r="D2709" s="53" t="s">
        <v>505</v>
      </c>
      <c r="E2709" s="54">
        <v>2</v>
      </c>
      <c r="F2709" s="55">
        <v>0</v>
      </c>
      <c r="G2709" s="56">
        <f t="shared" si="6"/>
        <v>0</v>
      </c>
      <c r="H2709" s="54">
        <v>0.05</v>
      </c>
      <c r="I2709" s="54">
        <f t="shared" si="7"/>
        <v>0.1</v>
      </c>
      <c r="J2709" s="54">
        <v>0</v>
      </c>
      <c r="K2709" s="54">
        <f t="shared" si="8"/>
        <v>0</v>
      </c>
    </row>
    <row r="2710" spans="1:11" ht="22.5" outlineLevel="1" x14ac:dyDescent="0.2">
      <c r="A2710" s="51">
        <v>218</v>
      </c>
      <c r="B2710" s="52" t="s">
        <v>2464</v>
      </c>
      <c r="C2710" s="60" t="s">
        <v>2448</v>
      </c>
      <c r="D2710" s="53" t="s">
        <v>505</v>
      </c>
      <c r="E2710" s="54">
        <v>2</v>
      </c>
      <c r="F2710" s="55">
        <v>0</v>
      </c>
      <c r="G2710" s="56">
        <f t="shared" si="6"/>
        <v>0</v>
      </c>
      <c r="H2710" s="54">
        <v>0.05</v>
      </c>
      <c r="I2710" s="54">
        <f t="shared" si="7"/>
        <v>0.1</v>
      </c>
      <c r="J2710" s="54">
        <v>0</v>
      </c>
      <c r="K2710" s="54">
        <f t="shared" si="8"/>
        <v>0</v>
      </c>
    </row>
    <row r="2711" spans="1:11" ht="22.5" outlineLevel="1" x14ac:dyDescent="0.2">
      <c r="A2711" s="51">
        <v>219</v>
      </c>
      <c r="B2711" s="52" t="s">
        <v>2465</v>
      </c>
      <c r="C2711" s="60" t="s">
        <v>2474</v>
      </c>
      <c r="D2711" s="53" t="s">
        <v>505</v>
      </c>
      <c r="E2711" s="54">
        <v>1</v>
      </c>
      <c r="F2711" s="55">
        <v>0</v>
      </c>
      <c r="G2711" s="56">
        <f t="shared" si="6"/>
        <v>0</v>
      </c>
      <c r="H2711" s="54">
        <v>0.05</v>
      </c>
      <c r="I2711" s="54">
        <f t="shared" si="7"/>
        <v>0.05</v>
      </c>
      <c r="J2711" s="54">
        <v>0</v>
      </c>
      <c r="K2711" s="54">
        <f t="shared" si="8"/>
        <v>0</v>
      </c>
    </row>
    <row r="2712" spans="1:11" ht="22.5" outlineLevel="1" x14ac:dyDescent="0.2">
      <c r="A2712" s="51">
        <v>220</v>
      </c>
      <c r="B2712" s="52" t="s">
        <v>2466</v>
      </c>
      <c r="C2712" s="60" t="s">
        <v>2459</v>
      </c>
      <c r="D2712" s="53" t="s">
        <v>505</v>
      </c>
      <c r="E2712" s="54">
        <v>1</v>
      </c>
      <c r="F2712" s="55">
        <v>0</v>
      </c>
      <c r="G2712" s="56">
        <f t="shared" si="6"/>
        <v>0</v>
      </c>
      <c r="H2712" s="54">
        <v>0.05</v>
      </c>
      <c r="I2712" s="54">
        <f t="shared" si="7"/>
        <v>0.05</v>
      </c>
      <c r="J2712" s="54">
        <v>0</v>
      </c>
      <c r="K2712" s="54">
        <f t="shared" si="8"/>
        <v>0</v>
      </c>
    </row>
    <row r="2713" spans="1:11" ht="22.5" outlineLevel="1" x14ac:dyDescent="0.2">
      <c r="A2713" s="51">
        <v>221</v>
      </c>
      <c r="B2713" s="52" t="s">
        <v>2467</v>
      </c>
      <c r="C2713" s="60" t="s">
        <v>2446</v>
      </c>
      <c r="D2713" s="53" t="s">
        <v>505</v>
      </c>
      <c r="E2713" s="54">
        <v>1</v>
      </c>
      <c r="F2713" s="55">
        <v>0</v>
      </c>
      <c r="G2713" s="56">
        <f t="shared" si="6"/>
        <v>0</v>
      </c>
      <c r="H2713" s="54">
        <v>0.05</v>
      </c>
      <c r="I2713" s="54">
        <f t="shared" si="7"/>
        <v>0.05</v>
      </c>
      <c r="J2713" s="54">
        <v>0</v>
      </c>
      <c r="K2713" s="54">
        <f t="shared" si="8"/>
        <v>0</v>
      </c>
    </row>
    <row r="2714" spans="1:11" ht="22.5" outlineLevel="1" x14ac:dyDescent="0.2">
      <c r="A2714" s="51">
        <v>222</v>
      </c>
      <c r="B2714" s="52" t="s">
        <v>2469</v>
      </c>
      <c r="C2714" s="60" t="s">
        <v>2446</v>
      </c>
      <c r="D2714" s="53" t="s">
        <v>505</v>
      </c>
      <c r="E2714" s="54">
        <v>1</v>
      </c>
      <c r="F2714" s="55">
        <v>0</v>
      </c>
      <c r="G2714" s="56">
        <f t="shared" si="6"/>
        <v>0</v>
      </c>
      <c r="H2714" s="54">
        <v>0.05</v>
      </c>
      <c r="I2714" s="54">
        <f t="shared" si="7"/>
        <v>0.05</v>
      </c>
      <c r="J2714" s="54">
        <v>0</v>
      </c>
      <c r="K2714" s="54">
        <f t="shared" si="8"/>
        <v>0</v>
      </c>
    </row>
    <row r="2715" spans="1:11" ht="22.5" outlineLevel="1" x14ac:dyDescent="0.2">
      <c r="A2715" s="51">
        <v>223</v>
      </c>
      <c r="B2715" s="52" t="s">
        <v>2471</v>
      </c>
      <c r="C2715" s="60" t="s">
        <v>7361</v>
      </c>
      <c r="D2715" s="53" t="s">
        <v>505</v>
      </c>
      <c r="E2715" s="54">
        <v>1</v>
      </c>
      <c r="F2715" s="55">
        <v>0</v>
      </c>
      <c r="G2715" s="56">
        <f t="shared" si="6"/>
        <v>0</v>
      </c>
      <c r="H2715" s="54">
        <v>0.05</v>
      </c>
      <c r="I2715" s="54">
        <f t="shared" si="7"/>
        <v>0.05</v>
      </c>
      <c r="J2715" s="54">
        <v>0</v>
      </c>
      <c r="K2715" s="54">
        <f t="shared" si="8"/>
        <v>0</v>
      </c>
    </row>
    <row r="2716" spans="1:11" ht="22.5" outlineLevel="1" x14ac:dyDescent="0.2">
      <c r="A2716" s="51">
        <v>224</v>
      </c>
      <c r="B2716" s="52" t="s">
        <v>7362</v>
      </c>
      <c r="C2716" s="60" t="s">
        <v>2448</v>
      </c>
      <c r="D2716" s="53" t="s">
        <v>505</v>
      </c>
      <c r="E2716" s="54">
        <v>2</v>
      </c>
      <c r="F2716" s="55">
        <v>0</v>
      </c>
      <c r="G2716" s="56">
        <f t="shared" si="6"/>
        <v>0</v>
      </c>
      <c r="H2716" s="54">
        <v>0.05</v>
      </c>
      <c r="I2716" s="54">
        <f t="shared" si="7"/>
        <v>0.1</v>
      </c>
      <c r="J2716" s="54">
        <v>0</v>
      </c>
      <c r="K2716" s="54">
        <f t="shared" si="8"/>
        <v>0</v>
      </c>
    </row>
    <row r="2717" spans="1:11" ht="22.5" outlineLevel="1" x14ac:dyDescent="0.2">
      <c r="A2717" s="51">
        <v>225</v>
      </c>
      <c r="B2717" s="52" t="s">
        <v>2472</v>
      </c>
      <c r="C2717" s="60" t="s">
        <v>2441</v>
      </c>
      <c r="D2717" s="53" t="s">
        <v>505</v>
      </c>
      <c r="E2717" s="54">
        <v>1</v>
      </c>
      <c r="F2717" s="55">
        <v>0</v>
      </c>
      <c r="G2717" s="56">
        <f t="shared" si="6"/>
        <v>0</v>
      </c>
      <c r="H2717" s="54">
        <v>0.05</v>
      </c>
      <c r="I2717" s="54">
        <f t="shared" si="7"/>
        <v>0.05</v>
      </c>
      <c r="J2717" s="54">
        <v>0</v>
      </c>
      <c r="K2717" s="54">
        <f t="shared" si="8"/>
        <v>0</v>
      </c>
    </row>
    <row r="2718" spans="1:11" ht="22.5" outlineLevel="1" x14ac:dyDescent="0.2">
      <c r="A2718" s="51">
        <v>226</v>
      </c>
      <c r="B2718" s="52" t="s">
        <v>2473</v>
      </c>
      <c r="C2718" s="60" t="s">
        <v>2441</v>
      </c>
      <c r="D2718" s="53" t="s">
        <v>505</v>
      </c>
      <c r="E2718" s="54">
        <v>1</v>
      </c>
      <c r="F2718" s="55">
        <v>0</v>
      </c>
      <c r="G2718" s="56">
        <f t="shared" si="6"/>
        <v>0</v>
      </c>
      <c r="H2718" s="54">
        <v>0.05</v>
      </c>
      <c r="I2718" s="54">
        <f t="shared" si="7"/>
        <v>0.05</v>
      </c>
      <c r="J2718" s="54">
        <v>0</v>
      </c>
      <c r="K2718" s="54">
        <f t="shared" si="8"/>
        <v>0</v>
      </c>
    </row>
    <row r="2719" spans="1:11" ht="22.5" outlineLevel="1" x14ac:dyDescent="0.2">
      <c r="A2719" s="51">
        <v>227</v>
      </c>
      <c r="B2719" s="52" t="s">
        <v>2475</v>
      </c>
      <c r="C2719" s="60" t="s">
        <v>7361</v>
      </c>
      <c r="D2719" s="53" t="s">
        <v>505</v>
      </c>
      <c r="E2719" s="54">
        <v>1</v>
      </c>
      <c r="F2719" s="55">
        <v>0</v>
      </c>
      <c r="G2719" s="56">
        <f t="shared" si="6"/>
        <v>0</v>
      </c>
      <c r="H2719" s="54">
        <v>0.05</v>
      </c>
      <c r="I2719" s="54">
        <f t="shared" si="7"/>
        <v>0.05</v>
      </c>
      <c r="J2719" s="54">
        <v>0</v>
      </c>
      <c r="K2719" s="54">
        <f t="shared" si="8"/>
        <v>0</v>
      </c>
    </row>
    <row r="2720" spans="1:11" ht="22.5" outlineLevel="1" x14ac:dyDescent="0.2">
      <c r="A2720" s="51">
        <v>228</v>
      </c>
      <c r="B2720" s="52" t="s">
        <v>2476</v>
      </c>
      <c r="C2720" s="60" t="s">
        <v>2446</v>
      </c>
      <c r="D2720" s="53" t="s">
        <v>505</v>
      </c>
      <c r="E2720" s="54">
        <v>1</v>
      </c>
      <c r="F2720" s="55">
        <v>0</v>
      </c>
      <c r="G2720" s="56">
        <f t="shared" si="6"/>
        <v>0</v>
      </c>
      <c r="H2720" s="54">
        <v>0.05</v>
      </c>
      <c r="I2720" s="54">
        <f t="shared" si="7"/>
        <v>0.05</v>
      </c>
      <c r="J2720" s="54">
        <v>0</v>
      </c>
      <c r="K2720" s="54">
        <f t="shared" si="8"/>
        <v>0</v>
      </c>
    </row>
    <row r="2721" spans="1:11" ht="22.5" outlineLevel="1" x14ac:dyDescent="0.2">
      <c r="A2721" s="51">
        <v>229</v>
      </c>
      <c r="B2721" s="52" t="s">
        <v>2477</v>
      </c>
      <c r="C2721" s="60" t="s">
        <v>7363</v>
      </c>
      <c r="D2721" s="53" t="s">
        <v>505</v>
      </c>
      <c r="E2721" s="54">
        <v>1</v>
      </c>
      <c r="F2721" s="55">
        <v>0</v>
      </c>
      <c r="G2721" s="56">
        <f t="shared" si="6"/>
        <v>0</v>
      </c>
      <c r="H2721" s="54">
        <v>0.05</v>
      </c>
      <c r="I2721" s="54">
        <f t="shared" si="7"/>
        <v>0.05</v>
      </c>
      <c r="J2721" s="54">
        <v>0</v>
      </c>
      <c r="K2721" s="54">
        <f t="shared" si="8"/>
        <v>0</v>
      </c>
    </row>
    <row r="2722" spans="1:11" ht="22.5" outlineLevel="1" x14ac:dyDescent="0.2">
      <c r="A2722" s="51">
        <v>230</v>
      </c>
      <c r="B2722" s="52" t="s">
        <v>2478</v>
      </c>
      <c r="C2722" s="60" t="s">
        <v>2441</v>
      </c>
      <c r="D2722" s="53" t="s">
        <v>505</v>
      </c>
      <c r="E2722" s="54">
        <v>1</v>
      </c>
      <c r="F2722" s="55">
        <v>0</v>
      </c>
      <c r="G2722" s="56">
        <f t="shared" si="6"/>
        <v>0</v>
      </c>
      <c r="H2722" s="54">
        <v>0.05</v>
      </c>
      <c r="I2722" s="54">
        <f t="shared" si="7"/>
        <v>0.05</v>
      </c>
      <c r="J2722" s="54">
        <v>0</v>
      </c>
      <c r="K2722" s="54">
        <f t="shared" si="8"/>
        <v>0</v>
      </c>
    </row>
    <row r="2723" spans="1:11" ht="22.5" outlineLevel="1" x14ac:dyDescent="0.2">
      <c r="A2723" s="51">
        <v>231</v>
      </c>
      <c r="B2723" s="52" t="s">
        <v>2479</v>
      </c>
      <c r="C2723" s="60" t="s">
        <v>7364</v>
      </c>
      <c r="D2723" s="53" t="s">
        <v>505</v>
      </c>
      <c r="E2723" s="54">
        <v>1</v>
      </c>
      <c r="F2723" s="55">
        <v>0</v>
      </c>
      <c r="G2723" s="56">
        <f t="shared" si="6"/>
        <v>0</v>
      </c>
      <c r="H2723" s="54">
        <v>0.05</v>
      </c>
      <c r="I2723" s="54">
        <f t="shared" si="7"/>
        <v>0.05</v>
      </c>
      <c r="J2723" s="54">
        <v>0</v>
      </c>
      <c r="K2723" s="54">
        <f t="shared" si="8"/>
        <v>0</v>
      </c>
    </row>
    <row r="2724" spans="1:11" ht="22.5" outlineLevel="1" x14ac:dyDescent="0.2">
      <c r="A2724" s="51">
        <v>232</v>
      </c>
      <c r="B2724" s="52" t="s">
        <v>2480</v>
      </c>
      <c r="C2724" s="60" t="s">
        <v>2441</v>
      </c>
      <c r="D2724" s="53" t="s">
        <v>505</v>
      </c>
      <c r="E2724" s="54">
        <v>1</v>
      </c>
      <c r="F2724" s="55">
        <v>0</v>
      </c>
      <c r="G2724" s="56">
        <f t="shared" si="6"/>
        <v>0</v>
      </c>
      <c r="H2724" s="54">
        <v>0.05</v>
      </c>
      <c r="I2724" s="54">
        <f t="shared" si="7"/>
        <v>0.05</v>
      </c>
      <c r="J2724" s="54">
        <v>0</v>
      </c>
      <c r="K2724" s="54">
        <f t="shared" si="8"/>
        <v>0</v>
      </c>
    </row>
    <row r="2725" spans="1:11" ht="22.5" outlineLevel="1" x14ac:dyDescent="0.2">
      <c r="A2725" s="51">
        <v>233</v>
      </c>
      <c r="B2725" s="52" t="s">
        <v>2481</v>
      </c>
      <c r="C2725" s="60" t="s">
        <v>7365</v>
      </c>
      <c r="D2725" s="53" t="s">
        <v>505</v>
      </c>
      <c r="E2725" s="54">
        <v>1</v>
      </c>
      <c r="F2725" s="55">
        <v>0</v>
      </c>
      <c r="G2725" s="56">
        <f t="shared" si="6"/>
        <v>0</v>
      </c>
      <c r="H2725" s="54">
        <v>0.05</v>
      </c>
      <c r="I2725" s="54">
        <f t="shared" si="7"/>
        <v>0.05</v>
      </c>
      <c r="J2725" s="54">
        <v>0</v>
      </c>
      <c r="K2725" s="54">
        <f t="shared" si="8"/>
        <v>0</v>
      </c>
    </row>
    <row r="2726" spans="1:11" ht="22.5" outlineLevel="1" x14ac:dyDescent="0.2">
      <c r="A2726" s="51">
        <v>234</v>
      </c>
      <c r="B2726" s="52" t="s">
        <v>2482</v>
      </c>
      <c r="C2726" s="60" t="s">
        <v>2493</v>
      </c>
      <c r="D2726" s="53" t="s">
        <v>505</v>
      </c>
      <c r="E2726" s="54">
        <v>1</v>
      </c>
      <c r="F2726" s="55">
        <v>0</v>
      </c>
      <c r="G2726" s="56">
        <f t="shared" si="6"/>
        <v>0</v>
      </c>
      <c r="H2726" s="54">
        <v>0.05</v>
      </c>
      <c r="I2726" s="54">
        <f t="shared" si="7"/>
        <v>0.05</v>
      </c>
      <c r="J2726" s="54">
        <v>0</v>
      </c>
      <c r="K2726" s="54">
        <f t="shared" si="8"/>
        <v>0</v>
      </c>
    </row>
    <row r="2727" spans="1:11" x14ac:dyDescent="0.2">
      <c r="A2727" s="36" t="s">
        <v>148</v>
      </c>
      <c r="B2727" s="37" t="s">
        <v>52</v>
      </c>
      <c r="C2727" s="58" t="s">
        <v>53</v>
      </c>
      <c r="D2727" s="38"/>
      <c r="E2727" s="39"/>
      <c r="F2727" s="40"/>
      <c r="G2727" s="40">
        <f>SUM(G2728:G2741)</f>
        <v>0</v>
      </c>
      <c r="H2727" s="39"/>
      <c r="I2727" s="39">
        <f>SUM(I2728:I2741)</f>
        <v>0.24000000000000002</v>
      </c>
      <c r="J2727" s="39"/>
      <c r="K2727" s="39">
        <f>SUM(K2728:K2741)</f>
        <v>0</v>
      </c>
    </row>
    <row r="2728" spans="1:11" outlineLevel="1" x14ac:dyDescent="0.2">
      <c r="A2728" s="43">
        <v>235</v>
      </c>
      <c r="B2728" s="44" t="s">
        <v>2496</v>
      </c>
      <c r="C2728" s="59" t="s">
        <v>2497</v>
      </c>
      <c r="D2728" s="45" t="s">
        <v>373</v>
      </c>
      <c r="E2728" s="46">
        <v>106.37</v>
      </c>
      <c r="F2728" s="47">
        <v>0</v>
      </c>
      <c r="G2728" s="48">
        <f>ROUND(E2728*F2728,2)</f>
        <v>0</v>
      </c>
      <c r="H2728" s="46">
        <v>0</v>
      </c>
      <c r="I2728" s="46">
        <f>ROUND(E2728*H2728,2)</f>
        <v>0</v>
      </c>
      <c r="J2728" s="46">
        <v>0</v>
      </c>
      <c r="K2728" s="46">
        <f>ROUND(E2728*J2728,2)</f>
        <v>0</v>
      </c>
    </row>
    <row r="2729" spans="1:11" outlineLevel="1" x14ac:dyDescent="0.2">
      <c r="A2729" s="31"/>
      <c r="B2729" s="32"/>
      <c r="C2729" s="71" t="s">
        <v>7366</v>
      </c>
      <c r="D2729" s="64"/>
      <c r="E2729" s="65">
        <v>36.700000000000003</v>
      </c>
      <c r="F2729" s="34"/>
      <c r="G2729" s="34"/>
      <c r="H2729" s="33"/>
      <c r="I2729" s="33"/>
      <c r="J2729" s="33"/>
      <c r="K2729" s="33"/>
    </row>
    <row r="2730" spans="1:11" outlineLevel="1" x14ac:dyDescent="0.2">
      <c r="A2730" s="31"/>
      <c r="B2730" s="32"/>
      <c r="C2730" s="71" t="s">
        <v>7367</v>
      </c>
      <c r="D2730" s="64"/>
      <c r="E2730" s="65">
        <v>24.17</v>
      </c>
      <c r="F2730" s="34"/>
      <c r="G2730" s="34"/>
      <c r="H2730" s="33"/>
      <c r="I2730" s="33"/>
      <c r="J2730" s="33"/>
      <c r="K2730" s="33"/>
    </row>
    <row r="2731" spans="1:11" outlineLevel="1" x14ac:dyDescent="0.2">
      <c r="A2731" s="31"/>
      <c r="B2731" s="32"/>
      <c r="C2731" s="71" t="s">
        <v>7368</v>
      </c>
      <c r="D2731" s="64"/>
      <c r="E2731" s="65">
        <v>45.5</v>
      </c>
      <c r="F2731" s="34"/>
      <c r="G2731" s="34"/>
      <c r="H2731" s="33"/>
      <c r="I2731" s="33"/>
      <c r="J2731" s="33"/>
      <c r="K2731" s="33"/>
    </row>
    <row r="2732" spans="1:11" ht="22.5" outlineLevel="1" x14ac:dyDescent="0.2">
      <c r="A2732" s="43">
        <v>236</v>
      </c>
      <c r="B2732" s="44" t="s">
        <v>2502</v>
      </c>
      <c r="C2732" s="59" t="s">
        <v>2503</v>
      </c>
      <c r="D2732" s="45" t="s">
        <v>505</v>
      </c>
      <c r="E2732" s="46">
        <v>6</v>
      </c>
      <c r="F2732" s="47">
        <v>0</v>
      </c>
      <c r="G2732" s="48">
        <f>ROUND(E2732*F2732,2)</f>
        <v>0</v>
      </c>
      <c r="H2732" s="46">
        <v>1.6580000000000001E-2</v>
      </c>
      <c r="I2732" s="46">
        <f>ROUND(E2732*H2732,2)</f>
        <v>0.1</v>
      </c>
      <c r="J2732" s="46">
        <v>0</v>
      </c>
      <c r="K2732" s="46">
        <f>ROUND(E2732*J2732,2)</f>
        <v>0</v>
      </c>
    </row>
    <row r="2733" spans="1:11" outlineLevel="1" x14ac:dyDescent="0.2">
      <c r="A2733" s="31"/>
      <c r="B2733" s="32"/>
      <c r="C2733" s="365" t="s">
        <v>2504</v>
      </c>
      <c r="D2733" s="366"/>
      <c r="E2733" s="366"/>
      <c r="F2733" s="366"/>
      <c r="G2733" s="366"/>
      <c r="H2733" s="33"/>
      <c r="I2733" s="33"/>
      <c r="J2733" s="33"/>
      <c r="K2733" s="33"/>
    </row>
    <row r="2734" spans="1:11" outlineLevel="1" x14ac:dyDescent="0.2">
      <c r="A2734" s="31"/>
      <c r="B2734" s="32"/>
      <c r="C2734" s="71" t="s">
        <v>7369</v>
      </c>
      <c r="D2734" s="64"/>
      <c r="E2734" s="65">
        <v>2</v>
      </c>
      <c r="F2734" s="34"/>
      <c r="G2734" s="34"/>
      <c r="H2734" s="33"/>
      <c r="I2734" s="33"/>
      <c r="J2734" s="33"/>
      <c r="K2734" s="33"/>
    </row>
    <row r="2735" spans="1:11" outlineLevel="1" x14ac:dyDescent="0.2">
      <c r="A2735" s="31"/>
      <c r="B2735" s="32"/>
      <c r="C2735" s="71" t="s">
        <v>7370</v>
      </c>
      <c r="D2735" s="64"/>
      <c r="E2735" s="65">
        <v>4</v>
      </c>
      <c r="F2735" s="34"/>
      <c r="G2735" s="34"/>
      <c r="H2735" s="33"/>
      <c r="I2735" s="33"/>
      <c r="J2735" s="33"/>
      <c r="K2735" s="33"/>
    </row>
    <row r="2736" spans="1:11" ht="22.5" outlineLevel="1" x14ac:dyDescent="0.2">
      <c r="A2736" s="43">
        <v>237</v>
      </c>
      <c r="B2736" s="44" t="s">
        <v>2511</v>
      </c>
      <c r="C2736" s="59" t="s">
        <v>2512</v>
      </c>
      <c r="D2736" s="45" t="s">
        <v>505</v>
      </c>
      <c r="E2736" s="46">
        <v>2</v>
      </c>
      <c r="F2736" s="47">
        <v>0</v>
      </c>
      <c r="G2736" s="48">
        <f>ROUND(E2736*F2736,2)</f>
        <v>0</v>
      </c>
      <c r="H2736" s="46">
        <v>2.265E-2</v>
      </c>
      <c r="I2736" s="46">
        <f>ROUND(E2736*H2736,2)</f>
        <v>0.05</v>
      </c>
      <c r="J2736" s="46">
        <v>0</v>
      </c>
      <c r="K2736" s="46">
        <f>ROUND(E2736*J2736,2)</f>
        <v>0</v>
      </c>
    </row>
    <row r="2737" spans="1:11" outlineLevel="1" x14ac:dyDescent="0.2">
      <c r="A2737" s="31"/>
      <c r="B2737" s="32"/>
      <c r="C2737" s="365" t="s">
        <v>2504</v>
      </c>
      <c r="D2737" s="366"/>
      <c r="E2737" s="366"/>
      <c r="F2737" s="366"/>
      <c r="G2737" s="366"/>
      <c r="H2737" s="33"/>
      <c r="I2737" s="33"/>
      <c r="J2737" s="33"/>
      <c r="K2737" s="33"/>
    </row>
    <row r="2738" spans="1:11" outlineLevel="1" x14ac:dyDescent="0.2">
      <c r="A2738" s="31"/>
      <c r="B2738" s="32"/>
      <c r="C2738" s="71" t="s">
        <v>7371</v>
      </c>
      <c r="D2738" s="64"/>
      <c r="E2738" s="65">
        <v>2</v>
      </c>
      <c r="F2738" s="34"/>
      <c r="G2738" s="34"/>
      <c r="H2738" s="33"/>
      <c r="I2738" s="33"/>
      <c r="J2738" s="33"/>
      <c r="K2738" s="33"/>
    </row>
    <row r="2739" spans="1:11" outlineLevel="1" x14ac:dyDescent="0.2">
      <c r="A2739" s="43">
        <v>238</v>
      </c>
      <c r="B2739" s="44" t="s">
        <v>2514</v>
      </c>
      <c r="C2739" s="59" t="s">
        <v>2515</v>
      </c>
      <c r="D2739" s="45" t="s">
        <v>373</v>
      </c>
      <c r="E2739" s="46">
        <v>111.6885</v>
      </c>
      <c r="F2739" s="47">
        <v>0</v>
      </c>
      <c r="G2739" s="48">
        <f>ROUND(E2739*F2739,2)</f>
        <v>0</v>
      </c>
      <c r="H2739" s="46">
        <v>8.0000000000000004E-4</v>
      </c>
      <c r="I2739" s="46">
        <f>ROUND(E2739*H2739,2)</f>
        <v>0.09</v>
      </c>
      <c r="J2739" s="46">
        <v>0</v>
      </c>
      <c r="K2739" s="46">
        <f>ROUND(E2739*J2739,2)</f>
        <v>0</v>
      </c>
    </row>
    <row r="2740" spans="1:11" outlineLevel="1" x14ac:dyDescent="0.2">
      <c r="A2740" s="31"/>
      <c r="B2740" s="32"/>
      <c r="C2740" s="71" t="s">
        <v>7372</v>
      </c>
      <c r="D2740" s="64"/>
      <c r="E2740" s="65">
        <v>106.37</v>
      </c>
      <c r="F2740" s="34"/>
      <c r="G2740" s="34"/>
      <c r="H2740" s="33"/>
      <c r="I2740" s="33"/>
      <c r="J2740" s="33"/>
      <c r="K2740" s="33"/>
    </row>
    <row r="2741" spans="1:11" outlineLevel="1" x14ac:dyDescent="0.2">
      <c r="A2741" s="31"/>
      <c r="B2741" s="32"/>
      <c r="C2741" s="72" t="s">
        <v>1151</v>
      </c>
      <c r="D2741" s="66"/>
      <c r="E2741" s="67">
        <v>5.3185000000000002</v>
      </c>
      <c r="F2741" s="34"/>
      <c r="G2741" s="34"/>
      <c r="H2741" s="33"/>
      <c r="I2741" s="33"/>
      <c r="J2741" s="33"/>
      <c r="K2741" s="33"/>
    </row>
    <row r="2742" spans="1:11" x14ac:dyDescent="0.2">
      <c r="A2742" s="36" t="s">
        <v>148</v>
      </c>
      <c r="B2742" s="37" t="s">
        <v>54</v>
      </c>
      <c r="C2742" s="58" t="s">
        <v>55</v>
      </c>
      <c r="D2742" s="38"/>
      <c r="E2742" s="39"/>
      <c r="F2742" s="40"/>
      <c r="G2742" s="40">
        <f>SUM(G2743)</f>
        <v>0</v>
      </c>
      <c r="H2742" s="39"/>
      <c r="I2742" s="39">
        <f>SUM(I2743:I2744)</f>
        <v>9.1</v>
      </c>
      <c r="J2742" s="39"/>
      <c r="K2742" s="39">
        <f>SUM(K2743:K2744)</f>
        <v>0</v>
      </c>
    </row>
    <row r="2743" spans="1:11" ht="22.5" outlineLevel="1" x14ac:dyDescent="0.2">
      <c r="A2743" s="43">
        <v>239</v>
      </c>
      <c r="B2743" s="44" t="s">
        <v>2517</v>
      </c>
      <c r="C2743" s="59" t="s">
        <v>2518</v>
      </c>
      <c r="D2743" s="45" t="s">
        <v>373</v>
      </c>
      <c r="E2743" s="46">
        <v>72.98</v>
      </c>
      <c r="F2743" s="47">
        <v>0</v>
      </c>
      <c r="G2743" s="48">
        <f>ROUND(E2743*F2743,2)</f>
        <v>0</v>
      </c>
      <c r="H2743" s="46">
        <v>0.12472</v>
      </c>
      <c r="I2743" s="46">
        <f>ROUND(E2743*H2743,2)</f>
        <v>9.1</v>
      </c>
      <c r="J2743" s="46">
        <v>0</v>
      </c>
      <c r="K2743" s="46">
        <f>ROUND(E2743*J2743,2)</f>
        <v>0</v>
      </c>
    </row>
    <row r="2744" spans="1:11" ht="22.5" outlineLevel="1" x14ac:dyDescent="0.2">
      <c r="A2744" s="31"/>
      <c r="B2744" s="32"/>
      <c r="C2744" s="71" t="s">
        <v>7373</v>
      </c>
      <c r="D2744" s="64"/>
      <c r="E2744" s="65">
        <v>72.98</v>
      </c>
      <c r="F2744" s="34"/>
      <c r="G2744" s="34"/>
      <c r="H2744" s="33"/>
      <c r="I2744" s="33"/>
      <c r="J2744" s="33"/>
      <c r="K2744" s="33"/>
    </row>
    <row r="2745" spans="1:11" x14ac:dyDescent="0.2">
      <c r="A2745" s="36" t="s">
        <v>148</v>
      </c>
      <c r="B2745" s="37" t="s">
        <v>56</v>
      </c>
      <c r="C2745" s="58" t="s">
        <v>57</v>
      </c>
      <c r="D2745" s="38"/>
      <c r="E2745" s="39"/>
      <c r="F2745" s="40"/>
      <c r="G2745" s="40">
        <f>SUM(G2746:G2929)</f>
        <v>0</v>
      </c>
      <c r="H2745" s="39"/>
      <c r="I2745" s="39">
        <f>SUM(I2746:I2929)</f>
        <v>50.419999999999995</v>
      </c>
      <c r="J2745" s="39"/>
      <c r="K2745" s="39">
        <f>SUM(K2746:K2929)</f>
        <v>0</v>
      </c>
    </row>
    <row r="2746" spans="1:11" ht="22.5" outlineLevel="1" x14ac:dyDescent="0.2">
      <c r="A2746" s="43">
        <v>240</v>
      </c>
      <c r="B2746" s="44" t="s">
        <v>2527</v>
      </c>
      <c r="C2746" s="59" t="s">
        <v>2528</v>
      </c>
      <c r="D2746" s="45" t="s">
        <v>172</v>
      </c>
      <c r="E2746" s="46">
        <v>1684</v>
      </c>
      <c r="F2746" s="47">
        <v>0</v>
      </c>
      <c r="G2746" s="48">
        <f>ROUND(E2746*F2746,2)</f>
        <v>0</v>
      </c>
      <c r="H2746" s="46">
        <v>1.8380000000000001E-2</v>
      </c>
      <c r="I2746" s="46">
        <f>ROUND(E2746*H2746,2)</f>
        <v>30.95</v>
      </c>
      <c r="J2746" s="46">
        <v>0</v>
      </c>
      <c r="K2746" s="46">
        <f>ROUND(E2746*J2746,2)</f>
        <v>0</v>
      </c>
    </row>
    <row r="2747" spans="1:11" outlineLevel="1" x14ac:dyDescent="0.2">
      <c r="A2747" s="31"/>
      <c r="B2747" s="32"/>
      <c r="C2747" s="365" t="s">
        <v>2529</v>
      </c>
      <c r="D2747" s="366"/>
      <c r="E2747" s="366"/>
      <c r="F2747" s="366"/>
      <c r="G2747" s="366"/>
      <c r="H2747" s="33"/>
      <c r="I2747" s="33"/>
      <c r="J2747" s="33"/>
      <c r="K2747" s="33"/>
    </row>
    <row r="2748" spans="1:11" outlineLevel="1" x14ac:dyDescent="0.2">
      <c r="A2748" s="31"/>
      <c r="B2748" s="32"/>
      <c r="C2748" s="71" t="s">
        <v>7374</v>
      </c>
      <c r="D2748" s="64"/>
      <c r="E2748" s="65">
        <v>688</v>
      </c>
      <c r="F2748" s="34"/>
      <c r="G2748" s="34"/>
      <c r="H2748" s="33"/>
      <c r="I2748" s="33"/>
      <c r="J2748" s="33"/>
      <c r="K2748" s="33"/>
    </row>
    <row r="2749" spans="1:11" outlineLevel="1" x14ac:dyDescent="0.2">
      <c r="A2749" s="31"/>
      <c r="B2749" s="32"/>
      <c r="C2749" s="71" t="s">
        <v>7375</v>
      </c>
      <c r="D2749" s="64"/>
      <c r="E2749" s="65">
        <v>45</v>
      </c>
      <c r="F2749" s="34"/>
      <c r="G2749" s="34"/>
      <c r="H2749" s="33"/>
      <c r="I2749" s="33"/>
      <c r="J2749" s="33"/>
      <c r="K2749" s="33"/>
    </row>
    <row r="2750" spans="1:11" outlineLevel="1" x14ac:dyDescent="0.2">
      <c r="A2750" s="31"/>
      <c r="B2750" s="32"/>
      <c r="C2750" s="71" t="s">
        <v>7376</v>
      </c>
      <c r="D2750" s="64"/>
      <c r="E2750" s="65">
        <v>180</v>
      </c>
      <c r="F2750" s="34"/>
      <c r="G2750" s="34"/>
      <c r="H2750" s="33"/>
      <c r="I2750" s="33"/>
      <c r="J2750" s="33"/>
      <c r="K2750" s="33"/>
    </row>
    <row r="2751" spans="1:11" outlineLevel="1" x14ac:dyDescent="0.2">
      <c r="A2751" s="31"/>
      <c r="B2751" s="32"/>
      <c r="C2751" s="71" t="s">
        <v>7377</v>
      </c>
      <c r="D2751" s="64"/>
      <c r="E2751" s="65">
        <v>208</v>
      </c>
      <c r="F2751" s="34"/>
      <c r="G2751" s="34"/>
      <c r="H2751" s="33"/>
      <c r="I2751" s="33"/>
      <c r="J2751" s="33"/>
      <c r="K2751" s="33"/>
    </row>
    <row r="2752" spans="1:11" outlineLevel="1" x14ac:dyDescent="0.2">
      <c r="A2752" s="31"/>
      <c r="B2752" s="32"/>
      <c r="C2752" s="71" t="s">
        <v>7378</v>
      </c>
      <c r="D2752" s="64"/>
      <c r="E2752" s="65">
        <v>9</v>
      </c>
      <c r="F2752" s="34"/>
      <c r="G2752" s="34"/>
      <c r="H2752" s="33"/>
      <c r="I2752" s="33"/>
      <c r="J2752" s="33"/>
      <c r="K2752" s="33"/>
    </row>
    <row r="2753" spans="1:11" outlineLevel="1" x14ac:dyDescent="0.2">
      <c r="A2753" s="31"/>
      <c r="B2753" s="32"/>
      <c r="C2753" s="71" t="s">
        <v>7379</v>
      </c>
      <c r="D2753" s="64"/>
      <c r="E2753" s="65">
        <v>289</v>
      </c>
      <c r="F2753" s="34"/>
      <c r="G2753" s="34"/>
      <c r="H2753" s="33"/>
      <c r="I2753" s="33"/>
      <c r="J2753" s="33"/>
      <c r="K2753" s="33"/>
    </row>
    <row r="2754" spans="1:11" outlineLevel="1" x14ac:dyDescent="0.2">
      <c r="A2754" s="31"/>
      <c r="B2754" s="32"/>
      <c r="C2754" s="71" t="s">
        <v>7380</v>
      </c>
      <c r="D2754" s="64"/>
      <c r="E2754" s="65">
        <v>265</v>
      </c>
      <c r="F2754" s="34"/>
      <c r="G2754" s="34"/>
      <c r="H2754" s="33"/>
      <c r="I2754" s="33"/>
      <c r="J2754" s="33"/>
      <c r="K2754" s="33"/>
    </row>
    <row r="2755" spans="1:11" ht="33.75" outlineLevel="1" x14ac:dyDescent="0.2">
      <c r="A2755" s="43">
        <v>241</v>
      </c>
      <c r="B2755" s="44" t="s">
        <v>2538</v>
      </c>
      <c r="C2755" s="59" t="s">
        <v>2539</v>
      </c>
      <c r="D2755" s="45" t="s">
        <v>172</v>
      </c>
      <c r="E2755" s="46">
        <v>10104</v>
      </c>
      <c r="F2755" s="47">
        <v>0</v>
      </c>
      <c r="G2755" s="48">
        <f>ROUND(E2755*F2755,2)</f>
        <v>0</v>
      </c>
      <c r="H2755" s="46">
        <v>8.1999999999999998E-4</v>
      </c>
      <c r="I2755" s="46">
        <f>ROUND(E2755*H2755,2)</f>
        <v>8.2899999999999991</v>
      </c>
      <c r="J2755" s="46">
        <v>0</v>
      </c>
      <c r="K2755" s="46">
        <f>ROUND(E2755*J2755,2)</f>
        <v>0</v>
      </c>
    </row>
    <row r="2756" spans="1:11" outlineLevel="1" x14ac:dyDescent="0.2">
      <c r="A2756" s="31"/>
      <c r="B2756" s="32"/>
      <c r="C2756" s="71" t="s">
        <v>7381</v>
      </c>
      <c r="D2756" s="64"/>
      <c r="E2756" s="65">
        <v>1684</v>
      </c>
      <c r="F2756" s="34"/>
      <c r="G2756" s="34"/>
      <c r="H2756" s="33"/>
      <c r="I2756" s="33"/>
      <c r="J2756" s="33"/>
      <c r="K2756" s="33"/>
    </row>
    <row r="2757" spans="1:11" outlineLevel="1" x14ac:dyDescent="0.2">
      <c r="A2757" s="31"/>
      <c r="B2757" s="32"/>
      <c r="C2757" s="72" t="s">
        <v>2541</v>
      </c>
      <c r="D2757" s="66"/>
      <c r="E2757" s="67">
        <v>8420</v>
      </c>
      <c r="F2757" s="34"/>
      <c r="G2757" s="34"/>
      <c r="H2757" s="33"/>
      <c r="I2757" s="33"/>
      <c r="J2757" s="33"/>
      <c r="K2757" s="33"/>
    </row>
    <row r="2758" spans="1:11" ht="22.5" outlineLevel="1" x14ac:dyDescent="0.2">
      <c r="A2758" s="43">
        <v>242</v>
      </c>
      <c r="B2758" s="44" t="s">
        <v>2542</v>
      </c>
      <c r="C2758" s="59" t="s">
        <v>2543</v>
      </c>
      <c r="D2758" s="45" t="s">
        <v>172</v>
      </c>
      <c r="E2758" s="46">
        <v>1684</v>
      </c>
      <c r="F2758" s="47">
        <v>0</v>
      </c>
      <c r="G2758" s="48">
        <f>ROUND(E2758*F2758,2)</f>
        <v>0</v>
      </c>
      <c r="H2758" s="46">
        <v>0</v>
      </c>
      <c r="I2758" s="46">
        <f>ROUND(E2758*H2758,2)</f>
        <v>0</v>
      </c>
      <c r="J2758" s="46">
        <v>0</v>
      </c>
      <c r="K2758" s="46">
        <f>ROUND(E2758*J2758,2)</f>
        <v>0</v>
      </c>
    </row>
    <row r="2759" spans="1:11" outlineLevel="1" x14ac:dyDescent="0.2">
      <c r="A2759" s="31"/>
      <c r="B2759" s="32"/>
      <c r="C2759" s="71" t="s">
        <v>7381</v>
      </c>
      <c r="D2759" s="64"/>
      <c r="E2759" s="65">
        <v>1684</v>
      </c>
      <c r="F2759" s="34"/>
      <c r="G2759" s="34"/>
      <c r="H2759" s="33"/>
      <c r="I2759" s="33"/>
      <c r="J2759" s="33"/>
      <c r="K2759" s="33"/>
    </row>
    <row r="2760" spans="1:11" outlineLevel="1" x14ac:dyDescent="0.2">
      <c r="A2760" s="43">
        <v>243</v>
      </c>
      <c r="B2760" s="44" t="s">
        <v>2544</v>
      </c>
      <c r="C2760" s="59" t="s">
        <v>2545</v>
      </c>
      <c r="D2760" s="45" t="s">
        <v>172</v>
      </c>
      <c r="E2760" s="46">
        <v>3144.95</v>
      </c>
      <c r="F2760" s="47">
        <v>0</v>
      </c>
      <c r="G2760" s="48">
        <f>ROUND(E2760*F2760,2)</f>
        <v>0</v>
      </c>
      <c r="H2760" s="46">
        <v>1.58E-3</v>
      </c>
      <c r="I2760" s="46">
        <f>ROUND(E2760*H2760,2)</f>
        <v>4.97</v>
      </c>
      <c r="J2760" s="46">
        <v>0</v>
      </c>
      <c r="K2760" s="46">
        <f>ROUND(E2760*J2760,2)</f>
        <v>0</v>
      </c>
    </row>
    <row r="2761" spans="1:11" outlineLevel="1" x14ac:dyDescent="0.2">
      <c r="A2761" s="31"/>
      <c r="B2761" s="32"/>
      <c r="C2761" s="71" t="s">
        <v>906</v>
      </c>
      <c r="D2761" s="64"/>
      <c r="E2761" s="65"/>
      <c r="F2761" s="34"/>
      <c r="G2761" s="34"/>
      <c r="H2761" s="33"/>
      <c r="I2761" s="33"/>
      <c r="J2761" s="33"/>
      <c r="K2761" s="33"/>
    </row>
    <row r="2762" spans="1:11" outlineLevel="1" x14ac:dyDescent="0.2">
      <c r="A2762" s="31"/>
      <c r="B2762" s="32"/>
      <c r="C2762" s="71" t="s">
        <v>6310</v>
      </c>
      <c r="D2762" s="64"/>
      <c r="E2762" s="65">
        <v>48.02</v>
      </c>
      <c r="F2762" s="34"/>
      <c r="G2762" s="34"/>
      <c r="H2762" s="33"/>
      <c r="I2762" s="33"/>
      <c r="J2762" s="33"/>
      <c r="K2762" s="33"/>
    </row>
    <row r="2763" spans="1:11" outlineLevel="1" x14ac:dyDescent="0.2">
      <c r="A2763" s="31"/>
      <c r="B2763" s="32"/>
      <c r="C2763" s="71" t="s">
        <v>6340</v>
      </c>
      <c r="D2763" s="64"/>
      <c r="E2763" s="65">
        <v>3.11</v>
      </c>
      <c r="F2763" s="34"/>
      <c r="G2763" s="34"/>
      <c r="H2763" s="33"/>
      <c r="I2763" s="33"/>
      <c r="J2763" s="33"/>
      <c r="K2763" s="33"/>
    </row>
    <row r="2764" spans="1:11" outlineLevel="1" x14ac:dyDescent="0.2">
      <c r="A2764" s="31"/>
      <c r="B2764" s="32"/>
      <c r="C2764" s="71" t="s">
        <v>6311</v>
      </c>
      <c r="D2764" s="64"/>
      <c r="E2764" s="65">
        <v>34.58</v>
      </c>
      <c r="F2764" s="34"/>
      <c r="G2764" s="34"/>
      <c r="H2764" s="33"/>
      <c r="I2764" s="33"/>
      <c r="J2764" s="33"/>
      <c r="K2764" s="33"/>
    </row>
    <row r="2765" spans="1:11" outlineLevel="1" x14ac:dyDescent="0.2">
      <c r="A2765" s="31"/>
      <c r="B2765" s="32"/>
      <c r="C2765" s="71" t="s">
        <v>6312</v>
      </c>
      <c r="D2765" s="64"/>
      <c r="E2765" s="65">
        <v>21.97</v>
      </c>
      <c r="F2765" s="34"/>
      <c r="G2765" s="34"/>
      <c r="H2765" s="33"/>
      <c r="I2765" s="33"/>
      <c r="J2765" s="33"/>
      <c r="K2765" s="33"/>
    </row>
    <row r="2766" spans="1:11" outlineLevel="1" x14ac:dyDescent="0.2">
      <c r="A2766" s="31"/>
      <c r="B2766" s="32"/>
      <c r="C2766" s="71" t="s">
        <v>6313</v>
      </c>
      <c r="D2766" s="64"/>
      <c r="E2766" s="65">
        <v>42.12</v>
      </c>
      <c r="F2766" s="34"/>
      <c r="G2766" s="34"/>
      <c r="H2766" s="33"/>
      <c r="I2766" s="33"/>
      <c r="J2766" s="33"/>
      <c r="K2766" s="33"/>
    </row>
    <row r="2767" spans="1:11" outlineLevel="1" x14ac:dyDescent="0.2">
      <c r="A2767" s="31"/>
      <c r="B2767" s="32"/>
      <c r="C2767" s="71" t="s">
        <v>6314</v>
      </c>
      <c r="D2767" s="64"/>
      <c r="E2767" s="65">
        <v>30.6</v>
      </c>
      <c r="F2767" s="34"/>
      <c r="G2767" s="34"/>
      <c r="H2767" s="33"/>
      <c r="I2767" s="33"/>
      <c r="J2767" s="33"/>
      <c r="K2767" s="33"/>
    </row>
    <row r="2768" spans="1:11" outlineLevel="1" x14ac:dyDescent="0.2">
      <c r="A2768" s="31"/>
      <c r="B2768" s="32"/>
      <c r="C2768" s="71" t="s">
        <v>7235</v>
      </c>
      <c r="D2768" s="64"/>
      <c r="E2768" s="65">
        <v>62.25</v>
      </c>
      <c r="F2768" s="34"/>
      <c r="G2768" s="34"/>
      <c r="H2768" s="33"/>
      <c r="I2768" s="33"/>
      <c r="J2768" s="33"/>
      <c r="K2768" s="33"/>
    </row>
    <row r="2769" spans="1:11" outlineLevel="1" x14ac:dyDescent="0.2">
      <c r="A2769" s="31"/>
      <c r="B2769" s="32"/>
      <c r="C2769" s="71" t="s">
        <v>6341</v>
      </c>
      <c r="D2769" s="64"/>
      <c r="E2769" s="65">
        <v>2.61</v>
      </c>
      <c r="F2769" s="34"/>
      <c r="G2769" s="34"/>
      <c r="H2769" s="33"/>
      <c r="I2769" s="33"/>
      <c r="J2769" s="33"/>
      <c r="K2769" s="33"/>
    </row>
    <row r="2770" spans="1:11" outlineLevel="1" x14ac:dyDescent="0.2">
      <c r="A2770" s="31"/>
      <c r="B2770" s="32"/>
      <c r="C2770" s="71" t="s">
        <v>6342</v>
      </c>
      <c r="D2770" s="64"/>
      <c r="E2770" s="65">
        <v>1.26</v>
      </c>
      <c r="F2770" s="34"/>
      <c r="G2770" s="34"/>
      <c r="H2770" s="33"/>
      <c r="I2770" s="33"/>
      <c r="J2770" s="33"/>
      <c r="K2770" s="33"/>
    </row>
    <row r="2771" spans="1:11" outlineLevel="1" x14ac:dyDescent="0.2">
      <c r="A2771" s="31"/>
      <c r="B2771" s="32"/>
      <c r="C2771" s="71" t="s">
        <v>7236</v>
      </c>
      <c r="D2771" s="64"/>
      <c r="E2771" s="65">
        <v>14</v>
      </c>
      <c r="F2771" s="34"/>
      <c r="G2771" s="34"/>
      <c r="H2771" s="33"/>
      <c r="I2771" s="33"/>
      <c r="J2771" s="33"/>
      <c r="K2771" s="33"/>
    </row>
    <row r="2772" spans="1:11" outlineLevel="1" x14ac:dyDescent="0.2">
      <c r="A2772" s="31"/>
      <c r="B2772" s="32"/>
      <c r="C2772" s="71" t="s">
        <v>7237</v>
      </c>
      <c r="D2772" s="64"/>
      <c r="E2772" s="65">
        <v>13.03</v>
      </c>
      <c r="F2772" s="34"/>
      <c r="G2772" s="34"/>
      <c r="H2772" s="33"/>
      <c r="I2772" s="33"/>
      <c r="J2772" s="33"/>
      <c r="K2772" s="33"/>
    </row>
    <row r="2773" spans="1:11" outlineLevel="1" x14ac:dyDescent="0.2">
      <c r="A2773" s="31"/>
      <c r="B2773" s="32"/>
      <c r="C2773" s="71" t="s">
        <v>6714</v>
      </c>
      <c r="D2773" s="64"/>
      <c r="E2773" s="65">
        <v>32.92</v>
      </c>
      <c r="F2773" s="34"/>
      <c r="G2773" s="34"/>
      <c r="H2773" s="33"/>
      <c r="I2773" s="33"/>
      <c r="J2773" s="33"/>
      <c r="K2773" s="33"/>
    </row>
    <row r="2774" spans="1:11" outlineLevel="1" x14ac:dyDescent="0.2">
      <c r="A2774" s="31"/>
      <c r="B2774" s="32"/>
      <c r="C2774" s="71" t="s">
        <v>7191</v>
      </c>
      <c r="D2774" s="64"/>
      <c r="E2774" s="65">
        <v>79.650000000000006</v>
      </c>
      <c r="F2774" s="34"/>
      <c r="G2774" s="34"/>
      <c r="H2774" s="33"/>
      <c r="I2774" s="33"/>
      <c r="J2774" s="33"/>
      <c r="K2774" s="33"/>
    </row>
    <row r="2775" spans="1:11" outlineLevel="1" x14ac:dyDescent="0.2">
      <c r="A2775" s="31"/>
      <c r="B2775" s="32"/>
      <c r="C2775" s="71" t="s">
        <v>7233</v>
      </c>
      <c r="D2775" s="64"/>
      <c r="E2775" s="65">
        <v>12.39</v>
      </c>
      <c r="F2775" s="34"/>
      <c r="G2775" s="34"/>
      <c r="H2775" s="33"/>
      <c r="I2775" s="33"/>
      <c r="J2775" s="33"/>
      <c r="K2775" s="33"/>
    </row>
    <row r="2776" spans="1:11" outlineLevel="1" x14ac:dyDescent="0.2">
      <c r="A2776" s="31"/>
      <c r="B2776" s="32"/>
      <c r="C2776" s="71" t="s">
        <v>6315</v>
      </c>
      <c r="D2776" s="64"/>
      <c r="E2776" s="65">
        <v>25.31</v>
      </c>
      <c r="F2776" s="34"/>
      <c r="G2776" s="34"/>
      <c r="H2776" s="33"/>
      <c r="I2776" s="33"/>
      <c r="J2776" s="33"/>
      <c r="K2776" s="33"/>
    </row>
    <row r="2777" spans="1:11" outlineLevel="1" x14ac:dyDescent="0.2">
      <c r="A2777" s="31"/>
      <c r="B2777" s="32"/>
      <c r="C2777" s="71" t="s">
        <v>6343</v>
      </c>
      <c r="D2777" s="64"/>
      <c r="E2777" s="65">
        <v>8.9499999999999993</v>
      </c>
      <c r="F2777" s="34"/>
      <c r="G2777" s="34"/>
      <c r="H2777" s="33"/>
      <c r="I2777" s="33"/>
      <c r="J2777" s="33"/>
      <c r="K2777" s="33"/>
    </row>
    <row r="2778" spans="1:11" outlineLevel="1" x14ac:dyDescent="0.2">
      <c r="A2778" s="31"/>
      <c r="B2778" s="32"/>
      <c r="C2778" s="71" t="s">
        <v>6344</v>
      </c>
      <c r="D2778" s="64"/>
      <c r="E2778" s="65">
        <v>2.25</v>
      </c>
      <c r="F2778" s="34"/>
      <c r="G2778" s="34"/>
      <c r="H2778" s="33"/>
      <c r="I2778" s="33"/>
      <c r="J2778" s="33"/>
      <c r="K2778" s="33"/>
    </row>
    <row r="2779" spans="1:11" outlineLevel="1" x14ac:dyDescent="0.2">
      <c r="A2779" s="31"/>
      <c r="B2779" s="32"/>
      <c r="C2779" s="71" t="s">
        <v>6345</v>
      </c>
      <c r="D2779" s="64"/>
      <c r="E2779" s="65">
        <v>1.44</v>
      </c>
      <c r="F2779" s="34"/>
      <c r="G2779" s="34"/>
      <c r="H2779" s="33"/>
      <c r="I2779" s="33"/>
      <c r="J2779" s="33"/>
      <c r="K2779" s="33"/>
    </row>
    <row r="2780" spans="1:11" outlineLevel="1" x14ac:dyDescent="0.2">
      <c r="A2780" s="31"/>
      <c r="B2780" s="32"/>
      <c r="C2780" s="71" t="s">
        <v>6346</v>
      </c>
      <c r="D2780" s="64"/>
      <c r="E2780" s="65">
        <v>1.44</v>
      </c>
      <c r="F2780" s="34"/>
      <c r="G2780" s="34"/>
      <c r="H2780" s="33"/>
      <c r="I2780" s="33"/>
      <c r="J2780" s="33"/>
      <c r="K2780" s="33"/>
    </row>
    <row r="2781" spans="1:11" outlineLevel="1" x14ac:dyDescent="0.2">
      <c r="A2781" s="31"/>
      <c r="B2781" s="32"/>
      <c r="C2781" s="71" t="s">
        <v>6347</v>
      </c>
      <c r="D2781" s="64"/>
      <c r="E2781" s="65">
        <v>6.08</v>
      </c>
      <c r="F2781" s="34"/>
      <c r="G2781" s="34"/>
      <c r="H2781" s="33"/>
      <c r="I2781" s="33"/>
      <c r="J2781" s="33"/>
      <c r="K2781" s="33"/>
    </row>
    <row r="2782" spans="1:11" outlineLevel="1" x14ac:dyDescent="0.2">
      <c r="A2782" s="31"/>
      <c r="B2782" s="32"/>
      <c r="C2782" s="71" t="s">
        <v>6316</v>
      </c>
      <c r="D2782" s="64"/>
      <c r="E2782" s="65">
        <v>25.91</v>
      </c>
      <c r="F2782" s="34"/>
      <c r="G2782" s="34"/>
      <c r="H2782" s="33"/>
      <c r="I2782" s="33"/>
      <c r="J2782" s="33"/>
      <c r="K2782" s="33"/>
    </row>
    <row r="2783" spans="1:11" outlineLevel="1" x14ac:dyDescent="0.2">
      <c r="A2783" s="31"/>
      <c r="B2783" s="32"/>
      <c r="C2783" s="71" t="s">
        <v>6348</v>
      </c>
      <c r="D2783" s="64"/>
      <c r="E2783" s="65">
        <v>10.41</v>
      </c>
      <c r="F2783" s="34"/>
      <c r="G2783" s="34"/>
      <c r="H2783" s="33"/>
      <c r="I2783" s="33"/>
      <c r="J2783" s="33"/>
      <c r="K2783" s="33"/>
    </row>
    <row r="2784" spans="1:11" outlineLevel="1" x14ac:dyDescent="0.2">
      <c r="A2784" s="31"/>
      <c r="B2784" s="32"/>
      <c r="C2784" s="71" t="s">
        <v>6349</v>
      </c>
      <c r="D2784" s="64"/>
      <c r="E2784" s="65">
        <v>1.44</v>
      </c>
      <c r="F2784" s="34"/>
      <c r="G2784" s="34"/>
      <c r="H2784" s="33"/>
      <c r="I2784" s="33"/>
      <c r="J2784" s="33"/>
      <c r="K2784" s="33"/>
    </row>
    <row r="2785" spans="1:11" outlineLevel="1" x14ac:dyDescent="0.2">
      <c r="A2785" s="31"/>
      <c r="B2785" s="32"/>
      <c r="C2785" s="71" t="s">
        <v>6350</v>
      </c>
      <c r="D2785" s="64"/>
      <c r="E2785" s="65">
        <v>1.44</v>
      </c>
      <c r="F2785" s="34"/>
      <c r="G2785" s="34"/>
      <c r="H2785" s="33"/>
      <c r="I2785" s="33"/>
      <c r="J2785" s="33"/>
      <c r="K2785" s="33"/>
    </row>
    <row r="2786" spans="1:11" outlineLevel="1" x14ac:dyDescent="0.2">
      <c r="A2786" s="31"/>
      <c r="B2786" s="32"/>
      <c r="C2786" s="71" t="s">
        <v>6351</v>
      </c>
      <c r="D2786" s="64"/>
      <c r="E2786" s="65">
        <v>1.44</v>
      </c>
      <c r="F2786" s="34"/>
      <c r="G2786" s="34"/>
      <c r="H2786" s="33"/>
      <c r="I2786" s="33"/>
      <c r="J2786" s="33"/>
      <c r="K2786" s="33"/>
    </row>
    <row r="2787" spans="1:11" outlineLevel="1" x14ac:dyDescent="0.2">
      <c r="A2787" s="31"/>
      <c r="B2787" s="32"/>
      <c r="C2787" s="71" t="s">
        <v>6352</v>
      </c>
      <c r="D2787" s="64"/>
      <c r="E2787" s="65">
        <v>6.43</v>
      </c>
      <c r="F2787" s="34"/>
      <c r="G2787" s="34"/>
      <c r="H2787" s="33"/>
      <c r="I2787" s="33"/>
      <c r="J2787" s="33"/>
      <c r="K2787" s="33"/>
    </row>
    <row r="2788" spans="1:11" outlineLevel="1" x14ac:dyDescent="0.2">
      <c r="A2788" s="31"/>
      <c r="B2788" s="32"/>
      <c r="C2788" s="71" t="s">
        <v>7238</v>
      </c>
      <c r="D2788" s="64"/>
      <c r="E2788" s="65">
        <v>22.28</v>
      </c>
      <c r="F2788" s="34"/>
      <c r="G2788" s="34"/>
      <c r="H2788" s="33"/>
      <c r="I2788" s="33"/>
      <c r="J2788" s="33"/>
      <c r="K2788" s="33"/>
    </row>
    <row r="2789" spans="1:11" outlineLevel="1" x14ac:dyDescent="0.2">
      <c r="A2789" s="31"/>
      <c r="B2789" s="32"/>
      <c r="C2789" s="71" t="s">
        <v>7239</v>
      </c>
      <c r="D2789" s="64"/>
      <c r="E2789" s="65">
        <v>1.86</v>
      </c>
      <c r="F2789" s="34"/>
      <c r="G2789" s="34"/>
      <c r="H2789" s="33"/>
      <c r="I2789" s="33"/>
      <c r="J2789" s="33"/>
      <c r="K2789" s="33"/>
    </row>
    <row r="2790" spans="1:11" outlineLevel="1" x14ac:dyDescent="0.2">
      <c r="A2790" s="31"/>
      <c r="B2790" s="32"/>
      <c r="C2790" s="71" t="s">
        <v>6317</v>
      </c>
      <c r="D2790" s="64"/>
      <c r="E2790" s="65">
        <v>12.95</v>
      </c>
      <c r="F2790" s="34"/>
      <c r="G2790" s="34"/>
      <c r="H2790" s="33"/>
      <c r="I2790" s="33"/>
      <c r="J2790" s="33"/>
      <c r="K2790" s="33"/>
    </row>
    <row r="2791" spans="1:11" outlineLevel="1" x14ac:dyDescent="0.2">
      <c r="A2791" s="31"/>
      <c r="B2791" s="32"/>
      <c r="C2791" s="71" t="s">
        <v>917</v>
      </c>
      <c r="D2791" s="64"/>
      <c r="E2791" s="65"/>
      <c r="F2791" s="34"/>
      <c r="G2791" s="34"/>
      <c r="H2791" s="33"/>
      <c r="I2791" s="33"/>
      <c r="J2791" s="33"/>
      <c r="K2791" s="33"/>
    </row>
    <row r="2792" spans="1:11" outlineLevel="1" x14ac:dyDescent="0.2">
      <c r="A2792" s="31"/>
      <c r="B2792" s="32"/>
      <c r="C2792" s="71" t="s">
        <v>6353</v>
      </c>
      <c r="D2792" s="64"/>
      <c r="E2792" s="65">
        <v>19.32</v>
      </c>
      <c r="F2792" s="34"/>
      <c r="G2792" s="34"/>
      <c r="H2792" s="33"/>
      <c r="I2792" s="33"/>
      <c r="J2792" s="33"/>
      <c r="K2792" s="33"/>
    </row>
    <row r="2793" spans="1:11" outlineLevel="1" x14ac:dyDescent="0.2">
      <c r="A2793" s="31"/>
      <c r="B2793" s="32"/>
      <c r="C2793" s="71" t="s">
        <v>6354</v>
      </c>
      <c r="D2793" s="64"/>
      <c r="E2793" s="65">
        <v>34.549999999999997</v>
      </c>
      <c r="F2793" s="34"/>
      <c r="G2793" s="34"/>
      <c r="H2793" s="33"/>
      <c r="I2793" s="33"/>
      <c r="J2793" s="33"/>
      <c r="K2793" s="33"/>
    </row>
    <row r="2794" spans="1:11" outlineLevel="1" x14ac:dyDescent="0.2">
      <c r="A2794" s="31"/>
      <c r="B2794" s="32"/>
      <c r="C2794" s="71" t="s">
        <v>6355</v>
      </c>
      <c r="D2794" s="64"/>
      <c r="E2794" s="65">
        <v>33</v>
      </c>
      <c r="F2794" s="34"/>
      <c r="G2794" s="34"/>
      <c r="H2794" s="33"/>
      <c r="I2794" s="33"/>
      <c r="J2794" s="33"/>
      <c r="K2794" s="33"/>
    </row>
    <row r="2795" spans="1:11" outlineLevel="1" x14ac:dyDescent="0.2">
      <c r="A2795" s="31"/>
      <c r="B2795" s="32"/>
      <c r="C2795" s="71" t="s">
        <v>6356</v>
      </c>
      <c r="D2795" s="64"/>
      <c r="E2795" s="65">
        <v>8.65</v>
      </c>
      <c r="F2795" s="34"/>
      <c r="G2795" s="34"/>
      <c r="H2795" s="33"/>
      <c r="I2795" s="33"/>
      <c r="J2795" s="33"/>
      <c r="K2795" s="33"/>
    </row>
    <row r="2796" spans="1:11" outlineLevel="1" x14ac:dyDescent="0.2">
      <c r="A2796" s="31"/>
      <c r="B2796" s="32"/>
      <c r="C2796" s="71" t="s">
        <v>6357</v>
      </c>
      <c r="D2796" s="64"/>
      <c r="E2796" s="65">
        <v>4.76</v>
      </c>
      <c r="F2796" s="34"/>
      <c r="G2796" s="34"/>
      <c r="H2796" s="33"/>
      <c r="I2796" s="33"/>
      <c r="J2796" s="33"/>
      <c r="K2796" s="33"/>
    </row>
    <row r="2797" spans="1:11" outlineLevel="1" x14ac:dyDescent="0.2">
      <c r="A2797" s="31"/>
      <c r="B2797" s="32"/>
      <c r="C2797" s="71" t="s">
        <v>7241</v>
      </c>
      <c r="D2797" s="64"/>
      <c r="E2797" s="65">
        <v>4.7699999999999996</v>
      </c>
      <c r="F2797" s="34"/>
      <c r="G2797" s="34"/>
      <c r="H2797" s="33"/>
      <c r="I2797" s="33"/>
      <c r="J2797" s="33"/>
      <c r="K2797" s="33"/>
    </row>
    <row r="2798" spans="1:11" outlineLevel="1" x14ac:dyDescent="0.2">
      <c r="A2798" s="31"/>
      <c r="B2798" s="32"/>
      <c r="C2798" s="71" t="s">
        <v>7242</v>
      </c>
      <c r="D2798" s="64"/>
      <c r="E2798" s="65">
        <v>3.25</v>
      </c>
      <c r="F2798" s="34"/>
      <c r="G2798" s="34"/>
      <c r="H2798" s="33"/>
      <c r="I2798" s="33"/>
      <c r="J2798" s="33"/>
      <c r="K2798" s="33"/>
    </row>
    <row r="2799" spans="1:11" outlineLevel="1" x14ac:dyDescent="0.2">
      <c r="A2799" s="31"/>
      <c r="B2799" s="32"/>
      <c r="C2799" s="71" t="s">
        <v>6358</v>
      </c>
      <c r="D2799" s="64"/>
      <c r="E2799" s="65">
        <v>3.79</v>
      </c>
      <c r="F2799" s="34"/>
      <c r="G2799" s="34"/>
      <c r="H2799" s="33"/>
      <c r="I2799" s="33"/>
      <c r="J2799" s="33"/>
      <c r="K2799" s="33"/>
    </row>
    <row r="2800" spans="1:11" outlineLevel="1" x14ac:dyDescent="0.2">
      <c r="A2800" s="31"/>
      <c r="B2800" s="32"/>
      <c r="C2800" s="71" t="s">
        <v>6359</v>
      </c>
      <c r="D2800" s="64"/>
      <c r="E2800" s="65">
        <v>1.79</v>
      </c>
      <c r="F2800" s="34"/>
      <c r="G2800" s="34"/>
      <c r="H2800" s="33"/>
      <c r="I2800" s="33"/>
      <c r="J2800" s="33"/>
      <c r="K2800" s="33"/>
    </row>
    <row r="2801" spans="1:11" outlineLevel="1" x14ac:dyDescent="0.2">
      <c r="A2801" s="31"/>
      <c r="B2801" s="32"/>
      <c r="C2801" s="71" t="s">
        <v>6360</v>
      </c>
      <c r="D2801" s="64"/>
      <c r="E2801" s="65">
        <v>1.8</v>
      </c>
      <c r="F2801" s="34"/>
      <c r="G2801" s="34"/>
      <c r="H2801" s="33"/>
      <c r="I2801" s="33"/>
      <c r="J2801" s="33"/>
      <c r="K2801" s="33"/>
    </row>
    <row r="2802" spans="1:11" outlineLevel="1" x14ac:dyDescent="0.2">
      <c r="A2802" s="31"/>
      <c r="B2802" s="32"/>
      <c r="C2802" s="71" t="s">
        <v>6361</v>
      </c>
      <c r="D2802" s="64"/>
      <c r="E2802" s="65">
        <v>3.86</v>
      </c>
      <c r="F2802" s="34"/>
      <c r="G2802" s="34"/>
      <c r="H2802" s="33"/>
      <c r="I2802" s="33"/>
      <c r="J2802" s="33"/>
      <c r="K2802" s="33"/>
    </row>
    <row r="2803" spans="1:11" outlineLevel="1" x14ac:dyDescent="0.2">
      <c r="A2803" s="31"/>
      <c r="B2803" s="32"/>
      <c r="C2803" s="71" t="s">
        <v>6394</v>
      </c>
      <c r="D2803" s="64"/>
      <c r="E2803" s="65">
        <v>1.65</v>
      </c>
      <c r="F2803" s="34"/>
      <c r="G2803" s="34"/>
      <c r="H2803" s="33"/>
      <c r="I2803" s="33"/>
      <c r="J2803" s="33"/>
      <c r="K2803" s="33"/>
    </row>
    <row r="2804" spans="1:11" outlineLevel="1" x14ac:dyDescent="0.2">
      <c r="A2804" s="31"/>
      <c r="B2804" s="32"/>
      <c r="C2804" s="71" t="s">
        <v>6318</v>
      </c>
      <c r="D2804" s="64"/>
      <c r="E2804" s="65">
        <v>50.98</v>
      </c>
      <c r="F2804" s="34"/>
      <c r="G2804" s="34"/>
      <c r="H2804" s="33"/>
      <c r="I2804" s="33"/>
      <c r="J2804" s="33"/>
      <c r="K2804" s="33"/>
    </row>
    <row r="2805" spans="1:11" outlineLevel="1" x14ac:dyDescent="0.2">
      <c r="A2805" s="31"/>
      <c r="B2805" s="32"/>
      <c r="C2805" s="71" t="s">
        <v>6362</v>
      </c>
      <c r="D2805" s="64"/>
      <c r="E2805" s="65">
        <v>5.03</v>
      </c>
      <c r="F2805" s="34"/>
      <c r="G2805" s="34"/>
      <c r="H2805" s="33"/>
      <c r="I2805" s="33"/>
      <c r="J2805" s="33"/>
      <c r="K2805" s="33"/>
    </row>
    <row r="2806" spans="1:11" outlineLevel="1" x14ac:dyDescent="0.2">
      <c r="A2806" s="31"/>
      <c r="B2806" s="32"/>
      <c r="C2806" s="71" t="s">
        <v>6363</v>
      </c>
      <c r="D2806" s="64"/>
      <c r="E2806" s="65">
        <v>3.24</v>
      </c>
      <c r="F2806" s="34"/>
      <c r="G2806" s="34"/>
      <c r="H2806" s="33"/>
      <c r="I2806" s="33"/>
      <c r="J2806" s="33"/>
      <c r="K2806" s="33"/>
    </row>
    <row r="2807" spans="1:11" outlineLevel="1" x14ac:dyDescent="0.2">
      <c r="A2807" s="31"/>
      <c r="B2807" s="32"/>
      <c r="C2807" s="71" t="s">
        <v>6364</v>
      </c>
      <c r="D2807" s="64"/>
      <c r="E2807" s="65">
        <v>1.53</v>
      </c>
      <c r="F2807" s="34"/>
      <c r="G2807" s="34"/>
      <c r="H2807" s="33"/>
      <c r="I2807" s="33"/>
      <c r="J2807" s="33"/>
      <c r="K2807" s="33"/>
    </row>
    <row r="2808" spans="1:11" outlineLevel="1" x14ac:dyDescent="0.2">
      <c r="A2808" s="31"/>
      <c r="B2808" s="32"/>
      <c r="C2808" s="71" t="s">
        <v>6365</v>
      </c>
      <c r="D2808" s="64"/>
      <c r="E2808" s="65">
        <v>5</v>
      </c>
      <c r="F2808" s="34"/>
      <c r="G2808" s="34"/>
      <c r="H2808" s="33"/>
      <c r="I2808" s="33"/>
      <c r="J2808" s="33"/>
      <c r="K2808" s="33"/>
    </row>
    <row r="2809" spans="1:11" outlineLevel="1" x14ac:dyDescent="0.2">
      <c r="A2809" s="31"/>
      <c r="B2809" s="32"/>
      <c r="C2809" s="71" t="s">
        <v>6366</v>
      </c>
      <c r="D2809" s="64"/>
      <c r="E2809" s="65">
        <v>10.65</v>
      </c>
      <c r="F2809" s="34"/>
      <c r="G2809" s="34"/>
      <c r="H2809" s="33"/>
      <c r="I2809" s="33"/>
      <c r="J2809" s="33"/>
      <c r="K2809" s="33"/>
    </row>
    <row r="2810" spans="1:11" outlineLevel="1" x14ac:dyDescent="0.2">
      <c r="A2810" s="31"/>
      <c r="B2810" s="32"/>
      <c r="C2810" s="71" t="s">
        <v>6367</v>
      </c>
      <c r="D2810" s="64"/>
      <c r="E2810" s="65">
        <v>3.83</v>
      </c>
      <c r="F2810" s="34"/>
      <c r="G2810" s="34"/>
      <c r="H2810" s="33"/>
      <c r="I2810" s="33"/>
      <c r="J2810" s="33"/>
      <c r="K2810" s="33"/>
    </row>
    <row r="2811" spans="1:11" outlineLevel="1" x14ac:dyDescent="0.2">
      <c r="A2811" s="31"/>
      <c r="B2811" s="32"/>
      <c r="C2811" s="71" t="s">
        <v>6395</v>
      </c>
      <c r="D2811" s="64"/>
      <c r="E2811" s="65">
        <v>2.64</v>
      </c>
      <c r="F2811" s="34"/>
      <c r="G2811" s="34"/>
      <c r="H2811" s="33"/>
      <c r="I2811" s="33"/>
      <c r="J2811" s="33"/>
      <c r="K2811" s="33"/>
    </row>
    <row r="2812" spans="1:11" outlineLevel="1" x14ac:dyDescent="0.2">
      <c r="A2812" s="31"/>
      <c r="B2812" s="32"/>
      <c r="C2812" s="71" t="s">
        <v>6396</v>
      </c>
      <c r="D2812" s="64"/>
      <c r="E2812" s="65">
        <v>1.26</v>
      </c>
      <c r="F2812" s="34"/>
      <c r="G2812" s="34"/>
      <c r="H2812" s="33"/>
      <c r="I2812" s="33"/>
      <c r="J2812" s="33"/>
      <c r="K2812" s="33"/>
    </row>
    <row r="2813" spans="1:11" outlineLevel="1" x14ac:dyDescent="0.2">
      <c r="A2813" s="31"/>
      <c r="B2813" s="32"/>
      <c r="C2813" s="71" t="s">
        <v>7382</v>
      </c>
      <c r="D2813" s="64"/>
      <c r="E2813" s="65">
        <v>68.099999999999994</v>
      </c>
      <c r="F2813" s="34"/>
      <c r="G2813" s="34"/>
      <c r="H2813" s="33"/>
      <c r="I2813" s="33"/>
      <c r="J2813" s="33"/>
      <c r="K2813" s="33"/>
    </row>
    <row r="2814" spans="1:11" outlineLevel="1" x14ac:dyDescent="0.2">
      <c r="A2814" s="31"/>
      <c r="B2814" s="32"/>
      <c r="C2814" s="71" t="s">
        <v>7216</v>
      </c>
      <c r="D2814" s="64"/>
      <c r="E2814" s="65">
        <v>34.99</v>
      </c>
      <c r="F2814" s="34"/>
      <c r="G2814" s="34"/>
      <c r="H2814" s="33"/>
      <c r="I2814" s="33"/>
      <c r="J2814" s="33"/>
      <c r="K2814" s="33"/>
    </row>
    <row r="2815" spans="1:11" outlineLevel="1" x14ac:dyDescent="0.2">
      <c r="A2815" s="31"/>
      <c r="B2815" s="32"/>
      <c r="C2815" s="71" t="s">
        <v>7184</v>
      </c>
      <c r="D2815" s="64"/>
      <c r="E2815" s="65">
        <v>79.55</v>
      </c>
      <c r="F2815" s="34"/>
      <c r="G2815" s="34"/>
      <c r="H2815" s="33"/>
      <c r="I2815" s="33"/>
      <c r="J2815" s="33"/>
      <c r="K2815" s="33"/>
    </row>
    <row r="2816" spans="1:11" outlineLevel="1" x14ac:dyDescent="0.2">
      <c r="A2816" s="31"/>
      <c r="B2816" s="32"/>
      <c r="C2816" s="71" t="s">
        <v>7244</v>
      </c>
      <c r="D2816" s="64"/>
      <c r="E2816" s="65">
        <v>13.15</v>
      </c>
      <c r="F2816" s="34"/>
      <c r="G2816" s="34"/>
      <c r="H2816" s="33"/>
      <c r="I2816" s="33"/>
      <c r="J2816" s="33"/>
      <c r="K2816" s="33"/>
    </row>
    <row r="2817" spans="1:11" outlineLevel="1" x14ac:dyDescent="0.2">
      <c r="A2817" s="31"/>
      <c r="B2817" s="32"/>
      <c r="C2817" s="71" t="s">
        <v>6319</v>
      </c>
      <c r="D2817" s="64"/>
      <c r="E2817" s="65">
        <v>13.62</v>
      </c>
      <c r="F2817" s="34"/>
      <c r="G2817" s="34"/>
      <c r="H2817" s="33"/>
      <c r="I2817" s="33"/>
      <c r="J2817" s="33"/>
      <c r="K2817" s="33"/>
    </row>
    <row r="2818" spans="1:11" outlineLevel="1" x14ac:dyDescent="0.2">
      <c r="A2818" s="31"/>
      <c r="B2818" s="32"/>
      <c r="C2818" s="71" t="s">
        <v>6368</v>
      </c>
      <c r="D2818" s="64"/>
      <c r="E2818" s="65">
        <v>3.31</v>
      </c>
      <c r="F2818" s="34"/>
      <c r="G2818" s="34"/>
      <c r="H2818" s="33"/>
      <c r="I2818" s="33"/>
      <c r="J2818" s="33"/>
      <c r="K2818" s="33"/>
    </row>
    <row r="2819" spans="1:11" outlineLevel="1" x14ac:dyDescent="0.2">
      <c r="A2819" s="31"/>
      <c r="B2819" s="32"/>
      <c r="C2819" s="71" t="s">
        <v>6369</v>
      </c>
      <c r="D2819" s="64"/>
      <c r="E2819" s="65">
        <v>3.45</v>
      </c>
      <c r="F2819" s="34"/>
      <c r="G2819" s="34"/>
      <c r="H2819" s="33"/>
      <c r="I2819" s="33"/>
      <c r="J2819" s="33"/>
      <c r="K2819" s="33"/>
    </row>
    <row r="2820" spans="1:11" outlineLevel="1" x14ac:dyDescent="0.2">
      <c r="A2820" s="31"/>
      <c r="B2820" s="32"/>
      <c r="C2820" s="71" t="s">
        <v>6370</v>
      </c>
      <c r="D2820" s="64"/>
      <c r="E2820" s="65">
        <v>4.99</v>
      </c>
      <c r="F2820" s="34"/>
      <c r="G2820" s="34"/>
      <c r="H2820" s="33"/>
      <c r="I2820" s="33"/>
      <c r="J2820" s="33"/>
      <c r="K2820" s="33"/>
    </row>
    <row r="2821" spans="1:11" outlineLevel="1" x14ac:dyDescent="0.2">
      <c r="A2821" s="31"/>
      <c r="B2821" s="32"/>
      <c r="C2821" s="71" t="s">
        <v>6320</v>
      </c>
      <c r="D2821" s="64"/>
      <c r="E2821" s="65">
        <v>11.09</v>
      </c>
      <c r="F2821" s="34"/>
      <c r="G2821" s="34"/>
      <c r="H2821" s="33"/>
      <c r="I2821" s="33"/>
      <c r="J2821" s="33"/>
      <c r="K2821" s="33"/>
    </row>
    <row r="2822" spans="1:11" outlineLevel="1" x14ac:dyDescent="0.2">
      <c r="A2822" s="31"/>
      <c r="B2822" s="32"/>
      <c r="C2822" s="71" t="s">
        <v>6371</v>
      </c>
      <c r="D2822" s="64"/>
      <c r="E2822" s="65">
        <v>3.31</v>
      </c>
      <c r="F2822" s="34"/>
      <c r="G2822" s="34"/>
      <c r="H2822" s="33"/>
      <c r="I2822" s="33"/>
      <c r="J2822" s="33"/>
      <c r="K2822" s="33"/>
    </row>
    <row r="2823" spans="1:11" outlineLevel="1" x14ac:dyDescent="0.2">
      <c r="A2823" s="31"/>
      <c r="B2823" s="32"/>
      <c r="C2823" s="71" t="s">
        <v>6372</v>
      </c>
      <c r="D2823" s="64"/>
      <c r="E2823" s="65">
        <v>3.45</v>
      </c>
      <c r="F2823" s="34"/>
      <c r="G2823" s="34"/>
      <c r="H2823" s="33"/>
      <c r="I2823" s="33"/>
      <c r="J2823" s="33"/>
      <c r="K2823" s="33"/>
    </row>
    <row r="2824" spans="1:11" outlineLevel="1" x14ac:dyDescent="0.2">
      <c r="A2824" s="31"/>
      <c r="B2824" s="32"/>
      <c r="C2824" s="71" t="s">
        <v>6373</v>
      </c>
      <c r="D2824" s="64"/>
      <c r="E2824" s="65">
        <v>4.99</v>
      </c>
      <c r="F2824" s="34"/>
      <c r="G2824" s="34"/>
      <c r="H2824" s="33"/>
      <c r="I2824" s="33"/>
      <c r="J2824" s="33"/>
      <c r="K2824" s="33"/>
    </row>
    <row r="2825" spans="1:11" outlineLevel="1" x14ac:dyDescent="0.2">
      <c r="A2825" s="31"/>
      <c r="B2825" s="32"/>
      <c r="C2825" s="71" t="s">
        <v>7185</v>
      </c>
      <c r="D2825" s="64"/>
      <c r="E2825" s="65">
        <v>79.33</v>
      </c>
      <c r="F2825" s="34"/>
      <c r="G2825" s="34"/>
      <c r="H2825" s="33"/>
      <c r="I2825" s="33"/>
      <c r="J2825" s="33"/>
      <c r="K2825" s="33"/>
    </row>
    <row r="2826" spans="1:11" outlineLevel="1" x14ac:dyDescent="0.2">
      <c r="A2826" s="31"/>
      <c r="B2826" s="32"/>
      <c r="C2826" s="71" t="s">
        <v>7245</v>
      </c>
      <c r="D2826" s="64"/>
      <c r="E2826" s="65">
        <v>1.1399999999999999</v>
      </c>
      <c r="F2826" s="34"/>
      <c r="G2826" s="34"/>
      <c r="H2826" s="33"/>
      <c r="I2826" s="33"/>
      <c r="J2826" s="33"/>
      <c r="K2826" s="33"/>
    </row>
    <row r="2827" spans="1:11" outlineLevel="1" x14ac:dyDescent="0.2">
      <c r="A2827" s="31"/>
      <c r="B2827" s="32"/>
      <c r="C2827" s="71" t="s">
        <v>926</v>
      </c>
      <c r="D2827" s="64"/>
      <c r="E2827" s="65"/>
      <c r="F2827" s="34"/>
      <c r="G2827" s="34"/>
      <c r="H2827" s="33"/>
      <c r="I2827" s="33"/>
      <c r="J2827" s="33"/>
      <c r="K2827" s="33"/>
    </row>
    <row r="2828" spans="1:11" outlineLevel="1" x14ac:dyDescent="0.2">
      <c r="A2828" s="31"/>
      <c r="B2828" s="32"/>
      <c r="C2828" s="71" t="s">
        <v>7247</v>
      </c>
      <c r="D2828" s="64"/>
      <c r="E2828" s="65">
        <v>53.3</v>
      </c>
      <c r="F2828" s="34"/>
      <c r="G2828" s="34"/>
      <c r="H2828" s="33"/>
      <c r="I2828" s="33"/>
      <c r="J2828" s="33"/>
      <c r="K2828" s="33"/>
    </row>
    <row r="2829" spans="1:11" outlineLevel="1" x14ac:dyDescent="0.2">
      <c r="A2829" s="31"/>
      <c r="B2829" s="32"/>
      <c r="C2829" s="71" t="s">
        <v>6321</v>
      </c>
      <c r="D2829" s="64"/>
      <c r="E2829" s="65">
        <v>21.11</v>
      </c>
      <c r="F2829" s="34"/>
      <c r="G2829" s="34"/>
      <c r="H2829" s="33"/>
      <c r="I2829" s="33"/>
      <c r="J2829" s="33"/>
      <c r="K2829" s="33"/>
    </row>
    <row r="2830" spans="1:11" outlineLevel="1" x14ac:dyDescent="0.2">
      <c r="A2830" s="31"/>
      <c r="B2830" s="32"/>
      <c r="C2830" s="71" t="s">
        <v>7217</v>
      </c>
      <c r="D2830" s="64"/>
      <c r="E2830" s="65">
        <v>37.090000000000003</v>
      </c>
      <c r="F2830" s="34"/>
      <c r="G2830" s="34"/>
      <c r="H2830" s="33"/>
      <c r="I2830" s="33"/>
      <c r="J2830" s="33"/>
      <c r="K2830" s="33"/>
    </row>
    <row r="2831" spans="1:11" outlineLevel="1" x14ac:dyDescent="0.2">
      <c r="A2831" s="31"/>
      <c r="B2831" s="32"/>
      <c r="C2831" s="71" t="s">
        <v>7218</v>
      </c>
      <c r="D2831" s="64"/>
      <c r="E2831" s="65">
        <v>39.26</v>
      </c>
      <c r="F2831" s="34"/>
      <c r="G2831" s="34"/>
      <c r="H2831" s="33"/>
      <c r="I2831" s="33"/>
      <c r="J2831" s="33"/>
      <c r="K2831" s="33"/>
    </row>
    <row r="2832" spans="1:11" outlineLevel="1" x14ac:dyDescent="0.2">
      <c r="A2832" s="31"/>
      <c r="B2832" s="32"/>
      <c r="C2832" s="71" t="s">
        <v>6374</v>
      </c>
      <c r="D2832" s="64"/>
      <c r="E2832" s="65">
        <v>4.82</v>
      </c>
      <c r="F2832" s="34"/>
      <c r="G2832" s="34"/>
      <c r="H2832" s="33"/>
      <c r="I2832" s="33"/>
      <c r="J2832" s="33"/>
      <c r="K2832" s="33"/>
    </row>
    <row r="2833" spans="1:11" outlineLevel="1" x14ac:dyDescent="0.2">
      <c r="A2833" s="31"/>
      <c r="B2833" s="32"/>
      <c r="C2833" s="71" t="s">
        <v>6375</v>
      </c>
      <c r="D2833" s="64"/>
      <c r="E2833" s="65">
        <v>3.55</v>
      </c>
      <c r="F2833" s="34"/>
      <c r="G2833" s="34"/>
      <c r="H2833" s="33"/>
      <c r="I2833" s="33"/>
      <c r="J2833" s="33"/>
      <c r="K2833" s="33"/>
    </row>
    <row r="2834" spans="1:11" outlineLevel="1" x14ac:dyDescent="0.2">
      <c r="A2834" s="31"/>
      <c r="B2834" s="32"/>
      <c r="C2834" s="71" t="s">
        <v>6376</v>
      </c>
      <c r="D2834" s="64"/>
      <c r="E2834" s="65">
        <v>1.63</v>
      </c>
      <c r="F2834" s="34"/>
      <c r="G2834" s="34"/>
      <c r="H2834" s="33"/>
      <c r="I2834" s="33"/>
      <c r="J2834" s="33"/>
      <c r="K2834" s="33"/>
    </row>
    <row r="2835" spans="1:11" outlineLevel="1" x14ac:dyDescent="0.2">
      <c r="A2835" s="31"/>
      <c r="B2835" s="32"/>
      <c r="C2835" s="71" t="s">
        <v>6377</v>
      </c>
      <c r="D2835" s="64"/>
      <c r="E2835" s="65">
        <v>4.71</v>
      </c>
      <c r="F2835" s="34"/>
      <c r="G2835" s="34"/>
      <c r="H2835" s="33"/>
      <c r="I2835" s="33"/>
      <c r="J2835" s="33"/>
      <c r="K2835" s="33"/>
    </row>
    <row r="2836" spans="1:11" outlineLevel="1" x14ac:dyDescent="0.2">
      <c r="A2836" s="31"/>
      <c r="B2836" s="32"/>
      <c r="C2836" s="71" t="s">
        <v>6378</v>
      </c>
      <c r="D2836" s="64"/>
      <c r="E2836" s="65">
        <v>5.75</v>
      </c>
      <c r="F2836" s="34"/>
      <c r="G2836" s="34"/>
      <c r="H2836" s="33"/>
      <c r="I2836" s="33"/>
      <c r="J2836" s="33"/>
      <c r="K2836" s="33"/>
    </row>
    <row r="2837" spans="1:11" outlineLevel="1" x14ac:dyDescent="0.2">
      <c r="A2837" s="31"/>
      <c r="B2837" s="32"/>
      <c r="C2837" s="71" t="s">
        <v>6379</v>
      </c>
      <c r="D2837" s="64"/>
      <c r="E2837" s="65">
        <v>3.84</v>
      </c>
      <c r="F2837" s="34"/>
      <c r="G2837" s="34"/>
      <c r="H2837" s="33"/>
      <c r="I2837" s="33"/>
      <c r="J2837" s="33"/>
      <c r="K2837" s="33"/>
    </row>
    <row r="2838" spans="1:11" outlineLevel="1" x14ac:dyDescent="0.2">
      <c r="A2838" s="31"/>
      <c r="B2838" s="32"/>
      <c r="C2838" s="71" t="s">
        <v>6397</v>
      </c>
      <c r="D2838" s="64"/>
      <c r="E2838" s="65">
        <v>4.09</v>
      </c>
      <c r="F2838" s="34"/>
      <c r="G2838" s="34"/>
      <c r="H2838" s="33"/>
      <c r="I2838" s="33"/>
      <c r="J2838" s="33"/>
      <c r="K2838" s="33"/>
    </row>
    <row r="2839" spans="1:11" outlineLevel="1" x14ac:dyDescent="0.2">
      <c r="A2839" s="31"/>
      <c r="B2839" s="32"/>
      <c r="C2839" s="71" t="s">
        <v>7383</v>
      </c>
      <c r="D2839" s="64"/>
      <c r="E2839" s="65">
        <v>80.7</v>
      </c>
      <c r="F2839" s="34"/>
      <c r="G2839" s="34"/>
      <c r="H2839" s="33"/>
      <c r="I2839" s="33"/>
      <c r="J2839" s="33"/>
      <c r="K2839" s="33"/>
    </row>
    <row r="2840" spans="1:11" outlineLevel="1" x14ac:dyDescent="0.2">
      <c r="A2840" s="31"/>
      <c r="B2840" s="32"/>
      <c r="C2840" s="71" t="s">
        <v>7219</v>
      </c>
      <c r="D2840" s="64"/>
      <c r="E2840" s="65">
        <v>40.14</v>
      </c>
      <c r="F2840" s="34"/>
      <c r="G2840" s="34"/>
      <c r="H2840" s="33"/>
      <c r="I2840" s="33"/>
      <c r="J2840" s="33"/>
      <c r="K2840" s="33"/>
    </row>
    <row r="2841" spans="1:11" outlineLevel="1" x14ac:dyDescent="0.2">
      <c r="A2841" s="31"/>
      <c r="B2841" s="32"/>
      <c r="C2841" s="71" t="s">
        <v>6398</v>
      </c>
      <c r="D2841" s="64"/>
      <c r="E2841" s="65">
        <v>1.76</v>
      </c>
      <c r="F2841" s="34"/>
      <c r="G2841" s="34"/>
      <c r="H2841" s="33"/>
      <c r="I2841" s="33"/>
      <c r="J2841" s="33"/>
      <c r="K2841" s="33"/>
    </row>
    <row r="2842" spans="1:11" outlineLevel="1" x14ac:dyDescent="0.2">
      <c r="A2842" s="31"/>
      <c r="B2842" s="32"/>
      <c r="C2842" s="71" t="s">
        <v>7249</v>
      </c>
      <c r="D2842" s="64"/>
      <c r="E2842" s="65">
        <v>28.4</v>
      </c>
      <c r="F2842" s="34"/>
      <c r="G2842" s="34"/>
      <c r="H2842" s="33"/>
      <c r="I2842" s="33"/>
      <c r="J2842" s="33"/>
      <c r="K2842" s="33"/>
    </row>
    <row r="2843" spans="1:11" outlineLevel="1" x14ac:dyDescent="0.2">
      <c r="A2843" s="31"/>
      <c r="B2843" s="32"/>
      <c r="C2843" s="71" t="s">
        <v>7250</v>
      </c>
      <c r="D2843" s="64"/>
      <c r="E2843" s="65">
        <v>38.78</v>
      </c>
      <c r="F2843" s="34"/>
      <c r="G2843" s="34"/>
      <c r="H2843" s="33"/>
      <c r="I2843" s="33"/>
      <c r="J2843" s="33"/>
      <c r="K2843" s="33"/>
    </row>
    <row r="2844" spans="1:11" outlineLevel="1" x14ac:dyDescent="0.2">
      <c r="A2844" s="31"/>
      <c r="B2844" s="32"/>
      <c r="C2844" s="71" t="s">
        <v>7251</v>
      </c>
      <c r="D2844" s="64"/>
      <c r="E2844" s="65">
        <v>37.25</v>
      </c>
      <c r="F2844" s="34"/>
      <c r="G2844" s="34"/>
      <c r="H2844" s="33"/>
      <c r="I2844" s="33"/>
      <c r="J2844" s="33"/>
      <c r="K2844" s="33"/>
    </row>
    <row r="2845" spans="1:11" outlineLevel="1" x14ac:dyDescent="0.2">
      <c r="A2845" s="31"/>
      <c r="B2845" s="32"/>
      <c r="C2845" s="71" t="s">
        <v>7252</v>
      </c>
      <c r="D2845" s="64"/>
      <c r="E2845" s="65">
        <v>10.91</v>
      </c>
      <c r="F2845" s="34"/>
      <c r="G2845" s="34"/>
      <c r="H2845" s="33"/>
      <c r="I2845" s="33"/>
      <c r="J2845" s="33"/>
      <c r="K2845" s="33"/>
    </row>
    <row r="2846" spans="1:11" outlineLevel="1" x14ac:dyDescent="0.2">
      <c r="A2846" s="31"/>
      <c r="B2846" s="32"/>
      <c r="C2846" s="71" t="s">
        <v>7220</v>
      </c>
      <c r="D2846" s="64"/>
      <c r="E2846" s="65">
        <v>40.659999999999997</v>
      </c>
      <c r="F2846" s="34"/>
      <c r="G2846" s="34"/>
      <c r="H2846" s="33"/>
      <c r="I2846" s="33"/>
      <c r="J2846" s="33"/>
      <c r="K2846" s="33"/>
    </row>
    <row r="2847" spans="1:11" outlineLevel="1" x14ac:dyDescent="0.2">
      <c r="A2847" s="31"/>
      <c r="B2847" s="32"/>
      <c r="C2847" s="71" t="s">
        <v>7221</v>
      </c>
      <c r="D2847" s="64"/>
      <c r="E2847" s="65">
        <v>40.71</v>
      </c>
      <c r="F2847" s="34"/>
      <c r="G2847" s="34"/>
      <c r="H2847" s="33"/>
      <c r="I2847" s="33"/>
      <c r="J2847" s="33"/>
      <c r="K2847" s="33"/>
    </row>
    <row r="2848" spans="1:11" outlineLevel="1" x14ac:dyDescent="0.2">
      <c r="A2848" s="31"/>
      <c r="B2848" s="32"/>
      <c r="C2848" s="71" t="s">
        <v>7222</v>
      </c>
      <c r="D2848" s="64"/>
      <c r="E2848" s="65">
        <v>40.98</v>
      </c>
      <c r="F2848" s="34"/>
      <c r="G2848" s="34"/>
      <c r="H2848" s="33"/>
      <c r="I2848" s="33"/>
      <c r="J2848" s="33"/>
      <c r="K2848" s="33"/>
    </row>
    <row r="2849" spans="1:11" outlineLevel="1" x14ac:dyDescent="0.2">
      <c r="A2849" s="31"/>
      <c r="B2849" s="32"/>
      <c r="C2849" s="71" t="s">
        <v>938</v>
      </c>
      <c r="D2849" s="64"/>
      <c r="E2849" s="65"/>
      <c r="F2849" s="34"/>
      <c r="G2849" s="34"/>
      <c r="H2849" s="33"/>
      <c r="I2849" s="33"/>
      <c r="J2849" s="33"/>
      <c r="K2849" s="33"/>
    </row>
    <row r="2850" spans="1:11" outlineLevel="1" x14ac:dyDescent="0.2">
      <c r="A2850" s="31"/>
      <c r="B2850" s="32"/>
      <c r="C2850" s="71" t="s">
        <v>7254</v>
      </c>
      <c r="D2850" s="64"/>
      <c r="E2850" s="65">
        <v>51.14</v>
      </c>
      <c r="F2850" s="34"/>
      <c r="G2850" s="34"/>
      <c r="H2850" s="33"/>
      <c r="I2850" s="33"/>
      <c r="J2850" s="33"/>
      <c r="K2850" s="33"/>
    </row>
    <row r="2851" spans="1:11" outlineLevel="1" x14ac:dyDescent="0.2">
      <c r="A2851" s="31"/>
      <c r="B2851" s="32"/>
      <c r="C2851" s="71" t="s">
        <v>6330</v>
      </c>
      <c r="D2851" s="64"/>
      <c r="E2851" s="65">
        <v>20.27</v>
      </c>
      <c r="F2851" s="34"/>
      <c r="G2851" s="34"/>
      <c r="H2851" s="33"/>
      <c r="I2851" s="33"/>
      <c r="J2851" s="33"/>
      <c r="K2851" s="33"/>
    </row>
    <row r="2852" spans="1:11" outlineLevel="1" x14ac:dyDescent="0.2">
      <c r="A2852" s="31"/>
      <c r="B2852" s="32"/>
      <c r="C2852" s="71" t="s">
        <v>7223</v>
      </c>
      <c r="D2852" s="64"/>
      <c r="E2852" s="65">
        <v>77.16</v>
      </c>
      <c r="F2852" s="34"/>
      <c r="G2852" s="34"/>
      <c r="H2852" s="33"/>
      <c r="I2852" s="33"/>
      <c r="J2852" s="33"/>
      <c r="K2852" s="33"/>
    </row>
    <row r="2853" spans="1:11" outlineLevel="1" x14ac:dyDescent="0.2">
      <c r="A2853" s="31"/>
      <c r="B2853" s="32"/>
      <c r="C2853" s="71" t="s">
        <v>6380</v>
      </c>
      <c r="D2853" s="64"/>
      <c r="E2853" s="65">
        <v>4.79</v>
      </c>
      <c r="F2853" s="34"/>
      <c r="G2853" s="34"/>
      <c r="H2853" s="33"/>
      <c r="I2853" s="33"/>
      <c r="J2853" s="33"/>
      <c r="K2853" s="33"/>
    </row>
    <row r="2854" spans="1:11" outlineLevel="1" x14ac:dyDescent="0.2">
      <c r="A2854" s="31"/>
      <c r="B2854" s="32"/>
      <c r="C2854" s="71" t="s">
        <v>6381</v>
      </c>
      <c r="D2854" s="64"/>
      <c r="E2854" s="65">
        <v>3.48</v>
      </c>
      <c r="F2854" s="34"/>
      <c r="G2854" s="34"/>
      <c r="H2854" s="33"/>
      <c r="I2854" s="33"/>
      <c r="J2854" s="33"/>
      <c r="K2854" s="33"/>
    </row>
    <row r="2855" spans="1:11" outlineLevel="1" x14ac:dyDescent="0.2">
      <c r="A2855" s="31"/>
      <c r="B2855" s="32"/>
      <c r="C2855" s="71" t="s">
        <v>6382</v>
      </c>
      <c r="D2855" s="64"/>
      <c r="E2855" s="65">
        <v>1.6</v>
      </c>
      <c r="F2855" s="34"/>
      <c r="G2855" s="34"/>
      <c r="H2855" s="33"/>
      <c r="I2855" s="33"/>
      <c r="J2855" s="33"/>
      <c r="K2855" s="33"/>
    </row>
    <row r="2856" spans="1:11" outlineLevel="1" x14ac:dyDescent="0.2">
      <c r="A2856" s="31"/>
      <c r="B2856" s="32"/>
      <c r="C2856" s="71" t="s">
        <v>6383</v>
      </c>
      <c r="D2856" s="64"/>
      <c r="E2856" s="65">
        <v>4.54</v>
      </c>
      <c r="F2856" s="34"/>
      <c r="G2856" s="34"/>
      <c r="H2856" s="33"/>
      <c r="I2856" s="33"/>
      <c r="J2856" s="33"/>
      <c r="K2856" s="33"/>
    </row>
    <row r="2857" spans="1:11" outlineLevel="1" x14ac:dyDescent="0.2">
      <c r="A2857" s="31"/>
      <c r="B2857" s="32"/>
      <c r="C2857" s="71" t="s">
        <v>6384</v>
      </c>
      <c r="D2857" s="64"/>
      <c r="E2857" s="65">
        <v>10.71</v>
      </c>
      <c r="F2857" s="34"/>
      <c r="G2857" s="34"/>
      <c r="H2857" s="33"/>
      <c r="I2857" s="33"/>
      <c r="J2857" s="33"/>
      <c r="K2857" s="33"/>
    </row>
    <row r="2858" spans="1:11" outlineLevel="1" x14ac:dyDescent="0.2">
      <c r="A2858" s="31"/>
      <c r="B2858" s="32"/>
      <c r="C2858" s="71" t="s">
        <v>6385</v>
      </c>
      <c r="D2858" s="64"/>
      <c r="E2858" s="65">
        <v>3.88</v>
      </c>
      <c r="F2858" s="34"/>
      <c r="G2858" s="34"/>
      <c r="H2858" s="33"/>
      <c r="I2858" s="33"/>
      <c r="J2858" s="33"/>
      <c r="K2858" s="33"/>
    </row>
    <row r="2859" spans="1:11" outlineLevel="1" x14ac:dyDescent="0.2">
      <c r="A2859" s="31"/>
      <c r="B2859" s="32"/>
      <c r="C2859" s="71" t="s">
        <v>7384</v>
      </c>
      <c r="D2859" s="64"/>
      <c r="E2859" s="65">
        <v>84.64</v>
      </c>
      <c r="F2859" s="34"/>
      <c r="G2859" s="34"/>
      <c r="H2859" s="33"/>
      <c r="I2859" s="33"/>
      <c r="J2859" s="33"/>
      <c r="K2859" s="33"/>
    </row>
    <row r="2860" spans="1:11" outlineLevel="1" x14ac:dyDescent="0.2">
      <c r="A2860" s="31"/>
      <c r="B2860" s="32"/>
      <c r="C2860" s="71" t="s">
        <v>6399</v>
      </c>
      <c r="D2860" s="64"/>
      <c r="E2860" s="65">
        <v>4.09</v>
      </c>
      <c r="F2860" s="34"/>
      <c r="G2860" s="34"/>
      <c r="H2860" s="33"/>
      <c r="I2860" s="33"/>
      <c r="J2860" s="33"/>
      <c r="K2860" s="33"/>
    </row>
    <row r="2861" spans="1:11" outlineLevel="1" x14ac:dyDescent="0.2">
      <c r="A2861" s="31"/>
      <c r="B2861" s="32"/>
      <c r="C2861" s="71" t="s">
        <v>7224</v>
      </c>
      <c r="D2861" s="64"/>
      <c r="E2861" s="65">
        <v>81.95</v>
      </c>
      <c r="F2861" s="34"/>
      <c r="G2861" s="34"/>
      <c r="H2861" s="33"/>
      <c r="I2861" s="33"/>
      <c r="J2861" s="33"/>
      <c r="K2861" s="33"/>
    </row>
    <row r="2862" spans="1:11" outlineLevel="1" x14ac:dyDescent="0.2">
      <c r="A2862" s="31"/>
      <c r="B2862" s="32"/>
      <c r="C2862" s="71" t="s">
        <v>6400</v>
      </c>
      <c r="D2862" s="64"/>
      <c r="E2862" s="65">
        <v>1.76</v>
      </c>
      <c r="F2862" s="34"/>
      <c r="G2862" s="34"/>
      <c r="H2862" s="33"/>
      <c r="I2862" s="33"/>
      <c r="J2862" s="33"/>
      <c r="K2862" s="33"/>
    </row>
    <row r="2863" spans="1:11" outlineLevel="1" x14ac:dyDescent="0.2">
      <c r="A2863" s="31"/>
      <c r="B2863" s="32"/>
      <c r="C2863" s="71" t="s">
        <v>7256</v>
      </c>
      <c r="D2863" s="64"/>
      <c r="E2863" s="65">
        <v>26.7</v>
      </c>
      <c r="F2863" s="34"/>
      <c r="G2863" s="34"/>
      <c r="H2863" s="33"/>
      <c r="I2863" s="33"/>
      <c r="J2863" s="33"/>
      <c r="K2863" s="33"/>
    </row>
    <row r="2864" spans="1:11" outlineLevel="1" x14ac:dyDescent="0.2">
      <c r="A2864" s="31"/>
      <c r="B2864" s="32"/>
      <c r="C2864" s="71" t="s">
        <v>7225</v>
      </c>
      <c r="D2864" s="64"/>
      <c r="E2864" s="65">
        <v>77.2</v>
      </c>
      <c r="F2864" s="34"/>
      <c r="G2864" s="34"/>
      <c r="H2864" s="33"/>
      <c r="I2864" s="33"/>
      <c r="J2864" s="33"/>
      <c r="K2864" s="33"/>
    </row>
    <row r="2865" spans="1:11" outlineLevel="1" x14ac:dyDescent="0.2">
      <c r="A2865" s="31"/>
      <c r="B2865" s="32"/>
      <c r="C2865" s="71" t="s">
        <v>7257</v>
      </c>
      <c r="D2865" s="64"/>
      <c r="E2865" s="65">
        <v>10.91</v>
      </c>
      <c r="F2865" s="34"/>
      <c r="G2865" s="34"/>
      <c r="H2865" s="33"/>
      <c r="I2865" s="33"/>
      <c r="J2865" s="33"/>
      <c r="K2865" s="33"/>
    </row>
    <row r="2866" spans="1:11" outlineLevel="1" x14ac:dyDescent="0.2">
      <c r="A2866" s="31"/>
      <c r="B2866" s="32"/>
      <c r="C2866" s="71" t="s">
        <v>7226</v>
      </c>
      <c r="D2866" s="64"/>
      <c r="E2866" s="65">
        <v>82.36</v>
      </c>
      <c r="F2866" s="34"/>
      <c r="G2866" s="34"/>
      <c r="H2866" s="33"/>
      <c r="I2866" s="33"/>
      <c r="J2866" s="33"/>
      <c r="K2866" s="33"/>
    </row>
    <row r="2867" spans="1:11" outlineLevel="1" x14ac:dyDescent="0.2">
      <c r="A2867" s="31"/>
      <c r="B2867" s="32"/>
      <c r="C2867" s="71" t="s">
        <v>950</v>
      </c>
      <c r="D2867" s="64"/>
      <c r="E2867" s="65"/>
      <c r="F2867" s="34"/>
      <c r="G2867" s="34"/>
      <c r="H2867" s="33"/>
      <c r="I2867" s="33"/>
      <c r="J2867" s="33"/>
      <c r="K2867" s="33"/>
    </row>
    <row r="2868" spans="1:11" outlineLevel="1" x14ac:dyDescent="0.2">
      <c r="A2868" s="31"/>
      <c r="B2868" s="32"/>
      <c r="C2868" s="71" t="s">
        <v>7259</v>
      </c>
      <c r="D2868" s="64"/>
      <c r="E2868" s="65">
        <v>48.05</v>
      </c>
      <c r="F2868" s="34"/>
      <c r="G2868" s="34"/>
      <c r="H2868" s="33"/>
      <c r="I2868" s="33"/>
      <c r="J2868" s="33"/>
      <c r="K2868" s="33"/>
    </row>
    <row r="2869" spans="1:11" outlineLevel="1" x14ac:dyDescent="0.2">
      <c r="A2869" s="31"/>
      <c r="B2869" s="32"/>
      <c r="C2869" s="71" t="s">
        <v>7260</v>
      </c>
      <c r="D2869" s="64"/>
      <c r="E2869" s="65">
        <v>20.239999999999998</v>
      </c>
      <c r="F2869" s="34"/>
      <c r="G2869" s="34"/>
      <c r="H2869" s="33"/>
      <c r="I2869" s="33"/>
      <c r="J2869" s="33"/>
      <c r="K2869" s="33"/>
    </row>
    <row r="2870" spans="1:11" outlineLevel="1" x14ac:dyDescent="0.2">
      <c r="A2870" s="31"/>
      <c r="B2870" s="32"/>
      <c r="C2870" s="71" t="s">
        <v>6386</v>
      </c>
      <c r="D2870" s="64"/>
      <c r="E2870" s="65">
        <v>4.16</v>
      </c>
      <c r="F2870" s="34"/>
      <c r="G2870" s="34"/>
      <c r="H2870" s="33"/>
      <c r="I2870" s="33"/>
      <c r="J2870" s="33"/>
      <c r="K2870" s="33"/>
    </row>
    <row r="2871" spans="1:11" outlineLevel="1" x14ac:dyDescent="0.2">
      <c r="A2871" s="31"/>
      <c r="B2871" s="32"/>
      <c r="C2871" s="71" t="s">
        <v>6387</v>
      </c>
      <c r="D2871" s="64"/>
      <c r="E2871" s="65">
        <v>2.99</v>
      </c>
      <c r="F2871" s="34"/>
      <c r="G2871" s="34"/>
      <c r="H2871" s="33"/>
      <c r="I2871" s="33"/>
      <c r="J2871" s="33"/>
      <c r="K2871" s="33"/>
    </row>
    <row r="2872" spans="1:11" outlineLevel="1" x14ac:dyDescent="0.2">
      <c r="A2872" s="31"/>
      <c r="B2872" s="32"/>
      <c r="C2872" s="71" t="s">
        <v>6388</v>
      </c>
      <c r="D2872" s="64"/>
      <c r="E2872" s="65">
        <v>1.44</v>
      </c>
      <c r="F2872" s="34"/>
      <c r="G2872" s="34"/>
      <c r="H2872" s="33"/>
      <c r="I2872" s="33"/>
      <c r="J2872" s="33"/>
      <c r="K2872" s="33"/>
    </row>
    <row r="2873" spans="1:11" outlineLevel="1" x14ac:dyDescent="0.2">
      <c r="A2873" s="31"/>
      <c r="B2873" s="32"/>
      <c r="C2873" s="71" t="s">
        <v>6389</v>
      </c>
      <c r="D2873" s="64"/>
      <c r="E2873" s="65">
        <v>6.53</v>
      </c>
      <c r="F2873" s="34"/>
      <c r="G2873" s="34"/>
      <c r="H2873" s="33"/>
      <c r="I2873" s="33"/>
      <c r="J2873" s="33"/>
      <c r="K2873" s="33"/>
    </row>
    <row r="2874" spans="1:11" outlineLevel="1" x14ac:dyDescent="0.2">
      <c r="A2874" s="31"/>
      <c r="B2874" s="32"/>
      <c r="C2874" s="71" t="s">
        <v>6390</v>
      </c>
      <c r="D2874" s="64"/>
      <c r="E2874" s="65">
        <v>8.9</v>
      </c>
      <c r="F2874" s="34"/>
      <c r="G2874" s="34"/>
      <c r="H2874" s="33"/>
      <c r="I2874" s="33"/>
      <c r="J2874" s="33"/>
      <c r="K2874" s="33"/>
    </row>
    <row r="2875" spans="1:11" outlineLevel="1" x14ac:dyDescent="0.2">
      <c r="A2875" s="31"/>
      <c r="B2875" s="32"/>
      <c r="C2875" s="71" t="s">
        <v>6411</v>
      </c>
      <c r="D2875" s="64"/>
      <c r="E2875" s="65">
        <v>79.92</v>
      </c>
      <c r="F2875" s="34"/>
      <c r="G2875" s="34"/>
      <c r="H2875" s="33"/>
      <c r="I2875" s="33"/>
      <c r="J2875" s="33"/>
      <c r="K2875" s="33"/>
    </row>
    <row r="2876" spans="1:11" outlineLevel="1" x14ac:dyDescent="0.2">
      <c r="A2876" s="31"/>
      <c r="B2876" s="32"/>
      <c r="C2876" s="71" t="s">
        <v>6391</v>
      </c>
      <c r="D2876" s="64"/>
      <c r="E2876" s="65">
        <v>4.34</v>
      </c>
      <c r="F2876" s="34"/>
      <c r="G2876" s="34"/>
      <c r="H2876" s="33"/>
      <c r="I2876" s="33"/>
      <c r="J2876" s="33"/>
      <c r="K2876" s="33"/>
    </row>
    <row r="2877" spans="1:11" outlineLevel="1" x14ac:dyDescent="0.2">
      <c r="A2877" s="31"/>
      <c r="B2877" s="32"/>
      <c r="C2877" s="71" t="s">
        <v>7385</v>
      </c>
      <c r="D2877" s="64"/>
      <c r="E2877" s="65">
        <v>80.47</v>
      </c>
      <c r="F2877" s="34"/>
      <c r="G2877" s="34"/>
      <c r="H2877" s="33"/>
      <c r="I2877" s="33"/>
      <c r="J2877" s="33"/>
      <c r="K2877" s="33"/>
    </row>
    <row r="2878" spans="1:11" outlineLevel="1" x14ac:dyDescent="0.2">
      <c r="A2878" s="31"/>
      <c r="B2878" s="32"/>
      <c r="C2878" s="71" t="s">
        <v>6401</v>
      </c>
      <c r="D2878" s="64"/>
      <c r="E2878" s="65">
        <v>4.09</v>
      </c>
      <c r="F2878" s="34"/>
      <c r="G2878" s="34"/>
      <c r="H2878" s="33"/>
      <c r="I2878" s="33"/>
      <c r="J2878" s="33"/>
      <c r="K2878" s="33"/>
    </row>
    <row r="2879" spans="1:11" outlineLevel="1" x14ac:dyDescent="0.2">
      <c r="A2879" s="31"/>
      <c r="B2879" s="32"/>
      <c r="C2879" s="71" t="s">
        <v>6412</v>
      </c>
      <c r="D2879" s="64"/>
      <c r="E2879" s="65">
        <v>83.82</v>
      </c>
      <c r="F2879" s="34"/>
      <c r="G2879" s="34"/>
      <c r="H2879" s="33"/>
      <c r="I2879" s="33"/>
      <c r="J2879" s="33"/>
      <c r="K2879" s="33"/>
    </row>
    <row r="2880" spans="1:11" outlineLevel="1" x14ac:dyDescent="0.2">
      <c r="A2880" s="31"/>
      <c r="B2880" s="32"/>
      <c r="C2880" s="71" t="s">
        <v>6402</v>
      </c>
      <c r="D2880" s="64"/>
      <c r="E2880" s="65">
        <v>1.81</v>
      </c>
      <c r="F2880" s="34"/>
      <c r="G2880" s="34"/>
      <c r="H2880" s="33"/>
      <c r="I2880" s="33"/>
      <c r="J2880" s="33"/>
      <c r="K2880" s="33"/>
    </row>
    <row r="2881" spans="1:11" outlineLevel="1" x14ac:dyDescent="0.2">
      <c r="A2881" s="31"/>
      <c r="B2881" s="32"/>
      <c r="C2881" s="71" t="s">
        <v>7262</v>
      </c>
      <c r="D2881" s="64"/>
      <c r="E2881" s="65">
        <v>19.239999999999998</v>
      </c>
      <c r="F2881" s="34"/>
      <c r="G2881" s="34"/>
      <c r="H2881" s="33"/>
      <c r="I2881" s="33"/>
      <c r="J2881" s="33"/>
      <c r="K2881" s="33"/>
    </row>
    <row r="2882" spans="1:11" outlineLevel="1" x14ac:dyDescent="0.2">
      <c r="A2882" s="31"/>
      <c r="B2882" s="32"/>
      <c r="C2882" s="71" t="s">
        <v>7211</v>
      </c>
      <c r="D2882" s="64"/>
      <c r="E2882" s="65">
        <v>76.59</v>
      </c>
      <c r="F2882" s="34"/>
      <c r="G2882" s="34"/>
      <c r="H2882" s="33"/>
      <c r="I2882" s="33"/>
      <c r="J2882" s="33"/>
      <c r="K2882" s="33"/>
    </row>
    <row r="2883" spans="1:11" outlineLevel="1" x14ac:dyDescent="0.2">
      <c r="A2883" s="31"/>
      <c r="B2883" s="32"/>
      <c r="C2883" s="71" t="s">
        <v>7212</v>
      </c>
      <c r="D2883" s="64"/>
      <c r="E2883" s="65">
        <v>23.62</v>
      </c>
      <c r="F2883" s="34"/>
      <c r="G2883" s="34"/>
      <c r="H2883" s="33"/>
      <c r="I2883" s="33"/>
      <c r="J2883" s="33"/>
      <c r="K2883" s="33"/>
    </row>
    <row r="2884" spans="1:11" outlineLevel="1" x14ac:dyDescent="0.2">
      <c r="A2884" s="31"/>
      <c r="B2884" s="32"/>
      <c r="C2884" s="71" t="s">
        <v>7263</v>
      </c>
      <c r="D2884" s="64"/>
      <c r="E2884" s="65">
        <v>81.17</v>
      </c>
      <c r="F2884" s="34"/>
      <c r="G2884" s="34"/>
      <c r="H2884" s="33"/>
      <c r="I2884" s="33"/>
      <c r="J2884" s="33"/>
      <c r="K2884" s="33"/>
    </row>
    <row r="2885" spans="1:11" outlineLevel="1" x14ac:dyDescent="0.2">
      <c r="A2885" s="31"/>
      <c r="B2885" s="32"/>
      <c r="C2885" s="71" t="s">
        <v>997</v>
      </c>
      <c r="D2885" s="64"/>
      <c r="E2885" s="65"/>
      <c r="F2885" s="34"/>
      <c r="G2885" s="34"/>
      <c r="H2885" s="33"/>
      <c r="I2885" s="33"/>
      <c r="J2885" s="33"/>
      <c r="K2885" s="33"/>
    </row>
    <row r="2886" spans="1:11" outlineLevel="1" x14ac:dyDescent="0.2">
      <c r="A2886" s="31"/>
      <c r="B2886" s="32"/>
      <c r="C2886" s="71" t="s">
        <v>7265</v>
      </c>
      <c r="D2886" s="64"/>
      <c r="E2886" s="65">
        <v>65.05</v>
      </c>
      <c r="F2886" s="34"/>
      <c r="G2886" s="34"/>
      <c r="H2886" s="33"/>
      <c r="I2886" s="33"/>
      <c r="J2886" s="33"/>
      <c r="K2886" s="33"/>
    </row>
    <row r="2887" spans="1:11" outlineLevel="1" x14ac:dyDescent="0.2">
      <c r="A2887" s="31"/>
      <c r="B2887" s="32"/>
      <c r="C2887" s="71" t="s">
        <v>7266</v>
      </c>
      <c r="D2887" s="64"/>
      <c r="E2887" s="65">
        <v>21.08</v>
      </c>
      <c r="F2887" s="34"/>
      <c r="G2887" s="34"/>
      <c r="H2887" s="33"/>
      <c r="I2887" s="33"/>
      <c r="J2887" s="33"/>
      <c r="K2887" s="33"/>
    </row>
    <row r="2888" spans="1:11" outlineLevel="1" x14ac:dyDescent="0.2">
      <c r="A2888" s="31"/>
      <c r="B2888" s="32"/>
      <c r="C2888" s="71" t="s">
        <v>7267</v>
      </c>
      <c r="D2888" s="64"/>
      <c r="E2888" s="65">
        <v>26.14</v>
      </c>
      <c r="F2888" s="34"/>
      <c r="G2888" s="34"/>
      <c r="H2888" s="33"/>
      <c r="I2888" s="33"/>
      <c r="J2888" s="33"/>
      <c r="K2888" s="33"/>
    </row>
    <row r="2889" spans="1:11" outlineLevel="1" x14ac:dyDescent="0.2">
      <c r="A2889" s="31"/>
      <c r="B2889" s="32"/>
      <c r="C2889" s="71" t="s">
        <v>7268</v>
      </c>
      <c r="D2889" s="64"/>
      <c r="E2889" s="65">
        <v>17.98</v>
      </c>
      <c r="F2889" s="34"/>
      <c r="G2889" s="34"/>
      <c r="H2889" s="33"/>
      <c r="I2889" s="33"/>
      <c r="J2889" s="33"/>
      <c r="K2889" s="33"/>
    </row>
    <row r="2890" spans="1:11" outlineLevel="1" x14ac:dyDescent="0.2">
      <c r="A2890" s="31"/>
      <c r="B2890" s="32"/>
      <c r="C2890" s="71" t="s">
        <v>7269</v>
      </c>
      <c r="D2890" s="64"/>
      <c r="E2890" s="65">
        <v>17.98</v>
      </c>
      <c r="F2890" s="34"/>
      <c r="G2890" s="34"/>
      <c r="H2890" s="33"/>
      <c r="I2890" s="33"/>
      <c r="J2890" s="33"/>
      <c r="K2890" s="33"/>
    </row>
    <row r="2891" spans="1:11" outlineLevel="1" x14ac:dyDescent="0.2">
      <c r="A2891" s="31"/>
      <c r="B2891" s="32"/>
      <c r="C2891" s="71" t="s">
        <v>7270</v>
      </c>
      <c r="D2891" s="64"/>
      <c r="E2891" s="65">
        <v>5.57</v>
      </c>
      <c r="F2891" s="34"/>
      <c r="G2891" s="34"/>
      <c r="H2891" s="33"/>
      <c r="I2891" s="33"/>
      <c r="J2891" s="33"/>
      <c r="K2891" s="33"/>
    </row>
    <row r="2892" spans="1:11" outlineLevel="1" x14ac:dyDescent="0.2">
      <c r="A2892" s="31"/>
      <c r="B2892" s="32"/>
      <c r="C2892" s="71" t="s">
        <v>7271</v>
      </c>
      <c r="D2892" s="64"/>
      <c r="E2892" s="65">
        <v>12.16</v>
      </c>
      <c r="F2892" s="34"/>
      <c r="G2892" s="34"/>
      <c r="H2892" s="33"/>
      <c r="I2892" s="33"/>
      <c r="J2892" s="33"/>
      <c r="K2892" s="33"/>
    </row>
    <row r="2893" spans="1:11" outlineLevel="1" x14ac:dyDescent="0.2">
      <c r="A2893" s="31"/>
      <c r="B2893" s="32"/>
      <c r="C2893" s="71" t="s">
        <v>7272</v>
      </c>
      <c r="D2893" s="64"/>
      <c r="E2893" s="65">
        <v>5.49</v>
      </c>
      <c r="F2893" s="34"/>
      <c r="G2893" s="34"/>
      <c r="H2893" s="33"/>
      <c r="I2893" s="33"/>
      <c r="J2893" s="33"/>
      <c r="K2893" s="33"/>
    </row>
    <row r="2894" spans="1:11" outlineLevel="1" x14ac:dyDescent="0.2">
      <c r="A2894" s="31"/>
      <c r="B2894" s="32"/>
      <c r="C2894" s="71" t="s">
        <v>7273</v>
      </c>
      <c r="D2894" s="64"/>
      <c r="E2894" s="65">
        <v>3.48</v>
      </c>
      <c r="F2894" s="34"/>
      <c r="G2894" s="34"/>
      <c r="H2894" s="33"/>
      <c r="I2894" s="33"/>
      <c r="J2894" s="33"/>
      <c r="K2894" s="33"/>
    </row>
    <row r="2895" spans="1:11" outlineLevel="1" x14ac:dyDescent="0.2">
      <c r="A2895" s="31"/>
      <c r="B2895" s="32"/>
      <c r="C2895" s="71" t="s">
        <v>7274</v>
      </c>
      <c r="D2895" s="64"/>
      <c r="E2895" s="65">
        <v>1.51</v>
      </c>
      <c r="F2895" s="34"/>
      <c r="G2895" s="34"/>
      <c r="H2895" s="33"/>
      <c r="I2895" s="33"/>
      <c r="J2895" s="33"/>
      <c r="K2895" s="33"/>
    </row>
    <row r="2896" spans="1:11" outlineLevel="1" x14ac:dyDescent="0.2">
      <c r="A2896" s="31"/>
      <c r="B2896" s="32"/>
      <c r="C2896" s="71" t="s">
        <v>7275</v>
      </c>
      <c r="D2896" s="64"/>
      <c r="E2896" s="65">
        <v>4.59</v>
      </c>
      <c r="F2896" s="34"/>
      <c r="G2896" s="34"/>
      <c r="H2896" s="33"/>
      <c r="I2896" s="33"/>
      <c r="J2896" s="33"/>
      <c r="K2896" s="33"/>
    </row>
    <row r="2897" spans="1:11" outlineLevel="1" x14ac:dyDescent="0.2">
      <c r="A2897" s="31"/>
      <c r="B2897" s="32"/>
      <c r="C2897" s="71" t="s">
        <v>7276</v>
      </c>
      <c r="D2897" s="64"/>
      <c r="E2897" s="65">
        <v>53.24</v>
      </c>
      <c r="F2897" s="34"/>
      <c r="G2897" s="34"/>
      <c r="H2897" s="33"/>
      <c r="I2897" s="33"/>
      <c r="J2897" s="33"/>
      <c r="K2897" s="33"/>
    </row>
    <row r="2898" spans="1:11" outlineLevel="1" x14ac:dyDescent="0.2">
      <c r="A2898" s="31"/>
      <c r="B2898" s="32"/>
      <c r="C2898" s="71" t="s">
        <v>6403</v>
      </c>
      <c r="D2898" s="64"/>
      <c r="E2898" s="65">
        <v>4.09</v>
      </c>
      <c r="F2898" s="34"/>
      <c r="G2898" s="34"/>
      <c r="H2898" s="33"/>
      <c r="I2898" s="33"/>
      <c r="J2898" s="33"/>
      <c r="K2898" s="33"/>
    </row>
    <row r="2899" spans="1:11" outlineLevel="1" x14ac:dyDescent="0.2">
      <c r="A2899" s="31"/>
      <c r="B2899" s="32"/>
      <c r="C2899" s="71" t="s">
        <v>6405</v>
      </c>
      <c r="D2899" s="64"/>
      <c r="E2899" s="65">
        <v>1.66</v>
      </c>
      <c r="F2899" s="34"/>
      <c r="G2899" s="34"/>
      <c r="H2899" s="33"/>
      <c r="I2899" s="33"/>
      <c r="J2899" s="33"/>
      <c r="K2899" s="33"/>
    </row>
    <row r="2900" spans="1:11" outlineLevel="1" x14ac:dyDescent="0.2">
      <c r="A2900" s="31"/>
      <c r="B2900" s="32"/>
      <c r="C2900" s="71" t="s">
        <v>7277</v>
      </c>
      <c r="D2900" s="64"/>
      <c r="E2900" s="65">
        <v>19.09</v>
      </c>
      <c r="F2900" s="34"/>
      <c r="G2900" s="34"/>
      <c r="H2900" s="33"/>
      <c r="I2900" s="33"/>
      <c r="J2900" s="33"/>
      <c r="K2900" s="33"/>
    </row>
    <row r="2901" spans="1:11" outlineLevel="1" x14ac:dyDescent="0.2">
      <c r="A2901" s="31"/>
      <c r="B2901" s="32"/>
      <c r="C2901" s="71" t="s">
        <v>7278</v>
      </c>
      <c r="D2901" s="64"/>
      <c r="E2901" s="65">
        <v>193.88</v>
      </c>
      <c r="F2901" s="34"/>
      <c r="G2901" s="34"/>
      <c r="H2901" s="33"/>
      <c r="I2901" s="33"/>
      <c r="J2901" s="33"/>
      <c r="K2901" s="33"/>
    </row>
    <row r="2902" spans="1:11" ht="22.5" outlineLevel="1" x14ac:dyDescent="0.2">
      <c r="A2902" s="43">
        <v>244</v>
      </c>
      <c r="B2902" s="44" t="s">
        <v>2560</v>
      </c>
      <c r="C2902" s="59" t="s">
        <v>2561</v>
      </c>
      <c r="D2902" s="45" t="s">
        <v>373</v>
      </c>
      <c r="E2902" s="46">
        <v>103</v>
      </c>
      <c r="F2902" s="47">
        <v>0</v>
      </c>
      <c r="G2902" s="48">
        <f>ROUND(E2902*F2902,2)</f>
        <v>0</v>
      </c>
      <c r="H2902" s="46">
        <v>2.7539999999999999E-2</v>
      </c>
      <c r="I2902" s="46">
        <f>ROUND(E2902*H2902,2)</f>
        <v>2.84</v>
      </c>
      <c r="J2902" s="46">
        <v>0</v>
      </c>
      <c r="K2902" s="46">
        <f>ROUND(E2902*J2902,2)</f>
        <v>0</v>
      </c>
    </row>
    <row r="2903" spans="1:11" outlineLevel="1" x14ac:dyDescent="0.2">
      <c r="A2903" s="31"/>
      <c r="B2903" s="32"/>
      <c r="C2903" s="71" t="s">
        <v>7386</v>
      </c>
      <c r="D2903" s="64"/>
      <c r="E2903" s="65">
        <v>103</v>
      </c>
      <c r="F2903" s="34"/>
      <c r="G2903" s="34"/>
      <c r="H2903" s="33"/>
      <c r="I2903" s="33"/>
      <c r="J2903" s="33"/>
      <c r="K2903" s="33"/>
    </row>
    <row r="2904" spans="1:11" outlineLevel="1" x14ac:dyDescent="0.2">
      <c r="A2904" s="43">
        <v>245</v>
      </c>
      <c r="B2904" s="44" t="s">
        <v>2563</v>
      </c>
      <c r="C2904" s="59" t="s">
        <v>2564</v>
      </c>
      <c r="D2904" s="45" t="s">
        <v>172</v>
      </c>
      <c r="E2904" s="46">
        <v>1684</v>
      </c>
      <c r="F2904" s="47">
        <v>0</v>
      </c>
      <c r="G2904" s="48">
        <f>ROUND(E2904*F2904,2)</f>
        <v>0</v>
      </c>
      <c r="H2904" s="46">
        <v>0</v>
      </c>
      <c r="I2904" s="46">
        <f>ROUND(E2904*H2904,2)</f>
        <v>0</v>
      </c>
      <c r="J2904" s="46">
        <v>0</v>
      </c>
      <c r="K2904" s="46">
        <f>ROUND(E2904*J2904,2)</f>
        <v>0</v>
      </c>
    </row>
    <row r="2905" spans="1:11" outlineLevel="1" x14ac:dyDescent="0.2">
      <c r="A2905" s="31"/>
      <c r="B2905" s="32"/>
      <c r="C2905" s="71" t="s">
        <v>7381</v>
      </c>
      <c r="D2905" s="64"/>
      <c r="E2905" s="65">
        <v>1684</v>
      </c>
      <c r="F2905" s="34"/>
      <c r="G2905" s="34"/>
      <c r="H2905" s="33"/>
      <c r="I2905" s="33"/>
      <c r="J2905" s="33"/>
      <c r="K2905" s="33"/>
    </row>
    <row r="2906" spans="1:11" ht="33.75" outlineLevel="1" x14ac:dyDescent="0.2">
      <c r="A2906" s="43">
        <v>246</v>
      </c>
      <c r="B2906" s="44" t="s">
        <v>2569</v>
      </c>
      <c r="C2906" s="59" t="s">
        <v>7387</v>
      </c>
      <c r="D2906" s="45" t="s">
        <v>172</v>
      </c>
      <c r="E2906" s="46">
        <v>10104</v>
      </c>
      <c r="F2906" s="47">
        <v>0</v>
      </c>
      <c r="G2906" s="48">
        <f>ROUND(E2906*F2906,2)</f>
        <v>0</v>
      </c>
      <c r="H2906" s="46">
        <v>5.0000000000000002E-5</v>
      </c>
      <c r="I2906" s="46">
        <f>ROUND(E2906*H2906,2)</f>
        <v>0.51</v>
      </c>
      <c r="J2906" s="46">
        <v>0</v>
      </c>
      <c r="K2906" s="46">
        <f>ROUND(E2906*J2906,2)</f>
        <v>0</v>
      </c>
    </row>
    <row r="2907" spans="1:11" outlineLevel="1" x14ac:dyDescent="0.2">
      <c r="A2907" s="31"/>
      <c r="B2907" s="32"/>
      <c r="C2907" s="71" t="s">
        <v>7388</v>
      </c>
      <c r="D2907" s="64"/>
      <c r="E2907" s="65">
        <v>1684</v>
      </c>
      <c r="F2907" s="34"/>
      <c r="G2907" s="34"/>
      <c r="H2907" s="33"/>
      <c r="I2907" s="33"/>
      <c r="J2907" s="33"/>
      <c r="K2907" s="33"/>
    </row>
    <row r="2908" spans="1:11" outlineLevel="1" x14ac:dyDescent="0.2">
      <c r="A2908" s="31"/>
      <c r="B2908" s="32"/>
      <c r="C2908" s="72" t="s">
        <v>2541</v>
      </c>
      <c r="D2908" s="66"/>
      <c r="E2908" s="67">
        <v>8420</v>
      </c>
      <c r="F2908" s="34"/>
      <c r="G2908" s="34"/>
      <c r="H2908" s="33"/>
      <c r="I2908" s="33"/>
      <c r="J2908" s="33"/>
      <c r="K2908" s="33"/>
    </row>
    <row r="2909" spans="1:11" outlineLevel="1" x14ac:dyDescent="0.2">
      <c r="A2909" s="43">
        <v>247</v>
      </c>
      <c r="B2909" s="44" t="s">
        <v>2572</v>
      </c>
      <c r="C2909" s="59" t="s">
        <v>2573</v>
      </c>
      <c r="D2909" s="45" t="s">
        <v>172</v>
      </c>
      <c r="E2909" s="46">
        <v>1684</v>
      </c>
      <c r="F2909" s="47">
        <v>0</v>
      </c>
      <c r="G2909" s="48">
        <f>ROUND(E2909*F2909,2)</f>
        <v>0</v>
      </c>
      <c r="H2909" s="46">
        <v>0</v>
      </c>
      <c r="I2909" s="46">
        <f>ROUND(E2909*H2909,2)</f>
        <v>0</v>
      </c>
      <c r="J2909" s="46">
        <v>0</v>
      </c>
      <c r="K2909" s="46">
        <f>ROUND(E2909*J2909,2)</f>
        <v>0</v>
      </c>
    </row>
    <row r="2910" spans="1:11" outlineLevel="1" x14ac:dyDescent="0.2">
      <c r="A2910" s="31"/>
      <c r="B2910" s="32"/>
      <c r="C2910" s="71" t="s">
        <v>7388</v>
      </c>
      <c r="D2910" s="64"/>
      <c r="E2910" s="65">
        <v>1684</v>
      </c>
      <c r="F2910" s="34"/>
      <c r="G2910" s="34"/>
      <c r="H2910" s="33"/>
      <c r="I2910" s="33"/>
      <c r="J2910" s="33"/>
      <c r="K2910" s="33"/>
    </row>
    <row r="2911" spans="1:11" outlineLevel="1" x14ac:dyDescent="0.2">
      <c r="A2911" s="43">
        <v>248</v>
      </c>
      <c r="B2911" s="44" t="s">
        <v>2574</v>
      </c>
      <c r="C2911" s="59" t="s">
        <v>2575</v>
      </c>
      <c r="D2911" s="45" t="s">
        <v>373</v>
      </c>
      <c r="E2911" s="46">
        <v>88</v>
      </c>
      <c r="F2911" s="47">
        <v>0</v>
      </c>
      <c r="G2911" s="48">
        <f>ROUND(E2911*F2911,2)</f>
        <v>0</v>
      </c>
      <c r="H2911" s="46">
        <v>2.1909999999999999E-2</v>
      </c>
      <c r="I2911" s="46">
        <f>ROUND(E2911*H2911,2)</f>
        <v>1.93</v>
      </c>
      <c r="J2911" s="46">
        <v>0</v>
      </c>
      <c r="K2911" s="46">
        <f>ROUND(E2911*J2911,2)</f>
        <v>0</v>
      </c>
    </row>
    <row r="2912" spans="1:11" outlineLevel="1" x14ac:dyDescent="0.2">
      <c r="A2912" s="31"/>
      <c r="B2912" s="32"/>
      <c r="C2912" s="71" t="s">
        <v>7389</v>
      </c>
      <c r="D2912" s="64"/>
      <c r="E2912" s="65">
        <v>88</v>
      </c>
      <c r="F2912" s="34"/>
      <c r="G2912" s="34"/>
      <c r="H2912" s="33"/>
      <c r="I2912" s="33"/>
      <c r="J2912" s="33"/>
      <c r="K2912" s="33"/>
    </row>
    <row r="2913" spans="1:11" ht="33.75" outlineLevel="1" x14ac:dyDescent="0.2">
      <c r="A2913" s="43">
        <v>249</v>
      </c>
      <c r="B2913" s="44" t="s">
        <v>2577</v>
      </c>
      <c r="C2913" s="59" t="s">
        <v>2578</v>
      </c>
      <c r="D2913" s="45" t="s">
        <v>373</v>
      </c>
      <c r="E2913" s="46">
        <v>528</v>
      </c>
      <c r="F2913" s="47">
        <v>0</v>
      </c>
      <c r="G2913" s="48">
        <f>ROUND(E2913*F2913,2)</f>
        <v>0</v>
      </c>
      <c r="H2913" s="46">
        <v>1.7600000000000001E-3</v>
      </c>
      <c r="I2913" s="46">
        <f>ROUND(E2913*H2913,2)</f>
        <v>0.93</v>
      </c>
      <c r="J2913" s="46">
        <v>0</v>
      </c>
      <c r="K2913" s="46">
        <f>ROUND(E2913*J2913,2)</f>
        <v>0</v>
      </c>
    </row>
    <row r="2914" spans="1:11" outlineLevel="1" x14ac:dyDescent="0.2">
      <c r="A2914" s="31"/>
      <c r="B2914" s="32"/>
      <c r="C2914" s="71" t="s">
        <v>7390</v>
      </c>
      <c r="D2914" s="64"/>
      <c r="E2914" s="65">
        <v>88</v>
      </c>
      <c r="F2914" s="34"/>
      <c r="G2914" s="34"/>
      <c r="H2914" s="33"/>
      <c r="I2914" s="33"/>
      <c r="J2914" s="33"/>
      <c r="K2914" s="33"/>
    </row>
    <row r="2915" spans="1:11" outlineLevel="1" x14ac:dyDescent="0.2">
      <c r="A2915" s="31"/>
      <c r="B2915" s="32"/>
      <c r="C2915" s="72" t="s">
        <v>2541</v>
      </c>
      <c r="D2915" s="66"/>
      <c r="E2915" s="67">
        <v>440</v>
      </c>
      <c r="F2915" s="34"/>
      <c r="G2915" s="34"/>
      <c r="H2915" s="33"/>
      <c r="I2915" s="33"/>
      <c r="J2915" s="33"/>
      <c r="K2915" s="33"/>
    </row>
    <row r="2916" spans="1:11" outlineLevel="1" x14ac:dyDescent="0.2">
      <c r="A2916" s="43">
        <v>250</v>
      </c>
      <c r="B2916" s="44" t="s">
        <v>2580</v>
      </c>
      <c r="C2916" s="59" t="s">
        <v>2581</v>
      </c>
      <c r="D2916" s="45" t="s">
        <v>373</v>
      </c>
      <c r="E2916" s="46">
        <v>88</v>
      </c>
      <c r="F2916" s="47">
        <v>0</v>
      </c>
      <c r="G2916" s="48">
        <f>ROUND(E2916*F2916,2)</f>
        <v>0</v>
      </c>
      <c r="H2916" s="46">
        <v>0</v>
      </c>
      <c r="I2916" s="46">
        <f>ROUND(E2916*H2916,2)</f>
        <v>0</v>
      </c>
      <c r="J2916" s="46">
        <v>0</v>
      </c>
      <c r="K2916" s="46">
        <f>ROUND(E2916*J2916,2)</f>
        <v>0</v>
      </c>
    </row>
    <row r="2917" spans="1:11" outlineLevel="1" x14ac:dyDescent="0.2">
      <c r="A2917" s="31"/>
      <c r="B2917" s="32"/>
      <c r="C2917" s="71" t="s">
        <v>7390</v>
      </c>
      <c r="D2917" s="64"/>
      <c r="E2917" s="65">
        <v>88</v>
      </c>
      <c r="F2917" s="34"/>
      <c r="G2917" s="34"/>
      <c r="H2917" s="33"/>
      <c r="I2917" s="33"/>
      <c r="J2917" s="33"/>
      <c r="K2917" s="33"/>
    </row>
    <row r="2918" spans="1:11" outlineLevel="1" x14ac:dyDescent="0.2">
      <c r="A2918" s="43" t="s">
        <v>11198</v>
      </c>
      <c r="B2918" s="44" t="s">
        <v>11201</v>
      </c>
      <c r="C2918" s="59" t="s">
        <v>11202</v>
      </c>
      <c r="D2918" s="45" t="s">
        <v>373</v>
      </c>
      <c r="E2918" s="46">
        <v>13</v>
      </c>
      <c r="F2918" s="47">
        <v>0</v>
      </c>
      <c r="G2918" s="48">
        <f>ROUND(E2918*F2918,2)</f>
        <v>0</v>
      </c>
      <c r="H2918" s="46">
        <v>0</v>
      </c>
      <c r="I2918" s="46">
        <f>ROUND(E2918*H2918,2)</f>
        <v>0</v>
      </c>
      <c r="J2918" s="46">
        <v>0</v>
      </c>
      <c r="K2918" s="46">
        <f>ROUND(E2918*J2918,2)</f>
        <v>0</v>
      </c>
    </row>
    <row r="2919" spans="1:11" outlineLevel="1" x14ac:dyDescent="0.2">
      <c r="A2919" s="31"/>
      <c r="B2919" s="44"/>
      <c r="C2919" s="71" t="s">
        <v>11208</v>
      </c>
      <c r="D2919" s="64"/>
      <c r="E2919" s="65">
        <v>88</v>
      </c>
      <c r="F2919" s="34"/>
      <c r="G2919" s="34"/>
      <c r="H2919" s="33"/>
      <c r="I2919" s="33"/>
      <c r="J2919" s="33"/>
      <c r="K2919" s="33"/>
    </row>
    <row r="2920" spans="1:11" outlineLevel="1" x14ac:dyDescent="0.2">
      <c r="A2920" s="43" t="s">
        <v>11199</v>
      </c>
      <c r="B2920" s="44" t="s">
        <v>11203</v>
      </c>
      <c r="C2920" s="59" t="s">
        <v>11204</v>
      </c>
      <c r="D2920" s="45" t="s">
        <v>373</v>
      </c>
      <c r="E2920" s="46">
        <v>1300</v>
      </c>
      <c r="F2920" s="47">
        <v>0</v>
      </c>
      <c r="G2920" s="48">
        <f t="shared" ref="G2920" si="9">ROUND(E2920*F2920,2)</f>
        <v>0</v>
      </c>
      <c r="H2920" s="46">
        <v>0</v>
      </c>
      <c r="I2920" s="46">
        <f t="shared" ref="I2920" si="10">ROUND(E2920*H2920,2)</f>
        <v>0</v>
      </c>
      <c r="J2920" s="46">
        <v>0</v>
      </c>
      <c r="K2920" s="46">
        <f t="shared" ref="K2920" si="11">ROUND(E2920*J2920,2)</f>
        <v>0</v>
      </c>
    </row>
    <row r="2921" spans="1:11" outlineLevel="1" x14ac:dyDescent="0.2">
      <c r="A2921" s="31"/>
      <c r="B2921" s="44"/>
      <c r="C2921" s="71" t="s">
        <v>11209</v>
      </c>
      <c r="D2921" s="64"/>
      <c r="E2921" s="65">
        <v>88</v>
      </c>
      <c r="F2921" s="34"/>
      <c r="G2921" s="34"/>
      <c r="H2921" s="33"/>
      <c r="I2921" s="33"/>
      <c r="J2921" s="33"/>
      <c r="K2921" s="33"/>
    </row>
    <row r="2922" spans="1:11" outlineLevel="1" x14ac:dyDescent="0.2">
      <c r="A2922" s="43" t="s">
        <v>11200</v>
      </c>
      <c r="B2922" s="44" t="s">
        <v>11205</v>
      </c>
      <c r="C2922" s="59" t="s">
        <v>11206</v>
      </c>
      <c r="D2922" s="45" t="s">
        <v>11207</v>
      </c>
      <c r="E2922" s="46">
        <v>15</v>
      </c>
      <c r="F2922" s="47">
        <v>0</v>
      </c>
      <c r="G2922" s="48">
        <f t="shared" ref="G2922" si="12">ROUND(E2922*F2922,2)</f>
        <v>0</v>
      </c>
      <c r="H2922" s="46">
        <v>0</v>
      </c>
      <c r="I2922" s="46">
        <f t="shared" ref="I2922" si="13">ROUND(E2922*H2922,2)</f>
        <v>0</v>
      </c>
      <c r="J2922" s="46">
        <v>0</v>
      </c>
      <c r="K2922" s="46">
        <f t="shared" ref="K2922" si="14">ROUND(E2922*J2922,2)</f>
        <v>0</v>
      </c>
    </row>
    <row r="2923" spans="1:11" ht="22.5" outlineLevel="1" x14ac:dyDescent="0.2">
      <c r="A2923" s="43">
        <v>251</v>
      </c>
      <c r="B2923" s="44" t="s">
        <v>7391</v>
      </c>
      <c r="C2923" s="59" t="s">
        <v>7392</v>
      </c>
      <c r="D2923" s="45" t="s">
        <v>7393</v>
      </c>
      <c r="E2923" s="46">
        <v>2</v>
      </c>
      <c r="F2923" s="47">
        <v>0</v>
      </c>
      <c r="G2923" s="48">
        <f>ROUND(E2923*F2923,2)</f>
        <v>0</v>
      </c>
      <c r="H2923" s="46">
        <v>0</v>
      </c>
      <c r="I2923" s="46">
        <f>ROUND(E2923*H2923,2)</f>
        <v>0</v>
      </c>
      <c r="J2923" s="46">
        <v>0</v>
      </c>
      <c r="K2923" s="46">
        <f>ROUND(E2923*J2923,2)</f>
        <v>0</v>
      </c>
    </row>
    <row r="2924" spans="1:11" outlineLevel="1" x14ac:dyDescent="0.2">
      <c r="A2924" s="31"/>
      <c r="B2924" s="32"/>
      <c r="C2924" s="71" t="s">
        <v>906</v>
      </c>
      <c r="D2924" s="64"/>
      <c r="E2924" s="65"/>
      <c r="F2924" s="34"/>
      <c r="G2924" s="34"/>
      <c r="H2924" s="33"/>
      <c r="I2924" s="33"/>
      <c r="J2924" s="33"/>
      <c r="K2924" s="33"/>
    </row>
    <row r="2925" spans="1:11" outlineLevel="1" x14ac:dyDescent="0.2">
      <c r="A2925" s="31"/>
      <c r="B2925" s="32"/>
      <c r="C2925" s="71" t="s">
        <v>7394</v>
      </c>
      <c r="D2925" s="64"/>
      <c r="E2925" s="65">
        <v>2</v>
      </c>
      <c r="F2925" s="34"/>
      <c r="G2925" s="34"/>
      <c r="H2925" s="33"/>
      <c r="I2925" s="33"/>
      <c r="J2925" s="33"/>
      <c r="K2925" s="33"/>
    </row>
    <row r="2926" spans="1:11" ht="33.75" outlineLevel="1" x14ac:dyDescent="0.2">
      <c r="A2926" s="43">
        <v>252</v>
      </c>
      <c r="B2926" s="44" t="s">
        <v>7395</v>
      </c>
      <c r="C2926" s="59" t="s">
        <v>7396</v>
      </c>
      <c r="D2926" s="45" t="s">
        <v>7397</v>
      </c>
      <c r="E2926" s="46">
        <v>120</v>
      </c>
      <c r="F2926" s="47">
        <v>0</v>
      </c>
      <c r="G2926" s="48">
        <f>ROUND(E2926*F2926,2)</f>
        <v>0</v>
      </c>
      <c r="H2926" s="46">
        <v>0</v>
      </c>
      <c r="I2926" s="46">
        <f>ROUND(E2926*H2926,2)</f>
        <v>0</v>
      </c>
      <c r="J2926" s="46">
        <v>0</v>
      </c>
      <c r="K2926" s="46">
        <f>ROUND(E2926*J2926,2)</f>
        <v>0</v>
      </c>
    </row>
    <row r="2927" spans="1:11" outlineLevel="1" x14ac:dyDescent="0.2">
      <c r="A2927" s="31"/>
      <c r="B2927" s="32"/>
      <c r="C2927" s="71" t="s">
        <v>7398</v>
      </c>
      <c r="D2927" s="64"/>
      <c r="E2927" s="65">
        <v>120</v>
      </c>
      <c r="F2927" s="34"/>
      <c r="G2927" s="34"/>
      <c r="H2927" s="33"/>
      <c r="I2927" s="33"/>
      <c r="J2927" s="33"/>
      <c r="K2927" s="33"/>
    </row>
    <row r="2928" spans="1:11" ht="22.5" outlineLevel="1" x14ac:dyDescent="0.2">
      <c r="A2928" s="43">
        <v>253</v>
      </c>
      <c r="B2928" s="44" t="s">
        <v>7399</v>
      </c>
      <c r="C2928" s="59" t="s">
        <v>7400</v>
      </c>
      <c r="D2928" s="45" t="s">
        <v>7393</v>
      </c>
      <c r="E2928" s="46">
        <v>2</v>
      </c>
      <c r="F2928" s="47">
        <v>0</v>
      </c>
      <c r="G2928" s="48">
        <f>ROUND(E2928*F2928,2)</f>
        <v>0</v>
      </c>
      <c r="H2928" s="46">
        <v>0</v>
      </c>
      <c r="I2928" s="46">
        <f>ROUND(E2928*H2928,2)</f>
        <v>0</v>
      </c>
      <c r="J2928" s="46">
        <v>0</v>
      </c>
      <c r="K2928" s="46">
        <f>ROUND(E2928*J2928,2)</f>
        <v>0</v>
      </c>
    </row>
    <row r="2929" spans="1:11" outlineLevel="1" x14ac:dyDescent="0.2">
      <c r="A2929" s="31"/>
      <c r="B2929" s="32"/>
      <c r="C2929" s="71" t="s">
        <v>7401</v>
      </c>
      <c r="D2929" s="64"/>
      <c r="E2929" s="65">
        <v>2</v>
      </c>
      <c r="F2929" s="34"/>
      <c r="G2929" s="34"/>
      <c r="H2929" s="33"/>
      <c r="I2929" s="33"/>
      <c r="J2929" s="33"/>
      <c r="K2929" s="33"/>
    </row>
    <row r="2930" spans="1:11" x14ac:dyDescent="0.2">
      <c r="A2930" s="36" t="s">
        <v>148</v>
      </c>
      <c r="B2930" s="37" t="s">
        <v>58</v>
      </c>
      <c r="C2930" s="58" t="s">
        <v>59</v>
      </c>
      <c r="D2930" s="38"/>
      <c r="E2930" s="39"/>
      <c r="F2930" s="40"/>
      <c r="G2930" s="40">
        <f>SUM(G2931:G3080)</f>
        <v>0</v>
      </c>
      <c r="H2930" s="39"/>
      <c r="I2930" s="39">
        <f>SUM(I2931:I3080)</f>
        <v>1.1299999999999999</v>
      </c>
      <c r="J2930" s="39"/>
      <c r="K2930" s="39">
        <f>SUM(K2931:K3080)</f>
        <v>0</v>
      </c>
    </row>
    <row r="2931" spans="1:11" ht="56.25" outlineLevel="1" x14ac:dyDescent="0.2">
      <c r="A2931" s="43">
        <v>254</v>
      </c>
      <c r="B2931" s="44" t="s">
        <v>2582</v>
      </c>
      <c r="C2931" s="59" t="s">
        <v>2583</v>
      </c>
      <c r="D2931" s="45" t="s">
        <v>172</v>
      </c>
      <c r="E2931" s="46">
        <v>3144.95</v>
      </c>
      <c r="F2931" s="47">
        <v>0</v>
      </c>
      <c r="G2931" s="48">
        <f>ROUND(E2931*F2931,2)</f>
        <v>0</v>
      </c>
      <c r="H2931" s="46">
        <v>4.0000000000000003E-5</v>
      </c>
      <c r="I2931" s="46">
        <f>ROUND(E2931*H2931,2)</f>
        <v>0.13</v>
      </c>
      <c r="J2931" s="46">
        <v>0</v>
      </c>
      <c r="K2931" s="46">
        <f>ROUND(E2931*J2931,2)</f>
        <v>0</v>
      </c>
    </row>
    <row r="2932" spans="1:11" outlineLevel="1" x14ac:dyDescent="0.2">
      <c r="A2932" s="31"/>
      <c r="B2932" s="32"/>
      <c r="C2932" s="71" t="s">
        <v>906</v>
      </c>
      <c r="D2932" s="64"/>
      <c r="E2932" s="65"/>
      <c r="F2932" s="34"/>
      <c r="G2932" s="34"/>
      <c r="H2932" s="33"/>
      <c r="I2932" s="33"/>
      <c r="J2932" s="33"/>
      <c r="K2932" s="33"/>
    </row>
    <row r="2933" spans="1:11" outlineLevel="1" x14ac:dyDescent="0.2">
      <c r="A2933" s="31"/>
      <c r="B2933" s="32"/>
      <c r="C2933" s="71" t="s">
        <v>6310</v>
      </c>
      <c r="D2933" s="64"/>
      <c r="E2933" s="65">
        <v>48.02</v>
      </c>
      <c r="F2933" s="34"/>
      <c r="G2933" s="34"/>
      <c r="H2933" s="33"/>
      <c r="I2933" s="33"/>
      <c r="J2933" s="33"/>
      <c r="K2933" s="33"/>
    </row>
    <row r="2934" spans="1:11" outlineLevel="1" x14ac:dyDescent="0.2">
      <c r="A2934" s="31"/>
      <c r="B2934" s="32"/>
      <c r="C2934" s="71" t="s">
        <v>6340</v>
      </c>
      <c r="D2934" s="64"/>
      <c r="E2934" s="65">
        <v>3.11</v>
      </c>
      <c r="F2934" s="34"/>
      <c r="G2934" s="34"/>
      <c r="H2934" s="33"/>
      <c r="I2934" s="33"/>
      <c r="J2934" s="33"/>
      <c r="K2934" s="33"/>
    </row>
    <row r="2935" spans="1:11" outlineLevel="1" x14ac:dyDescent="0.2">
      <c r="A2935" s="31"/>
      <c r="B2935" s="32"/>
      <c r="C2935" s="71" t="s">
        <v>6311</v>
      </c>
      <c r="D2935" s="64"/>
      <c r="E2935" s="65">
        <v>34.58</v>
      </c>
      <c r="F2935" s="34"/>
      <c r="G2935" s="34"/>
      <c r="H2935" s="33"/>
      <c r="I2935" s="33"/>
      <c r="J2935" s="33"/>
      <c r="K2935" s="33"/>
    </row>
    <row r="2936" spans="1:11" outlineLevel="1" x14ac:dyDescent="0.2">
      <c r="A2936" s="31"/>
      <c r="B2936" s="32"/>
      <c r="C2936" s="71" t="s">
        <v>6312</v>
      </c>
      <c r="D2936" s="64"/>
      <c r="E2936" s="65">
        <v>21.97</v>
      </c>
      <c r="F2936" s="34"/>
      <c r="G2936" s="34"/>
      <c r="H2936" s="33"/>
      <c r="I2936" s="33"/>
      <c r="J2936" s="33"/>
      <c r="K2936" s="33"/>
    </row>
    <row r="2937" spans="1:11" outlineLevel="1" x14ac:dyDescent="0.2">
      <c r="A2937" s="31"/>
      <c r="B2937" s="32"/>
      <c r="C2937" s="71" t="s">
        <v>6313</v>
      </c>
      <c r="D2937" s="64"/>
      <c r="E2937" s="65">
        <v>42.12</v>
      </c>
      <c r="F2937" s="34"/>
      <c r="G2937" s="34"/>
      <c r="H2937" s="33"/>
      <c r="I2937" s="33"/>
      <c r="J2937" s="33"/>
      <c r="K2937" s="33"/>
    </row>
    <row r="2938" spans="1:11" outlineLevel="1" x14ac:dyDescent="0.2">
      <c r="A2938" s="31"/>
      <c r="B2938" s="32"/>
      <c r="C2938" s="71" t="s">
        <v>6314</v>
      </c>
      <c r="D2938" s="64"/>
      <c r="E2938" s="65">
        <v>30.6</v>
      </c>
      <c r="F2938" s="34"/>
      <c r="G2938" s="34"/>
      <c r="H2938" s="33"/>
      <c r="I2938" s="33"/>
      <c r="J2938" s="33"/>
      <c r="K2938" s="33"/>
    </row>
    <row r="2939" spans="1:11" outlineLevel="1" x14ac:dyDescent="0.2">
      <c r="A2939" s="31"/>
      <c r="B2939" s="32"/>
      <c r="C2939" s="71" t="s">
        <v>7235</v>
      </c>
      <c r="D2939" s="64"/>
      <c r="E2939" s="65">
        <v>62.25</v>
      </c>
      <c r="F2939" s="34"/>
      <c r="G2939" s="34"/>
      <c r="H2939" s="33"/>
      <c r="I2939" s="33"/>
      <c r="J2939" s="33"/>
      <c r="K2939" s="33"/>
    </row>
    <row r="2940" spans="1:11" outlineLevel="1" x14ac:dyDescent="0.2">
      <c r="A2940" s="31"/>
      <c r="B2940" s="32"/>
      <c r="C2940" s="71" t="s">
        <v>6341</v>
      </c>
      <c r="D2940" s="64"/>
      <c r="E2940" s="65">
        <v>2.61</v>
      </c>
      <c r="F2940" s="34"/>
      <c r="G2940" s="34"/>
      <c r="H2940" s="33"/>
      <c r="I2940" s="33"/>
      <c r="J2940" s="33"/>
      <c r="K2940" s="33"/>
    </row>
    <row r="2941" spans="1:11" outlineLevel="1" x14ac:dyDescent="0.2">
      <c r="A2941" s="31"/>
      <c r="B2941" s="32"/>
      <c r="C2941" s="71" t="s">
        <v>6342</v>
      </c>
      <c r="D2941" s="64"/>
      <c r="E2941" s="65">
        <v>1.26</v>
      </c>
      <c r="F2941" s="34"/>
      <c r="G2941" s="34"/>
      <c r="H2941" s="33"/>
      <c r="I2941" s="33"/>
      <c r="J2941" s="33"/>
      <c r="K2941" s="33"/>
    </row>
    <row r="2942" spans="1:11" outlineLevel="1" x14ac:dyDescent="0.2">
      <c r="A2942" s="31"/>
      <c r="B2942" s="32"/>
      <c r="C2942" s="71" t="s">
        <v>7236</v>
      </c>
      <c r="D2942" s="64"/>
      <c r="E2942" s="65">
        <v>14</v>
      </c>
      <c r="F2942" s="34"/>
      <c r="G2942" s="34"/>
      <c r="H2942" s="33"/>
      <c r="I2942" s="33"/>
      <c r="J2942" s="33"/>
      <c r="K2942" s="33"/>
    </row>
    <row r="2943" spans="1:11" outlineLevel="1" x14ac:dyDescent="0.2">
      <c r="A2943" s="31"/>
      <c r="B2943" s="32"/>
      <c r="C2943" s="71" t="s">
        <v>7237</v>
      </c>
      <c r="D2943" s="64"/>
      <c r="E2943" s="65">
        <v>13.03</v>
      </c>
      <c r="F2943" s="34"/>
      <c r="G2943" s="34"/>
      <c r="H2943" s="33"/>
      <c r="I2943" s="33"/>
      <c r="J2943" s="33"/>
      <c r="K2943" s="33"/>
    </row>
    <row r="2944" spans="1:11" outlineLevel="1" x14ac:dyDescent="0.2">
      <c r="A2944" s="31"/>
      <c r="B2944" s="32"/>
      <c r="C2944" s="71" t="s">
        <v>6714</v>
      </c>
      <c r="D2944" s="64"/>
      <c r="E2944" s="65">
        <v>32.92</v>
      </c>
      <c r="F2944" s="34"/>
      <c r="G2944" s="34"/>
      <c r="H2944" s="33"/>
      <c r="I2944" s="33"/>
      <c r="J2944" s="33"/>
      <c r="K2944" s="33"/>
    </row>
    <row r="2945" spans="1:11" outlineLevel="1" x14ac:dyDescent="0.2">
      <c r="A2945" s="31"/>
      <c r="B2945" s="32"/>
      <c r="C2945" s="71" t="s">
        <v>7191</v>
      </c>
      <c r="D2945" s="64"/>
      <c r="E2945" s="65">
        <v>79.650000000000006</v>
      </c>
      <c r="F2945" s="34"/>
      <c r="G2945" s="34"/>
      <c r="H2945" s="33"/>
      <c r="I2945" s="33"/>
      <c r="J2945" s="33"/>
      <c r="K2945" s="33"/>
    </row>
    <row r="2946" spans="1:11" outlineLevel="1" x14ac:dyDescent="0.2">
      <c r="A2946" s="31"/>
      <c r="B2946" s="32"/>
      <c r="C2946" s="71" t="s">
        <v>7233</v>
      </c>
      <c r="D2946" s="64"/>
      <c r="E2946" s="65">
        <v>12.39</v>
      </c>
      <c r="F2946" s="34"/>
      <c r="G2946" s="34"/>
      <c r="H2946" s="33"/>
      <c r="I2946" s="33"/>
      <c r="J2946" s="33"/>
      <c r="K2946" s="33"/>
    </row>
    <row r="2947" spans="1:11" outlineLevel="1" x14ac:dyDescent="0.2">
      <c r="A2947" s="31"/>
      <c r="B2947" s="32"/>
      <c r="C2947" s="71" t="s">
        <v>6315</v>
      </c>
      <c r="D2947" s="64"/>
      <c r="E2947" s="65">
        <v>25.31</v>
      </c>
      <c r="F2947" s="34"/>
      <c r="G2947" s="34"/>
      <c r="H2947" s="33"/>
      <c r="I2947" s="33"/>
      <c r="J2947" s="33"/>
      <c r="K2947" s="33"/>
    </row>
    <row r="2948" spans="1:11" outlineLevel="1" x14ac:dyDescent="0.2">
      <c r="A2948" s="31"/>
      <c r="B2948" s="32"/>
      <c r="C2948" s="71" t="s">
        <v>6343</v>
      </c>
      <c r="D2948" s="64"/>
      <c r="E2948" s="65">
        <v>8.9499999999999993</v>
      </c>
      <c r="F2948" s="34"/>
      <c r="G2948" s="34"/>
      <c r="H2948" s="33"/>
      <c r="I2948" s="33"/>
      <c r="J2948" s="33"/>
      <c r="K2948" s="33"/>
    </row>
    <row r="2949" spans="1:11" outlineLevel="1" x14ac:dyDescent="0.2">
      <c r="A2949" s="31"/>
      <c r="B2949" s="32"/>
      <c r="C2949" s="71" t="s">
        <v>6344</v>
      </c>
      <c r="D2949" s="64"/>
      <c r="E2949" s="65">
        <v>2.25</v>
      </c>
      <c r="F2949" s="34"/>
      <c r="G2949" s="34"/>
      <c r="H2949" s="33"/>
      <c r="I2949" s="33"/>
      <c r="J2949" s="33"/>
      <c r="K2949" s="33"/>
    </row>
    <row r="2950" spans="1:11" outlineLevel="1" x14ac:dyDescent="0.2">
      <c r="A2950" s="31"/>
      <c r="B2950" s="32"/>
      <c r="C2950" s="71" t="s">
        <v>6345</v>
      </c>
      <c r="D2950" s="64"/>
      <c r="E2950" s="65">
        <v>1.44</v>
      </c>
      <c r="F2950" s="34"/>
      <c r="G2950" s="34"/>
      <c r="H2950" s="33"/>
      <c r="I2950" s="33"/>
      <c r="J2950" s="33"/>
      <c r="K2950" s="33"/>
    </row>
    <row r="2951" spans="1:11" outlineLevel="1" x14ac:dyDescent="0.2">
      <c r="A2951" s="31"/>
      <c r="B2951" s="32"/>
      <c r="C2951" s="71" t="s">
        <v>6346</v>
      </c>
      <c r="D2951" s="64"/>
      <c r="E2951" s="65">
        <v>1.44</v>
      </c>
      <c r="F2951" s="34"/>
      <c r="G2951" s="34"/>
      <c r="H2951" s="33"/>
      <c r="I2951" s="33"/>
      <c r="J2951" s="33"/>
      <c r="K2951" s="33"/>
    </row>
    <row r="2952" spans="1:11" outlineLevel="1" x14ac:dyDescent="0.2">
      <c r="A2952" s="31"/>
      <c r="B2952" s="32"/>
      <c r="C2952" s="71" t="s">
        <v>6347</v>
      </c>
      <c r="D2952" s="64"/>
      <c r="E2952" s="65">
        <v>6.08</v>
      </c>
      <c r="F2952" s="34"/>
      <c r="G2952" s="34"/>
      <c r="H2952" s="33"/>
      <c r="I2952" s="33"/>
      <c r="J2952" s="33"/>
      <c r="K2952" s="33"/>
    </row>
    <row r="2953" spans="1:11" outlineLevel="1" x14ac:dyDescent="0.2">
      <c r="A2953" s="31"/>
      <c r="B2953" s="32"/>
      <c r="C2953" s="71" t="s">
        <v>6316</v>
      </c>
      <c r="D2953" s="64"/>
      <c r="E2953" s="65">
        <v>25.91</v>
      </c>
      <c r="F2953" s="34"/>
      <c r="G2953" s="34"/>
      <c r="H2953" s="33"/>
      <c r="I2953" s="33"/>
      <c r="J2953" s="33"/>
      <c r="K2953" s="33"/>
    </row>
    <row r="2954" spans="1:11" outlineLevel="1" x14ac:dyDescent="0.2">
      <c r="A2954" s="31"/>
      <c r="B2954" s="32"/>
      <c r="C2954" s="71" t="s">
        <v>6348</v>
      </c>
      <c r="D2954" s="64"/>
      <c r="E2954" s="65">
        <v>10.41</v>
      </c>
      <c r="F2954" s="34"/>
      <c r="G2954" s="34"/>
      <c r="H2954" s="33"/>
      <c r="I2954" s="33"/>
      <c r="J2954" s="33"/>
      <c r="K2954" s="33"/>
    </row>
    <row r="2955" spans="1:11" outlineLevel="1" x14ac:dyDescent="0.2">
      <c r="A2955" s="31"/>
      <c r="B2955" s="32"/>
      <c r="C2955" s="71" t="s">
        <v>6349</v>
      </c>
      <c r="D2955" s="64"/>
      <c r="E2955" s="65">
        <v>1.44</v>
      </c>
      <c r="F2955" s="34"/>
      <c r="G2955" s="34"/>
      <c r="H2955" s="33"/>
      <c r="I2955" s="33"/>
      <c r="J2955" s="33"/>
      <c r="K2955" s="33"/>
    </row>
    <row r="2956" spans="1:11" outlineLevel="1" x14ac:dyDescent="0.2">
      <c r="A2956" s="31"/>
      <c r="B2956" s="32"/>
      <c r="C2956" s="71" t="s">
        <v>6350</v>
      </c>
      <c r="D2956" s="64"/>
      <c r="E2956" s="65">
        <v>1.44</v>
      </c>
      <c r="F2956" s="34"/>
      <c r="G2956" s="34"/>
      <c r="H2956" s="33"/>
      <c r="I2956" s="33"/>
      <c r="J2956" s="33"/>
      <c r="K2956" s="33"/>
    </row>
    <row r="2957" spans="1:11" outlineLevel="1" x14ac:dyDescent="0.2">
      <c r="A2957" s="31"/>
      <c r="B2957" s="32"/>
      <c r="C2957" s="71" t="s">
        <v>6351</v>
      </c>
      <c r="D2957" s="64"/>
      <c r="E2957" s="65">
        <v>1.44</v>
      </c>
      <c r="F2957" s="34"/>
      <c r="G2957" s="34"/>
      <c r="H2957" s="33"/>
      <c r="I2957" s="33"/>
      <c r="J2957" s="33"/>
      <c r="K2957" s="33"/>
    </row>
    <row r="2958" spans="1:11" outlineLevel="1" x14ac:dyDescent="0.2">
      <c r="A2958" s="31"/>
      <c r="B2958" s="32"/>
      <c r="C2958" s="71" t="s">
        <v>6352</v>
      </c>
      <c r="D2958" s="64"/>
      <c r="E2958" s="65">
        <v>6.43</v>
      </c>
      <c r="F2958" s="34"/>
      <c r="G2958" s="34"/>
      <c r="H2958" s="33"/>
      <c r="I2958" s="33"/>
      <c r="J2958" s="33"/>
      <c r="K2958" s="33"/>
    </row>
    <row r="2959" spans="1:11" outlineLevel="1" x14ac:dyDescent="0.2">
      <c r="A2959" s="31"/>
      <c r="B2959" s="32"/>
      <c r="C2959" s="71" t="s">
        <v>7238</v>
      </c>
      <c r="D2959" s="64"/>
      <c r="E2959" s="65">
        <v>22.28</v>
      </c>
      <c r="F2959" s="34"/>
      <c r="G2959" s="34"/>
      <c r="H2959" s="33"/>
      <c r="I2959" s="33"/>
      <c r="J2959" s="33"/>
      <c r="K2959" s="33"/>
    </row>
    <row r="2960" spans="1:11" outlineLevel="1" x14ac:dyDescent="0.2">
      <c r="A2960" s="31"/>
      <c r="B2960" s="32"/>
      <c r="C2960" s="71" t="s">
        <v>7239</v>
      </c>
      <c r="D2960" s="64"/>
      <c r="E2960" s="65">
        <v>1.86</v>
      </c>
      <c r="F2960" s="34"/>
      <c r="G2960" s="34"/>
      <c r="H2960" s="33"/>
      <c r="I2960" s="33"/>
      <c r="J2960" s="33"/>
      <c r="K2960" s="33"/>
    </row>
    <row r="2961" spans="1:11" outlineLevel="1" x14ac:dyDescent="0.2">
      <c r="A2961" s="31"/>
      <c r="B2961" s="32"/>
      <c r="C2961" s="71" t="s">
        <v>6317</v>
      </c>
      <c r="D2961" s="64"/>
      <c r="E2961" s="65">
        <v>12.95</v>
      </c>
      <c r="F2961" s="34"/>
      <c r="G2961" s="34"/>
      <c r="H2961" s="33"/>
      <c r="I2961" s="33"/>
      <c r="J2961" s="33"/>
      <c r="K2961" s="33"/>
    </row>
    <row r="2962" spans="1:11" outlineLevel="1" x14ac:dyDescent="0.2">
      <c r="A2962" s="31"/>
      <c r="B2962" s="32"/>
      <c r="C2962" s="71" t="s">
        <v>917</v>
      </c>
      <c r="D2962" s="64"/>
      <c r="E2962" s="65"/>
      <c r="F2962" s="34"/>
      <c r="G2962" s="34"/>
      <c r="H2962" s="33"/>
      <c r="I2962" s="33"/>
      <c r="J2962" s="33"/>
      <c r="K2962" s="33"/>
    </row>
    <row r="2963" spans="1:11" outlineLevel="1" x14ac:dyDescent="0.2">
      <c r="A2963" s="31"/>
      <c r="B2963" s="32"/>
      <c r="C2963" s="71" t="s">
        <v>6353</v>
      </c>
      <c r="D2963" s="64"/>
      <c r="E2963" s="65">
        <v>19.32</v>
      </c>
      <c r="F2963" s="34"/>
      <c r="G2963" s="34"/>
      <c r="H2963" s="33"/>
      <c r="I2963" s="33"/>
      <c r="J2963" s="33"/>
      <c r="K2963" s="33"/>
    </row>
    <row r="2964" spans="1:11" outlineLevel="1" x14ac:dyDescent="0.2">
      <c r="A2964" s="31"/>
      <c r="B2964" s="32"/>
      <c r="C2964" s="71" t="s">
        <v>6354</v>
      </c>
      <c r="D2964" s="64"/>
      <c r="E2964" s="65">
        <v>34.549999999999997</v>
      </c>
      <c r="F2964" s="34"/>
      <c r="G2964" s="34"/>
      <c r="H2964" s="33"/>
      <c r="I2964" s="33"/>
      <c r="J2964" s="33"/>
      <c r="K2964" s="33"/>
    </row>
    <row r="2965" spans="1:11" outlineLevel="1" x14ac:dyDescent="0.2">
      <c r="A2965" s="31"/>
      <c r="B2965" s="32"/>
      <c r="C2965" s="71" t="s">
        <v>6355</v>
      </c>
      <c r="D2965" s="64"/>
      <c r="E2965" s="65">
        <v>33</v>
      </c>
      <c r="F2965" s="34"/>
      <c r="G2965" s="34"/>
      <c r="H2965" s="33"/>
      <c r="I2965" s="33"/>
      <c r="J2965" s="33"/>
      <c r="K2965" s="33"/>
    </row>
    <row r="2966" spans="1:11" outlineLevel="1" x14ac:dyDescent="0.2">
      <c r="A2966" s="31"/>
      <c r="B2966" s="32"/>
      <c r="C2966" s="71" t="s">
        <v>6356</v>
      </c>
      <c r="D2966" s="64"/>
      <c r="E2966" s="65">
        <v>8.65</v>
      </c>
      <c r="F2966" s="34"/>
      <c r="G2966" s="34"/>
      <c r="H2966" s="33"/>
      <c r="I2966" s="33"/>
      <c r="J2966" s="33"/>
      <c r="K2966" s="33"/>
    </row>
    <row r="2967" spans="1:11" outlineLevel="1" x14ac:dyDescent="0.2">
      <c r="A2967" s="31"/>
      <c r="B2967" s="32"/>
      <c r="C2967" s="71" t="s">
        <v>6357</v>
      </c>
      <c r="D2967" s="64"/>
      <c r="E2967" s="65">
        <v>4.76</v>
      </c>
      <c r="F2967" s="34"/>
      <c r="G2967" s="34"/>
      <c r="H2967" s="33"/>
      <c r="I2967" s="33"/>
      <c r="J2967" s="33"/>
      <c r="K2967" s="33"/>
    </row>
    <row r="2968" spans="1:11" outlineLevel="1" x14ac:dyDescent="0.2">
      <c r="A2968" s="31"/>
      <c r="B2968" s="32"/>
      <c r="C2968" s="71" t="s">
        <v>7241</v>
      </c>
      <c r="D2968" s="64"/>
      <c r="E2968" s="65">
        <v>4.7699999999999996</v>
      </c>
      <c r="F2968" s="34"/>
      <c r="G2968" s="34"/>
      <c r="H2968" s="33"/>
      <c r="I2968" s="33"/>
      <c r="J2968" s="33"/>
      <c r="K2968" s="33"/>
    </row>
    <row r="2969" spans="1:11" outlineLevel="1" x14ac:dyDescent="0.2">
      <c r="A2969" s="31"/>
      <c r="B2969" s="32"/>
      <c r="C2969" s="71" t="s">
        <v>7242</v>
      </c>
      <c r="D2969" s="64"/>
      <c r="E2969" s="65">
        <v>3.25</v>
      </c>
      <c r="F2969" s="34"/>
      <c r="G2969" s="34"/>
      <c r="H2969" s="33"/>
      <c r="I2969" s="33"/>
      <c r="J2969" s="33"/>
      <c r="K2969" s="33"/>
    </row>
    <row r="2970" spans="1:11" outlineLevel="1" x14ac:dyDescent="0.2">
      <c r="A2970" s="31"/>
      <c r="B2970" s="32"/>
      <c r="C2970" s="71" t="s">
        <v>6358</v>
      </c>
      <c r="D2970" s="64"/>
      <c r="E2970" s="65">
        <v>3.79</v>
      </c>
      <c r="F2970" s="34"/>
      <c r="G2970" s="34"/>
      <c r="H2970" s="33"/>
      <c r="I2970" s="33"/>
      <c r="J2970" s="33"/>
      <c r="K2970" s="33"/>
    </row>
    <row r="2971" spans="1:11" outlineLevel="1" x14ac:dyDescent="0.2">
      <c r="A2971" s="31"/>
      <c r="B2971" s="32"/>
      <c r="C2971" s="71" t="s">
        <v>6359</v>
      </c>
      <c r="D2971" s="64"/>
      <c r="E2971" s="65">
        <v>1.79</v>
      </c>
      <c r="F2971" s="34"/>
      <c r="G2971" s="34"/>
      <c r="H2971" s="33"/>
      <c r="I2971" s="33"/>
      <c r="J2971" s="33"/>
      <c r="K2971" s="33"/>
    </row>
    <row r="2972" spans="1:11" outlineLevel="1" x14ac:dyDescent="0.2">
      <c r="A2972" s="31"/>
      <c r="B2972" s="32"/>
      <c r="C2972" s="71" t="s">
        <v>6360</v>
      </c>
      <c r="D2972" s="64"/>
      <c r="E2972" s="65">
        <v>1.8</v>
      </c>
      <c r="F2972" s="34"/>
      <c r="G2972" s="34"/>
      <c r="H2972" s="33"/>
      <c r="I2972" s="33"/>
      <c r="J2972" s="33"/>
      <c r="K2972" s="33"/>
    </row>
    <row r="2973" spans="1:11" outlineLevel="1" x14ac:dyDescent="0.2">
      <c r="A2973" s="31"/>
      <c r="B2973" s="32"/>
      <c r="C2973" s="71" t="s">
        <v>6361</v>
      </c>
      <c r="D2973" s="64"/>
      <c r="E2973" s="65">
        <v>3.86</v>
      </c>
      <c r="F2973" s="34"/>
      <c r="G2973" s="34"/>
      <c r="H2973" s="33"/>
      <c r="I2973" s="33"/>
      <c r="J2973" s="33"/>
      <c r="K2973" s="33"/>
    </row>
    <row r="2974" spans="1:11" outlineLevel="1" x14ac:dyDescent="0.2">
      <c r="A2974" s="31"/>
      <c r="B2974" s="32"/>
      <c r="C2974" s="71" t="s">
        <v>6394</v>
      </c>
      <c r="D2974" s="64"/>
      <c r="E2974" s="65">
        <v>1.65</v>
      </c>
      <c r="F2974" s="34"/>
      <c r="G2974" s="34"/>
      <c r="H2974" s="33"/>
      <c r="I2974" s="33"/>
      <c r="J2974" s="33"/>
      <c r="K2974" s="33"/>
    </row>
    <row r="2975" spans="1:11" outlineLevel="1" x14ac:dyDescent="0.2">
      <c r="A2975" s="31"/>
      <c r="B2975" s="32"/>
      <c r="C2975" s="71" t="s">
        <v>6318</v>
      </c>
      <c r="D2975" s="64"/>
      <c r="E2975" s="65">
        <v>50.98</v>
      </c>
      <c r="F2975" s="34"/>
      <c r="G2975" s="34"/>
      <c r="H2975" s="33"/>
      <c r="I2975" s="33"/>
      <c r="J2975" s="33"/>
      <c r="K2975" s="33"/>
    </row>
    <row r="2976" spans="1:11" outlineLevel="1" x14ac:dyDescent="0.2">
      <c r="A2976" s="31"/>
      <c r="B2976" s="32"/>
      <c r="C2976" s="71" t="s">
        <v>6362</v>
      </c>
      <c r="D2976" s="64"/>
      <c r="E2976" s="65">
        <v>5.03</v>
      </c>
      <c r="F2976" s="34"/>
      <c r="G2976" s="34"/>
      <c r="H2976" s="33"/>
      <c r="I2976" s="33"/>
      <c r="J2976" s="33"/>
      <c r="K2976" s="33"/>
    </row>
    <row r="2977" spans="1:11" outlineLevel="1" x14ac:dyDescent="0.2">
      <c r="A2977" s="31"/>
      <c r="B2977" s="32"/>
      <c r="C2977" s="71" t="s">
        <v>6363</v>
      </c>
      <c r="D2977" s="64"/>
      <c r="E2977" s="65">
        <v>3.24</v>
      </c>
      <c r="F2977" s="34"/>
      <c r="G2977" s="34"/>
      <c r="H2977" s="33"/>
      <c r="I2977" s="33"/>
      <c r="J2977" s="33"/>
      <c r="K2977" s="33"/>
    </row>
    <row r="2978" spans="1:11" outlineLevel="1" x14ac:dyDescent="0.2">
      <c r="A2978" s="31"/>
      <c r="B2978" s="32"/>
      <c r="C2978" s="71" t="s">
        <v>6364</v>
      </c>
      <c r="D2978" s="64"/>
      <c r="E2978" s="65">
        <v>1.53</v>
      </c>
      <c r="F2978" s="34"/>
      <c r="G2978" s="34"/>
      <c r="H2978" s="33"/>
      <c r="I2978" s="33"/>
      <c r="J2978" s="33"/>
      <c r="K2978" s="33"/>
    </row>
    <row r="2979" spans="1:11" outlineLevel="1" x14ac:dyDescent="0.2">
      <c r="A2979" s="31"/>
      <c r="B2979" s="32"/>
      <c r="C2979" s="71" t="s">
        <v>6365</v>
      </c>
      <c r="D2979" s="64"/>
      <c r="E2979" s="65">
        <v>5</v>
      </c>
      <c r="F2979" s="34"/>
      <c r="G2979" s="34"/>
      <c r="H2979" s="33"/>
      <c r="I2979" s="33"/>
      <c r="J2979" s="33"/>
      <c r="K2979" s="33"/>
    </row>
    <row r="2980" spans="1:11" outlineLevel="1" x14ac:dyDescent="0.2">
      <c r="A2980" s="31"/>
      <c r="B2980" s="32"/>
      <c r="C2980" s="71" t="s">
        <v>6366</v>
      </c>
      <c r="D2980" s="64"/>
      <c r="E2980" s="65">
        <v>10.65</v>
      </c>
      <c r="F2980" s="34"/>
      <c r="G2980" s="34"/>
      <c r="H2980" s="33"/>
      <c r="I2980" s="33"/>
      <c r="J2980" s="33"/>
      <c r="K2980" s="33"/>
    </row>
    <row r="2981" spans="1:11" outlineLevel="1" x14ac:dyDescent="0.2">
      <c r="A2981" s="31"/>
      <c r="B2981" s="32"/>
      <c r="C2981" s="71" t="s">
        <v>6367</v>
      </c>
      <c r="D2981" s="64"/>
      <c r="E2981" s="65">
        <v>3.83</v>
      </c>
      <c r="F2981" s="34"/>
      <c r="G2981" s="34"/>
      <c r="H2981" s="33"/>
      <c r="I2981" s="33"/>
      <c r="J2981" s="33"/>
      <c r="K2981" s="33"/>
    </row>
    <row r="2982" spans="1:11" outlineLevel="1" x14ac:dyDescent="0.2">
      <c r="A2982" s="31"/>
      <c r="B2982" s="32"/>
      <c r="C2982" s="71" t="s">
        <v>6395</v>
      </c>
      <c r="D2982" s="64"/>
      <c r="E2982" s="65">
        <v>2.64</v>
      </c>
      <c r="F2982" s="34"/>
      <c r="G2982" s="34"/>
      <c r="H2982" s="33"/>
      <c r="I2982" s="33"/>
      <c r="J2982" s="33"/>
      <c r="K2982" s="33"/>
    </row>
    <row r="2983" spans="1:11" outlineLevel="1" x14ac:dyDescent="0.2">
      <c r="A2983" s="31"/>
      <c r="B2983" s="32"/>
      <c r="C2983" s="71" t="s">
        <v>6396</v>
      </c>
      <c r="D2983" s="64"/>
      <c r="E2983" s="65">
        <v>1.26</v>
      </c>
      <c r="F2983" s="34"/>
      <c r="G2983" s="34"/>
      <c r="H2983" s="33"/>
      <c r="I2983" s="33"/>
      <c r="J2983" s="33"/>
      <c r="K2983" s="33"/>
    </row>
    <row r="2984" spans="1:11" outlineLevel="1" x14ac:dyDescent="0.2">
      <c r="A2984" s="31"/>
      <c r="B2984" s="32"/>
      <c r="C2984" s="71" t="s">
        <v>7382</v>
      </c>
      <c r="D2984" s="64"/>
      <c r="E2984" s="65">
        <v>68.099999999999994</v>
      </c>
      <c r="F2984" s="34"/>
      <c r="G2984" s="34"/>
      <c r="H2984" s="33"/>
      <c r="I2984" s="33"/>
      <c r="J2984" s="33"/>
      <c r="K2984" s="33"/>
    </row>
    <row r="2985" spans="1:11" outlineLevel="1" x14ac:dyDescent="0.2">
      <c r="A2985" s="31"/>
      <c r="B2985" s="32"/>
      <c r="C2985" s="71" t="s">
        <v>7216</v>
      </c>
      <c r="D2985" s="64"/>
      <c r="E2985" s="65">
        <v>34.99</v>
      </c>
      <c r="F2985" s="34"/>
      <c r="G2985" s="34"/>
      <c r="H2985" s="33"/>
      <c r="I2985" s="33"/>
      <c r="J2985" s="33"/>
      <c r="K2985" s="33"/>
    </row>
    <row r="2986" spans="1:11" outlineLevel="1" x14ac:dyDescent="0.2">
      <c r="A2986" s="31"/>
      <c r="B2986" s="32"/>
      <c r="C2986" s="71" t="s">
        <v>7184</v>
      </c>
      <c r="D2986" s="64"/>
      <c r="E2986" s="65">
        <v>79.55</v>
      </c>
      <c r="F2986" s="34"/>
      <c r="G2986" s="34"/>
      <c r="H2986" s="33"/>
      <c r="I2986" s="33"/>
      <c r="J2986" s="33"/>
      <c r="K2986" s="33"/>
    </row>
    <row r="2987" spans="1:11" outlineLevel="1" x14ac:dyDescent="0.2">
      <c r="A2987" s="31"/>
      <c r="B2987" s="32"/>
      <c r="C2987" s="71" t="s">
        <v>7244</v>
      </c>
      <c r="D2987" s="64"/>
      <c r="E2987" s="65">
        <v>13.15</v>
      </c>
      <c r="F2987" s="34"/>
      <c r="G2987" s="34"/>
      <c r="H2987" s="33"/>
      <c r="I2987" s="33"/>
      <c r="J2987" s="33"/>
      <c r="K2987" s="33"/>
    </row>
    <row r="2988" spans="1:11" outlineLevel="1" x14ac:dyDescent="0.2">
      <c r="A2988" s="31"/>
      <c r="B2988" s="32"/>
      <c r="C2988" s="71" t="s">
        <v>6319</v>
      </c>
      <c r="D2988" s="64"/>
      <c r="E2988" s="65">
        <v>13.62</v>
      </c>
      <c r="F2988" s="34"/>
      <c r="G2988" s="34"/>
      <c r="H2988" s="33"/>
      <c r="I2988" s="33"/>
      <c r="J2988" s="33"/>
      <c r="K2988" s="33"/>
    </row>
    <row r="2989" spans="1:11" outlineLevel="1" x14ac:dyDescent="0.2">
      <c r="A2989" s="31"/>
      <c r="B2989" s="32"/>
      <c r="C2989" s="71" t="s">
        <v>6368</v>
      </c>
      <c r="D2989" s="64"/>
      <c r="E2989" s="65">
        <v>3.31</v>
      </c>
      <c r="F2989" s="34"/>
      <c r="G2989" s="34"/>
      <c r="H2989" s="33"/>
      <c r="I2989" s="33"/>
      <c r="J2989" s="33"/>
      <c r="K2989" s="33"/>
    </row>
    <row r="2990" spans="1:11" outlineLevel="1" x14ac:dyDescent="0.2">
      <c r="A2990" s="31"/>
      <c r="B2990" s="32"/>
      <c r="C2990" s="71" t="s">
        <v>6369</v>
      </c>
      <c r="D2990" s="64"/>
      <c r="E2990" s="65">
        <v>3.45</v>
      </c>
      <c r="F2990" s="34"/>
      <c r="G2990" s="34"/>
      <c r="H2990" s="33"/>
      <c r="I2990" s="33"/>
      <c r="J2990" s="33"/>
      <c r="K2990" s="33"/>
    </row>
    <row r="2991" spans="1:11" outlineLevel="1" x14ac:dyDescent="0.2">
      <c r="A2991" s="31"/>
      <c r="B2991" s="32"/>
      <c r="C2991" s="71" t="s">
        <v>6370</v>
      </c>
      <c r="D2991" s="64"/>
      <c r="E2991" s="65">
        <v>4.99</v>
      </c>
      <c r="F2991" s="34"/>
      <c r="G2991" s="34"/>
      <c r="H2991" s="33"/>
      <c r="I2991" s="33"/>
      <c r="J2991" s="33"/>
      <c r="K2991" s="33"/>
    </row>
    <row r="2992" spans="1:11" outlineLevel="1" x14ac:dyDescent="0.2">
      <c r="A2992" s="31"/>
      <c r="B2992" s="32"/>
      <c r="C2992" s="71" t="s">
        <v>6320</v>
      </c>
      <c r="D2992" s="64"/>
      <c r="E2992" s="65">
        <v>11.09</v>
      </c>
      <c r="F2992" s="34"/>
      <c r="G2992" s="34"/>
      <c r="H2992" s="33"/>
      <c r="I2992" s="33"/>
      <c r="J2992" s="33"/>
      <c r="K2992" s="33"/>
    </row>
    <row r="2993" spans="1:11" outlineLevel="1" x14ac:dyDescent="0.2">
      <c r="A2993" s="31"/>
      <c r="B2993" s="32"/>
      <c r="C2993" s="71" t="s">
        <v>6371</v>
      </c>
      <c r="D2993" s="64"/>
      <c r="E2993" s="65">
        <v>3.31</v>
      </c>
      <c r="F2993" s="34"/>
      <c r="G2993" s="34"/>
      <c r="H2993" s="33"/>
      <c r="I2993" s="33"/>
      <c r="J2993" s="33"/>
      <c r="K2993" s="33"/>
    </row>
    <row r="2994" spans="1:11" outlineLevel="1" x14ac:dyDescent="0.2">
      <c r="A2994" s="31"/>
      <c r="B2994" s="32"/>
      <c r="C2994" s="71" t="s">
        <v>6372</v>
      </c>
      <c r="D2994" s="64"/>
      <c r="E2994" s="65">
        <v>3.45</v>
      </c>
      <c r="F2994" s="34"/>
      <c r="G2994" s="34"/>
      <c r="H2994" s="33"/>
      <c r="I2994" s="33"/>
      <c r="J2994" s="33"/>
      <c r="K2994" s="33"/>
    </row>
    <row r="2995" spans="1:11" outlineLevel="1" x14ac:dyDescent="0.2">
      <c r="A2995" s="31"/>
      <c r="B2995" s="32"/>
      <c r="C2995" s="71" t="s">
        <v>6373</v>
      </c>
      <c r="D2995" s="64"/>
      <c r="E2995" s="65">
        <v>4.99</v>
      </c>
      <c r="F2995" s="34"/>
      <c r="G2995" s="34"/>
      <c r="H2995" s="33"/>
      <c r="I2995" s="33"/>
      <c r="J2995" s="33"/>
      <c r="K2995" s="33"/>
    </row>
    <row r="2996" spans="1:11" outlineLevel="1" x14ac:dyDescent="0.2">
      <c r="A2996" s="31"/>
      <c r="B2996" s="32"/>
      <c r="C2996" s="71" t="s">
        <v>7185</v>
      </c>
      <c r="D2996" s="64"/>
      <c r="E2996" s="65">
        <v>79.33</v>
      </c>
      <c r="F2996" s="34"/>
      <c r="G2996" s="34"/>
      <c r="H2996" s="33"/>
      <c r="I2996" s="33"/>
      <c r="J2996" s="33"/>
      <c r="K2996" s="33"/>
    </row>
    <row r="2997" spans="1:11" outlineLevel="1" x14ac:dyDescent="0.2">
      <c r="A2997" s="31"/>
      <c r="B2997" s="32"/>
      <c r="C2997" s="71" t="s">
        <v>7245</v>
      </c>
      <c r="D2997" s="64"/>
      <c r="E2997" s="65">
        <v>1.1399999999999999</v>
      </c>
      <c r="F2997" s="34"/>
      <c r="G2997" s="34"/>
      <c r="H2997" s="33"/>
      <c r="I2997" s="33"/>
      <c r="J2997" s="33"/>
      <c r="K2997" s="33"/>
    </row>
    <row r="2998" spans="1:11" outlineLevel="1" x14ac:dyDescent="0.2">
      <c r="A2998" s="31"/>
      <c r="B2998" s="32"/>
      <c r="C2998" s="71" t="s">
        <v>926</v>
      </c>
      <c r="D2998" s="64"/>
      <c r="E2998" s="65"/>
      <c r="F2998" s="34"/>
      <c r="G2998" s="34"/>
      <c r="H2998" s="33"/>
      <c r="I2998" s="33"/>
      <c r="J2998" s="33"/>
      <c r="K2998" s="33"/>
    </row>
    <row r="2999" spans="1:11" outlineLevel="1" x14ac:dyDescent="0.2">
      <c r="A2999" s="31"/>
      <c r="B2999" s="32"/>
      <c r="C2999" s="71" t="s">
        <v>7247</v>
      </c>
      <c r="D2999" s="64"/>
      <c r="E2999" s="65">
        <v>53.3</v>
      </c>
      <c r="F2999" s="34"/>
      <c r="G2999" s="34"/>
      <c r="H2999" s="33"/>
      <c r="I2999" s="33"/>
      <c r="J2999" s="33"/>
      <c r="K2999" s="33"/>
    </row>
    <row r="3000" spans="1:11" outlineLevel="1" x14ac:dyDescent="0.2">
      <c r="A3000" s="31"/>
      <c r="B3000" s="32"/>
      <c r="C3000" s="71" t="s">
        <v>6321</v>
      </c>
      <c r="D3000" s="64"/>
      <c r="E3000" s="65">
        <v>21.11</v>
      </c>
      <c r="F3000" s="34"/>
      <c r="G3000" s="34"/>
      <c r="H3000" s="33"/>
      <c r="I3000" s="33"/>
      <c r="J3000" s="33"/>
      <c r="K3000" s="33"/>
    </row>
    <row r="3001" spans="1:11" outlineLevel="1" x14ac:dyDescent="0.2">
      <c r="A3001" s="31"/>
      <c r="B3001" s="32"/>
      <c r="C3001" s="71" t="s">
        <v>7217</v>
      </c>
      <c r="D3001" s="64"/>
      <c r="E3001" s="65">
        <v>37.090000000000003</v>
      </c>
      <c r="F3001" s="34"/>
      <c r="G3001" s="34"/>
      <c r="H3001" s="33"/>
      <c r="I3001" s="33"/>
      <c r="J3001" s="33"/>
      <c r="K3001" s="33"/>
    </row>
    <row r="3002" spans="1:11" outlineLevel="1" x14ac:dyDescent="0.2">
      <c r="A3002" s="31"/>
      <c r="B3002" s="32"/>
      <c r="C3002" s="71" t="s">
        <v>7218</v>
      </c>
      <c r="D3002" s="64"/>
      <c r="E3002" s="65">
        <v>39.26</v>
      </c>
      <c r="F3002" s="34"/>
      <c r="G3002" s="34"/>
      <c r="H3002" s="33"/>
      <c r="I3002" s="33"/>
      <c r="J3002" s="33"/>
      <c r="K3002" s="33"/>
    </row>
    <row r="3003" spans="1:11" outlineLevel="1" x14ac:dyDescent="0.2">
      <c r="A3003" s="31"/>
      <c r="B3003" s="32"/>
      <c r="C3003" s="71" t="s">
        <v>6374</v>
      </c>
      <c r="D3003" s="64"/>
      <c r="E3003" s="65">
        <v>4.82</v>
      </c>
      <c r="F3003" s="34"/>
      <c r="G3003" s="34"/>
      <c r="H3003" s="33"/>
      <c r="I3003" s="33"/>
      <c r="J3003" s="33"/>
      <c r="K3003" s="33"/>
    </row>
    <row r="3004" spans="1:11" outlineLevel="1" x14ac:dyDescent="0.2">
      <c r="A3004" s="31"/>
      <c r="B3004" s="32"/>
      <c r="C3004" s="71" t="s">
        <v>6375</v>
      </c>
      <c r="D3004" s="64"/>
      <c r="E3004" s="65">
        <v>3.55</v>
      </c>
      <c r="F3004" s="34"/>
      <c r="G3004" s="34"/>
      <c r="H3004" s="33"/>
      <c r="I3004" s="33"/>
      <c r="J3004" s="33"/>
      <c r="K3004" s="33"/>
    </row>
    <row r="3005" spans="1:11" outlineLevel="1" x14ac:dyDescent="0.2">
      <c r="A3005" s="31"/>
      <c r="B3005" s="32"/>
      <c r="C3005" s="71" t="s">
        <v>6376</v>
      </c>
      <c r="D3005" s="64"/>
      <c r="E3005" s="65">
        <v>1.63</v>
      </c>
      <c r="F3005" s="34"/>
      <c r="G3005" s="34"/>
      <c r="H3005" s="33"/>
      <c r="I3005" s="33"/>
      <c r="J3005" s="33"/>
      <c r="K3005" s="33"/>
    </row>
    <row r="3006" spans="1:11" outlineLevel="1" x14ac:dyDescent="0.2">
      <c r="A3006" s="31"/>
      <c r="B3006" s="32"/>
      <c r="C3006" s="71" t="s">
        <v>6377</v>
      </c>
      <c r="D3006" s="64"/>
      <c r="E3006" s="65">
        <v>4.71</v>
      </c>
      <c r="F3006" s="34"/>
      <c r="G3006" s="34"/>
      <c r="H3006" s="33"/>
      <c r="I3006" s="33"/>
      <c r="J3006" s="33"/>
      <c r="K3006" s="33"/>
    </row>
    <row r="3007" spans="1:11" outlineLevel="1" x14ac:dyDescent="0.2">
      <c r="A3007" s="31"/>
      <c r="B3007" s="32"/>
      <c r="C3007" s="71" t="s">
        <v>6378</v>
      </c>
      <c r="D3007" s="64"/>
      <c r="E3007" s="65">
        <v>5.75</v>
      </c>
      <c r="F3007" s="34"/>
      <c r="G3007" s="34"/>
      <c r="H3007" s="33"/>
      <c r="I3007" s="33"/>
      <c r="J3007" s="33"/>
      <c r="K3007" s="33"/>
    </row>
    <row r="3008" spans="1:11" outlineLevel="1" x14ac:dyDescent="0.2">
      <c r="A3008" s="31"/>
      <c r="B3008" s="32"/>
      <c r="C3008" s="71" t="s">
        <v>6379</v>
      </c>
      <c r="D3008" s="64"/>
      <c r="E3008" s="65">
        <v>3.84</v>
      </c>
      <c r="F3008" s="34"/>
      <c r="G3008" s="34"/>
      <c r="H3008" s="33"/>
      <c r="I3008" s="33"/>
      <c r="J3008" s="33"/>
      <c r="K3008" s="33"/>
    </row>
    <row r="3009" spans="1:11" outlineLevel="1" x14ac:dyDescent="0.2">
      <c r="A3009" s="31"/>
      <c r="B3009" s="32"/>
      <c r="C3009" s="71" t="s">
        <v>6397</v>
      </c>
      <c r="D3009" s="64"/>
      <c r="E3009" s="65">
        <v>4.09</v>
      </c>
      <c r="F3009" s="34"/>
      <c r="G3009" s="34"/>
      <c r="H3009" s="33"/>
      <c r="I3009" s="33"/>
      <c r="J3009" s="33"/>
      <c r="K3009" s="33"/>
    </row>
    <row r="3010" spans="1:11" outlineLevel="1" x14ac:dyDescent="0.2">
      <c r="A3010" s="31"/>
      <c r="B3010" s="32"/>
      <c r="C3010" s="71" t="s">
        <v>7383</v>
      </c>
      <c r="D3010" s="64"/>
      <c r="E3010" s="65">
        <v>80.7</v>
      </c>
      <c r="F3010" s="34"/>
      <c r="G3010" s="34"/>
      <c r="H3010" s="33"/>
      <c r="I3010" s="33"/>
      <c r="J3010" s="33"/>
      <c r="K3010" s="33"/>
    </row>
    <row r="3011" spans="1:11" outlineLevel="1" x14ac:dyDescent="0.2">
      <c r="A3011" s="31"/>
      <c r="B3011" s="32"/>
      <c r="C3011" s="71" t="s">
        <v>7219</v>
      </c>
      <c r="D3011" s="64"/>
      <c r="E3011" s="65">
        <v>40.14</v>
      </c>
      <c r="F3011" s="34"/>
      <c r="G3011" s="34"/>
      <c r="H3011" s="33"/>
      <c r="I3011" s="33"/>
      <c r="J3011" s="33"/>
      <c r="K3011" s="33"/>
    </row>
    <row r="3012" spans="1:11" outlineLevel="1" x14ac:dyDescent="0.2">
      <c r="A3012" s="31"/>
      <c r="B3012" s="32"/>
      <c r="C3012" s="71" t="s">
        <v>6398</v>
      </c>
      <c r="D3012" s="64"/>
      <c r="E3012" s="65">
        <v>1.76</v>
      </c>
      <c r="F3012" s="34"/>
      <c r="G3012" s="34"/>
      <c r="H3012" s="33"/>
      <c r="I3012" s="33"/>
      <c r="J3012" s="33"/>
      <c r="K3012" s="33"/>
    </row>
    <row r="3013" spans="1:11" outlineLevel="1" x14ac:dyDescent="0.2">
      <c r="A3013" s="31"/>
      <c r="B3013" s="32"/>
      <c r="C3013" s="71" t="s">
        <v>7249</v>
      </c>
      <c r="D3013" s="64"/>
      <c r="E3013" s="65">
        <v>28.4</v>
      </c>
      <c r="F3013" s="34"/>
      <c r="G3013" s="34"/>
      <c r="H3013" s="33"/>
      <c r="I3013" s="33"/>
      <c r="J3013" s="33"/>
      <c r="K3013" s="33"/>
    </row>
    <row r="3014" spans="1:11" outlineLevel="1" x14ac:dyDescent="0.2">
      <c r="A3014" s="31"/>
      <c r="B3014" s="32"/>
      <c r="C3014" s="71" t="s">
        <v>7250</v>
      </c>
      <c r="D3014" s="64"/>
      <c r="E3014" s="65">
        <v>38.78</v>
      </c>
      <c r="F3014" s="34"/>
      <c r="G3014" s="34"/>
      <c r="H3014" s="33"/>
      <c r="I3014" s="33"/>
      <c r="J3014" s="33"/>
      <c r="K3014" s="33"/>
    </row>
    <row r="3015" spans="1:11" outlineLevel="1" x14ac:dyDescent="0.2">
      <c r="A3015" s="31"/>
      <c r="B3015" s="32"/>
      <c r="C3015" s="71" t="s">
        <v>7251</v>
      </c>
      <c r="D3015" s="64"/>
      <c r="E3015" s="65">
        <v>37.25</v>
      </c>
      <c r="F3015" s="34"/>
      <c r="G3015" s="34"/>
      <c r="H3015" s="33"/>
      <c r="I3015" s="33"/>
      <c r="J3015" s="33"/>
      <c r="K3015" s="33"/>
    </row>
    <row r="3016" spans="1:11" outlineLevel="1" x14ac:dyDescent="0.2">
      <c r="A3016" s="31"/>
      <c r="B3016" s="32"/>
      <c r="C3016" s="71" t="s">
        <v>7252</v>
      </c>
      <c r="D3016" s="64"/>
      <c r="E3016" s="65">
        <v>10.91</v>
      </c>
      <c r="F3016" s="34"/>
      <c r="G3016" s="34"/>
      <c r="H3016" s="33"/>
      <c r="I3016" s="33"/>
      <c r="J3016" s="33"/>
      <c r="K3016" s="33"/>
    </row>
    <row r="3017" spans="1:11" outlineLevel="1" x14ac:dyDescent="0.2">
      <c r="A3017" s="31"/>
      <c r="B3017" s="32"/>
      <c r="C3017" s="71" t="s">
        <v>7220</v>
      </c>
      <c r="D3017" s="64"/>
      <c r="E3017" s="65">
        <v>40.659999999999997</v>
      </c>
      <c r="F3017" s="34"/>
      <c r="G3017" s="34"/>
      <c r="H3017" s="33"/>
      <c r="I3017" s="33"/>
      <c r="J3017" s="33"/>
      <c r="K3017" s="33"/>
    </row>
    <row r="3018" spans="1:11" outlineLevel="1" x14ac:dyDescent="0.2">
      <c r="A3018" s="31"/>
      <c r="B3018" s="32"/>
      <c r="C3018" s="71" t="s">
        <v>7221</v>
      </c>
      <c r="D3018" s="64"/>
      <c r="E3018" s="65">
        <v>40.71</v>
      </c>
      <c r="F3018" s="34"/>
      <c r="G3018" s="34"/>
      <c r="H3018" s="33"/>
      <c r="I3018" s="33"/>
      <c r="J3018" s="33"/>
      <c r="K3018" s="33"/>
    </row>
    <row r="3019" spans="1:11" outlineLevel="1" x14ac:dyDescent="0.2">
      <c r="A3019" s="31"/>
      <c r="B3019" s="32"/>
      <c r="C3019" s="71" t="s">
        <v>7222</v>
      </c>
      <c r="D3019" s="64"/>
      <c r="E3019" s="65">
        <v>40.98</v>
      </c>
      <c r="F3019" s="34"/>
      <c r="G3019" s="34"/>
      <c r="H3019" s="33"/>
      <c r="I3019" s="33"/>
      <c r="J3019" s="33"/>
      <c r="K3019" s="33"/>
    </row>
    <row r="3020" spans="1:11" outlineLevel="1" x14ac:dyDescent="0.2">
      <c r="A3020" s="31"/>
      <c r="B3020" s="32"/>
      <c r="C3020" s="71" t="s">
        <v>938</v>
      </c>
      <c r="D3020" s="64"/>
      <c r="E3020" s="65"/>
      <c r="F3020" s="34"/>
      <c r="G3020" s="34"/>
      <c r="H3020" s="33"/>
      <c r="I3020" s="33"/>
      <c r="J3020" s="33"/>
      <c r="K3020" s="33"/>
    </row>
    <row r="3021" spans="1:11" outlineLevel="1" x14ac:dyDescent="0.2">
      <c r="A3021" s="31"/>
      <c r="B3021" s="32"/>
      <c r="C3021" s="71" t="s">
        <v>7254</v>
      </c>
      <c r="D3021" s="64"/>
      <c r="E3021" s="65">
        <v>51.14</v>
      </c>
      <c r="F3021" s="34"/>
      <c r="G3021" s="34"/>
      <c r="H3021" s="33"/>
      <c r="I3021" s="33"/>
      <c r="J3021" s="33"/>
      <c r="K3021" s="33"/>
    </row>
    <row r="3022" spans="1:11" outlineLevel="1" x14ac:dyDescent="0.2">
      <c r="A3022" s="31"/>
      <c r="B3022" s="32"/>
      <c r="C3022" s="71" t="s">
        <v>6330</v>
      </c>
      <c r="D3022" s="64"/>
      <c r="E3022" s="65">
        <v>20.27</v>
      </c>
      <c r="F3022" s="34"/>
      <c r="G3022" s="34"/>
      <c r="H3022" s="33"/>
      <c r="I3022" s="33"/>
      <c r="J3022" s="33"/>
      <c r="K3022" s="33"/>
    </row>
    <row r="3023" spans="1:11" outlineLevel="1" x14ac:dyDescent="0.2">
      <c r="A3023" s="31"/>
      <c r="B3023" s="32"/>
      <c r="C3023" s="71" t="s">
        <v>7223</v>
      </c>
      <c r="D3023" s="64"/>
      <c r="E3023" s="65">
        <v>77.16</v>
      </c>
      <c r="F3023" s="34"/>
      <c r="G3023" s="34"/>
      <c r="H3023" s="33"/>
      <c r="I3023" s="33"/>
      <c r="J3023" s="33"/>
      <c r="K3023" s="33"/>
    </row>
    <row r="3024" spans="1:11" outlineLevel="1" x14ac:dyDescent="0.2">
      <c r="A3024" s="31"/>
      <c r="B3024" s="32"/>
      <c r="C3024" s="71" t="s">
        <v>6380</v>
      </c>
      <c r="D3024" s="64"/>
      <c r="E3024" s="65">
        <v>4.79</v>
      </c>
      <c r="F3024" s="34"/>
      <c r="G3024" s="34"/>
      <c r="H3024" s="33"/>
      <c r="I3024" s="33"/>
      <c r="J3024" s="33"/>
      <c r="K3024" s="33"/>
    </row>
    <row r="3025" spans="1:11" outlineLevel="1" x14ac:dyDescent="0.2">
      <c r="A3025" s="31"/>
      <c r="B3025" s="32"/>
      <c r="C3025" s="71" t="s">
        <v>6381</v>
      </c>
      <c r="D3025" s="64"/>
      <c r="E3025" s="65">
        <v>3.48</v>
      </c>
      <c r="F3025" s="34"/>
      <c r="G3025" s="34"/>
      <c r="H3025" s="33"/>
      <c r="I3025" s="33"/>
      <c r="J3025" s="33"/>
      <c r="K3025" s="33"/>
    </row>
    <row r="3026" spans="1:11" outlineLevel="1" x14ac:dyDescent="0.2">
      <c r="A3026" s="31"/>
      <c r="B3026" s="32"/>
      <c r="C3026" s="71" t="s">
        <v>6382</v>
      </c>
      <c r="D3026" s="64"/>
      <c r="E3026" s="65">
        <v>1.6</v>
      </c>
      <c r="F3026" s="34"/>
      <c r="G3026" s="34"/>
      <c r="H3026" s="33"/>
      <c r="I3026" s="33"/>
      <c r="J3026" s="33"/>
      <c r="K3026" s="33"/>
    </row>
    <row r="3027" spans="1:11" outlineLevel="1" x14ac:dyDescent="0.2">
      <c r="A3027" s="31"/>
      <c r="B3027" s="32"/>
      <c r="C3027" s="71" t="s">
        <v>6383</v>
      </c>
      <c r="D3027" s="64"/>
      <c r="E3027" s="65">
        <v>4.54</v>
      </c>
      <c r="F3027" s="34"/>
      <c r="G3027" s="34"/>
      <c r="H3027" s="33"/>
      <c r="I3027" s="33"/>
      <c r="J3027" s="33"/>
      <c r="K3027" s="33"/>
    </row>
    <row r="3028" spans="1:11" outlineLevel="1" x14ac:dyDescent="0.2">
      <c r="A3028" s="31"/>
      <c r="B3028" s="32"/>
      <c r="C3028" s="71" t="s">
        <v>6384</v>
      </c>
      <c r="D3028" s="64"/>
      <c r="E3028" s="65">
        <v>10.71</v>
      </c>
      <c r="F3028" s="34"/>
      <c r="G3028" s="34"/>
      <c r="H3028" s="33"/>
      <c r="I3028" s="33"/>
      <c r="J3028" s="33"/>
      <c r="K3028" s="33"/>
    </row>
    <row r="3029" spans="1:11" outlineLevel="1" x14ac:dyDescent="0.2">
      <c r="A3029" s="31"/>
      <c r="B3029" s="32"/>
      <c r="C3029" s="71" t="s">
        <v>6385</v>
      </c>
      <c r="D3029" s="64"/>
      <c r="E3029" s="65">
        <v>3.88</v>
      </c>
      <c r="F3029" s="34"/>
      <c r="G3029" s="34"/>
      <c r="H3029" s="33"/>
      <c r="I3029" s="33"/>
      <c r="J3029" s="33"/>
      <c r="K3029" s="33"/>
    </row>
    <row r="3030" spans="1:11" outlineLevel="1" x14ac:dyDescent="0.2">
      <c r="A3030" s="31"/>
      <c r="B3030" s="32"/>
      <c r="C3030" s="71" t="s">
        <v>7384</v>
      </c>
      <c r="D3030" s="64"/>
      <c r="E3030" s="65">
        <v>84.64</v>
      </c>
      <c r="F3030" s="34"/>
      <c r="G3030" s="34"/>
      <c r="H3030" s="33"/>
      <c r="I3030" s="33"/>
      <c r="J3030" s="33"/>
      <c r="K3030" s="33"/>
    </row>
    <row r="3031" spans="1:11" outlineLevel="1" x14ac:dyDescent="0.2">
      <c r="A3031" s="31"/>
      <c r="B3031" s="32"/>
      <c r="C3031" s="71" t="s">
        <v>6399</v>
      </c>
      <c r="D3031" s="64"/>
      <c r="E3031" s="65">
        <v>4.09</v>
      </c>
      <c r="F3031" s="34"/>
      <c r="G3031" s="34"/>
      <c r="H3031" s="33"/>
      <c r="I3031" s="33"/>
      <c r="J3031" s="33"/>
      <c r="K3031" s="33"/>
    </row>
    <row r="3032" spans="1:11" outlineLevel="1" x14ac:dyDescent="0.2">
      <c r="A3032" s="31"/>
      <c r="B3032" s="32"/>
      <c r="C3032" s="71" t="s">
        <v>7224</v>
      </c>
      <c r="D3032" s="64"/>
      <c r="E3032" s="65">
        <v>81.95</v>
      </c>
      <c r="F3032" s="34"/>
      <c r="G3032" s="34"/>
      <c r="H3032" s="33"/>
      <c r="I3032" s="33"/>
      <c r="J3032" s="33"/>
      <c r="K3032" s="33"/>
    </row>
    <row r="3033" spans="1:11" outlineLevel="1" x14ac:dyDescent="0.2">
      <c r="A3033" s="31"/>
      <c r="B3033" s="32"/>
      <c r="C3033" s="71" t="s">
        <v>6400</v>
      </c>
      <c r="D3033" s="64"/>
      <c r="E3033" s="65">
        <v>1.76</v>
      </c>
      <c r="F3033" s="34"/>
      <c r="G3033" s="34"/>
      <c r="H3033" s="33"/>
      <c r="I3033" s="33"/>
      <c r="J3033" s="33"/>
      <c r="K3033" s="33"/>
    </row>
    <row r="3034" spans="1:11" outlineLevel="1" x14ac:dyDescent="0.2">
      <c r="A3034" s="31"/>
      <c r="B3034" s="32"/>
      <c r="C3034" s="71" t="s">
        <v>7256</v>
      </c>
      <c r="D3034" s="64"/>
      <c r="E3034" s="65">
        <v>26.7</v>
      </c>
      <c r="F3034" s="34"/>
      <c r="G3034" s="34"/>
      <c r="H3034" s="33"/>
      <c r="I3034" s="33"/>
      <c r="J3034" s="33"/>
      <c r="K3034" s="33"/>
    </row>
    <row r="3035" spans="1:11" outlineLevel="1" x14ac:dyDescent="0.2">
      <c r="A3035" s="31"/>
      <c r="B3035" s="32"/>
      <c r="C3035" s="71" t="s">
        <v>7225</v>
      </c>
      <c r="D3035" s="64"/>
      <c r="E3035" s="65">
        <v>77.2</v>
      </c>
      <c r="F3035" s="34"/>
      <c r="G3035" s="34"/>
      <c r="H3035" s="33"/>
      <c r="I3035" s="33"/>
      <c r="J3035" s="33"/>
      <c r="K3035" s="33"/>
    </row>
    <row r="3036" spans="1:11" outlineLevel="1" x14ac:dyDescent="0.2">
      <c r="A3036" s="31"/>
      <c r="B3036" s="32"/>
      <c r="C3036" s="71" t="s">
        <v>7257</v>
      </c>
      <c r="D3036" s="64"/>
      <c r="E3036" s="65">
        <v>10.91</v>
      </c>
      <c r="F3036" s="34"/>
      <c r="G3036" s="34"/>
      <c r="H3036" s="33"/>
      <c r="I3036" s="33"/>
      <c r="J3036" s="33"/>
      <c r="K3036" s="33"/>
    </row>
    <row r="3037" spans="1:11" outlineLevel="1" x14ac:dyDescent="0.2">
      <c r="A3037" s="31"/>
      <c r="B3037" s="32"/>
      <c r="C3037" s="71" t="s">
        <v>7226</v>
      </c>
      <c r="D3037" s="64"/>
      <c r="E3037" s="65">
        <v>82.36</v>
      </c>
      <c r="F3037" s="34"/>
      <c r="G3037" s="34"/>
      <c r="H3037" s="33"/>
      <c r="I3037" s="33"/>
      <c r="J3037" s="33"/>
      <c r="K3037" s="33"/>
    </row>
    <row r="3038" spans="1:11" outlineLevel="1" x14ac:dyDescent="0.2">
      <c r="A3038" s="31"/>
      <c r="B3038" s="32"/>
      <c r="C3038" s="71" t="s">
        <v>950</v>
      </c>
      <c r="D3038" s="64"/>
      <c r="E3038" s="65"/>
      <c r="F3038" s="34"/>
      <c r="G3038" s="34"/>
      <c r="H3038" s="33"/>
      <c r="I3038" s="33"/>
      <c r="J3038" s="33"/>
      <c r="K3038" s="33"/>
    </row>
    <row r="3039" spans="1:11" outlineLevel="1" x14ac:dyDescent="0.2">
      <c r="A3039" s="31"/>
      <c r="B3039" s="32"/>
      <c r="C3039" s="71" t="s">
        <v>7259</v>
      </c>
      <c r="D3039" s="64"/>
      <c r="E3039" s="65">
        <v>48.05</v>
      </c>
      <c r="F3039" s="34"/>
      <c r="G3039" s="34"/>
      <c r="H3039" s="33"/>
      <c r="I3039" s="33"/>
      <c r="J3039" s="33"/>
      <c r="K3039" s="33"/>
    </row>
    <row r="3040" spans="1:11" outlineLevel="1" x14ac:dyDescent="0.2">
      <c r="A3040" s="31"/>
      <c r="B3040" s="32"/>
      <c r="C3040" s="71" t="s">
        <v>7260</v>
      </c>
      <c r="D3040" s="64"/>
      <c r="E3040" s="65">
        <v>20.239999999999998</v>
      </c>
      <c r="F3040" s="34"/>
      <c r="G3040" s="34"/>
      <c r="H3040" s="33"/>
      <c r="I3040" s="33"/>
      <c r="J3040" s="33"/>
      <c r="K3040" s="33"/>
    </row>
    <row r="3041" spans="1:11" outlineLevel="1" x14ac:dyDescent="0.2">
      <c r="A3041" s="31"/>
      <c r="B3041" s="32"/>
      <c r="C3041" s="71" t="s">
        <v>6386</v>
      </c>
      <c r="D3041" s="64"/>
      <c r="E3041" s="65">
        <v>4.16</v>
      </c>
      <c r="F3041" s="34"/>
      <c r="G3041" s="34"/>
      <c r="H3041" s="33"/>
      <c r="I3041" s="33"/>
      <c r="J3041" s="33"/>
      <c r="K3041" s="33"/>
    </row>
    <row r="3042" spans="1:11" outlineLevel="1" x14ac:dyDescent="0.2">
      <c r="A3042" s="31"/>
      <c r="B3042" s="32"/>
      <c r="C3042" s="71" t="s">
        <v>6387</v>
      </c>
      <c r="D3042" s="64"/>
      <c r="E3042" s="65">
        <v>2.99</v>
      </c>
      <c r="F3042" s="34"/>
      <c r="G3042" s="34"/>
      <c r="H3042" s="33"/>
      <c r="I3042" s="33"/>
      <c r="J3042" s="33"/>
      <c r="K3042" s="33"/>
    </row>
    <row r="3043" spans="1:11" outlineLevel="1" x14ac:dyDescent="0.2">
      <c r="A3043" s="31"/>
      <c r="B3043" s="32"/>
      <c r="C3043" s="71" t="s">
        <v>6388</v>
      </c>
      <c r="D3043" s="64"/>
      <c r="E3043" s="65">
        <v>1.44</v>
      </c>
      <c r="F3043" s="34"/>
      <c r="G3043" s="34"/>
      <c r="H3043" s="33"/>
      <c r="I3043" s="33"/>
      <c r="J3043" s="33"/>
      <c r="K3043" s="33"/>
    </row>
    <row r="3044" spans="1:11" outlineLevel="1" x14ac:dyDescent="0.2">
      <c r="A3044" s="31"/>
      <c r="B3044" s="32"/>
      <c r="C3044" s="71" t="s">
        <v>6389</v>
      </c>
      <c r="D3044" s="64"/>
      <c r="E3044" s="65">
        <v>6.53</v>
      </c>
      <c r="F3044" s="34"/>
      <c r="G3044" s="34"/>
      <c r="H3044" s="33"/>
      <c r="I3044" s="33"/>
      <c r="J3044" s="33"/>
      <c r="K3044" s="33"/>
    </row>
    <row r="3045" spans="1:11" outlineLevel="1" x14ac:dyDescent="0.2">
      <c r="A3045" s="31"/>
      <c r="B3045" s="32"/>
      <c r="C3045" s="71" t="s">
        <v>6390</v>
      </c>
      <c r="D3045" s="64"/>
      <c r="E3045" s="65">
        <v>8.9</v>
      </c>
      <c r="F3045" s="34"/>
      <c r="G3045" s="34"/>
      <c r="H3045" s="33"/>
      <c r="I3045" s="33"/>
      <c r="J3045" s="33"/>
      <c r="K3045" s="33"/>
    </row>
    <row r="3046" spans="1:11" outlineLevel="1" x14ac:dyDescent="0.2">
      <c r="A3046" s="31"/>
      <c r="B3046" s="32"/>
      <c r="C3046" s="71" t="s">
        <v>6411</v>
      </c>
      <c r="D3046" s="64"/>
      <c r="E3046" s="65">
        <v>79.92</v>
      </c>
      <c r="F3046" s="34"/>
      <c r="G3046" s="34"/>
      <c r="H3046" s="33"/>
      <c r="I3046" s="33"/>
      <c r="J3046" s="33"/>
      <c r="K3046" s="33"/>
    </row>
    <row r="3047" spans="1:11" outlineLevel="1" x14ac:dyDescent="0.2">
      <c r="A3047" s="31"/>
      <c r="B3047" s="32"/>
      <c r="C3047" s="71" t="s">
        <v>6391</v>
      </c>
      <c r="D3047" s="64"/>
      <c r="E3047" s="65">
        <v>4.34</v>
      </c>
      <c r="F3047" s="34"/>
      <c r="G3047" s="34"/>
      <c r="H3047" s="33"/>
      <c r="I3047" s="33"/>
      <c r="J3047" s="33"/>
      <c r="K3047" s="33"/>
    </row>
    <row r="3048" spans="1:11" outlineLevel="1" x14ac:dyDescent="0.2">
      <c r="A3048" s="31"/>
      <c r="B3048" s="32"/>
      <c r="C3048" s="71" t="s">
        <v>7385</v>
      </c>
      <c r="D3048" s="64"/>
      <c r="E3048" s="65">
        <v>80.47</v>
      </c>
      <c r="F3048" s="34"/>
      <c r="G3048" s="34"/>
      <c r="H3048" s="33"/>
      <c r="I3048" s="33"/>
      <c r="J3048" s="33"/>
      <c r="K3048" s="33"/>
    </row>
    <row r="3049" spans="1:11" outlineLevel="1" x14ac:dyDescent="0.2">
      <c r="A3049" s="31"/>
      <c r="B3049" s="32"/>
      <c r="C3049" s="71" t="s">
        <v>6401</v>
      </c>
      <c r="D3049" s="64"/>
      <c r="E3049" s="65">
        <v>4.09</v>
      </c>
      <c r="F3049" s="34"/>
      <c r="G3049" s="34"/>
      <c r="H3049" s="33"/>
      <c r="I3049" s="33"/>
      <c r="J3049" s="33"/>
      <c r="K3049" s="33"/>
    </row>
    <row r="3050" spans="1:11" outlineLevel="1" x14ac:dyDescent="0.2">
      <c r="A3050" s="31"/>
      <c r="B3050" s="32"/>
      <c r="C3050" s="71" t="s">
        <v>6412</v>
      </c>
      <c r="D3050" s="64"/>
      <c r="E3050" s="65">
        <v>83.82</v>
      </c>
      <c r="F3050" s="34"/>
      <c r="G3050" s="34"/>
      <c r="H3050" s="33"/>
      <c r="I3050" s="33"/>
      <c r="J3050" s="33"/>
      <c r="K3050" s="33"/>
    </row>
    <row r="3051" spans="1:11" outlineLevel="1" x14ac:dyDescent="0.2">
      <c r="A3051" s="31"/>
      <c r="B3051" s="32"/>
      <c r="C3051" s="71" t="s">
        <v>6402</v>
      </c>
      <c r="D3051" s="64"/>
      <c r="E3051" s="65">
        <v>1.81</v>
      </c>
      <c r="F3051" s="34"/>
      <c r="G3051" s="34"/>
      <c r="H3051" s="33"/>
      <c r="I3051" s="33"/>
      <c r="J3051" s="33"/>
      <c r="K3051" s="33"/>
    </row>
    <row r="3052" spans="1:11" outlineLevel="1" x14ac:dyDescent="0.2">
      <c r="A3052" s="31"/>
      <c r="B3052" s="32"/>
      <c r="C3052" s="71" t="s">
        <v>7262</v>
      </c>
      <c r="D3052" s="64"/>
      <c r="E3052" s="65">
        <v>19.239999999999998</v>
      </c>
      <c r="F3052" s="34"/>
      <c r="G3052" s="34"/>
      <c r="H3052" s="33"/>
      <c r="I3052" s="33"/>
      <c r="J3052" s="33"/>
      <c r="K3052" s="33"/>
    </row>
    <row r="3053" spans="1:11" outlineLevel="1" x14ac:dyDescent="0.2">
      <c r="A3053" s="31"/>
      <c r="B3053" s="32"/>
      <c r="C3053" s="71" t="s">
        <v>7211</v>
      </c>
      <c r="D3053" s="64"/>
      <c r="E3053" s="65">
        <v>76.59</v>
      </c>
      <c r="F3053" s="34"/>
      <c r="G3053" s="34"/>
      <c r="H3053" s="33"/>
      <c r="I3053" s="33"/>
      <c r="J3053" s="33"/>
      <c r="K3053" s="33"/>
    </row>
    <row r="3054" spans="1:11" outlineLevel="1" x14ac:dyDescent="0.2">
      <c r="A3054" s="31"/>
      <c r="B3054" s="32"/>
      <c r="C3054" s="71" t="s">
        <v>7212</v>
      </c>
      <c r="D3054" s="64"/>
      <c r="E3054" s="65">
        <v>23.62</v>
      </c>
      <c r="F3054" s="34"/>
      <c r="G3054" s="34"/>
      <c r="H3054" s="33"/>
      <c r="I3054" s="33"/>
      <c r="J3054" s="33"/>
      <c r="K3054" s="33"/>
    </row>
    <row r="3055" spans="1:11" outlineLevel="1" x14ac:dyDescent="0.2">
      <c r="A3055" s="31"/>
      <c r="B3055" s="32"/>
      <c r="C3055" s="71" t="s">
        <v>7263</v>
      </c>
      <c r="D3055" s="64"/>
      <c r="E3055" s="65">
        <v>81.17</v>
      </c>
      <c r="F3055" s="34"/>
      <c r="G3055" s="34"/>
      <c r="H3055" s="33"/>
      <c r="I3055" s="33"/>
      <c r="J3055" s="33"/>
      <c r="K3055" s="33"/>
    </row>
    <row r="3056" spans="1:11" outlineLevel="1" x14ac:dyDescent="0.2">
      <c r="A3056" s="31"/>
      <c r="B3056" s="32"/>
      <c r="C3056" s="71" t="s">
        <v>997</v>
      </c>
      <c r="D3056" s="64"/>
      <c r="E3056" s="65"/>
      <c r="F3056" s="34"/>
      <c r="G3056" s="34"/>
      <c r="H3056" s="33"/>
      <c r="I3056" s="33"/>
      <c r="J3056" s="33"/>
      <c r="K3056" s="33"/>
    </row>
    <row r="3057" spans="1:11" outlineLevel="1" x14ac:dyDescent="0.2">
      <c r="A3057" s="31"/>
      <c r="B3057" s="32"/>
      <c r="C3057" s="71" t="s">
        <v>7265</v>
      </c>
      <c r="D3057" s="64"/>
      <c r="E3057" s="65">
        <v>65.05</v>
      </c>
      <c r="F3057" s="34"/>
      <c r="G3057" s="34"/>
      <c r="H3057" s="33"/>
      <c r="I3057" s="33"/>
      <c r="J3057" s="33"/>
      <c r="K3057" s="33"/>
    </row>
    <row r="3058" spans="1:11" outlineLevel="1" x14ac:dyDescent="0.2">
      <c r="A3058" s="31"/>
      <c r="B3058" s="32"/>
      <c r="C3058" s="71" t="s">
        <v>7266</v>
      </c>
      <c r="D3058" s="64"/>
      <c r="E3058" s="65">
        <v>21.08</v>
      </c>
      <c r="F3058" s="34"/>
      <c r="G3058" s="34"/>
      <c r="H3058" s="33"/>
      <c r="I3058" s="33"/>
      <c r="J3058" s="33"/>
      <c r="K3058" s="33"/>
    </row>
    <row r="3059" spans="1:11" outlineLevel="1" x14ac:dyDescent="0.2">
      <c r="A3059" s="31"/>
      <c r="B3059" s="32"/>
      <c r="C3059" s="71" t="s">
        <v>7267</v>
      </c>
      <c r="D3059" s="64"/>
      <c r="E3059" s="65">
        <v>26.14</v>
      </c>
      <c r="F3059" s="34"/>
      <c r="G3059" s="34"/>
      <c r="H3059" s="33"/>
      <c r="I3059" s="33"/>
      <c r="J3059" s="33"/>
      <c r="K3059" s="33"/>
    </row>
    <row r="3060" spans="1:11" outlineLevel="1" x14ac:dyDescent="0.2">
      <c r="A3060" s="31"/>
      <c r="B3060" s="32"/>
      <c r="C3060" s="71" t="s">
        <v>7268</v>
      </c>
      <c r="D3060" s="64"/>
      <c r="E3060" s="65">
        <v>17.98</v>
      </c>
      <c r="F3060" s="34"/>
      <c r="G3060" s="34"/>
      <c r="H3060" s="33"/>
      <c r="I3060" s="33"/>
      <c r="J3060" s="33"/>
      <c r="K3060" s="33"/>
    </row>
    <row r="3061" spans="1:11" outlineLevel="1" x14ac:dyDescent="0.2">
      <c r="A3061" s="31"/>
      <c r="B3061" s="32"/>
      <c r="C3061" s="71" t="s">
        <v>7269</v>
      </c>
      <c r="D3061" s="64"/>
      <c r="E3061" s="65">
        <v>17.98</v>
      </c>
      <c r="F3061" s="34"/>
      <c r="G3061" s="34"/>
      <c r="H3061" s="33"/>
      <c r="I3061" s="33"/>
      <c r="J3061" s="33"/>
      <c r="K3061" s="33"/>
    </row>
    <row r="3062" spans="1:11" outlineLevel="1" x14ac:dyDescent="0.2">
      <c r="A3062" s="31"/>
      <c r="B3062" s="32"/>
      <c r="C3062" s="71" t="s">
        <v>7270</v>
      </c>
      <c r="D3062" s="64"/>
      <c r="E3062" s="65">
        <v>5.57</v>
      </c>
      <c r="F3062" s="34"/>
      <c r="G3062" s="34"/>
      <c r="H3062" s="33"/>
      <c r="I3062" s="33"/>
      <c r="J3062" s="33"/>
      <c r="K3062" s="33"/>
    </row>
    <row r="3063" spans="1:11" outlineLevel="1" x14ac:dyDescent="0.2">
      <c r="A3063" s="31"/>
      <c r="B3063" s="32"/>
      <c r="C3063" s="71" t="s">
        <v>7271</v>
      </c>
      <c r="D3063" s="64"/>
      <c r="E3063" s="65">
        <v>12.16</v>
      </c>
      <c r="F3063" s="34"/>
      <c r="G3063" s="34"/>
      <c r="H3063" s="33"/>
      <c r="I3063" s="33"/>
      <c r="J3063" s="33"/>
      <c r="K3063" s="33"/>
    </row>
    <row r="3064" spans="1:11" outlineLevel="1" x14ac:dyDescent="0.2">
      <c r="A3064" s="31"/>
      <c r="B3064" s="32"/>
      <c r="C3064" s="71" t="s">
        <v>7272</v>
      </c>
      <c r="D3064" s="64"/>
      <c r="E3064" s="65">
        <v>5.49</v>
      </c>
      <c r="F3064" s="34"/>
      <c r="G3064" s="34"/>
      <c r="H3064" s="33"/>
      <c r="I3064" s="33"/>
      <c r="J3064" s="33"/>
      <c r="K3064" s="33"/>
    </row>
    <row r="3065" spans="1:11" outlineLevel="1" x14ac:dyDescent="0.2">
      <c r="A3065" s="31"/>
      <c r="B3065" s="32"/>
      <c r="C3065" s="71" t="s">
        <v>7273</v>
      </c>
      <c r="D3065" s="64"/>
      <c r="E3065" s="65">
        <v>3.48</v>
      </c>
      <c r="F3065" s="34"/>
      <c r="G3065" s="34"/>
      <c r="H3065" s="33"/>
      <c r="I3065" s="33"/>
      <c r="J3065" s="33"/>
      <c r="K3065" s="33"/>
    </row>
    <row r="3066" spans="1:11" outlineLevel="1" x14ac:dyDescent="0.2">
      <c r="A3066" s="31"/>
      <c r="B3066" s="32"/>
      <c r="C3066" s="71" t="s">
        <v>7274</v>
      </c>
      <c r="D3066" s="64"/>
      <c r="E3066" s="65">
        <v>1.51</v>
      </c>
      <c r="F3066" s="34"/>
      <c r="G3066" s="34"/>
      <c r="H3066" s="33"/>
      <c r="I3066" s="33"/>
      <c r="J3066" s="33"/>
      <c r="K3066" s="33"/>
    </row>
    <row r="3067" spans="1:11" outlineLevel="1" x14ac:dyDescent="0.2">
      <c r="A3067" s="31"/>
      <c r="B3067" s="32"/>
      <c r="C3067" s="71" t="s">
        <v>7275</v>
      </c>
      <c r="D3067" s="64"/>
      <c r="E3067" s="65">
        <v>4.59</v>
      </c>
      <c r="F3067" s="34"/>
      <c r="G3067" s="34"/>
      <c r="H3067" s="33"/>
      <c r="I3067" s="33"/>
      <c r="J3067" s="33"/>
      <c r="K3067" s="33"/>
    </row>
    <row r="3068" spans="1:11" outlineLevel="1" x14ac:dyDescent="0.2">
      <c r="A3068" s="31"/>
      <c r="B3068" s="32"/>
      <c r="C3068" s="71" t="s">
        <v>7276</v>
      </c>
      <c r="D3068" s="64"/>
      <c r="E3068" s="65">
        <v>53.24</v>
      </c>
      <c r="F3068" s="34"/>
      <c r="G3068" s="34"/>
      <c r="H3068" s="33"/>
      <c r="I3068" s="33"/>
      <c r="J3068" s="33"/>
      <c r="K3068" s="33"/>
    </row>
    <row r="3069" spans="1:11" outlineLevel="1" x14ac:dyDescent="0.2">
      <c r="A3069" s="31"/>
      <c r="B3069" s="32"/>
      <c r="C3069" s="71" t="s">
        <v>6403</v>
      </c>
      <c r="D3069" s="64"/>
      <c r="E3069" s="65">
        <v>4.09</v>
      </c>
      <c r="F3069" s="34"/>
      <c r="G3069" s="34"/>
      <c r="H3069" s="33"/>
      <c r="I3069" s="33"/>
      <c r="J3069" s="33"/>
      <c r="K3069" s="33"/>
    </row>
    <row r="3070" spans="1:11" outlineLevel="1" x14ac:dyDescent="0.2">
      <c r="A3070" s="31"/>
      <c r="B3070" s="32"/>
      <c r="C3070" s="71" t="s">
        <v>6405</v>
      </c>
      <c r="D3070" s="64"/>
      <c r="E3070" s="65">
        <v>1.66</v>
      </c>
      <c r="F3070" s="34"/>
      <c r="G3070" s="34"/>
      <c r="H3070" s="33"/>
      <c r="I3070" s="33"/>
      <c r="J3070" s="33"/>
      <c r="K3070" s="33"/>
    </row>
    <row r="3071" spans="1:11" outlineLevel="1" x14ac:dyDescent="0.2">
      <c r="A3071" s="31"/>
      <c r="B3071" s="32"/>
      <c r="C3071" s="71" t="s">
        <v>7277</v>
      </c>
      <c r="D3071" s="64"/>
      <c r="E3071" s="65">
        <v>19.09</v>
      </c>
      <c r="F3071" s="34"/>
      <c r="G3071" s="34"/>
      <c r="H3071" s="33"/>
      <c r="I3071" s="33"/>
      <c r="J3071" s="33"/>
      <c r="K3071" s="33"/>
    </row>
    <row r="3072" spans="1:11" outlineLevel="1" x14ac:dyDescent="0.2">
      <c r="A3072" s="31"/>
      <c r="B3072" s="32"/>
      <c r="C3072" s="71" t="s">
        <v>7278</v>
      </c>
      <c r="D3072" s="64"/>
      <c r="E3072" s="65">
        <v>193.88</v>
      </c>
      <c r="F3072" s="34"/>
      <c r="G3072" s="34"/>
      <c r="H3072" s="33"/>
      <c r="I3072" s="33"/>
      <c r="J3072" s="33"/>
      <c r="K3072" s="33"/>
    </row>
    <row r="3073" spans="1:11" ht="56.25" outlineLevel="1" x14ac:dyDescent="0.2">
      <c r="A3073" s="43">
        <v>255</v>
      </c>
      <c r="B3073" s="44" t="s">
        <v>7402</v>
      </c>
      <c r="C3073" s="59" t="s">
        <v>7403</v>
      </c>
      <c r="D3073" s="45" t="s">
        <v>172</v>
      </c>
      <c r="E3073" s="46">
        <v>215.47</v>
      </c>
      <c r="F3073" s="47">
        <v>0</v>
      </c>
      <c r="G3073" s="48">
        <f>ROUND(E3073*F3073,2)</f>
        <v>0</v>
      </c>
      <c r="H3073" s="46">
        <v>4.0000000000000003E-5</v>
      </c>
      <c r="I3073" s="46">
        <f>ROUND(E3073*H3073,2)</f>
        <v>0.01</v>
      </c>
      <c r="J3073" s="46">
        <v>0</v>
      </c>
      <c r="K3073" s="46">
        <f>ROUND(E3073*J3073,2)</f>
        <v>0</v>
      </c>
    </row>
    <row r="3074" spans="1:11" outlineLevel="1" x14ac:dyDescent="0.2">
      <c r="A3074" s="31"/>
      <c r="B3074" s="32"/>
      <c r="C3074" s="71" t="s">
        <v>906</v>
      </c>
      <c r="D3074" s="64"/>
      <c r="E3074" s="65"/>
      <c r="F3074" s="34"/>
      <c r="G3074" s="34"/>
      <c r="H3074" s="33"/>
      <c r="I3074" s="33"/>
      <c r="J3074" s="33"/>
      <c r="K3074" s="33"/>
    </row>
    <row r="3075" spans="1:11" outlineLevel="1" x14ac:dyDescent="0.2">
      <c r="A3075" s="31"/>
      <c r="B3075" s="32"/>
      <c r="C3075" s="71" t="s">
        <v>7190</v>
      </c>
      <c r="D3075" s="64"/>
      <c r="E3075" s="65">
        <v>215.47</v>
      </c>
      <c r="F3075" s="34"/>
      <c r="G3075" s="34"/>
      <c r="H3075" s="33"/>
      <c r="I3075" s="33"/>
      <c r="J3075" s="33"/>
      <c r="K3075" s="33"/>
    </row>
    <row r="3076" spans="1:11" outlineLevel="1" x14ac:dyDescent="0.2">
      <c r="A3076" s="43">
        <v>256</v>
      </c>
      <c r="B3076" s="44" t="s">
        <v>2584</v>
      </c>
      <c r="C3076" s="59" t="s">
        <v>2585</v>
      </c>
      <c r="D3076" s="45" t="s">
        <v>505</v>
      </c>
      <c r="E3076" s="46">
        <v>41</v>
      </c>
      <c r="F3076" s="47">
        <v>0</v>
      </c>
      <c r="G3076" s="48">
        <f>ROUND(E3076*F3076,2)</f>
        <v>0</v>
      </c>
      <c r="H3076" s="46">
        <v>1.0000000000000001E-5</v>
      </c>
      <c r="I3076" s="46">
        <f>ROUND(E3076*H3076,2)</f>
        <v>0</v>
      </c>
      <c r="J3076" s="46">
        <v>0</v>
      </c>
      <c r="K3076" s="46">
        <f>ROUND(E3076*J3076,2)</f>
        <v>0</v>
      </c>
    </row>
    <row r="3077" spans="1:11" outlineLevel="1" x14ac:dyDescent="0.2">
      <c r="A3077" s="31"/>
      <c r="B3077" s="32"/>
      <c r="C3077" s="71" t="s">
        <v>7404</v>
      </c>
      <c r="D3077" s="64"/>
      <c r="E3077" s="65">
        <v>41</v>
      </c>
      <c r="F3077" s="34"/>
      <c r="G3077" s="34"/>
      <c r="H3077" s="33"/>
      <c r="I3077" s="33"/>
      <c r="J3077" s="33"/>
      <c r="K3077" s="33"/>
    </row>
    <row r="3078" spans="1:11" ht="22.5" outlineLevel="1" x14ac:dyDescent="0.2">
      <c r="A3078" s="51">
        <v>257</v>
      </c>
      <c r="B3078" s="52" t="s">
        <v>7405</v>
      </c>
      <c r="C3078" s="60" t="s">
        <v>7406</v>
      </c>
      <c r="D3078" s="53" t="s">
        <v>2373</v>
      </c>
      <c r="E3078" s="54">
        <v>2</v>
      </c>
      <c r="F3078" s="55">
        <v>0</v>
      </c>
      <c r="G3078" s="56">
        <f>ROUND(E3078*F3078,2)</f>
        <v>0</v>
      </c>
      <c r="H3078" s="54">
        <v>0.17699999999999999</v>
      </c>
      <c r="I3078" s="54">
        <f>ROUND(E3078*H3078,2)</f>
        <v>0.35</v>
      </c>
      <c r="J3078" s="54">
        <v>0</v>
      </c>
      <c r="K3078" s="54">
        <f>ROUND(E3078*J3078,2)</f>
        <v>0</v>
      </c>
    </row>
    <row r="3079" spans="1:11" ht="22.5" outlineLevel="1" x14ac:dyDescent="0.2">
      <c r="A3079" s="43">
        <v>258</v>
      </c>
      <c r="B3079" s="44" t="s">
        <v>2589</v>
      </c>
      <c r="C3079" s="59" t="s">
        <v>2590</v>
      </c>
      <c r="D3079" s="45" t="s">
        <v>505</v>
      </c>
      <c r="E3079" s="46">
        <v>41</v>
      </c>
      <c r="F3079" s="47">
        <v>0</v>
      </c>
      <c r="G3079" s="48">
        <f>ROUND(E3079*F3079,2)</f>
        <v>0</v>
      </c>
      <c r="H3079" s="46">
        <v>1.55E-2</v>
      </c>
      <c r="I3079" s="46">
        <f>ROUND(E3079*H3079,2)</f>
        <v>0.64</v>
      </c>
      <c r="J3079" s="46">
        <v>0</v>
      </c>
      <c r="K3079" s="46">
        <f>ROUND(E3079*J3079,2)</f>
        <v>0</v>
      </c>
    </row>
    <row r="3080" spans="1:11" outlineLevel="1" x14ac:dyDescent="0.2">
      <c r="A3080" s="31"/>
      <c r="B3080" s="32"/>
      <c r="C3080" s="71" t="s">
        <v>7407</v>
      </c>
      <c r="D3080" s="64"/>
      <c r="E3080" s="65">
        <v>41</v>
      </c>
      <c r="F3080" s="34"/>
      <c r="G3080" s="34"/>
      <c r="H3080" s="33"/>
      <c r="I3080" s="33"/>
      <c r="J3080" s="33"/>
      <c r="K3080" s="33"/>
    </row>
    <row r="3081" spans="1:11" x14ac:dyDescent="0.2">
      <c r="A3081" s="36" t="s">
        <v>148</v>
      </c>
      <c r="B3081" s="37" t="s">
        <v>60</v>
      </c>
      <c r="C3081" s="58" t="s">
        <v>61</v>
      </c>
      <c r="D3081" s="38"/>
      <c r="E3081" s="39"/>
      <c r="F3081" s="40"/>
      <c r="G3081" s="40">
        <f>SUM(G3082:G4281)</f>
        <v>0</v>
      </c>
      <c r="H3081" s="39"/>
      <c r="I3081" s="39">
        <f>SUM(I3082:I4281)</f>
        <v>1.3900000000000003</v>
      </c>
      <c r="J3081" s="39"/>
      <c r="K3081" s="39">
        <f>SUM(K3082:K4281)</f>
        <v>1503.46</v>
      </c>
    </row>
    <row r="3082" spans="1:11" outlineLevel="1" x14ac:dyDescent="0.2">
      <c r="A3082" s="43">
        <v>259</v>
      </c>
      <c r="B3082" s="44" t="s">
        <v>2592</v>
      </c>
      <c r="C3082" s="59" t="s">
        <v>2593</v>
      </c>
      <c r="D3082" s="45" t="s">
        <v>179</v>
      </c>
      <c r="E3082" s="46">
        <v>58.032800000000002</v>
      </c>
      <c r="F3082" s="47">
        <v>0</v>
      </c>
      <c r="G3082" s="48">
        <f>ROUND(E3082*F3082,2)</f>
        <v>0</v>
      </c>
      <c r="H3082" s="46">
        <v>0</v>
      </c>
      <c r="I3082" s="46">
        <f>ROUND(E3082*H3082,2)</f>
        <v>0</v>
      </c>
      <c r="J3082" s="46">
        <v>2.4</v>
      </c>
      <c r="K3082" s="46">
        <f>ROUND(E3082*J3082,2)</f>
        <v>139.28</v>
      </c>
    </row>
    <row r="3083" spans="1:11" outlineLevel="1" x14ac:dyDescent="0.2">
      <c r="A3083" s="31"/>
      <c r="B3083" s="32"/>
      <c r="C3083" s="71" t="s">
        <v>7408</v>
      </c>
      <c r="D3083" s="64"/>
      <c r="E3083" s="65">
        <v>2.88</v>
      </c>
      <c r="F3083" s="34"/>
      <c r="G3083" s="34"/>
      <c r="H3083" s="33"/>
      <c r="I3083" s="33"/>
      <c r="J3083" s="33"/>
      <c r="K3083" s="33"/>
    </row>
    <row r="3084" spans="1:11" outlineLevel="1" x14ac:dyDescent="0.2">
      <c r="A3084" s="31"/>
      <c r="B3084" s="32"/>
      <c r="C3084" s="71" t="s">
        <v>7409</v>
      </c>
      <c r="D3084" s="64"/>
      <c r="E3084" s="65">
        <v>2.0085999999999999</v>
      </c>
      <c r="F3084" s="34"/>
      <c r="G3084" s="34"/>
      <c r="H3084" s="33"/>
      <c r="I3084" s="33"/>
      <c r="J3084" s="33"/>
      <c r="K3084" s="33"/>
    </row>
    <row r="3085" spans="1:11" outlineLevel="1" x14ac:dyDescent="0.2">
      <c r="A3085" s="31"/>
      <c r="B3085" s="32"/>
      <c r="C3085" s="71" t="s">
        <v>7410</v>
      </c>
      <c r="D3085" s="64"/>
      <c r="E3085" s="65">
        <v>10.8</v>
      </c>
      <c r="F3085" s="34"/>
      <c r="G3085" s="34"/>
      <c r="H3085" s="33"/>
      <c r="I3085" s="33"/>
      <c r="J3085" s="33"/>
      <c r="K3085" s="33"/>
    </row>
    <row r="3086" spans="1:11" outlineLevel="1" x14ac:dyDescent="0.2">
      <c r="A3086" s="31"/>
      <c r="B3086" s="32"/>
      <c r="C3086" s="71" t="s">
        <v>7411</v>
      </c>
      <c r="D3086" s="64"/>
      <c r="E3086" s="65">
        <v>18.759599999999999</v>
      </c>
      <c r="F3086" s="34"/>
      <c r="G3086" s="34"/>
      <c r="H3086" s="33"/>
      <c r="I3086" s="33"/>
      <c r="J3086" s="33"/>
      <c r="K3086" s="33"/>
    </row>
    <row r="3087" spans="1:11" outlineLevel="1" x14ac:dyDescent="0.2">
      <c r="A3087" s="31"/>
      <c r="B3087" s="32"/>
      <c r="C3087" s="71" t="s">
        <v>7412</v>
      </c>
      <c r="D3087" s="64"/>
      <c r="E3087" s="65">
        <v>6.3689999999999998</v>
      </c>
      <c r="F3087" s="34"/>
      <c r="G3087" s="34"/>
      <c r="H3087" s="33"/>
      <c r="I3087" s="33"/>
      <c r="J3087" s="33"/>
      <c r="K3087" s="33"/>
    </row>
    <row r="3088" spans="1:11" outlineLevel="1" x14ac:dyDescent="0.2">
      <c r="A3088" s="31"/>
      <c r="B3088" s="32"/>
      <c r="C3088" s="71" t="s">
        <v>7413</v>
      </c>
      <c r="D3088" s="64"/>
      <c r="E3088" s="65">
        <v>1.0464</v>
      </c>
      <c r="F3088" s="34"/>
      <c r="G3088" s="34"/>
      <c r="H3088" s="33"/>
      <c r="I3088" s="33"/>
      <c r="J3088" s="33"/>
      <c r="K3088" s="33"/>
    </row>
    <row r="3089" spans="1:11" outlineLevel="1" x14ac:dyDescent="0.2">
      <c r="A3089" s="31"/>
      <c r="B3089" s="32"/>
      <c r="C3089" s="71" t="s">
        <v>7414</v>
      </c>
      <c r="D3089" s="64"/>
      <c r="E3089" s="65">
        <v>1.4432</v>
      </c>
      <c r="F3089" s="34"/>
      <c r="G3089" s="34"/>
      <c r="H3089" s="33"/>
      <c r="I3089" s="33"/>
      <c r="J3089" s="33"/>
      <c r="K3089" s="33"/>
    </row>
    <row r="3090" spans="1:11" outlineLevel="1" x14ac:dyDescent="0.2">
      <c r="A3090" s="31"/>
      <c r="B3090" s="32"/>
      <c r="C3090" s="71" t="s">
        <v>7415</v>
      </c>
      <c r="D3090" s="64"/>
      <c r="E3090" s="65">
        <v>1.8</v>
      </c>
      <c r="F3090" s="34"/>
      <c r="G3090" s="34"/>
      <c r="H3090" s="33"/>
      <c r="I3090" s="33"/>
      <c r="J3090" s="33"/>
      <c r="K3090" s="33"/>
    </row>
    <row r="3091" spans="1:11" outlineLevel="1" x14ac:dyDescent="0.2">
      <c r="A3091" s="31"/>
      <c r="B3091" s="32"/>
      <c r="C3091" s="71" t="s">
        <v>7416</v>
      </c>
      <c r="D3091" s="64"/>
      <c r="E3091" s="65">
        <v>3.1745000000000001</v>
      </c>
      <c r="F3091" s="34"/>
      <c r="G3091" s="34"/>
      <c r="H3091" s="33"/>
      <c r="I3091" s="33"/>
      <c r="J3091" s="33"/>
      <c r="K3091" s="33"/>
    </row>
    <row r="3092" spans="1:11" outlineLevel="1" x14ac:dyDescent="0.2">
      <c r="A3092" s="31"/>
      <c r="B3092" s="32"/>
      <c r="C3092" s="71" t="s">
        <v>7417</v>
      </c>
      <c r="D3092" s="64"/>
      <c r="E3092" s="65">
        <v>1.7902499999999999</v>
      </c>
      <c r="F3092" s="34"/>
      <c r="G3092" s="34"/>
      <c r="H3092" s="33"/>
      <c r="I3092" s="33"/>
      <c r="J3092" s="33"/>
      <c r="K3092" s="33"/>
    </row>
    <row r="3093" spans="1:11" outlineLevel="1" x14ac:dyDescent="0.2">
      <c r="A3093" s="31"/>
      <c r="B3093" s="32"/>
      <c r="C3093" s="71" t="s">
        <v>7418</v>
      </c>
      <c r="D3093" s="64"/>
      <c r="E3093" s="65">
        <v>7.7549999999999999</v>
      </c>
      <c r="F3093" s="34"/>
      <c r="G3093" s="34"/>
      <c r="H3093" s="33"/>
      <c r="I3093" s="33"/>
      <c r="J3093" s="33"/>
      <c r="K3093" s="33"/>
    </row>
    <row r="3094" spans="1:11" outlineLevel="1" x14ac:dyDescent="0.2">
      <c r="A3094" s="31"/>
      <c r="B3094" s="32"/>
      <c r="C3094" s="71" t="s">
        <v>7419</v>
      </c>
      <c r="D3094" s="64"/>
      <c r="E3094" s="65">
        <v>0.20624999999999999</v>
      </c>
      <c r="F3094" s="34"/>
      <c r="G3094" s="34"/>
      <c r="H3094" s="33"/>
      <c r="I3094" s="33"/>
      <c r="J3094" s="33"/>
      <c r="K3094" s="33"/>
    </row>
    <row r="3095" spans="1:11" outlineLevel="1" x14ac:dyDescent="0.2">
      <c r="A3095" s="43">
        <v>260</v>
      </c>
      <c r="B3095" s="44" t="s">
        <v>2611</v>
      </c>
      <c r="C3095" s="59" t="s">
        <v>2612</v>
      </c>
      <c r="D3095" s="45" t="s">
        <v>172</v>
      </c>
      <c r="E3095" s="46">
        <v>289.31279999999998</v>
      </c>
      <c r="F3095" s="47">
        <v>0</v>
      </c>
      <c r="G3095" s="48">
        <f>ROUND(E3095*F3095,2)</f>
        <v>0</v>
      </c>
      <c r="H3095" s="46">
        <v>6.7000000000000002E-4</v>
      </c>
      <c r="I3095" s="46">
        <f>ROUND(E3095*H3095,2)</f>
        <v>0.19</v>
      </c>
      <c r="J3095" s="46">
        <v>0.184</v>
      </c>
      <c r="K3095" s="46">
        <f>ROUND(E3095*J3095,2)</f>
        <v>53.23</v>
      </c>
    </row>
    <row r="3096" spans="1:11" outlineLevel="1" x14ac:dyDescent="0.2">
      <c r="A3096" s="31"/>
      <c r="B3096" s="32"/>
      <c r="C3096" s="71" t="s">
        <v>7420</v>
      </c>
      <c r="D3096" s="64"/>
      <c r="E3096" s="65"/>
      <c r="F3096" s="34"/>
      <c r="G3096" s="34"/>
      <c r="H3096" s="33"/>
      <c r="I3096" s="33"/>
      <c r="J3096" s="33"/>
      <c r="K3096" s="33"/>
    </row>
    <row r="3097" spans="1:11" outlineLevel="1" x14ac:dyDescent="0.2">
      <c r="A3097" s="31"/>
      <c r="B3097" s="32"/>
      <c r="C3097" s="71" t="s">
        <v>7421</v>
      </c>
      <c r="D3097" s="64"/>
      <c r="E3097" s="65">
        <v>101.25</v>
      </c>
      <c r="F3097" s="34"/>
      <c r="G3097" s="34"/>
      <c r="H3097" s="33"/>
      <c r="I3097" s="33"/>
      <c r="J3097" s="33"/>
      <c r="K3097" s="33"/>
    </row>
    <row r="3098" spans="1:11" outlineLevel="1" x14ac:dyDescent="0.2">
      <c r="A3098" s="31"/>
      <c r="B3098" s="32"/>
      <c r="C3098" s="71" t="s">
        <v>7422</v>
      </c>
      <c r="D3098" s="64"/>
      <c r="E3098" s="65">
        <v>2.6787999999999998</v>
      </c>
      <c r="F3098" s="34"/>
      <c r="G3098" s="34"/>
      <c r="H3098" s="33"/>
      <c r="I3098" s="33"/>
      <c r="J3098" s="33"/>
      <c r="K3098" s="33"/>
    </row>
    <row r="3099" spans="1:11" outlineLevel="1" x14ac:dyDescent="0.2">
      <c r="A3099" s="31"/>
      <c r="B3099" s="32"/>
      <c r="C3099" s="71" t="s">
        <v>7423</v>
      </c>
      <c r="D3099" s="64"/>
      <c r="E3099" s="65">
        <v>55.554000000000002</v>
      </c>
      <c r="F3099" s="34"/>
      <c r="G3099" s="34"/>
      <c r="H3099" s="33"/>
      <c r="I3099" s="33"/>
      <c r="J3099" s="33"/>
      <c r="K3099" s="33"/>
    </row>
    <row r="3100" spans="1:11" outlineLevel="1" x14ac:dyDescent="0.2">
      <c r="A3100" s="31"/>
      <c r="B3100" s="32"/>
      <c r="C3100" s="71" t="s">
        <v>7424</v>
      </c>
      <c r="D3100" s="64"/>
      <c r="E3100" s="65">
        <v>81.88</v>
      </c>
      <c r="F3100" s="34"/>
      <c r="G3100" s="34"/>
      <c r="H3100" s="33"/>
      <c r="I3100" s="33"/>
      <c r="J3100" s="33"/>
      <c r="K3100" s="33"/>
    </row>
    <row r="3101" spans="1:11" outlineLevel="1" x14ac:dyDescent="0.2">
      <c r="A3101" s="31"/>
      <c r="B3101" s="32"/>
      <c r="C3101" s="71" t="s">
        <v>7425</v>
      </c>
      <c r="D3101" s="64"/>
      <c r="E3101" s="65">
        <v>11.4</v>
      </c>
      <c r="F3101" s="34"/>
      <c r="G3101" s="34"/>
      <c r="H3101" s="33"/>
      <c r="I3101" s="33"/>
      <c r="J3101" s="33"/>
      <c r="K3101" s="33"/>
    </row>
    <row r="3102" spans="1:11" outlineLevel="1" x14ac:dyDescent="0.2">
      <c r="A3102" s="31"/>
      <c r="B3102" s="32"/>
      <c r="C3102" s="71" t="s">
        <v>7426</v>
      </c>
      <c r="D3102" s="64"/>
      <c r="E3102" s="65">
        <v>36.549999999999997</v>
      </c>
      <c r="F3102" s="34"/>
      <c r="G3102" s="34"/>
      <c r="H3102" s="33"/>
      <c r="I3102" s="33"/>
      <c r="J3102" s="33"/>
      <c r="K3102" s="33"/>
    </row>
    <row r="3103" spans="1:11" outlineLevel="1" x14ac:dyDescent="0.2">
      <c r="A3103" s="43">
        <v>261</v>
      </c>
      <c r="B3103" s="44" t="s">
        <v>2611</v>
      </c>
      <c r="C3103" s="59" t="s">
        <v>2612</v>
      </c>
      <c r="D3103" s="45" t="s">
        <v>172</v>
      </c>
      <c r="E3103" s="46">
        <v>329.78399999999999</v>
      </c>
      <c r="F3103" s="47">
        <v>0</v>
      </c>
      <c r="G3103" s="48">
        <f>ROUND(E3103*F3103,2)</f>
        <v>0</v>
      </c>
      <c r="H3103" s="46">
        <v>6.7000000000000002E-4</v>
      </c>
      <c r="I3103" s="46">
        <f>ROUND(E3103*H3103,2)</f>
        <v>0.22</v>
      </c>
      <c r="J3103" s="46">
        <v>0.184</v>
      </c>
      <c r="K3103" s="46">
        <f>ROUND(E3103*J3103,2)</f>
        <v>60.68</v>
      </c>
    </row>
    <row r="3104" spans="1:11" outlineLevel="1" x14ac:dyDescent="0.2">
      <c r="A3104" s="31"/>
      <c r="B3104" s="32"/>
      <c r="C3104" s="71" t="s">
        <v>7427</v>
      </c>
      <c r="D3104" s="64"/>
      <c r="E3104" s="65">
        <v>0.16800000000000001</v>
      </c>
      <c r="F3104" s="34"/>
      <c r="G3104" s="34"/>
      <c r="H3104" s="33"/>
      <c r="I3104" s="33"/>
      <c r="J3104" s="33"/>
      <c r="K3104" s="33"/>
    </row>
    <row r="3105" spans="1:11" outlineLevel="1" x14ac:dyDescent="0.2">
      <c r="A3105" s="31"/>
      <c r="B3105" s="32"/>
      <c r="C3105" s="71" t="s">
        <v>7428</v>
      </c>
      <c r="D3105" s="64"/>
      <c r="E3105" s="65">
        <v>6.5514000000000001</v>
      </c>
      <c r="F3105" s="34"/>
      <c r="G3105" s="34"/>
      <c r="H3105" s="33"/>
      <c r="I3105" s="33"/>
      <c r="J3105" s="33"/>
      <c r="K3105" s="33"/>
    </row>
    <row r="3106" spans="1:11" outlineLevel="1" x14ac:dyDescent="0.2">
      <c r="A3106" s="31"/>
      <c r="B3106" s="32"/>
      <c r="C3106" s="71" t="s">
        <v>6799</v>
      </c>
      <c r="D3106" s="64"/>
      <c r="E3106" s="65">
        <v>-2.0499999999999998</v>
      </c>
      <c r="F3106" s="34"/>
      <c r="G3106" s="34"/>
      <c r="H3106" s="33"/>
      <c r="I3106" s="33"/>
      <c r="J3106" s="33"/>
      <c r="K3106" s="33"/>
    </row>
    <row r="3107" spans="1:11" outlineLevel="1" x14ac:dyDescent="0.2">
      <c r="A3107" s="31"/>
      <c r="B3107" s="32"/>
      <c r="C3107" s="71" t="s">
        <v>7429</v>
      </c>
      <c r="D3107" s="64"/>
      <c r="E3107" s="65">
        <v>16.760000000000002</v>
      </c>
      <c r="F3107" s="34"/>
      <c r="G3107" s="34"/>
      <c r="H3107" s="33"/>
      <c r="I3107" s="33"/>
      <c r="J3107" s="33"/>
      <c r="K3107" s="33"/>
    </row>
    <row r="3108" spans="1:11" outlineLevel="1" x14ac:dyDescent="0.2">
      <c r="A3108" s="31"/>
      <c r="B3108" s="32"/>
      <c r="C3108" s="71" t="s">
        <v>7430</v>
      </c>
      <c r="D3108" s="64"/>
      <c r="E3108" s="65">
        <v>1.972</v>
      </c>
      <c r="F3108" s="34"/>
      <c r="G3108" s="34"/>
      <c r="H3108" s="33"/>
      <c r="I3108" s="33"/>
      <c r="J3108" s="33"/>
      <c r="K3108" s="33"/>
    </row>
    <row r="3109" spans="1:11" outlineLevel="1" x14ac:dyDescent="0.2">
      <c r="A3109" s="31"/>
      <c r="B3109" s="32"/>
      <c r="C3109" s="71" t="s">
        <v>7431</v>
      </c>
      <c r="D3109" s="64"/>
      <c r="E3109" s="65">
        <v>18.1204</v>
      </c>
      <c r="F3109" s="34"/>
      <c r="G3109" s="34"/>
      <c r="H3109" s="33"/>
      <c r="I3109" s="33"/>
      <c r="J3109" s="33"/>
      <c r="K3109" s="33"/>
    </row>
    <row r="3110" spans="1:11" outlineLevel="1" x14ac:dyDescent="0.2">
      <c r="A3110" s="31"/>
      <c r="B3110" s="32"/>
      <c r="C3110" s="71" t="s">
        <v>1663</v>
      </c>
      <c r="D3110" s="64"/>
      <c r="E3110" s="65">
        <v>-1.6</v>
      </c>
      <c r="F3110" s="34"/>
      <c r="G3110" s="34"/>
      <c r="H3110" s="33"/>
      <c r="I3110" s="33"/>
      <c r="J3110" s="33"/>
      <c r="K3110" s="33"/>
    </row>
    <row r="3111" spans="1:11" outlineLevel="1" x14ac:dyDescent="0.2">
      <c r="A3111" s="31"/>
      <c r="B3111" s="32"/>
      <c r="C3111" s="71" t="s">
        <v>7432</v>
      </c>
      <c r="D3111" s="64"/>
      <c r="E3111" s="65">
        <v>-2.87</v>
      </c>
      <c r="F3111" s="34"/>
      <c r="G3111" s="34"/>
      <c r="H3111" s="33"/>
      <c r="I3111" s="33"/>
      <c r="J3111" s="33"/>
      <c r="K3111" s="33"/>
    </row>
    <row r="3112" spans="1:11" outlineLevel="1" x14ac:dyDescent="0.2">
      <c r="A3112" s="31"/>
      <c r="B3112" s="32"/>
      <c r="C3112" s="71" t="s">
        <v>7433</v>
      </c>
      <c r="D3112" s="64"/>
      <c r="E3112" s="65">
        <v>2.6025999999999998</v>
      </c>
      <c r="F3112" s="34"/>
      <c r="G3112" s="34"/>
      <c r="H3112" s="33"/>
      <c r="I3112" s="33"/>
      <c r="J3112" s="33"/>
      <c r="K3112" s="33"/>
    </row>
    <row r="3113" spans="1:11" outlineLevel="1" x14ac:dyDescent="0.2">
      <c r="A3113" s="31"/>
      <c r="B3113" s="32"/>
      <c r="C3113" s="71" t="s">
        <v>6826</v>
      </c>
      <c r="D3113" s="64"/>
      <c r="E3113" s="65">
        <v>-1.4947999999999999</v>
      </c>
      <c r="F3113" s="34"/>
      <c r="G3113" s="34"/>
      <c r="H3113" s="33"/>
      <c r="I3113" s="33"/>
      <c r="J3113" s="33"/>
      <c r="K3113" s="33"/>
    </row>
    <row r="3114" spans="1:11" outlineLevel="1" x14ac:dyDescent="0.2">
      <c r="A3114" s="31"/>
      <c r="B3114" s="32"/>
      <c r="C3114" s="71" t="s">
        <v>7434</v>
      </c>
      <c r="D3114" s="64"/>
      <c r="E3114" s="65">
        <v>7.5949999999999998</v>
      </c>
      <c r="F3114" s="34"/>
      <c r="G3114" s="34"/>
      <c r="H3114" s="33"/>
      <c r="I3114" s="33"/>
      <c r="J3114" s="33"/>
      <c r="K3114" s="33"/>
    </row>
    <row r="3115" spans="1:11" outlineLevel="1" x14ac:dyDescent="0.2">
      <c r="A3115" s="31"/>
      <c r="B3115" s="32"/>
      <c r="C3115" s="71" t="s">
        <v>6825</v>
      </c>
      <c r="D3115" s="64"/>
      <c r="E3115" s="65">
        <v>-1.4139999999999999</v>
      </c>
      <c r="F3115" s="34"/>
      <c r="G3115" s="34"/>
      <c r="H3115" s="33"/>
      <c r="I3115" s="33"/>
      <c r="J3115" s="33"/>
      <c r="K3115" s="33"/>
    </row>
    <row r="3116" spans="1:11" outlineLevel="1" x14ac:dyDescent="0.2">
      <c r="A3116" s="31"/>
      <c r="B3116" s="32"/>
      <c r="C3116" s="71" t="s">
        <v>1673</v>
      </c>
      <c r="D3116" s="64"/>
      <c r="E3116" s="65">
        <v>-1.8</v>
      </c>
      <c r="F3116" s="34"/>
      <c r="G3116" s="34"/>
      <c r="H3116" s="33"/>
      <c r="I3116" s="33"/>
      <c r="J3116" s="33"/>
      <c r="K3116" s="33"/>
    </row>
    <row r="3117" spans="1:11" outlineLevel="1" x14ac:dyDescent="0.2">
      <c r="A3117" s="31"/>
      <c r="B3117" s="32"/>
      <c r="C3117" s="71" t="s">
        <v>7435</v>
      </c>
      <c r="D3117" s="64"/>
      <c r="E3117" s="65">
        <v>8.0850000000000009</v>
      </c>
      <c r="F3117" s="34"/>
      <c r="G3117" s="34"/>
      <c r="H3117" s="33"/>
      <c r="I3117" s="33"/>
      <c r="J3117" s="33"/>
      <c r="K3117" s="33"/>
    </row>
    <row r="3118" spans="1:11" outlineLevel="1" x14ac:dyDescent="0.2">
      <c r="A3118" s="31"/>
      <c r="B3118" s="32"/>
      <c r="C3118" s="71" t="s">
        <v>706</v>
      </c>
      <c r="D3118" s="64"/>
      <c r="E3118" s="65">
        <v>-1.8180000000000001</v>
      </c>
      <c r="F3118" s="34"/>
      <c r="G3118" s="34"/>
      <c r="H3118" s="33"/>
      <c r="I3118" s="33"/>
      <c r="J3118" s="33"/>
      <c r="K3118" s="33"/>
    </row>
    <row r="3119" spans="1:11" outlineLevel="1" x14ac:dyDescent="0.2">
      <c r="A3119" s="31"/>
      <c r="B3119" s="32"/>
      <c r="C3119" s="71" t="s">
        <v>7436</v>
      </c>
      <c r="D3119" s="64"/>
      <c r="E3119" s="65">
        <v>9.3420000000000005</v>
      </c>
      <c r="F3119" s="34"/>
      <c r="G3119" s="34"/>
      <c r="H3119" s="33"/>
      <c r="I3119" s="33"/>
      <c r="J3119" s="33"/>
      <c r="K3119" s="33"/>
    </row>
    <row r="3120" spans="1:11" outlineLevel="1" x14ac:dyDescent="0.2">
      <c r="A3120" s="31"/>
      <c r="B3120" s="32"/>
      <c r="C3120" s="71" t="s">
        <v>7437</v>
      </c>
      <c r="D3120" s="64"/>
      <c r="E3120" s="65">
        <v>52.395000000000003</v>
      </c>
      <c r="F3120" s="34"/>
      <c r="G3120" s="34"/>
      <c r="H3120" s="33"/>
      <c r="I3120" s="33"/>
      <c r="J3120" s="33"/>
      <c r="K3120" s="33"/>
    </row>
    <row r="3121" spans="1:11" outlineLevel="1" x14ac:dyDescent="0.2">
      <c r="A3121" s="31"/>
      <c r="B3121" s="32"/>
      <c r="C3121" s="71" t="s">
        <v>6873</v>
      </c>
      <c r="D3121" s="64"/>
      <c r="E3121" s="65">
        <v>-2.8279999999999998</v>
      </c>
      <c r="F3121" s="34"/>
      <c r="G3121" s="34"/>
      <c r="H3121" s="33"/>
      <c r="I3121" s="33"/>
      <c r="J3121" s="33"/>
      <c r="K3121" s="33"/>
    </row>
    <row r="3122" spans="1:11" outlineLevel="1" x14ac:dyDescent="0.2">
      <c r="A3122" s="31"/>
      <c r="B3122" s="32"/>
      <c r="C3122" s="71" t="s">
        <v>7438</v>
      </c>
      <c r="D3122" s="64"/>
      <c r="E3122" s="65">
        <v>-1.4745999999999999</v>
      </c>
      <c r="F3122" s="34"/>
      <c r="G3122" s="34"/>
      <c r="H3122" s="33"/>
      <c r="I3122" s="33"/>
      <c r="J3122" s="33"/>
      <c r="K3122" s="33"/>
    </row>
    <row r="3123" spans="1:11" outlineLevel="1" x14ac:dyDescent="0.2">
      <c r="A3123" s="31"/>
      <c r="B3123" s="32"/>
      <c r="C3123" s="71" t="s">
        <v>705</v>
      </c>
      <c r="D3123" s="64"/>
      <c r="E3123" s="65">
        <v>-2.02</v>
      </c>
      <c r="F3123" s="34"/>
      <c r="G3123" s="34"/>
      <c r="H3123" s="33"/>
      <c r="I3123" s="33"/>
      <c r="J3123" s="33"/>
      <c r="K3123" s="33"/>
    </row>
    <row r="3124" spans="1:11" outlineLevel="1" x14ac:dyDescent="0.2">
      <c r="A3124" s="31"/>
      <c r="B3124" s="32"/>
      <c r="C3124" s="71" t="s">
        <v>7439</v>
      </c>
      <c r="D3124" s="64"/>
      <c r="E3124" s="65">
        <v>52.534999999999997</v>
      </c>
      <c r="F3124" s="34"/>
      <c r="G3124" s="34"/>
      <c r="H3124" s="33"/>
      <c r="I3124" s="33"/>
      <c r="J3124" s="33"/>
      <c r="K3124" s="33"/>
    </row>
    <row r="3125" spans="1:11" outlineLevel="1" x14ac:dyDescent="0.2">
      <c r="A3125" s="31"/>
      <c r="B3125" s="32"/>
      <c r="C3125" s="71" t="s">
        <v>706</v>
      </c>
      <c r="D3125" s="64"/>
      <c r="E3125" s="65">
        <v>-1.8180000000000001</v>
      </c>
      <c r="F3125" s="34"/>
      <c r="G3125" s="34"/>
      <c r="H3125" s="33"/>
      <c r="I3125" s="33"/>
      <c r="J3125" s="33"/>
      <c r="K3125" s="33"/>
    </row>
    <row r="3126" spans="1:11" outlineLevel="1" x14ac:dyDescent="0.2">
      <c r="A3126" s="31"/>
      <c r="B3126" s="32"/>
      <c r="C3126" s="71" t="s">
        <v>6825</v>
      </c>
      <c r="D3126" s="64"/>
      <c r="E3126" s="65">
        <v>-1.4139999999999999</v>
      </c>
      <c r="F3126" s="34"/>
      <c r="G3126" s="34"/>
      <c r="H3126" s="33"/>
      <c r="I3126" s="33"/>
      <c r="J3126" s="33"/>
      <c r="K3126" s="33"/>
    </row>
    <row r="3127" spans="1:11" outlineLevel="1" x14ac:dyDescent="0.2">
      <c r="A3127" s="31"/>
      <c r="B3127" s="32"/>
      <c r="C3127" s="71" t="s">
        <v>7440</v>
      </c>
      <c r="D3127" s="64"/>
      <c r="E3127" s="65">
        <v>26.827500000000001</v>
      </c>
      <c r="F3127" s="34"/>
      <c r="G3127" s="34"/>
      <c r="H3127" s="33"/>
      <c r="I3127" s="33"/>
      <c r="J3127" s="33"/>
      <c r="K3127" s="33"/>
    </row>
    <row r="3128" spans="1:11" outlineLevel="1" x14ac:dyDescent="0.2">
      <c r="A3128" s="31"/>
      <c r="B3128" s="32"/>
      <c r="C3128" s="71" t="s">
        <v>7441</v>
      </c>
      <c r="D3128" s="64"/>
      <c r="E3128" s="65">
        <v>2.65</v>
      </c>
      <c r="F3128" s="34"/>
      <c r="G3128" s="34"/>
      <c r="H3128" s="33"/>
      <c r="I3128" s="33"/>
      <c r="J3128" s="33"/>
      <c r="K3128" s="33"/>
    </row>
    <row r="3129" spans="1:11" outlineLevel="1" x14ac:dyDescent="0.2">
      <c r="A3129" s="31"/>
      <c r="B3129" s="32"/>
      <c r="C3129" s="71" t="s">
        <v>712</v>
      </c>
      <c r="D3129" s="64"/>
      <c r="E3129" s="65">
        <v>-6.4640000000000004</v>
      </c>
      <c r="F3129" s="34"/>
      <c r="G3129" s="34"/>
      <c r="H3129" s="33"/>
      <c r="I3129" s="33"/>
      <c r="J3129" s="33"/>
      <c r="K3129" s="33"/>
    </row>
    <row r="3130" spans="1:11" outlineLevel="1" x14ac:dyDescent="0.2">
      <c r="A3130" s="31"/>
      <c r="B3130" s="32"/>
      <c r="C3130" s="71" t="s">
        <v>6173</v>
      </c>
      <c r="D3130" s="64"/>
      <c r="E3130" s="65">
        <v>11.4975</v>
      </c>
      <c r="F3130" s="34"/>
      <c r="G3130" s="34"/>
      <c r="H3130" s="33"/>
      <c r="I3130" s="33"/>
      <c r="J3130" s="33"/>
      <c r="K3130" s="33"/>
    </row>
    <row r="3131" spans="1:11" outlineLevel="1" x14ac:dyDescent="0.2">
      <c r="A3131" s="31"/>
      <c r="B3131" s="32"/>
      <c r="C3131" s="71" t="s">
        <v>6871</v>
      </c>
      <c r="D3131" s="64"/>
      <c r="E3131" s="65">
        <v>-2.3637999999999999</v>
      </c>
      <c r="F3131" s="34"/>
      <c r="G3131" s="34"/>
      <c r="H3131" s="33"/>
      <c r="I3131" s="33"/>
      <c r="J3131" s="33"/>
      <c r="K3131" s="33"/>
    </row>
    <row r="3132" spans="1:11" outlineLevel="1" x14ac:dyDescent="0.2">
      <c r="A3132" s="31"/>
      <c r="B3132" s="32"/>
      <c r="C3132" s="71" t="s">
        <v>7442</v>
      </c>
      <c r="D3132" s="64"/>
      <c r="E3132" s="65">
        <v>28.62</v>
      </c>
      <c r="F3132" s="34"/>
      <c r="G3132" s="34"/>
      <c r="H3132" s="33"/>
      <c r="I3132" s="33"/>
      <c r="J3132" s="33"/>
      <c r="K3132" s="33"/>
    </row>
    <row r="3133" spans="1:11" outlineLevel="1" x14ac:dyDescent="0.2">
      <c r="A3133" s="31"/>
      <c r="B3133" s="32"/>
      <c r="C3133" s="71" t="s">
        <v>7443</v>
      </c>
      <c r="D3133" s="64"/>
      <c r="E3133" s="65">
        <v>2.444</v>
      </c>
      <c r="F3133" s="34"/>
      <c r="G3133" s="34"/>
      <c r="H3133" s="33"/>
      <c r="I3133" s="33"/>
      <c r="J3133" s="33"/>
      <c r="K3133" s="33"/>
    </row>
    <row r="3134" spans="1:11" outlineLevel="1" x14ac:dyDescent="0.2">
      <c r="A3134" s="31"/>
      <c r="B3134" s="32"/>
      <c r="C3134" s="71" t="s">
        <v>6608</v>
      </c>
      <c r="D3134" s="64"/>
      <c r="E3134" s="65">
        <v>-1.95</v>
      </c>
      <c r="F3134" s="34"/>
      <c r="G3134" s="34"/>
      <c r="H3134" s="33"/>
      <c r="I3134" s="33"/>
      <c r="J3134" s="33"/>
      <c r="K3134" s="33"/>
    </row>
    <row r="3135" spans="1:11" outlineLevel="1" x14ac:dyDescent="0.2">
      <c r="A3135" s="31"/>
      <c r="B3135" s="32"/>
      <c r="C3135" s="71" t="s">
        <v>7444</v>
      </c>
      <c r="D3135" s="64"/>
      <c r="E3135" s="65">
        <v>8.0299999999999994</v>
      </c>
      <c r="F3135" s="34"/>
      <c r="G3135" s="34"/>
      <c r="H3135" s="33"/>
      <c r="I3135" s="33"/>
      <c r="J3135" s="33"/>
      <c r="K3135" s="33"/>
    </row>
    <row r="3136" spans="1:11" outlineLevel="1" x14ac:dyDescent="0.2">
      <c r="A3136" s="31"/>
      <c r="B3136" s="32"/>
      <c r="C3136" s="71" t="s">
        <v>7445</v>
      </c>
      <c r="D3136" s="64"/>
      <c r="E3136" s="65">
        <v>-3.02</v>
      </c>
      <c r="F3136" s="34"/>
      <c r="G3136" s="34"/>
      <c r="H3136" s="33"/>
      <c r="I3136" s="33"/>
      <c r="J3136" s="33"/>
      <c r="K3136" s="33"/>
    </row>
    <row r="3137" spans="1:11" outlineLevel="1" x14ac:dyDescent="0.2">
      <c r="A3137" s="31"/>
      <c r="B3137" s="32"/>
      <c r="C3137" s="71" t="s">
        <v>7446</v>
      </c>
      <c r="D3137" s="64"/>
      <c r="E3137" s="65">
        <v>10.986499999999999</v>
      </c>
      <c r="F3137" s="34"/>
      <c r="G3137" s="34"/>
      <c r="H3137" s="33"/>
      <c r="I3137" s="33"/>
      <c r="J3137" s="33"/>
      <c r="K3137" s="33"/>
    </row>
    <row r="3138" spans="1:11" outlineLevel="1" x14ac:dyDescent="0.2">
      <c r="A3138" s="31"/>
      <c r="B3138" s="32"/>
      <c r="C3138" s="71" t="s">
        <v>2633</v>
      </c>
      <c r="D3138" s="64"/>
      <c r="E3138" s="65">
        <v>-1.5149999999999999</v>
      </c>
      <c r="F3138" s="34"/>
      <c r="G3138" s="34"/>
      <c r="H3138" s="33"/>
      <c r="I3138" s="33"/>
      <c r="J3138" s="33"/>
      <c r="K3138" s="33"/>
    </row>
    <row r="3139" spans="1:11" outlineLevel="1" x14ac:dyDescent="0.2">
      <c r="A3139" s="31"/>
      <c r="B3139" s="32"/>
      <c r="C3139" s="71" t="s">
        <v>7447</v>
      </c>
      <c r="D3139" s="64"/>
      <c r="E3139" s="65">
        <v>1.4</v>
      </c>
      <c r="F3139" s="34"/>
      <c r="G3139" s="34"/>
      <c r="H3139" s="33"/>
      <c r="I3139" s="33"/>
      <c r="J3139" s="33"/>
      <c r="K3139" s="33"/>
    </row>
    <row r="3140" spans="1:11" outlineLevel="1" x14ac:dyDescent="0.2">
      <c r="A3140" s="31"/>
      <c r="B3140" s="32"/>
      <c r="C3140" s="71" t="s">
        <v>7448</v>
      </c>
      <c r="D3140" s="64"/>
      <c r="E3140" s="65">
        <v>16.607500000000002</v>
      </c>
      <c r="F3140" s="34"/>
      <c r="G3140" s="34"/>
      <c r="H3140" s="33"/>
      <c r="I3140" s="33"/>
      <c r="J3140" s="33"/>
      <c r="K3140" s="33"/>
    </row>
    <row r="3141" spans="1:11" outlineLevel="1" x14ac:dyDescent="0.2">
      <c r="A3141" s="31"/>
      <c r="B3141" s="32"/>
      <c r="C3141" s="71" t="s">
        <v>7449</v>
      </c>
      <c r="D3141" s="64"/>
      <c r="E3141" s="65">
        <v>-1.7533000000000001</v>
      </c>
      <c r="F3141" s="34"/>
      <c r="G3141" s="34"/>
      <c r="H3141" s="33"/>
      <c r="I3141" s="33"/>
      <c r="J3141" s="33"/>
      <c r="K3141" s="33"/>
    </row>
    <row r="3142" spans="1:11" outlineLevel="1" x14ac:dyDescent="0.2">
      <c r="A3142" s="31"/>
      <c r="B3142" s="32"/>
      <c r="C3142" s="71" t="s">
        <v>7450</v>
      </c>
      <c r="D3142" s="64"/>
      <c r="E3142" s="65">
        <v>-1.36</v>
      </c>
      <c r="F3142" s="34"/>
      <c r="G3142" s="34"/>
      <c r="H3142" s="33"/>
      <c r="I3142" s="33"/>
      <c r="J3142" s="33"/>
      <c r="K3142" s="33"/>
    </row>
    <row r="3143" spans="1:11" outlineLevel="1" x14ac:dyDescent="0.2">
      <c r="A3143" s="31"/>
      <c r="B3143" s="32"/>
      <c r="C3143" s="71" t="s">
        <v>7451</v>
      </c>
      <c r="D3143" s="64"/>
      <c r="E3143" s="65">
        <v>8.0299999999999994</v>
      </c>
      <c r="F3143" s="34"/>
      <c r="G3143" s="34"/>
      <c r="H3143" s="33"/>
      <c r="I3143" s="33"/>
      <c r="J3143" s="33"/>
      <c r="K3143" s="33"/>
    </row>
    <row r="3144" spans="1:11" outlineLevel="1" x14ac:dyDescent="0.2">
      <c r="A3144" s="31"/>
      <c r="B3144" s="32"/>
      <c r="C3144" s="71" t="s">
        <v>7445</v>
      </c>
      <c r="D3144" s="64"/>
      <c r="E3144" s="65">
        <v>-3.02</v>
      </c>
      <c r="F3144" s="34"/>
      <c r="G3144" s="34"/>
      <c r="H3144" s="33"/>
      <c r="I3144" s="33"/>
      <c r="J3144" s="33"/>
      <c r="K3144" s="33"/>
    </row>
    <row r="3145" spans="1:11" outlineLevel="1" x14ac:dyDescent="0.2">
      <c r="A3145" s="31"/>
      <c r="B3145" s="32"/>
      <c r="C3145" s="71" t="s">
        <v>7452</v>
      </c>
      <c r="D3145" s="64"/>
      <c r="E3145" s="65">
        <v>16.643999999999998</v>
      </c>
      <c r="F3145" s="34"/>
      <c r="G3145" s="34"/>
      <c r="H3145" s="33"/>
      <c r="I3145" s="33"/>
      <c r="J3145" s="33"/>
      <c r="K3145" s="33"/>
    </row>
    <row r="3146" spans="1:11" outlineLevel="1" x14ac:dyDescent="0.2">
      <c r="A3146" s="31"/>
      <c r="B3146" s="32"/>
      <c r="C3146" s="71" t="s">
        <v>7449</v>
      </c>
      <c r="D3146" s="64"/>
      <c r="E3146" s="65">
        <v>-1.7533000000000001</v>
      </c>
      <c r="F3146" s="34"/>
      <c r="G3146" s="34"/>
      <c r="H3146" s="33"/>
      <c r="I3146" s="33"/>
      <c r="J3146" s="33"/>
      <c r="K3146" s="33"/>
    </row>
    <row r="3147" spans="1:11" outlineLevel="1" x14ac:dyDescent="0.2">
      <c r="A3147" s="31"/>
      <c r="B3147" s="32"/>
      <c r="C3147" s="71" t="s">
        <v>7450</v>
      </c>
      <c r="D3147" s="64"/>
      <c r="E3147" s="65">
        <v>-1.36</v>
      </c>
      <c r="F3147" s="34"/>
      <c r="G3147" s="34"/>
      <c r="H3147" s="33"/>
      <c r="I3147" s="33"/>
      <c r="J3147" s="33"/>
      <c r="K3147" s="33"/>
    </row>
    <row r="3148" spans="1:11" outlineLevel="1" x14ac:dyDescent="0.2">
      <c r="A3148" s="31"/>
      <c r="B3148" s="32"/>
      <c r="C3148" s="71" t="s">
        <v>7453</v>
      </c>
      <c r="D3148" s="64"/>
      <c r="E3148" s="65">
        <v>11.0595</v>
      </c>
      <c r="F3148" s="34"/>
      <c r="G3148" s="34"/>
      <c r="H3148" s="33"/>
      <c r="I3148" s="33"/>
      <c r="J3148" s="33"/>
      <c r="K3148" s="33"/>
    </row>
    <row r="3149" spans="1:11" outlineLevel="1" x14ac:dyDescent="0.2">
      <c r="A3149" s="31"/>
      <c r="B3149" s="32"/>
      <c r="C3149" s="71" t="s">
        <v>7454</v>
      </c>
      <c r="D3149" s="64"/>
      <c r="E3149" s="65">
        <v>-3.03</v>
      </c>
      <c r="F3149" s="34"/>
      <c r="G3149" s="34"/>
      <c r="H3149" s="33"/>
      <c r="I3149" s="33"/>
      <c r="J3149" s="33"/>
      <c r="K3149" s="33"/>
    </row>
    <row r="3150" spans="1:11" outlineLevel="1" x14ac:dyDescent="0.2">
      <c r="A3150" s="31"/>
      <c r="B3150" s="32"/>
      <c r="C3150" s="71" t="s">
        <v>7455</v>
      </c>
      <c r="D3150" s="64"/>
      <c r="E3150" s="65">
        <v>17.6295</v>
      </c>
      <c r="F3150" s="34"/>
      <c r="G3150" s="34"/>
      <c r="H3150" s="33"/>
      <c r="I3150" s="33"/>
      <c r="J3150" s="33"/>
      <c r="K3150" s="33"/>
    </row>
    <row r="3151" spans="1:11" outlineLevel="1" x14ac:dyDescent="0.2">
      <c r="A3151" s="31"/>
      <c r="B3151" s="32"/>
      <c r="C3151" s="71" t="s">
        <v>7456</v>
      </c>
      <c r="D3151" s="64"/>
      <c r="E3151" s="65">
        <v>-1.8353999999999999</v>
      </c>
      <c r="F3151" s="34"/>
      <c r="G3151" s="34"/>
      <c r="H3151" s="33"/>
      <c r="I3151" s="33"/>
      <c r="J3151" s="33"/>
      <c r="K3151" s="33"/>
    </row>
    <row r="3152" spans="1:11" outlineLevel="1" x14ac:dyDescent="0.2">
      <c r="A3152" s="31"/>
      <c r="B3152" s="32"/>
      <c r="C3152" s="71" t="s">
        <v>6979</v>
      </c>
      <c r="D3152" s="64"/>
      <c r="E3152" s="65">
        <v>-0.54720000000000002</v>
      </c>
      <c r="F3152" s="34"/>
      <c r="G3152" s="34"/>
      <c r="H3152" s="33"/>
      <c r="I3152" s="33"/>
      <c r="J3152" s="33"/>
      <c r="K3152" s="33"/>
    </row>
    <row r="3153" spans="1:11" outlineLevel="1" x14ac:dyDescent="0.2">
      <c r="A3153" s="31"/>
      <c r="B3153" s="32"/>
      <c r="C3153" s="71" t="s">
        <v>706</v>
      </c>
      <c r="D3153" s="64"/>
      <c r="E3153" s="65">
        <v>-1.8180000000000001</v>
      </c>
      <c r="F3153" s="34"/>
      <c r="G3153" s="34"/>
      <c r="H3153" s="33"/>
      <c r="I3153" s="33"/>
      <c r="J3153" s="33"/>
      <c r="K3153" s="33"/>
    </row>
    <row r="3154" spans="1:11" outlineLevel="1" x14ac:dyDescent="0.2">
      <c r="A3154" s="31"/>
      <c r="B3154" s="32"/>
      <c r="C3154" s="71" t="s">
        <v>7457</v>
      </c>
      <c r="D3154" s="64"/>
      <c r="E3154" s="65">
        <v>2.6789999999999998</v>
      </c>
      <c r="F3154" s="34"/>
      <c r="G3154" s="34"/>
      <c r="H3154" s="33"/>
      <c r="I3154" s="33"/>
      <c r="J3154" s="33"/>
      <c r="K3154" s="33"/>
    </row>
    <row r="3155" spans="1:11" outlineLevel="1" x14ac:dyDescent="0.2">
      <c r="A3155" s="31"/>
      <c r="B3155" s="32"/>
      <c r="C3155" s="71" t="s">
        <v>6978</v>
      </c>
      <c r="D3155" s="64"/>
      <c r="E3155" s="65">
        <v>-2.2799999999999998</v>
      </c>
      <c r="F3155" s="34"/>
      <c r="G3155" s="34"/>
      <c r="H3155" s="33"/>
      <c r="I3155" s="33"/>
      <c r="J3155" s="33"/>
      <c r="K3155" s="33"/>
    </row>
    <row r="3156" spans="1:11" outlineLevel="1" x14ac:dyDescent="0.2">
      <c r="A3156" s="31"/>
      <c r="B3156" s="32"/>
      <c r="C3156" s="71" t="s">
        <v>7458</v>
      </c>
      <c r="D3156" s="64"/>
      <c r="E3156" s="65">
        <v>54.847499999999997</v>
      </c>
      <c r="F3156" s="34"/>
      <c r="G3156" s="34"/>
      <c r="H3156" s="33"/>
      <c r="I3156" s="33"/>
      <c r="J3156" s="33"/>
      <c r="K3156" s="33"/>
    </row>
    <row r="3157" spans="1:11" outlineLevel="1" x14ac:dyDescent="0.2">
      <c r="A3157" s="31"/>
      <c r="B3157" s="32"/>
      <c r="C3157" s="71" t="s">
        <v>7459</v>
      </c>
      <c r="D3157" s="64"/>
      <c r="E3157" s="65">
        <v>-2.33</v>
      </c>
      <c r="F3157" s="34"/>
      <c r="G3157" s="34"/>
      <c r="H3157" s="33"/>
      <c r="I3157" s="33"/>
      <c r="J3157" s="33"/>
      <c r="K3157" s="33"/>
    </row>
    <row r="3158" spans="1:11" outlineLevel="1" x14ac:dyDescent="0.2">
      <c r="A3158" s="31"/>
      <c r="B3158" s="32"/>
      <c r="C3158" s="71" t="s">
        <v>7460</v>
      </c>
      <c r="D3158" s="64"/>
      <c r="E3158" s="65">
        <v>-2.09</v>
      </c>
      <c r="F3158" s="34"/>
      <c r="G3158" s="34"/>
      <c r="H3158" s="33"/>
      <c r="I3158" s="33"/>
      <c r="J3158" s="33"/>
      <c r="K3158" s="33"/>
    </row>
    <row r="3159" spans="1:11" outlineLevel="1" x14ac:dyDescent="0.2">
      <c r="A3159" s="31"/>
      <c r="B3159" s="32"/>
      <c r="C3159" s="71" t="s">
        <v>7461</v>
      </c>
      <c r="D3159" s="64"/>
      <c r="E3159" s="65">
        <v>-1.7625</v>
      </c>
      <c r="F3159" s="34"/>
      <c r="G3159" s="34"/>
      <c r="H3159" s="33"/>
      <c r="I3159" s="33"/>
      <c r="J3159" s="33"/>
      <c r="K3159" s="33"/>
    </row>
    <row r="3160" spans="1:11" outlineLevel="1" x14ac:dyDescent="0.2">
      <c r="A3160" s="31"/>
      <c r="B3160" s="32"/>
      <c r="C3160" s="71" t="s">
        <v>7462</v>
      </c>
      <c r="D3160" s="64"/>
      <c r="E3160" s="65">
        <v>-3.4409999999999998</v>
      </c>
      <c r="F3160" s="34"/>
      <c r="G3160" s="34"/>
      <c r="H3160" s="33"/>
      <c r="I3160" s="33"/>
      <c r="J3160" s="33"/>
      <c r="K3160" s="33"/>
    </row>
    <row r="3161" spans="1:11" outlineLevel="1" x14ac:dyDescent="0.2">
      <c r="A3161" s="43">
        <v>262</v>
      </c>
      <c r="B3161" s="44" t="s">
        <v>2639</v>
      </c>
      <c r="C3161" s="59" t="s">
        <v>2640</v>
      </c>
      <c r="D3161" s="45" t="s">
        <v>172</v>
      </c>
      <c r="E3161" s="46">
        <v>85.478300000000004</v>
      </c>
      <c r="F3161" s="47">
        <v>0</v>
      </c>
      <c r="G3161" s="48">
        <f>ROUND(E3161*F3161,2)</f>
        <v>0</v>
      </c>
      <c r="H3161" s="46">
        <v>6.7000000000000002E-4</v>
      </c>
      <c r="I3161" s="46">
        <f>ROUND(E3161*H3161,2)</f>
        <v>0.06</v>
      </c>
      <c r="J3161" s="46">
        <v>0.31900000000000001</v>
      </c>
      <c r="K3161" s="46">
        <f>ROUND(E3161*J3161,2)</f>
        <v>27.27</v>
      </c>
    </row>
    <row r="3162" spans="1:11" outlineLevel="1" x14ac:dyDescent="0.2">
      <c r="A3162" s="31"/>
      <c r="B3162" s="32"/>
      <c r="C3162" s="71" t="s">
        <v>7463</v>
      </c>
      <c r="D3162" s="64"/>
      <c r="E3162" s="65">
        <v>11.276999999999999</v>
      </c>
      <c r="F3162" s="34"/>
      <c r="G3162" s="34"/>
      <c r="H3162" s="33"/>
      <c r="I3162" s="33"/>
      <c r="J3162" s="33"/>
      <c r="K3162" s="33"/>
    </row>
    <row r="3163" spans="1:11" outlineLevel="1" x14ac:dyDescent="0.2">
      <c r="A3163" s="31"/>
      <c r="B3163" s="32"/>
      <c r="C3163" s="71" t="s">
        <v>7464</v>
      </c>
      <c r="D3163" s="64"/>
      <c r="E3163" s="65">
        <v>-2.121</v>
      </c>
      <c r="F3163" s="34"/>
      <c r="G3163" s="34"/>
      <c r="H3163" s="33"/>
      <c r="I3163" s="33"/>
      <c r="J3163" s="33"/>
      <c r="K3163" s="33"/>
    </row>
    <row r="3164" spans="1:11" outlineLevel="1" x14ac:dyDescent="0.2">
      <c r="A3164" s="31"/>
      <c r="B3164" s="32"/>
      <c r="C3164" s="71" t="s">
        <v>7465</v>
      </c>
      <c r="D3164" s="64"/>
      <c r="E3164" s="65">
        <v>3.92</v>
      </c>
      <c r="F3164" s="34"/>
      <c r="G3164" s="34"/>
      <c r="H3164" s="33"/>
      <c r="I3164" s="33"/>
      <c r="J3164" s="33"/>
      <c r="K3164" s="33"/>
    </row>
    <row r="3165" spans="1:11" outlineLevel="1" x14ac:dyDescent="0.2">
      <c r="A3165" s="31"/>
      <c r="B3165" s="32"/>
      <c r="C3165" s="71" t="s">
        <v>6821</v>
      </c>
      <c r="D3165" s="64"/>
      <c r="E3165" s="65">
        <v>-2.2000000000000002</v>
      </c>
      <c r="F3165" s="34"/>
      <c r="G3165" s="34"/>
      <c r="H3165" s="33"/>
      <c r="I3165" s="33"/>
      <c r="J3165" s="33"/>
      <c r="K3165" s="33"/>
    </row>
    <row r="3166" spans="1:11" outlineLevel="1" x14ac:dyDescent="0.2">
      <c r="A3166" s="31"/>
      <c r="B3166" s="32"/>
      <c r="C3166" s="71" t="s">
        <v>7466</v>
      </c>
      <c r="D3166" s="64"/>
      <c r="E3166" s="65">
        <v>3.76</v>
      </c>
      <c r="F3166" s="34"/>
      <c r="G3166" s="34"/>
      <c r="H3166" s="33"/>
      <c r="I3166" s="33"/>
      <c r="J3166" s="33"/>
      <c r="K3166" s="33"/>
    </row>
    <row r="3167" spans="1:11" outlineLevel="1" x14ac:dyDescent="0.2">
      <c r="A3167" s="31"/>
      <c r="B3167" s="32"/>
      <c r="C3167" s="71" t="s">
        <v>7467</v>
      </c>
      <c r="D3167" s="64"/>
      <c r="E3167" s="65">
        <v>14.2044</v>
      </c>
      <c r="F3167" s="34"/>
      <c r="G3167" s="34"/>
      <c r="H3167" s="33"/>
      <c r="I3167" s="33"/>
      <c r="J3167" s="33"/>
      <c r="K3167" s="33"/>
    </row>
    <row r="3168" spans="1:11" outlineLevel="1" x14ac:dyDescent="0.2">
      <c r="A3168" s="31"/>
      <c r="B3168" s="32"/>
      <c r="C3168" s="71" t="s">
        <v>7468</v>
      </c>
      <c r="D3168" s="64"/>
      <c r="E3168" s="65">
        <v>5.8449999999999998</v>
      </c>
      <c r="F3168" s="34"/>
      <c r="G3168" s="34"/>
      <c r="H3168" s="33"/>
      <c r="I3168" s="33"/>
      <c r="J3168" s="33"/>
      <c r="K3168" s="33"/>
    </row>
    <row r="3169" spans="1:11" outlineLevel="1" x14ac:dyDescent="0.2">
      <c r="A3169" s="31"/>
      <c r="B3169" s="32"/>
      <c r="C3169" s="71" t="s">
        <v>7469</v>
      </c>
      <c r="D3169" s="64"/>
      <c r="E3169" s="65">
        <v>-0.89100000000000001</v>
      </c>
      <c r="F3169" s="34"/>
      <c r="G3169" s="34"/>
      <c r="H3169" s="33"/>
      <c r="I3169" s="33"/>
      <c r="J3169" s="33"/>
      <c r="K3169" s="33"/>
    </row>
    <row r="3170" spans="1:11" outlineLevel="1" x14ac:dyDescent="0.2">
      <c r="A3170" s="31"/>
      <c r="B3170" s="32"/>
      <c r="C3170" s="71" t="s">
        <v>7470</v>
      </c>
      <c r="D3170" s="64"/>
      <c r="E3170" s="65">
        <v>5.0049999999999999</v>
      </c>
      <c r="F3170" s="34"/>
      <c r="G3170" s="34"/>
      <c r="H3170" s="33"/>
      <c r="I3170" s="33"/>
      <c r="J3170" s="33"/>
      <c r="K3170" s="33"/>
    </row>
    <row r="3171" spans="1:11" outlineLevel="1" x14ac:dyDescent="0.2">
      <c r="A3171" s="31"/>
      <c r="B3171" s="32"/>
      <c r="C3171" s="71" t="s">
        <v>1579</v>
      </c>
      <c r="D3171" s="64"/>
      <c r="E3171" s="65">
        <v>-2.0299999999999998</v>
      </c>
      <c r="F3171" s="34"/>
      <c r="G3171" s="34"/>
      <c r="H3171" s="33"/>
      <c r="I3171" s="33"/>
      <c r="J3171" s="33"/>
      <c r="K3171" s="33"/>
    </row>
    <row r="3172" spans="1:11" outlineLevel="1" x14ac:dyDescent="0.2">
      <c r="A3172" s="31"/>
      <c r="B3172" s="32"/>
      <c r="C3172" s="71" t="s">
        <v>7471</v>
      </c>
      <c r="D3172" s="64"/>
      <c r="E3172" s="65">
        <v>11.4975</v>
      </c>
      <c r="F3172" s="34"/>
      <c r="G3172" s="34"/>
      <c r="H3172" s="33"/>
      <c r="I3172" s="33"/>
      <c r="J3172" s="33"/>
      <c r="K3172" s="33"/>
    </row>
    <row r="3173" spans="1:11" outlineLevel="1" x14ac:dyDescent="0.2">
      <c r="A3173" s="31"/>
      <c r="B3173" s="32"/>
      <c r="C3173" s="71" t="s">
        <v>7472</v>
      </c>
      <c r="D3173" s="64"/>
      <c r="E3173" s="65">
        <v>-1.7978000000000001</v>
      </c>
      <c r="F3173" s="34"/>
      <c r="G3173" s="34"/>
      <c r="H3173" s="33"/>
      <c r="I3173" s="33"/>
      <c r="J3173" s="33"/>
      <c r="K3173" s="33"/>
    </row>
    <row r="3174" spans="1:11" outlineLevel="1" x14ac:dyDescent="0.2">
      <c r="A3174" s="31"/>
      <c r="B3174" s="32"/>
      <c r="C3174" s="71" t="s">
        <v>7473</v>
      </c>
      <c r="D3174" s="64"/>
      <c r="E3174" s="65">
        <v>11.4975</v>
      </c>
      <c r="F3174" s="34"/>
      <c r="G3174" s="34"/>
      <c r="H3174" s="33"/>
      <c r="I3174" s="33"/>
      <c r="J3174" s="33"/>
      <c r="K3174" s="33"/>
    </row>
    <row r="3175" spans="1:11" outlineLevel="1" x14ac:dyDescent="0.2">
      <c r="A3175" s="31"/>
      <c r="B3175" s="32"/>
      <c r="C3175" s="71" t="s">
        <v>7472</v>
      </c>
      <c r="D3175" s="64"/>
      <c r="E3175" s="65">
        <v>-1.7978000000000001</v>
      </c>
      <c r="F3175" s="34"/>
      <c r="G3175" s="34"/>
      <c r="H3175" s="33"/>
      <c r="I3175" s="33"/>
      <c r="J3175" s="33"/>
      <c r="K3175" s="33"/>
    </row>
    <row r="3176" spans="1:11" outlineLevel="1" x14ac:dyDescent="0.2">
      <c r="A3176" s="31"/>
      <c r="B3176" s="32"/>
      <c r="C3176" s="71" t="s">
        <v>7474</v>
      </c>
      <c r="D3176" s="64"/>
      <c r="E3176" s="65">
        <v>29.3095</v>
      </c>
      <c r="F3176" s="34"/>
      <c r="G3176" s="34"/>
      <c r="H3176" s="33"/>
      <c r="I3176" s="33"/>
      <c r="J3176" s="33"/>
      <c r="K3176" s="33"/>
    </row>
    <row r="3177" spans="1:11" outlineLevel="1" x14ac:dyDescent="0.2">
      <c r="A3177" s="43">
        <v>263</v>
      </c>
      <c r="B3177" s="44" t="s">
        <v>7475</v>
      </c>
      <c r="C3177" s="59" t="s">
        <v>7476</v>
      </c>
      <c r="D3177" s="45" t="s">
        <v>172</v>
      </c>
      <c r="E3177" s="46">
        <v>3.1959</v>
      </c>
      <c r="F3177" s="47">
        <v>0</v>
      </c>
      <c r="G3177" s="48">
        <f>ROUND(E3177*F3177,2)</f>
        <v>0</v>
      </c>
      <c r="H3177" s="46">
        <v>6.7000000000000002E-4</v>
      </c>
      <c r="I3177" s="46">
        <f>ROUND(E3177*H3177,2)</f>
        <v>0</v>
      </c>
      <c r="J3177" s="46">
        <v>0.12</v>
      </c>
      <c r="K3177" s="46">
        <f>ROUND(E3177*J3177,2)</f>
        <v>0.38</v>
      </c>
    </row>
    <row r="3178" spans="1:11" outlineLevel="1" x14ac:dyDescent="0.2">
      <c r="A3178" s="31"/>
      <c r="B3178" s="32"/>
      <c r="C3178" s="71" t="s">
        <v>7477</v>
      </c>
      <c r="D3178" s="64"/>
      <c r="E3178" s="65">
        <v>3.1959</v>
      </c>
      <c r="F3178" s="34"/>
      <c r="G3178" s="34"/>
      <c r="H3178" s="33"/>
      <c r="I3178" s="33"/>
      <c r="J3178" s="33"/>
      <c r="K3178" s="33"/>
    </row>
    <row r="3179" spans="1:11" ht="22.5" outlineLevel="1" x14ac:dyDescent="0.2">
      <c r="A3179" s="43">
        <v>264</v>
      </c>
      <c r="B3179" s="44" t="s">
        <v>2671</v>
      </c>
      <c r="C3179" s="59" t="s">
        <v>2672</v>
      </c>
      <c r="D3179" s="45" t="s">
        <v>179</v>
      </c>
      <c r="E3179" s="46">
        <v>46.824219999999997</v>
      </c>
      <c r="F3179" s="47">
        <v>0</v>
      </c>
      <c r="G3179" s="48">
        <f>ROUND(E3179*F3179,2)</f>
        <v>0</v>
      </c>
      <c r="H3179" s="46">
        <v>1.2800000000000001E-3</v>
      </c>
      <c r="I3179" s="46">
        <f>ROUND(E3179*H3179,2)</f>
        <v>0.06</v>
      </c>
      <c r="J3179" s="46">
        <v>1.8</v>
      </c>
      <c r="K3179" s="46">
        <f>ROUND(E3179*J3179,2)</f>
        <v>84.28</v>
      </c>
    </row>
    <row r="3180" spans="1:11" outlineLevel="1" x14ac:dyDescent="0.2">
      <c r="A3180" s="31"/>
      <c r="B3180" s="32"/>
      <c r="C3180" s="71" t="s">
        <v>7478</v>
      </c>
      <c r="D3180" s="64"/>
      <c r="E3180" s="65">
        <v>0.67208000000000001</v>
      </c>
      <c r="F3180" s="34"/>
      <c r="G3180" s="34"/>
      <c r="H3180" s="33"/>
      <c r="I3180" s="33"/>
      <c r="J3180" s="33"/>
      <c r="K3180" s="33"/>
    </row>
    <row r="3181" spans="1:11" outlineLevel="1" x14ac:dyDescent="0.2">
      <c r="A3181" s="31"/>
      <c r="B3181" s="32"/>
      <c r="C3181" s="71" t="s">
        <v>7479</v>
      </c>
      <c r="D3181" s="64"/>
      <c r="E3181" s="65">
        <v>0.14784</v>
      </c>
      <c r="F3181" s="34"/>
      <c r="G3181" s="34"/>
      <c r="H3181" s="33"/>
      <c r="I3181" s="33"/>
      <c r="J3181" s="33"/>
      <c r="K3181" s="33"/>
    </row>
    <row r="3182" spans="1:11" outlineLevel="1" x14ac:dyDescent="0.2">
      <c r="A3182" s="31"/>
      <c r="B3182" s="32"/>
      <c r="C3182" s="71" t="s">
        <v>7480</v>
      </c>
      <c r="D3182" s="64"/>
      <c r="E3182" s="65">
        <v>0.224</v>
      </c>
      <c r="F3182" s="34"/>
      <c r="G3182" s="34"/>
      <c r="H3182" s="33"/>
      <c r="I3182" s="33"/>
      <c r="J3182" s="33"/>
      <c r="K3182" s="33"/>
    </row>
    <row r="3183" spans="1:11" outlineLevel="1" x14ac:dyDescent="0.2">
      <c r="A3183" s="31"/>
      <c r="B3183" s="32"/>
      <c r="C3183" s="71" t="s">
        <v>7481</v>
      </c>
      <c r="D3183" s="64"/>
      <c r="E3183" s="65">
        <v>0.78300000000000003</v>
      </c>
      <c r="F3183" s="34"/>
      <c r="G3183" s="34"/>
      <c r="H3183" s="33"/>
      <c r="I3183" s="33"/>
      <c r="J3183" s="33"/>
      <c r="K3183" s="33"/>
    </row>
    <row r="3184" spans="1:11" outlineLevel="1" x14ac:dyDescent="0.2">
      <c r="A3184" s="31"/>
      <c r="B3184" s="32"/>
      <c r="C3184" s="71" t="s">
        <v>7482</v>
      </c>
      <c r="D3184" s="64"/>
      <c r="E3184" s="65">
        <v>9.0999999999999998E-2</v>
      </c>
      <c r="F3184" s="34"/>
      <c r="G3184" s="34"/>
      <c r="H3184" s="33"/>
      <c r="I3184" s="33"/>
      <c r="J3184" s="33"/>
      <c r="K3184" s="33"/>
    </row>
    <row r="3185" spans="1:11" outlineLevel="1" x14ac:dyDescent="0.2">
      <c r="A3185" s="31"/>
      <c r="B3185" s="32"/>
      <c r="C3185" s="71" t="s">
        <v>7483</v>
      </c>
      <c r="D3185" s="64"/>
      <c r="E3185" s="65">
        <v>0.49275000000000002</v>
      </c>
      <c r="F3185" s="34"/>
      <c r="G3185" s="34"/>
      <c r="H3185" s="33"/>
      <c r="I3185" s="33"/>
      <c r="J3185" s="33"/>
      <c r="K3185" s="33"/>
    </row>
    <row r="3186" spans="1:11" outlineLevel="1" x14ac:dyDescent="0.2">
      <c r="A3186" s="31"/>
      <c r="B3186" s="32"/>
      <c r="C3186" s="71" t="s">
        <v>7484</v>
      </c>
      <c r="D3186" s="64"/>
      <c r="E3186" s="65">
        <v>2.3215499999999998</v>
      </c>
      <c r="F3186" s="34"/>
      <c r="G3186" s="34"/>
      <c r="H3186" s="33"/>
      <c r="I3186" s="33"/>
      <c r="J3186" s="33"/>
      <c r="K3186" s="33"/>
    </row>
    <row r="3187" spans="1:11" outlineLevel="1" x14ac:dyDescent="0.2">
      <c r="A3187" s="31"/>
      <c r="B3187" s="32"/>
      <c r="C3187" s="71" t="s">
        <v>7485</v>
      </c>
      <c r="D3187" s="64"/>
      <c r="E3187" s="65">
        <v>2.1949200000000002</v>
      </c>
      <c r="F3187" s="34"/>
      <c r="G3187" s="34"/>
      <c r="H3187" s="33"/>
      <c r="I3187" s="33"/>
      <c r="J3187" s="33"/>
      <c r="K3187" s="33"/>
    </row>
    <row r="3188" spans="1:11" outlineLevel="1" x14ac:dyDescent="0.2">
      <c r="A3188" s="31"/>
      <c r="B3188" s="32"/>
      <c r="C3188" s="71" t="s">
        <v>7486</v>
      </c>
      <c r="D3188" s="64"/>
      <c r="E3188" s="65">
        <v>2.3004500000000001</v>
      </c>
      <c r="F3188" s="34"/>
      <c r="G3188" s="34"/>
      <c r="H3188" s="33"/>
      <c r="I3188" s="33"/>
      <c r="J3188" s="33"/>
      <c r="K3188" s="33"/>
    </row>
    <row r="3189" spans="1:11" outlineLevel="1" x14ac:dyDescent="0.2">
      <c r="A3189" s="31"/>
      <c r="B3189" s="32"/>
      <c r="C3189" s="71" t="s">
        <v>7487</v>
      </c>
      <c r="D3189" s="64"/>
      <c r="E3189" s="65">
        <v>2.06955</v>
      </c>
      <c r="F3189" s="34"/>
      <c r="G3189" s="34"/>
      <c r="H3189" s="33"/>
      <c r="I3189" s="33"/>
      <c r="J3189" s="33"/>
      <c r="K3189" s="33"/>
    </row>
    <row r="3190" spans="1:11" outlineLevel="1" x14ac:dyDescent="0.2">
      <c r="A3190" s="31"/>
      <c r="B3190" s="32"/>
      <c r="C3190" s="71" t="s">
        <v>7488</v>
      </c>
      <c r="D3190" s="64"/>
      <c r="E3190" s="65">
        <v>-0.32723999999999998</v>
      </c>
      <c r="F3190" s="34"/>
      <c r="G3190" s="34"/>
      <c r="H3190" s="33"/>
      <c r="I3190" s="33"/>
      <c r="J3190" s="33"/>
      <c r="K3190" s="33"/>
    </row>
    <row r="3191" spans="1:11" outlineLevel="1" x14ac:dyDescent="0.2">
      <c r="A3191" s="31"/>
      <c r="B3191" s="32"/>
      <c r="C3191" s="71" t="s">
        <v>7489</v>
      </c>
      <c r="D3191" s="64"/>
      <c r="E3191" s="65">
        <v>5.3864999999999998</v>
      </c>
      <c r="F3191" s="34"/>
      <c r="G3191" s="34"/>
      <c r="H3191" s="33"/>
      <c r="I3191" s="33"/>
      <c r="J3191" s="33"/>
      <c r="K3191" s="33"/>
    </row>
    <row r="3192" spans="1:11" outlineLevel="1" x14ac:dyDescent="0.2">
      <c r="A3192" s="31"/>
      <c r="B3192" s="32"/>
      <c r="C3192" s="71" t="s">
        <v>7490</v>
      </c>
      <c r="D3192" s="64"/>
      <c r="E3192" s="65">
        <v>-1.512</v>
      </c>
      <c r="F3192" s="34"/>
      <c r="G3192" s="34"/>
      <c r="H3192" s="33"/>
      <c r="I3192" s="33"/>
      <c r="J3192" s="33"/>
      <c r="K3192" s="33"/>
    </row>
    <row r="3193" spans="1:11" outlineLevel="1" x14ac:dyDescent="0.2">
      <c r="A3193" s="31"/>
      <c r="B3193" s="32"/>
      <c r="C3193" s="71" t="s">
        <v>7491</v>
      </c>
      <c r="D3193" s="64"/>
      <c r="E3193" s="65">
        <v>1.4850000000000001</v>
      </c>
      <c r="F3193" s="34"/>
      <c r="G3193" s="34"/>
      <c r="H3193" s="33"/>
      <c r="I3193" s="33"/>
      <c r="J3193" s="33"/>
      <c r="K3193" s="33"/>
    </row>
    <row r="3194" spans="1:11" outlineLevel="1" x14ac:dyDescent="0.2">
      <c r="A3194" s="31"/>
      <c r="B3194" s="32"/>
      <c r="C3194" s="71" t="s">
        <v>7492</v>
      </c>
      <c r="D3194" s="64"/>
      <c r="E3194" s="65">
        <v>0.2409</v>
      </c>
      <c r="F3194" s="34"/>
      <c r="G3194" s="34"/>
      <c r="H3194" s="33"/>
      <c r="I3194" s="33"/>
      <c r="J3194" s="33"/>
      <c r="K3194" s="33"/>
    </row>
    <row r="3195" spans="1:11" outlineLevel="1" x14ac:dyDescent="0.2">
      <c r="A3195" s="31"/>
      <c r="B3195" s="32"/>
      <c r="C3195" s="71" t="s">
        <v>7493</v>
      </c>
      <c r="D3195" s="64"/>
      <c r="E3195" s="65">
        <v>0.12775</v>
      </c>
      <c r="F3195" s="34"/>
      <c r="G3195" s="34"/>
      <c r="H3195" s="33"/>
      <c r="I3195" s="33"/>
      <c r="J3195" s="33"/>
      <c r="K3195" s="33"/>
    </row>
    <row r="3196" spans="1:11" outlineLevel="1" x14ac:dyDescent="0.2">
      <c r="A3196" s="31"/>
      <c r="B3196" s="32"/>
      <c r="C3196" s="71" t="s">
        <v>7494</v>
      </c>
      <c r="D3196" s="64"/>
      <c r="E3196" s="65">
        <v>0.99</v>
      </c>
      <c r="F3196" s="34"/>
      <c r="G3196" s="34"/>
      <c r="H3196" s="33"/>
      <c r="I3196" s="33"/>
      <c r="J3196" s="33"/>
      <c r="K3196" s="33"/>
    </row>
    <row r="3197" spans="1:11" outlineLevel="1" x14ac:dyDescent="0.2">
      <c r="A3197" s="31"/>
      <c r="B3197" s="32"/>
      <c r="C3197" s="71" t="s">
        <v>7495</v>
      </c>
      <c r="D3197" s="64"/>
      <c r="E3197" s="65">
        <v>0.22994999999999999</v>
      </c>
      <c r="F3197" s="34"/>
      <c r="G3197" s="34"/>
      <c r="H3197" s="33"/>
      <c r="I3197" s="33"/>
      <c r="J3197" s="33"/>
      <c r="K3197" s="33"/>
    </row>
    <row r="3198" spans="1:11" outlineLevel="1" x14ac:dyDescent="0.2">
      <c r="A3198" s="31"/>
      <c r="B3198" s="32"/>
      <c r="C3198" s="71" t="s">
        <v>7496</v>
      </c>
      <c r="D3198" s="64"/>
      <c r="E3198" s="65">
        <v>9.1249999999999998E-2</v>
      </c>
      <c r="F3198" s="34"/>
      <c r="G3198" s="34"/>
      <c r="H3198" s="33"/>
      <c r="I3198" s="33"/>
      <c r="J3198" s="33"/>
      <c r="K3198" s="33"/>
    </row>
    <row r="3199" spans="1:11" outlineLevel="1" x14ac:dyDescent="0.2">
      <c r="A3199" s="31"/>
      <c r="B3199" s="32"/>
      <c r="C3199" s="71" t="s">
        <v>7497</v>
      </c>
      <c r="D3199" s="64"/>
      <c r="E3199" s="65">
        <v>0.14818999999999999</v>
      </c>
      <c r="F3199" s="34"/>
      <c r="G3199" s="34"/>
      <c r="H3199" s="33"/>
      <c r="I3199" s="33"/>
      <c r="J3199" s="33"/>
      <c r="K3199" s="33"/>
    </row>
    <row r="3200" spans="1:11" outlineLevel="1" x14ac:dyDescent="0.2">
      <c r="A3200" s="31"/>
      <c r="B3200" s="32"/>
      <c r="C3200" s="71" t="s">
        <v>7498</v>
      </c>
      <c r="D3200" s="64"/>
      <c r="E3200" s="65">
        <v>0.376</v>
      </c>
      <c r="F3200" s="34"/>
      <c r="G3200" s="34"/>
      <c r="H3200" s="33"/>
      <c r="I3200" s="33"/>
      <c r="J3200" s="33"/>
      <c r="K3200" s="33"/>
    </row>
    <row r="3201" spans="1:11" outlineLevel="1" x14ac:dyDescent="0.2">
      <c r="A3201" s="31"/>
      <c r="B3201" s="32"/>
      <c r="C3201" s="71" t="s">
        <v>7499</v>
      </c>
      <c r="D3201" s="64"/>
      <c r="E3201" s="65">
        <v>9.8549999999999999E-2</v>
      </c>
      <c r="F3201" s="34"/>
      <c r="G3201" s="34"/>
      <c r="H3201" s="33"/>
      <c r="I3201" s="33"/>
      <c r="J3201" s="33"/>
      <c r="K3201" s="33"/>
    </row>
    <row r="3202" spans="1:11" outlineLevel="1" x14ac:dyDescent="0.2">
      <c r="A3202" s="31"/>
      <c r="B3202" s="32"/>
      <c r="C3202" s="71" t="s">
        <v>7500</v>
      </c>
      <c r="D3202" s="64"/>
      <c r="E3202" s="65">
        <v>15.566039999999999</v>
      </c>
      <c r="F3202" s="34"/>
      <c r="G3202" s="34"/>
      <c r="H3202" s="33"/>
      <c r="I3202" s="33"/>
      <c r="J3202" s="33"/>
      <c r="K3202" s="33"/>
    </row>
    <row r="3203" spans="1:11" outlineLevel="1" x14ac:dyDescent="0.2">
      <c r="A3203" s="31"/>
      <c r="B3203" s="32"/>
      <c r="C3203" s="71" t="s">
        <v>7501</v>
      </c>
      <c r="D3203" s="64"/>
      <c r="E3203" s="65">
        <v>-0.64780000000000004</v>
      </c>
      <c r="F3203" s="34"/>
      <c r="G3203" s="34"/>
      <c r="H3203" s="33"/>
      <c r="I3203" s="33"/>
      <c r="J3203" s="33"/>
      <c r="K3203" s="33"/>
    </row>
    <row r="3204" spans="1:11" outlineLevel="1" x14ac:dyDescent="0.2">
      <c r="A3204" s="31"/>
      <c r="B3204" s="32"/>
      <c r="C3204" s="71" t="s">
        <v>7502</v>
      </c>
      <c r="D3204" s="64"/>
      <c r="E3204" s="65">
        <v>-0.26477000000000001</v>
      </c>
      <c r="F3204" s="34"/>
      <c r="G3204" s="34"/>
      <c r="H3204" s="33"/>
      <c r="I3204" s="33"/>
      <c r="J3204" s="33"/>
      <c r="K3204" s="33"/>
    </row>
    <row r="3205" spans="1:11" outlineLevel="1" x14ac:dyDescent="0.2">
      <c r="A3205" s="31"/>
      <c r="B3205" s="32"/>
      <c r="C3205" s="71" t="s">
        <v>7503</v>
      </c>
      <c r="D3205" s="64"/>
      <c r="E3205" s="65">
        <v>3.62704</v>
      </c>
      <c r="F3205" s="34"/>
      <c r="G3205" s="34"/>
      <c r="H3205" s="33"/>
      <c r="I3205" s="33"/>
      <c r="J3205" s="33"/>
      <c r="K3205" s="33"/>
    </row>
    <row r="3206" spans="1:11" outlineLevel="1" x14ac:dyDescent="0.2">
      <c r="A3206" s="31"/>
      <c r="B3206" s="32"/>
      <c r="C3206" s="71" t="s">
        <v>7504</v>
      </c>
      <c r="D3206" s="64"/>
      <c r="E3206" s="65">
        <v>0.89459999999999995</v>
      </c>
      <c r="F3206" s="34"/>
      <c r="G3206" s="34"/>
      <c r="H3206" s="33"/>
      <c r="I3206" s="33"/>
      <c r="J3206" s="33"/>
      <c r="K3206" s="33"/>
    </row>
    <row r="3207" spans="1:11" outlineLevel="1" x14ac:dyDescent="0.2">
      <c r="A3207" s="31"/>
      <c r="B3207" s="32"/>
      <c r="C3207" s="71" t="s">
        <v>7505</v>
      </c>
      <c r="D3207" s="64"/>
      <c r="E3207" s="65">
        <v>2.9323000000000001</v>
      </c>
      <c r="F3207" s="34"/>
      <c r="G3207" s="34"/>
      <c r="H3207" s="33"/>
      <c r="I3207" s="33"/>
      <c r="J3207" s="33"/>
      <c r="K3207" s="33"/>
    </row>
    <row r="3208" spans="1:11" outlineLevel="1" x14ac:dyDescent="0.2">
      <c r="A3208" s="31"/>
      <c r="B3208" s="32"/>
      <c r="C3208" s="71" t="s">
        <v>7506</v>
      </c>
      <c r="D3208" s="64"/>
      <c r="E3208" s="65">
        <v>0.4118</v>
      </c>
      <c r="F3208" s="34"/>
      <c r="G3208" s="34"/>
      <c r="H3208" s="33"/>
      <c r="I3208" s="33"/>
      <c r="J3208" s="33"/>
      <c r="K3208" s="33"/>
    </row>
    <row r="3209" spans="1:11" outlineLevel="1" x14ac:dyDescent="0.2">
      <c r="A3209" s="31"/>
      <c r="B3209" s="32"/>
      <c r="C3209" s="71" t="s">
        <v>7507</v>
      </c>
      <c r="D3209" s="64"/>
      <c r="E3209" s="65">
        <v>0.61414999999999997</v>
      </c>
      <c r="F3209" s="34"/>
      <c r="G3209" s="34"/>
      <c r="H3209" s="33"/>
      <c r="I3209" s="33"/>
      <c r="J3209" s="33"/>
      <c r="K3209" s="33"/>
    </row>
    <row r="3210" spans="1:11" outlineLevel="1" x14ac:dyDescent="0.2">
      <c r="A3210" s="31"/>
      <c r="B3210" s="32"/>
      <c r="C3210" s="71" t="s">
        <v>7508</v>
      </c>
      <c r="D3210" s="64"/>
      <c r="E3210" s="65">
        <v>0.40895999999999999</v>
      </c>
      <c r="F3210" s="34"/>
      <c r="G3210" s="34"/>
      <c r="H3210" s="33"/>
      <c r="I3210" s="33"/>
      <c r="J3210" s="33"/>
      <c r="K3210" s="33"/>
    </row>
    <row r="3211" spans="1:11" outlineLevel="1" x14ac:dyDescent="0.2">
      <c r="A3211" s="31"/>
      <c r="B3211" s="32"/>
      <c r="C3211" s="71" t="s">
        <v>7509</v>
      </c>
      <c r="D3211" s="64"/>
      <c r="E3211" s="65">
        <v>-0.36359999999999998</v>
      </c>
      <c r="F3211" s="34"/>
      <c r="G3211" s="34"/>
      <c r="H3211" s="33"/>
      <c r="I3211" s="33"/>
      <c r="J3211" s="33"/>
      <c r="K3211" s="33"/>
    </row>
    <row r="3212" spans="1:11" outlineLevel="1" x14ac:dyDescent="0.2">
      <c r="A3212" s="31"/>
      <c r="B3212" s="32"/>
      <c r="C3212" s="71" t="s">
        <v>7510</v>
      </c>
      <c r="D3212" s="64"/>
      <c r="E3212" s="65">
        <v>-0.29294999999999999</v>
      </c>
      <c r="F3212" s="34"/>
      <c r="G3212" s="34"/>
      <c r="H3212" s="33"/>
      <c r="I3212" s="33"/>
      <c r="J3212" s="33"/>
      <c r="K3212" s="33"/>
    </row>
    <row r="3213" spans="1:11" outlineLevel="1" x14ac:dyDescent="0.2">
      <c r="A3213" s="31"/>
      <c r="B3213" s="32"/>
      <c r="C3213" s="71" t="s">
        <v>7511</v>
      </c>
      <c r="D3213" s="64"/>
      <c r="E3213" s="65">
        <v>0.16830000000000001</v>
      </c>
      <c r="F3213" s="34"/>
      <c r="G3213" s="34"/>
      <c r="H3213" s="33"/>
      <c r="I3213" s="33"/>
      <c r="J3213" s="33"/>
      <c r="K3213" s="33"/>
    </row>
    <row r="3214" spans="1:11" outlineLevel="1" x14ac:dyDescent="0.2">
      <c r="A3214" s="31"/>
      <c r="B3214" s="32"/>
      <c r="C3214" s="71" t="s">
        <v>7512</v>
      </c>
      <c r="D3214" s="64"/>
      <c r="E3214" s="65">
        <v>1.0123200000000001</v>
      </c>
      <c r="F3214" s="34"/>
      <c r="G3214" s="34"/>
      <c r="H3214" s="33"/>
      <c r="I3214" s="33"/>
      <c r="J3214" s="33"/>
      <c r="K3214" s="33"/>
    </row>
    <row r="3215" spans="1:11" outlineLevel="1" x14ac:dyDescent="0.2">
      <c r="A3215" s="31"/>
      <c r="B3215" s="32"/>
      <c r="C3215" s="71" t="s">
        <v>7513</v>
      </c>
      <c r="D3215" s="64"/>
      <c r="E3215" s="65">
        <v>-0.87414999999999998</v>
      </c>
      <c r="F3215" s="34"/>
      <c r="G3215" s="34"/>
      <c r="H3215" s="33"/>
      <c r="I3215" s="33"/>
      <c r="J3215" s="33"/>
      <c r="K3215" s="33"/>
    </row>
    <row r="3216" spans="1:11" outlineLevel="1" x14ac:dyDescent="0.2">
      <c r="A3216" s="31"/>
      <c r="B3216" s="32"/>
      <c r="C3216" s="71" t="s">
        <v>7514</v>
      </c>
      <c r="D3216" s="64"/>
      <c r="E3216" s="65">
        <v>5</v>
      </c>
      <c r="F3216" s="34"/>
      <c r="G3216" s="34"/>
      <c r="H3216" s="33"/>
      <c r="I3216" s="33"/>
      <c r="J3216" s="33"/>
      <c r="K3216" s="33"/>
    </row>
    <row r="3217" spans="1:11" ht="22.5" outlineLevel="1" x14ac:dyDescent="0.2">
      <c r="A3217" s="43">
        <v>265</v>
      </c>
      <c r="B3217" s="44" t="s">
        <v>2687</v>
      </c>
      <c r="C3217" s="59" t="s">
        <v>2688</v>
      </c>
      <c r="D3217" s="45" t="s">
        <v>172</v>
      </c>
      <c r="E3217" s="46">
        <v>49.094499999999996</v>
      </c>
      <c r="F3217" s="47">
        <v>0</v>
      </c>
      <c r="G3217" s="48">
        <f>ROUND(E3217*F3217,2)</f>
        <v>0</v>
      </c>
      <c r="H3217" s="46">
        <v>3.3E-4</v>
      </c>
      <c r="I3217" s="46">
        <f>ROUND(E3217*H3217,2)</f>
        <v>0.02</v>
      </c>
      <c r="J3217" s="46">
        <v>4.734E-2</v>
      </c>
      <c r="K3217" s="46">
        <f>ROUND(E3217*J3217,2)</f>
        <v>2.3199999999999998</v>
      </c>
    </row>
    <row r="3218" spans="1:11" outlineLevel="1" x14ac:dyDescent="0.2">
      <c r="A3218" s="31"/>
      <c r="B3218" s="32"/>
      <c r="C3218" s="71" t="s">
        <v>681</v>
      </c>
      <c r="D3218" s="64"/>
      <c r="E3218" s="65"/>
      <c r="F3218" s="34"/>
      <c r="G3218" s="34"/>
      <c r="H3218" s="33"/>
      <c r="I3218" s="33"/>
      <c r="J3218" s="33"/>
      <c r="K3218" s="33"/>
    </row>
    <row r="3219" spans="1:11" outlineLevel="1" x14ac:dyDescent="0.2">
      <c r="A3219" s="31"/>
      <c r="B3219" s="32"/>
      <c r="C3219" s="71" t="s">
        <v>682</v>
      </c>
      <c r="D3219" s="64"/>
      <c r="E3219" s="65">
        <v>4.5960000000000001</v>
      </c>
      <c r="F3219" s="34"/>
      <c r="G3219" s="34"/>
      <c r="H3219" s="33"/>
      <c r="I3219" s="33"/>
      <c r="J3219" s="33"/>
      <c r="K3219" s="33"/>
    </row>
    <row r="3220" spans="1:11" outlineLevel="1" x14ac:dyDescent="0.2">
      <c r="A3220" s="31"/>
      <c r="B3220" s="32"/>
      <c r="C3220" s="71" t="s">
        <v>683</v>
      </c>
      <c r="D3220" s="64"/>
      <c r="E3220" s="65">
        <v>10.329499999999999</v>
      </c>
      <c r="F3220" s="34"/>
      <c r="G3220" s="34"/>
      <c r="H3220" s="33"/>
      <c r="I3220" s="33"/>
      <c r="J3220" s="33"/>
      <c r="K3220" s="33"/>
    </row>
    <row r="3221" spans="1:11" outlineLevel="1" x14ac:dyDescent="0.2">
      <c r="A3221" s="31"/>
      <c r="B3221" s="32"/>
      <c r="C3221" s="71" t="s">
        <v>684</v>
      </c>
      <c r="D3221" s="64"/>
      <c r="E3221" s="65">
        <v>9.8185000000000002</v>
      </c>
      <c r="F3221" s="34"/>
      <c r="G3221" s="34"/>
      <c r="H3221" s="33"/>
      <c r="I3221" s="33"/>
      <c r="J3221" s="33"/>
      <c r="K3221" s="33"/>
    </row>
    <row r="3222" spans="1:11" outlineLevel="1" x14ac:dyDescent="0.2">
      <c r="A3222" s="31"/>
      <c r="B3222" s="32"/>
      <c r="C3222" s="71" t="s">
        <v>685</v>
      </c>
      <c r="D3222" s="64"/>
      <c r="E3222" s="65">
        <v>10.329499999999999</v>
      </c>
      <c r="F3222" s="34"/>
      <c r="G3222" s="34"/>
      <c r="H3222" s="33"/>
      <c r="I3222" s="33"/>
      <c r="J3222" s="33"/>
      <c r="K3222" s="33"/>
    </row>
    <row r="3223" spans="1:11" outlineLevel="1" x14ac:dyDescent="0.2">
      <c r="A3223" s="31"/>
      <c r="B3223" s="32"/>
      <c r="C3223" s="71" t="s">
        <v>686</v>
      </c>
      <c r="D3223" s="64"/>
      <c r="E3223" s="65">
        <v>10.366</v>
      </c>
      <c r="F3223" s="34"/>
      <c r="G3223" s="34"/>
      <c r="H3223" s="33"/>
      <c r="I3223" s="33"/>
      <c r="J3223" s="33"/>
      <c r="K3223" s="33"/>
    </row>
    <row r="3224" spans="1:11" outlineLevel="1" x14ac:dyDescent="0.2">
      <c r="A3224" s="31"/>
      <c r="B3224" s="32"/>
      <c r="C3224" s="71" t="s">
        <v>687</v>
      </c>
      <c r="D3224" s="64"/>
      <c r="E3224" s="65">
        <v>3.6549999999999998</v>
      </c>
      <c r="F3224" s="34"/>
      <c r="G3224" s="34"/>
      <c r="H3224" s="33"/>
      <c r="I3224" s="33"/>
      <c r="J3224" s="33"/>
      <c r="K3224" s="33"/>
    </row>
    <row r="3225" spans="1:11" outlineLevel="1" x14ac:dyDescent="0.2">
      <c r="A3225" s="43">
        <v>266</v>
      </c>
      <c r="B3225" s="44" t="s">
        <v>2689</v>
      </c>
      <c r="C3225" s="59" t="s">
        <v>2690</v>
      </c>
      <c r="D3225" s="45" t="s">
        <v>172</v>
      </c>
      <c r="E3225" s="46">
        <v>33.019599999999997</v>
      </c>
      <c r="F3225" s="47">
        <v>0</v>
      </c>
      <c r="G3225" s="48">
        <f>ROUND(E3225*F3225,2)</f>
        <v>0</v>
      </c>
      <c r="H3225" s="46">
        <v>6.7000000000000002E-4</v>
      </c>
      <c r="I3225" s="46">
        <f>ROUND(E3225*H3225,2)</f>
        <v>0.02</v>
      </c>
      <c r="J3225" s="46">
        <v>5.5E-2</v>
      </c>
      <c r="K3225" s="46">
        <f>ROUND(E3225*J3225,2)</f>
        <v>1.82</v>
      </c>
    </row>
    <row r="3226" spans="1:11" outlineLevel="1" x14ac:dyDescent="0.2">
      <c r="A3226" s="31"/>
      <c r="B3226" s="32"/>
      <c r="C3226" s="71" t="s">
        <v>7515</v>
      </c>
      <c r="D3226" s="64"/>
      <c r="E3226" s="65">
        <v>1.3440000000000001</v>
      </c>
      <c r="F3226" s="34"/>
      <c r="G3226" s="34"/>
      <c r="H3226" s="33"/>
      <c r="I3226" s="33"/>
      <c r="J3226" s="33"/>
      <c r="K3226" s="33"/>
    </row>
    <row r="3227" spans="1:11" outlineLevel="1" x14ac:dyDescent="0.2">
      <c r="A3227" s="31"/>
      <c r="B3227" s="32"/>
      <c r="C3227" s="71" t="s">
        <v>7516</v>
      </c>
      <c r="D3227" s="64"/>
      <c r="E3227" s="65">
        <v>1.1200000000000001</v>
      </c>
      <c r="F3227" s="34"/>
      <c r="G3227" s="34"/>
      <c r="H3227" s="33"/>
      <c r="I3227" s="33"/>
      <c r="J3227" s="33"/>
      <c r="K3227" s="33"/>
    </row>
    <row r="3228" spans="1:11" outlineLevel="1" x14ac:dyDescent="0.2">
      <c r="A3228" s="31"/>
      <c r="B3228" s="32"/>
      <c r="C3228" s="71" t="s">
        <v>7517</v>
      </c>
      <c r="D3228" s="64"/>
      <c r="E3228" s="65">
        <v>2.3279999999999998</v>
      </c>
      <c r="F3228" s="34"/>
      <c r="G3228" s="34"/>
      <c r="H3228" s="33"/>
      <c r="I3228" s="33"/>
      <c r="J3228" s="33"/>
      <c r="K3228" s="33"/>
    </row>
    <row r="3229" spans="1:11" outlineLevel="1" x14ac:dyDescent="0.2">
      <c r="A3229" s="31"/>
      <c r="B3229" s="32"/>
      <c r="C3229" s="71" t="s">
        <v>7518</v>
      </c>
      <c r="D3229" s="64"/>
      <c r="E3229" s="65">
        <v>2.2000000000000002</v>
      </c>
      <c r="F3229" s="34"/>
      <c r="G3229" s="34"/>
      <c r="H3229" s="33"/>
      <c r="I3229" s="33"/>
      <c r="J3229" s="33"/>
      <c r="K3229" s="33"/>
    </row>
    <row r="3230" spans="1:11" outlineLevel="1" x14ac:dyDescent="0.2">
      <c r="A3230" s="31"/>
      <c r="B3230" s="32"/>
      <c r="C3230" s="71" t="s">
        <v>3072</v>
      </c>
      <c r="D3230" s="64"/>
      <c r="E3230" s="65">
        <v>1.8</v>
      </c>
      <c r="F3230" s="34"/>
      <c r="G3230" s="34"/>
      <c r="H3230" s="33"/>
      <c r="I3230" s="33"/>
      <c r="J3230" s="33"/>
      <c r="K3230" s="33"/>
    </row>
    <row r="3231" spans="1:11" outlineLevel="1" x14ac:dyDescent="0.2">
      <c r="A3231" s="31"/>
      <c r="B3231" s="32"/>
      <c r="C3231" s="71" t="s">
        <v>7519</v>
      </c>
      <c r="D3231" s="64"/>
      <c r="E3231" s="65">
        <v>5.6875</v>
      </c>
      <c r="F3231" s="34"/>
      <c r="G3231" s="34"/>
      <c r="H3231" s="33"/>
      <c r="I3231" s="33"/>
      <c r="J3231" s="33"/>
      <c r="K3231" s="33"/>
    </row>
    <row r="3232" spans="1:11" outlineLevel="1" x14ac:dyDescent="0.2">
      <c r="A3232" s="31"/>
      <c r="B3232" s="32"/>
      <c r="C3232" s="71" t="s">
        <v>7520</v>
      </c>
      <c r="D3232" s="64"/>
      <c r="E3232" s="65">
        <v>5.8875000000000002</v>
      </c>
      <c r="F3232" s="34"/>
      <c r="G3232" s="34"/>
      <c r="H3232" s="33"/>
      <c r="I3232" s="33"/>
      <c r="J3232" s="33"/>
      <c r="K3232" s="33"/>
    </row>
    <row r="3233" spans="1:11" outlineLevel="1" x14ac:dyDescent="0.2">
      <c r="A3233" s="31"/>
      <c r="B3233" s="32"/>
      <c r="C3233" s="71" t="s">
        <v>7521</v>
      </c>
      <c r="D3233" s="64"/>
      <c r="E3233" s="65">
        <v>1.95</v>
      </c>
      <c r="F3233" s="34"/>
      <c r="G3233" s="34"/>
      <c r="H3233" s="33"/>
      <c r="I3233" s="33"/>
      <c r="J3233" s="33"/>
      <c r="K3233" s="33"/>
    </row>
    <row r="3234" spans="1:11" outlineLevel="1" x14ac:dyDescent="0.2">
      <c r="A3234" s="31"/>
      <c r="B3234" s="32"/>
      <c r="C3234" s="71" t="s">
        <v>7522</v>
      </c>
      <c r="D3234" s="64"/>
      <c r="E3234" s="65">
        <v>3.02</v>
      </c>
      <c r="F3234" s="34"/>
      <c r="G3234" s="34"/>
      <c r="H3234" s="33"/>
      <c r="I3234" s="33"/>
      <c r="J3234" s="33"/>
      <c r="K3234" s="33"/>
    </row>
    <row r="3235" spans="1:11" outlineLevel="1" x14ac:dyDescent="0.2">
      <c r="A3235" s="31"/>
      <c r="B3235" s="32"/>
      <c r="C3235" s="71" t="s">
        <v>7523</v>
      </c>
      <c r="D3235" s="64"/>
      <c r="E3235" s="65">
        <v>3.02</v>
      </c>
      <c r="F3235" s="34"/>
      <c r="G3235" s="34"/>
      <c r="H3235" s="33"/>
      <c r="I3235" s="33"/>
      <c r="J3235" s="33"/>
      <c r="K3235" s="33"/>
    </row>
    <row r="3236" spans="1:11" outlineLevel="1" x14ac:dyDescent="0.2">
      <c r="A3236" s="31"/>
      <c r="B3236" s="32"/>
      <c r="C3236" s="71" t="s">
        <v>7524</v>
      </c>
      <c r="D3236" s="64"/>
      <c r="E3236" s="65">
        <v>2.2799999999999998</v>
      </c>
      <c r="F3236" s="34"/>
      <c r="G3236" s="34"/>
      <c r="H3236" s="33"/>
      <c r="I3236" s="33"/>
      <c r="J3236" s="33"/>
      <c r="K3236" s="33"/>
    </row>
    <row r="3237" spans="1:11" outlineLevel="1" x14ac:dyDescent="0.2">
      <c r="A3237" s="31"/>
      <c r="B3237" s="32"/>
      <c r="C3237" s="71" t="s">
        <v>7525</v>
      </c>
      <c r="D3237" s="64"/>
      <c r="E3237" s="65">
        <v>0.54720000000000002</v>
      </c>
      <c r="F3237" s="34"/>
      <c r="G3237" s="34"/>
      <c r="H3237" s="33"/>
      <c r="I3237" s="33"/>
      <c r="J3237" s="33"/>
      <c r="K3237" s="33"/>
    </row>
    <row r="3238" spans="1:11" outlineLevel="1" x14ac:dyDescent="0.2">
      <c r="A3238" s="31"/>
      <c r="B3238" s="32"/>
      <c r="C3238" s="71" t="s">
        <v>7526</v>
      </c>
      <c r="D3238" s="64"/>
      <c r="E3238" s="65">
        <v>1.8353999999999999</v>
      </c>
      <c r="F3238" s="34"/>
      <c r="G3238" s="34"/>
      <c r="H3238" s="33"/>
      <c r="I3238" s="33"/>
      <c r="J3238" s="33"/>
      <c r="K3238" s="33"/>
    </row>
    <row r="3239" spans="1:11" ht="22.5" outlineLevel="1" x14ac:dyDescent="0.2">
      <c r="A3239" s="43">
        <v>267</v>
      </c>
      <c r="B3239" s="44" t="s">
        <v>2694</v>
      </c>
      <c r="C3239" s="59" t="s">
        <v>2695</v>
      </c>
      <c r="D3239" s="45" t="s">
        <v>172</v>
      </c>
      <c r="E3239" s="46">
        <v>6.6959999999999997</v>
      </c>
      <c r="F3239" s="47">
        <v>0</v>
      </c>
      <c r="G3239" s="48">
        <f>ROUND(E3239*F3239,2)</f>
        <v>0</v>
      </c>
      <c r="H3239" s="46">
        <v>6.7000000000000002E-4</v>
      </c>
      <c r="I3239" s="46">
        <f>ROUND(E3239*H3239,2)</f>
        <v>0</v>
      </c>
      <c r="J3239" s="46">
        <v>0.1</v>
      </c>
      <c r="K3239" s="46">
        <f>ROUND(E3239*J3239,2)</f>
        <v>0.67</v>
      </c>
    </row>
    <row r="3240" spans="1:11" outlineLevel="1" x14ac:dyDescent="0.2">
      <c r="A3240" s="31"/>
      <c r="B3240" s="32"/>
      <c r="C3240" s="71" t="s">
        <v>7527</v>
      </c>
      <c r="D3240" s="64"/>
      <c r="E3240" s="65">
        <v>6.6959999999999997</v>
      </c>
      <c r="F3240" s="34"/>
      <c r="G3240" s="34"/>
      <c r="H3240" s="33"/>
      <c r="I3240" s="33"/>
      <c r="J3240" s="33"/>
      <c r="K3240" s="33"/>
    </row>
    <row r="3241" spans="1:11" ht="22.5" outlineLevel="1" x14ac:dyDescent="0.2">
      <c r="A3241" s="43">
        <v>268</v>
      </c>
      <c r="B3241" s="44" t="s">
        <v>7528</v>
      </c>
      <c r="C3241" s="59" t="s">
        <v>7529</v>
      </c>
      <c r="D3241" s="45" t="s">
        <v>172</v>
      </c>
      <c r="E3241" s="46">
        <v>62.621600000000001</v>
      </c>
      <c r="F3241" s="47">
        <v>0</v>
      </c>
      <c r="G3241" s="48">
        <f>ROUND(E3241*F3241,2)</f>
        <v>0</v>
      </c>
      <c r="H3241" s="46">
        <v>3.3E-4</v>
      </c>
      <c r="I3241" s="46">
        <f>ROUND(E3241*H3241,2)</f>
        <v>0.02</v>
      </c>
      <c r="J3241" s="46">
        <v>1.183E-2</v>
      </c>
      <c r="K3241" s="46">
        <f>ROUND(E3241*J3241,2)</f>
        <v>0.74</v>
      </c>
    </row>
    <row r="3242" spans="1:11" outlineLevel="1" x14ac:dyDescent="0.2">
      <c r="A3242" s="31"/>
      <c r="B3242" s="32"/>
      <c r="C3242" s="71" t="s">
        <v>404</v>
      </c>
      <c r="D3242" s="64"/>
      <c r="E3242" s="65"/>
      <c r="F3242" s="34"/>
      <c r="G3242" s="34"/>
      <c r="H3242" s="33"/>
      <c r="I3242" s="33"/>
      <c r="J3242" s="33"/>
      <c r="K3242" s="33"/>
    </row>
    <row r="3243" spans="1:11" outlineLevel="1" x14ac:dyDescent="0.2">
      <c r="A3243" s="31"/>
      <c r="B3243" s="32"/>
      <c r="C3243" s="71" t="s">
        <v>7530</v>
      </c>
      <c r="D3243" s="64"/>
      <c r="E3243" s="65">
        <v>10.526999999999999</v>
      </c>
      <c r="F3243" s="34"/>
      <c r="G3243" s="34"/>
      <c r="H3243" s="33"/>
      <c r="I3243" s="33"/>
      <c r="J3243" s="33"/>
      <c r="K3243" s="33"/>
    </row>
    <row r="3244" spans="1:11" outlineLevel="1" x14ac:dyDescent="0.2">
      <c r="A3244" s="31"/>
      <c r="B3244" s="32"/>
      <c r="C3244" s="71" t="s">
        <v>7531</v>
      </c>
      <c r="D3244" s="64"/>
      <c r="E3244" s="65">
        <v>14.289</v>
      </c>
      <c r="F3244" s="34"/>
      <c r="G3244" s="34"/>
      <c r="H3244" s="33"/>
      <c r="I3244" s="33"/>
      <c r="J3244" s="33"/>
      <c r="K3244" s="33"/>
    </row>
    <row r="3245" spans="1:11" outlineLevel="1" x14ac:dyDescent="0.2">
      <c r="A3245" s="31"/>
      <c r="B3245" s="32"/>
      <c r="C3245" s="71" t="s">
        <v>7532</v>
      </c>
      <c r="D3245" s="64"/>
      <c r="E3245" s="65">
        <v>37.805599999999998</v>
      </c>
      <c r="F3245" s="34"/>
      <c r="G3245" s="34"/>
      <c r="H3245" s="33"/>
      <c r="I3245" s="33"/>
      <c r="J3245" s="33"/>
      <c r="K3245" s="33"/>
    </row>
    <row r="3246" spans="1:11" ht="22.5" outlineLevel="1" x14ac:dyDescent="0.2">
      <c r="A3246" s="43">
        <v>269</v>
      </c>
      <c r="B3246" s="44" t="s">
        <v>7533</v>
      </c>
      <c r="C3246" s="59" t="s">
        <v>7534</v>
      </c>
      <c r="D3246" s="45" t="s">
        <v>179</v>
      </c>
      <c r="E3246" s="46">
        <v>1.2851999999999999</v>
      </c>
      <c r="F3246" s="47">
        <v>0</v>
      </c>
      <c r="G3246" s="48">
        <f>ROUND(E3246*F3246,2)</f>
        <v>0</v>
      </c>
      <c r="H3246" s="46">
        <v>9.5099999999999994E-3</v>
      </c>
      <c r="I3246" s="46">
        <f>ROUND(E3246*H3246,2)</f>
        <v>0.01</v>
      </c>
      <c r="J3246" s="46">
        <v>2.4</v>
      </c>
      <c r="K3246" s="46">
        <f>ROUND(E3246*J3246,2)</f>
        <v>3.08</v>
      </c>
    </row>
    <row r="3247" spans="1:11" outlineLevel="1" x14ac:dyDescent="0.2">
      <c r="A3247" s="31"/>
      <c r="B3247" s="32"/>
      <c r="C3247" s="71" t="s">
        <v>7535</v>
      </c>
      <c r="D3247" s="64"/>
      <c r="E3247" s="65">
        <v>0.78539999999999999</v>
      </c>
      <c r="F3247" s="34"/>
      <c r="G3247" s="34"/>
      <c r="H3247" s="33"/>
      <c r="I3247" s="33"/>
      <c r="J3247" s="33"/>
      <c r="K3247" s="33"/>
    </row>
    <row r="3248" spans="1:11" outlineLevel="1" x14ac:dyDescent="0.2">
      <c r="A3248" s="31"/>
      <c r="B3248" s="32"/>
      <c r="C3248" s="71" t="s">
        <v>7536</v>
      </c>
      <c r="D3248" s="64"/>
      <c r="E3248" s="65">
        <v>0.49980000000000002</v>
      </c>
      <c r="F3248" s="34"/>
      <c r="G3248" s="34"/>
      <c r="H3248" s="33"/>
      <c r="I3248" s="33"/>
      <c r="J3248" s="33"/>
      <c r="K3248" s="33"/>
    </row>
    <row r="3249" spans="1:11" ht="22.5" outlineLevel="1" x14ac:dyDescent="0.2">
      <c r="A3249" s="43">
        <v>270</v>
      </c>
      <c r="B3249" s="44" t="s">
        <v>2703</v>
      </c>
      <c r="C3249" s="59" t="s">
        <v>2704</v>
      </c>
      <c r="D3249" s="45" t="s">
        <v>179</v>
      </c>
      <c r="E3249" s="46">
        <v>4.5250000000000004</v>
      </c>
      <c r="F3249" s="47">
        <v>0</v>
      </c>
      <c r="G3249" s="48">
        <f>ROUND(E3249*F3249,2)</f>
        <v>0</v>
      </c>
      <c r="H3249" s="46">
        <v>6.6600000000000001E-3</v>
      </c>
      <c r="I3249" s="46">
        <f>ROUND(E3249*H3249,2)</f>
        <v>0.03</v>
      </c>
      <c r="J3249" s="46">
        <v>2.4</v>
      </c>
      <c r="K3249" s="46">
        <f>ROUND(E3249*J3249,2)</f>
        <v>10.86</v>
      </c>
    </row>
    <row r="3250" spans="1:11" outlineLevel="1" x14ac:dyDescent="0.2">
      <c r="A3250" s="31"/>
      <c r="B3250" s="32"/>
      <c r="C3250" s="71" t="s">
        <v>7537</v>
      </c>
      <c r="D3250" s="64"/>
      <c r="E3250" s="65">
        <v>3.92</v>
      </c>
      <c r="F3250" s="34"/>
      <c r="G3250" s="34"/>
      <c r="H3250" s="33"/>
      <c r="I3250" s="33"/>
      <c r="J3250" s="33"/>
      <c r="K3250" s="33"/>
    </row>
    <row r="3251" spans="1:11" outlineLevel="1" x14ac:dyDescent="0.2">
      <c r="A3251" s="31"/>
      <c r="B3251" s="32"/>
      <c r="C3251" s="71" t="s">
        <v>7538</v>
      </c>
      <c r="D3251" s="64"/>
      <c r="E3251" s="65">
        <v>0.60499999999999998</v>
      </c>
      <c r="F3251" s="34"/>
      <c r="G3251" s="34"/>
      <c r="H3251" s="33"/>
      <c r="I3251" s="33"/>
      <c r="J3251" s="33"/>
      <c r="K3251" s="33"/>
    </row>
    <row r="3252" spans="1:11" outlineLevel="1" x14ac:dyDescent="0.2">
      <c r="A3252" s="43">
        <v>271</v>
      </c>
      <c r="B3252" s="44" t="s">
        <v>2706</v>
      </c>
      <c r="C3252" s="59" t="s">
        <v>2707</v>
      </c>
      <c r="D3252" s="45" t="s">
        <v>172</v>
      </c>
      <c r="E3252" s="46">
        <v>437.4</v>
      </c>
      <c r="F3252" s="47">
        <v>0</v>
      </c>
      <c r="G3252" s="48">
        <f>ROUND(E3252*F3252,2)</f>
        <v>0</v>
      </c>
      <c r="H3252" s="46">
        <v>0</v>
      </c>
      <c r="I3252" s="46">
        <f>ROUND(E3252*H3252,2)</f>
        <v>0</v>
      </c>
      <c r="J3252" s="46">
        <v>0.122</v>
      </c>
      <c r="K3252" s="46">
        <f>ROUND(E3252*J3252,2)</f>
        <v>53.36</v>
      </c>
    </row>
    <row r="3253" spans="1:11" outlineLevel="1" x14ac:dyDescent="0.2">
      <c r="A3253" s="31"/>
      <c r="B3253" s="32"/>
      <c r="C3253" s="71" t="s">
        <v>7539</v>
      </c>
      <c r="D3253" s="64"/>
      <c r="E3253" s="65"/>
      <c r="F3253" s="34"/>
      <c r="G3253" s="34"/>
      <c r="H3253" s="33"/>
      <c r="I3253" s="33"/>
      <c r="J3253" s="33"/>
      <c r="K3253" s="33"/>
    </row>
    <row r="3254" spans="1:11" outlineLevel="1" x14ac:dyDescent="0.2">
      <c r="A3254" s="31"/>
      <c r="B3254" s="32"/>
      <c r="C3254" s="71" t="s">
        <v>420</v>
      </c>
      <c r="D3254" s="64"/>
      <c r="E3254" s="65"/>
      <c r="F3254" s="34"/>
      <c r="G3254" s="34"/>
      <c r="H3254" s="33"/>
      <c r="I3254" s="33"/>
      <c r="J3254" s="33"/>
      <c r="K3254" s="33"/>
    </row>
    <row r="3255" spans="1:11" outlineLevel="1" x14ac:dyDescent="0.2">
      <c r="A3255" s="31"/>
      <c r="B3255" s="32"/>
      <c r="C3255" s="71" t="s">
        <v>3985</v>
      </c>
      <c r="D3255" s="64"/>
      <c r="E3255" s="65">
        <v>190.98</v>
      </c>
      <c r="F3255" s="34"/>
      <c r="G3255" s="34"/>
      <c r="H3255" s="33"/>
      <c r="I3255" s="33"/>
      <c r="J3255" s="33"/>
      <c r="K3255" s="33"/>
    </row>
    <row r="3256" spans="1:11" outlineLevel="1" x14ac:dyDescent="0.2">
      <c r="A3256" s="31"/>
      <c r="B3256" s="32"/>
      <c r="C3256" s="71" t="s">
        <v>3986</v>
      </c>
      <c r="D3256" s="64"/>
      <c r="E3256" s="65">
        <v>246.42</v>
      </c>
      <c r="F3256" s="34"/>
      <c r="G3256" s="34"/>
      <c r="H3256" s="33"/>
      <c r="I3256" s="33"/>
      <c r="J3256" s="33"/>
      <c r="K3256" s="33"/>
    </row>
    <row r="3257" spans="1:11" ht="22.5" outlineLevel="1" x14ac:dyDescent="0.2">
      <c r="A3257" s="43">
        <v>272</v>
      </c>
      <c r="B3257" s="44" t="s">
        <v>2711</v>
      </c>
      <c r="C3257" s="59" t="s">
        <v>2712</v>
      </c>
      <c r="D3257" s="45" t="s">
        <v>179</v>
      </c>
      <c r="E3257" s="46">
        <v>0.8</v>
      </c>
      <c r="F3257" s="47">
        <v>0</v>
      </c>
      <c r="G3257" s="48">
        <f>ROUND(E3257*F3257,2)</f>
        <v>0</v>
      </c>
      <c r="H3257" s="46">
        <v>0</v>
      </c>
      <c r="I3257" s="46">
        <f>ROUND(E3257*H3257,2)</f>
        <v>0</v>
      </c>
      <c r="J3257" s="46">
        <v>2.2000000000000002</v>
      </c>
      <c r="K3257" s="46">
        <f>ROUND(E3257*J3257,2)</f>
        <v>1.76</v>
      </c>
    </row>
    <row r="3258" spans="1:11" outlineLevel="1" x14ac:dyDescent="0.2">
      <c r="A3258" s="31"/>
      <c r="B3258" s="32"/>
      <c r="C3258" s="71" t="s">
        <v>7540</v>
      </c>
      <c r="D3258" s="64"/>
      <c r="E3258" s="65">
        <v>0.8</v>
      </c>
      <c r="F3258" s="34"/>
      <c r="G3258" s="34"/>
      <c r="H3258" s="33"/>
      <c r="I3258" s="33"/>
      <c r="J3258" s="33"/>
      <c r="K3258" s="33"/>
    </row>
    <row r="3259" spans="1:11" ht="22.5" outlineLevel="1" x14ac:dyDescent="0.2">
      <c r="A3259" s="43">
        <v>273</v>
      </c>
      <c r="B3259" s="44" t="s">
        <v>2714</v>
      </c>
      <c r="C3259" s="59" t="s">
        <v>2715</v>
      </c>
      <c r="D3259" s="45" t="s">
        <v>179</v>
      </c>
      <c r="E3259" s="46">
        <v>175.58986999999999</v>
      </c>
      <c r="F3259" s="47">
        <v>0</v>
      </c>
      <c r="G3259" s="48">
        <f>ROUND(E3259*F3259,2)</f>
        <v>0</v>
      </c>
      <c r="H3259" s="46">
        <v>0</v>
      </c>
      <c r="I3259" s="46">
        <f>ROUND(E3259*H3259,2)</f>
        <v>0</v>
      </c>
      <c r="J3259" s="46">
        <v>2.2000000000000002</v>
      </c>
      <c r="K3259" s="46">
        <f>ROUND(E3259*J3259,2)</f>
        <v>386.3</v>
      </c>
    </row>
    <row r="3260" spans="1:11" outlineLevel="1" x14ac:dyDescent="0.2">
      <c r="A3260" s="31"/>
      <c r="B3260" s="32"/>
      <c r="C3260" s="71" t="s">
        <v>7541</v>
      </c>
      <c r="D3260" s="64"/>
      <c r="E3260" s="65"/>
      <c r="F3260" s="34"/>
      <c r="G3260" s="34"/>
      <c r="H3260" s="33"/>
      <c r="I3260" s="33"/>
      <c r="J3260" s="33"/>
      <c r="K3260" s="33"/>
    </row>
    <row r="3261" spans="1:11" outlineLevel="1" x14ac:dyDescent="0.2">
      <c r="A3261" s="31"/>
      <c r="B3261" s="32"/>
      <c r="C3261" s="71" t="s">
        <v>395</v>
      </c>
      <c r="D3261" s="64"/>
      <c r="E3261" s="65"/>
      <c r="F3261" s="34"/>
      <c r="G3261" s="34"/>
      <c r="H3261" s="33"/>
      <c r="I3261" s="33"/>
      <c r="J3261" s="33"/>
      <c r="K3261" s="33"/>
    </row>
    <row r="3262" spans="1:11" outlineLevel="1" x14ac:dyDescent="0.2">
      <c r="A3262" s="31"/>
      <c r="B3262" s="32"/>
      <c r="C3262" s="71" t="s">
        <v>7542</v>
      </c>
      <c r="D3262" s="64"/>
      <c r="E3262" s="65">
        <v>0.26650000000000001</v>
      </c>
      <c r="F3262" s="34"/>
      <c r="G3262" s="34"/>
      <c r="H3262" s="33"/>
      <c r="I3262" s="33"/>
      <c r="J3262" s="33"/>
      <c r="K3262" s="33"/>
    </row>
    <row r="3263" spans="1:11" outlineLevel="1" x14ac:dyDescent="0.2">
      <c r="A3263" s="31"/>
      <c r="B3263" s="32"/>
      <c r="C3263" s="71" t="s">
        <v>7543</v>
      </c>
      <c r="D3263" s="64"/>
      <c r="E3263" s="65"/>
      <c r="F3263" s="34"/>
      <c r="G3263" s="34"/>
      <c r="H3263" s="33"/>
      <c r="I3263" s="33"/>
      <c r="J3263" s="33"/>
      <c r="K3263" s="33"/>
    </row>
    <row r="3264" spans="1:11" outlineLevel="1" x14ac:dyDescent="0.2">
      <c r="A3264" s="31"/>
      <c r="B3264" s="32"/>
      <c r="C3264" s="71" t="s">
        <v>395</v>
      </c>
      <c r="D3264" s="64"/>
      <c r="E3264" s="65"/>
      <c r="F3264" s="34"/>
      <c r="G3264" s="34"/>
      <c r="H3264" s="33"/>
      <c r="I3264" s="33"/>
      <c r="J3264" s="33"/>
      <c r="K3264" s="33"/>
    </row>
    <row r="3265" spans="1:11" outlineLevel="1" x14ac:dyDescent="0.2">
      <c r="A3265" s="31"/>
      <c r="B3265" s="32"/>
      <c r="C3265" s="71" t="s">
        <v>7544</v>
      </c>
      <c r="D3265" s="64"/>
      <c r="E3265" s="65">
        <v>1.137</v>
      </c>
      <c r="F3265" s="34"/>
      <c r="G3265" s="34"/>
      <c r="H3265" s="33"/>
      <c r="I3265" s="33"/>
      <c r="J3265" s="33"/>
      <c r="K3265" s="33"/>
    </row>
    <row r="3266" spans="1:11" outlineLevel="1" x14ac:dyDescent="0.2">
      <c r="A3266" s="31"/>
      <c r="B3266" s="32"/>
      <c r="C3266" s="71" t="s">
        <v>7545</v>
      </c>
      <c r="D3266" s="64"/>
      <c r="E3266" s="65"/>
      <c r="F3266" s="34"/>
      <c r="G3266" s="34"/>
      <c r="H3266" s="33"/>
      <c r="I3266" s="33"/>
      <c r="J3266" s="33"/>
      <c r="K3266" s="33"/>
    </row>
    <row r="3267" spans="1:11" outlineLevel="1" x14ac:dyDescent="0.2">
      <c r="A3267" s="31"/>
      <c r="B3267" s="32"/>
      <c r="C3267" s="71" t="s">
        <v>395</v>
      </c>
      <c r="D3267" s="64"/>
      <c r="E3267" s="65"/>
      <c r="F3267" s="34"/>
      <c r="G3267" s="34"/>
      <c r="H3267" s="33"/>
      <c r="I3267" s="33"/>
      <c r="J3267" s="33"/>
      <c r="K3267" s="33"/>
    </row>
    <row r="3268" spans="1:11" outlineLevel="1" x14ac:dyDescent="0.2">
      <c r="A3268" s="31"/>
      <c r="B3268" s="32"/>
      <c r="C3268" s="71" t="s">
        <v>7546</v>
      </c>
      <c r="D3268" s="64"/>
      <c r="E3268" s="65">
        <v>3.2919999999999998</v>
      </c>
      <c r="F3268" s="34"/>
      <c r="G3268" s="34"/>
      <c r="H3268" s="33"/>
      <c r="I3268" s="33"/>
      <c r="J3268" s="33"/>
      <c r="K3268" s="33"/>
    </row>
    <row r="3269" spans="1:11" outlineLevel="1" x14ac:dyDescent="0.2">
      <c r="A3269" s="31"/>
      <c r="B3269" s="32"/>
      <c r="C3269" s="71" t="s">
        <v>7547</v>
      </c>
      <c r="D3269" s="64"/>
      <c r="E3269" s="65">
        <v>21.492999999999999</v>
      </c>
      <c r="F3269" s="34"/>
      <c r="G3269" s="34"/>
      <c r="H3269" s="33"/>
      <c r="I3269" s="33"/>
      <c r="J3269" s="33"/>
      <c r="K3269" s="33"/>
    </row>
    <row r="3270" spans="1:11" outlineLevel="1" x14ac:dyDescent="0.2">
      <c r="A3270" s="31"/>
      <c r="B3270" s="32"/>
      <c r="C3270" s="71" t="s">
        <v>7548</v>
      </c>
      <c r="D3270" s="64"/>
      <c r="E3270" s="65">
        <v>7.9720000000000004</v>
      </c>
      <c r="F3270" s="34"/>
      <c r="G3270" s="34"/>
      <c r="H3270" s="33"/>
      <c r="I3270" s="33"/>
      <c r="J3270" s="33"/>
      <c r="K3270" s="33"/>
    </row>
    <row r="3271" spans="1:11" outlineLevel="1" x14ac:dyDescent="0.2">
      <c r="A3271" s="31"/>
      <c r="B3271" s="32"/>
      <c r="C3271" s="71" t="s">
        <v>7549</v>
      </c>
      <c r="D3271" s="64"/>
      <c r="E3271" s="65"/>
      <c r="F3271" s="34"/>
      <c r="G3271" s="34"/>
      <c r="H3271" s="33"/>
      <c r="I3271" s="33"/>
      <c r="J3271" s="33"/>
      <c r="K3271" s="33"/>
    </row>
    <row r="3272" spans="1:11" outlineLevel="1" x14ac:dyDescent="0.2">
      <c r="A3272" s="31"/>
      <c r="B3272" s="32"/>
      <c r="C3272" s="71" t="s">
        <v>395</v>
      </c>
      <c r="D3272" s="64"/>
      <c r="E3272" s="65"/>
      <c r="F3272" s="34"/>
      <c r="G3272" s="34"/>
      <c r="H3272" s="33"/>
      <c r="I3272" s="33"/>
      <c r="J3272" s="33"/>
      <c r="K3272" s="33"/>
    </row>
    <row r="3273" spans="1:11" outlineLevel="1" x14ac:dyDescent="0.2">
      <c r="A3273" s="31"/>
      <c r="B3273" s="32"/>
      <c r="C3273" s="71" t="s">
        <v>7550</v>
      </c>
      <c r="D3273" s="64"/>
      <c r="E3273" s="65">
        <v>6.3868999999999998</v>
      </c>
      <c r="F3273" s="34"/>
      <c r="G3273" s="34"/>
      <c r="H3273" s="33"/>
      <c r="I3273" s="33"/>
      <c r="J3273" s="33"/>
      <c r="K3273" s="33"/>
    </row>
    <row r="3274" spans="1:11" outlineLevel="1" x14ac:dyDescent="0.2">
      <c r="A3274" s="31"/>
      <c r="B3274" s="32"/>
      <c r="C3274" s="71" t="s">
        <v>7551</v>
      </c>
      <c r="D3274" s="64"/>
      <c r="E3274" s="65">
        <v>0.69420000000000004</v>
      </c>
      <c r="F3274" s="34"/>
      <c r="G3274" s="34"/>
      <c r="H3274" s="33"/>
      <c r="I3274" s="33"/>
      <c r="J3274" s="33"/>
      <c r="K3274" s="33"/>
    </row>
    <row r="3275" spans="1:11" outlineLevel="1" x14ac:dyDescent="0.2">
      <c r="A3275" s="31"/>
      <c r="B3275" s="32"/>
      <c r="C3275" s="71" t="s">
        <v>7552</v>
      </c>
      <c r="D3275" s="64"/>
      <c r="E3275" s="65">
        <v>4.4954000000000001</v>
      </c>
      <c r="F3275" s="34"/>
      <c r="G3275" s="34"/>
      <c r="H3275" s="33"/>
      <c r="I3275" s="33"/>
      <c r="J3275" s="33"/>
      <c r="K3275" s="33"/>
    </row>
    <row r="3276" spans="1:11" outlineLevel="1" x14ac:dyDescent="0.2">
      <c r="A3276" s="31"/>
      <c r="B3276" s="32"/>
      <c r="C3276" s="71" t="s">
        <v>7553</v>
      </c>
      <c r="D3276" s="64"/>
      <c r="E3276" s="65">
        <v>4.1417999999999999</v>
      </c>
      <c r="F3276" s="34"/>
      <c r="G3276" s="34"/>
      <c r="H3276" s="33"/>
      <c r="I3276" s="33"/>
      <c r="J3276" s="33"/>
      <c r="K3276" s="33"/>
    </row>
    <row r="3277" spans="1:11" outlineLevel="1" x14ac:dyDescent="0.2">
      <c r="A3277" s="31"/>
      <c r="B3277" s="32"/>
      <c r="C3277" s="71" t="s">
        <v>7554</v>
      </c>
      <c r="D3277" s="64"/>
      <c r="E3277" s="65">
        <v>5.7771999999999997</v>
      </c>
      <c r="F3277" s="34"/>
      <c r="G3277" s="34"/>
      <c r="H3277" s="33"/>
      <c r="I3277" s="33"/>
      <c r="J3277" s="33"/>
      <c r="K3277" s="33"/>
    </row>
    <row r="3278" spans="1:11" outlineLevel="1" x14ac:dyDescent="0.2">
      <c r="A3278" s="31"/>
      <c r="B3278" s="32"/>
      <c r="C3278" s="71" t="s">
        <v>7555</v>
      </c>
      <c r="D3278" s="64"/>
      <c r="E3278" s="65">
        <v>6.8457999999999997</v>
      </c>
      <c r="F3278" s="34"/>
      <c r="G3278" s="34"/>
      <c r="H3278" s="33"/>
      <c r="I3278" s="33"/>
      <c r="J3278" s="33"/>
      <c r="K3278" s="33"/>
    </row>
    <row r="3279" spans="1:11" outlineLevel="1" x14ac:dyDescent="0.2">
      <c r="A3279" s="31"/>
      <c r="B3279" s="32"/>
      <c r="C3279" s="71" t="s">
        <v>7556</v>
      </c>
      <c r="D3279" s="64"/>
      <c r="E3279" s="65">
        <v>8.0612999999999992</v>
      </c>
      <c r="F3279" s="34"/>
      <c r="G3279" s="34"/>
      <c r="H3279" s="33"/>
      <c r="I3279" s="33"/>
      <c r="J3279" s="33"/>
      <c r="K3279" s="33"/>
    </row>
    <row r="3280" spans="1:11" outlineLevel="1" x14ac:dyDescent="0.2">
      <c r="A3280" s="31"/>
      <c r="B3280" s="32"/>
      <c r="C3280" s="71" t="s">
        <v>7557</v>
      </c>
      <c r="D3280" s="64"/>
      <c r="E3280" s="65">
        <v>1.8785000000000001</v>
      </c>
      <c r="F3280" s="34"/>
      <c r="G3280" s="34"/>
      <c r="H3280" s="33"/>
      <c r="I3280" s="33"/>
      <c r="J3280" s="33"/>
      <c r="K3280" s="33"/>
    </row>
    <row r="3281" spans="1:11" outlineLevel="1" x14ac:dyDescent="0.2">
      <c r="A3281" s="31"/>
      <c r="B3281" s="32"/>
      <c r="C3281" s="71" t="s">
        <v>7558</v>
      </c>
      <c r="D3281" s="64"/>
      <c r="E3281" s="65"/>
      <c r="F3281" s="34"/>
      <c r="G3281" s="34"/>
      <c r="H3281" s="33"/>
      <c r="I3281" s="33"/>
      <c r="J3281" s="33"/>
      <c r="K3281" s="33"/>
    </row>
    <row r="3282" spans="1:11" outlineLevel="1" x14ac:dyDescent="0.2">
      <c r="A3282" s="31"/>
      <c r="B3282" s="32"/>
      <c r="C3282" s="71" t="s">
        <v>395</v>
      </c>
      <c r="D3282" s="64"/>
      <c r="E3282" s="65"/>
      <c r="F3282" s="34"/>
      <c r="G3282" s="34"/>
      <c r="H3282" s="33"/>
      <c r="I3282" s="33"/>
      <c r="J3282" s="33"/>
      <c r="K3282" s="33"/>
    </row>
    <row r="3283" spans="1:11" outlineLevel="1" x14ac:dyDescent="0.2">
      <c r="A3283" s="31"/>
      <c r="B3283" s="32"/>
      <c r="C3283" s="71" t="s">
        <v>7559</v>
      </c>
      <c r="D3283" s="64"/>
      <c r="E3283" s="65">
        <v>1.77</v>
      </c>
      <c r="F3283" s="34"/>
      <c r="G3283" s="34"/>
      <c r="H3283" s="33"/>
      <c r="I3283" s="33"/>
      <c r="J3283" s="33"/>
      <c r="K3283" s="33"/>
    </row>
    <row r="3284" spans="1:11" outlineLevel="1" x14ac:dyDescent="0.2">
      <c r="A3284" s="31"/>
      <c r="B3284" s="32"/>
      <c r="C3284" s="71" t="s">
        <v>7560</v>
      </c>
      <c r="D3284" s="64"/>
      <c r="E3284" s="65">
        <v>3.9045000000000001</v>
      </c>
      <c r="F3284" s="34"/>
      <c r="G3284" s="34"/>
      <c r="H3284" s="33"/>
      <c r="I3284" s="33"/>
      <c r="J3284" s="33"/>
      <c r="K3284" s="33"/>
    </row>
    <row r="3285" spans="1:11" outlineLevel="1" x14ac:dyDescent="0.2">
      <c r="A3285" s="31"/>
      <c r="B3285" s="32"/>
      <c r="C3285" s="71" t="s">
        <v>7561</v>
      </c>
      <c r="D3285" s="64"/>
      <c r="E3285" s="65">
        <v>1.62825</v>
      </c>
      <c r="F3285" s="34"/>
      <c r="G3285" s="34"/>
      <c r="H3285" s="33"/>
      <c r="I3285" s="33"/>
      <c r="J3285" s="33"/>
      <c r="K3285" s="33"/>
    </row>
    <row r="3286" spans="1:11" outlineLevel="1" x14ac:dyDescent="0.2">
      <c r="A3286" s="31"/>
      <c r="B3286" s="32"/>
      <c r="C3286" s="71" t="s">
        <v>7562</v>
      </c>
      <c r="D3286" s="64"/>
      <c r="E3286" s="65">
        <v>0.48149999999999998</v>
      </c>
      <c r="F3286" s="34"/>
      <c r="G3286" s="34"/>
      <c r="H3286" s="33"/>
      <c r="I3286" s="33"/>
      <c r="J3286" s="33"/>
      <c r="K3286" s="33"/>
    </row>
    <row r="3287" spans="1:11" outlineLevel="1" x14ac:dyDescent="0.2">
      <c r="A3287" s="31"/>
      <c r="B3287" s="32"/>
      <c r="C3287" s="71" t="s">
        <v>7563</v>
      </c>
      <c r="D3287" s="64"/>
      <c r="E3287" s="65">
        <v>9.8250000000000004E-2</v>
      </c>
      <c r="F3287" s="34"/>
      <c r="G3287" s="34"/>
      <c r="H3287" s="33"/>
      <c r="I3287" s="33"/>
      <c r="J3287" s="33"/>
      <c r="K3287" s="33"/>
    </row>
    <row r="3288" spans="1:11" outlineLevel="1" x14ac:dyDescent="0.2">
      <c r="A3288" s="31"/>
      <c r="B3288" s="32"/>
      <c r="C3288" s="71" t="s">
        <v>7564</v>
      </c>
      <c r="D3288" s="64"/>
      <c r="E3288" s="65">
        <v>0.23400000000000001</v>
      </c>
      <c r="F3288" s="34"/>
      <c r="G3288" s="34"/>
      <c r="H3288" s="33"/>
      <c r="I3288" s="33"/>
      <c r="J3288" s="33"/>
      <c r="K3288" s="33"/>
    </row>
    <row r="3289" spans="1:11" outlineLevel="1" x14ac:dyDescent="0.2">
      <c r="A3289" s="31"/>
      <c r="B3289" s="32"/>
      <c r="C3289" s="71" t="s">
        <v>7565</v>
      </c>
      <c r="D3289" s="64"/>
      <c r="E3289" s="65">
        <v>7.2749999999999995E-2</v>
      </c>
      <c r="F3289" s="34"/>
      <c r="G3289" s="34"/>
      <c r="H3289" s="33"/>
      <c r="I3289" s="33"/>
      <c r="J3289" s="33"/>
      <c r="K3289" s="33"/>
    </row>
    <row r="3290" spans="1:11" outlineLevel="1" x14ac:dyDescent="0.2">
      <c r="A3290" s="31"/>
      <c r="B3290" s="32"/>
      <c r="C3290" s="71" t="s">
        <v>7566</v>
      </c>
      <c r="D3290" s="64"/>
      <c r="E3290" s="65">
        <v>9.1499999999999998E-2</v>
      </c>
      <c r="F3290" s="34"/>
      <c r="G3290" s="34"/>
      <c r="H3290" s="33"/>
      <c r="I3290" s="33"/>
      <c r="J3290" s="33"/>
      <c r="K3290" s="33"/>
    </row>
    <row r="3291" spans="1:11" outlineLevel="1" x14ac:dyDescent="0.2">
      <c r="A3291" s="31"/>
      <c r="B3291" s="32"/>
      <c r="C3291" s="71" t="s">
        <v>7567</v>
      </c>
      <c r="D3291" s="64"/>
      <c r="E3291" s="65"/>
      <c r="F3291" s="34"/>
      <c r="G3291" s="34"/>
      <c r="H3291" s="33"/>
      <c r="I3291" s="33"/>
      <c r="J3291" s="33"/>
      <c r="K3291" s="33"/>
    </row>
    <row r="3292" spans="1:11" outlineLevel="1" x14ac:dyDescent="0.2">
      <c r="A3292" s="31"/>
      <c r="B3292" s="32"/>
      <c r="C3292" s="71" t="s">
        <v>404</v>
      </c>
      <c r="D3292" s="64"/>
      <c r="E3292" s="65"/>
      <c r="F3292" s="34"/>
      <c r="G3292" s="34"/>
      <c r="H3292" s="33"/>
      <c r="I3292" s="33"/>
      <c r="J3292" s="33"/>
      <c r="K3292" s="33"/>
    </row>
    <row r="3293" spans="1:11" outlineLevel="1" x14ac:dyDescent="0.2">
      <c r="A3293" s="31"/>
      <c r="B3293" s="32"/>
      <c r="C3293" s="71" t="s">
        <v>7568</v>
      </c>
      <c r="D3293" s="64"/>
      <c r="E3293" s="65">
        <v>1.5209600000000001</v>
      </c>
      <c r="F3293" s="34"/>
      <c r="G3293" s="34"/>
      <c r="H3293" s="33"/>
      <c r="I3293" s="33"/>
      <c r="J3293" s="33"/>
      <c r="K3293" s="33"/>
    </row>
    <row r="3294" spans="1:11" outlineLevel="1" x14ac:dyDescent="0.2">
      <c r="A3294" s="31"/>
      <c r="B3294" s="32"/>
      <c r="C3294" s="71" t="s">
        <v>7569</v>
      </c>
      <c r="D3294" s="64"/>
      <c r="E3294" s="65">
        <v>3.9028499999999999</v>
      </c>
      <c r="F3294" s="34"/>
      <c r="G3294" s="34"/>
      <c r="H3294" s="33"/>
      <c r="I3294" s="33"/>
      <c r="J3294" s="33"/>
      <c r="K3294" s="33"/>
    </row>
    <row r="3295" spans="1:11" outlineLevel="1" x14ac:dyDescent="0.2">
      <c r="A3295" s="31"/>
      <c r="B3295" s="32"/>
      <c r="C3295" s="71" t="s">
        <v>7570</v>
      </c>
      <c r="D3295" s="64"/>
      <c r="E3295" s="65">
        <v>0.43070999999999998</v>
      </c>
      <c r="F3295" s="34"/>
      <c r="G3295" s="34"/>
      <c r="H3295" s="33"/>
      <c r="I3295" s="33"/>
      <c r="J3295" s="33"/>
      <c r="K3295" s="33"/>
    </row>
    <row r="3296" spans="1:11" outlineLevel="1" x14ac:dyDescent="0.2">
      <c r="A3296" s="31"/>
      <c r="B3296" s="32"/>
      <c r="C3296" s="71" t="s">
        <v>7571</v>
      </c>
      <c r="D3296" s="64"/>
      <c r="E3296" s="65">
        <v>0.34005999999999997</v>
      </c>
      <c r="F3296" s="34"/>
      <c r="G3296" s="34"/>
      <c r="H3296" s="33"/>
      <c r="I3296" s="33"/>
      <c r="J3296" s="33"/>
      <c r="K3296" s="33"/>
    </row>
    <row r="3297" spans="1:11" outlineLevel="1" x14ac:dyDescent="0.2">
      <c r="A3297" s="31"/>
      <c r="B3297" s="32"/>
      <c r="C3297" s="71" t="s">
        <v>7572</v>
      </c>
      <c r="D3297" s="64"/>
      <c r="E3297" s="65">
        <v>5.3900000000000003E-2</v>
      </c>
      <c r="F3297" s="34"/>
      <c r="G3297" s="34"/>
      <c r="H3297" s="33"/>
      <c r="I3297" s="33"/>
      <c r="J3297" s="33"/>
      <c r="K3297" s="33"/>
    </row>
    <row r="3298" spans="1:11" outlineLevel="1" x14ac:dyDescent="0.2">
      <c r="A3298" s="31"/>
      <c r="B3298" s="32"/>
      <c r="C3298" s="71" t="s">
        <v>7573</v>
      </c>
      <c r="D3298" s="64"/>
      <c r="E3298" s="65">
        <v>0.13034000000000001</v>
      </c>
      <c r="F3298" s="34"/>
      <c r="G3298" s="34"/>
      <c r="H3298" s="33"/>
      <c r="I3298" s="33"/>
      <c r="J3298" s="33"/>
      <c r="K3298" s="33"/>
    </row>
    <row r="3299" spans="1:11" outlineLevel="1" x14ac:dyDescent="0.2">
      <c r="A3299" s="31"/>
      <c r="B3299" s="32"/>
      <c r="C3299" s="71" t="s">
        <v>7574</v>
      </c>
      <c r="D3299" s="64"/>
      <c r="E3299" s="65">
        <v>0.18962999999999999</v>
      </c>
      <c r="F3299" s="34"/>
      <c r="G3299" s="34"/>
      <c r="H3299" s="33"/>
      <c r="I3299" s="33"/>
      <c r="J3299" s="33"/>
      <c r="K3299" s="33"/>
    </row>
    <row r="3300" spans="1:11" outlineLevel="1" x14ac:dyDescent="0.2">
      <c r="A3300" s="31"/>
      <c r="B3300" s="32"/>
      <c r="C3300" s="71" t="s">
        <v>7575</v>
      </c>
      <c r="D3300" s="64"/>
      <c r="E3300" s="65">
        <v>6.2719999999999998E-2</v>
      </c>
      <c r="F3300" s="34"/>
      <c r="G3300" s="34"/>
      <c r="H3300" s="33"/>
      <c r="I3300" s="33"/>
      <c r="J3300" s="33"/>
      <c r="K3300" s="33"/>
    </row>
    <row r="3301" spans="1:11" outlineLevel="1" x14ac:dyDescent="0.2">
      <c r="A3301" s="31"/>
      <c r="B3301" s="32"/>
      <c r="C3301" s="71" t="s">
        <v>7576</v>
      </c>
      <c r="D3301" s="64"/>
      <c r="E3301" s="65">
        <v>0.25235000000000002</v>
      </c>
      <c r="F3301" s="34"/>
      <c r="G3301" s="34"/>
      <c r="H3301" s="33"/>
      <c r="I3301" s="33"/>
      <c r="J3301" s="33"/>
      <c r="K3301" s="33"/>
    </row>
    <row r="3302" spans="1:11" outlineLevel="1" x14ac:dyDescent="0.2">
      <c r="A3302" s="31"/>
      <c r="B3302" s="32"/>
      <c r="C3302" s="71" t="s">
        <v>7577</v>
      </c>
      <c r="D3302" s="64"/>
      <c r="E3302" s="65"/>
      <c r="F3302" s="34"/>
      <c r="G3302" s="34"/>
      <c r="H3302" s="33"/>
      <c r="I3302" s="33"/>
      <c r="J3302" s="33"/>
      <c r="K3302" s="33"/>
    </row>
    <row r="3303" spans="1:11" outlineLevel="1" x14ac:dyDescent="0.2">
      <c r="A3303" s="31"/>
      <c r="B3303" s="32"/>
      <c r="C3303" s="71" t="s">
        <v>404</v>
      </c>
      <c r="D3303" s="64"/>
      <c r="E3303" s="65"/>
      <c r="F3303" s="34"/>
      <c r="G3303" s="34"/>
      <c r="H3303" s="33"/>
      <c r="I3303" s="33"/>
      <c r="J3303" s="33"/>
      <c r="K3303" s="33"/>
    </row>
    <row r="3304" spans="1:11" outlineLevel="1" x14ac:dyDescent="0.2">
      <c r="A3304" s="31"/>
      <c r="B3304" s="32"/>
      <c r="C3304" s="71" t="s">
        <v>7578</v>
      </c>
      <c r="D3304" s="64"/>
      <c r="E3304" s="65">
        <v>1.9044000000000001</v>
      </c>
      <c r="F3304" s="34"/>
      <c r="G3304" s="34"/>
      <c r="H3304" s="33"/>
      <c r="I3304" s="33"/>
      <c r="J3304" s="33"/>
      <c r="K3304" s="33"/>
    </row>
    <row r="3305" spans="1:11" outlineLevel="1" x14ac:dyDescent="0.2">
      <c r="A3305" s="31"/>
      <c r="B3305" s="32"/>
      <c r="C3305" s="71" t="s">
        <v>7579</v>
      </c>
      <c r="D3305" s="64"/>
      <c r="E3305" s="65">
        <v>1.1736</v>
      </c>
      <c r="F3305" s="34"/>
      <c r="G3305" s="34"/>
      <c r="H3305" s="33"/>
      <c r="I3305" s="33"/>
      <c r="J3305" s="33"/>
      <c r="K3305" s="33"/>
    </row>
    <row r="3306" spans="1:11" outlineLevel="1" x14ac:dyDescent="0.2">
      <c r="A3306" s="31"/>
      <c r="B3306" s="32"/>
      <c r="C3306" s="71" t="s">
        <v>408</v>
      </c>
      <c r="D3306" s="64"/>
      <c r="E3306" s="65"/>
      <c r="F3306" s="34"/>
      <c r="G3306" s="34"/>
      <c r="H3306" s="33"/>
      <c r="I3306" s="33"/>
      <c r="J3306" s="33"/>
      <c r="K3306" s="33"/>
    </row>
    <row r="3307" spans="1:11" outlineLevel="1" x14ac:dyDescent="0.2">
      <c r="A3307" s="31"/>
      <c r="B3307" s="32"/>
      <c r="C3307" s="71" t="s">
        <v>7580</v>
      </c>
      <c r="D3307" s="64"/>
      <c r="E3307" s="65">
        <v>0.42030000000000001</v>
      </c>
      <c r="F3307" s="34"/>
      <c r="G3307" s="34"/>
      <c r="H3307" s="33"/>
      <c r="I3307" s="33"/>
      <c r="J3307" s="33"/>
      <c r="K3307" s="33"/>
    </row>
    <row r="3308" spans="1:11" outlineLevel="1" x14ac:dyDescent="0.2">
      <c r="A3308" s="31"/>
      <c r="B3308" s="32"/>
      <c r="C3308" s="71" t="s">
        <v>411</v>
      </c>
      <c r="D3308" s="64"/>
      <c r="E3308" s="65"/>
      <c r="F3308" s="34"/>
      <c r="G3308" s="34"/>
      <c r="H3308" s="33"/>
      <c r="I3308" s="33"/>
      <c r="J3308" s="33"/>
      <c r="K3308" s="33"/>
    </row>
    <row r="3309" spans="1:11" outlineLevel="1" x14ac:dyDescent="0.2">
      <c r="A3309" s="31"/>
      <c r="B3309" s="32"/>
      <c r="C3309" s="71" t="s">
        <v>7581</v>
      </c>
      <c r="D3309" s="64"/>
      <c r="E3309" s="65">
        <v>0.4239</v>
      </c>
      <c r="F3309" s="34"/>
      <c r="G3309" s="34"/>
      <c r="H3309" s="33"/>
      <c r="I3309" s="33"/>
      <c r="J3309" s="33"/>
      <c r="K3309" s="33"/>
    </row>
    <row r="3310" spans="1:11" outlineLevel="1" x14ac:dyDescent="0.2">
      <c r="A3310" s="31"/>
      <c r="B3310" s="32"/>
      <c r="C3310" s="71" t="s">
        <v>7582</v>
      </c>
      <c r="D3310" s="64"/>
      <c r="E3310" s="65">
        <v>2.5865999999999998</v>
      </c>
      <c r="F3310" s="34"/>
      <c r="G3310" s="34"/>
      <c r="H3310" s="33"/>
      <c r="I3310" s="33"/>
      <c r="J3310" s="33"/>
      <c r="K3310" s="33"/>
    </row>
    <row r="3311" spans="1:11" outlineLevel="1" x14ac:dyDescent="0.2">
      <c r="A3311" s="31"/>
      <c r="B3311" s="32"/>
      <c r="C3311" s="71" t="s">
        <v>415</v>
      </c>
      <c r="D3311" s="64"/>
      <c r="E3311" s="65"/>
      <c r="F3311" s="34"/>
      <c r="G3311" s="34"/>
      <c r="H3311" s="33"/>
      <c r="I3311" s="33"/>
      <c r="J3311" s="33"/>
      <c r="K3311" s="33"/>
    </row>
    <row r="3312" spans="1:11" outlineLevel="1" x14ac:dyDescent="0.2">
      <c r="A3312" s="31"/>
      <c r="B3312" s="32"/>
      <c r="C3312" s="71" t="s">
        <v>7583</v>
      </c>
      <c r="D3312" s="64"/>
      <c r="E3312" s="65">
        <v>2.9853000000000001</v>
      </c>
      <c r="F3312" s="34"/>
      <c r="G3312" s="34"/>
      <c r="H3312" s="33"/>
      <c r="I3312" s="33"/>
      <c r="J3312" s="33"/>
      <c r="K3312" s="33"/>
    </row>
    <row r="3313" spans="1:11" outlineLevel="1" x14ac:dyDescent="0.2">
      <c r="A3313" s="31"/>
      <c r="B3313" s="32"/>
      <c r="C3313" s="71" t="s">
        <v>7584</v>
      </c>
      <c r="D3313" s="64"/>
      <c r="E3313" s="65">
        <v>2.1356999999999999</v>
      </c>
      <c r="F3313" s="34"/>
      <c r="G3313" s="34"/>
      <c r="H3313" s="33"/>
      <c r="I3313" s="33"/>
      <c r="J3313" s="33"/>
      <c r="K3313" s="33"/>
    </row>
    <row r="3314" spans="1:11" outlineLevel="1" x14ac:dyDescent="0.2">
      <c r="A3314" s="31"/>
      <c r="B3314" s="32"/>
      <c r="C3314" s="71" t="s">
        <v>7585</v>
      </c>
      <c r="D3314" s="64"/>
      <c r="E3314" s="65"/>
      <c r="F3314" s="34"/>
      <c r="G3314" s="34"/>
      <c r="H3314" s="33"/>
      <c r="I3314" s="33"/>
      <c r="J3314" s="33"/>
      <c r="K3314" s="33"/>
    </row>
    <row r="3315" spans="1:11" outlineLevel="1" x14ac:dyDescent="0.2">
      <c r="A3315" s="31"/>
      <c r="B3315" s="32"/>
      <c r="C3315" s="71" t="s">
        <v>404</v>
      </c>
      <c r="D3315" s="64"/>
      <c r="E3315" s="65"/>
      <c r="F3315" s="34"/>
      <c r="G3315" s="34"/>
      <c r="H3315" s="33"/>
      <c r="I3315" s="33"/>
      <c r="J3315" s="33"/>
      <c r="K3315" s="33"/>
    </row>
    <row r="3316" spans="1:11" outlineLevel="1" x14ac:dyDescent="0.2">
      <c r="A3316" s="31"/>
      <c r="B3316" s="32"/>
      <c r="C3316" s="71" t="s">
        <v>7586</v>
      </c>
      <c r="D3316" s="64"/>
      <c r="E3316" s="65">
        <v>10.739699999999999</v>
      </c>
      <c r="F3316" s="34"/>
      <c r="G3316" s="34"/>
      <c r="H3316" s="33"/>
      <c r="I3316" s="33"/>
      <c r="J3316" s="33"/>
      <c r="K3316" s="33"/>
    </row>
    <row r="3317" spans="1:11" outlineLevel="1" x14ac:dyDescent="0.2">
      <c r="A3317" s="31"/>
      <c r="B3317" s="32"/>
      <c r="C3317" s="71" t="s">
        <v>7587</v>
      </c>
      <c r="D3317" s="64"/>
      <c r="E3317" s="65">
        <v>0.2853</v>
      </c>
      <c r="F3317" s="34"/>
      <c r="G3317" s="34"/>
      <c r="H3317" s="33"/>
      <c r="I3317" s="33"/>
      <c r="J3317" s="33"/>
      <c r="K3317" s="33"/>
    </row>
    <row r="3318" spans="1:11" outlineLevel="1" x14ac:dyDescent="0.2">
      <c r="A3318" s="31"/>
      <c r="B3318" s="32"/>
      <c r="C3318" s="71" t="s">
        <v>7588</v>
      </c>
      <c r="D3318" s="64"/>
      <c r="E3318" s="65">
        <v>1.0503</v>
      </c>
      <c r="F3318" s="34"/>
      <c r="G3318" s="34"/>
      <c r="H3318" s="33"/>
      <c r="I3318" s="33"/>
      <c r="J3318" s="33"/>
      <c r="K3318" s="33"/>
    </row>
    <row r="3319" spans="1:11" outlineLevel="1" x14ac:dyDescent="0.2">
      <c r="A3319" s="31"/>
      <c r="B3319" s="32"/>
      <c r="C3319" s="71" t="s">
        <v>7589</v>
      </c>
      <c r="D3319" s="64"/>
      <c r="E3319" s="65">
        <v>0.27900000000000003</v>
      </c>
      <c r="F3319" s="34"/>
      <c r="G3319" s="34"/>
      <c r="H3319" s="33"/>
      <c r="I3319" s="33"/>
      <c r="J3319" s="33"/>
      <c r="K3319" s="33"/>
    </row>
    <row r="3320" spans="1:11" outlineLevel="1" x14ac:dyDescent="0.2">
      <c r="A3320" s="31"/>
      <c r="B3320" s="32"/>
      <c r="C3320" s="71" t="s">
        <v>7590</v>
      </c>
      <c r="D3320" s="64"/>
      <c r="E3320" s="65">
        <v>0.55349999999999999</v>
      </c>
      <c r="F3320" s="34"/>
      <c r="G3320" s="34"/>
      <c r="H3320" s="33"/>
      <c r="I3320" s="33"/>
      <c r="J3320" s="33"/>
      <c r="K3320" s="33"/>
    </row>
    <row r="3321" spans="1:11" outlineLevel="1" x14ac:dyDescent="0.2">
      <c r="A3321" s="31"/>
      <c r="B3321" s="32"/>
      <c r="C3321" s="71" t="s">
        <v>7591</v>
      </c>
      <c r="D3321" s="64"/>
      <c r="E3321" s="65">
        <v>1.2591000000000001</v>
      </c>
      <c r="F3321" s="34"/>
      <c r="G3321" s="34"/>
      <c r="H3321" s="33"/>
      <c r="I3321" s="33"/>
      <c r="J3321" s="33"/>
      <c r="K3321" s="33"/>
    </row>
    <row r="3322" spans="1:11" outlineLevel="1" x14ac:dyDescent="0.2">
      <c r="A3322" s="31"/>
      <c r="B3322" s="32"/>
      <c r="C3322" s="71" t="s">
        <v>7592</v>
      </c>
      <c r="D3322" s="64"/>
      <c r="E3322" s="65">
        <v>0.1908</v>
      </c>
      <c r="F3322" s="34"/>
      <c r="G3322" s="34"/>
      <c r="H3322" s="33"/>
      <c r="I3322" s="33"/>
      <c r="J3322" s="33"/>
      <c r="K3322" s="33"/>
    </row>
    <row r="3323" spans="1:11" outlineLevel="1" x14ac:dyDescent="0.2">
      <c r="A3323" s="31"/>
      <c r="B3323" s="32"/>
      <c r="C3323" s="71" t="s">
        <v>7593</v>
      </c>
      <c r="D3323" s="64"/>
      <c r="E3323" s="65">
        <v>0.1908</v>
      </c>
      <c r="F3323" s="34"/>
      <c r="G3323" s="34"/>
      <c r="H3323" s="33"/>
      <c r="I3323" s="33"/>
      <c r="J3323" s="33"/>
      <c r="K3323" s="33"/>
    </row>
    <row r="3324" spans="1:11" outlineLevel="1" x14ac:dyDescent="0.2">
      <c r="A3324" s="31"/>
      <c r="B3324" s="32"/>
      <c r="C3324" s="71" t="s">
        <v>7594</v>
      </c>
      <c r="D3324" s="64"/>
      <c r="E3324" s="65">
        <v>8.1000000000000003E-2</v>
      </c>
      <c r="F3324" s="34"/>
      <c r="G3324" s="34"/>
      <c r="H3324" s="33"/>
      <c r="I3324" s="33"/>
      <c r="J3324" s="33"/>
      <c r="K3324" s="33"/>
    </row>
    <row r="3325" spans="1:11" outlineLevel="1" x14ac:dyDescent="0.2">
      <c r="A3325" s="31"/>
      <c r="B3325" s="32"/>
      <c r="C3325" s="71" t="s">
        <v>7595</v>
      </c>
      <c r="D3325" s="64"/>
      <c r="E3325" s="65">
        <v>0.1116</v>
      </c>
      <c r="F3325" s="34"/>
      <c r="G3325" s="34"/>
      <c r="H3325" s="33"/>
      <c r="I3325" s="33"/>
      <c r="J3325" s="33"/>
      <c r="K3325" s="33"/>
    </row>
    <row r="3326" spans="1:11" outlineLevel="1" x14ac:dyDescent="0.2">
      <c r="A3326" s="31"/>
      <c r="B3326" s="32"/>
      <c r="C3326" s="71" t="s">
        <v>408</v>
      </c>
      <c r="D3326" s="64"/>
      <c r="E3326" s="65"/>
      <c r="F3326" s="34"/>
      <c r="G3326" s="34"/>
      <c r="H3326" s="33"/>
      <c r="I3326" s="33"/>
      <c r="J3326" s="33"/>
      <c r="K3326" s="33"/>
    </row>
    <row r="3327" spans="1:11" outlineLevel="1" x14ac:dyDescent="0.2">
      <c r="A3327" s="31"/>
      <c r="B3327" s="32"/>
      <c r="C3327" s="71" t="s">
        <v>7596</v>
      </c>
      <c r="D3327" s="64"/>
      <c r="E3327" s="65">
        <v>14.1714</v>
      </c>
      <c r="F3327" s="34"/>
      <c r="G3327" s="34"/>
      <c r="H3327" s="33"/>
      <c r="I3327" s="33"/>
      <c r="J3327" s="33"/>
      <c r="K3327" s="33"/>
    </row>
    <row r="3328" spans="1:11" outlineLevel="1" x14ac:dyDescent="0.2">
      <c r="A3328" s="31"/>
      <c r="B3328" s="32"/>
      <c r="C3328" s="71" t="s">
        <v>7597</v>
      </c>
      <c r="D3328" s="64"/>
      <c r="E3328" s="65">
        <v>2.9645999999999999</v>
      </c>
      <c r="F3328" s="34"/>
      <c r="G3328" s="34"/>
      <c r="H3328" s="33"/>
      <c r="I3328" s="33"/>
      <c r="J3328" s="33"/>
      <c r="K3328" s="33"/>
    </row>
    <row r="3329" spans="1:11" outlineLevel="1" x14ac:dyDescent="0.2">
      <c r="A3329" s="31"/>
      <c r="B3329" s="32"/>
      <c r="C3329" s="71" t="s">
        <v>7598</v>
      </c>
      <c r="D3329" s="64"/>
      <c r="E3329" s="65">
        <v>0.27360000000000001</v>
      </c>
      <c r="F3329" s="34"/>
      <c r="G3329" s="34"/>
      <c r="H3329" s="33"/>
      <c r="I3329" s="33"/>
      <c r="J3329" s="33"/>
      <c r="K3329" s="33"/>
    </row>
    <row r="3330" spans="1:11" outlineLevel="1" x14ac:dyDescent="0.2">
      <c r="A3330" s="31"/>
      <c r="B3330" s="32"/>
      <c r="C3330" s="71" t="s">
        <v>7599</v>
      </c>
      <c r="D3330" s="64"/>
      <c r="E3330" s="65">
        <v>1.9386000000000001</v>
      </c>
      <c r="F3330" s="34"/>
      <c r="G3330" s="34"/>
      <c r="H3330" s="33"/>
      <c r="I3330" s="33"/>
      <c r="J3330" s="33"/>
      <c r="K3330" s="33"/>
    </row>
    <row r="3331" spans="1:11" outlineLevel="1" x14ac:dyDescent="0.2">
      <c r="A3331" s="31"/>
      <c r="B3331" s="32"/>
      <c r="C3331" s="71" t="s">
        <v>7600</v>
      </c>
      <c r="D3331" s="64"/>
      <c r="E3331" s="65">
        <v>0.1701</v>
      </c>
      <c r="F3331" s="34"/>
      <c r="G3331" s="34"/>
      <c r="H3331" s="33"/>
      <c r="I3331" s="33"/>
      <c r="J3331" s="33"/>
      <c r="K3331" s="33"/>
    </row>
    <row r="3332" spans="1:11" outlineLevel="1" x14ac:dyDescent="0.2">
      <c r="A3332" s="31"/>
      <c r="B3332" s="32"/>
      <c r="C3332" s="71" t="s">
        <v>7601</v>
      </c>
      <c r="D3332" s="64"/>
      <c r="E3332" s="65">
        <v>0.3906</v>
      </c>
      <c r="F3332" s="34"/>
      <c r="G3332" s="34"/>
      <c r="H3332" s="33"/>
      <c r="I3332" s="33"/>
      <c r="J3332" s="33"/>
      <c r="K3332" s="33"/>
    </row>
    <row r="3333" spans="1:11" outlineLevel="1" x14ac:dyDescent="0.2">
      <c r="A3333" s="31"/>
      <c r="B3333" s="32"/>
      <c r="C3333" s="71" t="s">
        <v>411</v>
      </c>
      <c r="D3333" s="64"/>
      <c r="E3333" s="65"/>
      <c r="F3333" s="34"/>
      <c r="G3333" s="34"/>
      <c r="H3333" s="33"/>
      <c r="I3333" s="33"/>
      <c r="J3333" s="33"/>
      <c r="K3333" s="33"/>
    </row>
    <row r="3334" spans="1:11" outlineLevel="1" x14ac:dyDescent="0.2">
      <c r="A3334" s="31"/>
      <c r="B3334" s="32"/>
      <c r="C3334" s="71" t="s">
        <v>7602</v>
      </c>
      <c r="D3334" s="64"/>
      <c r="E3334" s="65">
        <v>2.6073</v>
      </c>
      <c r="F3334" s="34"/>
      <c r="G3334" s="34"/>
      <c r="H3334" s="33"/>
      <c r="I3334" s="33"/>
      <c r="J3334" s="33"/>
      <c r="K3334" s="33"/>
    </row>
    <row r="3335" spans="1:11" outlineLevel="1" x14ac:dyDescent="0.2">
      <c r="A3335" s="31"/>
      <c r="B3335" s="32"/>
      <c r="C3335" s="71" t="s">
        <v>7603</v>
      </c>
      <c r="D3335" s="64"/>
      <c r="E3335" s="65">
        <v>11.646000000000001</v>
      </c>
      <c r="F3335" s="34"/>
      <c r="G3335" s="34"/>
      <c r="H3335" s="33"/>
      <c r="I3335" s="33"/>
      <c r="J3335" s="33"/>
      <c r="K3335" s="33"/>
    </row>
    <row r="3336" spans="1:11" outlineLevel="1" x14ac:dyDescent="0.2">
      <c r="A3336" s="31"/>
      <c r="B3336" s="32"/>
      <c r="C3336" s="71" t="s">
        <v>7604</v>
      </c>
      <c r="D3336" s="64"/>
      <c r="E3336" s="65">
        <v>0.2898</v>
      </c>
      <c r="F3336" s="34"/>
      <c r="G3336" s="34"/>
      <c r="H3336" s="33"/>
      <c r="I3336" s="33"/>
      <c r="J3336" s="33"/>
      <c r="K3336" s="33"/>
    </row>
    <row r="3337" spans="1:11" outlineLevel="1" x14ac:dyDescent="0.2">
      <c r="A3337" s="31"/>
      <c r="B3337" s="32"/>
      <c r="C3337" s="71" t="s">
        <v>7605</v>
      </c>
      <c r="D3337" s="64"/>
      <c r="E3337" s="65">
        <v>2.4020999999999999</v>
      </c>
      <c r="F3337" s="34"/>
      <c r="G3337" s="34"/>
      <c r="H3337" s="33"/>
      <c r="I3337" s="33"/>
      <c r="J3337" s="33"/>
      <c r="K3337" s="33"/>
    </row>
    <row r="3338" spans="1:11" outlineLevel="1" x14ac:dyDescent="0.2">
      <c r="A3338" s="31"/>
      <c r="B3338" s="32"/>
      <c r="C3338" s="71" t="s">
        <v>7606</v>
      </c>
      <c r="D3338" s="64"/>
      <c r="E3338" s="65">
        <v>0.1719</v>
      </c>
      <c r="F3338" s="34"/>
      <c r="G3338" s="34"/>
      <c r="H3338" s="33"/>
      <c r="I3338" s="33"/>
      <c r="J3338" s="33"/>
      <c r="K3338" s="33"/>
    </row>
    <row r="3339" spans="1:11" outlineLevel="1" x14ac:dyDescent="0.2">
      <c r="A3339" s="31"/>
      <c r="B3339" s="32"/>
      <c r="C3339" s="71" t="s">
        <v>7607</v>
      </c>
      <c r="D3339" s="64"/>
      <c r="E3339" s="65">
        <v>0.13500000000000001</v>
      </c>
      <c r="F3339" s="34"/>
      <c r="G3339" s="34"/>
      <c r="H3339" s="33"/>
      <c r="I3339" s="33"/>
      <c r="J3339" s="33"/>
      <c r="K3339" s="33"/>
    </row>
    <row r="3340" spans="1:11" outlineLevel="1" x14ac:dyDescent="0.2">
      <c r="A3340" s="31"/>
      <c r="B3340" s="32"/>
      <c r="C3340" s="71" t="s">
        <v>7608</v>
      </c>
      <c r="D3340" s="64"/>
      <c r="E3340" s="65">
        <v>0.1206</v>
      </c>
      <c r="F3340" s="34"/>
      <c r="G3340" s="34"/>
      <c r="H3340" s="33"/>
      <c r="I3340" s="33"/>
      <c r="J3340" s="33"/>
      <c r="K3340" s="33"/>
    </row>
    <row r="3341" spans="1:11" outlineLevel="1" x14ac:dyDescent="0.2">
      <c r="A3341" s="31"/>
      <c r="B3341" s="32"/>
      <c r="C3341" s="71" t="s">
        <v>7609</v>
      </c>
      <c r="D3341" s="64"/>
      <c r="E3341" s="65">
        <v>0.12959999999999999</v>
      </c>
      <c r="F3341" s="34"/>
      <c r="G3341" s="34"/>
      <c r="H3341" s="33"/>
      <c r="I3341" s="33"/>
      <c r="J3341" s="33"/>
      <c r="K3341" s="33"/>
    </row>
    <row r="3342" spans="1:11" outlineLevel="1" x14ac:dyDescent="0.2">
      <c r="A3342" s="31"/>
      <c r="B3342" s="32"/>
      <c r="C3342" s="71" t="s">
        <v>415</v>
      </c>
      <c r="D3342" s="64"/>
      <c r="E3342" s="65"/>
      <c r="F3342" s="34"/>
      <c r="G3342" s="34"/>
      <c r="H3342" s="33"/>
      <c r="I3342" s="33"/>
      <c r="J3342" s="33"/>
      <c r="K3342" s="33"/>
    </row>
    <row r="3343" spans="1:11" outlineLevel="1" x14ac:dyDescent="0.2">
      <c r="A3343" s="31"/>
      <c r="B3343" s="32"/>
      <c r="C3343" s="71" t="s">
        <v>7610</v>
      </c>
      <c r="D3343" s="64"/>
      <c r="E3343" s="65">
        <v>1.2861</v>
      </c>
      <c r="F3343" s="34"/>
      <c r="G3343" s="34"/>
      <c r="H3343" s="33"/>
      <c r="I3343" s="33"/>
      <c r="J3343" s="33"/>
      <c r="K3343" s="33"/>
    </row>
    <row r="3344" spans="1:11" outlineLevel="1" x14ac:dyDescent="0.2">
      <c r="A3344" s="31"/>
      <c r="B3344" s="32"/>
      <c r="C3344" s="71" t="s">
        <v>7611</v>
      </c>
      <c r="D3344" s="64"/>
      <c r="E3344" s="65">
        <v>12.710699999999999</v>
      </c>
      <c r="F3344" s="34"/>
      <c r="G3344" s="34"/>
      <c r="H3344" s="33"/>
      <c r="I3344" s="33"/>
      <c r="J3344" s="33"/>
      <c r="K3344" s="33"/>
    </row>
    <row r="3345" spans="1:11" outlineLevel="1" x14ac:dyDescent="0.2">
      <c r="A3345" s="31"/>
      <c r="B3345" s="32"/>
      <c r="C3345" s="71" t="s">
        <v>7612</v>
      </c>
      <c r="D3345" s="64"/>
      <c r="E3345" s="65">
        <v>0.53100000000000003</v>
      </c>
      <c r="F3345" s="34"/>
      <c r="G3345" s="34"/>
      <c r="H3345" s="33"/>
      <c r="I3345" s="33"/>
      <c r="J3345" s="33"/>
      <c r="K3345" s="33"/>
    </row>
    <row r="3346" spans="1:11" outlineLevel="1" x14ac:dyDescent="0.2">
      <c r="A3346" s="31"/>
      <c r="B3346" s="32"/>
      <c r="C3346" s="71" t="s">
        <v>7613</v>
      </c>
      <c r="D3346" s="64"/>
      <c r="E3346" s="65">
        <v>0.92610000000000003</v>
      </c>
      <c r="F3346" s="34"/>
      <c r="G3346" s="34"/>
      <c r="H3346" s="33"/>
      <c r="I3346" s="33"/>
      <c r="J3346" s="33"/>
      <c r="K3346" s="33"/>
    </row>
    <row r="3347" spans="1:11" outlineLevel="1" x14ac:dyDescent="0.2">
      <c r="A3347" s="31"/>
      <c r="B3347" s="32"/>
      <c r="C3347" s="71" t="s">
        <v>7614</v>
      </c>
      <c r="D3347" s="64"/>
      <c r="E3347" s="65"/>
      <c r="F3347" s="34"/>
      <c r="G3347" s="34"/>
      <c r="H3347" s="33"/>
      <c r="I3347" s="33"/>
      <c r="J3347" s="33"/>
      <c r="K3347" s="33"/>
    </row>
    <row r="3348" spans="1:11" outlineLevel="1" x14ac:dyDescent="0.2">
      <c r="A3348" s="31"/>
      <c r="B3348" s="32"/>
      <c r="C3348" s="71" t="s">
        <v>420</v>
      </c>
      <c r="D3348" s="64"/>
      <c r="E3348" s="65"/>
      <c r="F3348" s="34"/>
      <c r="G3348" s="34"/>
      <c r="H3348" s="33"/>
      <c r="I3348" s="33"/>
      <c r="J3348" s="33"/>
      <c r="K3348" s="33"/>
    </row>
    <row r="3349" spans="1:11" outlineLevel="1" x14ac:dyDescent="0.2">
      <c r="A3349" s="31"/>
      <c r="B3349" s="32"/>
      <c r="C3349" s="71" t="s">
        <v>7615</v>
      </c>
      <c r="D3349" s="64"/>
      <c r="E3349" s="65">
        <v>3.8195999999999999</v>
      </c>
      <c r="F3349" s="34"/>
      <c r="G3349" s="34"/>
      <c r="H3349" s="33"/>
      <c r="I3349" s="33"/>
      <c r="J3349" s="33"/>
      <c r="K3349" s="33"/>
    </row>
    <row r="3350" spans="1:11" outlineLevel="1" x14ac:dyDescent="0.2">
      <c r="A3350" s="31"/>
      <c r="B3350" s="32"/>
      <c r="C3350" s="71" t="s">
        <v>7616</v>
      </c>
      <c r="D3350" s="64"/>
      <c r="E3350" s="65">
        <v>4.9283999999999999</v>
      </c>
      <c r="F3350" s="34"/>
      <c r="G3350" s="34"/>
      <c r="H3350" s="33"/>
      <c r="I3350" s="33"/>
      <c r="J3350" s="33"/>
      <c r="K3350" s="33"/>
    </row>
    <row r="3351" spans="1:11" ht="22.5" outlineLevel="1" x14ac:dyDescent="0.2">
      <c r="A3351" s="43">
        <v>274</v>
      </c>
      <c r="B3351" s="44" t="s">
        <v>2714</v>
      </c>
      <c r="C3351" s="59" t="s">
        <v>2715</v>
      </c>
      <c r="D3351" s="45" t="s">
        <v>179</v>
      </c>
      <c r="E3351" s="46">
        <v>4.4000000000000004</v>
      </c>
      <c r="F3351" s="47">
        <v>0</v>
      </c>
      <c r="G3351" s="48">
        <f>ROUND(E3351*F3351,2)</f>
        <v>0</v>
      </c>
      <c r="H3351" s="46">
        <v>0</v>
      </c>
      <c r="I3351" s="46">
        <f>ROUND(E3351*H3351,2)</f>
        <v>0</v>
      </c>
      <c r="J3351" s="46">
        <v>2.2000000000000002</v>
      </c>
      <c r="K3351" s="46">
        <f>ROUND(E3351*J3351,2)</f>
        <v>9.68</v>
      </c>
    </row>
    <row r="3352" spans="1:11" outlineLevel="1" x14ac:dyDescent="0.2">
      <c r="A3352" s="31"/>
      <c r="B3352" s="32"/>
      <c r="C3352" s="71" t="s">
        <v>7617</v>
      </c>
      <c r="D3352" s="64"/>
      <c r="E3352" s="65">
        <v>4.4000000000000004</v>
      </c>
      <c r="F3352" s="34"/>
      <c r="G3352" s="34"/>
      <c r="H3352" s="33"/>
      <c r="I3352" s="33"/>
      <c r="J3352" s="33"/>
      <c r="K3352" s="33"/>
    </row>
    <row r="3353" spans="1:11" ht="22.5" outlineLevel="1" x14ac:dyDescent="0.2">
      <c r="A3353" s="43">
        <v>275</v>
      </c>
      <c r="B3353" s="44" t="s">
        <v>2750</v>
      </c>
      <c r="C3353" s="59" t="s">
        <v>2751</v>
      </c>
      <c r="D3353" s="45" t="s">
        <v>179</v>
      </c>
      <c r="E3353" s="46">
        <v>8.5425000000000004</v>
      </c>
      <c r="F3353" s="47">
        <v>0</v>
      </c>
      <c r="G3353" s="48">
        <f>ROUND(E3353*F3353,2)</f>
        <v>0</v>
      </c>
      <c r="H3353" s="46">
        <v>0</v>
      </c>
      <c r="I3353" s="46">
        <f>ROUND(E3353*H3353,2)</f>
        <v>0</v>
      </c>
      <c r="J3353" s="46">
        <v>2.2000000000000002</v>
      </c>
      <c r="K3353" s="46">
        <f>ROUND(E3353*J3353,2)</f>
        <v>18.79</v>
      </c>
    </row>
    <row r="3354" spans="1:11" outlineLevel="1" x14ac:dyDescent="0.2">
      <c r="A3354" s="31"/>
      <c r="B3354" s="32"/>
      <c r="C3354" s="71" t="s">
        <v>7618</v>
      </c>
      <c r="D3354" s="64"/>
      <c r="E3354" s="65">
        <v>5.5625</v>
      </c>
      <c r="F3354" s="34"/>
      <c r="G3354" s="34"/>
      <c r="H3354" s="33"/>
      <c r="I3354" s="33"/>
      <c r="J3354" s="33"/>
      <c r="K3354" s="33"/>
    </row>
    <row r="3355" spans="1:11" outlineLevel="1" x14ac:dyDescent="0.2">
      <c r="A3355" s="31"/>
      <c r="B3355" s="32"/>
      <c r="C3355" s="71" t="s">
        <v>7619</v>
      </c>
      <c r="D3355" s="64"/>
      <c r="E3355" s="65">
        <v>0.68</v>
      </c>
      <c r="F3355" s="34"/>
      <c r="G3355" s="34"/>
      <c r="H3355" s="33"/>
      <c r="I3355" s="33"/>
      <c r="J3355" s="33"/>
      <c r="K3355" s="33"/>
    </row>
    <row r="3356" spans="1:11" outlineLevel="1" x14ac:dyDescent="0.2">
      <c r="A3356" s="31"/>
      <c r="B3356" s="32"/>
      <c r="C3356" s="71" t="s">
        <v>7620</v>
      </c>
      <c r="D3356" s="64"/>
      <c r="E3356" s="65">
        <v>1.1000000000000001</v>
      </c>
      <c r="F3356" s="34"/>
      <c r="G3356" s="34"/>
      <c r="H3356" s="33"/>
      <c r="I3356" s="33"/>
      <c r="J3356" s="33"/>
      <c r="K3356" s="33"/>
    </row>
    <row r="3357" spans="1:11" outlineLevel="1" x14ac:dyDescent="0.2">
      <c r="A3357" s="31"/>
      <c r="B3357" s="32"/>
      <c r="C3357" s="71" t="s">
        <v>7621</v>
      </c>
      <c r="D3357" s="64"/>
      <c r="E3357" s="65">
        <v>1.2</v>
      </c>
      <c r="F3357" s="34"/>
      <c r="G3357" s="34"/>
      <c r="H3357" s="33"/>
      <c r="I3357" s="33"/>
      <c r="J3357" s="33"/>
      <c r="K3357" s="33"/>
    </row>
    <row r="3358" spans="1:11" ht="22.5" outlineLevel="1" x14ac:dyDescent="0.2">
      <c r="A3358" s="43">
        <v>276</v>
      </c>
      <c r="B3358" s="44" t="s">
        <v>2750</v>
      </c>
      <c r="C3358" s="59" t="s">
        <v>2751</v>
      </c>
      <c r="D3358" s="45" t="s">
        <v>179</v>
      </c>
      <c r="E3358" s="46">
        <v>2.9580000000000002</v>
      </c>
      <c r="F3358" s="47">
        <v>0</v>
      </c>
      <c r="G3358" s="48">
        <f>ROUND(E3358*F3358,2)</f>
        <v>0</v>
      </c>
      <c r="H3358" s="46">
        <v>0</v>
      </c>
      <c r="I3358" s="46">
        <f>ROUND(E3358*H3358,2)</f>
        <v>0</v>
      </c>
      <c r="J3358" s="46">
        <v>2.2000000000000002</v>
      </c>
      <c r="K3358" s="46">
        <f>ROUND(E3358*J3358,2)</f>
        <v>6.51</v>
      </c>
    </row>
    <row r="3359" spans="1:11" outlineLevel="1" x14ac:dyDescent="0.2">
      <c r="A3359" s="31"/>
      <c r="B3359" s="32"/>
      <c r="C3359" s="71" t="s">
        <v>7622</v>
      </c>
      <c r="D3359" s="64"/>
      <c r="E3359" s="65"/>
      <c r="F3359" s="34"/>
      <c r="G3359" s="34"/>
      <c r="H3359" s="33"/>
      <c r="I3359" s="33"/>
      <c r="J3359" s="33"/>
      <c r="K3359" s="33"/>
    </row>
    <row r="3360" spans="1:11" outlineLevel="1" x14ac:dyDescent="0.2">
      <c r="A3360" s="31"/>
      <c r="B3360" s="32"/>
      <c r="C3360" s="71" t="s">
        <v>404</v>
      </c>
      <c r="D3360" s="64"/>
      <c r="E3360" s="65"/>
      <c r="F3360" s="34"/>
      <c r="G3360" s="34"/>
      <c r="H3360" s="33"/>
      <c r="I3360" s="33"/>
      <c r="J3360" s="33"/>
      <c r="K3360" s="33"/>
    </row>
    <row r="3361" spans="1:11" outlineLevel="1" x14ac:dyDescent="0.2">
      <c r="A3361" s="31"/>
      <c r="B3361" s="32"/>
      <c r="C3361" s="71" t="s">
        <v>7623</v>
      </c>
      <c r="D3361" s="64"/>
      <c r="E3361" s="65">
        <v>2.9580000000000002</v>
      </c>
      <c r="F3361" s="34"/>
      <c r="G3361" s="34"/>
      <c r="H3361" s="33"/>
      <c r="I3361" s="33"/>
      <c r="J3361" s="33"/>
      <c r="K3361" s="33"/>
    </row>
    <row r="3362" spans="1:11" ht="22.5" outlineLevel="1" x14ac:dyDescent="0.2">
      <c r="A3362" s="43">
        <v>277</v>
      </c>
      <c r="B3362" s="44" t="s">
        <v>2791</v>
      </c>
      <c r="C3362" s="59" t="s">
        <v>2792</v>
      </c>
      <c r="D3362" s="45" t="s">
        <v>179</v>
      </c>
      <c r="E3362" s="46">
        <v>0.8</v>
      </c>
      <c r="F3362" s="47">
        <v>0</v>
      </c>
      <c r="G3362" s="48">
        <f>ROUND(E3362*F3362,2)</f>
        <v>0</v>
      </c>
      <c r="H3362" s="46">
        <v>0</v>
      </c>
      <c r="I3362" s="46">
        <f>ROUND(E3362*H3362,2)</f>
        <v>0</v>
      </c>
      <c r="J3362" s="46">
        <v>0</v>
      </c>
      <c r="K3362" s="46">
        <f>ROUND(E3362*J3362,2)</f>
        <v>0</v>
      </c>
    </row>
    <row r="3363" spans="1:11" outlineLevel="1" x14ac:dyDescent="0.2">
      <c r="A3363" s="31"/>
      <c r="B3363" s="32"/>
      <c r="C3363" s="71" t="s">
        <v>7624</v>
      </c>
      <c r="D3363" s="64"/>
      <c r="E3363" s="65">
        <v>0.8</v>
      </c>
      <c r="F3363" s="34"/>
      <c r="G3363" s="34"/>
      <c r="H3363" s="33"/>
      <c r="I3363" s="33"/>
      <c r="J3363" s="33"/>
      <c r="K3363" s="33"/>
    </row>
    <row r="3364" spans="1:11" ht="22.5" outlineLevel="1" x14ac:dyDescent="0.2">
      <c r="A3364" s="43">
        <v>278</v>
      </c>
      <c r="B3364" s="44" t="s">
        <v>2794</v>
      </c>
      <c r="C3364" s="59" t="s">
        <v>2795</v>
      </c>
      <c r="D3364" s="45" t="s">
        <v>179</v>
      </c>
      <c r="E3364" s="46">
        <v>8.5425000000000004</v>
      </c>
      <c r="F3364" s="47">
        <v>0</v>
      </c>
      <c r="G3364" s="48">
        <f>ROUND(E3364*F3364,2)</f>
        <v>0</v>
      </c>
      <c r="H3364" s="46">
        <v>0</v>
      </c>
      <c r="I3364" s="46">
        <f>ROUND(E3364*H3364,2)</f>
        <v>0</v>
      </c>
      <c r="J3364" s="46">
        <v>0</v>
      </c>
      <c r="K3364" s="46">
        <f>ROUND(E3364*J3364,2)</f>
        <v>0</v>
      </c>
    </row>
    <row r="3365" spans="1:11" outlineLevel="1" x14ac:dyDescent="0.2">
      <c r="A3365" s="31"/>
      <c r="B3365" s="32"/>
      <c r="C3365" s="71" t="s">
        <v>7625</v>
      </c>
      <c r="D3365" s="64"/>
      <c r="E3365" s="65">
        <v>8.5425000000000004</v>
      </c>
      <c r="F3365" s="34"/>
      <c r="G3365" s="34"/>
      <c r="H3365" s="33"/>
      <c r="I3365" s="33"/>
      <c r="J3365" s="33"/>
      <c r="K3365" s="33"/>
    </row>
    <row r="3366" spans="1:11" outlineLevel="1" x14ac:dyDescent="0.2">
      <c r="A3366" s="43">
        <v>279</v>
      </c>
      <c r="B3366" s="44" t="s">
        <v>2797</v>
      </c>
      <c r="C3366" s="59" t="s">
        <v>2798</v>
      </c>
      <c r="D3366" s="45" t="s">
        <v>373</v>
      </c>
      <c r="E3366" s="46">
        <v>672.24</v>
      </c>
      <c r="F3366" s="47">
        <v>0</v>
      </c>
      <c r="G3366" s="48">
        <f>ROUND(E3366*F3366,2)</f>
        <v>0</v>
      </c>
      <c r="H3366" s="46">
        <v>0</v>
      </c>
      <c r="I3366" s="46">
        <f>ROUND(E3366*H3366,2)</f>
        <v>0</v>
      </c>
      <c r="J3366" s="46">
        <v>4.0000000000000002E-4</v>
      </c>
      <c r="K3366" s="46">
        <f>ROUND(E3366*J3366,2)</f>
        <v>0.27</v>
      </c>
    </row>
    <row r="3367" spans="1:11" outlineLevel="1" x14ac:dyDescent="0.2">
      <c r="A3367" s="31"/>
      <c r="B3367" s="32"/>
      <c r="C3367" s="71" t="s">
        <v>7626</v>
      </c>
      <c r="D3367" s="64"/>
      <c r="E3367" s="65"/>
      <c r="F3367" s="34"/>
      <c r="G3367" s="34"/>
      <c r="H3367" s="33"/>
      <c r="I3367" s="33"/>
      <c r="J3367" s="33"/>
      <c r="K3367" s="33"/>
    </row>
    <row r="3368" spans="1:11" outlineLevel="1" x14ac:dyDescent="0.2">
      <c r="A3368" s="31"/>
      <c r="B3368" s="32"/>
      <c r="C3368" s="71" t="s">
        <v>395</v>
      </c>
      <c r="D3368" s="64"/>
      <c r="E3368" s="65"/>
      <c r="F3368" s="34"/>
      <c r="G3368" s="34"/>
      <c r="H3368" s="33"/>
      <c r="I3368" s="33"/>
      <c r="J3368" s="33"/>
      <c r="K3368" s="33"/>
    </row>
    <row r="3369" spans="1:11" outlineLevel="1" x14ac:dyDescent="0.2">
      <c r="A3369" s="31"/>
      <c r="B3369" s="32"/>
      <c r="C3369" s="71" t="s">
        <v>7627</v>
      </c>
      <c r="D3369" s="64"/>
      <c r="E3369" s="65">
        <v>28.68</v>
      </c>
      <c r="F3369" s="34"/>
      <c r="G3369" s="34"/>
      <c r="H3369" s="33"/>
      <c r="I3369" s="33"/>
      <c r="J3369" s="33"/>
      <c r="K3369" s="33"/>
    </row>
    <row r="3370" spans="1:11" outlineLevel="1" x14ac:dyDescent="0.2">
      <c r="A3370" s="31"/>
      <c r="B3370" s="32"/>
      <c r="C3370" s="71" t="s">
        <v>7628</v>
      </c>
      <c r="D3370" s="64"/>
      <c r="E3370" s="65">
        <v>10.44</v>
      </c>
      <c r="F3370" s="34"/>
      <c r="G3370" s="34"/>
      <c r="H3370" s="33"/>
      <c r="I3370" s="33"/>
      <c r="J3370" s="33"/>
      <c r="K3370" s="33"/>
    </row>
    <row r="3371" spans="1:11" outlineLevel="1" x14ac:dyDescent="0.2">
      <c r="A3371" s="31"/>
      <c r="B3371" s="32"/>
      <c r="C3371" s="71" t="s">
        <v>7629</v>
      </c>
      <c r="D3371" s="64"/>
      <c r="E3371" s="65">
        <v>23.34</v>
      </c>
      <c r="F3371" s="34"/>
      <c r="G3371" s="34"/>
      <c r="H3371" s="33"/>
      <c r="I3371" s="33"/>
      <c r="J3371" s="33"/>
      <c r="K3371" s="33"/>
    </row>
    <row r="3372" spans="1:11" outlineLevel="1" x14ac:dyDescent="0.2">
      <c r="A3372" s="31"/>
      <c r="B3372" s="32"/>
      <c r="C3372" s="71" t="s">
        <v>7630</v>
      </c>
      <c r="D3372" s="64"/>
      <c r="E3372" s="65">
        <v>23.62</v>
      </c>
      <c r="F3372" s="34"/>
      <c r="G3372" s="34"/>
      <c r="H3372" s="33"/>
      <c r="I3372" s="33"/>
      <c r="J3372" s="33"/>
      <c r="K3372" s="33"/>
    </row>
    <row r="3373" spans="1:11" outlineLevel="1" x14ac:dyDescent="0.2">
      <c r="A3373" s="31"/>
      <c r="B3373" s="32"/>
      <c r="C3373" s="71" t="s">
        <v>7631</v>
      </c>
      <c r="D3373" s="64"/>
      <c r="E3373" s="65">
        <v>29.66</v>
      </c>
      <c r="F3373" s="34"/>
      <c r="G3373" s="34"/>
      <c r="H3373" s="33"/>
      <c r="I3373" s="33"/>
      <c r="J3373" s="33"/>
      <c r="K3373" s="33"/>
    </row>
    <row r="3374" spans="1:11" outlineLevel="1" x14ac:dyDescent="0.2">
      <c r="A3374" s="31"/>
      <c r="B3374" s="32"/>
      <c r="C3374" s="71" t="s">
        <v>7632</v>
      </c>
      <c r="D3374" s="64"/>
      <c r="E3374" s="65">
        <v>34.58</v>
      </c>
      <c r="F3374" s="34"/>
      <c r="G3374" s="34"/>
      <c r="H3374" s="33"/>
      <c r="I3374" s="33"/>
      <c r="J3374" s="33"/>
      <c r="K3374" s="33"/>
    </row>
    <row r="3375" spans="1:11" outlineLevel="1" x14ac:dyDescent="0.2">
      <c r="A3375" s="31"/>
      <c r="B3375" s="32"/>
      <c r="C3375" s="71" t="s">
        <v>7633</v>
      </c>
      <c r="D3375" s="64"/>
      <c r="E3375" s="65">
        <v>10.7</v>
      </c>
      <c r="F3375" s="34"/>
      <c r="G3375" s="34"/>
      <c r="H3375" s="33"/>
      <c r="I3375" s="33"/>
      <c r="J3375" s="33"/>
      <c r="K3375" s="33"/>
    </row>
    <row r="3376" spans="1:11" outlineLevel="1" x14ac:dyDescent="0.2">
      <c r="A3376" s="31"/>
      <c r="B3376" s="32"/>
      <c r="C3376" s="71" t="s">
        <v>7634</v>
      </c>
      <c r="D3376" s="64"/>
      <c r="E3376" s="65"/>
      <c r="F3376" s="34"/>
      <c r="G3376" s="34"/>
      <c r="H3376" s="33"/>
      <c r="I3376" s="33"/>
      <c r="J3376" s="33"/>
      <c r="K3376" s="33"/>
    </row>
    <row r="3377" spans="1:11" outlineLevel="1" x14ac:dyDescent="0.2">
      <c r="A3377" s="31"/>
      <c r="B3377" s="32"/>
      <c r="C3377" s="71" t="s">
        <v>395</v>
      </c>
      <c r="D3377" s="64"/>
      <c r="E3377" s="65"/>
      <c r="F3377" s="34"/>
      <c r="G3377" s="34"/>
      <c r="H3377" s="33"/>
      <c r="I3377" s="33"/>
      <c r="J3377" s="33"/>
      <c r="K3377" s="33"/>
    </row>
    <row r="3378" spans="1:11" outlineLevel="1" x14ac:dyDescent="0.2">
      <c r="A3378" s="31"/>
      <c r="B3378" s="32"/>
      <c r="C3378" s="71" t="s">
        <v>7635</v>
      </c>
      <c r="D3378" s="64"/>
      <c r="E3378" s="65">
        <v>38.76</v>
      </c>
      <c r="F3378" s="34"/>
      <c r="G3378" s="34"/>
      <c r="H3378" s="33"/>
      <c r="I3378" s="33"/>
      <c r="J3378" s="33"/>
      <c r="K3378" s="33"/>
    </row>
    <row r="3379" spans="1:11" outlineLevel="1" x14ac:dyDescent="0.2">
      <c r="A3379" s="31"/>
      <c r="B3379" s="32"/>
      <c r="C3379" s="71" t="s">
        <v>7636</v>
      </c>
      <c r="D3379" s="64"/>
      <c r="E3379" s="65">
        <v>20.079999999999998</v>
      </c>
      <c r="F3379" s="34"/>
      <c r="G3379" s="34"/>
      <c r="H3379" s="33"/>
      <c r="I3379" s="33"/>
      <c r="J3379" s="33"/>
      <c r="K3379" s="33"/>
    </row>
    <row r="3380" spans="1:11" outlineLevel="1" x14ac:dyDescent="0.2">
      <c r="A3380" s="31"/>
      <c r="B3380" s="32"/>
      <c r="C3380" s="71" t="s">
        <v>7637</v>
      </c>
      <c r="D3380" s="64"/>
      <c r="E3380" s="65">
        <v>28.42</v>
      </c>
      <c r="F3380" s="34"/>
      <c r="G3380" s="34"/>
      <c r="H3380" s="33"/>
      <c r="I3380" s="33"/>
      <c r="J3380" s="33"/>
      <c r="K3380" s="33"/>
    </row>
    <row r="3381" spans="1:11" outlineLevel="1" x14ac:dyDescent="0.2">
      <c r="A3381" s="31"/>
      <c r="B3381" s="32"/>
      <c r="C3381" s="71" t="s">
        <v>7638</v>
      </c>
      <c r="D3381" s="64"/>
      <c r="E3381" s="65"/>
      <c r="F3381" s="34"/>
      <c r="G3381" s="34"/>
      <c r="H3381" s="33"/>
      <c r="I3381" s="33"/>
      <c r="J3381" s="33"/>
      <c r="K3381" s="33"/>
    </row>
    <row r="3382" spans="1:11" outlineLevel="1" x14ac:dyDescent="0.2">
      <c r="A3382" s="31"/>
      <c r="B3382" s="32"/>
      <c r="C3382" s="71" t="s">
        <v>404</v>
      </c>
      <c r="D3382" s="64"/>
      <c r="E3382" s="65"/>
      <c r="F3382" s="34"/>
      <c r="G3382" s="34"/>
      <c r="H3382" s="33"/>
      <c r="I3382" s="33"/>
      <c r="J3382" s="33"/>
      <c r="K3382" s="33"/>
    </row>
    <row r="3383" spans="1:11" outlineLevel="1" x14ac:dyDescent="0.2">
      <c r="A3383" s="31"/>
      <c r="B3383" s="32"/>
      <c r="C3383" s="71" t="s">
        <v>7639</v>
      </c>
      <c r="D3383" s="64"/>
      <c r="E3383" s="65">
        <v>22.46</v>
      </c>
      <c r="F3383" s="34"/>
      <c r="G3383" s="34"/>
      <c r="H3383" s="33"/>
      <c r="I3383" s="33"/>
      <c r="J3383" s="33"/>
      <c r="K3383" s="33"/>
    </row>
    <row r="3384" spans="1:11" outlineLevel="1" x14ac:dyDescent="0.2">
      <c r="A3384" s="31"/>
      <c r="B3384" s="32"/>
      <c r="C3384" s="71" t="s">
        <v>7640</v>
      </c>
      <c r="D3384" s="64"/>
      <c r="E3384" s="65">
        <v>20.56</v>
      </c>
      <c r="F3384" s="34"/>
      <c r="G3384" s="34"/>
      <c r="H3384" s="33"/>
      <c r="I3384" s="33"/>
      <c r="J3384" s="33"/>
      <c r="K3384" s="33"/>
    </row>
    <row r="3385" spans="1:11" outlineLevel="1" x14ac:dyDescent="0.2">
      <c r="A3385" s="31"/>
      <c r="B3385" s="32"/>
      <c r="C3385" s="71" t="s">
        <v>7641</v>
      </c>
      <c r="D3385" s="64"/>
      <c r="E3385" s="65">
        <v>11.34</v>
      </c>
      <c r="F3385" s="34"/>
      <c r="G3385" s="34"/>
      <c r="H3385" s="33"/>
      <c r="I3385" s="33"/>
      <c r="J3385" s="33"/>
      <c r="K3385" s="33"/>
    </row>
    <row r="3386" spans="1:11" outlineLevel="1" x14ac:dyDescent="0.2">
      <c r="A3386" s="31"/>
      <c r="B3386" s="32"/>
      <c r="C3386" s="71" t="s">
        <v>7642</v>
      </c>
      <c r="D3386" s="64"/>
      <c r="E3386" s="65">
        <v>4.46</v>
      </c>
      <c r="F3386" s="34"/>
      <c r="G3386" s="34"/>
      <c r="H3386" s="33"/>
      <c r="I3386" s="33"/>
      <c r="J3386" s="33"/>
      <c r="K3386" s="33"/>
    </row>
    <row r="3387" spans="1:11" outlineLevel="1" x14ac:dyDescent="0.2">
      <c r="A3387" s="31"/>
      <c r="B3387" s="32"/>
      <c r="C3387" s="71" t="s">
        <v>7643</v>
      </c>
      <c r="D3387" s="64"/>
      <c r="E3387" s="65"/>
      <c r="F3387" s="34"/>
      <c r="G3387" s="34"/>
      <c r="H3387" s="33"/>
      <c r="I3387" s="33"/>
      <c r="J3387" s="33"/>
      <c r="K3387" s="33"/>
    </row>
    <row r="3388" spans="1:11" outlineLevel="1" x14ac:dyDescent="0.2">
      <c r="A3388" s="31"/>
      <c r="B3388" s="32"/>
      <c r="C3388" s="71" t="s">
        <v>404</v>
      </c>
      <c r="D3388" s="64"/>
      <c r="E3388" s="65"/>
      <c r="F3388" s="34"/>
      <c r="G3388" s="34"/>
      <c r="H3388" s="33"/>
      <c r="I3388" s="33"/>
      <c r="J3388" s="33"/>
      <c r="K3388" s="33"/>
    </row>
    <row r="3389" spans="1:11" outlineLevel="1" x14ac:dyDescent="0.2">
      <c r="A3389" s="31"/>
      <c r="B3389" s="32"/>
      <c r="C3389" s="71" t="s">
        <v>7644</v>
      </c>
      <c r="D3389" s="64"/>
      <c r="E3389" s="65">
        <v>64.959999999999994</v>
      </c>
      <c r="F3389" s="34"/>
      <c r="G3389" s="34"/>
      <c r="H3389" s="33"/>
      <c r="I3389" s="33"/>
      <c r="J3389" s="33"/>
      <c r="K3389" s="33"/>
    </row>
    <row r="3390" spans="1:11" outlineLevel="1" x14ac:dyDescent="0.2">
      <c r="A3390" s="31"/>
      <c r="B3390" s="32"/>
      <c r="C3390" s="71" t="s">
        <v>408</v>
      </c>
      <c r="D3390" s="64"/>
      <c r="E3390" s="65"/>
      <c r="F3390" s="34"/>
      <c r="G3390" s="34"/>
      <c r="H3390" s="33"/>
      <c r="I3390" s="33"/>
      <c r="J3390" s="33"/>
      <c r="K3390" s="33"/>
    </row>
    <row r="3391" spans="1:11" outlineLevel="1" x14ac:dyDescent="0.2">
      <c r="A3391" s="31"/>
      <c r="B3391" s="32"/>
      <c r="C3391" s="71" t="s">
        <v>7645</v>
      </c>
      <c r="D3391" s="64"/>
      <c r="E3391" s="65">
        <v>86.7</v>
      </c>
      <c r="F3391" s="34"/>
      <c r="G3391" s="34"/>
      <c r="H3391" s="33"/>
      <c r="I3391" s="33"/>
      <c r="J3391" s="33"/>
      <c r="K3391" s="33"/>
    </row>
    <row r="3392" spans="1:11" outlineLevel="1" x14ac:dyDescent="0.2">
      <c r="A3392" s="31"/>
      <c r="B3392" s="32"/>
      <c r="C3392" s="71" t="s">
        <v>7646</v>
      </c>
      <c r="D3392" s="64"/>
      <c r="E3392" s="65">
        <v>27.24</v>
      </c>
      <c r="F3392" s="34"/>
      <c r="G3392" s="34"/>
      <c r="H3392" s="33"/>
      <c r="I3392" s="33"/>
      <c r="J3392" s="33"/>
      <c r="K3392" s="33"/>
    </row>
    <row r="3393" spans="1:11" outlineLevel="1" x14ac:dyDescent="0.2">
      <c r="A3393" s="31"/>
      <c r="B3393" s="32"/>
      <c r="C3393" s="71" t="s">
        <v>411</v>
      </c>
      <c r="D3393" s="64"/>
      <c r="E3393" s="65"/>
      <c r="F3393" s="34"/>
      <c r="G3393" s="34"/>
      <c r="H3393" s="33"/>
      <c r="I3393" s="33"/>
      <c r="J3393" s="33"/>
      <c r="K3393" s="33"/>
    </row>
    <row r="3394" spans="1:11" outlineLevel="1" x14ac:dyDescent="0.2">
      <c r="A3394" s="31"/>
      <c r="B3394" s="32"/>
      <c r="C3394" s="71" t="s">
        <v>7647</v>
      </c>
      <c r="D3394" s="64"/>
      <c r="E3394" s="65">
        <v>22.3</v>
      </c>
      <c r="F3394" s="34"/>
      <c r="G3394" s="34"/>
      <c r="H3394" s="33"/>
      <c r="I3394" s="33"/>
      <c r="J3394" s="33"/>
      <c r="K3394" s="33"/>
    </row>
    <row r="3395" spans="1:11" outlineLevel="1" x14ac:dyDescent="0.2">
      <c r="A3395" s="31"/>
      <c r="B3395" s="32"/>
      <c r="C3395" s="71" t="s">
        <v>7648</v>
      </c>
      <c r="D3395" s="64"/>
      <c r="E3395" s="65">
        <v>69.38</v>
      </c>
      <c r="F3395" s="34"/>
      <c r="G3395" s="34"/>
      <c r="H3395" s="33"/>
      <c r="I3395" s="33"/>
      <c r="J3395" s="33"/>
      <c r="K3395" s="33"/>
    </row>
    <row r="3396" spans="1:11" outlineLevel="1" x14ac:dyDescent="0.2">
      <c r="A3396" s="31"/>
      <c r="B3396" s="32"/>
      <c r="C3396" s="71" t="s">
        <v>415</v>
      </c>
      <c r="D3396" s="64"/>
      <c r="E3396" s="65"/>
      <c r="F3396" s="34"/>
      <c r="G3396" s="34"/>
      <c r="H3396" s="33"/>
      <c r="I3396" s="33"/>
      <c r="J3396" s="33"/>
      <c r="K3396" s="33"/>
    </row>
    <row r="3397" spans="1:11" outlineLevel="1" x14ac:dyDescent="0.2">
      <c r="A3397" s="31"/>
      <c r="B3397" s="32"/>
      <c r="C3397" s="71" t="s">
        <v>7649</v>
      </c>
      <c r="D3397" s="64"/>
      <c r="E3397" s="65">
        <v>17.72</v>
      </c>
      <c r="F3397" s="34"/>
      <c r="G3397" s="34"/>
      <c r="H3397" s="33"/>
      <c r="I3397" s="33"/>
      <c r="J3397" s="33"/>
      <c r="K3397" s="33"/>
    </row>
    <row r="3398" spans="1:11" outlineLevel="1" x14ac:dyDescent="0.2">
      <c r="A3398" s="31"/>
      <c r="B3398" s="32"/>
      <c r="C3398" s="71" t="s">
        <v>7650</v>
      </c>
      <c r="D3398" s="64"/>
      <c r="E3398" s="65">
        <v>76.84</v>
      </c>
      <c r="F3398" s="34"/>
      <c r="G3398" s="34"/>
      <c r="H3398" s="33"/>
      <c r="I3398" s="33"/>
      <c r="J3398" s="33"/>
      <c r="K3398" s="33"/>
    </row>
    <row r="3399" spans="1:11" ht="22.5" outlineLevel="1" x14ac:dyDescent="0.2">
      <c r="A3399" s="43">
        <v>280</v>
      </c>
      <c r="B3399" s="44" t="s">
        <v>2865</v>
      </c>
      <c r="C3399" s="59" t="s">
        <v>2822</v>
      </c>
      <c r="D3399" s="45" t="s">
        <v>179</v>
      </c>
      <c r="E3399" s="46">
        <v>2.5819999999999999</v>
      </c>
      <c r="F3399" s="47">
        <v>0</v>
      </c>
      <c r="G3399" s="48">
        <f>ROUND(E3399*F3399,2)</f>
        <v>0</v>
      </c>
      <c r="H3399" s="46">
        <v>0</v>
      </c>
      <c r="I3399" s="46">
        <f>ROUND(E3399*H3399,2)</f>
        <v>0</v>
      </c>
      <c r="J3399" s="46">
        <v>1.4</v>
      </c>
      <c r="K3399" s="46">
        <f>ROUND(E3399*J3399,2)</f>
        <v>3.61</v>
      </c>
    </row>
    <row r="3400" spans="1:11" outlineLevel="1" x14ac:dyDescent="0.2">
      <c r="A3400" s="31"/>
      <c r="B3400" s="32"/>
      <c r="C3400" s="71" t="s">
        <v>7651</v>
      </c>
      <c r="D3400" s="64"/>
      <c r="E3400" s="65"/>
      <c r="F3400" s="34"/>
      <c r="G3400" s="34"/>
      <c r="H3400" s="33"/>
      <c r="I3400" s="33"/>
      <c r="J3400" s="33"/>
      <c r="K3400" s="33"/>
    </row>
    <row r="3401" spans="1:11" outlineLevel="1" x14ac:dyDescent="0.2">
      <c r="A3401" s="31"/>
      <c r="B3401" s="32"/>
      <c r="C3401" s="71" t="s">
        <v>395</v>
      </c>
      <c r="D3401" s="64"/>
      <c r="E3401" s="65"/>
      <c r="F3401" s="34"/>
      <c r="G3401" s="34"/>
      <c r="H3401" s="33"/>
      <c r="I3401" s="33"/>
      <c r="J3401" s="33"/>
      <c r="K3401" s="33"/>
    </row>
    <row r="3402" spans="1:11" outlineLevel="1" x14ac:dyDescent="0.2">
      <c r="A3402" s="31"/>
      <c r="B3402" s="32"/>
      <c r="C3402" s="71" t="s">
        <v>7652</v>
      </c>
      <c r="D3402" s="64"/>
      <c r="E3402" s="65">
        <v>1.0660000000000001</v>
      </c>
      <c r="F3402" s="34"/>
      <c r="G3402" s="34"/>
      <c r="H3402" s="33"/>
      <c r="I3402" s="33"/>
      <c r="J3402" s="33"/>
      <c r="K3402" s="33"/>
    </row>
    <row r="3403" spans="1:11" outlineLevel="1" x14ac:dyDescent="0.2">
      <c r="A3403" s="31"/>
      <c r="B3403" s="32"/>
      <c r="C3403" s="71" t="s">
        <v>7653</v>
      </c>
      <c r="D3403" s="64"/>
      <c r="E3403" s="65"/>
      <c r="F3403" s="34"/>
      <c r="G3403" s="34"/>
      <c r="H3403" s="33"/>
      <c r="I3403" s="33"/>
      <c r="J3403" s="33"/>
      <c r="K3403" s="33"/>
    </row>
    <row r="3404" spans="1:11" outlineLevel="1" x14ac:dyDescent="0.2">
      <c r="A3404" s="31"/>
      <c r="B3404" s="32"/>
      <c r="C3404" s="71" t="s">
        <v>395</v>
      </c>
      <c r="D3404" s="64"/>
      <c r="E3404" s="65"/>
      <c r="F3404" s="34"/>
      <c r="G3404" s="34"/>
      <c r="H3404" s="33"/>
      <c r="I3404" s="33"/>
      <c r="J3404" s="33"/>
      <c r="K3404" s="33"/>
    </row>
    <row r="3405" spans="1:11" outlineLevel="1" x14ac:dyDescent="0.2">
      <c r="A3405" s="31"/>
      <c r="B3405" s="32"/>
      <c r="C3405" s="71" t="s">
        <v>7654</v>
      </c>
      <c r="D3405" s="64"/>
      <c r="E3405" s="65">
        <v>1.516</v>
      </c>
      <c r="F3405" s="34"/>
      <c r="G3405" s="34"/>
      <c r="H3405" s="33"/>
      <c r="I3405" s="33"/>
      <c r="J3405" s="33"/>
      <c r="K3405" s="33"/>
    </row>
    <row r="3406" spans="1:11" ht="22.5" outlineLevel="1" x14ac:dyDescent="0.2">
      <c r="A3406" s="43">
        <v>281</v>
      </c>
      <c r="B3406" s="44" t="s">
        <v>2865</v>
      </c>
      <c r="C3406" s="59" t="s">
        <v>2822</v>
      </c>
      <c r="D3406" s="45" t="s">
        <v>179</v>
      </c>
      <c r="E3406" s="46">
        <v>5.38</v>
      </c>
      <c r="F3406" s="47">
        <v>0</v>
      </c>
      <c r="G3406" s="48">
        <f>ROUND(E3406*F3406,2)</f>
        <v>0</v>
      </c>
      <c r="H3406" s="46">
        <v>0</v>
      </c>
      <c r="I3406" s="46">
        <f>ROUND(E3406*H3406,2)</f>
        <v>0</v>
      </c>
      <c r="J3406" s="46">
        <v>1.4</v>
      </c>
      <c r="K3406" s="46">
        <f>ROUND(E3406*J3406,2)</f>
        <v>7.53</v>
      </c>
    </row>
    <row r="3407" spans="1:11" outlineLevel="1" x14ac:dyDescent="0.2">
      <c r="A3407" s="31"/>
      <c r="B3407" s="32"/>
      <c r="C3407" s="71" t="s">
        <v>7655</v>
      </c>
      <c r="D3407" s="64"/>
      <c r="E3407" s="65">
        <v>5.38</v>
      </c>
      <c r="F3407" s="34"/>
      <c r="G3407" s="34"/>
      <c r="H3407" s="33"/>
      <c r="I3407" s="33"/>
      <c r="J3407" s="33"/>
      <c r="K3407" s="33"/>
    </row>
    <row r="3408" spans="1:11" ht="22.5" outlineLevel="1" x14ac:dyDescent="0.2">
      <c r="A3408" s="43">
        <v>282</v>
      </c>
      <c r="B3408" s="44" t="s">
        <v>2827</v>
      </c>
      <c r="C3408" s="59" t="s">
        <v>2828</v>
      </c>
      <c r="D3408" s="45" t="s">
        <v>179</v>
      </c>
      <c r="E3408" s="46">
        <v>154.322</v>
      </c>
      <c r="F3408" s="47">
        <v>0</v>
      </c>
      <c r="G3408" s="48">
        <f>ROUND(E3408*F3408,2)</f>
        <v>0</v>
      </c>
      <c r="H3408" s="46">
        <v>0</v>
      </c>
      <c r="I3408" s="46">
        <f>ROUND(E3408*H3408,2)</f>
        <v>0</v>
      </c>
      <c r="J3408" s="46">
        <v>1.4</v>
      </c>
      <c r="K3408" s="46">
        <f>ROUND(E3408*J3408,2)</f>
        <v>216.05</v>
      </c>
    </row>
    <row r="3409" spans="1:11" outlineLevel="1" x14ac:dyDescent="0.2">
      <c r="A3409" s="31"/>
      <c r="B3409" s="32"/>
      <c r="C3409" s="71" t="s">
        <v>7656</v>
      </c>
      <c r="D3409" s="64"/>
      <c r="E3409" s="65"/>
      <c r="F3409" s="34"/>
      <c r="G3409" s="34"/>
      <c r="H3409" s="33"/>
      <c r="I3409" s="33"/>
      <c r="J3409" s="33"/>
      <c r="K3409" s="33"/>
    </row>
    <row r="3410" spans="1:11" outlineLevel="1" x14ac:dyDescent="0.2">
      <c r="A3410" s="31"/>
      <c r="B3410" s="32"/>
      <c r="C3410" s="71" t="s">
        <v>404</v>
      </c>
      <c r="D3410" s="64"/>
      <c r="E3410" s="65"/>
      <c r="F3410" s="34"/>
      <c r="G3410" s="34"/>
      <c r="H3410" s="33"/>
      <c r="I3410" s="33"/>
      <c r="J3410" s="33"/>
      <c r="K3410" s="33"/>
    </row>
    <row r="3411" spans="1:11" outlineLevel="1" x14ac:dyDescent="0.2">
      <c r="A3411" s="31"/>
      <c r="B3411" s="32"/>
      <c r="C3411" s="71" t="s">
        <v>7657</v>
      </c>
      <c r="D3411" s="64"/>
      <c r="E3411" s="65">
        <v>9.4120000000000008</v>
      </c>
      <c r="F3411" s="34"/>
      <c r="G3411" s="34"/>
      <c r="H3411" s="33"/>
      <c r="I3411" s="33"/>
      <c r="J3411" s="33"/>
      <c r="K3411" s="33"/>
    </row>
    <row r="3412" spans="1:11" outlineLevel="1" x14ac:dyDescent="0.2">
      <c r="A3412" s="31"/>
      <c r="B3412" s="32"/>
      <c r="C3412" s="71" t="s">
        <v>7658</v>
      </c>
      <c r="D3412" s="64"/>
      <c r="E3412" s="65">
        <v>2.3980000000000001</v>
      </c>
      <c r="F3412" s="34"/>
      <c r="G3412" s="34"/>
      <c r="H3412" s="33"/>
      <c r="I3412" s="33"/>
      <c r="J3412" s="33"/>
      <c r="K3412" s="33"/>
    </row>
    <row r="3413" spans="1:11" outlineLevel="1" x14ac:dyDescent="0.2">
      <c r="A3413" s="31"/>
      <c r="B3413" s="32"/>
      <c r="C3413" s="71" t="s">
        <v>7659</v>
      </c>
      <c r="D3413" s="64"/>
      <c r="E3413" s="65">
        <v>0.22</v>
      </c>
      <c r="F3413" s="34"/>
      <c r="G3413" s="34"/>
      <c r="H3413" s="33"/>
      <c r="I3413" s="33"/>
      <c r="J3413" s="33"/>
      <c r="K3413" s="33"/>
    </row>
    <row r="3414" spans="1:11" outlineLevel="1" x14ac:dyDescent="0.2">
      <c r="A3414" s="31"/>
      <c r="B3414" s="32"/>
      <c r="C3414" s="71" t="s">
        <v>408</v>
      </c>
      <c r="D3414" s="64"/>
      <c r="E3414" s="65"/>
      <c r="F3414" s="34"/>
      <c r="G3414" s="34"/>
      <c r="H3414" s="33"/>
      <c r="I3414" s="33"/>
      <c r="J3414" s="33"/>
      <c r="K3414" s="33"/>
    </row>
    <row r="3415" spans="1:11" outlineLevel="1" x14ac:dyDescent="0.2">
      <c r="A3415" s="31"/>
      <c r="B3415" s="32"/>
      <c r="C3415" s="71" t="s">
        <v>7660</v>
      </c>
      <c r="D3415" s="64"/>
      <c r="E3415" s="65">
        <v>7.66</v>
      </c>
      <c r="F3415" s="34"/>
      <c r="G3415" s="34"/>
      <c r="H3415" s="33"/>
      <c r="I3415" s="33"/>
      <c r="J3415" s="33"/>
      <c r="K3415" s="33"/>
    </row>
    <row r="3416" spans="1:11" outlineLevel="1" x14ac:dyDescent="0.2">
      <c r="A3416" s="31"/>
      <c r="B3416" s="32"/>
      <c r="C3416" s="71" t="s">
        <v>415</v>
      </c>
      <c r="D3416" s="64"/>
      <c r="E3416" s="65"/>
      <c r="F3416" s="34"/>
      <c r="G3416" s="34"/>
      <c r="H3416" s="33"/>
      <c r="I3416" s="33"/>
      <c r="J3416" s="33"/>
      <c r="K3416" s="33"/>
    </row>
    <row r="3417" spans="1:11" outlineLevel="1" x14ac:dyDescent="0.2">
      <c r="A3417" s="31"/>
      <c r="B3417" s="32"/>
      <c r="C3417" s="71" t="s">
        <v>7661</v>
      </c>
      <c r="D3417" s="64"/>
      <c r="E3417" s="65">
        <v>7.8010000000000002</v>
      </c>
      <c r="F3417" s="34"/>
      <c r="G3417" s="34"/>
      <c r="H3417" s="33"/>
      <c r="I3417" s="33"/>
      <c r="J3417" s="33"/>
      <c r="K3417" s="33"/>
    </row>
    <row r="3418" spans="1:11" outlineLevel="1" x14ac:dyDescent="0.2">
      <c r="A3418" s="31"/>
      <c r="B3418" s="32"/>
      <c r="C3418" s="71" t="s">
        <v>7662</v>
      </c>
      <c r="D3418" s="64"/>
      <c r="E3418" s="65">
        <v>4.2069999999999999</v>
      </c>
      <c r="F3418" s="34"/>
      <c r="G3418" s="34"/>
      <c r="H3418" s="33"/>
      <c r="I3418" s="33"/>
      <c r="J3418" s="33"/>
      <c r="K3418" s="33"/>
    </row>
    <row r="3419" spans="1:11" outlineLevel="1" x14ac:dyDescent="0.2">
      <c r="A3419" s="31"/>
      <c r="B3419" s="32"/>
      <c r="C3419" s="71" t="s">
        <v>7663</v>
      </c>
      <c r="D3419" s="64"/>
      <c r="E3419" s="65">
        <v>3.681</v>
      </c>
      <c r="F3419" s="34"/>
      <c r="G3419" s="34"/>
      <c r="H3419" s="33"/>
      <c r="I3419" s="33"/>
      <c r="J3419" s="33"/>
      <c r="K3419" s="33"/>
    </row>
    <row r="3420" spans="1:11" outlineLevel="1" x14ac:dyDescent="0.2">
      <c r="A3420" s="31"/>
      <c r="B3420" s="32"/>
      <c r="C3420" s="71" t="s">
        <v>7664</v>
      </c>
      <c r="D3420" s="64"/>
      <c r="E3420" s="65">
        <v>0.53300000000000003</v>
      </c>
      <c r="F3420" s="34"/>
      <c r="G3420" s="34"/>
      <c r="H3420" s="33"/>
      <c r="I3420" s="33"/>
      <c r="J3420" s="33"/>
      <c r="K3420" s="33"/>
    </row>
    <row r="3421" spans="1:11" outlineLevel="1" x14ac:dyDescent="0.2">
      <c r="A3421" s="31"/>
      <c r="B3421" s="32"/>
      <c r="C3421" s="71" t="s">
        <v>7665</v>
      </c>
      <c r="D3421" s="64"/>
      <c r="E3421" s="65">
        <v>7.1520000000000001</v>
      </c>
      <c r="F3421" s="34"/>
      <c r="G3421" s="34"/>
      <c r="H3421" s="33"/>
      <c r="I3421" s="33"/>
      <c r="J3421" s="33"/>
      <c r="K3421" s="33"/>
    </row>
    <row r="3422" spans="1:11" outlineLevel="1" x14ac:dyDescent="0.2">
      <c r="A3422" s="31"/>
      <c r="B3422" s="32"/>
      <c r="C3422" s="71" t="s">
        <v>7666</v>
      </c>
      <c r="D3422" s="64"/>
      <c r="E3422" s="65">
        <v>0.28899999999999998</v>
      </c>
      <c r="F3422" s="34"/>
      <c r="G3422" s="34"/>
      <c r="H3422" s="33"/>
      <c r="I3422" s="33"/>
      <c r="J3422" s="33"/>
      <c r="K3422" s="33"/>
    </row>
    <row r="3423" spans="1:11" outlineLevel="1" x14ac:dyDescent="0.2">
      <c r="A3423" s="31"/>
      <c r="B3423" s="32"/>
      <c r="C3423" s="71" t="s">
        <v>7667</v>
      </c>
      <c r="D3423" s="64"/>
      <c r="E3423" s="65">
        <v>7.6660000000000004</v>
      </c>
      <c r="F3423" s="34"/>
      <c r="G3423" s="34"/>
      <c r="H3423" s="33"/>
      <c r="I3423" s="33"/>
      <c r="J3423" s="33"/>
      <c r="K3423" s="33"/>
    </row>
    <row r="3424" spans="1:11" outlineLevel="1" x14ac:dyDescent="0.2">
      <c r="A3424" s="31"/>
      <c r="B3424" s="32"/>
      <c r="C3424" s="71" t="s">
        <v>7668</v>
      </c>
      <c r="D3424" s="64"/>
      <c r="E3424" s="65"/>
      <c r="F3424" s="34"/>
      <c r="G3424" s="34"/>
      <c r="H3424" s="33"/>
      <c r="I3424" s="33"/>
      <c r="J3424" s="33"/>
      <c r="K3424" s="33"/>
    </row>
    <row r="3425" spans="1:11" outlineLevel="1" x14ac:dyDescent="0.2">
      <c r="A3425" s="31"/>
      <c r="B3425" s="32"/>
      <c r="C3425" s="71" t="s">
        <v>404</v>
      </c>
      <c r="D3425" s="64"/>
      <c r="E3425" s="65"/>
      <c r="F3425" s="34"/>
      <c r="G3425" s="34"/>
      <c r="H3425" s="33"/>
      <c r="I3425" s="33"/>
      <c r="J3425" s="33"/>
      <c r="K3425" s="33"/>
    </row>
    <row r="3426" spans="1:11" outlineLevel="1" x14ac:dyDescent="0.2">
      <c r="A3426" s="31"/>
      <c r="B3426" s="32"/>
      <c r="C3426" s="71" t="s">
        <v>7669</v>
      </c>
      <c r="D3426" s="64"/>
      <c r="E3426" s="65">
        <v>3.1040000000000001</v>
      </c>
      <c r="F3426" s="34"/>
      <c r="G3426" s="34"/>
      <c r="H3426" s="33"/>
      <c r="I3426" s="33"/>
      <c r="J3426" s="33"/>
      <c r="K3426" s="33"/>
    </row>
    <row r="3427" spans="1:11" outlineLevel="1" x14ac:dyDescent="0.2">
      <c r="A3427" s="31"/>
      <c r="B3427" s="32"/>
      <c r="C3427" s="71" t="s">
        <v>7670</v>
      </c>
      <c r="D3427" s="64"/>
      <c r="E3427" s="65">
        <v>7.9649999999999999</v>
      </c>
      <c r="F3427" s="34"/>
      <c r="G3427" s="34"/>
      <c r="H3427" s="33"/>
      <c r="I3427" s="33"/>
      <c r="J3427" s="33"/>
      <c r="K3427" s="33"/>
    </row>
    <row r="3428" spans="1:11" outlineLevel="1" x14ac:dyDescent="0.2">
      <c r="A3428" s="31"/>
      <c r="B3428" s="32"/>
      <c r="C3428" s="71" t="s">
        <v>7671</v>
      </c>
      <c r="D3428" s="64"/>
      <c r="E3428" s="65">
        <v>0.879</v>
      </c>
      <c r="F3428" s="34"/>
      <c r="G3428" s="34"/>
      <c r="H3428" s="33"/>
      <c r="I3428" s="33"/>
      <c r="J3428" s="33"/>
      <c r="K3428" s="33"/>
    </row>
    <row r="3429" spans="1:11" outlineLevel="1" x14ac:dyDescent="0.2">
      <c r="A3429" s="31"/>
      <c r="B3429" s="32"/>
      <c r="C3429" s="71" t="s">
        <v>7672</v>
      </c>
      <c r="D3429" s="64"/>
      <c r="E3429" s="65">
        <v>0.69399999999999995</v>
      </c>
      <c r="F3429" s="34"/>
      <c r="G3429" s="34"/>
      <c r="H3429" s="33"/>
      <c r="I3429" s="33"/>
      <c r="J3429" s="33"/>
      <c r="K3429" s="33"/>
    </row>
    <row r="3430" spans="1:11" outlineLevel="1" x14ac:dyDescent="0.2">
      <c r="A3430" s="31"/>
      <c r="B3430" s="32"/>
      <c r="C3430" s="71" t="s">
        <v>7673</v>
      </c>
      <c r="D3430" s="64"/>
      <c r="E3430" s="65">
        <v>0.11</v>
      </c>
      <c r="F3430" s="34"/>
      <c r="G3430" s="34"/>
      <c r="H3430" s="33"/>
      <c r="I3430" s="33"/>
      <c r="J3430" s="33"/>
      <c r="K3430" s="33"/>
    </row>
    <row r="3431" spans="1:11" outlineLevel="1" x14ac:dyDescent="0.2">
      <c r="A3431" s="31"/>
      <c r="B3431" s="32"/>
      <c r="C3431" s="71" t="s">
        <v>7674</v>
      </c>
      <c r="D3431" s="64"/>
      <c r="E3431" s="65">
        <v>0.26600000000000001</v>
      </c>
      <c r="F3431" s="34"/>
      <c r="G3431" s="34"/>
      <c r="H3431" s="33"/>
      <c r="I3431" s="33"/>
      <c r="J3431" s="33"/>
      <c r="K3431" s="33"/>
    </row>
    <row r="3432" spans="1:11" outlineLevel="1" x14ac:dyDescent="0.2">
      <c r="A3432" s="31"/>
      <c r="B3432" s="32"/>
      <c r="C3432" s="71" t="s">
        <v>7675</v>
      </c>
      <c r="D3432" s="64"/>
      <c r="E3432" s="65">
        <v>0.38700000000000001</v>
      </c>
      <c r="F3432" s="34"/>
      <c r="G3432" s="34"/>
      <c r="H3432" s="33"/>
      <c r="I3432" s="33"/>
      <c r="J3432" s="33"/>
      <c r="K3432" s="33"/>
    </row>
    <row r="3433" spans="1:11" outlineLevel="1" x14ac:dyDescent="0.2">
      <c r="A3433" s="31"/>
      <c r="B3433" s="32"/>
      <c r="C3433" s="71" t="s">
        <v>7676</v>
      </c>
      <c r="D3433" s="64"/>
      <c r="E3433" s="65">
        <v>0.128</v>
      </c>
      <c r="F3433" s="34"/>
      <c r="G3433" s="34"/>
      <c r="H3433" s="33"/>
      <c r="I3433" s="33"/>
      <c r="J3433" s="33"/>
      <c r="K3433" s="33"/>
    </row>
    <row r="3434" spans="1:11" outlineLevel="1" x14ac:dyDescent="0.2">
      <c r="A3434" s="31"/>
      <c r="B3434" s="32"/>
      <c r="C3434" s="71" t="s">
        <v>7677</v>
      </c>
      <c r="D3434" s="64"/>
      <c r="E3434" s="65">
        <v>0.51500000000000001</v>
      </c>
      <c r="F3434" s="34"/>
      <c r="G3434" s="34"/>
      <c r="H3434" s="33"/>
      <c r="I3434" s="33"/>
      <c r="J3434" s="33"/>
      <c r="K3434" s="33"/>
    </row>
    <row r="3435" spans="1:11" outlineLevel="1" x14ac:dyDescent="0.2">
      <c r="A3435" s="31"/>
      <c r="B3435" s="32"/>
      <c r="C3435" s="71" t="s">
        <v>7678</v>
      </c>
      <c r="D3435" s="64"/>
      <c r="E3435" s="65"/>
      <c r="F3435" s="34"/>
      <c r="G3435" s="34"/>
      <c r="H3435" s="33"/>
      <c r="I3435" s="33"/>
      <c r="J3435" s="33"/>
      <c r="K3435" s="33"/>
    </row>
    <row r="3436" spans="1:11" outlineLevel="1" x14ac:dyDescent="0.2">
      <c r="A3436" s="31"/>
      <c r="B3436" s="32"/>
      <c r="C3436" s="71" t="s">
        <v>404</v>
      </c>
      <c r="D3436" s="64"/>
      <c r="E3436" s="65"/>
      <c r="F3436" s="34"/>
      <c r="G3436" s="34"/>
      <c r="H3436" s="33"/>
      <c r="I3436" s="33"/>
      <c r="J3436" s="33"/>
      <c r="K3436" s="33"/>
    </row>
    <row r="3437" spans="1:11" outlineLevel="1" x14ac:dyDescent="0.2">
      <c r="A3437" s="31"/>
      <c r="B3437" s="32"/>
      <c r="C3437" s="71" t="s">
        <v>7679</v>
      </c>
      <c r="D3437" s="64"/>
      <c r="E3437" s="65">
        <v>1.2696000000000001</v>
      </c>
      <c r="F3437" s="34"/>
      <c r="G3437" s="34"/>
      <c r="H3437" s="33"/>
      <c r="I3437" s="33"/>
      <c r="J3437" s="33"/>
      <c r="K3437" s="33"/>
    </row>
    <row r="3438" spans="1:11" outlineLevel="1" x14ac:dyDescent="0.2">
      <c r="A3438" s="31"/>
      <c r="B3438" s="32"/>
      <c r="C3438" s="71" t="s">
        <v>7680</v>
      </c>
      <c r="D3438" s="64"/>
      <c r="E3438" s="65">
        <v>0.78239999999999998</v>
      </c>
      <c r="F3438" s="34"/>
      <c r="G3438" s="34"/>
      <c r="H3438" s="33"/>
      <c r="I3438" s="33"/>
      <c r="J3438" s="33"/>
      <c r="K3438" s="33"/>
    </row>
    <row r="3439" spans="1:11" outlineLevel="1" x14ac:dyDescent="0.2">
      <c r="A3439" s="31"/>
      <c r="B3439" s="32"/>
      <c r="C3439" s="71" t="s">
        <v>408</v>
      </c>
      <c r="D3439" s="64"/>
      <c r="E3439" s="65"/>
      <c r="F3439" s="34"/>
      <c r="G3439" s="34"/>
      <c r="H3439" s="33"/>
      <c r="I3439" s="33"/>
      <c r="J3439" s="33"/>
      <c r="K3439" s="33"/>
    </row>
    <row r="3440" spans="1:11" outlineLevel="1" x14ac:dyDescent="0.2">
      <c r="A3440" s="31"/>
      <c r="B3440" s="32"/>
      <c r="C3440" s="71" t="s">
        <v>7681</v>
      </c>
      <c r="D3440" s="64"/>
      <c r="E3440" s="65">
        <v>0.2802</v>
      </c>
      <c r="F3440" s="34"/>
      <c r="G3440" s="34"/>
      <c r="H3440" s="33"/>
      <c r="I3440" s="33"/>
      <c r="J3440" s="33"/>
      <c r="K3440" s="33"/>
    </row>
    <row r="3441" spans="1:11" outlineLevel="1" x14ac:dyDescent="0.2">
      <c r="A3441" s="31"/>
      <c r="B3441" s="32"/>
      <c r="C3441" s="71" t="s">
        <v>411</v>
      </c>
      <c r="D3441" s="64"/>
      <c r="E3441" s="65"/>
      <c r="F3441" s="34"/>
      <c r="G3441" s="34"/>
      <c r="H3441" s="33"/>
      <c r="I3441" s="33"/>
      <c r="J3441" s="33"/>
      <c r="K3441" s="33"/>
    </row>
    <row r="3442" spans="1:11" outlineLevel="1" x14ac:dyDescent="0.2">
      <c r="A3442" s="31"/>
      <c r="B3442" s="32"/>
      <c r="C3442" s="71" t="s">
        <v>7682</v>
      </c>
      <c r="D3442" s="64"/>
      <c r="E3442" s="65">
        <v>0.28260000000000002</v>
      </c>
      <c r="F3442" s="34"/>
      <c r="G3442" s="34"/>
      <c r="H3442" s="33"/>
      <c r="I3442" s="33"/>
      <c r="J3442" s="33"/>
      <c r="K3442" s="33"/>
    </row>
    <row r="3443" spans="1:11" outlineLevel="1" x14ac:dyDescent="0.2">
      <c r="A3443" s="31"/>
      <c r="B3443" s="32"/>
      <c r="C3443" s="71" t="s">
        <v>7683</v>
      </c>
      <c r="D3443" s="64"/>
      <c r="E3443" s="65">
        <v>1.7243999999999999</v>
      </c>
      <c r="F3443" s="34"/>
      <c r="G3443" s="34"/>
      <c r="H3443" s="33"/>
      <c r="I3443" s="33"/>
      <c r="J3443" s="33"/>
      <c r="K3443" s="33"/>
    </row>
    <row r="3444" spans="1:11" outlineLevel="1" x14ac:dyDescent="0.2">
      <c r="A3444" s="31"/>
      <c r="B3444" s="32"/>
      <c r="C3444" s="71" t="s">
        <v>415</v>
      </c>
      <c r="D3444" s="64"/>
      <c r="E3444" s="65"/>
      <c r="F3444" s="34"/>
      <c r="G3444" s="34"/>
      <c r="H3444" s="33"/>
      <c r="I3444" s="33"/>
      <c r="J3444" s="33"/>
      <c r="K3444" s="33"/>
    </row>
    <row r="3445" spans="1:11" outlineLevel="1" x14ac:dyDescent="0.2">
      <c r="A3445" s="31"/>
      <c r="B3445" s="32"/>
      <c r="C3445" s="71" t="s">
        <v>7684</v>
      </c>
      <c r="D3445" s="64"/>
      <c r="E3445" s="65">
        <v>1.9902</v>
      </c>
      <c r="F3445" s="34"/>
      <c r="G3445" s="34"/>
      <c r="H3445" s="33"/>
      <c r="I3445" s="33"/>
      <c r="J3445" s="33"/>
      <c r="K3445" s="33"/>
    </row>
    <row r="3446" spans="1:11" outlineLevel="1" x14ac:dyDescent="0.2">
      <c r="A3446" s="31"/>
      <c r="B3446" s="32"/>
      <c r="C3446" s="71" t="s">
        <v>7685</v>
      </c>
      <c r="D3446" s="64"/>
      <c r="E3446" s="65">
        <v>1.4238</v>
      </c>
      <c r="F3446" s="34"/>
      <c r="G3446" s="34"/>
      <c r="H3446" s="33"/>
      <c r="I3446" s="33"/>
      <c r="J3446" s="33"/>
      <c r="K3446" s="33"/>
    </row>
    <row r="3447" spans="1:11" outlineLevel="1" x14ac:dyDescent="0.2">
      <c r="A3447" s="31"/>
      <c r="B3447" s="32"/>
      <c r="C3447" s="71" t="s">
        <v>7686</v>
      </c>
      <c r="D3447" s="64"/>
      <c r="E3447" s="65"/>
      <c r="F3447" s="34"/>
      <c r="G3447" s="34"/>
      <c r="H3447" s="33"/>
      <c r="I3447" s="33"/>
      <c r="J3447" s="33"/>
      <c r="K3447" s="33"/>
    </row>
    <row r="3448" spans="1:11" outlineLevel="1" x14ac:dyDescent="0.2">
      <c r="A3448" s="31"/>
      <c r="B3448" s="32"/>
      <c r="C3448" s="71" t="s">
        <v>404</v>
      </c>
      <c r="D3448" s="64"/>
      <c r="E3448" s="65"/>
      <c r="F3448" s="34"/>
      <c r="G3448" s="34"/>
      <c r="H3448" s="33"/>
      <c r="I3448" s="33"/>
      <c r="J3448" s="33"/>
      <c r="K3448" s="33"/>
    </row>
    <row r="3449" spans="1:11" outlineLevel="1" x14ac:dyDescent="0.2">
      <c r="A3449" s="31"/>
      <c r="B3449" s="32"/>
      <c r="C3449" s="71" t="s">
        <v>7687</v>
      </c>
      <c r="D3449" s="64"/>
      <c r="E3449" s="65">
        <v>7.1597999999999997</v>
      </c>
      <c r="F3449" s="34"/>
      <c r="G3449" s="34"/>
      <c r="H3449" s="33"/>
      <c r="I3449" s="33"/>
      <c r="J3449" s="33"/>
      <c r="K3449" s="33"/>
    </row>
    <row r="3450" spans="1:11" outlineLevel="1" x14ac:dyDescent="0.2">
      <c r="A3450" s="31"/>
      <c r="B3450" s="32"/>
      <c r="C3450" s="71" t="s">
        <v>7688</v>
      </c>
      <c r="D3450" s="64"/>
      <c r="E3450" s="65">
        <v>0.19020000000000001</v>
      </c>
      <c r="F3450" s="34"/>
      <c r="G3450" s="34"/>
      <c r="H3450" s="33"/>
      <c r="I3450" s="33"/>
      <c r="J3450" s="33"/>
      <c r="K3450" s="33"/>
    </row>
    <row r="3451" spans="1:11" outlineLevel="1" x14ac:dyDescent="0.2">
      <c r="A3451" s="31"/>
      <c r="B3451" s="32"/>
      <c r="C3451" s="71" t="s">
        <v>7689</v>
      </c>
      <c r="D3451" s="64"/>
      <c r="E3451" s="65">
        <v>0.70020000000000004</v>
      </c>
      <c r="F3451" s="34"/>
      <c r="G3451" s="34"/>
      <c r="H3451" s="33"/>
      <c r="I3451" s="33"/>
      <c r="J3451" s="33"/>
      <c r="K3451" s="33"/>
    </row>
    <row r="3452" spans="1:11" outlineLevel="1" x14ac:dyDescent="0.2">
      <c r="A3452" s="31"/>
      <c r="B3452" s="32"/>
      <c r="C3452" s="71" t="s">
        <v>7690</v>
      </c>
      <c r="D3452" s="64"/>
      <c r="E3452" s="65">
        <v>0.186</v>
      </c>
      <c r="F3452" s="34"/>
      <c r="G3452" s="34"/>
      <c r="H3452" s="33"/>
      <c r="I3452" s="33"/>
      <c r="J3452" s="33"/>
      <c r="K3452" s="33"/>
    </row>
    <row r="3453" spans="1:11" outlineLevel="1" x14ac:dyDescent="0.2">
      <c r="A3453" s="31"/>
      <c r="B3453" s="32"/>
      <c r="C3453" s="71" t="s">
        <v>7691</v>
      </c>
      <c r="D3453" s="64"/>
      <c r="E3453" s="65">
        <v>0.36899999999999999</v>
      </c>
      <c r="F3453" s="34"/>
      <c r="G3453" s="34"/>
      <c r="H3453" s="33"/>
      <c r="I3453" s="33"/>
      <c r="J3453" s="33"/>
      <c r="K3453" s="33"/>
    </row>
    <row r="3454" spans="1:11" outlineLevel="1" x14ac:dyDescent="0.2">
      <c r="A3454" s="31"/>
      <c r="B3454" s="32"/>
      <c r="C3454" s="71" t="s">
        <v>7692</v>
      </c>
      <c r="D3454" s="64"/>
      <c r="E3454" s="65">
        <v>0.83940000000000003</v>
      </c>
      <c r="F3454" s="34"/>
      <c r="G3454" s="34"/>
      <c r="H3454" s="33"/>
      <c r="I3454" s="33"/>
      <c r="J3454" s="33"/>
      <c r="K3454" s="33"/>
    </row>
    <row r="3455" spans="1:11" outlineLevel="1" x14ac:dyDescent="0.2">
      <c r="A3455" s="31"/>
      <c r="B3455" s="32"/>
      <c r="C3455" s="71" t="s">
        <v>7693</v>
      </c>
      <c r="D3455" s="64"/>
      <c r="E3455" s="65">
        <v>0.12720000000000001</v>
      </c>
      <c r="F3455" s="34"/>
      <c r="G3455" s="34"/>
      <c r="H3455" s="33"/>
      <c r="I3455" s="33"/>
      <c r="J3455" s="33"/>
      <c r="K3455" s="33"/>
    </row>
    <row r="3456" spans="1:11" outlineLevel="1" x14ac:dyDescent="0.2">
      <c r="A3456" s="31"/>
      <c r="B3456" s="32"/>
      <c r="C3456" s="71" t="s">
        <v>7694</v>
      </c>
      <c r="D3456" s="64"/>
      <c r="E3456" s="65">
        <v>0.12720000000000001</v>
      </c>
      <c r="F3456" s="34"/>
      <c r="G3456" s="34"/>
      <c r="H3456" s="33"/>
      <c r="I3456" s="33"/>
      <c r="J3456" s="33"/>
      <c r="K3456" s="33"/>
    </row>
    <row r="3457" spans="1:11" outlineLevel="1" x14ac:dyDescent="0.2">
      <c r="A3457" s="31"/>
      <c r="B3457" s="32"/>
      <c r="C3457" s="71" t="s">
        <v>7695</v>
      </c>
      <c r="D3457" s="64"/>
      <c r="E3457" s="65">
        <v>5.3999999999999999E-2</v>
      </c>
      <c r="F3457" s="34"/>
      <c r="G3457" s="34"/>
      <c r="H3457" s="33"/>
      <c r="I3457" s="33"/>
      <c r="J3457" s="33"/>
      <c r="K3457" s="33"/>
    </row>
    <row r="3458" spans="1:11" outlineLevel="1" x14ac:dyDescent="0.2">
      <c r="A3458" s="31"/>
      <c r="B3458" s="32"/>
      <c r="C3458" s="71" t="s">
        <v>7696</v>
      </c>
      <c r="D3458" s="64"/>
      <c r="E3458" s="65">
        <v>7.4399999999999994E-2</v>
      </c>
      <c r="F3458" s="34"/>
      <c r="G3458" s="34"/>
      <c r="H3458" s="33"/>
      <c r="I3458" s="33"/>
      <c r="J3458" s="33"/>
      <c r="K3458" s="33"/>
    </row>
    <row r="3459" spans="1:11" outlineLevel="1" x14ac:dyDescent="0.2">
      <c r="A3459" s="31"/>
      <c r="B3459" s="32"/>
      <c r="C3459" s="71" t="s">
        <v>408</v>
      </c>
      <c r="D3459" s="64"/>
      <c r="E3459" s="65"/>
      <c r="F3459" s="34"/>
      <c r="G3459" s="34"/>
      <c r="H3459" s="33"/>
      <c r="I3459" s="33"/>
      <c r="J3459" s="33"/>
      <c r="K3459" s="33"/>
    </row>
    <row r="3460" spans="1:11" outlineLevel="1" x14ac:dyDescent="0.2">
      <c r="A3460" s="31"/>
      <c r="B3460" s="32"/>
      <c r="C3460" s="71" t="s">
        <v>7697</v>
      </c>
      <c r="D3460" s="64"/>
      <c r="E3460" s="65">
        <v>9.4475999999999996</v>
      </c>
      <c r="F3460" s="34"/>
      <c r="G3460" s="34"/>
      <c r="H3460" s="33"/>
      <c r="I3460" s="33"/>
      <c r="J3460" s="33"/>
      <c r="K3460" s="33"/>
    </row>
    <row r="3461" spans="1:11" outlineLevel="1" x14ac:dyDescent="0.2">
      <c r="A3461" s="31"/>
      <c r="B3461" s="32"/>
      <c r="C3461" s="71" t="s">
        <v>7698</v>
      </c>
      <c r="D3461" s="64"/>
      <c r="E3461" s="65">
        <v>1.9763999999999999</v>
      </c>
      <c r="F3461" s="34"/>
      <c r="G3461" s="34"/>
      <c r="H3461" s="33"/>
      <c r="I3461" s="33"/>
      <c r="J3461" s="33"/>
      <c r="K3461" s="33"/>
    </row>
    <row r="3462" spans="1:11" outlineLevel="1" x14ac:dyDescent="0.2">
      <c r="A3462" s="31"/>
      <c r="B3462" s="32"/>
      <c r="C3462" s="71" t="s">
        <v>7699</v>
      </c>
      <c r="D3462" s="64"/>
      <c r="E3462" s="65">
        <v>0.18240000000000001</v>
      </c>
      <c r="F3462" s="34"/>
      <c r="G3462" s="34"/>
      <c r="H3462" s="33"/>
      <c r="I3462" s="33"/>
      <c r="J3462" s="33"/>
      <c r="K3462" s="33"/>
    </row>
    <row r="3463" spans="1:11" outlineLevel="1" x14ac:dyDescent="0.2">
      <c r="A3463" s="31"/>
      <c r="B3463" s="32"/>
      <c r="C3463" s="71" t="s">
        <v>7700</v>
      </c>
      <c r="D3463" s="64"/>
      <c r="E3463" s="65">
        <v>1.2924</v>
      </c>
      <c r="F3463" s="34"/>
      <c r="G3463" s="34"/>
      <c r="H3463" s="33"/>
      <c r="I3463" s="33"/>
      <c r="J3463" s="33"/>
      <c r="K3463" s="33"/>
    </row>
    <row r="3464" spans="1:11" outlineLevel="1" x14ac:dyDescent="0.2">
      <c r="A3464" s="31"/>
      <c r="B3464" s="32"/>
      <c r="C3464" s="71" t="s">
        <v>7701</v>
      </c>
      <c r="D3464" s="64"/>
      <c r="E3464" s="65">
        <v>0.1134</v>
      </c>
      <c r="F3464" s="34"/>
      <c r="G3464" s="34"/>
      <c r="H3464" s="33"/>
      <c r="I3464" s="33"/>
      <c r="J3464" s="33"/>
      <c r="K3464" s="33"/>
    </row>
    <row r="3465" spans="1:11" outlineLevel="1" x14ac:dyDescent="0.2">
      <c r="A3465" s="31"/>
      <c r="B3465" s="32"/>
      <c r="C3465" s="71" t="s">
        <v>7702</v>
      </c>
      <c r="D3465" s="64"/>
      <c r="E3465" s="65">
        <v>0.26040000000000002</v>
      </c>
      <c r="F3465" s="34"/>
      <c r="G3465" s="34"/>
      <c r="H3465" s="33"/>
      <c r="I3465" s="33"/>
      <c r="J3465" s="33"/>
      <c r="K3465" s="33"/>
    </row>
    <row r="3466" spans="1:11" outlineLevel="1" x14ac:dyDescent="0.2">
      <c r="A3466" s="31"/>
      <c r="B3466" s="32"/>
      <c r="C3466" s="71" t="s">
        <v>411</v>
      </c>
      <c r="D3466" s="64"/>
      <c r="E3466" s="65"/>
      <c r="F3466" s="34"/>
      <c r="G3466" s="34"/>
      <c r="H3466" s="33"/>
      <c r="I3466" s="33"/>
      <c r="J3466" s="33"/>
      <c r="K3466" s="33"/>
    </row>
    <row r="3467" spans="1:11" outlineLevel="1" x14ac:dyDescent="0.2">
      <c r="A3467" s="31"/>
      <c r="B3467" s="32"/>
      <c r="C3467" s="71" t="s">
        <v>7703</v>
      </c>
      <c r="D3467" s="64"/>
      <c r="E3467" s="65">
        <v>1.7382</v>
      </c>
      <c r="F3467" s="34"/>
      <c r="G3467" s="34"/>
      <c r="H3467" s="33"/>
      <c r="I3467" s="33"/>
      <c r="J3467" s="33"/>
      <c r="K3467" s="33"/>
    </row>
    <row r="3468" spans="1:11" outlineLevel="1" x14ac:dyDescent="0.2">
      <c r="A3468" s="31"/>
      <c r="B3468" s="32"/>
      <c r="C3468" s="71" t="s">
        <v>7704</v>
      </c>
      <c r="D3468" s="64"/>
      <c r="E3468" s="65">
        <v>7.7640000000000002</v>
      </c>
      <c r="F3468" s="34"/>
      <c r="G3468" s="34"/>
      <c r="H3468" s="33"/>
      <c r="I3468" s="33"/>
      <c r="J3468" s="33"/>
      <c r="K3468" s="33"/>
    </row>
    <row r="3469" spans="1:11" outlineLevel="1" x14ac:dyDescent="0.2">
      <c r="A3469" s="31"/>
      <c r="B3469" s="32"/>
      <c r="C3469" s="71" t="s">
        <v>7705</v>
      </c>
      <c r="D3469" s="64"/>
      <c r="E3469" s="65">
        <v>0.19320000000000001</v>
      </c>
      <c r="F3469" s="34"/>
      <c r="G3469" s="34"/>
      <c r="H3469" s="33"/>
      <c r="I3469" s="33"/>
      <c r="J3469" s="33"/>
      <c r="K3469" s="33"/>
    </row>
    <row r="3470" spans="1:11" outlineLevel="1" x14ac:dyDescent="0.2">
      <c r="A3470" s="31"/>
      <c r="B3470" s="32"/>
      <c r="C3470" s="71" t="s">
        <v>7706</v>
      </c>
      <c r="D3470" s="64"/>
      <c r="E3470" s="65">
        <v>1.6013999999999999</v>
      </c>
      <c r="F3470" s="34"/>
      <c r="G3470" s="34"/>
      <c r="H3470" s="33"/>
      <c r="I3470" s="33"/>
      <c r="J3470" s="33"/>
      <c r="K3470" s="33"/>
    </row>
    <row r="3471" spans="1:11" outlineLevel="1" x14ac:dyDescent="0.2">
      <c r="A3471" s="31"/>
      <c r="B3471" s="32"/>
      <c r="C3471" s="71" t="s">
        <v>7707</v>
      </c>
      <c r="D3471" s="64"/>
      <c r="E3471" s="65">
        <v>0.11459999999999999</v>
      </c>
      <c r="F3471" s="34"/>
      <c r="G3471" s="34"/>
      <c r="H3471" s="33"/>
      <c r="I3471" s="33"/>
      <c r="J3471" s="33"/>
      <c r="K3471" s="33"/>
    </row>
    <row r="3472" spans="1:11" outlineLevel="1" x14ac:dyDescent="0.2">
      <c r="A3472" s="31"/>
      <c r="B3472" s="32"/>
      <c r="C3472" s="71" t="s">
        <v>7708</v>
      </c>
      <c r="D3472" s="64"/>
      <c r="E3472" s="65">
        <v>0.09</v>
      </c>
      <c r="F3472" s="34"/>
      <c r="G3472" s="34"/>
      <c r="H3472" s="33"/>
      <c r="I3472" s="33"/>
      <c r="J3472" s="33"/>
      <c r="K3472" s="33"/>
    </row>
    <row r="3473" spans="1:11" outlineLevel="1" x14ac:dyDescent="0.2">
      <c r="A3473" s="31"/>
      <c r="B3473" s="32"/>
      <c r="C3473" s="71" t="s">
        <v>7709</v>
      </c>
      <c r="D3473" s="64"/>
      <c r="E3473" s="65">
        <v>8.0399999999999999E-2</v>
      </c>
      <c r="F3473" s="34"/>
      <c r="G3473" s="34"/>
      <c r="H3473" s="33"/>
      <c r="I3473" s="33"/>
      <c r="J3473" s="33"/>
      <c r="K3473" s="33"/>
    </row>
    <row r="3474" spans="1:11" outlineLevel="1" x14ac:dyDescent="0.2">
      <c r="A3474" s="31"/>
      <c r="B3474" s="32"/>
      <c r="C3474" s="71" t="s">
        <v>7710</v>
      </c>
      <c r="D3474" s="64"/>
      <c r="E3474" s="65">
        <v>8.6400000000000005E-2</v>
      </c>
      <c r="F3474" s="34"/>
      <c r="G3474" s="34"/>
      <c r="H3474" s="33"/>
      <c r="I3474" s="33"/>
      <c r="J3474" s="33"/>
      <c r="K3474" s="33"/>
    </row>
    <row r="3475" spans="1:11" outlineLevel="1" x14ac:dyDescent="0.2">
      <c r="A3475" s="31"/>
      <c r="B3475" s="32"/>
      <c r="C3475" s="71" t="s">
        <v>415</v>
      </c>
      <c r="D3475" s="64"/>
      <c r="E3475" s="65"/>
      <c r="F3475" s="34"/>
      <c r="G3475" s="34"/>
      <c r="H3475" s="33"/>
      <c r="I3475" s="33"/>
      <c r="J3475" s="33"/>
      <c r="K3475" s="33"/>
    </row>
    <row r="3476" spans="1:11" outlineLevel="1" x14ac:dyDescent="0.2">
      <c r="A3476" s="31"/>
      <c r="B3476" s="32"/>
      <c r="C3476" s="71" t="s">
        <v>7711</v>
      </c>
      <c r="D3476" s="64"/>
      <c r="E3476" s="65">
        <v>0.85740000000000005</v>
      </c>
      <c r="F3476" s="34"/>
      <c r="G3476" s="34"/>
      <c r="H3476" s="33"/>
      <c r="I3476" s="33"/>
      <c r="J3476" s="33"/>
      <c r="K3476" s="33"/>
    </row>
    <row r="3477" spans="1:11" outlineLevel="1" x14ac:dyDescent="0.2">
      <c r="A3477" s="31"/>
      <c r="B3477" s="32"/>
      <c r="C3477" s="71" t="s">
        <v>7712</v>
      </c>
      <c r="D3477" s="64"/>
      <c r="E3477" s="65">
        <v>8.4738000000000007</v>
      </c>
      <c r="F3477" s="34"/>
      <c r="G3477" s="34"/>
      <c r="H3477" s="33"/>
      <c r="I3477" s="33"/>
      <c r="J3477" s="33"/>
      <c r="K3477" s="33"/>
    </row>
    <row r="3478" spans="1:11" outlineLevel="1" x14ac:dyDescent="0.2">
      <c r="A3478" s="31"/>
      <c r="B3478" s="32"/>
      <c r="C3478" s="71" t="s">
        <v>7713</v>
      </c>
      <c r="D3478" s="64"/>
      <c r="E3478" s="65">
        <v>0.35399999999999998</v>
      </c>
      <c r="F3478" s="34"/>
      <c r="G3478" s="34"/>
      <c r="H3478" s="33"/>
      <c r="I3478" s="33"/>
      <c r="J3478" s="33"/>
      <c r="K3478" s="33"/>
    </row>
    <row r="3479" spans="1:11" outlineLevel="1" x14ac:dyDescent="0.2">
      <c r="A3479" s="31"/>
      <c r="B3479" s="32"/>
      <c r="C3479" s="71" t="s">
        <v>7714</v>
      </c>
      <c r="D3479" s="64"/>
      <c r="E3479" s="65">
        <v>0.61739999999999995</v>
      </c>
      <c r="F3479" s="34"/>
      <c r="G3479" s="34"/>
      <c r="H3479" s="33"/>
      <c r="I3479" s="33"/>
      <c r="J3479" s="33"/>
      <c r="K3479" s="33"/>
    </row>
    <row r="3480" spans="1:11" outlineLevel="1" x14ac:dyDescent="0.2">
      <c r="A3480" s="31"/>
      <c r="B3480" s="32"/>
      <c r="C3480" s="71" t="s">
        <v>7715</v>
      </c>
      <c r="D3480" s="64"/>
      <c r="E3480" s="65"/>
      <c r="F3480" s="34"/>
      <c r="G3480" s="34"/>
      <c r="H3480" s="33"/>
      <c r="I3480" s="33"/>
      <c r="J3480" s="33"/>
      <c r="K3480" s="33"/>
    </row>
    <row r="3481" spans="1:11" outlineLevel="1" x14ac:dyDescent="0.2">
      <c r="A3481" s="31"/>
      <c r="B3481" s="32"/>
      <c r="C3481" s="71" t="s">
        <v>404</v>
      </c>
      <c r="D3481" s="64"/>
      <c r="E3481" s="65"/>
      <c r="F3481" s="34"/>
      <c r="G3481" s="34"/>
      <c r="H3481" s="33"/>
      <c r="I3481" s="33"/>
      <c r="J3481" s="33"/>
      <c r="K3481" s="33"/>
    </row>
    <row r="3482" spans="1:11" outlineLevel="1" x14ac:dyDescent="0.2">
      <c r="A3482" s="31"/>
      <c r="B3482" s="32"/>
      <c r="C3482" s="71" t="s">
        <v>7716</v>
      </c>
      <c r="D3482" s="64"/>
      <c r="E3482" s="65">
        <v>3.8410000000000002</v>
      </c>
      <c r="F3482" s="34"/>
      <c r="G3482" s="34"/>
      <c r="H3482" s="33"/>
      <c r="I3482" s="33"/>
      <c r="J3482" s="33"/>
      <c r="K3482" s="33"/>
    </row>
    <row r="3483" spans="1:11" outlineLevel="1" x14ac:dyDescent="0.2">
      <c r="A3483" s="31"/>
      <c r="B3483" s="32"/>
      <c r="C3483" s="71" t="s">
        <v>7717</v>
      </c>
      <c r="D3483" s="64"/>
      <c r="E3483" s="65"/>
      <c r="F3483" s="34"/>
      <c r="G3483" s="34"/>
      <c r="H3483" s="33"/>
      <c r="I3483" s="33"/>
      <c r="J3483" s="33"/>
      <c r="K3483" s="33"/>
    </row>
    <row r="3484" spans="1:11" outlineLevel="1" x14ac:dyDescent="0.2">
      <c r="A3484" s="31"/>
      <c r="B3484" s="32"/>
      <c r="C3484" s="71" t="s">
        <v>404</v>
      </c>
      <c r="D3484" s="64"/>
      <c r="E3484" s="65"/>
      <c r="F3484" s="34"/>
      <c r="G3484" s="34"/>
      <c r="H3484" s="33"/>
      <c r="I3484" s="33"/>
      <c r="J3484" s="33"/>
      <c r="K3484" s="33"/>
    </row>
    <row r="3485" spans="1:11" outlineLevel="1" x14ac:dyDescent="0.2">
      <c r="A3485" s="31"/>
      <c r="B3485" s="32"/>
      <c r="C3485" s="71" t="s">
        <v>7718</v>
      </c>
      <c r="D3485" s="64"/>
      <c r="E3485" s="65">
        <v>1.972</v>
      </c>
      <c r="F3485" s="34"/>
      <c r="G3485" s="34"/>
      <c r="H3485" s="33"/>
      <c r="I3485" s="33"/>
      <c r="J3485" s="33"/>
      <c r="K3485" s="33"/>
    </row>
    <row r="3486" spans="1:11" outlineLevel="1" x14ac:dyDescent="0.2">
      <c r="A3486" s="31"/>
      <c r="B3486" s="32"/>
      <c r="C3486" s="71" t="s">
        <v>7539</v>
      </c>
      <c r="D3486" s="64"/>
      <c r="E3486" s="65"/>
      <c r="F3486" s="34"/>
      <c r="G3486" s="34"/>
      <c r="H3486" s="33"/>
      <c r="I3486" s="33"/>
      <c r="J3486" s="33"/>
      <c r="K3486" s="33"/>
    </row>
    <row r="3487" spans="1:11" outlineLevel="1" x14ac:dyDescent="0.2">
      <c r="A3487" s="31"/>
      <c r="B3487" s="32"/>
      <c r="C3487" s="71" t="s">
        <v>420</v>
      </c>
      <c r="D3487" s="64"/>
      <c r="E3487" s="65"/>
      <c r="F3487" s="34"/>
      <c r="G3487" s="34"/>
      <c r="H3487" s="33"/>
      <c r="I3487" s="33"/>
      <c r="J3487" s="33"/>
      <c r="K3487" s="33"/>
    </row>
    <row r="3488" spans="1:11" outlineLevel="1" x14ac:dyDescent="0.2">
      <c r="A3488" s="31"/>
      <c r="B3488" s="32"/>
      <c r="C3488" s="71" t="s">
        <v>7719</v>
      </c>
      <c r="D3488" s="64"/>
      <c r="E3488" s="65">
        <v>13.368600000000001</v>
      </c>
      <c r="F3488" s="34"/>
      <c r="G3488" s="34"/>
      <c r="H3488" s="33"/>
      <c r="I3488" s="33"/>
      <c r="J3488" s="33"/>
      <c r="K3488" s="33"/>
    </row>
    <row r="3489" spans="1:11" outlineLevel="1" x14ac:dyDescent="0.2">
      <c r="A3489" s="31"/>
      <c r="B3489" s="32"/>
      <c r="C3489" s="71" t="s">
        <v>7720</v>
      </c>
      <c r="D3489" s="64"/>
      <c r="E3489" s="65">
        <v>17.249400000000001</v>
      </c>
      <c r="F3489" s="34"/>
      <c r="G3489" s="34"/>
      <c r="H3489" s="33"/>
      <c r="I3489" s="33"/>
      <c r="J3489" s="33"/>
      <c r="K3489" s="33"/>
    </row>
    <row r="3490" spans="1:11" outlineLevel="1" x14ac:dyDescent="0.2">
      <c r="A3490" s="43">
        <v>283</v>
      </c>
      <c r="B3490" s="44" t="s">
        <v>2873</v>
      </c>
      <c r="C3490" s="59" t="s">
        <v>2874</v>
      </c>
      <c r="D3490" s="45" t="s">
        <v>505</v>
      </c>
      <c r="E3490" s="46">
        <v>66</v>
      </c>
      <c r="F3490" s="47">
        <v>0</v>
      </c>
      <c r="G3490" s="48">
        <f>ROUND(E3490*F3490,2)</f>
        <v>0</v>
      </c>
      <c r="H3490" s="46">
        <v>0</v>
      </c>
      <c r="I3490" s="46">
        <f>ROUND(E3490*H3490,2)</f>
        <v>0</v>
      </c>
      <c r="J3490" s="46">
        <v>0.02</v>
      </c>
      <c r="K3490" s="46">
        <f>ROUND(E3490*J3490,2)</f>
        <v>1.32</v>
      </c>
    </row>
    <row r="3491" spans="1:11" outlineLevel="1" x14ac:dyDescent="0.2">
      <c r="A3491" s="31"/>
      <c r="B3491" s="32"/>
      <c r="C3491" s="71" t="s">
        <v>395</v>
      </c>
      <c r="D3491" s="64"/>
      <c r="E3491" s="65"/>
      <c r="F3491" s="34"/>
      <c r="G3491" s="34"/>
      <c r="H3491" s="33"/>
      <c r="I3491" s="33"/>
      <c r="J3491" s="33"/>
      <c r="K3491" s="33"/>
    </row>
    <row r="3492" spans="1:11" outlineLevel="1" x14ac:dyDescent="0.2">
      <c r="A3492" s="31"/>
      <c r="B3492" s="32"/>
      <c r="C3492" s="71" t="s">
        <v>7721</v>
      </c>
      <c r="D3492" s="64"/>
      <c r="E3492" s="65">
        <v>2</v>
      </c>
      <c r="F3492" s="34"/>
      <c r="G3492" s="34"/>
      <c r="H3492" s="33"/>
      <c r="I3492" s="33"/>
      <c r="J3492" s="33"/>
      <c r="K3492" s="33"/>
    </row>
    <row r="3493" spans="1:11" outlineLevel="1" x14ac:dyDescent="0.2">
      <c r="A3493" s="31"/>
      <c r="B3493" s="32"/>
      <c r="C3493" s="71" t="s">
        <v>7722</v>
      </c>
      <c r="D3493" s="64"/>
      <c r="E3493" s="65">
        <v>2</v>
      </c>
      <c r="F3493" s="34"/>
      <c r="G3493" s="34"/>
      <c r="H3493" s="33"/>
      <c r="I3493" s="33"/>
      <c r="J3493" s="33"/>
      <c r="K3493" s="33"/>
    </row>
    <row r="3494" spans="1:11" outlineLevel="1" x14ac:dyDescent="0.2">
      <c r="A3494" s="31"/>
      <c r="B3494" s="32"/>
      <c r="C3494" s="71" t="s">
        <v>7723</v>
      </c>
      <c r="D3494" s="64"/>
      <c r="E3494" s="65">
        <v>1</v>
      </c>
      <c r="F3494" s="34"/>
      <c r="G3494" s="34"/>
      <c r="H3494" s="33"/>
      <c r="I3494" s="33"/>
      <c r="J3494" s="33"/>
      <c r="K3494" s="33"/>
    </row>
    <row r="3495" spans="1:11" outlineLevel="1" x14ac:dyDescent="0.2">
      <c r="A3495" s="31"/>
      <c r="B3495" s="32"/>
      <c r="C3495" s="71" t="s">
        <v>7724</v>
      </c>
      <c r="D3495" s="64"/>
      <c r="E3495" s="65">
        <v>1</v>
      </c>
      <c r="F3495" s="34"/>
      <c r="G3495" s="34"/>
      <c r="H3495" s="33"/>
      <c r="I3495" s="33"/>
      <c r="J3495" s="33"/>
      <c r="K3495" s="33"/>
    </row>
    <row r="3496" spans="1:11" outlineLevel="1" x14ac:dyDescent="0.2">
      <c r="A3496" s="31"/>
      <c r="B3496" s="32"/>
      <c r="C3496" s="71" t="s">
        <v>7725</v>
      </c>
      <c r="D3496" s="64"/>
      <c r="E3496" s="65">
        <v>2</v>
      </c>
      <c r="F3496" s="34"/>
      <c r="G3496" s="34"/>
      <c r="H3496" s="33"/>
      <c r="I3496" s="33"/>
      <c r="J3496" s="33"/>
      <c r="K3496" s="33"/>
    </row>
    <row r="3497" spans="1:11" outlineLevel="1" x14ac:dyDescent="0.2">
      <c r="A3497" s="31"/>
      <c r="B3497" s="32"/>
      <c r="C3497" s="71" t="s">
        <v>7726</v>
      </c>
      <c r="D3497" s="64"/>
      <c r="E3497" s="65">
        <v>2</v>
      </c>
      <c r="F3497" s="34"/>
      <c r="G3497" s="34"/>
      <c r="H3497" s="33"/>
      <c r="I3497" s="33"/>
      <c r="J3497" s="33"/>
      <c r="K3497" s="33"/>
    </row>
    <row r="3498" spans="1:11" outlineLevel="1" x14ac:dyDescent="0.2">
      <c r="A3498" s="31"/>
      <c r="B3498" s="32"/>
      <c r="C3498" s="71" t="s">
        <v>7727</v>
      </c>
      <c r="D3498" s="64"/>
      <c r="E3498" s="65">
        <v>1</v>
      </c>
      <c r="F3498" s="34"/>
      <c r="G3498" s="34"/>
      <c r="H3498" s="33"/>
      <c r="I3498" s="33"/>
      <c r="J3498" s="33"/>
      <c r="K3498" s="33"/>
    </row>
    <row r="3499" spans="1:11" outlineLevel="1" x14ac:dyDescent="0.2">
      <c r="A3499" s="31"/>
      <c r="B3499" s="32"/>
      <c r="C3499" s="71" t="s">
        <v>7728</v>
      </c>
      <c r="D3499" s="64"/>
      <c r="E3499" s="65">
        <v>1</v>
      </c>
      <c r="F3499" s="34"/>
      <c r="G3499" s="34"/>
      <c r="H3499" s="33"/>
      <c r="I3499" s="33"/>
      <c r="J3499" s="33"/>
      <c r="K3499" s="33"/>
    </row>
    <row r="3500" spans="1:11" outlineLevel="1" x14ac:dyDescent="0.2">
      <c r="A3500" s="31"/>
      <c r="B3500" s="32"/>
      <c r="C3500" s="71" t="s">
        <v>7729</v>
      </c>
      <c r="D3500" s="64"/>
      <c r="E3500" s="65">
        <v>1</v>
      </c>
      <c r="F3500" s="34"/>
      <c r="G3500" s="34"/>
      <c r="H3500" s="33"/>
      <c r="I3500" s="33"/>
      <c r="J3500" s="33"/>
      <c r="K3500" s="33"/>
    </row>
    <row r="3501" spans="1:11" outlineLevel="1" x14ac:dyDescent="0.2">
      <c r="A3501" s="31"/>
      <c r="B3501" s="32"/>
      <c r="C3501" s="71" t="s">
        <v>7730</v>
      </c>
      <c r="D3501" s="64"/>
      <c r="E3501" s="65">
        <v>1</v>
      </c>
      <c r="F3501" s="34"/>
      <c r="G3501" s="34"/>
      <c r="H3501" s="33"/>
      <c r="I3501" s="33"/>
      <c r="J3501" s="33"/>
      <c r="K3501" s="33"/>
    </row>
    <row r="3502" spans="1:11" outlineLevel="1" x14ac:dyDescent="0.2">
      <c r="A3502" s="31"/>
      <c r="B3502" s="32"/>
      <c r="C3502" s="71" t="s">
        <v>7731</v>
      </c>
      <c r="D3502" s="64"/>
      <c r="E3502" s="65">
        <v>1</v>
      </c>
      <c r="F3502" s="34"/>
      <c r="G3502" s="34"/>
      <c r="H3502" s="33"/>
      <c r="I3502" s="33"/>
      <c r="J3502" s="33"/>
      <c r="K3502" s="33"/>
    </row>
    <row r="3503" spans="1:11" outlineLevel="1" x14ac:dyDescent="0.2">
      <c r="A3503" s="31"/>
      <c r="B3503" s="32"/>
      <c r="C3503" s="71" t="s">
        <v>404</v>
      </c>
      <c r="D3503" s="64"/>
      <c r="E3503" s="65"/>
      <c r="F3503" s="34"/>
      <c r="G3503" s="34"/>
      <c r="H3503" s="33"/>
      <c r="I3503" s="33"/>
      <c r="J3503" s="33"/>
      <c r="K3503" s="33"/>
    </row>
    <row r="3504" spans="1:11" outlineLevel="1" x14ac:dyDescent="0.2">
      <c r="A3504" s="31"/>
      <c r="B3504" s="32"/>
      <c r="C3504" s="71" t="s">
        <v>7732</v>
      </c>
      <c r="D3504" s="64"/>
      <c r="E3504" s="65">
        <v>1</v>
      </c>
      <c r="F3504" s="34"/>
      <c r="G3504" s="34"/>
      <c r="H3504" s="33"/>
      <c r="I3504" s="33"/>
      <c r="J3504" s="33"/>
      <c r="K3504" s="33"/>
    </row>
    <row r="3505" spans="1:11" outlineLevel="1" x14ac:dyDescent="0.2">
      <c r="A3505" s="31"/>
      <c r="B3505" s="32"/>
      <c r="C3505" s="71" t="s">
        <v>7733</v>
      </c>
      <c r="D3505" s="64"/>
      <c r="E3505" s="65">
        <v>2</v>
      </c>
      <c r="F3505" s="34"/>
      <c r="G3505" s="34"/>
      <c r="H3505" s="33"/>
      <c r="I3505" s="33"/>
      <c r="J3505" s="33"/>
      <c r="K3505" s="33"/>
    </row>
    <row r="3506" spans="1:11" outlineLevel="1" x14ac:dyDescent="0.2">
      <c r="A3506" s="31"/>
      <c r="B3506" s="32"/>
      <c r="C3506" s="71" t="s">
        <v>7734</v>
      </c>
      <c r="D3506" s="64"/>
      <c r="E3506" s="65">
        <v>1</v>
      </c>
      <c r="F3506" s="34"/>
      <c r="G3506" s="34"/>
      <c r="H3506" s="33"/>
      <c r="I3506" s="33"/>
      <c r="J3506" s="33"/>
      <c r="K3506" s="33"/>
    </row>
    <row r="3507" spans="1:11" outlineLevel="1" x14ac:dyDescent="0.2">
      <c r="A3507" s="31"/>
      <c r="B3507" s="32"/>
      <c r="C3507" s="71" t="s">
        <v>7735</v>
      </c>
      <c r="D3507" s="64"/>
      <c r="E3507" s="65">
        <v>1</v>
      </c>
      <c r="F3507" s="34"/>
      <c r="G3507" s="34"/>
      <c r="H3507" s="33"/>
      <c r="I3507" s="33"/>
      <c r="J3507" s="33"/>
      <c r="K3507" s="33"/>
    </row>
    <row r="3508" spans="1:11" outlineLevel="1" x14ac:dyDescent="0.2">
      <c r="A3508" s="31"/>
      <c r="B3508" s="32"/>
      <c r="C3508" s="71" t="s">
        <v>7736</v>
      </c>
      <c r="D3508" s="64"/>
      <c r="E3508" s="65">
        <v>1</v>
      </c>
      <c r="F3508" s="34"/>
      <c r="G3508" s="34"/>
      <c r="H3508" s="33"/>
      <c r="I3508" s="33"/>
      <c r="J3508" s="33"/>
      <c r="K3508" s="33"/>
    </row>
    <row r="3509" spans="1:11" outlineLevel="1" x14ac:dyDescent="0.2">
      <c r="A3509" s="31"/>
      <c r="B3509" s="32"/>
      <c r="C3509" s="71" t="s">
        <v>7737</v>
      </c>
      <c r="D3509" s="64"/>
      <c r="E3509" s="65">
        <v>1</v>
      </c>
      <c r="F3509" s="34"/>
      <c r="G3509" s="34"/>
      <c r="H3509" s="33"/>
      <c r="I3509" s="33"/>
      <c r="J3509" s="33"/>
      <c r="K3509" s="33"/>
    </row>
    <row r="3510" spans="1:11" outlineLevel="1" x14ac:dyDescent="0.2">
      <c r="A3510" s="31"/>
      <c r="B3510" s="32"/>
      <c r="C3510" s="71" t="s">
        <v>7738</v>
      </c>
      <c r="D3510" s="64"/>
      <c r="E3510" s="65">
        <v>2</v>
      </c>
      <c r="F3510" s="34"/>
      <c r="G3510" s="34"/>
      <c r="H3510" s="33"/>
      <c r="I3510" s="33"/>
      <c r="J3510" s="33"/>
      <c r="K3510" s="33"/>
    </row>
    <row r="3511" spans="1:11" outlineLevel="1" x14ac:dyDescent="0.2">
      <c r="A3511" s="31"/>
      <c r="B3511" s="32"/>
      <c r="C3511" s="71" t="s">
        <v>7739</v>
      </c>
      <c r="D3511" s="64"/>
      <c r="E3511" s="65">
        <v>2</v>
      </c>
      <c r="F3511" s="34"/>
      <c r="G3511" s="34"/>
      <c r="H3511" s="33"/>
      <c r="I3511" s="33"/>
      <c r="J3511" s="33"/>
      <c r="K3511" s="33"/>
    </row>
    <row r="3512" spans="1:11" outlineLevel="1" x14ac:dyDescent="0.2">
      <c r="A3512" s="31"/>
      <c r="B3512" s="32"/>
      <c r="C3512" s="71" t="s">
        <v>7740</v>
      </c>
      <c r="D3512" s="64"/>
      <c r="E3512" s="65">
        <v>1</v>
      </c>
      <c r="F3512" s="34"/>
      <c r="G3512" s="34"/>
      <c r="H3512" s="33"/>
      <c r="I3512" s="33"/>
      <c r="J3512" s="33"/>
      <c r="K3512" s="33"/>
    </row>
    <row r="3513" spans="1:11" outlineLevel="1" x14ac:dyDescent="0.2">
      <c r="A3513" s="31"/>
      <c r="B3513" s="32"/>
      <c r="C3513" s="71" t="s">
        <v>7741</v>
      </c>
      <c r="D3513" s="64"/>
      <c r="E3513" s="65">
        <v>1</v>
      </c>
      <c r="F3513" s="34"/>
      <c r="G3513" s="34"/>
      <c r="H3513" s="33"/>
      <c r="I3513" s="33"/>
      <c r="J3513" s="33"/>
      <c r="K3513" s="33"/>
    </row>
    <row r="3514" spans="1:11" outlineLevel="1" x14ac:dyDescent="0.2">
      <c r="A3514" s="31"/>
      <c r="B3514" s="32"/>
      <c r="C3514" s="71" t="s">
        <v>7742</v>
      </c>
      <c r="D3514" s="64"/>
      <c r="E3514" s="65">
        <v>1</v>
      </c>
      <c r="F3514" s="34"/>
      <c r="G3514" s="34"/>
      <c r="H3514" s="33"/>
      <c r="I3514" s="33"/>
      <c r="J3514" s="33"/>
      <c r="K3514" s="33"/>
    </row>
    <row r="3515" spans="1:11" outlineLevel="1" x14ac:dyDescent="0.2">
      <c r="A3515" s="31"/>
      <c r="B3515" s="32"/>
      <c r="C3515" s="71" t="s">
        <v>7743</v>
      </c>
      <c r="D3515" s="64"/>
      <c r="E3515" s="65">
        <v>1</v>
      </c>
      <c r="F3515" s="34"/>
      <c r="G3515" s="34"/>
      <c r="H3515" s="33"/>
      <c r="I3515" s="33"/>
      <c r="J3515" s="33"/>
      <c r="K3515" s="33"/>
    </row>
    <row r="3516" spans="1:11" outlineLevel="1" x14ac:dyDescent="0.2">
      <c r="A3516" s="31"/>
      <c r="B3516" s="32"/>
      <c r="C3516" s="71" t="s">
        <v>7744</v>
      </c>
      <c r="D3516" s="64"/>
      <c r="E3516" s="65">
        <v>1</v>
      </c>
      <c r="F3516" s="34"/>
      <c r="G3516" s="34"/>
      <c r="H3516" s="33"/>
      <c r="I3516" s="33"/>
      <c r="J3516" s="33"/>
      <c r="K3516" s="33"/>
    </row>
    <row r="3517" spans="1:11" outlineLevel="1" x14ac:dyDescent="0.2">
      <c r="A3517" s="31"/>
      <c r="B3517" s="32"/>
      <c r="C3517" s="71" t="s">
        <v>7745</v>
      </c>
      <c r="D3517" s="64"/>
      <c r="E3517" s="65">
        <v>1</v>
      </c>
      <c r="F3517" s="34"/>
      <c r="G3517" s="34"/>
      <c r="H3517" s="33"/>
      <c r="I3517" s="33"/>
      <c r="J3517" s="33"/>
      <c r="K3517" s="33"/>
    </row>
    <row r="3518" spans="1:11" outlineLevel="1" x14ac:dyDescent="0.2">
      <c r="A3518" s="31"/>
      <c r="B3518" s="32"/>
      <c r="C3518" s="71" t="s">
        <v>7746</v>
      </c>
      <c r="D3518" s="64"/>
      <c r="E3518" s="65">
        <v>1</v>
      </c>
      <c r="F3518" s="34"/>
      <c r="G3518" s="34"/>
      <c r="H3518" s="33"/>
      <c r="I3518" s="33"/>
      <c r="J3518" s="33"/>
      <c r="K3518" s="33"/>
    </row>
    <row r="3519" spans="1:11" outlineLevel="1" x14ac:dyDescent="0.2">
      <c r="A3519" s="31"/>
      <c r="B3519" s="32"/>
      <c r="C3519" s="71" t="s">
        <v>7747</v>
      </c>
      <c r="D3519" s="64"/>
      <c r="E3519" s="65">
        <v>2</v>
      </c>
      <c r="F3519" s="34"/>
      <c r="G3519" s="34"/>
      <c r="H3519" s="33"/>
      <c r="I3519" s="33"/>
      <c r="J3519" s="33"/>
      <c r="K3519" s="33"/>
    </row>
    <row r="3520" spans="1:11" outlineLevel="1" x14ac:dyDescent="0.2">
      <c r="A3520" s="31"/>
      <c r="B3520" s="32"/>
      <c r="C3520" s="71" t="s">
        <v>7748</v>
      </c>
      <c r="D3520" s="64"/>
      <c r="E3520" s="65">
        <v>2</v>
      </c>
      <c r="F3520" s="34"/>
      <c r="G3520" s="34"/>
      <c r="H3520" s="33"/>
      <c r="I3520" s="33"/>
      <c r="J3520" s="33"/>
      <c r="K3520" s="33"/>
    </row>
    <row r="3521" spans="1:11" outlineLevel="1" x14ac:dyDescent="0.2">
      <c r="A3521" s="31"/>
      <c r="B3521" s="32"/>
      <c r="C3521" s="71" t="s">
        <v>408</v>
      </c>
      <c r="D3521" s="64"/>
      <c r="E3521" s="65"/>
      <c r="F3521" s="34"/>
      <c r="G3521" s="34"/>
      <c r="H3521" s="33"/>
      <c r="I3521" s="33"/>
      <c r="J3521" s="33"/>
      <c r="K3521" s="33"/>
    </row>
    <row r="3522" spans="1:11" outlineLevel="1" x14ac:dyDescent="0.2">
      <c r="A3522" s="31"/>
      <c r="B3522" s="32"/>
      <c r="C3522" s="71" t="s">
        <v>7749</v>
      </c>
      <c r="D3522" s="64"/>
      <c r="E3522" s="65">
        <v>1</v>
      </c>
      <c r="F3522" s="34"/>
      <c r="G3522" s="34"/>
      <c r="H3522" s="33"/>
      <c r="I3522" s="33"/>
      <c r="J3522" s="33"/>
      <c r="K3522" s="33"/>
    </row>
    <row r="3523" spans="1:11" outlineLevel="1" x14ac:dyDescent="0.2">
      <c r="A3523" s="31"/>
      <c r="B3523" s="32"/>
      <c r="C3523" s="71" t="s">
        <v>7750</v>
      </c>
      <c r="D3523" s="64"/>
      <c r="E3523" s="65">
        <v>1</v>
      </c>
      <c r="F3523" s="34"/>
      <c r="G3523" s="34"/>
      <c r="H3523" s="33"/>
      <c r="I3523" s="33"/>
      <c r="J3523" s="33"/>
      <c r="K3523" s="33"/>
    </row>
    <row r="3524" spans="1:11" outlineLevel="1" x14ac:dyDescent="0.2">
      <c r="A3524" s="31"/>
      <c r="B3524" s="32"/>
      <c r="C3524" s="71" t="s">
        <v>7751</v>
      </c>
      <c r="D3524" s="64"/>
      <c r="E3524" s="65">
        <v>1</v>
      </c>
      <c r="F3524" s="34"/>
      <c r="G3524" s="34"/>
      <c r="H3524" s="33"/>
      <c r="I3524" s="33"/>
      <c r="J3524" s="33"/>
      <c r="K3524" s="33"/>
    </row>
    <row r="3525" spans="1:11" outlineLevel="1" x14ac:dyDescent="0.2">
      <c r="A3525" s="31"/>
      <c r="B3525" s="32"/>
      <c r="C3525" s="71" t="s">
        <v>7752</v>
      </c>
      <c r="D3525" s="64"/>
      <c r="E3525" s="65">
        <v>1</v>
      </c>
      <c r="F3525" s="34"/>
      <c r="G3525" s="34"/>
      <c r="H3525" s="33"/>
      <c r="I3525" s="33"/>
      <c r="J3525" s="33"/>
      <c r="K3525" s="33"/>
    </row>
    <row r="3526" spans="1:11" outlineLevel="1" x14ac:dyDescent="0.2">
      <c r="A3526" s="31"/>
      <c r="B3526" s="32"/>
      <c r="C3526" s="71" t="s">
        <v>7753</v>
      </c>
      <c r="D3526" s="64"/>
      <c r="E3526" s="65">
        <v>1</v>
      </c>
      <c r="F3526" s="34"/>
      <c r="G3526" s="34"/>
      <c r="H3526" s="33"/>
      <c r="I3526" s="33"/>
      <c r="J3526" s="33"/>
      <c r="K3526" s="33"/>
    </row>
    <row r="3527" spans="1:11" outlineLevel="1" x14ac:dyDescent="0.2">
      <c r="A3527" s="31"/>
      <c r="B3527" s="32"/>
      <c r="C3527" s="71" t="s">
        <v>7754</v>
      </c>
      <c r="D3527" s="64"/>
      <c r="E3527" s="65">
        <v>1</v>
      </c>
      <c r="F3527" s="34"/>
      <c r="G3527" s="34"/>
      <c r="H3527" s="33"/>
      <c r="I3527" s="33"/>
      <c r="J3527" s="33"/>
      <c r="K3527" s="33"/>
    </row>
    <row r="3528" spans="1:11" outlineLevel="1" x14ac:dyDescent="0.2">
      <c r="A3528" s="31"/>
      <c r="B3528" s="32"/>
      <c r="C3528" s="71" t="s">
        <v>7755</v>
      </c>
      <c r="D3528" s="64"/>
      <c r="E3528" s="65">
        <v>1</v>
      </c>
      <c r="F3528" s="34"/>
      <c r="G3528" s="34"/>
      <c r="H3528" s="33"/>
      <c r="I3528" s="33"/>
      <c r="J3528" s="33"/>
      <c r="K3528" s="33"/>
    </row>
    <row r="3529" spans="1:11" outlineLevel="1" x14ac:dyDescent="0.2">
      <c r="A3529" s="31"/>
      <c r="B3529" s="32"/>
      <c r="C3529" s="71" t="s">
        <v>411</v>
      </c>
      <c r="D3529" s="64"/>
      <c r="E3529" s="65"/>
      <c r="F3529" s="34"/>
      <c r="G3529" s="34"/>
      <c r="H3529" s="33"/>
      <c r="I3529" s="33"/>
      <c r="J3529" s="33"/>
      <c r="K3529" s="33"/>
    </row>
    <row r="3530" spans="1:11" outlineLevel="1" x14ac:dyDescent="0.2">
      <c r="A3530" s="31"/>
      <c r="B3530" s="32"/>
      <c r="C3530" s="71" t="s">
        <v>7756</v>
      </c>
      <c r="D3530" s="64"/>
      <c r="E3530" s="65">
        <v>1</v>
      </c>
      <c r="F3530" s="34"/>
      <c r="G3530" s="34"/>
      <c r="H3530" s="33"/>
      <c r="I3530" s="33"/>
      <c r="J3530" s="33"/>
      <c r="K3530" s="33"/>
    </row>
    <row r="3531" spans="1:11" outlineLevel="1" x14ac:dyDescent="0.2">
      <c r="A3531" s="31"/>
      <c r="B3531" s="32"/>
      <c r="C3531" s="71" t="s">
        <v>7757</v>
      </c>
      <c r="D3531" s="64"/>
      <c r="E3531" s="65">
        <v>2</v>
      </c>
      <c r="F3531" s="34"/>
      <c r="G3531" s="34"/>
      <c r="H3531" s="33"/>
      <c r="I3531" s="33"/>
      <c r="J3531" s="33"/>
      <c r="K3531" s="33"/>
    </row>
    <row r="3532" spans="1:11" outlineLevel="1" x14ac:dyDescent="0.2">
      <c r="A3532" s="31"/>
      <c r="B3532" s="32"/>
      <c r="C3532" s="71" t="s">
        <v>7758</v>
      </c>
      <c r="D3532" s="64"/>
      <c r="E3532" s="65">
        <v>1</v>
      </c>
      <c r="F3532" s="34"/>
      <c r="G3532" s="34"/>
      <c r="H3532" s="33"/>
      <c r="I3532" s="33"/>
      <c r="J3532" s="33"/>
      <c r="K3532" s="33"/>
    </row>
    <row r="3533" spans="1:11" outlineLevel="1" x14ac:dyDescent="0.2">
      <c r="A3533" s="31"/>
      <c r="B3533" s="32"/>
      <c r="C3533" s="71" t="s">
        <v>7759</v>
      </c>
      <c r="D3533" s="64"/>
      <c r="E3533" s="65">
        <v>1</v>
      </c>
      <c r="F3533" s="34"/>
      <c r="G3533" s="34"/>
      <c r="H3533" s="33"/>
      <c r="I3533" s="33"/>
      <c r="J3533" s="33"/>
      <c r="K3533" s="33"/>
    </row>
    <row r="3534" spans="1:11" outlineLevel="1" x14ac:dyDescent="0.2">
      <c r="A3534" s="31"/>
      <c r="B3534" s="32"/>
      <c r="C3534" s="71" t="s">
        <v>7760</v>
      </c>
      <c r="D3534" s="64"/>
      <c r="E3534" s="65">
        <v>2</v>
      </c>
      <c r="F3534" s="34"/>
      <c r="G3534" s="34"/>
      <c r="H3534" s="33"/>
      <c r="I3534" s="33"/>
      <c r="J3534" s="33"/>
      <c r="K3534" s="33"/>
    </row>
    <row r="3535" spans="1:11" outlineLevel="1" x14ac:dyDescent="0.2">
      <c r="A3535" s="31"/>
      <c r="B3535" s="32"/>
      <c r="C3535" s="71" t="s">
        <v>7761</v>
      </c>
      <c r="D3535" s="64"/>
      <c r="E3535" s="65">
        <v>1</v>
      </c>
      <c r="F3535" s="34"/>
      <c r="G3535" s="34"/>
      <c r="H3535" s="33"/>
      <c r="I3535" s="33"/>
      <c r="J3535" s="33"/>
      <c r="K3535" s="33"/>
    </row>
    <row r="3536" spans="1:11" outlineLevel="1" x14ac:dyDescent="0.2">
      <c r="A3536" s="31"/>
      <c r="B3536" s="32"/>
      <c r="C3536" s="71" t="s">
        <v>7762</v>
      </c>
      <c r="D3536" s="64"/>
      <c r="E3536" s="65">
        <v>1</v>
      </c>
      <c r="F3536" s="34"/>
      <c r="G3536" s="34"/>
      <c r="H3536" s="33"/>
      <c r="I3536" s="33"/>
      <c r="J3536" s="33"/>
      <c r="K3536" s="33"/>
    </row>
    <row r="3537" spans="1:11" outlineLevel="1" x14ac:dyDescent="0.2">
      <c r="A3537" s="31"/>
      <c r="B3537" s="32"/>
      <c r="C3537" s="71" t="s">
        <v>7763</v>
      </c>
      <c r="D3537" s="64"/>
      <c r="E3537" s="65">
        <v>1</v>
      </c>
      <c r="F3537" s="34"/>
      <c r="G3537" s="34"/>
      <c r="H3537" s="33"/>
      <c r="I3537" s="33"/>
      <c r="J3537" s="33"/>
      <c r="K3537" s="33"/>
    </row>
    <row r="3538" spans="1:11" outlineLevel="1" x14ac:dyDescent="0.2">
      <c r="A3538" s="31"/>
      <c r="B3538" s="32"/>
      <c r="C3538" s="71" t="s">
        <v>7764</v>
      </c>
      <c r="D3538" s="64"/>
      <c r="E3538" s="65">
        <v>1</v>
      </c>
      <c r="F3538" s="34"/>
      <c r="G3538" s="34"/>
      <c r="H3538" s="33"/>
      <c r="I3538" s="33"/>
      <c r="J3538" s="33"/>
      <c r="K3538" s="33"/>
    </row>
    <row r="3539" spans="1:11" outlineLevel="1" x14ac:dyDescent="0.2">
      <c r="A3539" s="31"/>
      <c r="B3539" s="32"/>
      <c r="C3539" s="71" t="s">
        <v>415</v>
      </c>
      <c r="D3539" s="64"/>
      <c r="E3539" s="65"/>
      <c r="F3539" s="34"/>
      <c r="G3539" s="34"/>
      <c r="H3539" s="33"/>
      <c r="I3539" s="33"/>
      <c r="J3539" s="33"/>
      <c r="K3539" s="33"/>
    </row>
    <row r="3540" spans="1:11" outlineLevel="1" x14ac:dyDescent="0.2">
      <c r="A3540" s="31"/>
      <c r="B3540" s="32"/>
      <c r="C3540" s="71" t="s">
        <v>7765</v>
      </c>
      <c r="D3540" s="64"/>
      <c r="E3540" s="65">
        <v>1</v>
      </c>
      <c r="F3540" s="34"/>
      <c r="G3540" s="34"/>
      <c r="H3540" s="33"/>
      <c r="I3540" s="33"/>
      <c r="J3540" s="33"/>
      <c r="K3540" s="33"/>
    </row>
    <row r="3541" spans="1:11" outlineLevel="1" x14ac:dyDescent="0.2">
      <c r="A3541" s="31"/>
      <c r="B3541" s="32"/>
      <c r="C3541" s="71" t="s">
        <v>7766</v>
      </c>
      <c r="D3541" s="64"/>
      <c r="E3541" s="65">
        <v>2</v>
      </c>
      <c r="F3541" s="34"/>
      <c r="G3541" s="34"/>
      <c r="H3541" s="33"/>
      <c r="I3541" s="33"/>
      <c r="J3541" s="33"/>
      <c r="K3541" s="33"/>
    </row>
    <row r="3542" spans="1:11" outlineLevel="1" x14ac:dyDescent="0.2">
      <c r="A3542" s="31"/>
      <c r="B3542" s="32"/>
      <c r="C3542" s="71" t="s">
        <v>7767</v>
      </c>
      <c r="D3542" s="64"/>
      <c r="E3542" s="65">
        <v>1</v>
      </c>
      <c r="F3542" s="34"/>
      <c r="G3542" s="34"/>
      <c r="H3542" s="33"/>
      <c r="I3542" s="33"/>
      <c r="J3542" s="33"/>
      <c r="K3542" s="33"/>
    </row>
    <row r="3543" spans="1:11" outlineLevel="1" x14ac:dyDescent="0.2">
      <c r="A3543" s="31"/>
      <c r="B3543" s="32"/>
      <c r="C3543" s="71" t="s">
        <v>7768</v>
      </c>
      <c r="D3543" s="64"/>
      <c r="E3543" s="65">
        <v>1</v>
      </c>
      <c r="F3543" s="34"/>
      <c r="G3543" s="34"/>
      <c r="H3543" s="33"/>
      <c r="I3543" s="33"/>
      <c r="J3543" s="33"/>
      <c r="K3543" s="33"/>
    </row>
    <row r="3544" spans="1:11" outlineLevel="1" x14ac:dyDescent="0.2">
      <c r="A3544" s="31"/>
      <c r="B3544" s="32"/>
      <c r="C3544" s="71" t="s">
        <v>7769</v>
      </c>
      <c r="D3544" s="64"/>
      <c r="E3544" s="65">
        <v>1</v>
      </c>
      <c r="F3544" s="34"/>
      <c r="G3544" s="34"/>
      <c r="H3544" s="33"/>
      <c r="I3544" s="33"/>
      <c r="J3544" s="33"/>
      <c r="K3544" s="33"/>
    </row>
    <row r="3545" spans="1:11" outlineLevel="1" x14ac:dyDescent="0.2">
      <c r="A3545" s="31"/>
      <c r="B3545" s="32"/>
      <c r="C3545" s="71" t="s">
        <v>7770</v>
      </c>
      <c r="D3545" s="64"/>
      <c r="E3545" s="65">
        <v>1</v>
      </c>
      <c r="F3545" s="34"/>
      <c r="G3545" s="34"/>
      <c r="H3545" s="33"/>
      <c r="I3545" s="33"/>
      <c r="J3545" s="33"/>
      <c r="K3545" s="33"/>
    </row>
    <row r="3546" spans="1:11" outlineLevel="1" x14ac:dyDescent="0.2">
      <c r="A3546" s="31"/>
      <c r="B3546" s="32"/>
      <c r="C3546" s="71" t="s">
        <v>7771</v>
      </c>
      <c r="D3546" s="64"/>
      <c r="E3546" s="65">
        <v>1</v>
      </c>
      <c r="F3546" s="34"/>
      <c r="G3546" s="34"/>
      <c r="H3546" s="33"/>
      <c r="I3546" s="33"/>
      <c r="J3546" s="33"/>
      <c r="K3546" s="33"/>
    </row>
    <row r="3547" spans="1:11" outlineLevel="1" x14ac:dyDescent="0.2">
      <c r="A3547" s="31"/>
      <c r="B3547" s="32"/>
      <c r="C3547" s="71" t="s">
        <v>7772</v>
      </c>
      <c r="D3547" s="64"/>
      <c r="E3547" s="65">
        <v>1</v>
      </c>
      <c r="F3547" s="34"/>
      <c r="G3547" s="34"/>
      <c r="H3547" s="33"/>
      <c r="I3547" s="33"/>
      <c r="J3547" s="33"/>
      <c r="K3547" s="33"/>
    </row>
    <row r="3548" spans="1:11" outlineLevel="1" x14ac:dyDescent="0.2">
      <c r="A3548" s="31"/>
      <c r="B3548" s="32"/>
      <c r="C3548" s="71" t="s">
        <v>420</v>
      </c>
      <c r="D3548" s="64"/>
      <c r="E3548" s="65"/>
      <c r="F3548" s="34"/>
      <c r="G3548" s="34"/>
      <c r="H3548" s="33"/>
      <c r="I3548" s="33"/>
      <c r="J3548" s="33"/>
      <c r="K3548" s="33"/>
    </row>
    <row r="3549" spans="1:11" outlineLevel="1" x14ac:dyDescent="0.2">
      <c r="A3549" s="31"/>
      <c r="B3549" s="32"/>
      <c r="C3549" s="71" t="s">
        <v>7773</v>
      </c>
      <c r="D3549" s="64"/>
      <c r="E3549" s="65">
        <v>1</v>
      </c>
      <c r="F3549" s="34"/>
      <c r="G3549" s="34"/>
      <c r="H3549" s="33"/>
      <c r="I3549" s="33"/>
      <c r="J3549" s="33"/>
      <c r="K3549" s="33"/>
    </row>
    <row r="3550" spans="1:11" outlineLevel="1" x14ac:dyDescent="0.2">
      <c r="A3550" s="31"/>
      <c r="B3550" s="32"/>
      <c r="C3550" s="71" t="s">
        <v>7774</v>
      </c>
      <c r="D3550" s="64"/>
      <c r="E3550" s="65">
        <v>1</v>
      </c>
      <c r="F3550" s="34"/>
      <c r="G3550" s="34"/>
      <c r="H3550" s="33"/>
      <c r="I3550" s="33"/>
      <c r="J3550" s="33"/>
      <c r="K3550" s="33"/>
    </row>
    <row r="3551" spans="1:11" outlineLevel="1" x14ac:dyDescent="0.2">
      <c r="A3551" s="43">
        <v>284</v>
      </c>
      <c r="B3551" s="44" t="s">
        <v>2937</v>
      </c>
      <c r="C3551" s="59" t="s">
        <v>2938</v>
      </c>
      <c r="D3551" s="45" t="s">
        <v>505</v>
      </c>
      <c r="E3551" s="46">
        <v>23</v>
      </c>
      <c r="F3551" s="47">
        <v>0</v>
      </c>
      <c r="G3551" s="48">
        <f>ROUND(E3551*F3551,2)</f>
        <v>0</v>
      </c>
      <c r="H3551" s="46">
        <v>0</v>
      </c>
      <c r="I3551" s="46">
        <f>ROUND(E3551*H3551,2)</f>
        <v>0</v>
      </c>
      <c r="J3551" s="46">
        <v>0.02</v>
      </c>
      <c r="K3551" s="46">
        <f>ROUND(E3551*J3551,2)</f>
        <v>0.46</v>
      </c>
    </row>
    <row r="3552" spans="1:11" outlineLevel="1" x14ac:dyDescent="0.2">
      <c r="A3552" s="31"/>
      <c r="B3552" s="32"/>
      <c r="C3552" s="71" t="s">
        <v>395</v>
      </c>
      <c r="D3552" s="64"/>
      <c r="E3552" s="65"/>
      <c r="F3552" s="34"/>
      <c r="G3552" s="34"/>
      <c r="H3552" s="33"/>
      <c r="I3552" s="33"/>
      <c r="J3552" s="33"/>
      <c r="K3552" s="33"/>
    </row>
    <row r="3553" spans="1:11" outlineLevel="1" x14ac:dyDescent="0.2">
      <c r="A3553" s="31"/>
      <c r="B3553" s="32"/>
      <c r="C3553" s="71" t="s">
        <v>7775</v>
      </c>
      <c r="D3553" s="64"/>
      <c r="E3553" s="65">
        <v>1</v>
      </c>
      <c r="F3553" s="34"/>
      <c r="G3553" s="34"/>
      <c r="H3553" s="33"/>
      <c r="I3553" s="33"/>
      <c r="J3553" s="33"/>
      <c r="K3553" s="33"/>
    </row>
    <row r="3554" spans="1:11" outlineLevel="1" x14ac:dyDescent="0.2">
      <c r="A3554" s="31"/>
      <c r="B3554" s="32"/>
      <c r="C3554" s="71" t="s">
        <v>7776</v>
      </c>
      <c r="D3554" s="64"/>
      <c r="E3554" s="65">
        <v>1</v>
      </c>
      <c r="F3554" s="34"/>
      <c r="G3554" s="34"/>
      <c r="H3554" s="33"/>
      <c r="I3554" s="33"/>
      <c r="J3554" s="33"/>
      <c r="K3554" s="33"/>
    </row>
    <row r="3555" spans="1:11" outlineLevel="1" x14ac:dyDescent="0.2">
      <c r="A3555" s="31"/>
      <c r="B3555" s="32"/>
      <c r="C3555" s="71" t="s">
        <v>7777</v>
      </c>
      <c r="D3555" s="64"/>
      <c r="E3555" s="65">
        <v>1</v>
      </c>
      <c r="F3555" s="34"/>
      <c r="G3555" s="34"/>
      <c r="H3555" s="33"/>
      <c r="I3555" s="33"/>
      <c r="J3555" s="33"/>
      <c r="K3555" s="33"/>
    </row>
    <row r="3556" spans="1:11" outlineLevel="1" x14ac:dyDescent="0.2">
      <c r="A3556" s="31"/>
      <c r="B3556" s="32"/>
      <c r="C3556" s="71" t="s">
        <v>7778</v>
      </c>
      <c r="D3556" s="64"/>
      <c r="E3556" s="65">
        <v>1</v>
      </c>
      <c r="F3556" s="34"/>
      <c r="G3556" s="34"/>
      <c r="H3556" s="33"/>
      <c r="I3556" s="33"/>
      <c r="J3556" s="33"/>
      <c r="K3556" s="33"/>
    </row>
    <row r="3557" spans="1:11" outlineLevel="1" x14ac:dyDescent="0.2">
      <c r="A3557" s="31"/>
      <c r="B3557" s="32"/>
      <c r="C3557" s="71" t="s">
        <v>7779</v>
      </c>
      <c r="D3557" s="64"/>
      <c r="E3557" s="65">
        <v>1</v>
      </c>
      <c r="F3557" s="34"/>
      <c r="G3557" s="34"/>
      <c r="H3557" s="33"/>
      <c r="I3557" s="33"/>
      <c r="J3557" s="33"/>
      <c r="K3557" s="33"/>
    </row>
    <row r="3558" spans="1:11" outlineLevel="1" x14ac:dyDescent="0.2">
      <c r="A3558" s="31"/>
      <c r="B3558" s="32"/>
      <c r="C3558" s="71" t="s">
        <v>7780</v>
      </c>
      <c r="D3558" s="64"/>
      <c r="E3558" s="65">
        <v>2</v>
      </c>
      <c r="F3558" s="34"/>
      <c r="G3558" s="34"/>
      <c r="H3558" s="33"/>
      <c r="I3558" s="33"/>
      <c r="J3558" s="33"/>
      <c r="K3558" s="33"/>
    </row>
    <row r="3559" spans="1:11" outlineLevel="1" x14ac:dyDescent="0.2">
      <c r="A3559" s="31"/>
      <c r="B3559" s="32"/>
      <c r="C3559" s="71" t="s">
        <v>404</v>
      </c>
      <c r="D3559" s="64"/>
      <c r="E3559" s="65"/>
      <c r="F3559" s="34"/>
      <c r="G3559" s="34"/>
      <c r="H3559" s="33"/>
      <c r="I3559" s="33"/>
      <c r="J3559" s="33"/>
      <c r="K3559" s="33"/>
    </row>
    <row r="3560" spans="1:11" outlineLevel="1" x14ac:dyDescent="0.2">
      <c r="A3560" s="31"/>
      <c r="B3560" s="32"/>
      <c r="C3560" s="71" t="s">
        <v>7781</v>
      </c>
      <c r="D3560" s="64"/>
      <c r="E3560" s="65">
        <v>1</v>
      </c>
      <c r="F3560" s="34"/>
      <c r="G3560" s="34"/>
      <c r="H3560" s="33"/>
      <c r="I3560" s="33"/>
      <c r="J3560" s="33"/>
      <c r="K3560" s="33"/>
    </row>
    <row r="3561" spans="1:11" outlineLevel="1" x14ac:dyDescent="0.2">
      <c r="A3561" s="31"/>
      <c r="B3561" s="32"/>
      <c r="C3561" s="71" t="s">
        <v>7782</v>
      </c>
      <c r="D3561" s="64"/>
      <c r="E3561" s="65">
        <v>2</v>
      </c>
      <c r="F3561" s="34"/>
      <c r="G3561" s="34"/>
      <c r="H3561" s="33"/>
      <c r="I3561" s="33"/>
      <c r="J3561" s="33"/>
      <c r="K3561" s="33"/>
    </row>
    <row r="3562" spans="1:11" outlineLevel="1" x14ac:dyDescent="0.2">
      <c r="A3562" s="31"/>
      <c r="B3562" s="32"/>
      <c r="C3562" s="71" t="s">
        <v>7783</v>
      </c>
      <c r="D3562" s="64"/>
      <c r="E3562" s="65">
        <v>1</v>
      </c>
      <c r="F3562" s="34"/>
      <c r="G3562" s="34"/>
      <c r="H3562" s="33"/>
      <c r="I3562" s="33"/>
      <c r="J3562" s="33"/>
      <c r="K3562" s="33"/>
    </row>
    <row r="3563" spans="1:11" outlineLevel="1" x14ac:dyDescent="0.2">
      <c r="A3563" s="31"/>
      <c r="B3563" s="32"/>
      <c r="C3563" s="71" t="s">
        <v>7741</v>
      </c>
      <c r="D3563" s="64"/>
      <c r="E3563" s="65">
        <v>1</v>
      </c>
      <c r="F3563" s="34"/>
      <c r="G3563" s="34"/>
      <c r="H3563" s="33"/>
      <c r="I3563" s="33"/>
      <c r="J3563" s="33"/>
      <c r="K3563" s="33"/>
    </row>
    <row r="3564" spans="1:11" outlineLevel="1" x14ac:dyDescent="0.2">
      <c r="A3564" s="31"/>
      <c r="B3564" s="32"/>
      <c r="C3564" s="71" t="s">
        <v>408</v>
      </c>
      <c r="D3564" s="64"/>
      <c r="E3564" s="65"/>
      <c r="F3564" s="34"/>
      <c r="G3564" s="34"/>
      <c r="H3564" s="33"/>
      <c r="I3564" s="33"/>
      <c r="J3564" s="33"/>
      <c r="K3564" s="33"/>
    </row>
    <row r="3565" spans="1:11" outlineLevel="1" x14ac:dyDescent="0.2">
      <c r="A3565" s="31"/>
      <c r="B3565" s="32"/>
      <c r="C3565" s="71" t="s">
        <v>7751</v>
      </c>
      <c r="D3565" s="64"/>
      <c r="E3565" s="65">
        <v>1</v>
      </c>
      <c r="F3565" s="34"/>
      <c r="G3565" s="34"/>
      <c r="H3565" s="33"/>
      <c r="I3565" s="33"/>
      <c r="J3565" s="33"/>
      <c r="K3565" s="33"/>
    </row>
    <row r="3566" spans="1:11" outlineLevel="1" x14ac:dyDescent="0.2">
      <c r="A3566" s="31"/>
      <c r="B3566" s="32"/>
      <c r="C3566" s="71" t="s">
        <v>7784</v>
      </c>
      <c r="D3566" s="64"/>
      <c r="E3566" s="65">
        <v>1</v>
      </c>
      <c r="F3566" s="34"/>
      <c r="G3566" s="34"/>
      <c r="H3566" s="33"/>
      <c r="I3566" s="33"/>
      <c r="J3566" s="33"/>
      <c r="K3566" s="33"/>
    </row>
    <row r="3567" spans="1:11" outlineLevel="1" x14ac:dyDescent="0.2">
      <c r="A3567" s="31"/>
      <c r="B3567" s="32"/>
      <c r="C3567" s="71" t="s">
        <v>7785</v>
      </c>
      <c r="D3567" s="64"/>
      <c r="E3567" s="65">
        <v>1</v>
      </c>
      <c r="F3567" s="34"/>
      <c r="G3567" s="34"/>
      <c r="H3567" s="33"/>
      <c r="I3567" s="33"/>
      <c r="J3567" s="33"/>
      <c r="K3567" s="33"/>
    </row>
    <row r="3568" spans="1:11" outlineLevel="1" x14ac:dyDescent="0.2">
      <c r="A3568" s="31"/>
      <c r="B3568" s="32"/>
      <c r="C3568" s="71" t="s">
        <v>7786</v>
      </c>
      <c r="D3568" s="64"/>
      <c r="E3568" s="65">
        <v>1</v>
      </c>
      <c r="F3568" s="34"/>
      <c r="G3568" s="34"/>
      <c r="H3568" s="33"/>
      <c r="I3568" s="33"/>
      <c r="J3568" s="33"/>
      <c r="K3568" s="33"/>
    </row>
    <row r="3569" spans="1:11" outlineLevel="1" x14ac:dyDescent="0.2">
      <c r="A3569" s="31"/>
      <c r="B3569" s="32"/>
      <c r="C3569" s="71" t="s">
        <v>411</v>
      </c>
      <c r="D3569" s="64"/>
      <c r="E3569" s="65"/>
      <c r="F3569" s="34"/>
      <c r="G3569" s="34"/>
      <c r="H3569" s="33"/>
      <c r="I3569" s="33"/>
      <c r="J3569" s="33"/>
      <c r="K3569" s="33"/>
    </row>
    <row r="3570" spans="1:11" outlineLevel="1" x14ac:dyDescent="0.2">
      <c r="A3570" s="31"/>
      <c r="B3570" s="32"/>
      <c r="C3570" s="71" t="s">
        <v>7787</v>
      </c>
      <c r="D3570" s="64"/>
      <c r="E3570" s="65">
        <v>1</v>
      </c>
      <c r="F3570" s="34"/>
      <c r="G3570" s="34"/>
      <c r="H3570" s="33"/>
      <c r="I3570" s="33"/>
      <c r="J3570" s="33"/>
      <c r="K3570" s="33"/>
    </row>
    <row r="3571" spans="1:11" outlineLevel="1" x14ac:dyDescent="0.2">
      <c r="A3571" s="31"/>
      <c r="B3571" s="32"/>
      <c r="C3571" s="71" t="s">
        <v>7788</v>
      </c>
      <c r="D3571" s="64"/>
      <c r="E3571" s="65">
        <v>1</v>
      </c>
      <c r="F3571" s="34"/>
      <c r="G3571" s="34"/>
      <c r="H3571" s="33"/>
      <c r="I3571" s="33"/>
      <c r="J3571" s="33"/>
      <c r="K3571" s="33"/>
    </row>
    <row r="3572" spans="1:11" outlineLevel="1" x14ac:dyDescent="0.2">
      <c r="A3572" s="31"/>
      <c r="B3572" s="32"/>
      <c r="C3572" s="71" t="s">
        <v>7789</v>
      </c>
      <c r="D3572" s="64"/>
      <c r="E3572" s="65">
        <v>1</v>
      </c>
      <c r="F3572" s="34"/>
      <c r="G3572" s="34"/>
      <c r="H3572" s="33"/>
      <c r="I3572" s="33"/>
      <c r="J3572" s="33"/>
      <c r="K3572" s="33"/>
    </row>
    <row r="3573" spans="1:11" outlineLevel="1" x14ac:dyDescent="0.2">
      <c r="A3573" s="31"/>
      <c r="B3573" s="32"/>
      <c r="C3573" s="71" t="s">
        <v>415</v>
      </c>
      <c r="D3573" s="64"/>
      <c r="E3573" s="65"/>
      <c r="F3573" s="34"/>
      <c r="G3573" s="34"/>
      <c r="H3573" s="33"/>
      <c r="I3573" s="33"/>
      <c r="J3573" s="33"/>
      <c r="K3573" s="33"/>
    </row>
    <row r="3574" spans="1:11" outlineLevel="1" x14ac:dyDescent="0.2">
      <c r="A3574" s="31"/>
      <c r="B3574" s="32"/>
      <c r="C3574" s="71" t="s">
        <v>7769</v>
      </c>
      <c r="D3574" s="64"/>
      <c r="E3574" s="65">
        <v>1</v>
      </c>
      <c r="F3574" s="34"/>
      <c r="G3574" s="34"/>
      <c r="H3574" s="33"/>
      <c r="I3574" s="33"/>
      <c r="J3574" s="33"/>
      <c r="K3574" s="33"/>
    </row>
    <row r="3575" spans="1:11" outlineLevel="1" x14ac:dyDescent="0.2">
      <c r="A3575" s="31"/>
      <c r="B3575" s="32"/>
      <c r="C3575" s="71" t="s">
        <v>7790</v>
      </c>
      <c r="D3575" s="64"/>
      <c r="E3575" s="65">
        <v>1</v>
      </c>
      <c r="F3575" s="34"/>
      <c r="G3575" s="34"/>
      <c r="H3575" s="33"/>
      <c r="I3575" s="33"/>
      <c r="J3575" s="33"/>
      <c r="K3575" s="33"/>
    </row>
    <row r="3576" spans="1:11" outlineLevel="1" x14ac:dyDescent="0.2">
      <c r="A3576" s="31"/>
      <c r="B3576" s="32"/>
      <c r="C3576" s="71" t="s">
        <v>7791</v>
      </c>
      <c r="D3576" s="64"/>
      <c r="E3576" s="65">
        <v>1</v>
      </c>
      <c r="F3576" s="34"/>
      <c r="G3576" s="34"/>
      <c r="H3576" s="33"/>
      <c r="I3576" s="33"/>
      <c r="J3576" s="33"/>
      <c r="K3576" s="33"/>
    </row>
    <row r="3577" spans="1:11" outlineLevel="1" x14ac:dyDescent="0.2">
      <c r="A3577" s="31"/>
      <c r="B3577" s="32"/>
      <c r="C3577" s="71" t="s">
        <v>7772</v>
      </c>
      <c r="D3577" s="64"/>
      <c r="E3577" s="65">
        <v>1</v>
      </c>
      <c r="F3577" s="34"/>
      <c r="G3577" s="34"/>
      <c r="H3577" s="33"/>
      <c r="I3577" s="33"/>
      <c r="J3577" s="33"/>
      <c r="K3577" s="33"/>
    </row>
    <row r="3578" spans="1:11" outlineLevel="1" x14ac:dyDescent="0.2">
      <c r="A3578" s="43">
        <v>285</v>
      </c>
      <c r="B3578" s="44" t="s">
        <v>7792</v>
      </c>
      <c r="C3578" s="59" t="s">
        <v>7793</v>
      </c>
      <c r="D3578" s="45" t="s">
        <v>505</v>
      </c>
      <c r="E3578" s="46">
        <v>2</v>
      </c>
      <c r="F3578" s="47">
        <v>0</v>
      </c>
      <c r="G3578" s="48">
        <f>ROUND(E3578*F3578,2)</f>
        <v>0</v>
      </c>
      <c r="H3578" s="46">
        <v>0</v>
      </c>
      <c r="I3578" s="46">
        <f>ROUND(E3578*H3578,2)</f>
        <v>0</v>
      </c>
      <c r="J3578" s="46">
        <v>0</v>
      </c>
      <c r="K3578" s="46">
        <f>ROUND(E3578*J3578,2)</f>
        <v>0</v>
      </c>
    </row>
    <row r="3579" spans="1:11" outlineLevel="1" x14ac:dyDescent="0.2">
      <c r="A3579" s="31"/>
      <c r="B3579" s="32"/>
      <c r="C3579" s="71" t="s">
        <v>404</v>
      </c>
      <c r="D3579" s="64"/>
      <c r="E3579" s="65"/>
      <c r="F3579" s="34"/>
      <c r="G3579" s="34"/>
      <c r="H3579" s="33"/>
      <c r="I3579" s="33"/>
      <c r="J3579" s="33"/>
      <c r="K3579" s="33"/>
    </row>
    <row r="3580" spans="1:11" outlineLevel="1" x14ac:dyDescent="0.2">
      <c r="A3580" s="31"/>
      <c r="B3580" s="32"/>
      <c r="C3580" s="71" t="s">
        <v>7794</v>
      </c>
      <c r="D3580" s="64"/>
      <c r="E3580" s="65">
        <v>2</v>
      </c>
      <c r="F3580" s="34"/>
      <c r="G3580" s="34"/>
      <c r="H3580" s="33"/>
      <c r="I3580" s="33"/>
      <c r="J3580" s="33"/>
      <c r="K3580" s="33"/>
    </row>
    <row r="3581" spans="1:11" ht="33.75" outlineLevel="1" x14ac:dyDescent="0.2">
      <c r="A3581" s="43">
        <v>286</v>
      </c>
      <c r="B3581" s="44" t="s">
        <v>2967</v>
      </c>
      <c r="C3581" s="59" t="s">
        <v>2968</v>
      </c>
      <c r="D3581" s="45" t="s">
        <v>172</v>
      </c>
      <c r="E3581" s="46">
        <v>80.0227</v>
      </c>
      <c r="F3581" s="47">
        <v>0</v>
      </c>
      <c r="G3581" s="48">
        <f>ROUND(E3581*F3581,2)</f>
        <v>0</v>
      </c>
      <c r="H3581" s="46">
        <v>1.17E-3</v>
      </c>
      <c r="I3581" s="46">
        <f>ROUND(E3581*H3581,2)</f>
        <v>0.09</v>
      </c>
      <c r="J3581" s="46">
        <v>7.5999999999999998E-2</v>
      </c>
      <c r="K3581" s="46">
        <f>ROUND(E3581*J3581,2)</f>
        <v>6.08</v>
      </c>
    </row>
    <row r="3582" spans="1:11" outlineLevel="1" x14ac:dyDescent="0.2">
      <c r="A3582" s="31"/>
      <c r="B3582" s="32"/>
      <c r="C3582" s="71" t="s">
        <v>395</v>
      </c>
      <c r="D3582" s="64"/>
      <c r="E3582" s="65"/>
      <c r="F3582" s="34"/>
      <c r="G3582" s="34"/>
      <c r="H3582" s="33"/>
      <c r="I3582" s="33"/>
      <c r="J3582" s="33"/>
      <c r="K3582" s="33"/>
    </row>
    <row r="3583" spans="1:11" outlineLevel="1" x14ac:dyDescent="0.2">
      <c r="A3583" s="31"/>
      <c r="B3583" s="32"/>
      <c r="C3583" s="71" t="s">
        <v>7795</v>
      </c>
      <c r="D3583" s="64"/>
      <c r="E3583" s="65">
        <v>1.4947999999999999</v>
      </c>
      <c r="F3583" s="34"/>
      <c r="G3583" s="34"/>
      <c r="H3583" s="33"/>
      <c r="I3583" s="33"/>
      <c r="J3583" s="33"/>
      <c r="K3583" s="33"/>
    </row>
    <row r="3584" spans="1:11" outlineLevel="1" x14ac:dyDescent="0.2">
      <c r="A3584" s="31"/>
      <c r="B3584" s="32"/>
      <c r="C3584" s="71" t="s">
        <v>7796</v>
      </c>
      <c r="D3584" s="64"/>
      <c r="E3584" s="65">
        <v>1.4139999999999999</v>
      </c>
      <c r="F3584" s="34"/>
      <c r="G3584" s="34"/>
      <c r="H3584" s="33"/>
      <c r="I3584" s="33"/>
      <c r="J3584" s="33"/>
      <c r="K3584" s="33"/>
    </row>
    <row r="3585" spans="1:11" outlineLevel="1" x14ac:dyDescent="0.2">
      <c r="A3585" s="31"/>
      <c r="B3585" s="32"/>
      <c r="C3585" s="71" t="s">
        <v>7797</v>
      </c>
      <c r="D3585" s="64"/>
      <c r="E3585" s="65">
        <v>1.827</v>
      </c>
      <c r="F3585" s="34"/>
      <c r="G3585" s="34"/>
      <c r="H3585" s="33"/>
      <c r="I3585" s="33"/>
      <c r="J3585" s="33"/>
      <c r="K3585" s="33"/>
    </row>
    <row r="3586" spans="1:11" outlineLevel="1" x14ac:dyDescent="0.2">
      <c r="A3586" s="31"/>
      <c r="B3586" s="32"/>
      <c r="C3586" s="71" t="s">
        <v>7798</v>
      </c>
      <c r="D3586" s="64"/>
      <c r="E3586" s="65">
        <v>1.8089999999999999</v>
      </c>
      <c r="F3586" s="34"/>
      <c r="G3586" s="34"/>
      <c r="H3586" s="33"/>
      <c r="I3586" s="33"/>
      <c r="J3586" s="33"/>
      <c r="K3586" s="33"/>
    </row>
    <row r="3587" spans="1:11" outlineLevel="1" x14ac:dyDescent="0.2">
      <c r="A3587" s="31"/>
      <c r="B3587" s="32"/>
      <c r="C3587" s="71" t="s">
        <v>7799</v>
      </c>
      <c r="D3587" s="64"/>
      <c r="E3587" s="65">
        <v>1.827</v>
      </c>
      <c r="F3587" s="34"/>
      <c r="G3587" s="34"/>
      <c r="H3587" s="33"/>
      <c r="I3587" s="33"/>
      <c r="J3587" s="33"/>
      <c r="K3587" s="33"/>
    </row>
    <row r="3588" spans="1:11" outlineLevel="1" x14ac:dyDescent="0.2">
      <c r="A3588" s="31"/>
      <c r="B3588" s="32"/>
      <c r="C3588" s="71" t="s">
        <v>7800</v>
      </c>
      <c r="D3588" s="64"/>
      <c r="E3588" s="65">
        <v>1.827</v>
      </c>
      <c r="F3588" s="34"/>
      <c r="G3588" s="34"/>
      <c r="H3588" s="33"/>
      <c r="I3588" s="33"/>
      <c r="J3588" s="33"/>
      <c r="K3588" s="33"/>
    </row>
    <row r="3589" spans="1:11" outlineLevel="1" x14ac:dyDescent="0.2">
      <c r="A3589" s="31"/>
      <c r="B3589" s="32"/>
      <c r="C3589" s="71" t="s">
        <v>7801</v>
      </c>
      <c r="D3589" s="64"/>
      <c r="E3589" s="65">
        <v>1.4350000000000001</v>
      </c>
      <c r="F3589" s="34"/>
      <c r="G3589" s="34"/>
      <c r="H3589" s="33"/>
      <c r="I3589" s="33"/>
      <c r="J3589" s="33"/>
      <c r="K3589" s="33"/>
    </row>
    <row r="3590" spans="1:11" outlineLevel="1" x14ac:dyDescent="0.2">
      <c r="A3590" s="31"/>
      <c r="B3590" s="32"/>
      <c r="C3590" s="71" t="s">
        <v>7802</v>
      </c>
      <c r="D3590" s="64"/>
      <c r="E3590" s="65">
        <v>1.4350000000000001</v>
      </c>
      <c r="F3590" s="34"/>
      <c r="G3590" s="34"/>
      <c r="H3590" s="33"/>
      <c r="I3590" s="33"/>
      <c r="J3590" s="33"/>
      <c r="K3590" s="33"/>
    </row>
    <row r="3591" spans="1:11" outlineLevel="1" x14ac:dyDescent="0.2">
      <c r="A3591" s="31"/>
      <c r="B3591" s="32"/>
      <c r="C3591" s="71" t="s">
        <v>7803</v>
      </c>
      <c r="D3591" s="64"/>
      <c r="E3591" s="65">
        <v>1.4350000000000001</v>
      </c>
      <c r="F3591" s="34"/>
      <c r="G3591" s="34"/>
      <c r="H3591" s="33"/>
      <c r="I3591" s="33"/>
      <c r="J3591" s="33"/>
      <c r="K3591" s="33"/>
    </row>
    <row r="3592" spans="1:11" outlineLevel="1" x14ac:dyDescent="0.2">
      <c r="A3592" s="31"/>
      <c r="B3592" s="32"/>
      <c r="C3592" s="71" t="s">
        <v>404</v>
      </c>
      <c r="D3592" s="64"/>
      <c r="E3592" s="65"/>
      <c r="F3592" s="34"/>
      <c r="G3592" s="34"/>
      <c r="H3592" s="33"/>
      <c r="I3592" s="33"/>
      <c r="J3592" s="33"/>
      <c r="K3592" s="33"/>
    </row>
    <row r="3593" spans="1:11" outlineLevel="1" x14ac:dyDescent="0.2">
      <c r="A3593" s="31"/>
      <c r="B3593" s="32"/>
      <c r="C3593" s="71" t="s">
        <v>7804</v>
      </c>
      <c r="D3593" s="64"/>
      <c r="E3593" s="65">
        <v>1.827</v>
      </c>
      <c r="F3593" s="34"/>
      <c r="G3593" s="34"/>
      <c r="H3593" s="33"/>
      <c r="I3593" s="33"/>
      <c r="J3593" s="33"/>
      <c r="K3593" s="33"/>
    </row>
    <row r="3594" spans="1:11" outlineLevel="1" x14ac:dyDescent="0.2">
      <c r="A3594" s="31"/>
      <c r="B3594" s="32"/>
      <c r="C3594" s="71" t="s">
        <v>7805</v>
      </c>
      <c r="D3594" s="64"/>
      <c r="E3594" s="65">
        <v>1.6240000000000001</v>
      </c>
      <c r="F3594" s="34"/>
      <c r="G3594" s="34"/>
      <c r="H3594" s="33"/>
      <c r="I3594" s="33"/>
      <c r="J3594" s="33"/>
      <c r="K3594" s="33"/>
    </row>
    <row r="3595" spans="1:11" outlineLevel="1" x14ac:dyDescent="0.2">
      <c r="A3595" s="31"/>
      <c r="B3595" s="32"/>
      <c r="C3595" s="71" t="s">
        <v>7806</v>
      </c>
      <c r="D3595" s="64"/>
      <c r="E3595" s="65">
        <v>1.4745999999999999</v>
      </c>
      <c r="F3595" s="34"/>
      <c r="G3595" s="34"/>
      <c r="H3595" s="33"/>
      <c r="I3595" s="33"/>
      <c r="J3595" s="33"/>
      <c r="K3595" s="33"/>
    </row>
    <row r="3596" spans="1:11" outlineLevel="1" x14ac:dyDescent="0.2">
      <c r="A3596" s="31"/>
      <c r="B3596" s="32"/>
      <c r="C3596" s="71" t="s">
        <v>7807</v>
      </c>
      <c r="D3596" s="64"/>
      <c r="E3596" s="65">
        <v>1.4139999999999999</v>
      </c>
      <c r="F3596" s="34"/>
      <c r="G3596" s="34"/>
      <c r="H3596" s="33"/>
      <c r="I3596" s="33"/>
      <c r="J3596" s="33"/>
      <c r="K3596" s="33"/>
    </row>
    <row r="3597" spans="1:11" outlineLevel="1" x14ac:dyDescent="0.2">
      <c r="A3597" s="31"/>
      <c r="B3597" s="32"/>
      <c r="C3597" s="71" t="s">
        <v>7808</v>
      </c>
      <c r="D3597" s="64"/>
      <c r="E3597" s="65">
        <v>1.4139999999999999</v>
      </c>
      <c r="F3597" s="34"/>
      <c r="G3597" s="34"/>
      <c r="H3597" s="33"/>
      <c r="I3597" s="33"/>
      <c r="J3597" s="33"/>
      <c r="K3597" s="33"/>
    </row>
    <row r="3598" spans="1:11" outlineLevel="1" x14ac:dyDescent="0.2">
      <c r="A3598" s="31"/>
      <c r="B3598" s="32"/>
      <c r="C3598" s="71" t="s">
        <v>7809</v>
      </c>
      <c r="D3598" s="64"/>
      <c r="E3598" s="65">
        <v>1.4139999999999999</v>
      </c>
      <c r="F3598" s="34"/>
      <c r="G3598" s="34"/>
      <c r="H3598" s="33"/>
      <c r="I3598" s="33"/>
      <c r="J3598" s="33"/>
      <c r="K3598" s="33"/>
    </row>
    <row r="3599" spans="1:11" outlineLevel="1" x14ac:dyDescent="0.2">
      <c r="A3599" s="31"/>
      <c r="B3599" s="32"/>
      <c r="C3599" s="71" t="s">
        <v>7810</v>
      </c>
      <c r="D3599" s="64"/>
      <c r="E3599" s="65">
        <v>1.4139999999999999</v>
      </c>
      <c r="F3599" s="34"/>
      <c r="G3599" s="34"/>
      <c r="H3599" s="33"/>
      <c r="I3599" s="33"/>
      <c r="J3599" s="33"/>
      <c r="K3599" s="33"/>
    </row>
    <row r="3600" spans="1:11" outlineLevel="1" x14ac:dyDescent="0.2">
      <c r="A3600" s="31"/>
      <c r="B3600" s="32"/>
      <c r="C3600" s="71" t="s">
        <v>2995</v>
      </c>
      <c r="D3600" s="64"/>
      <c r="E3600" s="65">
        <v>1.8180000000000001</v>
      </c>
      <c r="F3600" s="34"/>
      <c r="G3600" s="34"/>
      <c r="H3600" s="33"/>
      <c r="I3600" s="33"/>
      <c r="J3600" s="33"/>
      <c r="K3600" s="33"/>
    </row>
    <row r="3601" spans="1:11" outlineLevel="1" x14ac:dyDescent="0.2">
      <c r="A3601" s="31"/>
      <c r="B3601" s="32"/>
      <c r="C3601" s="71" t="s">
        <v>7811</v>
      </c>
      <c r="D3601" s="64"/>
      <c r="E3601" s="65">
        <v>2.8279999999999998</v>
      </c>
      <c r="F3601" s="34"/>
      <c r="G3601" s="34"/>
      <c r="H3601" s="33"/>
      <c r="I3601" s="33"/>
      <c r="J3601" s="33"/>
      <c r="K3601" s="33"/>
    </row>
    <row r="3602" spans="1:11" outlineLevel="1" x14ac:dyDescent="0.2">
      <c r="A3602" s="31"/>
      <c r="B3602" s="32"/>
      <c r="C3602" s="71" t="s">
        <v>7812</v>
      </c>
      <c r="D3602" s="64"/>
      <c r="E3602" s="65">
        <v>1.8180000000000001</v>
      </c>
      <c r="F3602" s="34"/>
      <c r="G3602" s="34"/>
      <c r="H3602" s="33"/>
      <c r="I3602" s="33"/>
      <c r="J3602" s="33"/>
      <c r="K3602" s="33"/>
    </row>
    <row r="3603" spans="1:11" outlineLevel="1" x14ac:dyDescent="0.2">
      <c r="A3603" s="31"/>
      <c r="B3603" s="32"/>
      <c r="C3603" s="71" t="s">
        <v>7813</v>
      </c>
      <c r="D3603" s="64"/>
      <c r="E3603" s="65">
        <v>1.4139999999999999</v>
      </c>
      <c r="F3603" s="34"/>
      <c r="G3603" s="34"/>
      <c r="H3603" s="33"/>
      <c r="I3603" s="33"/>
      <c r="J3603" s="33"/>
      <c r="K3603" s="33"/>
    </row>
    <row r="3604" spans="1:11" outlineLevel="1" x14ac:dyDescent="0.2">
      <c r="A3604" s="31"/>
      <c r="B3604" s="32"/>
      <c r="C3604" s="71" t="s">
        <v>7814</v>
      </c>
      <c r="D3604" s="64"/>
      <c r="E3604" s="65">
        <v>1.8180000000000001</v>
      </c>
      <c r="F3604" s="34"/>
      <c r="G3604" s="34"/>
      <c r="H3604" s="33"/>
      <c r="I3604" s="33"/>
      <c r="J3604" s="33"/>
      <c r="K3604" s="33"/>
    </row>
    <row r="3605" spans="1:11" outlineLevel="1" x14ac:dyDescent="0.2">
      <c r="A3605" s="31"/>
      <c r="B3605" s="32"/>
      <c r="C3605" s="71" t="s">
        <v>7815</v>
      </c>
      <c r="D3605" s="64"/>
      <c r="E3605" s="65">
        <v>1.6160000000000001</v>
      </c>
      <c r="F3605" s="34"/>
      <c r="G3605" s="34"/>
      <c r="H3605" s="33"/>
      <c r="I3605" s="33"/>
      <c r="J3605" s="33"/>
      <c r="K3605" s="33"/>
    </row>
    <row r="3606" spans="1:11" outlineLevel="1" x14ac:dyDescent="0.2">
      <c r="A3606" s="31"/>
      <c r="B3606" s="32"/>
      <c r="C3606" s="71" t="s">
        <v>7816</v>
      </c>
      <c r="D3606" s="64"/>
      <c r="E3606" s="65">
        <v>1.6160000000000001</v>
      </c>
      <c r="F3606" s="34"/>
      <c r="G3606" s="34"/>
      <c r="H3606" s="33"/>
      <c r="I3606" s="33"/>
      <c r="J3606" s="33"/>
      <c r="K3606" s="33"/>
    </row>
    <row r="3607" spans="1:11" outlineLevel="1" x14ac:dyDescent="0.2">
      <c r="A3607" s="31"/>
      <c r="B3607" s="32"/>
      <c r="C3607" s="71" t="s">
        <v>7817</v>
      </c>
      <c r="D3607" s="64"/>
      <c r="E3607" s="65">
        <v>1.6160000000000001</v>
      </c>
      <c r="F3607" s="34"/>
      <c r="G3607" s="34"/>
      <c r="H3607" s="33"/>
      <c r="I3607" s="33"/>
      <c r="J3607" s="33"/>
      <c r="K3607" s="33"/>
    </row>
    <row r="3608" spans="1:11" outlineLevel="1" x14ac:dyDescent="0.2">
      <c r="A3608" s="31"/>
      <c r="B3608" s="32"/>
      <c r="C3608" s="71" t="s">
        <v>7818</v>
      </c>
      <c r="D3608" s="64"/>
      <c r="E3608" s="65">
        <v>1.6160000000000001</v>
      </c>
      <c r="F3608" s="34"/>
      <c r="G3608" s="34"/>
      <c r="H3608" s="33"/>
      <c r="I3608" s="33"/>
      <c r="J3608" s="33"/>
      <c r="K3608" s="33"/>
    </row>
    <row r="3609" spans="1:11" outlineLevel="1" x14ac:dyDescent="0.2">
      <c r="A3609" s="31"/>
      <c r="B3609" s="32"/>
      <c r="C3609" s="71" t="s">
        <v>408</v>
      </c>
      <c r="D3609" s="64"/>
      <c r="E3609" s="65"/>
      <c r="F3609" s="34"/>
      <c r="G3609" s="34"/>
      <c r="H3609" s="33"/>
      <c r="I3609" s="33"/>
      <c r="J3609" s="33"/>
      <c r="K3609" s="33"/>
    </row>
    <row r="3610" spans="1:11" outlineLevel="1" x14ac:dyDescent="0.2">
      <c r="A3610" s="31"/>
      <c r="B3610" s="32"/>
      <c r="C3610" s="71" t="s">
        <v>7819</v>
      </c>
      <c r="D3610" s="64"/>
      <c r="E3610" s="65">
        <v>1.7533000000000001</v>
      </c>
      <c r="F3610" s="34"/>
      <c r="G3610" s="34"/>
      <c r="H3610" s="33"/>
      <c r="I3610" s="33"/>
      <c r="J3610" s="33"/>
      <c r="K3610" s="33"/>
    </row>
    <row r="3611" spans="1:11" outlineLevel="1" x14ac:dyDescent="0.2">
      <c r="A3611" s="31"/>
      <c r="B3611" s="32"/>
      <c r="C3611" s="71" t="s">
        <v>7820</v>
      </c>
      <c r="D3611" s="64"/>
      <c r="E3611" s="65">
        <v>1.9392</v>
      </c>
      <c r="F3611" s="34"/>
      <c r="G3611" s="34"/>
      <c r="H3611" s="33"/>
      <c r="I3611" s="33"/>
      <c r="J3611" s="33"/>
      <c r="K3611" s="33"/>
    </row>
    <row r="3612" spans="1:11" outlineLevel="1" x14ac:dyDescent="0.2">
      <c r="A3612" s="31"/>
      <c r="B3612" s="32"/>
      <c r="C3612" s="71" t="s">
        <v>7821</v>
      </c>
      <c r="D3612" s="64"/>
      <c r="E3612" s="65">
        <v>1.8988</v>
      </c>
      <c r="F3612" s="34"/>
      <c r="G3612" s="34"/>
      <c r="H3612" s="33"/>
      <c r="I3612" s="33"/>
      <c r="J3612" s="33"/>
      <c r="K3612" s="33"/>
    </row>
    <row r="3613" spans="1:11" outlineLevel="1" x14ac:dyDescent="0.2">
      <c r="A3613" s="31"/>
      <c r="B3613" s="32"/>
      <c r="C3613" s="71" t="s">
        <v>7822</v>
      </c>
      <c r="D3613" s="64"/>
      <c r="E3613" s="65">
        <v>1.8180000000000001</v>
      </c>
      <c r="F3613" s="34"/>
      <c r="G3613" s="34"/>
      <c r="H3613" s="33"/>
      <c r="I3613" s="33"/>
      <c r="J3613" s="33"/>
      <c r="K3613" s="33"/>
    </row>
    <row r="3614" spans="1:11" outlineLevel="1" x14ac:dyDescent="0.2">
      <c r="A3614" s="31"/>
      <c r="B3614" s="32"/>
      <c r="C3614" s="71" t="s">
        <v>7823</v>
      </c>
      <c r="D3614" s="64"/>
      <c r="E3614" s="65">
        <v>1.8180000000000001</v>
      </c>
      <c r="F3614" s="34"/>
      <c r="G3614" s="34"/>
      <c r="H3614" s="33"/>
      <c r="I3614" s="33"/>
      <c r="J3614" s="33"/>
      <c r="K3614" s="33"/>
    </row>
    <row r="3615" spans="1:11" outlineLevel="1" x14ac:dyDescent="0.2">
      <c r="A3615" s="31"/>
      <c r="B3615" s="32"/>
      <c r="C3615" s="71" t="s">
        <v>7824</v>
      </c>
      <c r="D3615" s="64"/>
      <c r="E3615" s="65">
        <v>1.7978000000000001</v>
      </c>
      <c r="F3615" s="34"/>
      <c r="G3615" s="34"/>
      <c r="H3615" s="33"/>
      <c r="I3615" s="33"/>
      <c r="J3615" s="33"/>
      <c r="K3615" s="33"/>
    </row>
    <row r="3616" spans="1:11" outlineLevel="1" x14ac:dyDescent="0.2">
      <c r="A3616" s="31"/>
      <c r="B3616" s="32"/>
      <c r="C3616" s="71" t="s">
        <v>7825</v>
      </c>
      <c r="D3616" s="64"/>
      <c r="E3616" s="65">
        <v>1.5149999999999999</v>
      </c>
      <c r="F3616" s="34"/>
      <c r="G3616" s="34"/>
      <c r="H3616" s="33"/>
      <c r="I3616" s="33"/>
      <c r="J3616" s="33"/>
      <c r="K3616" s="33"/>
    </row>
    <row r="3617" spans="1:11" outlineLevel="1" x14ac:dyDescent="0.2">
      <c r="A3617" s="31"/>
      <c r="B3617" s="32"/>
      <c r="C3617" s="71" t="s">
        <v>411</v>
      </c>
      <c r="D3617" s="64"/>
      <c r="E3617" s="65"/>
      <c r="F3617" s="34"/>
      <c r="G3617" s="34"/>
      <c r="H3617" s="33"/>
      <c r="I3617" s="33"/>
      <c r="J3617" s="33"/>
      <c r="K3617" s="33"/>
    </row>
    <row r="3618" spans="1:11" outlineLevel="1" x14ac:dyDescent="0.2">
      <c r="A3618" s="31"/>
      <c r="B3618" s="32"/>
      <c r="C3618" s="71" t="s">
        <v>7826</v>
      </c>
      <c r="D3618" s="64"/>
      <c r="E3618" s="65">
        <v>1.7533000000000001</v>
      </c>
      <c r="F3618" s="34"/>
      <c r="G3618" s="34"/>
      <c r="H3618" s="33"/>
      <c r="I3618" s="33"/>
      <c r="J3618" s="33"/>
      <c r="K3618" s="33"/>
    </row>
    <row r="3619" spans="1:11" outlineLevel="1" x14ac:dyDescent="0.2">
      <c r="A3619" s="31"/>
      <c r="B3619" s="32"/>
      <c r="C3619" s="71" t="s">
        <v>7827</v>
      </c>
      <c r="D3619" s="64"/>
      <c r="E3619" s="65">
        <v>1.8180000000000001</v>
      </c>
      <c r="F3619" s="34"/>
      <c r="G3619" s="34"/>
      <c r="H3619" s="33"/>
      <c r="I3619" s="33"/>
      <c r="J3619" s="33"/>
      <c r="K3619" s="33"/>
    </row>
    <row r="3620" spans="1:11" outlineLevel="1" x14ac:dyDescent="0.2">
      <c r="A3620" s="31"/>
      <c r="B3620" s="32"/>
      <c r="C3620" s="71" t="s">
        <v>7828</v>
      </c>
      <c r="D3620" s="64"/>
      <c r="E3620" s="65">
        <v>1.8180000000000001</v>
      </c>
      <c r="F3620" s="34"/>
      <c r="G3620" s="34"/>
      <c r="H3620" s="33"/>
      <c r="I3620" s="33"/>
      <c r="J3620" s="33"/>
      <c r="K3620" s="33"/>
    </row>
    <row r="3621" spans="1:11" outlineLevel="1" x14ac:dyDescent="0.2">
      <c r="A3621" s="31"/>
      <c r="B3621" s="32"/>
      <c r="C3621" s="71" t="s">
        <v>7829</v>
      </c>
      <c r="D3621" s="64"/>
      <c r="E3621" s="65">
        <v>1.7978000000000001</v>
      </c>
      <c r="F3621" s="34"/>
      <c r="G3621" s="34"/>
      <c r="H3621" s="33"/>
      <c r="I3621" s="33"/>
      <c r="J3621" s="33"/>
      <c r="K3621" s="33"/>
    </row>
    <row r="3622" spans="1:11" outlineLevel="1" x14ac:dyDescent="0.2">
      <c r="A3622" s="31"/>
      <c r="B3622" s="32"/>
      <c r="C3622" s="71" t="s">
        <v>7830</v>
      </c>
      <c r="D3622" s="64"/>
      <c r="E3622" s="65">
        <v>1.5149999999999999</v>
      </c>
      <c r="F3622" s="34"/>
      <c r="G3622" s="34"/>
      <c r="H3622" s="33"/>
      <c r="I3622" s="33"/>
      <c r="J3622" s="33"/>
      <c r="K3622" s="33"/>
    </row>
    <row r="3623" spans="1:11" outlineLevel="1" x14ac:dyDescent="0.2">
      <c r="A3623" s="31"/>
      <c r="B3623" s="32"/>
      <c r="C3623" s="71" t="s">
        <v>7831</v>
      </c>
      <c r="D3623" s="64"/>
      <c r="E3623" s="65">
        <v>1.5149999999999999</v>
      </c>
      <c r="F3623" s="34"/>
      <c r="G3623" s="34"/>
      <c r="H3623" s="33"/>
      <c r="I3623" s="33"/>
      <c r="J3623" s="33"/>
      <c r="K3623" s="33"/>
    </row>
    <row r="3624" spans="1:11" outlineLevel="1" x14ac:dyDescent="0.2">
      <c r="A3624" s="31"/>
      <c r="B3624" s="32"/>
      <c r="C3624" s="71" t="s">
        <v>415</v>
      </c>
      <c r="D3624" s="64"/>
      <c r="E3624" s="65"/>
      <c r="F3624" s="34"/>
      <c r="G3624" s="34"/>
      <c r="H3624" s="33"/>
      <c r="I3624" s="33"/>
      <c r="J3624" s="33"/>
      <c r="K3624" s="33"/>
    </row>
    <row r="3625" spans="1:11" outlineLevel="1" x14ac:dyDescent="0.2">
      <c r="A3625" s="31"/>
      <c r="B3625" s="32"/>
      <c r="C3625" s="71" t="s">
        <v>7832</v>
      </c>
      <c r="D3625" s="64"/>
      <c r="E3625" s="65">
        <v>1.97</v>
      </c>
      <c r="F3625" s="34"/>
      <c r="G3625" s="34"/>
      <c r="H3625" s="33"/>
      <c r="I3625" s="33"/>
      <c r="J3625" s="33"/>
      <c r="K3625" s="33"/>
    </row>
    <row r="3626" spans="1:11" outlineLevel="1" x14ac:dyDescent="0.2">
      <c r="A3626" s="31"/>
      <c r="B3626" s="32"/>
      <c r="C3626" s="71" t="s">
        <v>7833</v>
      </c>
      <c r="D3626" s="64"/>
      <c r="E3626" s="65">
        <v>1.8</v>
      </c>
      <c r="F3626" s="34"/>
      <c r="G3626" s="34"/>
      <c r="H3626" s="33"/>
      <c r="I3626" s="33"/>
      <c r="J3626" s="33"/>
      <c r="K3626" s="33"/>
    </row>
    <row r="3627" spans="1:11" outlineLevel="1" x14ac:dyDescent="0.2">
      <c r="A3627" s="31"/>
      <c r="B3627" s="32"/>
      <c r="C3627" s="71" t="s">
        <v>7834</v>
      </c>
      <c r="D3627" s="64"/>
      <c r="E3627" s="65">
        <v>1.8180000000000001</v>
      </c>
      <c r="F3627" s="34"/>
      <c r="G3627" s="34"/>
      <c r="H3627" s="33"/>
      <c r="I3627" s="33"/>
      <c r="J3627" s="33"/>
      <c r="K3627" s="33"/>
    </row>
    <row r="3628" spans="1:11" outlineLevel="1" x14ac:dyDescent="0.2">
      <c r="A3628" s="31"/>
      <c r="B3628" s="32"/>
      <c r="C3628" s="71" t="s">
        <v>7835</v>
      </c>
      <c r="D3628" s="64"/>
      <c r="E3628" s="65">
        <v>1.7625</v>
      </c>
      <c r="F3628" s="34"/>
      <c r="G3628" s="34"/>
      <c r="H3628" s="33"/>
      <c r="I3628" s="33"/>
      <c r="J3628" s="33"/>
      <c r="K3628" s="33"/>
    </row>
    <row r="3629" spans="1:11" outlineLevel="1" x14ac:dyDescent="0.2">
      <c r="A3629" s="31"/>
      <c r="B3629" s="32"/>
      <c r="C3629" s="71" t="s">
        <v>7836</v>
      </c>
      <c r="D3629" s="64"/>
      <c r="E3629" s="65">
        <v>1.8180000000000001</v>
      </c>
      <c r="F3629" s="34"/>
      <c r="G3629" s="34"/>
      <c r="H3629" s="33"/>
      <c r="I3629" s="33"/>
      <c r="J3629" s="33"/>
      <c r="K3629" s="33"/>
    </row>
    <row r="3630" spans="1:11" outlineLevel="1" x14ac:dyDescent="0.2">
      <c r="A3630" s="31"/>
      <c r="B3630" s="32"/>
      <c r="C3630" s="71" t="s">
        <v>7837</v>
      </c>
      <c r="D3630" s="64"/>
      <c r="E3630" s="65">
        <v>1.9046000000000001</v>
      </c>
      <c r="F3630" s="34"/>
      <c r="G3630" s="34"/>
      <c r="H3630" s="33"/>
      <c r="I3630" s="33"/>
      <c r="J3630" s="33"/>
      <c r="K3630" s="33"/>
    </row>
    <row r="3631" spans="1:11" outlineLevel="1" x14ac:dyDescent="0.2">
      <c r="A3631" s="31"/>
      <c r="B3631" s="32"/>
      <c r="C3631" s="71" t="s">
        <v>7838</v>
      </c>
      <c r="D3631" s="64"/>
      <c r="E3631" s="65">
        <v>1.917</v>
      </c>
      <c r="F3631" s="34"/>
      <c r="G3631" s="34"/>
      <c r="H3631" s="33"/>
      <c r="I3631" s="33"/>
      <c r="J3631" s="33"/>
      <c r="K3631" s="33"/>
    </row>
    <row r="3632" spans="1:11" outlineLevel="1" x14ac:dyDescent="0.2">
      <c r="A3632" s="31"/>
      <c r="B3632" s="32"/>
      <c r="C3632" s="71" t="s">
        <v>420</v>
      </c>
      <c r="D3632" s="64"/>
      <c r="E3632" s="65"/>
      <c r="F3632" s="34"/>
      <c r="G3632" s="34"/>
      <c r="H3632" s="33"/>
      <c r="I3632" s="33"/>
      <c r="J3632" s="33"/>
      <c r="K3632" s="33"/>
    </row>
    <row r="3633" spans="1:11" outlineLevel="1" x14ac:dyDescent="0.2">
      <c r="A3633" s="31"/>
      <c r="B3633" s="32"/>
      <c r="C3633" s="71" t="s">
        <v>7839</v>
      </c>
      <c r="D3633" s="64"/>
      <c r="E3633" s="65">
        <v>1.5149999999999999</v>
      </c>
      <c r="F3633" s="34"/>
      <c r="G3633" s="34"/>
      <c r="H3633" s="33"/>
      <c r="I3633" s="33"/>
      <c r="J3633" s="33"/>
      <c r="K3633" s="33"/>
    </row>
    <row r="3634" spans="1:11" outlineLevel="1" x14ac:dyDescent="0.2">
      <c r="A3634" s="31"/>
      <c r="B3634" s="32"/>
      <c r="C3634" s="71" t="s">
        <v>7840</v>
      </c>
      <c r="D3634" s="64"/>
      <c r="E3634" s="65">
        <v>1.5149999999999999</v>
      </c>
      <c r="F3634" s="34"/>
      <c r="G3634" s="34"/>
      <c r="H3634" s="33"/>
      <c r="I3634" s="33"/>
      <c r="J3634" s="33"/>
      <c r="K3634" s="33"/>
    </row>
    <row r="3635" spans="1:11" ht="33.75" outlineLevel="1" x14ac:dyDescent="0.2">
      <c r="A3635" s="43">
        <v>287</v>
      </c>
      <c r="B3635" s="44" t="s">
        <v>3007</v>
      </c>
      <c r="C3635" s="59" t="s">
        <v>3008</v>
      </c>
      <c r="D3635" s="45" t="s">
        <v>172</v>
      </c>
      <c r="E3635" s="46">
        <v>75.911699999999996</v>
      </c>
      <c r="F3635" s="47">
        <v>0</v>
      </c>
      <c r="G3635" s="48">
        <f>ROUND(E3635*F3635,2)</f>
        <v>0</v>
      </c>
      <c r="H3635" s="46">
        <v>1E-3</v>
      </c>
      <c r="I3635" s="46">
        <f>ROUND(E3635*H3635,2)</f>
        <v>0.08</v>
      </c>
      <c r="J3635" s="46">
        <v>6.3E-2</v>
      </c>
      <c r="K3635" s="46">
        <f>ROUND(E3635*J3635,2)</f>
        <v>4.78</v>
      </c>
    </row>
    <row r="3636" spans="1:11" outlineLevel="1" x14ac:dyDescent="0.2">
      <c r="A3636" s="31"/>
      <c r="B3636" s="32"/>
      <c r="C3636" s="71" t="s">
        <v>395</v>
      </c>
      <c r="D3636" s="64"/>
      <c r="E3636" s="65"/>
      <c r="F3636" s="34"/>
      <c r="G3636" s="34"/>
      <c r="H3636" s="33"/>
      <c r="I3636" s="33"/>
      <c r="J3636" s="33"/>
      <c r="K3636" s="33"/>
    </row>
    <row r="3637" spans="1:11" outlineLevel="1" x14ac:dyDescent="0.2">
      <c r="A3637" s="31"/>
      <c r="B3637" s="32"/>
      <c r="C3637" s="71" t="s">
        <v>7841</v>
      </c>
      <c r="D3637" s="64"/>
      <c r="E3637" s="65">
        <v>2.0499999999999998</v>
      </c>
      <c r="F3637" s="34"/>
      <c r="G3637" s="34"/>
      <c r="H3637" s="33"/>
      <c r="I3637" s="33"/>
      <c r="J3637" s="33"/>
      <c r="K3637" s="33"/>
    </row>
    <row r="3638" spans="1:11" outlineLevel="1" x14ac:dyDescent="0.2">
      <c r="A3638" s="31"/>
      <c r="B3638" s="32"/>
      <c r="C3638" s="71" t="s">
        <v>7842</v>
      </c>
      <c r="D3638" s="64"/>
      <c r="E3638" s="65">
        <v>2.1</v>
      </c>
      <c r="F3638" s="34"/>
      <c r="G3638" s="34"/>
      <c r="H3638" s="33"/>
      <c r="I3638" s="33"/>
      <c r="J3638" s="33"/>
      <c r="K3638" s="33"/>
    </row>
    <row r="3639" spans="1:11" outlineLevel="1" x14ac:dyDescent="0.2">
      <c r="A3639" s="31"/>
      <c r="B3639" s="32"/>
      <c r="C3639" s="71" t="s">
        <v>7843</v>
      </c>
      <c r="D3639" s="64"/>
      <c r="E3639" s="65">
        <v>2.2999999999999998</v>
      </c>
      <c r="F3639" s="34"/>
      <c r="G3639" s="34"/>
      <c r="H3639" s="33"/>
      <c r="I3639" s="33"/>
      <c r="J3639" s="33"/>
      <c r="K3639" s="33"/>
    </row>
    <row r="3640" spans="1:11" outlineLevel="1" x14ac:dyDescent="0.2">
      <c r="A3640" s="31"/>
      <c r="B3640" s="32"/>
      <c r="C3640" s="71" t="s">
        <v>7844</v>
      </c>
      <c r="D3640" s="64"/>
      <c r="E3640" s="65">
        <v>3.1360000000000001</v>
      </c>
      <c r="F3640" s="34"/>
      <c r="G3640" s="34"/>
      <c r="H3640" s="33"/>
      <c r="I3640" s="33"/>
      <c r="J3640" s="33"/>
      <c r="K3640" s="33"/>
    </row>
    <row r="3641" spans="1:11" outlineLevel="1" x14ac:dyDescent="0.2">
      <c r="A3641" s="31"/>
      <c r="B3641" s="32"/>
      <c r="C3641" s="71" t="s">
        <v>7845</v>
      </c>
      <c r="D3641" s="64"/>
      <c r="E3641" s="65">
        <v>2.4239999999999999</v>
      </c>
      <c r="F3641" s="34"/>
      <c r="G3641" s="34"/>
      <c r="H3641" s="33"/>
      <c r="I3641" s="33"/>
      <c r="J3641" s="33"/>
      <c r="K3641" s="33"/>
    </row>
    <row r="3642" spans="1:11" outlineLevel="1" x14ac:dyDescent="0.2">
      <c r="A3642" s="31"/>
      <c r="B3642" s="32"/>
      <c r="C3642" s="71" t="s">
        <v>7846</v>
      </c>
      <c r="D3642" s="64"/>
      <c r="E3642" s="65">
        <v>3.3635000000000002</v>
      </c>
      <c r="F3642" s="34"/>
      <c r="G3642" s="34"/>
      <c r="H3642" s="33"/>
      <c r="I3642" s="33"/>
      <c r="J3642" s="33"/>
      <c r="K3642" s="33"/>
    </row>
    <row r="3643" spans="1:11" outlineLevel="1" x14ac:dyDescent="0.2">
      <c r="A3643" s="31"/>
      <c r="B3643" s="32"/>
      <c r="C3643" s="71" t="s">
        <v>7847</v>
      </c>
      <c r="D3643" s="64"/>
      <c r="E3643" s="65">
        <v>2.19</v>
      </c>
      <c r="F3643" s="34"/>
      <c r="G3643" s="34"/>
      <c r="H3643" s="33"/>
      <c r="I3643" s="33"/>
      <c r="J3643" s="33"/>
      <c r="K3643" s="33"/>
    </row>
    <row r="3644" spans="1:11" outlineLevel="1" x14ac:dyDescent="0.2">
      <c r="A3644" s="31"/>
      <c r="B3644" s="32"/>
      <c r="C3644" s="71" t="s">
        <v>7848</v>
      </c>
      <c r="D3644" s="64"/>
      <c r="E3644" s="65">
        <v>2.7</v>
      </c>
      <c r="F3644" s="34"/>
      <c r="G3644" s="34"/>
      <c r="H3644" s="33"/>
      <c r="I3644" s="33"/>
      <c r="J3644" s="33"/>
      <c r="K3644" s="33"/>
    </row>
    <row r="3645" spans="1:11" outlineLevel="1" x14ac:dyDescent="0.2">
      <c r="A3645" s="31"/>
      <c r="B3645" s="32"/>
      <c r="C3645" s="71" t="s">
        <v>7849</v>
      </c>
      <c r="D3645" s="64"/>
      <c r="E3645" s="65">
        <v>4.0199999999999996</v>
      </c>
      <c r="F3645" s="34"/>
      <c r="G3645" s="34"/>
      <c r="H3645" s="33"/>
      <c r="I3645" s="33"/>
      <c r="J3645" s="33"/>
      <c r="K3645" s="33"/>
    </row>
    <row r="3646" spans="1:11" outlineLevel="1" x14ac:dyDescent="0.2">
      <c r="A3646" s="31"/>
      <c r="B3646" s="32"/>
      <c r="C3646" s="71" t="s">
        <v>404</v>
      </c>
      <c r="D3646" s="64"/>
      <c r="E3646" s="65"/>
      <c r="F3646" s="34"/>
      <c r="G3646" s="34"/>
      <c r="H3646" s="33"/>
      <c r="I3646" s="33"/>
      <c r="J3646" s="33"/>
      <c r="K3646" s="33"/>
    </row>
    <row r="3647" spans="1:11" outlineLevel="1" x14ac:dyDescent="0.2">
      <c r="A3647" s="31"/>
      <c r="B3647" s="32"/>
      <c r="C3647" s="71" t="s">
        <v>7850</v>
      </c>
      <c r="D3647" s="64"/>
      <c r="E3647" s="65">
        <v>2.02</v>
      </c>
      <c r="F3647" s="34"/>
      <c r="G3647" s="34"/>
      <c r="H3647" s="33"/>
      <c r="I3647" s="33"/>
      <c r="J3647" s="33"/>
      <c r="K3647" s="33"/>
    </row>
    <row r="3648" spans="1:11" outlineLevel="1" x14ac:dyDescent="0.2">
      <c r="A3648" s="31"/>
      <c r="B3648" s="32"/>
      <c r="C3648" s="71" t="s">
        <v>7851</v>
      </c>
      <c r="D3648" s="64"/>
      <c r="E3648" s="65">
        <v>2.2787999999999999</v>
      </c>
      <c r="F3648" s="34"/>
      <c r="G3648" s="34"/>
      <c r="H3648" s="33"/>
      <c r="I3648" s="33"/>
      <c r="J3648" s="33"/>
      <c r="K3648" s="33"/>
    </row>
    <row r="3649" spans="1:11" outlineLevel="1" x14ac:dyDescent="0.2">
      <c r="A3649" s="31"/>
      <c r="B3649" s="32"/>
      <c r="C3649" s="71" t="s">
        <v>7852</v>
      </c>
      <c r="D3649" s="64"/>
      <c r="E3649" s="65">
        <v>2.0299999999999998</v>
      </c>
      <c r="F3649" s="34"/>
      <c r="G3649" s="34"/>
      <c r="H3649" s="33"/>
      <c r="I3649" s="33"/>
      <c r="J3649" s="33"/>
      <c r="K3649" s="33"/>
    </row>
    <row r="3650" spans="1:11" outlineLevel="1" x14ac:dyDescent="0.2">
      <c r="A3650" s="31"/>
      <c r="B3650" s="32"/>
      <c r="C3650" s="71" t="s">
        <v>7853</v>
      </c>
      <c r="D3650" s="64"/>
      <c r="E3650" s="65">
        <v>2.3637999999999999</v>
      </c>
      <c r="F3650" s="34"/>
      <c r="G3650" s="34"/>
      <c r="H3650" s="33"/>
      <c r="I3650" s="33"/>
      <c r="J3650" s="33"/>
      <c r="K3650" s="33"/>
    </row>
    <row r="3651" spans="1:11" outlineLevel="1" x14ac:dyDescent="0.2">
      <c r="A3651" s="31"/>
      <c r="B3651" s="32"/>
      <c r="C3651" s="71" t="s">
        <v>7854</v>
      </c>
      <c r="D3651" s="64"/>
      <c r="E3651" s="65">
        <v>2.3540000000000001</v>
      </c>
      <c r="F3651" s="34"/>
      <c r="G3651" s="34"/>
      <c r="H3651" s="33"/>
      <c r="I3651" s="33"/>
      <c r="J3651" s="33"/>
      <c r="K3651" s="33"/>
    </row>
    <row r="3652" spans="1:11" outlineLevel="1" x14ac:dyDescent="0.2">
      <c r="A3652" s="31"/>
      <c r="B3652" s="32"/>
      <c r="C3652" s="71" t="s">
        <v>7855</v>
      </c>
      <c r="D3652" s="64"/>
      <c r="E3652" s="65">
        <v>3.08</v>
      </c>
      <c r="F3652" s="34"/>
      <c r="G3652" s="34"/>
      <c r="H3652" s="33"/>
      <c r="I3652" s="33"/>
      <c r="J3652" s="33"/>
      <c r="K3652" s="33"/>
    </row>
    <row r="3653" spans="1:11" outlineLevel="1" x14ac:dyDescent="0.2">
      <c r="A3653" s="31"/>
      <c r="B3653" s="32"/>
      <c r="C3653" s="71" t="s">
        <v>7856</v>
      </c>
      <c r="D3653" s="64"/>
      <c r="E3653" s="65">
        <v>3.08</v>
      </c>
      <c r="F3653" s="34"/>
      <c r="G3653" s="34"/>
      <c r="H3653" s="33"/>
      <c r="I3653" s="33"/>
      <c r="J3653" s="33"/>
      <c r="K3653" s="33"/>
    </row>
    <row r="3654" spans="1:11" outlineLevel="1" x14ac:dyDescent="0.2">
      <c r="A3654" s="31"/>
      <c r="B3654" s="32"/>
      <c r="C3654" s="71" t="s">
        <v>408</v>
      </c>
      <c r="D3654" s="64"/>
      <c r="E3654" s="65"/>
      <c r="F3654" s="34"/>
      <c r="G3654" s="34"/>
      <c r="H3654" s="33"/>
      <c r="I3654" s="33"/>
      <c r="J3654" s="33"/>
      <c r="K3654" s="33"/>
    </row>
    <row r="3655" spans="1:11" outlineLevel="1" x14ac:dyDescent="0.2">
      <c r="A3655" s="31"/>
      <c r="B3655" s="32"/>
      <c r="C3655" s="71" t="s">
        <v>7857</v>
      </c>
      <c r="D3655" s="64"/>
      <c r="E3655" s="65">
        <v>2.12</v>
      </c>
      <c r="F3655" s="34"/>
      <c r="G3655" s="34"/>
      <c r="H3655" s="33"/>
      <c r="I3655" s="33"/>
      <c r="J3655" s="33"/>
      <c r="K3655" s="33"/>
    </row>
    <row r="3656" spans="1:11" outlineLevel="1" x14ac:dyDescent="0.2">
      <c r="A3656" s="31"/>
      <c r="B3656" s="32"/>
      <c r="C3656" s="71" t="s">
        <v>7858</v>
      </c>
      <c r="D3656" s="64"/>
      <c r="E3656" s="65">
        <v>2.2578</v>
      </c>
      <c r="F3656" s="34"/>
      <c r="G3656" s="34"/>
      <c r="H3656" s="33"/>
      <c r="I3656" s="33"/>
      <c r="J3656" s="33"/>
      <c r="K3656" s="33"/>
    </row>
    <row r="3657" spans="1:11" outlineLevel="1" x14ac:dyDescent="0.2">
      <c r="A3657" s="31"/>
      <c r="B3657" s="32"/>
      <c r="C3657" s="71" t="s">
        <v>7859</v>
      </c>
      <c r="D3657" s="64"/>
      <c r="E3657" s="65">
        <v>2.3540000000000001</v>
      </c>
      <c r="F3657" s="34"/>
      <c r="G3657" s="34"/>
      <c r="H3657" s="33"/>
      <c r="I3657" s="33"/>
      <c r="J3657" s="33"/>
      <c r="K3657" s="33"/>
    </row>
    <row r="3658" spans="1:11" outlineLevel="1" x14ac:dyDescent="0.2">
      <c r="A3658" s="31"/>
      <c r="B3658" s="32"/>
      <c r="C3658" s="71" t="s">
        <v>7860</v>
      </c>
      <c r="D3658" s="64"/>
      <c r="E3658" s="65">
        <v>2.343</v>
      </c>
      <c r="F3658" s="34"/>
      <c r="G3658" s="34"/>
      <c r="H3658" s="33"/>
      <c r="I3658" s="33"/>
      <c r="J3658" s="33"/>
      <c r="K3658" s="33"/>
    </row>
    <row r="3659" spans="1:11" outlineLevel="1" x14ac:dyDescent="0.2">
      <c r="A3659" s="31"/>
      <c r="B3659" s="32"/>
      <c r="C3659" s="71" t="s">
        <v>411</v>
      </c>
      <c r="D3659" s="64"/>
      <c r="E3659" s="65"/>
      <c r="F3659" s="34"/>
      <c r="G3659" s="34"/>
      <c r="H3659" s="33"/>
      <c r="I3659" s="33"/>
      <c r="J3659" s="33"/>
      <c r="K3659" s="33"/>
    </row>
    <row r="3660" spans="1:11" outlineLevel="1" x14ac:dyDescent="0.2">
      <c r="A3660" s="31"/>
      <c r="B3660" s="32"/>
      <c r="C3660" s="71" t="s">
        <v>7861</v>
      </c>
      <c r="D3660" s="64"/>
      <c r="E3660" s="65">
        <v>2.8279999999999998</v>
      </c>
      <c r="F3660" s="34"/>
      <c r="G3660" s="34"/>
      <c r="H3660" s="33"/>
      <c r="I3660" s="33"/>
      <c r="J3660" s="33"/>
      <c r="K3660" s="33"/>
    </row>
    <row r="3661" spans="1:11" outlineLevel="1" x14ac:dyDescent="0.2">
      <c r="A3661" s="31"/>
      <c r="B3661" s="32"/>
      <c r="C3661" s="71" t="s">
        <v>7862</v>
      </c>
      <c r="D3661" s="64"/>
      <c r="E3661" s="65">
        <v>2.3003999999999998</v>
      </c>
      <c r="F3661" s="34"/>
      <c r="G3661" s="34"/>
      <c r="H3661" s="33"/>
      <c r="I3661" s="33"/>
      <c r="J3661" s="33"/>
      <c r="K3661" s="33"/>
    </row>
    <row r="3662" spans="1:11" outlineLevel="1" x14ac:dyDescent="0.2">
      <c r="A3662" s="31"/>
      <c r="B3662" s="32"/>
      <c r="C3662" s="71" t="s">
        <v>7863</v>
      </c>
      <c r="D3662" s="64"/>
      <c r="E3662" s="65">
        <v>3.6379999999999999</v>
      </c>
      <c r="F3662" s="34"/>
      <c r="G3662" s="34"/>
      <c r="H3662" s="33"/>
      <c r="I3662" s="33"/>
      <c r="J3662" s="33"/>
      <c r="K3662" s="33"/>
    </row>
    <row r="3663" spans="1:11" outlineLevel="1" x14ac:dyDescent="0.2">
      <c r="A3663" s="31"/>
      <c r="B3663" s="32"/>
      <c r="C3663" s="71" t="s">
        <v>7864</v>
      </c>
      <c r="D3663" s="64"/>
      <c r="E3663" s="65">
        <v>2.3540000000000001</v>
      </c>
      <c r="F3663" s="34"/>
      <c r="G3663" s="34"/>
      <c r="H3663" s="33"/>
      <c r="I3663" s="33"/>
      <c r="J3663" s="33"/>
      <c r="K3663" s="33"/>
    </row>
    <row r="3664" spans="1:11" outlineLevel="1" x14ac:dyDescent="0.2">
      <c r="A3664" s="31"/>
      <c r="B3664" s="32"/>
      <c r="C3664" s="71" t="s">
        <v>7865</v>
      </c>
      <c r="D3664" s="64"/>
      <c r="E3664" s="65">
        <v>2.13</v>
      </c>
      <c r="F3664" s="34"/>
      <c r="G3664" s="34"/>
      <c r="H3664" s="33"/>
      <c r="I3664" s="33"/>
      <c r="J3664" s="33"/>
      <c r="K3664" s="33"/>
    </row>
    <row r="3665" spans="1:11" outlineLevel="1" x14ac:dyDescent="0.2">
      <c r="A3665" s="31"/>
      <c r="B3665" s="32"/>
      <c r="C3665" s="71" t="s">
        <v>415</v>
      </c>
      <c r="D3665" s="64"/>
      <c r="E3665" s="65"/>
      <c r="F3665" s="34"/>
      <c r="G3665" s="34"/>
      <c r="H3665" s="33"/>
      <c r="I3665" s="33"/>
      <c r="J3665" s="33"/>
      <c r="K3665" s="33"/>
    </row>
    <row r="3666" spans="1:11" outlineLevel="1" x14ac:dyDescent="0.2">
      <c r="A3666" s="31"/>
      <c r="B3666" s="32"/>
      <c r="C3666" s="71" t="s">
        <v>7866</v>
      </c>
      <c r="D3666" s="64"/>
      <c r="E3666" s="65">
        <v>3.206</v>
      </c>
      <c r="F3666" s="34"/>
      <c r="G3666" s="34"/>
      <c r="H3666" s="33"/>
      <c r="I3666" s="33"/>
      <c r="J3666" s="33"/>
      <c r="K3666" s="33"/>
    </row>
    <row r="3667" spans="1:11" outlineLevel="1" x14ac:dyDescent="0.2">
      <c r="A3667" s="31"/>
      <c r="B3667" s="32"/>
      <c r="C3667" s="71" t="s">
        <v>7867</v>
      </c>
      <c r="D3667" s="64"/>
      <c r="E3667" s="65">
        <v>2.3003999999999998</v>
      </c>
      <c r="F3667" s="34"/>
      <c r="G3667" s="34"/>
      <c r="H3667" s="33"/>
      <c r="I3667" s="33"/>
      <c r="J3667" s="33"/>
      <c r="K3667" s="33"/>
    </row>
    <row r="3668" spans="1:11" outlineLevel="1" x14ac:dyDescent="0.2">
      <c r="A3668" s="31"/>
      <c r="B3668" s="32"/>
      <c r="C3668" s="71" t="s">
        <v>7868</v>
      </c>
      <c r="D3668" s="64"/>
      <c r="E3668" s="65">
        <v>2.33</v>
      </c>
      <c r="F3668" s="34"/>
      <c r="G3668" s="34"/>
      <c r="H3668" s="33"/>
      <c r="I3668" s="33"/>
      <c r="J3668" s="33"/>
      <c r="K3668" s="33"/>
    </row>
    <row r="3669" spans="1:11" outlineLevel="1" x14ac:dyDescent="0.2">
      <c r="A3669" s="31"/>
      <c r="B3669" s="32"/>
      <c r="C3669" s="71" t="s">
        <v>7869</v>
      </c>
      <c r="D3669" s="64"/>
      <c r="E3669" s="65">
        <v>2.13</v>
      </c>
      <c r="F3669" s="34"/>
      <c r="G3669" s="34"/>
      <c r="H3669" s="33"/>
      <c r="I3669" s="33"/>
      <c r="J3669" s="33"/>
      <c r="K3669" s="33"/>
    </row>
    <row r="3670" spans="1:11" outlineLevel="1" x14ac:dyDescent="0.2">
      <c r="A3670" s="31"/>
      <c r="B3670" s="32"/>
      <c r="C3670" s="71" t="s">
        <v>7870</v>
      </c>
      <c r="D3670" s="64"/>
      <c r="E3670" s="65">
        <v>2.13</v>
      </c>
      <c r="F3670" s="34"/>
      <c r="G3670" s="34"/>
      <c r="H3670" s="33"/>
      <c r="I3670" s="33"/>
      <c r="J3670" s="33"/>
      <c r="K3670" s="33"/>
    </row>
    <row r="3671" spans="1:11" ht="22.5" outlineLevel="1" x14ac:dyDescent="0.2">
      <c r="A3671" s="43">
        <v>288</v>
      </c>
      <c r="B3671" s="44" t="s">
        <v>7871</v>
      </c>
      <c r="C3671" s="59" t="s">
        <v>7872</v>
      </c>
      <c r="D3671" s="45" t="s">
        <v>172</v>
      </c>
      <c r="E3671" s="46">
        <v>5.04</v>
      </c>
      <c r="F3671" s="47">
        <v>0</v>
      </c>
      <c r="G3671" s="48">
        <f>ROUND(E3671*F3671,2)</f>
        <v>0</v>
      </c>
      <c r="H3671" s="46">
        <v>5.5999999999999995E-4</v>
      </c>
      <c r="I3671" s="46">
        <f>ROUND(E3671*H3671,2)</f>
        <v>0</v>
      </c>
      <c r="J3671" s="46">
        <v>6.6000000000000003E-2</v>
      </c>
      <c r="K3671" s="46">
        <f>ROUND(E3671*J3671,2)</f>
        <v>0.33</v>
      </c>
    </row>
    <row r="3672" spans="1:11" outlineLevel="1" x14ac:dyDescent="0.2">
      <c r="A3672" s="31"/>
      <c r="B3672" s="32"/>
      <c r="C3672" s="71" t="s">
        <v>404</v>
      </c>
      <c r="D3672" s="64"/>
      <c r="E3672" s="65"/>
      <c r="F3672" s="34"/>
      <c r="G3672" s="34"/>
      <c r="H3672" s="33"/>
      <c r="I3672" s="33"/>
      <c r="J3672" s="33"/>
      <c r="K3672" s="33"/>
    </row>
    <row r="3673" spans="1:11" outlineLevel="1" x14ac:dyDescent="0.2">
      <c r="A3673" s="31"/>
      <c r="B3673" s="32"/>
      <c r="C3673" s="71" t="s">
        <v>7873</v>
      </c>
      <c r="D3673" s="64"/>
      <c r="E3673" s="65">
        <v>5.04</v>
      </c>
      <c r="F3673" s="34"/>
      <c r="G3673" s="34"/>
      <c r="H3673" s="33"/>
      <c r="I3673" s="33"/>
      <c r="J3673" s="33"/>
      <c r="K3673" s="33"/>
    </row>
    <row r="3674" spans="1:11" outlineLevel="1" x14ac:dyDescent="0.2">
      <c r="A3674" s="43">
        <v>289</v>
      </c>
      <c r="B3674" s="44" t="s">
        <v>3060</v>
      </c>
      <c r="C3674" s="59" t="s">
        <v>3061</v>
      </c>
      <c r="D3674" s="45" t="s">
        <v>172</v>
      </c>
      <c r="E3674" s="46">
        <v>0.66</v>
      </c>
      <c r="F3674" s="47">
        <v>0</v>
      </c>
      <c r="G3674" s="48">
        <f>ROUND(E3674*F3674,2)</f>
        <v>0</v>
      </c>
      <c r="H3674" s="46">
        <v>2.1900000000000001E-3</v>
      </c>
      <c r="I3674" s="46">
        <f>ROUND(E3674*H3674,2)</f>
        <v>0</v>
      </c>
      <c r="J3674" s="46">
        <v>0.01</v>
      </c>
      <c r="K3674" s="46">
        <f>ROUND(E3674*J3674,2)</f>
        <v>0.01</v>
      </c>
    </row>
    <row r="3675" spans="1:11" outlineLevel="1" x14ac:dyDescent="0.2">
      <c r="A3675" s="31"/>
      <c r="B3675" s="32"/>
      <c r="C3675" s="71" t="s">
        <v>7874</v>
      </c>
      <c r="D3675" s="64"/>
      <c r="E3675" s="65">
        <v>0.66</v>
      </c>
      <c r="F3675" s="34"/>
      <c r="G3675" s="34"/>
      <c r="H3675" s="33"/>
      <c r="I3675" s="33"/>
      <c r="J3675" s="33"/>
      <c r="K3675" s="33"/>
    </row>
    <row r="3676" spans="1:11" outlineLevel="1" x14ac:dyDescent="0.2">
      <c r="A3676" s="43">
        <v>290</v>
      </c>
      <c r="B3676" s="44" t="s">
        <v>3067</v>
      </c>
      <c r="C3676" s="59" t="s">
        <v>3068</v>
      </c>
      <c r="D3676" s="45" t="s">
        <v>172</v>
      </c>
      <c r="E3676" s="46">
        <v>49.683</v>
      </c>
      <c r="F3676" s="47">
        <v>0</v>
      </c>
      <c r="G3676" s="48">
        <f>ROUND(E3676*F3676,2)</f>
        <v>0</v>
      </c>
      <c r="H3676" s="46">
        <v>1E-3</v>
      </c>
      <c r="I3676" s="46">
        <f>ROUND(E3676*H3676,2)</f>
        <v>0.05</v>
      </c>
      <c r="J3676" s="46">
        <v>3.492E-2</v>
      </c>
      <c r="K3676" s="46">
        <f>ROUND(E3676*J3676,2)</f>
        <v>1.73</v>
      </c>
    </row>
    <row r="3677" spans="1:11" outlineLevel="1" x14ac:dyDescent="0.2">
      <c r="A3677" s="31"/>
      <c r="B3677" s="32"/>
      <c r="C3677" s="71" t="s">
        <v>7875</v>
      </c>
      <c r="D3677" s="64"/>
      <c r="E3677" s="65">
        <v>6.48</v>
      </c>
      <c r="F3677" s="34"/>
      <c r="G3677" s="34"/>
      <c r="H3677" s="33"/>
      <c r="I3677" s="33"/>
      <c r="J3677" s="33"/>
      <c r="K3677" s="33"/>
    </row>
    <row r="3678" spans="1:11" outlineLevel="1" x14ac:dyDescent="0.2">
      <c r="A3678" s="31"/>
      <c r="B3678" s="32"/>
      <c r="C3678" s="71" t="s">
        <v>7876</v>
      </c>
      <c r="D3678" s="64"/>
      <c r="E3678" s="65">
        <v>1.87</v>
      </c>
      <c r="F3678" s="34"/>
      <c r="G3678" s="34"/>
      <c r="H3678" s="33"/>
      <c r="I3678" s="33"/>
      <c r="J3678" s="33"/>
      <c r="K3678" s="33"/>
    </row>
    <row r="3679" spans="1:11" outlineLevel="1" x14ac:dyDescent="0.2">
      <c r="A3679" s="31"/>
      <c r="B3679" s="32"/>
      <c r="C3679" s="71" t="s">
        <v>7877</v>
      </c>
      <c r="D3679" s="64"/>
      <c r="E3679" s="65">
        <v>6.6</v>
      </c>
      <c r="F3679" s="34"/>
      <c r="G3679" s="34"/>
      <c r="H3679" s="33"/>
      <c r="I3679" s="33"/>
      <c r="J3679" s="33"/>
      <c r="K3679" s="33"/>
    </row>
    <row r="3680" spans="1:11" outlineLevel="1" x14ac:dyDescent="0.2">
      <c r="A3680" s="31"/>
      <c r="B3680" s="32"/>
      <c r="C3680" s="71" t="s">
        <v>7878</v>
      </c>
      <c r="D3680" s="64"/>
      <c r="E3680" s="65">
        <v>2.8079999999999998</v>
      </c>
      <c r="F3680" s="34"/>
      <c r="G3680" s="34"/>
      <c r="H3680" s="33"/>
      <c r="I3680" s="33"/>
      <c r="J3680" s="33"/>
      <c r="K3680" s="33"/>
    </row>
    <row r="3681" spans="1:11" outlineLevel="1" x14ac:dyDescent="0.2">
      <c r="A3681" s="31"/>
      <c r="B3681" s="32"/>
      <c r="C3681" s="71" t="s">
        <v>7879</v>
      </c>
      <c r="D3681" s="64"/>
      <c r="E3681" s="65">
        <v>3.34</v>
      </c>
      <c r="F3681" s="34"/>
      <c r="G3681" s="34"/>
      <c r="H3681" s="33"/>
      <c r="I3681" s="33"/>
      <c r="J3681" s="33"/>
      <c r="K3681" s="33"/>
    </row>
    <row r="3682" spans="1:11" outlineLevel="1" x14ac:dyDescent="0.2">
      <c r="A3682" s="31"/>
      <c r="B3682" s="32"/>
      <c r="C3682" s="71" t="s">
        <v>7880</v>
      </c>
      <c r="D3682" s="64"/>
      <c r="E3682" s="65">
        <v>5.46</v>
      </c>
      <c r="F3682" s="34"/>
      <c r="G3682" s="34"/>
      <c r="H3682" s="33"/>
      <c r="I3682" s="33"/>
      <c r="J3682" s="33"/>
      <c r="K3682" s="33"/>
    </row>
    <row r="3683" spans="1:11" outlineLevel="1" x14ac:dyDescent="0.2">
      <c r="A3683" s="31"/>
      <c r="B3683" s="32"/>
      <c r="C3683" s="71" t="s">
        <v>7881</v>
      </c>
      <c r="D3683" s="64"/>
      <c r="E3683" s="65">
        <v>2.8079999999999998</v>
      </c>
      <c r="F3683" s="34"/>
      <c r="G3683" s="34"/>
      <c r="H3683" s="33"/>
      <c r="I3683" s="33"/>
      <c r="J3683" s="33"/>
      <c r="K3683" s="33"/>
    </row>
    <row r="3684" spans="1:11" outlineLevel="1" x14ac:dyDescent="0.2">
      <c r="A3684" s="31"/>
      <c r="B3684" s="32"/>
      <c r="C3684" s="71" t="s">
        <v>7882</v>
      </c>
      <c r="D3684" s="64"/>
      <c r="E3684" s="65">
        <v>3.5</v>
      </c>
      <c r="F3684" s="34"/>
      <c r="G3684" s="34"/>
      <c r="H3684" s="33"/>
      <c r="I3684" s="33"/>
      <c r="J3684" s="33"/>
      <c r="K3684" s="33"/>
    </row>
    <row r="3685" spans="1:11" outlineLevel="1" x14ac:dyDescent="0.2">
      <c r="A3685" s="31"/>
      <c r="B3685" s="32"/>
      <c r="C3685" s="71" t="s">
        <v>7883</v>
      </c>
      <c r="D3685" s="64"/>
      <c r="E3685" s="65">
        <v>1.36</v>
      </c>
      <c r="F3685" s="34"/>
      <c r="G3685" s="34"/>
      <c r="H3685" s="33"/>
      <c r="I3685" s="33"/>
      <c r="J3685" s="33"/>
      <c r="K3685" s="33"/>
    </row>
    <row r="3686" spans="1:11" outlineLevel="1" x14ac:dyDescent="0.2">
      <c r="A3686" s="31"/>
      <c r="B3686" s="32"/>
      <c r="C3686" s="71" t="s">
        <v>7884</v>
      </c>
      <c r="D3686" s="64"/>
      <c r="E3686" s="65">
        <v>5.46</v>
      </c>
      <c r="F3686" s="34"/>
      <c r="G3686" s="34"/>
      <c r="H3686" s="33"/>
      <c r="I3686" s="33"/>
      <c r="J3686" s="33"/>
      <c r="K3686" s="33"/>
    </row>
    <row r="3687" spans="1:11" outlineLevel="1" x14ac:dyDescent="0.2">
      <c r="A3687" s="31"/>
      <c r="B3687" s="32"/>
      <c r="C3687" s="71" t="s">
        <v>7881</v>
      </c>
      <c r="D3687" s="64"/>
      <c r="E3687" s="65">
        <v>2.8079999999999998</v>
      </c>
      <c r="F3687" s="34"/>
      <c r="G3687" s="34"/>
      <c r="H3687" s="33"/>
      <c r="I3687" s="33"/>
      <c r="J3687" s="33"/>
      <c r="K3687" s="33"/>
    </row>
    <row r="3688" spans="1:11" outlineLevel="1" x14ac:dyDescent="0.2">
      <c r="A3688" s="31"/>
      <c r="B3688" s="32"/>
      <c r="C3688" s="71" t="s">
        <v>7885</v>
      </c>
      <c r="D3688" s="64"/>
      <c r="E3688" s="65">
        <v>1.4644999999999999</v>
      </c>
      <c r="F3688" s="34"/>
      <c r="G3688" s="34"/>
      <c r="H3688" s="33"/>
      <c r="I3688" s="33"/>
      <c r="J3688" s="33"/>
      <c r="K3688" s="33"/>
    </row>
    <row r="3689" spans="1:11" outlineLevel="1" x14ac:dyDescent="0.2">
      <c r="A3689" s="31"/>
      <c r="B3689" s="32"/>
      <c r="C3689" s="71" t="s">
        <v>7886</v>
      </c>
      <c r="D3689" s="64"/>
      <c r="E3689" s="65">
        <v>1.45</v>
      </c>
      <c r="F3689" s="34"/>
      <c r="G3689" s="34"/>
      <c r="H3689" s="33"/>
      <c r="I3689" s="33"/>
      <c r="J3689" s="33"/>
      <c r="K3689" s="33"/>
    </row>
    <row r="3690" spans="1:11" outlineLevel="1" x14ac:dyDescent="0.2">
      <c r="A3690" s="31"/>
      <c r="B3690" s="32"/>
      <c r="C3690" s="71" t="s">
        <v>7883</v>
      </c>
      <c r="D3690" s="64"/>
      <c r="E3690" s="65">
        <v>1.36</v>
      </c>
      <c r="F3690" s="34"/>
      <c r="G3690" s="34"/>
      <c r="H3690" s="33"/>
      <c r="I3690" s="33"/>
      <c r="J3690" s="33"/>
      <c r="K3690" s="33"/>
    </row>
    <row r="3691" spans="1:11" outlineLevel="1" x14ac:dyDescent="0.2">
      <c r="A3691" s="31"/>
      <c r="B3691" s="32"/>
      <c r="C3691" s="71" t="s">
        <v>7887</v>
      </c>
      <c r="D3691" s="64"/>
      <c r="E3691" s="65">
        <v>1.4644999999999999</v>
      </c>
      <c r="F3691" s="34"/>
      <c r="G3691" s="34"/>
      <c r="H3691" s="33"/>
      <c r="I3691" s="33"/>
      <c r="J3691" s="33"/>
      <c r="K3691" s="33"/>
    </row>
    <row r="3692" spans="1:11" outlineLevel="1" x14ac:dyDescent="0.2">
      <c r="A3692" s="31"/>
      <c r="B3692" s="32"/>
      <c r="C3692" s="71" t="s">
        <v>7886</v>
      </c>
      <c r="D3692" s="64"/>
      <c r="E3692" s="65">
        <v>1.45</v>
      </c>
      <c r="F3692" s="34"/>
      <c r="G3692" s="34"/>
      <c r="H3692" s="33"/>
      <c r="I3692" s="33"/>
      <c r="J3692" s="33"/>
      <c r="K3692" s="33"/>
    </row>
    <row r="3693" spans="1:11" outlineLevel="1" x14ac:dyDescent="0.2">
      <c r="A3693" s="43">
        <v>291</v>
      </c>
      <c r="B3693" s="44" t="s">
        <v>3082</v>
      </c>
      <c r="C3693" s="59" t="s">
        <v>3083</v>
      </c>
      <c r="D3693" s="45" t="s">
        <v>172</v>
      </c>
      <c r="E3693" s="46">
        <v>295.27</v>
      </c>
      <c r="F3693" s="47">
        <v>0</v>
      </c>
      <c r="G3693" s="48">
        <f>ROUND(E3693*F3693,2)</f>
        <v>0</v>
      </c>
      <c r="H3693" s="46">
        <v>9.2000000000000003E-4</v>
      </c>
      <c r="I3693" s="46">
        <f>ROUND(E3693*H3693,2)</f>
        <v>0.27</v>
      </c>
      <c r="J3693" s="46">
        <v>0.04</v>
      </c>
      <c r="K3693" s="46">
        <f>ROUND(E3693*J3693,2)</f>
        <v>11.81</v>
      </c>
    </row>
    <row r="3694" spans="1:11" outlineLevel="1" x14ac:dyDescent="0.2">
      <c r="A3694" s="31"/>
      <c r="B3694" s="32"/>
      <c r="C3694" s="71" t="s">
        <v>7888</v>
      </c>
      <c r="D3694" s="64"/>
      <c r="E3694" s="65">
        <v>13.2</v>
      </c>
      <c r="F3694" s="34"/>
      <c r="G3694" s="34"/>
      <c r="H3694" s="33"/>
      <c r="I3694" s="33"/>
      <c r="J3694" s="33"/>
      <c r="K3694" s="33"/>
    </row>
    <row r="3695" spans="1:11" outlineLevel="1" x14ac:dyDescent="0.2">
      <c r="A3695" s="31"/>
      <c r="B3695" s="32"/>
      <c r="C3695" s="71" t="s">
        <v>7889</v>
      </c>
      <c r="D3695" s="64"/>
      <c r="E3695" s="65">
        <v>3.64</v>
      </c>
      <c r="F3695" s="34"/>
      <c r="G3695" s="34"/>
      <c r="H3695" s="33"/>
      <c r="I3695" s="33"/>
      <c r="J3695" s="33"/>
      <c r="K3695" s="33"/>
    </row>
    <row r="3696" spans="1:11" outlineLevel="1" x14ac:dyDescent="0.2">
      <c r="A3696" s="31"/>
      <c r="B3696" s="32"/>
      <c r="C3696" s="71" t="s">
        <v>7890</v>
      </c>
      <c r="D3696" s="64"/>
      <c r="E3696" s="65">
        <v>9.36</v>
      </c>
      <c r="F3696" s="34"/>
      <c r="G3696" s="34"/>
      <c r="H3696" s="33"/>
      <c r="I3696" s="33"/>
      <c r="J3696" s="33"/>
      <c r="K3696" s="33"/>
    </row>
    <row r="3697" spans="1:11" outlineLevel="1" x14ac:dyDescent="0.2">
      <c r="A3697" s="31"/>
      <c r="B3697" s="32"/>
      <c r="C3697" s="71" t="s">
        <v>7891</v>
      </c>
      <c r="D3697" s="64"/>
      <c r="E3697" s="65">
        <v>18</v>
      </c>
      <c r="F3697" s="34"/>
      <c r="G3697" s="34"/>
      <c r="H3697" s="33"/>
      <c r="I3697" s="33"/>
      <c r="J3697" s="33"/>
      <c r="K3697" s="33"/>
    </row>
    <row r="3698" spans="1:11" outlineLevel="1" x14ac:dyDescent="0.2">
      <c r="A3698" s="31"/>
      <c r="B3698" s="32"/>
      <c r="C3698" s="71" t="s">
        <v>7892</v>
      </c>
      <c r="D3698" s="64"/>
      <c r="E3698" s="65">
        <v>2.5499999999999998</v>
      </c>
      <c r="F3698" s="34"/>
      <c r="G3698" s="34"/>
      <c r="H3698" s="33"/>
      <c r="I3698" s="33"/>
      <c r="J3698" s="33"/>
      <c r="K3698" s="33"/>
    </row>
    <row r="3699" spans="1:11" outlineLevel="1" x14ac:dyDescent="0.2">
      <c r="A3699" s="31"/>
      <c r="B3699" s="32"/>
      <c r="C3699" s="71" t="s">
        <v>7893</v>
      </c>
      <c r="D3699" s="64"/>
      <c r="E3699" s="65">
        <v>36.96</v>
      </c>
      <c r="F3699" s="34"/>
      <c r="G3699" s="34"/>
      <c r="H3699" s="33"/>
      <c r="I3699" s="33"/>
      <c r="J3699" s="33"/>
      <c r="K3699" s="33"/>
    </row>
    <row r="3700" spans="1:11" outlineLevel="1" x14ac:dyDescent="0.2">
      <c r="A3700" s="31"/>
      <c r="B3700" s="32"/>
      <c r="C3700" s="71" t="s">
        <v>7894</v>
      </c>
      <c r="D3700" s="64"/>
      <c r="E3700" s="65">
        <v>13.2</v>
      </c>
      <c r="F3700" s="34"/>
      <c r="G3700" s="34"/>
      <c r="H3700" s="33"/>
      <c r="I3700" s="33"/>
      <c r="J3700" s="33"/>
      <c r="K3700" s="33"/>
    </row>
    <row r="3701" spans="1:11" outlineLevel="1" x14ac:dyDescent="0.2">
      <c r="A3701" s="31"/>
      <c r="B3701" s="32"/>
      <c r="C3701" s="71" t="s">
        <v>7895</v>
      </c>
      <c r="D3701" s="64"/>
      <c r="E3701" s="65">
        <v>52.36</v>
      </c>
      <c r="F3701" s="34"/>
      <c r="G3701" s="34"/>
      <c r="H3701" s="33"/>
      <c r="I3701" s="33"/>
      <c r="J3701" s="33"/>
      <c r="K3701" s="33"/>
    </row>
    <row r="3702" spans="1:11" outlineLevel="1" x14ac:dyDescent="0.2">
      <c r="A3702" s="31"/>
      <c r="B3702" s="32"/>
      <c r="C3702" s="71" t="s">
        <v>7896</v>
      </c>
      <c r="D3702" s="64"/>
      <c r="E3702" s="65">
        <v>13.2</v>
      </c>
      <c r="F3702" s="34"/>
      <c r="G3702" s="34"/>
      <c r="H3702" s="33"/>
      <c r="I3702" s="33"/>
      <c r="J3702" s="33"/>
      <c r="K3702" s="33"/>
    </row>
    <row r="3703" spans="1:11" outlineLevel="1" x14ac:dyDescent="0.2">
      <c r="A3703" s="31"/>
      <c r="B3703" s="32"/>
      <c r="C3703" s="71" t="s">
        <v>7895</v>
      </c>
      <c r="D3703" s="64"/>
      <c r="E3703" s="65">
        <v>52.36</v>
      </c>
      <c r="F3703" s="34"/>
      <c r="G3703" s="34"/>
      <c r="H3703" s="33"/>
      <c r="I3703" s="33"/>
      <c r="J3703" s="33"/>
      <c r="K3703" s="33"/>
    </row>
    <row r="3704" spans="1:11" outlineLevel="1" x14ac:dyDescent="0.2">
      <c r="A3704" s="31"/>
      <c r="B3704" s="32"/>
      <c r="C3704" s="71" t="s">
        <v>7897</v>
      </c>
      <c r="D3704" s="64"/>
      <c r="E3704" s="65">
        <v>15.84</v>
      </c>
      <c r="F3704" s="34"/>
      <c r="G3704" s="34"/>
      <c r="H3704" s="33"/>
      <c r="I3704" s="33"/>
      <c r="J3704" s="33"/>
      <c r="K3704" s="33"/>
    </row>
    <row r="3705" spans="1:11" outlineLevel="1" x14ac:dyDescent="0.2">
      <c r="A3705" s="31"/>
      <c r="B3705" s="32"/>
      <c r="C3705" s="71" t="s">
        <v>7898</v>
      </c>
      <c r="D3705" s="64"/>
      <c r="E3705" s="65">
        <v>61.6</v>
      </c>
      <c r="F3705" s="34"/>
      <c r="G3705" s="34"/>
      <c r="H3705" s="33"/>
      <c r="I3705" s="33"/>
      <c r="J3705" s="33"/>
      <c r="K3705" s="33"/>
    </row>
    <row r="3706" spans="1:11" outlineLevel="1" x14ac:dyDescent="0.2">
      <c r="A3706" s="31"/>
      <c r="B3706" s="32"/>
      <c r="C3706" s="71" t="s">
        <v>7899</v>
      </c>
      <c r="D3706" s="64"/>
      <c r="E3706" s="65">
        <v>3</v>
      </c>
      <c r="F3706" s="34"/>
      <c r="G3706" s="34"/>
      <c r="H3706" s="33"/>
      <c r="I3706" s="33"/>
      <c r="J3706" s="33"/>
      <c r="K3706" s="33"/>
    </row>
    <row r="3707" spans="1:11" outlineLevel="1" x14ac:dyDescent="0.2">
      <c r="A3707" s="43">
        <v>292</v>
      </c>
      <c r="B3707" s="44" t="s">
        <v>3115</v>
      </c>
      <c r="C3707" s="59" t="s">
        <v>3116</v>
      </c>
      <c r="D3707" s="45" t="s">
        <v>172</v>
      </c>
      <c r="E3707" s="46">
        <v>4.34</v>
      </c>
      <c r="F3707" s="47">
        <v>0</v>
      </c>
      <c r="G3707" s="48">
        <f>ROUND(E3707*F3707,2)</f>
        <v>0</v>
      </c>
      <c r="H3707" s="46">
        <v>1E-3</v>
      </c>
      <c r="I3707" s="46">
        <f>ROUND(E3707*H3707,2)</f>
        <v>0</v>
      </c>
      <c r="J3707" s="46">
        <v>4.1200000000000001E-2</v>
      </c>
      <c r="K3707" s="46">
        <f>ROUND(E3707*J3707,2)</f>
        <v>0.18</v>
      </c>
    </row>
    <row r="3708" spans="1:11" outlineLevel="1" x14ac:dyDescent="0.2">
      <c r="A3708" s="31"/>
      <c r="B3708" s="32"/>
      <c r="C3708" s="71" t="s">
        <v>7900</v>
      </c>
      <c r="D3708" s="64"/>
      <c r="E3708" s="65">
        <v>4.34</v>
      </c>
      <c r="F3708" s="34"/>
      <c r="G3708" s="34"/>
      <c r="H3708" s="33"/>
      <c r="I3708" s="33"/>
      <c r="J3708" s="33"/>
      <c r="K3708" s="33"/>
    </row>
    <row r="3709" spans="1:11" outlineLevel="1" x14ac:dyDescent="0.2">
      <c r="A3709" s="43">
        <v>293</v>
      </c>
      <c r="B3709" s="44" t="s">
        <v>3122</v>
      </c>
      <c r="C3709" s="59" t="s">
        <v>3123</v>
      </c>
      <c r="D3709" s="45" t="s">
        <v>373</v>
      </c>
      <c r="E3709" s="46">
        <v>20.73</v>
      </c>
      <c r="F3709" s="47">
        <v>0</v>
      </c>
      <c r="G3709" s="48">
        <f>ROUND(E3709*F3709,2)</f>
        <v>0</v>
      </c>
      <c r="H3709" s="46">
        <v>0</v>
      </c>
      <c r="I3709" s="46">
        <f>ROUND(E3709*H3709,2)</f>
        <v>0</v>
      </c>
      <c r="J3709" s="46">
        <v>1.1129999999999999E-2</v>
      </c>
      <c r="K3709" s="46">
        <f>ROUND(E3709*J3709,2)</f>
        <v>0.23</v>
      </c>
    </row>
    <row r="3710" spans="1:11" outlineLevel="1" x14ac:dyDescent="0.2">
      <c r="A3710" s="31"/>
      <c r="B3710" s="32"/>
      <c r="C3710" s="71" t="s">
        <v>7901</v>
      </c>
      <c r="D3710" s="64"/>
      <c r="E3710" s="65">
        <v>2.2999999999999998</v>
      </c>
      <c r="F3710" s="34"/>
      <c r="G3710" s="34"/>
      <c r="H3710" s="33"/>
      <c r="I3710" s="33"/>
      <c r="J3710" s="33"/>
      <c r="K3710" s="33"/>
    </row>
    <row r="3711" spans="1:11" outlineLevel="1" x14ac:dyDescent="0.2">
      <c r="A3711" s="31"/>
      <c r="B3711" s="32"/>
      <c r="C3711" s="71" t="s">
        <v>7902</v>
      </c>
      <c r="D3711" s="64"/>
      <c r="E3711" s="65">
        <v>6</v>
      </c>
      <c r="F3711" s="34"/>
      <c r="G3711" s="34"/>
      <c r="H3711" s="33"/>
      <c r="I3711" s="33"/>
      <c r="J3711" s="33"/>
      <c r="K3711" s="33"/>
    </row>
    <row r="3712" spans="1:11" outlineLevel="1" x14ac:dyDescent="0.2">
      <c r="A3712" s="31"/>
      <c r="B3712" s="32"/>
      <c r="C3712" s="71" t="s">
        <v>7903</v>
      </c>
      <c r="D3712" s="64"/>
      <c r="E3712" s="65">
        <v>2.4</v>
      </c>
      <c r="F3712" s="34"/>
      <c r="G3712" s="34"/>
      <c r="H3712" s="33"/>
      <c r="I3712" s="33"/>
      <c r="J3712" s="33"/>
      <c r="K3712" s="33"/>
    </row>
    <row r="3713" spans="1:11" outlineLevel="1" x14ac:dyDescent="0.2">
      <c r="A3713" s="31"/>
      <c r="B3713" s="32"/>
      <c r="C3713" s="71" t="s">
        <v>7904</v>
      </c>
      <c r="D3713" s="64"/>
      <c r="E3713" s="65">
        <v>2</v>
      </c>
      <c r="F3713" s="34"/>
      <c r="G3713" s="34"/>
      <c r="H3713" s="33"/>
      <c r="I3713" s="33"/>
      <c r="J3713" s="33"/>
      <c r="K3713" s="33"/>
    </row>
    <row r="3714" spans="1:11" outlineLevel="1" x14ac:dyDescent="0.2">
      <c r="A3714" s="31"/>
      <c r="B3714" s="32"/>
      <c r="C3714" s="71" t="s">
        <v>7905</v>
      </c>
      <c r="D3714" s="64"/>
      <c r="E3714" s="65">
        <v>2</v>
      </c>
      <c r="F3714" s="34"/>
      <c r="G3714" s="34"/>
      <c r="H3714" s="33"/>
      <c r="I3714" s="33"/>
      <c r="J3714" s="33"/>
      <c r="K3714" s="33"/>
    </row>
    <row r="3715" spans="1:11" outlineLevel="1" x14ac:dyDescent="0.2">
      <c r="A3715" s="31"/>
      <c r="B3715" s="32"/>
      <c r="C3715" s="71" t="s">
        <v>7906</v>
      </c>
      <c r="D3715" s="64"/>
      <c r="E3715" s="65">
        <v>2.0099999999999998</v>
      </c>
      <c r="F3715" s="34"/>
      <c r="G3715" s="34"/>
      <c r="H3715" s="33"/>
      <c r="I3715" s="33"/>
      <c r="J3715" s="33"/>
      <c r="K3715" s="33"/>
    </row>
    <row r="3716" spans="1:11" outlineLevel="1" x14ac:dyDescent="0.2">
      <c r="A3716" s="31"/>
      <c r="B3716" s="32"/>
      <c r="C3716" s="71" t="s">
        <v>7907</v>
      </c>
      <c r="D3716" s="64"/>
      <c r="E3716" s="65">
        <v>4.0199999999999996</v>
      </c>
      <c r="F3716" s="34"/>
      <c r="G3716" s="34"/>
      <c r="H3716" s="33"/>
      <c r="I3716" s="33"/>
      <c r="J3716" s="33"/>
      <c r="K3716" s="33"/>
    </row>
    <row r="3717" spans="1:11" outlineLevel="1" x14ac:dyDescent="0.2">
      <c r="A3717" s="43">
        <v>294</v>
      </c>
      <c r="B3717" s="44" t="s">
        <v>3128</v>
      </c>
      <c r="C3717" s="59" t="s">
        <v>3129</v>
      </c>
      <c r="D3717" s="45" t="s">
        <v>373</v>
      </c>
      <c r="E3717" s="46">
        <v>164.48</v>
      </c>
      <c r="F3717" s="47">
        <v>0</v>
      </c>
      <c r="G3717" s="48">
        <f>ROUND(E3717*F3717,2)</f>
        <v>0</v>
      </c>
      <c r="H3717" s="46">
        <v>0</v>
      </c>
      <c r="I3717" s="46">
        <f>ROUND(E3717*H3717,2)</f>
        <v>0</v>
      </c>
      <c r="J3717" s="46">
        <v>1.507E-2</v>
      </c>
      <c r="K3717" s="46">
        <f>ROUND(E3717*J3717,2)</f>
        <v>2.48</v>
      </c>
    </row>
    <row r="3718" spans="1:11" outlineLevel="1" x14ac:dyDescent="0.2">
      <c r="A3718" s="31"/>
      <c r="B3718" s="32"/>
      <c r="C3718" s="71" t="s">
        <v>7908</v>
      </c>
      <c r="D3718" s="64"/>
      <c r="E3718" s="65">
        <v>7.2</v>
      </c>
      <c r="F3718" s="34"/>
      <c r="G3718" s="34"/>
      <c r="H3718" s="33"/>
      <c r="I3718" s="33"/>
      <c r="J3718" s="33"/>
      <c r="K3718" s="33"/>
    </row>
    <row r="3719" spans="1:11" outlineLevel="1" x14ac:dyDescent="0.2">
      <c r="A3719" s="31"/>
      <c r="B3719" s="32"/>
      <c r="C3719" s="71" t="s">
        <v>7909</v>
      </c>
      <c r="D3719" s="64"/>
      <c r="E3719" s="65">
        <v>3.6</v>
      </c>
      <c r="F3719" s="34"/>
      <c r="G3719" s="34"/>
      <c r="H3719" s="33"/>
      <c r="I3719" s="33"/>
      <c r="J3719" s="33"/>
      <c r="K3719" s="33"/>
    </row>
    <row r="3720" spans="1:11" outlineLevel="1" x14ac:dyDescent="0.2">
      <c r="A3720" s="31"/>
      <c r="B3720" s="32"/>
      <c r="C3720" s="71" t="s">
        <v>7910</v>
      </c>
      <c r="D3720" s="64"/>
      <c r="E3720" s="65">
        <v>8</v>
      </c>
      <c r="F3720" s="34"/>
      <c r="G3720" s="34"/>
      <c r="H3720" s="33"/>
      <c r="I3720" s="33"/>
      <c r="J3720" s="33"/>
      <c r="K3720" s="33"/>
    </row>
    <row r="3721" spans="1:11" outlineLevel="1" x14ac:dyDescent="0.2">
      <c r="A3721" s="31"/>
      <c r="B3721" s="32"/>
      <c r="C3721" s="71" t="s">
        <v>7911</v>
      </c>
      <c r="D3721" s="64"/>
      <c r="E3721" s="65">
        <v>16.2</v>
      </c>
      <c r="F3721" s="34"/>
      <c r="G3721" s="34"/>
      <c r="H3721" s="33"/>
      <c r="I3721" s="33"/>
      <c r="J3721" s="33"/>
      <c r="K3721" s="33"/>
    </row>
    <row r="3722" spans="1:11" outlineLevel="1" x14ac:dyDescent="0.2">
      <c r="A3722" s="31"/>
      <c r="B3722" s="32"/>
      <c r="C3722" s="71" t="s">
        <v>3135</v>
      </c>
      <c r="D3722" s="64"/>
      <c r="E3722" s="65">
        <v>1.56</v>
      </c>
      <c r="F3722" s="34"/>
      <c r="G3722" s="34"/>
      <c r="H3722" s="33"/>
      <c r="I3722" s="33"/>
      <c r="J3722" s="33"/>
      <c r="K3722" s="33"/>
    </row>
    <row r="3723" spans="1:11" outlineLevel="1" x14ac:dyDescent="0.2">
      <c r="A3723" s="31"/>
      <c r="B3723" s="32"/>
      <c r="C3723" s="71" t="s">
        <v>7912</v>
      </c>
      <c r="D3723" s="64"/>
      <c r="E3723" s="65">
        <v>16.8</v>
      </c>
      <c r="F3723" s="34"/>
      <c r="G3723" s="34"/>
      <c r="H3723" s="33"/>
      <c r="I3723" s="33"/>
      <c r="J3723" s="33"/>
      <c r="K3723" s="33"/>
    </row>
    <row r="3724" spans="1:11" outlineLevel="1" x14ac:dyDescent="0.2">
      <c r="A3724" s="31"/>
      <c r="B3724" s="32"/>
      <c r="C3724" s="71" t="s">
        <v>7913</v>
      </c>
      <c r="D3724" s="64"/>
      <c r="E3724" s="65">
        <v>6</v>
      </c>
      <c r="F3724" s="34"/>
      <c r="G3724" s="34"/>
      <c r="H3724" s="33"/>
      <c r="I3724" s="33"/>
      <c r="J3724" s="33"/>
      <c r="K3724" s="33"/>
    </row>
    <row r="3725" spans="1:11" outlineLevel="1" x14ac:dyDescent="0.2">
      <c r="A3725" s="31"/>
      <c r="B3725" s="32"/>
      <c r="C3725" s="71" t="s">
        <v>7914</v>
      </c>
      <c r="D3725" s="64"/>
      <c r="E3725" s="65">
        <v>28</v>
      </c>
      <c r="F3725" s="34"/>
      <c r="G3725" s="34"/>
      <c r="H3725" s="33"/>
      <c r="I3725" s="33"/>
      <c r="J3725" s="33"/>
      <c r="K3725" s="33"/>
    </row>
    <row r="3726" spans="1:11" outlineLevel="1" x14ac:dyDescent="0.2">
      <c r="A3726" s="31"/>
      <c r="B3726" s="32"/>
      <c r="C3726" s="71" t="s">
        <v>3135</v>
      </c>
      <c r="D3726" s="64"/>
      <c r="E3726" s="65">
        <v>1.56</v>
      </c>
      <c r="F3726" s="34"/>
      <c r="G3726" s="34"/>
      <c r="H3726" s="33"/>
      <c r="I3726" s="33"/>
      <c r="J3726" s="33"/>
      <c r="K3726" s="33"/>
    </row>
    <row r="3727" spans="1:11" outlineLevel="1" x14ac:dyDescent="0.2">
      <c r="A3727" s="31"/>
      <c r="B3727" s="32"/>
      <c r="C3727" s="71" t="s">
        <v>7915</v>
      </c>
      <c r="D3727" s="64"/>
      <c r="E3727" s="65">
        <v>2.2000000000000002</v>
      </c>
      <c r="F3727" s="34"/>
      <c r="G3727" s="34"/>
      <c r="H3727" s="33"/>
      <c r="I3727" s="33"/>
      <c r="J3727" s="33"/>
      <c r="K3727" s="33"/>
    </row>
    <row r="3728" spans="1:11" outlineLevel="1" x14ac:dyDescent="0.2">
      <c r="A3728" s="31"/>
      <c r="B3728" s="32"/>
      <c r="C3728" s="71" t="s">
        <v>7916</v>
      </c>
      <c r="D3728" s="64"/>
      <c r="E3728" s="65">
        <v>6</v>
      </c>
      <c r="F3728" s="34"/>
      <c r="G3728" s="34"/>
      <c r="H3728" s="33"/>
      <c r="I3728" s="33"/>
      <c r="J3728" s="33"/>
      <c r="K3728" s="33"/>
    </row>
    <row r="3729" spans="1:11" outlineLevel="1" x14ac:dyDescent="0.2">
      <c r="A3729" s="31"/>
      <c r="B3729" s="32"/>
      <c r="C3729" s="71" t="s">
        <v>7914</v>
      </c>
      <c r="D3729" s="64"/>
      <c r="E3729" s="65">
        <v>28</v>
      </c>
      <c r="F3729" s="34"/>
      <c r="G3729" s="34"/>
      <c r="H3729" s="33"/>
      <c r="I3729" s="33"/>
      <c r="J3729" s="33"/>
      <c r="K3729" s="33"/>
    </row>
    <row r="3730" spans="1:11" outlineLevel="1" x14ac:dyDescent="0.2">
      <c r="A3730" s="31"/>
      <c r="B3730" s="32"/>
      <c r="C3730" s="71" t="s">
        <v>3135</v>
      </c>
      <c r="D3730" s="64"/>
      <c r="E3730" s="65">
        <v>1.56</v>
      </c>
      <c r="F3730" s="34"/>
      <c r="G3730" s="34"/>
      <c r="H3730" s="33"/>
      <c r="I3730" s="33"/>
      <c r="J3730" s="33"/>
      <c r="K3730" s="33"/>
    </row>
    <row r="3731" spans="1:11" outlineLevel="1" x14ac:dyDescent="0.2">
      <c r="A3731" s="31"/>
      <c r="B3731" s="32"/>
      <c r="C3731" s="71" t="s">
        <v>7915</v>
      </c>
      <c r="D3731" s="64"/>
      <c r="E3731" s="65">
        <v>2.2000000000000002</v>
      </c>
      <c r="F3731" s="34"/>
      <c r="G3731" s="34"/>
      <c r="H3731" s="33"/>
      <c r="I3731" s="33"/>
      <c r="J3731" s="33"/>
      <c r="K3731" s="33"/>
    </row>
    <row r="3732" spans="1:11" outlineLevel="1" x14ac:dyDescent="0.2">
      <c r="A3732" s="31"/>
      <c r="B3732" s="32"/>
      <c r="C3732" s="71" t="s">
        <v>7917</v>
      </c>
      <c r="D3732" s="64"/>
      <c r="E3732" s="65">
        <v>7.2</v>
      </c>
      <c r="F3732" s="34"/>
      <c r="G3732" s="34"/>
      <c r="H3732" s="33"/>
      <c r="I3732" s="33"/>
      <c r="J3732" s="33"/>
      <c r="K3732" s="33"/>
    </row>
    <row r="3733" spans="1:11" outlineLevel="1" x14ac:dyDescent="0.2">
      <c r="A3733" s="31"/>
      <c r="B3733" s="32"/>
      <c r="C3733" s="71" t="s">
        <v>7914</v>
      </c>
      <c r="D3733" s="64"/>
      <c r="E3733" s="65">
        <v>28</v>
      </c>
      <c r="F3733" s="34"/>
      <c r="G3733" s="34"/>
      <c r="H3733" s="33"/>
      <c r="I3733" s="33"/>
      <c r="J3733" s="33"/>
      <c r="K3733" s="33"/>
    </row>
    <row r="3734" spans="1:11" outlineLevel="1" x14ac:dyDescent="0.2">
      <c r="A3734" s="31"/>
      <c r="B3734" s="32"/>
      <c r="C3734" s="71" t="s">
        <v>7918</v>
      </c>
      <c r="D3734" s="64"/>
      <c r="E3734" s="65">
        <v>0.4</v>
      </c>
      <c r="F3734" s="34"/>
      <c r="G3734" s="34"/>
      <c r="H3734" s="33"/>
      <c r="I3734" s="33"/>
      <c r="J3734" s="33"/>
      <c r="K3734" s="33"/>
    </row>
    <row r="3735" spans="1:11" outlineLevel="1" x14ac:dyDescent="0.2">
      <c r="A3735" s="43">
        <v>295</v>
      </c>
      <c r="B3735" s="44" t="s">
        <v>3142</v>
      </c>
      <c r="C3735" s="59" t="s">
        <v>3143</v>
      </c>
      <c r="D3735" s="45" t="s">
        <v>373</v>
      </c>
      <c r="E3735" s="46">
        <v>0.69</v>
      </c>
      <c r="F3735" s="47">
        <v>0</v>
      </c>
      <c r="G3735" s="48">
        <f>ROUND(E3735*F3735,2)</f>
        <v>0</v>
      </c>
      <c r="H3735" s="46">
        <v>0</v>
      </c>
      <c r="I3735" s="46">
        <f>ROUND(E3735*H3735,2)</f>
        <v>0</v>
      </c>
      <c r="J3735" s="46">
        <v>5.6520000000000001E-2</v>
      </c>
      <c r="K3735" s="46">
        <f>ROUND(E3735*J3735,2)</f>
        <v>0.04</v>
      </c>
    </row>
    <row r="3736" spans="1:11" outlineLevel="1" x14ac:dyDescent="0.2">
      <c r="A3736" s="31"/>
      <c r="B3736" s="32"/>
      <c r="C3736" s="71" t="s">
        <v>404</v>
      </c>
      <c r="D3736" s="64"/>
      <c r="E3736" s="65"/>
      <c r="F3736" s="34"/>
      <c r="G3736" s="34"/>
      <c r="H3736" s="33"/>
      <c r="I3736" s="33"/>
      <c r="J3736" s="33"/>
      <c r="K3736" s="33"/>
    </row>
    <row r="3737" spans="1:11" outlineLevel="1" x14ac:dyDescent="0.2">
      <c r="A3737" s="31"/>
      <c r="B3737" s="32"/>
      <c r="C3737" s="71" t="s">
        <v>7919</v>
      </c>
      <c r="D3737" s="64"/>
      <c r="E3737" s="65">
        <v>0.5</v>
      </c>
      <c r="F3737" s="34"/>
      <c r="G3737" s="34"/>
      <c r="H3737" s="33"/>
      <c r="I3737" s="33"/>
      <c r="J3737" s="33"/>
      <c r="K3737" s="33"/>
    </row>
    <row r="3738" spans="1:11" outlineLevel="1" x14ac:dyDescent="0.2">
      <c r="A3738" s="31"/>
      <c r="B3738" s="32"/>
      <c r="C3738" s="71" t="s">
        <v>415</v>
      </c>
      <c r="D3738" s="64"/>
      <c r="E3738" s="65"/>
      <c r="F3738" s="34"/>
      <c r="G3738" s="34"/>
      <c r="H3738" s="33"/>
      <c r="I3738" s="33"/>
      <c r="J3738" s="33"/>
      <c r="K3738" s="33"/>
    </row>
    <row r="3739" spans="1:11" outlineLevel="1" x14ac:dyDescent="0.2">
      <c r="A3739" s="31"/>
      <c r="B3739" s="32"/>
      <c r="C3739" s="71" t="s">
        <v>7920</v>
      </c>
      <c r="D3739" s="64"/>
      <c r="E3739" s="65">
        <v>0.19</v>
      </c>
      <c r="F3739" s="34"/>
      <c r="G3739" s="34"/>
      <c r="H3739" s="33"/>
      <c r="I3739" s="33"/>
      <c r="J3739" s="33"/>
      <c r="K3739" s="33"/>
    </row>
    <row r="3740" spans="1:11" outlineLevel="1" x14ac:dyDescent="0.2">
      <c r="A3740" s="43">
        <v>296</v>
      </c>
      <c r="B3740" s="44" t="s">
        <v>3162</v>
      </c>
      <c r="C3740" s="59" t="s">
        <v>3163</v>
      </c>
      <c r="D3740" s="45" t="s">
        <v>373</v>
      </c>
      <c r="E3740" s="46">
        <v>10.1</v>
      </c>
      <c r="F3740" s="47">
        <v>0</v>
      </c>
      <c r="G3740" s="48">
        <f>ROUND(E3740*F3740,2)</f>
        <v>0</v>
      </c>
      <c r="H3740" s="46">
        <v>0</v>
      </c>
      <c r="I3740" s="46">
        <f>ROUND(E3740*H3740,2)</f>
        <v>0</v>
      </c>
      <c r="J3740" s="46">
        <v>0.12417</v>
      </c>
      <c r="K3740" s="46">
        <f>ROUND(E3740*J3740,2)</f>
        <v>1.25</v>
      </c>
    </row>
    <row r="3741" spans="1:11" outlineLevel="1" x14ac:dyDescent="0.2">
      <c r="A3741" s="31"/>
      <c r="B3741" s="32"/>
      <c r="C3741" s="71" t="s">
        <v>395</v>
      </c>
      <c r="D3741" s="64"/>
      <c r="E3741" s="65"/>
      <c r="F3741" s="34"/>
      <c r="G3741" s="34"/>
      <c r="H3741" s="33"/>
      <c r="I3741" s="33"/>
      <c r="J3741" s="33"/>
      <c r="K3741" s="33"/>
    </row>
    <row r="3742" spans="1:11" outlineLevel="1" x14ac:dyDescent="0.2">
      <c r="A3742" s="31"/>
      <c r="B3742" s="32"/>
      <c r="C3742" s="71" t="s">
        <v>7921</v>
      </c>
      <c r="D3742" s="64"/>
      <c r="E3742" s="65">
        <v>1.86</v>
      </c>
      <c r="F3742" s="34"/>
      <c r="G3742" s="34"/>
      <c r="H3742" s="33"/>
      <c r="I3742" s="33"/>
      <c r="J3742" s="33"/>
      <c r="K3742" s="33"/>
    </row>
    <row r="3743" spans="1:11" outlineLevel="1" x14ac:dyDescent="0.2">
      <c r="A3743" s="31"/>
      <c r="B3743" s="32"/>
      <c r="C3743" s="71" t="s">
        <v>7922</v>
      </c>
      <c r="D3743" s="64"/>
      <c r="E3743" s="65">
        <v>0.1</v>
      </c>
      <c r="F3743" s="34"/>
      <c r="G3743" s="34"/>
      <c r="H3743" s="33"/>
      <c r="I3743" s="33"/>
      <c r="J3743" s="33"/>
      <c r="K3743" s="33"/>
    </row>
    <row r="3744" spans="1:11" outlineLevel="1" x14ac:dyDescent="0.2">
      <c r="A3744" s="31"/>
      <c r="B3744" s="32"/>
      <c r="C3744" s="71" t="s">
        <v>404</v>
      </c>
      <c r="D3744" s="64"/>
      <c r="E3744" s="65"/>
      <c r="F3744" s="34"/>
      <c r="G3744" s="34"/>
      <c r="H3744" s="33"/>
      <c r="I3744" s="33"/>
      <c r="J3744" s="33"/>
      <c r="K3744" s="33"/>
    </row>
    <row r="3745" spans="1:11" outlineLevel="1" x14ac:dyDescent="0.2">
      <c r="A3745" s="31"/>
      <c r="B3745" s="32"/>
      <c r="C3745" s="71" t="s">
        <v>7923</v>
      </c>
      <c r="D3745" s="64"/>
      <c r="E3745" s="65">
        <v>0.15</v>
      </c>
      <c r="F3745" s="34"/>
      <c r="G3745" s="34"/>
      <c r="H3745" s="33"/>
      <c r="I3745" s="33"/>
      <c r="J3745" s="33"/>
      <c r="K3745" s="33"/>
    </row>
    <row r="3746" spans="1:11" outlineLevel="1" x14ac:dyDescent="0.2">
      <c r="A3746" s="31"/>
      <c r="B3746" s="32"/>
      <c r="C3746" s="71" t="s">
        <v>7924</v>
      </c>
      <c r="D3746" s="64"/>
      <c r="E3746" s="65">
        <v>0.15</v>
      </c>
      <c r="F3746" s="34"/>
      <c r="G3746" s="34"/>
      <c r="H3746" s="33"/>
      <c r="I3746" s="33"/>
      <c r="J3746" s="33"/>
      <c r="K3746" s="33"/>
    </row>
    <row r="3747" spans="1:11" outlineLevel="1" x14ac:dyDescent="0.2">
      <c r="A3747" s="31"/>
      <c r="B3747" s="32"/>
      <c r="C3747" s="71" t="s">
        <v>7925</v>
      </c>
      <c r="D3747" s="64"/>
      <c r="E3747" s="65">
        <v>0.2</v>
      </c>
      <c r="F3747" s="34"/>
      <c r="G3747" s="34"/>
      <c r="H3747" s="33"/>
      <c r="I3747" s="33"/>
      <c r="J3747" s="33"/>
      <c r="K3747" s="33"/>
    </row>
    <row r="3748" spans="1:11" outlineLevel="1" x14ac:dyDescent="0.2">
      <c r="A3748" s="31"/>
      <c r="B3748" s="32"/>
      <c r="C3748" s="71" t="s">
        <v>408</v>
      </c>
      <c r="D3748" s="64"/>
      <c r="E3748" s="65"/>
      <c r="F3748" s="34"/>
      <c r="G3748" s="34"/>
      <c r="H3748" s="33"/>
      <c r="I3748" s="33"/>
      <c r="J3748" s="33"/>
      <c r="K3748" s="33"/>
    </row>
    <row r="3749" spans="1:11" outlineLevel="1" x14ac:dyDescent="0.2">
      <c r="A3749" s="31"/>
      <c r="B3749" s="32"/>
      <c r="C3749" s="71" t="s">
        <v>7926</v>
      </c>
      <c r="D3749" s="64"/>
      <c r="E3749" s="65">
        <v>0.64</v>
      </c>
      <c r="F3749" s="34"/>
      <c r="G3749" s="34"/>
      <c r="H3749" s="33"/>
      <c r="I3749" s="33"/>
      <c r="J3749" s="33"/>
      <c r="K3749" s="33"/>
    </row>
    <row r="3750" spans="1:11" outlineLevel="1" x14ac:dyDescent="0.2">
      <c r="A3750" s="31"/>
      <c r="B3750" s="32"/>
      <c r="C3750" s="71" t="s">
        <v>7927</v>
      </c>
      <c r="D3750" s="64"/>
      <c r="E3750" s="65">
        <v>0.2</v>
      </c>
      <c r="F3750" s="34"/>
      <c r="G3750" s="34"/>
      <c r="H3750" s="33"/>
      <c r="I3750" s="33"/>
      <c r="J3750" s="33"/>
      <c r="K3750" s="33"/>
    </row>
    <row r="3751" spans="1:11" outlineLevel="1" x14ac:dyDescent="0.2">
      <c r="A3751" s="31"/>
      <c r="B3751" s="32"/>
      <c r="C3751" s="71" t="s">
        <v>7928</v>
      </c>
      <c r="D3751" s="64"/>
      <c r="E3751" s="65">
        <v>0.64</v>
      </c>
      <c r="F3751" s="34"/>
      <c r="G3751" s="34"/>
      <c r="H3751" s="33"/>
      <c r="I3751" s="33"/>
      <c r="J3751" s="33"/>
      <c r="K3751" s="33"/>
    </row>
    <row r="3752" spans="1:11" outlineLevel="1" x14ac:dyDescent="0.2">
      <c r="A3752" s="31"/>
      <c r="B3752" s="32"/>
      <c r="C3752" s="71" t="s">
        <v>7929</v>
      </c>
      <c r="D3752" s="64"/>
      <c r="E3752" s="65">
        <v>0.1</v>
      </c>
      <c r="F3752" s="34"/>
      <c r="G3752" s="34"/>
      <c r="H3752" s="33"/>
      <c r="I3752" s="33"/>
      <c r="J3752" s="33"/>
      <c r="K3752" s="33"/>
    </row>
    <row r="3753" spans="1:11" outlineLevel="1" x14ac:dyDescent="0.2">
      <c r="A3753" s="31"/>
      <c r="B3753" s="32"/>
      <c r="C3753" s="71" t="s">
        <v>7930</v>
      </c>
      <c r="D3753" s="64"/>
      <c r="E3753" s="65">
        <v>0.34</v>
      </c>
      <c r="F3753" s="34"/>
      <c r="G3753" s="34"/>
      <c r="H3753" s="33"/>
      <c r="I3753" s="33"/>
      <c r="J3753" s="33"/>
      <c r="K3753" s="33"/>
    </row>
    <row r="3754" spans="1:11" outlineLevel="1" x14ac:dyDescent="0.2">
      <c r="A3754" s="31"/>
      <c r="B3754" s="32"/>
      <c r="C3754" s="71" t="s">
        <v>7931</v>
      </c>
      <c r="D3754" s="64"/>
      <c r="E3754" s="65">
        <v>0.63</v>
      </c>
      <c r="F3754" s="34"/>
      <c r="G3754" s="34"/>
      <c r="H3754" s="33"/>
      <c r="I3754" s="33"/>
      <c r="J3754" s="33"/>
      <c r="K3754" s="33"/>
    </row>
    <row r="3755" spans="1:11" outlineLevel="1" x14ac:dyDescent="0.2">
      <c r="A3755" s="31"/>
      <c r="B3755" s="32"/>
      <c r="C3755" s="71" t="s">
        <v>7932</v>
      </c>
      <c r="D3755" s="64"/>
      <c r="E3755" s="65">
        <v>0.47</v>
      </c>
      <c r="F3755" s="34"/>
      <c r="G3755" s="34"/>
      <c r="H3755" s="33"/>
      <c r="I3755" s="33"/>
      <c r="J3755" s="33"/>
      <c r="K3755" s="33"/>
    </row>
    <row r="3756" spans="1:11" outlineLevel="1" x14ac:dyDescent="0.2">
      <c r="A3756" s="31"/>
      <c r="B3756" s="32"/>
      <c r="C3756" s="71" t="s">
        <v>7933</v>
      </c>
      <c r="D3756" s="64"/>
      <c r="E3756" s="65">
        <v>0.52</v>
      </c>
      <c r="F3756" s="34"/>
      <c r="G3756" s="34"/>
      <c r="H3756" s="33"/>
      <c r="I3756" s="33"/>
      <c r="J3756" s="33"/>
      <c r="K3756" s="33"/>
    </row>
    <row r="3757" spans="1:11" outlineLevel="1" x14ac:dyDescent="0.2">
      <c r="A3757" s="31"/>
      <c r="B3757" s="32"/>
      <c r="C3757" s="71" t="s">
        <v>7934</v>
      </c>
      <c r="D3757" s="64"/>
      <c r="E3757" s="65">
        <v>0.64</v>
      </c>
      <c r="F3757" s="34"/>
      <c r="G3757" s="34"/>
      <c r="H3757" s="33"/>
      <c r="I3757" s="33"/>
      <c r="J3757" s="33"/>
      <c r="K3757" s="33"/>
    </row>
    <row r="3758" spans="1:11" outlineLevel="1" x14ac:dyDescent="0.2">
      <c r="A3758" s="31"/>
      <c r="B3758" s="32"/>
      <c r="C3758" s="71" t="s">
        <v>7935</v>
      </c>
      <c r="D3758" s="64"/>
      <c r="E3758" s="65">
        <v>0.64</v>
      </c>
      <c r="F3758" s="34"/>
      <c r="G3758" s="34"/>
      <c r="H3758" s="33"/>
      <c r="I3758" s="33"/>
      <c r="J3758" s="33"/>
      <c r="K3758" s="33"/>
    </row>
    <row r="3759" spans="1:11" outlineLevel="1" x14ac:dyDescent="0.2">
      <c r="A3759" s="31"/>
      <c r="B3759" s="32"/>
      <c r="C3759" s="71" t="s">
        <v>411</v>
      </c>
      <c r="D3759" s="64"/>
      <c r="E3759" s="65"/>
      <c r="F3759" s="34"/>
      <c r="G3759" s="34"/>
      <c r="H3759" s="33"/>
      <c r="I3759" s="33"/>
      <c r="J3759" s="33"/>
      <c r="K3759" s="33"/>
    </row>
    <row r="3760" spans="1:11" outlineLevel="1" x14ac:dyDescent="0.2">
      <c r="A3760" s="31"/>
      <c r="B3760" s="32"/>
      <c r="C3760" s="71" t="s">
        <v>7936</v>
      </c>
      <c r="D3760" s="64"/>
      <c r="E3760" s="65">
        <v>0.2</v>
      </c>
      <c r="F3760" s="34"/>
      <c r="G3760" s="34"/>
      <c r="H3760" s="33"/>
      <c r="I3760" s="33"/>
      <c r="J3760" s="33"/>
      <c r="K3760" s="33"/>
    </row>
    <row r="3761" spans="1:11" outlineLevel="1" x14ac:dyDescent="0.2">
      <c r="A3761" s="31"/>
      <c r="B3761" s="32"/>
      <c r="C3761" s="71" t="s">
        <v>7937</v>
      </c>
      <c r="D3761" s="64"/>
      <c r="E3761" s="65">
        <v>0.47</v>
      </c>
      <c r="F3761" s="34"/>
      <c r="G3761" s="34"/>
      <c r="H3761" s="33"/>
      <c r="I3761" s="33"/>
      <c r="J3761" s="33"/>
      <c r="K3761" s="33"/>
    </row>
    <row r="3762" spans="1:11" outlineLevel="1" x14ac:dyDescent="0.2">
      <c r="A3762" s="31"/>
      <c r="B3762" s="32"/>
      <c r="C3762" s="71" t="s">
        <v>7938</v>
      </c>
      <c r="D3762" s="64"/>
      <c r="E3762" s="65">
        <v>0.34</v>
      </c>
      <c r="F3762" s="34"/>
      <c r="G3762" s="34"/>
      <c r="H3762" s="33"/>
      <c r="I3762" s="33"/>
      <c r="J3762" s="33"/>
      <c r="K3762" s="33"/>
    </row>
    <row r="3763" spans="1:11" outlineLevel="1" x14ac:dyDescent="0.2">
      <c r="A3763" s="31"/>
      <c r="B3763" s="32"/>
      <c r="C3763" s="71" t="s">
        <v>415</v>
      </c>
      <c r="D3763" s="64"/>
      <c r="E3763" s="65"/>
      <c r="F3763" s="34"/>
      <c r="G3763" s="34"/>
      <c r="H3763" s="33"/>
      <c r="I3763" s="33"/>
      <c r="J3763" s="33"/>
      <c r="K3763" s="33"/>
    </row>
    <row r="3764" spans="1:11" outlineLevel="1" x14ac:dyDescent="0.2">
      <c r="A3764" s="31"/>
      <c r="B3764" s="32"/>
      <c r="C3764" s="71" t="s">
        <v>7939</v>
      </c>
      <c r="D3764" s="64"/>
      <c r="E3764" s="65">
        <v>0.2</v>
      </c>
      <c r="F3764" s="34"/>
      <c r="G3764" s="34"/>
      <c r="H3764" s="33"/>
      <c r="I3764" s="33"/>
      <c r="J3764" s="33"/>
      <c r="K3764" s="33"/>
    </row>
    <row r="3765" spans="1:11" outlineLevel="1" x14ac:dyDescent="0.2">
      <c r="A3765" s="31"/>
      <c r="B3765" s="32"/>
      <c r="C3765" s="71" t="s">
        <v>7940</v>
      </c>
      <c r="D3765" s="64"/>
      <c r="E3765" s="65">
        <v>0.1</v>
      </c>
      <c r="F3765" s="34"/>
      <c r="G3765" s="34"/>
      <c r="H3765" s="33"/>
      <c r="I3765" s="33"/>
      <c r="J3765" s="33"/>
      <c r="K3765" s="33"/>
    </row>
    <row r="3766" spans="1:11" outlineLevel="1" x14ac:dyDescent="0.2">
      <c r="A3766" s="31"/>
      <c r="B3766" s="32"/>
      <c r="C3766" s="71" t="s">
        <v>7941</v>
      </c>
      <c r="D3766" s="64"/>
      <c r="E3766" s="65">
        <v>0.47</v>
      </c>
      <c r="F3766" s="34"/>
      <c r="G3766" s="34"/>
      <c r="H3766" s="33"/>
      <c r="I3766" s="33"/>
      <c r="J3766" s="33"/>
      <c r="K3766" s="33"/>
    </row>
    <row r="3767" spans="1:11" outlineLevel="1" x14ac:dyDescent="0.2">
      <c r="A3767" s="31"/>
      <c r="B3767" s="32"/>
      <c r="C3767" s="71" t="s">
        <v>7942</v>
      </c>
      <c r="D3767" s="64"/>
      <c r="E3767" s="65">
        <v>0.34</v>
      </c>
      <c r="F3767" s="34"/>
      <c r="G3767" s="34"/>
      <c r="H3767" s="33"/>
      <c r="I3767" s="33"/>
      <c r="J3767" s="33"/>
      <c r="K3767" s="33"/>
    </row>
    <row r="3768" spans="1:11" outlineLevel="1" x14ac:dyDescent="0.2">
      <c r="A3768" s="31"/>
      <c r="B3768" s="32"/>
      <c r="C3768" s="71" t="s">
        <v>420</v>
      </c>
      <c r="D3768" s="64"/>
      <c r="E3768" s="65"/>
      <c r="F3768" s="34"/>
      <c r="G3768" s="34"/>
      <c r="H3768" s="33"/>
      <c r="I3768" s="33"/>
      <c r="J3768" s="33"/>
      <c r="K3768" s="33"/>
    </row>
    <row r="3769" spans="1:11" outlineLevel="1" x14ac:dyDescent="0.2">
      <c r="A3769" s="31"/>
      <c r="B3769" s="32"/>
      <c r="C3769" s="71" t="s">
        <v>7943</v>
      </c>
      <c r="D3769" s="64"/>
      <c r="E3769" s="65">
        <v>0.35</v>
      </c>
      <c r="F3769" s="34"/>
      <c r="G3769" s="34"/>
      <c r="H3769" s="33"/>
      <c r="I3769" s="33"/>
      <c r="J3769" s="33"/>
      <c r="K3769" s="33"/>
    </row>
    <row r="3770" spans="1:11" outlineLevel="1" x14ac:dyDescent="0.2">
      <c r="A3770" s="31"/>
      <c r="B3770" s="32"/>
      <c r="C3770" s="71" t="s">
        <v>7944</v>
      </c>
      <c r="D3770" s="64"/>
      <c r="E3770" s="65">
        <v>0.35</v>
      </c>
      <c r="F3770" s="34"/>
      <c r="G3770" s="34"/>
      <c r="H3770" s="33"/>
      <c r="I3770" s="33"/>
      <c r="J3770" s="33"/>
      <c r="K3770" s="33"/>
    </row>
    <row r="3771" spans="1:11" outlineLevel="1" x14ac:dyDescent="0.2">
      <c r="A3771" s="43">
        <v>297</v>
      </c>
      <c r="B3771" s="44" t="s">
        <v>3187</v>
      </c>
      <c r="C3771" s="59" t="s">
        <v>3188</v>
      </c>
      <c r="D3771" s="45" t="s">
        <v>373</v>
      </c>
      <c r="E3771" s="46">
        <v>16</v>
      </c>
      <c r="F3771" s="47">
        <v>0</v>
      </c>
      <c r="G3771" s="48">
        <f>ROUND(E3771*F3771,2)</f>
        <v>0</v>
      </c>
      <c r="H3771" s="46">
        <v>0</v>
      </c>
      <c r="I3771" s="46">
        <f>ROUND(E3771*H3771,2)</f>
        <v>0</v>
      </c>
      <c r="J3771" s="46">
        <v>4.6000000000000001E-4</v>
      </c>
      <c r="K3771" s="46">
        <f>ROUND(E3771*J3771,2)</f>
        <v>0.01</v>
      </c>
    </row>
    <row r="3772" spans="1:11" outlineLevel="1" x14ac:dyDescent="0.2">
      <c r="A3772" s="31"/>
      <c r="B3772" s="32"/>
      <c r="C3772" s="71" t="s">
        <v>7945</v>
      </c>
      <c r="D3772" s="64"/>
      <c r="E3772" s="65">
        <v>16</v>
      </c>
      <c r="F3772" s="34"/>
      <c r="G3772" s="34"/>
      <c r="H3772" s="33"/>
      <c r="I3772" s="33"/>
      <c r="J3772" s="33"/>
      <c r="K3772" s="33"/>
    </row>
    <row r="3773" spans="1:11" ht="33.75" outlineLevel="1" x14ac:dyDescent="0.2">
      <c r="A3773" s="43">
        <v>298</v>
      </c>
      <c r="B3773" s="44" t="s">
        <v>7946</v>
      </c>
      <c r="C3773" s="59" t="s">
        <v>7947</v>
      </c>
      <c r="D3773" s="45" t="s">
        <v>172</v>
      </c>
      <c r="E3773" s="46">
        <v>1.5699000000000001</v>
      </c>
      <c r="F3773" s="47">
        <v>0</v>
      </c>
      <c r="G3773" s="48">
        <f>ROUND(E3773*F3773,2)</f>
        <v>0</v>
      </c>
      <c r="H3773" s="46">
        <v>1.65E-3</v>
      </c>
      <c r="I3773" s="46">
        <f>ROUND(E3773*H3773,2)</f>
        <v>0</v>
      </c>
      <c r="J3773" s="46">
        <v>0.27</v>
      </c>
      <c r="K3773" s="46">
        <f>ROUND(E3773*J3773,2)</f>
        <v>0.42</v>
      </c>
    </row>
    <row r="3774" spans="1:11" outlineLevel="1" x14ac:dyDescent="0.2">
      <c r="A3774" s="31"/>
      <c r="B3774" s="32"/>
      <c r="C3774" s="365" t="s">
        <v>3193</v>
      </c>
      <c r="D3774" s="366"/>
      <c r="E3774" s="366"/>
      <c r="F3774" s="366"/>
      <c r="G3774" s="366"/>
      <c r="H3774" s="33"/>
      <c r="I3774" s="33"/>
      <c r="J3774" s="33"/>
      <c r="K3774" s="33"/>
    </row>
    <row r="3775" spans="1:11" outlineLevel="1" x14ac:dyDescent="0.2">
      <c r="A3775" s="31"/>
      <c r="B3775" s="32"/>
      <c r="C3775" s="71" t="s">
        <v>395</v>
      </c>
      <c r="D3775" s="64"/>
      <c r="E3775" s="65"/>
      <c r="F3775" s="34"/>
      <c r="G3775" s="34"/>
      <c r="H3775" s="33"/>
      <c r="I3775" s="33"/>
      <c r="J3775" s="33"/>
      <c r="K3775" s="33"/>
    </row>
    <row r="3776" spans="1:11" outlineLevel="1" x14ac:dyDescent="0.2">
      <c r="A3776" s="31"/>
      <c r="B3776" s="32"/>
      <c r="C3776" s="71" t="s">
        <v>7948</v>
      </c>
      <c r="D3776" s="64"/>
      <c r="E3776" s="65">
        <v>0.42320000000000002</v>
      </c>
      <c r="F3776" s="34"/>
      <c r="G3776" s="34"/>
      <c r="H3776" s="33"/>
      <c r="I3776" s="33"/>
      <c r="J3776" s="33"/>
      <c r="K3776" s="33"/>
    </row>
    <row r="3777" spans="1:11" outlineLevel="1" x14ac:dyDescent="0.2">
      <c r="A3777" s="31"/>
      <c r="B3777" s="32"/>
      <c r="C3777" s="71" t="s">
        <v>404</v>
      </c>
      <c r="D3777" s="64"/>
      <c r="E3777" s="65"/>
      <c r="F3777" s="34"/>
      <c r="G3777" s="34"/>
      <c r="H3777" s="33"/>
      <c r="I3777" s="33"/>
      <c r="J3777" s="33"/>
      <c r="K3777" s="33"/>
    </row>
    <row r="3778" spans="1:11" outlineLevel="1" x14ac:dyDescent="0.2">
      <c r="A3778" s="31"/>
      <c r="B3778" s="32"/>
      <c r="C3778" s="71" t="s">
        <v>7949</v>
      </c>
      <c r="D3778" s="64"/>
      <c r="E3778" s="65">
        <v>0.14000000000000001</v>
      </c>
      <c r="F3778" s="34"/>
      <c r="G3778" s="34"/>
      <c r="H3778" s="33"/>
      <c r="I3778" s="33"/>
      <c r="J3778" s="33"/>
      <c r="K3778" s="33"/>
    </row>
    <row r="3779" spans="1:11" outlineLevel="1" x14ac:dyDescent="0.2">
      <c r="A3779" s="31"/>
      <c r="B3779" s="32"/>
      <c r="C3779" s="71" t="s">
        <v>408</v>
      </c>
      <c r="D3779" s="64"/>
      <c r="E3779" s="65"/>
      <c r="F3779" s="34"/>
      <c r="G3779" s="34"/>
      <c r="H3779" s="33"/>
      <c r="I3779" s="33"/>
      <c r="J3779" s="33"/>
      <c r="K3779" s="33"/>
    </row>
    <row r="3780" spans="1:11" outlineLevel="1" x14ac:dyDescent="0.2">
      <c r="A3780" s="31"/>
      <c r="B3780" s="32"/>
      <c r="C3780" s="71" t="s">
        <v>7950</v>
      </c>
      <c r="D3780" s="64"/>
      <c r="E3780" s="65">
        <v>0.1925</v>
      </c>
      <c r="F3780" s="34"/>
      <c r="G3780" s="34"/>
      <c r="H3780" s="33"/>
      <c r="I3780" s="33"/>
      <c r="J3780" s="33"/>
      <c r="K3780" s="33"/>
    </row>
    <row r="3781" spans="1:11" outlineLevel="1" x14ac:dyDescent="0.2">
      <c r="A3781" s="31"/>
      <c r="B3781" s="32"/>
      <c r="C3781" s="71" t="s">
        <v>411</v>
      </c>
      <c r="D3781" s="64"/>
      <c r="E3781" s="65"/>
      <c r="F3781" s="34"/>
      <c r="G3781" s="34"/>
      <c r="H3781" s="33"/>
      <c r="I3781" s="33"/>
      <c r="J3781" s="33"/>
      <c r="K3781" s="33"/>
    </row>
    <row r="3782" spans="1:11" outlineLevel="1" x14ac:dyDescent="0.2">
      <c r="A3782" s="31"/>
      <c r="B3782" s="32"/>
      <c r="C3782" s="71" t="s">
        <v>7951</v>
      </c>
      <c r="D3782" s="64"/>
      <c r="E3782" s="65">
        <v>0.1089</v>
      </c>
      <c r="F3782" s="34"/>
      <c r="G3782" s="34"/>
      <c r="H3782" s="33"/>
      <c r="I3782" s="33"/>
      <c r="J3782" s="33"/>
      <c r="K3782" s="33"/>
    </row>
    <row r="3783" spans="1:11" outlineLevel="1" x14ac:dyDescent="0.2">
      <c r="A3783" s="31"/>
      <c r="B3783" s="32"/>
      <c r="C3783" s="71" t="s">
        <v>7952</v>
      </c>
      <c r="D3783" s="64"/>
      <c r="E3783" s="65">
        <v>0.1764</v>
      </c>
      <c r="F3783" s="34"/>
      <c r="G3783" s="34"/>
      <c r="H3783" s="33"/>
      <c r="I3783" s="33"/>
      <c r="J3783" s="33"/>
      <c r="K3783" s="33"/>
    </row>
    <row r="3784" spans="1:11" outlineLevel="1" x14ac:dyDescent="0.2">
      <c r="A3784" s="31"/>
      <c r="B3784" s="32"/>
      <c r="C3784" s="71" t="s">
        <v>7953</v>
      </c>
      <c r="D3784" s="64"/>
      <c r="E3784" s="65">
        <v>0.1225</v>
      </c>
      <c r="F3784" s="34"/>
      <c r="G3784" s="34"/>
      <c r="H3784" s="33"/>
      <c r="I3784" s="33"/>
      <c r="J3784" s="33"/>
      <c r="K3784" s="33"/>
    </row>
    <row r="3785" spans="1:11" outlineLevel="1" x14ac:dyDescent="0.2">
      <c r="A3785" s="31"/>
      <c r="B3785" s="32"/>
      <c r="C3785" s="71" t="s">
        <v>7954</v>
      </c>
      <c r="D3785" s="64"/>
      <c r="E3785" s="65">
        <v>0.17499999999999999</v>
      </c>
      <c r="F3785" s="34"/>
      <c r="G3785" s="34"/>
      <c r="H3785" s="33"/>
      <c r="I3785" s="33"/>
      <c r="J3785" s="33"/>
      <c r="K3785" s="33"/>
    </row>
    <row r="3786" spans="1:11" outlineLevel="1" x14ac:dyDescent="0.2">
      <c r="A3786" s="31"/>
      <c r="B3786" s="32"/>
      <c r="C3786" s="71" t="s">
        <v>415</v>
      </c>
      <c r="D3786" s="64"/>
      <c r="E3786" s="65"/>
      <c r="F3786" s="34"/>
      <c r="G3786" s="34"/>
      <c r="H3786" s="33"/>
      <c r="I3786" s="33"/>
      <c r="J3786" s="33"/>
      <c r="K3786" s="33"/>
    </row>
    <row r="3787" spans="1:11" outlineLevel="1" x14ac:dyDescent="0.2">
      <c r="A3787" s="31"/>
      <c r="B3787" s="32"/>
      <c r="C3787" s="71" t="s">
        <v>7955</v>
      </c>
      <c r="D3787" s="64"/>
      <c r="E3787" s="65">
        <v>0.1089</v>
      </c>
      <c r="F3787" s="34"/>
      <c r="G3787" s="34"/>
      <c r="H3787" s="33"/>
      <c r="I3787" s="33"/>
      <c r="J3787" s="33"/>
      <c r="K3787" s="33"/>
    </row>
    <row r="3788" spans="1:11" outlineLevel="1" x14ac:dyDescent="0.2">
      <c r="A3788" s="31"/>
      <c r="B3788" s="32"/>
      <c r="C3788" s="71" t="s">
        <v>7956</v>
      </c>
      <c r="D3788" s="64"/>
      <c r="E3788" s="65">
        <v>0.1225</v>
      </c>
      <c r="F3788" s="34"/>
      <c r="G3788" s="34"/>
      <c r="H3788" s="33"/>
      <c r="I3788" s="33"/>
      <c r="J3788" s="33"/>
      <c r="K3788" s="33"/>
    </row>
    <row r="3789" spans="1:11" ht="33.75" outlineLevel="1" x14ac:dyDescent="0.2">
      <c r="A3789" s="43">
        <v>299</v>
      </c>
      <c r="B3789" s="44" t="s">
        <v>3191</v>
      </c>
      <c r="C3789" s="59" t="s">
        <v>3192</v>
      </c>
      <c r="D3789" s="45" t="s">
        <v>179</v>
      </c>
      <c r="E3789" s="46">
        <v>1.5271699999999999</v>
      </c>
      <c r="F3789" s="47">
        <v>0</v>
      </c>
      <c r="G3789" s="48">
        <f>ROUND(E3789*F3789,2)</f>
        <v>0</v>
      </c>
      <c r="H3789" s="46">
        <v>1.82E-3</v>
      </c>
      <c r="I3789" s="46">
        <f>ROUND(E3789*H3789,2)</f>
        <v>0</v>
      </c>
      <c r="J3789" s="46">
        <v>1.8</v>
      </c>
      <c r="K3789" s="46">
        <f>ROUND(E3789*J3789,2)</f>
        <v>2.75</v>
      </c>
    </row>
    <row r="3790" spans="1:11" outlineLevel="1" x14ac:dyDescent="0.2">
      <c r="A3790" s="31"/>
      <c r="B3790" s="32"/>
      <c r="C3790" s="365" t="s">
        <v>3193</v>
      </c>
      <c r="D3790" s="366"/>
      <c r="E3790" s="366"/>
      <c r="F3790" s="366"/>
      <c r="G3790" s="366"/>
      <c r="H3790" s="33"/>
      <c r="I3790" s="33"/>
      <c r="J3790" s="33"/>
      <c r="K3790" s="33"/>
    </row>
    <row r="3791" spans="1:11" outlineLevel="1" x14ac:dyDescent="0.2">
      <c r="A3791" s="31"/>
      <c r="B3791" s="32"/>
      <c r="C3791" s="71" t="s">
        <v>395</v>
      </c>
      <c r="D3791" s="64"/>
      <c r="E3791" s="65"/>
      <c r="F3791" s="34"/>
      <c r="G3791" s="34"/>
      <c r="H3791" s="33"/>
      <c r="I3791" s="33"/>
      <c r="J3791" s="33"/>
      <c r="K3791" s="33"/>
    </row>
    <row r="3792" spans="1:11" outlineLevel="1" x14ac:dyDescent="0.2">
      <c r="A3792" s="31"/>
      <c r="B3792" s="32"/>
      <c r="C3792" s="71" t="s">
        <v>7957</v>
      </c>
      <c r="D3792" s="64"/>
      <c r="E3792" s="65">
        <v>5.6300000000000003E-2</v>
      </c>
      <c r="F3792" s="34"/>
      <c r="G3792" s="34"/>
      <c r="H3792" s="33"/>
      <c r="I3792" s="33"/>
      <c r="J3792" s="33"/>
      <c r="K3792" s="33"/>
    </row>
    <row r="3793" spans="1:11" outlineLevel="1" x14ac:dyDescent="0.2">
      <c r="A3793" s="31"/>
      <c r="B3793" s="32"/>
      <c r="C3793" s="71" t="s">
        <v>7958</v>
      </c>
      <c r="D3793" s="64"/>
      <c r="E3793" s="65">
        <v>2.205E-2</v>
      </c>
      <c r="F3793" s="34"/>
      <c r="G3793" s="34"/>
      <c r="H3793" s="33"/>
      <c r="I3793" s="33"/>
      <c r="J3793" s="33"/>
      <c r="K3793" s="33"/>
    </row>
    <row r="3794" spans="1:11" outlineLevel="1" x14ac:dyDescent="0.2">
      <c r="A3794" s="31"/>
      <c r="B3794" s="32"/>
      <c r="C3794" s="71" t="s">
        <v>404</v>
      </c>
      <c r="D3794" s="64"/>
      <c r="E3794" s="65"/>
      <c r="F3794" s="34"/>
      <c r="G3794" s="34"/>
      <c r="H3794" s="33"/>
      <c r="I3794" s="33"/>
      <c r="J3794" s="33"/>
      <c r="K3794" s="33"/>
    </row>
    <row r="3795" spans="1:11" outlineLevel="1" x14ac:dyDescent="0.2">
      <c r="A3795" s="31"/>
      <c r="B3795" s="32"/>
      <c r="C3795" s="71" t="s">
        <v>7959</v>
      </c>
      <c r="D3795" s="64"/>
      <c r="E3795" s="65">
        <v>3.3520000000000001E-2</v>
      </c>
      <c r="F3795" s="34"/>
      <c r="G3795" s="34"/>
      <c r="H3795" s="33"/>
      <c r="I3795" s="33"/>
      <c r="J3795" s="33"/>
      <c r="K3795" s="33"/>
    </row>
    <row r="3796" spans="1:11" outlineLevel="1" x14ac:dyDescent="0.2">
      <c r="A3796" s="31"/>
      <c r="B3796" s="32"/>
      <c r="C3796" s="71" t="s">
        <v>408</v>
      </c>
      <c r="D3796" s="64"/>
      <c r="E3796" s="65"/>
      <c r="F3796" s="34"/>
      <c r="G3796" s="34"/>
      <c r="H3796" s="33"/>
      <c r="I3796" s="33"/>
      <c r="J3796" s="33"/>
      <c r="K3796" s="33"/>
    </row>
    <row r="3797" spans="1:11" outlineLevel="1" x14ac:dyDescent="0.2">
      <c r="A3797" s="31"/>
      <c r="B3797" s="32"/>
      <c r="C3797" s="71" t="s">
        <v>7960</v>
      </c>
      <c r="D3797" s="64"/>
      <c r="E3797" s="65">
        <v>4.2750000000000003E-2</v>
      </c>
      <c r="F3797" s="34"/>
      <c r="G3797" s="34"/>
      <c r="H3797" s="33"/>
      <c r="I3797" s="33"/>
      <c r="J3797" s="33"/>
      <c r="K3797" s="33"/>
    </row>
    <row r="3798" spans="1:11" outlineLevel="1" x14ac:dyDescent="0.2">
      <c r="A3798" s="31"/>
      <c r="B3798" s="32"/>
      <c r="C3798" s="71" t="s">
        <v>7961</v>
      </c>
      <c r="D3798" s="64"/>
      <c r="E3798" s="65">
        <v>4.2750000000000003E-2</v>
      </c>
      <c r="F3798" s="34"/>
      <c r="G3798" s="34"/>
      <c r="H3798" s="33"/>
      <c r="I3798" s="33"/>
      <c r="J3798" s="33"/>
      <c r="K3798" s="33"/>
    </row>
    <row r="3799" spans="1:11" outlineLevel="1" x14ac:dyDescent="0.2">
      <c r="A3799" s="31"/>
      <c r="B3799" s="32"/>
      <c r="C3799" s="71" t="s">
        <v>7962</v>
      </c>
      <c r="D3799" s="64"/>
      <c r="E3799" s="65">
        <v>2.205E-2</v>
      </c>
      <c r="F3799" s="34"/>
      <c r="G3799" s="34"/>
      <c r="H3799" s="33"/>
      <c r="I3799" s="33"/>
      <c r="J3799" s="33"/>
      <c r="K3799" s="33"/>
    </row>
    <row r="3800" spans="1:11" outlineLevel="1" x14ac:dyDescent="0.2">
      <c r="A3800" s="31"/>
      <c r="B3800" s="32"/>
      <c r="C3800" s="71" t="s">
        <v>7963</v>
      </c>
      <c r="D3800" s="64"/>
      <c r="E3800" s="65">
        <v>0.23400000000000001</v>
      </c>
      <c r="F3800" s="34"/>
      <c r="G3800" s="34"/>
      <c r="H3800" s="33"/>
      <c r="I3800" s="33"/>
      <c r="J3800" s="33"/>
      <c r="K3800" s="33"/>
    </row>
    <row r="3801" spans="1:11" outlineLevel="1" x14ac:dyDescent="0.2">
      <c r="A3801" s="31"/>
      <c r="B3801" s="32"/>
      <c r="C3801" s="71" t="s">
        <v>411</v>
      </c>
      <c r="D3801" s="64"/>
      <c r="E3801" s="65"/>
      <c r="F3801" s="34"/>
      <c r="G3801" s="34"/>
      <c r="H3801" s="33"/>
      <c r="I3801" s="33"/>
      <c r="J3801" s="33"/>
      <c r="K3801" s="33"/>
    </row>
    <row r="3802" spans="1:11" outlineLevel="1" x14ac:dyDescent="0.2">
      <c r="A3802" s="31"/>
      <c r="B3802" s="32"/>
      <c r="C3802" s="71" t="s">
        <v>7964</v>
      </c>
      <c r="D3802" s="64"/>
      <c r="E3802" s="65">
        <v>4.0500000000000001E-2</v>
      </c>
      <c r="F3802" s="34"/>
      <c r="G3802" s="34"/>
      <c r="H3802" s="33"/>
      <c r="I3802" s="33"/>
      <c r="J3802" s="33"/>
      <c r="K3802" s="33"/>
    </row>
    <row r="3803" spans="1:11" outlineLevel="1" x14ac:dyDescent="0.2">
      <c r="A3803" s="31"/>
      <c r="B3803" s="32"/>
      <c r="C3803" s="71" t="s">
        <v>7963</v>
      </c>
      <c r="D3803" s="64"/>
      <c r="E3803" s="65">
        <v>0.23400000000000001</v>
      </c>
      <c r="F3803" s="34"/>
      <c r="G3803" s="34"/>
      <c r="H3803" s="33"/>
      <c r="I3803" s="33"/>
      <c r="J3803" s="33"/>
      <c r="K3803" s="33"/>
    </row>
    <row r="3804" spans="1:11" outlineLevel="1" x14ac:dyDescent="0.2">
      <c r="A3804" s="31"/>
      <c r="B3804" s="32"/>
      <c r="C3804" s="71" t="s">
        <v>7965</v>
      </c>
      <c r="D3804" s="64"/>
      <c r="E3804" s="65">
        <v>4.2750000000000003E-2</v>
      </c>
      <c r="F3804" s="34"/>
      <c r="G3804" s="34"/>
      <c r="H3804" s="33"/>
      <c r="I3804" s="33"/>
      <c r="J3804" s="33"/>
      <c r="K3804" s="33"/>
    </row>
    <row r="3805" spans="1:11" outlineLevel="1" x14ac:dyDescent="0.2">
      <c r="A3805" s="31"/>
      <c r="B3805" s="32"/>
      <c r="C3805" s="71" t="s">
        <v>415</v>
      </c>
      <c r="D3805" s="64"/>
      <c r="E3805" s="65"/>
      <c r="F3805" s="34"/>
      <c r="G3805" s="34"/>
      <c r="H3805" s="33"/>
      <c r="I3805" s="33"/>
      <c r="J3805" s="33"/>
      <c r="K3805" s="33"/>
    </row>
    <row r="3806" spans="1:11" outlineLevel="1" x14ac:dyDescent="0.2">
      <c r="A3806" s="31"/>
      <c r="B3806" s="32"/>
      <c r="C3806" s="71" t="s">
        <v>7966</v>
      </c>
      <c r="D3806" s="64"/>
      <c r="E3806" s="65">
        <v>0.1188</v>
      </c>
      <c r="F3806" s="34"/>
      <c r="G3806" s="34"/>
      <c r="H3806" s="33"/>
      <c r="I3806" s="33"/>
      <c r="J3806" s="33"/>
      <c r="K3806" s="33"/>
    </row>
    <row r="3807" spans="1:11" outlineLevel="1" x14ac:dyDescent="0.2">
      <c r="A3807" s="31"/>
      <c r="B3807" s="32"/>
      <c r="C3807" s="71" t="s">
        <v>7967</v>
      </c>
      <c r="D3807" s="64"/>
      <c r="E3807" s="65">
        <v>1.9599999999999999E-2</v>
      </c>
      <c r="F3807" s="34"/>
      <c r="G3807" s="34"/>
      <c r="H3807" s="33"/>
      <c r="I3807" s="33"/>
      <c r="J3807" s="33"/>
      <c r="K3807" s="33"/>
    </row>
    <row r="3808" spans="1:11" outlineLevel="1" x14ac:dyDescent="0.2">
      <c r="A3808" s="31"/>
      <c r="B3808" s="32"/>
      <c r="C3808" s="71" t="s">
        <v>7968</v>
      </c>
      <c r="D3808" s="64"/>
      <c r="E3808" s="65">
        <v>1.9599999999999999E-2</v>
      </c>
      <c r="F3808" s="34"/>
      <c r="G3808" s="34"/>
      <c r="H3808" s="33"/>
      <c r="I3808" s="33"/>
      <c r="J3808" s="33"/>
      <c r="K3808" s="33"/>
    </row>
    <row r="3809" spans="1:11" outlineLevel="1" x14ac:dyDescent="0.2">
      <c r="A3809" s="31"/>
      <c r="B3809" s="32"/>
      <c r="C3809" s="71" t="s">
        <v>7969</v>
      </c>
      <c r="D3809" s="64"/>
      <c r="E3809" s="65">
        <v>4.0500000000000001E-2</v>
      </c>
      <c r="F3809" s="34"/>
      <c r="G3809" s="34"/>
      <c r="H3809" s="33"/>
      <c r="I3809" s="33"/>
      <c r="J3809" s="33"/>
      <c r="K3809" s="33"/>
    </row>
    <row r="3810" spans="1:11" outlineLevel="1" x14ac:dyDescent="0.2">
      <c r="A3810" s="31"/>
      <c r="B3810" s="32"/>
      <c r="C3810" s="71" t="s">
        <v>7963</v>
      </c>
      <c r="D3810" s="64"/>
      <c r="E3810" s="65">
        <v>0.23400000000000001</v>
      </c>
      <c r="F3810" s="34"/>
      <c r="G3810" s="34"/>
      <c r="H3810" s="33"/>
      <c r="I3810" s="33"/>
      <c r="J3810" s="33"/>
      <c r="K3810" s="33"/>
    </row>
    <row r="3811" spans="1:11" outlineLevel="1" x14ac:dyDescent="0.2">
      <c r="A3811" s="31"/>
      <c r="B3811" s="32"/>
      <c r="C3811" s="71" t="s">
        <v>7970</v>
      </c>
      <c r="D3811" s="64"/>
      <c r="E3811" s="65">
        <v>4.4999999999999998E-2</v>
      </c>
      <c r="F3811" s="34"/>
      <c r="G3811" s="34"/>
      <c r="H3811" s="33"/>
      <c r="I3811" s="33"/>
      <c r="J3811" s="33"/>
      <c r="K3811" s="33"/>
    </row>
    <row r="3812" spans="1:11" outlineLevel="1" x14ac:dyDescent="0.2">
      <c r="A3812" s="31"/>
      <c r="B3812" s="32"/>
      <c r="C3812" s="71" t="s">
        <v>7971</v>
      </c>
      <c r="D3812" s="64"/>
      <c r="E3812" s="65">
        <v>4.4999999999999998E-2</v>
      </c>
      <c r="F3812" s="34"/>
      <c r="G3812" s="34"/>
      <c r="H3812" s="33"/>
      <c r="I3812" s="33"/>
      <c r="J3812" s="33"/>
      <c r="K3812" s="33"/>
    </row>
    <row r="3813" spans="1:11" outlineLevel="1" x14ac:dyDescent="0.2">
      <c r="A3813" s="31"/>
      <c r="B3813" s="32"/>
      <c r="C3813" s="71" t="s">
        <v>7963</v>
      </c>
      <c r="D3813" s="64"/>
      <c r="E3813" s="65">
        <v>0.23400000000000001</v>
      </c>
      <c r="F3813" s="34"/>
      <c r="G3813" s="34"/>
      <c r="H3813" s="33"/>
      <c r="I3813" s="33"/>
      <c r="J3813" s="33"/>
      <c r="K3813" s="33"/>
    </row>
    <row r="3814" spans="1:11" ht="33.75" outlineLevel="1" x14ac:dyDescent="0.2">
      <c r="A3814" s="43">
        <v>300</v>
      </c>
      <c r="B3814" s="44" t="s">
        <v>3201</v>
      </c>
      <c r="C3814" s="59" t="s">
        <v>3202</v>
      </c>
      <c r="D3814" s="45" t="s">
        <v>179</v>
      </c>
      <c r="E3814" s="46">
        <v>3.71793</v>
      </c>
      <c r="F3814" s="47">
        <v>0</v>
      </c>
      <c r="G3814" s="48">
        <f>ROUND(E3814*F3814,2)</f>
        <v>0</v>
      </c>
      <c r="H3814" s="46">
        <v>1.82E-3</v>
      </c>
      <c r="I3814" s="46">
        <f>ROUND(E3814*H3814,2)</f>
        <v>0.01</v>
      </c>
      <c r="J3814" s="46">
        <v>1.8</v>
      </c>
      <c r="K3814" s="46">
        <f>ROUND(E3814*J3814,2)</f>
        <v>6.69</v>
      </c>
    </row>
    <row r="3815" spans="1:11" outlineLevel="1" x14ac:dyDescent="0.2">
      <c r="A3815" s="31"/>
      <c r="B3815" s="32"/>
      <c r="C3815" s="365" t="s">
        <v>3193</v>
      </c>
      <c r="D3815" s="366"/>
      <c r="E3815" s="366"/>
      <c r="F3815" s="366"/>
      <c r="G3815" s="366"/>
      <c r="H3815" s="33"/>
      <c r="I3815" s="33"/>
      <c r="J3815" s="33"/>
      <c r="K3815" s="33"/>
    </row>
    <row r="3816" spans="1:11" outlineLevel="1" x14ac:dyDescent="0.2">
      <c r="A3816" s="31"/>
      <c r="B3816" s="32"/>
      <c r="C3816" s="71" t="s">
        <v>395</v>
      </c>
      <c r="D3816" s="64"/>
      <c r="E3816" s="65"/>
      <c r="F3816" s="34"/>
      <c r="G3816" s="34"/>
      <c r="H3816" s="33"/>
      <c r="I3816" s="33"/>
      <c r="J3816" s="33"/>
      <c r="K3816" s="33"/>
    </row>
    <row r="3817" spans="1:11" outlineLevel="1" x14ac:dyDescent="0.2">
      <c r="A3817" s="31"/>
      <c r="B3817" s="32"/>
      <c r="C3817" s="71" t="s">
        <v>7972</v>
      </c>
      <c r="D3817" s="64"/>
      <c r="E3817" s="65">
        <v>8.6440000000000003E-2</v>
      </c>
      <c r="F3817" s="34"/>
      <c r="G3817" s="34"/>
      <c r="H3817" s="33"/>
      <c r="I3817" s="33"/>
      <c r="J3817" s="33"/>
      <c r="K3817" s="33"/>
    </row>
    <row r="3818" spans="1:11" outlineLevel="1" x14ac:dyDescent="0.2">
      <c r="A3818" s="31"/>
      <c r="B3818" s="32"/>
      <c r="C3818" s="71" t="s">
        <v>7973</v>
      </c>
      <c r="D3818" s="64"/>
      <c r="E3818" s="65">
        <v>0.12959999999999999</v>
      </c>
      <c r="F3818" s="34"/>
      <c r="G3818" s="34"/>
      <c r="H3818" s="33"/>
      <c r="I3818" s="33"/>
      <c r="J3818" s="33"/>
      <c r="K3818" s="33"/>
    </row>
    <row r="3819" spans="1:11" outlineLevel="1" x14ac:dyDescent="0.2">
      <c r="A3819" s="31"/>
      <c r="B3819" s="32"/>
      <c r="C3819" s="71" t="s">
        <v>7974</v>
      </c>
      <c r="D3819" s="64"/>
      <c r="E3819" s="65">
        <v>0.15809999999999999</v>
      </c>
      <c r="F3819" s="34"/>
      <c r="G3819" s="34"/>
      <c r="H3819" s="33"/>
      <c r="I3819" s="33"/>
      <c r="J3819" s="33"/>
      <c r="K3819" s="33"/>
    </row>
    <row r="3820" spans="1:11" outlineLevel="1" x14ac:dyDescent="0.2">
      <c r="A3820" s="31"/>
      <c r="B3820" s="32"/>
      <c r="C3820" s="71" t="s">
        <v>7975</v>
      </c>
      <c r="D3820" s="64"/>
      <c r="E3820" s="65">
        <v>0.22500000000000001</v>
      </c>
      <c r="F3820" s="34"/>
      <c r="G3820" s="34"/>
      <c r="H3820" s="33"/>
      <c r="I3820" s="33"/>
      <c r="J3820" s="33"/>
      <c r="K3820" s="33"/>
    </row>
    <row r="3821" spans="1:11" outlineLevel="1" x14ac:dyDescent="0.2">
      <c r="A3821" s="31"/>
      <c r="B3821" s="32"/>
      <c r="C3821" s="71" t="s">
        <v>7976</v>
      </c>
      <c r="D3821" s="64"/>
      <c r="E3821" s="65">
        <v>0.39689999999999998</v>
      </c>
      <c r="F3821" s="34"/>
      <c r="G3821" s="34"/>
      <c r="H3821" s="33"/>
      <c r="I3821" s="33"/>
      <c r="J3821" s="33"/>
      <c r="K3821" s="33"/>
    </row>
    <row r="3822" spans="1:11" outlineLevel="1" x14ac:dyDescent="0.2">
      <c r="A3822" s="31"/>
      <c r="B3822" s="32"/>
      <c r="C3822" s="71" t="s">
        <v>7977</v>
      </c>
      <c r="D3822" s="64"/>
      <c r="E3822" s="65">
        <v>4.0430000000000001E-2</v>
      </c>
      <c r="F3822" s="34"/>
      <c r="G3822" s="34"/>
      <c r="H3822" s="33"/>
      <c r="I3822" s="33"/>
      <c r="J3822" s="33"/>
      <c r="K3822" s="33"/>
    </row>
    <row r="3823" spans="1:11" outlineLevel="1" x14ac:dyDescent="0.2">
      <c r="A3823" s="31"/>
      <c r="B3823" s="32"/>
      <c r="C3823" s="71" t="s">
        <v>404</v>
      </c>
      <c r="D3823" s="64"/>
      <c r="E3823" s="65"/>
      <c r="F3823" s="34"/>
      <c r="G3823" s="34"/>
      <c r="H3823" s="33"/>
      <c r="I3823" s="33"/>
      <c r="J3823" s="33"/>
      <c r="K3823" s="33"/>
    </row>
    <row r="3824" spans="1:11" outlineLevel="1" x14ac:dyDescent="0.2">
      <c r="A3824" s="31"/>
      <c r="B3824" s="32"/>
      <c r="C3824" s="71" t="s">
        <v>7978</v>
      </c>
      <c r="D3824" s="64"/>
      <c r="E3824" s="65">
        <v>5.2679999999999998E-2</v>
      </c>
      <c r="F3824" s="34"/>
      <c r="G3824" s="34"/>
      <c r="H3824" s="33"/>
      <c r="I3824" s="33"/>
      <c r="J3824" s="33"/>
      <c r="K3824" s="33"/>
    </row>
    <row r="3825" spans="1:11" outlineLevel="1" x14ac:dyDescent="0.2">
      <c r="A3825" s="31"/>
      <c r="B3825" s="32"/>
      <c r="C3825" s="71" t="s">
        <v>7979</v>
      </c>
      <c r="D3825" s="64"/>
      <c r="E3825" s="65">
        <v>0.504</v>
      </c>
      <c r="F3825" s="34"/>
      <c r="G3825" s="34"/>
      <c r="H3825" s="33"/>
      <c r="I3825" s="33"/>
      <c r="J3825" s="33"/>
      <c r="K3825" s="33"/>
    </row>
    <row r="3826" spans="1:11" outlineLevel="1" x14ac:dyDescent="0.2">
      <c r="A3826" s="31"/>
      <c r="B3826" s="32"/>
      <c r="C3826" s="71" t="s">
        <v>408</v>
      </c>
      <c r="D3826" s="64"/>
      <c r="E3826" s="65"/>
      <c r="F3826" s="34"/>
      <c r="G3826" s="34"/>
      <c r="H3826" s="33"/>
      <c r="I3826" s="33"/>
      <c r="J3826" s="33"/>
      <c r="K3826" s="33"/>
    </row>
    <row r="3827" spans="1:11" outlineLevel="1" x14ac:dyDescent="0.2">
      <c r="A3827" s="31"/>
      <c r="B3827" s="32"/>
      <c r="C3827" s="71" t="s">
        <v>7980</v>
      </c>
      <c r="D3827" s="64"/>
      <c r="E3827" s="65">
        <v>0.13</v>
      </c>
      <c r="F3827" s="34"/>
      <c r="G3827" s="34"/>
      <c r="H3827" s="33"/>
      <c r="I3827" s="33"/>
      <c r="J3827" s="33"/>
      <c r="K3827" s="33"/>
    </row>
    <row r="3828" spans="1:11" outlineLevel="1" x14ac:dyDescent="0.2">
      <c r="A3828" s="31"/>
      <c r="B3828" s="32"/>
      <c r="C3828" s="71" t="s">
        <v>7981</v>
      </c>
      <c r="D3828" s="64"/>
      <c r="E3828" s="65">
        <v>0.11700000000000001</v>
      </c>
      <c r="F3828" s="34"/>
      <c r="G3828" s="34"/>
      <c r="H3828" s="33"/>
      <c r="I3828" s="33"/>
      <c r="J3828" s="33"/>
      <c r="K3828" s="33"/>
    </row>
    <row r="3829" spans="1:11" outlineLevel="1" x14ac:dyDescent="0.2">
      <c r="A3829" s="31"/>
      <c r="B3829" s="32"/>
      <c r="C3829" s="71" t="s">
        <v>7982</v>
      </c>
      <c r="D3829" s="64"/>
      <c r="E3829" s="65">
        <v>0.53759999999999997</v>
      </c>
      <c r="F3829" s="34"/>
      <c r="G3829" s="34"/>
      <c r="H3829" s="33"/>
      <c r="I3829" s="33"/>
      <c r="J3829" s="33"/>
      <c r="K3829" s="33"/>
    </row>
    <row r="3830" spans="1:11" outlineLevel="1" x14ac:dyDescent="0.2">
      <c r="A3830" s="31"/>
      <c r="B3830" s="32"/>
      <c r="C3830" s="71" t="s">
        <v>411</v>
      </c>
      <c r="D3830" s="64"/>
      <c r="E3830" s="65"/>
      <c r="F3830" s="34"/>
      <c r="G3830" s="34"/>
      <c r="H3830" s="33"/>
      <c r="I3830" s="33"/>
      <c r="J3830" s="33"/>
      <c r="K3830" s="33"/>
    </row>
    <row r="3831" spans="1:11" outlineLevel="1" x14ac:dyDescent="0.2">
      <c r="A3831" s="31"/>
      <c r="B3831" s="32"/>
      <c r="C3831" s="71" t="s">
        <v>7983</v>
      </c>
      <c r="D3831" s="64"/>
      <c r="E3831" s="65">
        <v>8.7499999999999994E-2</v>
      </c>
      <c r="F3831" s="34"/>
      <c r="G3831" s="34"/>
      <c r="H3831" s="33"/>
      <c r="I3831" s="33"/>
      <c r="J3831" s="33"/>
      <c r="K3831" s="33"/>
    </row>
    <row r="3832" spans="1:11" outlineLevel="1" x14ac:dyDescent="0.2">
      <c r="A3832" s="31"/>
      <c r="B3832" s="32"/>
      <c r="C3832" s="71" t="s">
        <v>7984</v>
      </c>
      <c r="D3832" s="64"/>
      <c r="E3832" s="65">
        <v>5.663E-2</v>
      </c>
      <c r="F3832" s="34"/>
      <c r="G3832" s="34"/>
      <c r="H3832" s="33"/>
      <c r="I3832" s="33"/>
      <c r="J3832" s="33"/>
      <c r="K3832" s="33"/>
    </row>
    <row r="3833" spans="1:11" outlineLevel="1" x14ac:dyDescent="0.2">
      <c r="A3833" s="31"/>
      <c r="B3833" s="32"/>
      <c r="C3833" s="71" t="s">
        <v>7985</v>
      </c>
      <c r="D3833" s="64"/>
      <c r="E3833" s="65">
        <v>0.47039999999999998</v>
      </c>
      <c r="F3833" s="34"/>
      <c r="G3833" s="34"/>
      <c r="H3833" s="33"/>
      <c r="I3833" s="33"/>
      <c r="J3833" s="33"/>
      <c r="K3833" s="33"/>
    </row>
    <row r="3834" spans="1:11" outlineLevel="1" x14ac:dyDescent="0.2">
      <c r="A3834" s="31"/>
      <c r="B3834" s="32"/>
      <c r="C3834" s="71" t="s">
        <v>415</v>
      </c>
      <c r="D3834" s="64"/>
      <c r="E3834" s="65"/>
      <c r="F3834" s="34"/>
      <c r="G3834" s="34"/>
      <c r="H3834" s="33"/>
      <c r="I3834" s="33"/>
      <c r="J3834" s="33"/>
      <c r="K3834" s="33"/>
    </row>
    <row r="3835" spans="1:11" outlineLevel="1" x14ac:dyDescent="0.2">
      <c r="A3835" s="31"/>
      <c r="B3835" s="32"/>
      <c r="C3835" s="71" t="s">
        <v>7986</v>
      </c>
      <c r="D3835" s="64"/>
      <c r="E3835" s="65">
        <v>0.55659999999999998</v>
      </c>
      <c r="F3835" s="34"/>
      <c r="G3835" s="34"/>
      <c r="H3835" s="33"/>
      <c r="I3835" s="33"/>
      <c r="J3835" s="33"/>
      <c r="K3835" s="33"/>
    </row>
    <row r="3836" spans="1:11" outlineLevel="1" x14ac:dyDescent="0.2">
      <c r="A3836" s="31"/>
      <c r="B3836" s="32"/>
      <c r="C3836" s="71" t="s">
        <v>7987</v>
      </c>
      <c r="D3836" s="64"/>
      <c r="E3836" s="65">
        <v>6.1249999999999999E-2</v>
      </c>
      <c r="F3836" s="34"/>
      <c r="G3836" s="34"/>
      <c r="H3836" s="33"/>
      <c r="I3836" s="33"/>
      <c r="J3836" s="33"/>
      <c r="K3836" s="33"/>
    </row>
    <row r="3837" spans="1:11" outlineLevel="1" x14ac:dyDescent="0.2">
      <c r="A3837" s="31"/>
      <c r="B3837" s="32"/>
      <c r="C3837" s="71" t="s">
        <v>7988</v>
      </c>
      <c r="D3837" s="64"/>
      <c r="E3837" s="65">
        <v>5.1180000000000003E-2</v>
      </c>
      <c r="F3837" s="34"/>
      <c r="G3837" s="34"/>
      <c r="H3837" s="33"/>
      <c r="I3837" s="33"/>
      <c r="J3837" s="33"/>
      <c r="K3837" s="33"/>
    </row>
    <row r="3838" spans="1:11" outlineLevel="1" x14ac:dyDescent="0.2">
      <c r="A3838" s="31"/>
      <c r="B3838" s="32"/>
      <c r="C3838" s="71" t="s">
        <v>7989</v>
      </c>
      <c r="D3838" s="64"/>
      <c r="E3838" s="65">
        <v>5.663E-2</v>
      </c>
      <c r="F3838" s="34"/>
      <c r="G3838" s="34"/>
      <c r="H3838" s="33"/>
      <c r="I3838" s="33"/>
      <c r="J3838" s="33"/>
      <c r="K3838" s="33"/>
    </row>
    <row r="3839" spans="1:11" ht="33.75" outlineLevel="1" x14ac:dyDescent="0.2">
      <c r="A3839" s="43">
        <v>301</v>
      </c>
      <c r="B3839" s="44" t="s">
        <v>3215</v>
      </c>
      <c r="C3839" s="59" t="s">
        <v>3216</v>
      </c>
      <c r="D3839" s="45" t="s">
        <v>179</v>
      </c>
      <c r="E3839" s="46">
        <v>3.8357999999999999</v>
      </c>
      <c r="F3839" s="47">
        <v>0</v>
      </c>
      <c r="G3839" s="48">
        <f>ROUND(E3839*F3839,2)</f>
        <v>0</v>
      </c>
      <c r="H3839" s="46">
        <v>1.33E-3</v>
      </c>
      <c r="I3839" s="46">
        <f>ROUND(E3839*H3839,2)</f>
        <v>0.01</v>
      </c>
      <c r="J3839" s="46">
        <v>1.8</v>
      </c>
      <c r="K3839" s="46">
        <f>ROUND(E3839*J3839,2)</f>
        <v>6.9</v>
      </c>
    </row>
    <row r="3840" spans="1:11" outlineLevel="1" x14ac:dyDescent="0.2">
      <c r="A3840" s="31"/>
      <c r="B3840" s="32"/>
      <c r="C3840" s="365" t="s">
        <v>3193</v>
      </c>
      <c r="D3840" s="366"/>
      <c r="E3840" s="366"/>
      <c r="F3840" s="366"/>
      <c r="G3840" s="366"/>
      <c r="H3840" s="33"/>
      <c r="I3840" s="33"/>
      <c r="J3840" s="33"/>
      <c r="K3840" s="33"/>
    </row>
    <row r="3841" spans="1:11" outlineLevel="1" x14ac:dyDescent="0.2">
      <c r="A3841" s="31"/>
      <c r="B3841" s="32"/>
      <c r="C3841" s="71" t="s">
        <v>395</v>
      </c>
      <c r="D3841" s="64"/>
      <c r="E3841" s="65"/>
      <c r="F3841" s="34"/>
      <c r="G3841" s="34"/>
      <c r="H3841" s="33"/>
      <c r="I3841" s="33"/>
      <c r="J3841" s="33"/>
      <c r="K3841" s="33"/>
    </row>
    <row r="3842" spans="1:11" outlineLevel="1" x14ac:dyDescent="0.2">
      <c r="A3842" s="31"/>
      <c r="B3842" s="32"/>
      <c r="C3842" s="71" t="s">
        <v>7990</v>
      </c>
      <c r="D3842" s="64"/>
      <c r="E3842" s="65">
        <v>0.26729999999999998</v>
      </c>
      <c r="F3842" s="34"/>
      <c r="G3842" s="34"/>
      <c r="H3842" s="33"/>
      <c r="I3842" s="33"/>
      <c r="J3842" s="33"/>
      <c r="K3842" s="33"/>
    </row>
    <row r="3843" spans="1:11" outlineLevel="1" x14ac:dyDescent="0.2">
      <c r="A3843" s="31"/>
      <c r="B3843" s="32"/>
      <c r="C3843" s="71" t="s">
        <v>7991</v>
      </c>
      <c r="D3843" s="64"/>
      <c r="E3843" s="65">
        <v>0.14288000000000001</v>
      </c>
      <c r="F3843" s="34"/>
      <c r="G3843" s="34"/>
      <c r="H3843" s="33"/>
      <c r="I3843" s="33"/>
      <c r="J3843" s="33"/>
      <c r="K3843" s="33"/>
    </row>
    <row r="3844" spans="1:11" outlineLevel="1" x14ac:dyDescent="0.2">
      <c r="A3844" s="31"/>
      <c r="B3844" s="32"/>
      <c r="C3844" s="71" t="s">
        <v>7992</v>
      </c>
      <c r="D3844" s="64"/>
      <c r="E3844" s="65">
        <v>0.26729999999999998</v>
      </c>
      <c r="F3844" s="34"/>
      <c r="G3844" s="34"/>
      <c r="H3844" s="33"/>
      <c r="I3844" s="33"/>
      <c r="J3844" s="33"/>
      <c r="K3844" s="33"/>
    </row>
    <row r="3845" spans="1:11" outlineLevel="1" x14ac:dyDescent="0.2">
      <c r="A3845" s="31"/>
      <c r="B3845" s="32"/>
      <c r="C3845" s="71" t="s">
        <v>7993</v>
      </c>
      <c r="D3845" s="64"/>
      <c r="E3845" s="65">
        <v>0.72463</v>
      </c>
      <c r="F3845" s="34"/>
      <c r="G3845" s="34"/>
      <c r="H3845" s="33"/>
      <c r="I3845" s="33"/>
      <c r="J3845" s="33"/>
      <c r="K3845" s="33"/>
    </row>
    <row r="3846" spans="1:11" outlineLevel="1" x14ac:dyDescent="0.2">
      <c r="A3846" s="31"/>
      <c r="B3846" s="32"/>
      <c r="C3846" s="71" t="s">
        <v>7994</v>
      </c>
      <c r="D3846" s="64"/>
      <c r="E3846" s="65">
        <v>0.38088</v>
      </c>
      <c r="F3846" s="34"/>
      <c r="G3846" s="34"/>
      <c r="H3846" s="33"/>
      <c r="I3846" s="33"/>
      <c r="J3846" s="33"/>
      <c r="K3846" s="33"/>
    </row>
    <row r="3847" spans="1:11" outlineLevel="1" x14ac:dyDescent="0.2">
      <c r="A3847" s="31"/>
      <c r="B3847" s="32"/>
      <c r="C3847" s="71" t="s">
        <v>404</v>
      </c>
      <c r="D3847" s="64"/>
      <c r="E3847" s="65"/>
      <c r="F3847" s="34"/>
      <c r="G3847" s="34"/>
      <c r="H3847" s="33"/>
      <c r="I3847" s="33"/>
      <c r="J3847" s="33"/>
      <c r="K3847" s="33"/>
    </row>
    <row r="3848" spans="1:11" outlineLevel="1" x14ac:dyDescent="0.2">
      <c r="A3848" s="31"/>
      <c r="B3848" s="32"/>
      <c r="C3848" s="71" t="s">
        <v>7995</v>
      </c>
      <c r="D3848" s="64"/>
      <c r="E3848" s="65">
        <v>0.1076</v>
      </c>
      <c r="F3848" s="34"/>
      <c r="G3848" s="34"/>
      <c r="H3848" s="33"/>
      <c r="I3848" s="33"/>
      <c r="J3848" s="33"/>
      <c r="K3848" s="33"/>
    </row>
    <row r="3849" spans="1:11" outlineLevel="1" x14ac:dyDescent="0.2">
      <c r="A3849" s="31"/>
      <c r="B3849" s="32"/>
      <c r="C3849" s="71" t="s">
        <v>7996</v>
      </c>
      <c r="D3849" s="64"/>
      <c r="E3849" s="65">
        <v>7.9630000000000006E-2</v>
      </c>
      <c r="F3849" s="34"/>
      <c r="G3849" s="34"/>
      <c r="H3849" s="33"/>
      <c r="I3849" s="33"/>
      <c r="J3849" s="33"/>
      <c r="K3849" s="33"/>
    </row>
    <row r="3850" spans="1:11" outlineLevel="1" x14ac:dyDescent="0.2">
      <c r="A3850" s="31"/>
      <c r="B3850" s="32"/>
      <c r="C3850" s="71" t="s">
        <v>7997</v>
      </c>
      <c r="D3850" s="64"/>
      <c r="E3850" s="65">
        <v>0.1129</v>
      </c>
      <c r="F3850" s="34"/>
      <c r="G3850" s="34"/>
      <c r="H3850" s="33"/>
      <c r="I3850" s="33"/>
      <c r="J3850" s="33"/>
      <c r="K3850" s="33"/>
    </row>
    <row r="3851" spans="1:11" outlineLevel="1" x14ac:dyDescent="0.2">
      <c r="A3851" s="31"/>
      <c r="B3851" s="32"/>
      <c r="C3851" s="71" t="s">
        <v>7998</v>
      </c>
      <c r="D3851" s="64"/>
      <c r="E3851" s="65">
        <v>0.13542000000000001</v>
      </c>
      <c r="F3851" s="34"/>
      <c r="G3851" s="34"/>
      <c r="H3851" s="33"/>
      <c r="I3851" s="33"/>
      <c r="J3851" s="33"/>
      <c r="K3851" s="33"/>
    </row>
    <row r="3852" spans="1:11" outlineLevel="1" x14ac:dyDescent="0.2">
      <c r="A3852" s="31"/>
      <c r="B3852" s="32"/>
      <c r="C3852" s="71" t="s">
        <v>7999</v>
      </c>
      <c r="D3852" s="64"/>
      <c r="E3852" s="65">
        <v>0.61199999999999999</v>
      </c>
      <c r="F3852" s="34"/>
      <c r="G3852" s="34"/>
      <c r="H3852" s="33"/>
      <c r="I3852" s="33"/>
      <c r="J3852" s="33"/>
      <c r="K3852" s="33"/>
    </row>
    <row r="3853" spans="1:11" outlineLevel="1" x14ac:dyDescent="0.2">
      <c r="A3853" s="31"/>
      <c r="B3853" s="32"/>
      <c r="C3853" s="71" t="s">
        <v>408</v>
      </c>
      <c r="D3853" s="64"/>
      <c r="E3853" s="65"/>
      <c r="F3853" s="34"/>
      <c r="G3853" s="34"/>
      <c r="H3853" s="33"/>
      <c r="I3853" s="33"/>
      <c r="J3853" s="33"/>
      <c r="K3853" s="33"/>
    </row>
    <row r="3854" spans="1:11" outlineLevel="1" x14ac:dyDescent="0.2">
      <c r="A3854" s="31"/>
      <c r="B3854" s="32"/>
      <c r="C3854" s="71" t="s">
        <v>8000</v>
      </c>
      <c r="D3854" s="64"/>
      <c r="E3854" s="65">
        <v>7.9630000000000006E-2</v>
      </c>
      <c r="F3854" s="34"/>
      <c r="G3854" s="34"/>
      <c r="H3854" s="33"/>
      <c r="I3854" s="33"/>
      <c r="J3854" s="33"/>
      <c r="K3854" s="33"/>
    </row>
    <row r="3855" spans="1:11" outlineLevel="1" x14ac:dyDescent="0.2">
      <c r="A3855" s="31"/>
      <c r="B3855" s="32"/>
      <c r="C3855" s="71" t="s">
        <v>8001</v>
      </c>
      <c r="D3855" s="64"/>
      <c r="E3855" s="65">
        <v>0.12512999999999999</v>
      </c>
      <c r="F3855" s="34"/>
      <c r="G3855" s="34"/>
      <c r="H3855" s="33"/>
      <c r="I3855" s="33"/>
      <c r="J3855" s="33"/>
      <c r="K3855" s="33"/>
    </row>
    <row r="3856" spans="1:11" outlineLevel="1" x14ac:dyDescent="0.2">
      <c r="A3856" s="31"/>
      <c r="B3856" s="32"/>
      <c r="C3856" s="71" t="s">
        <v>8002</v>
      </c>
      <c r="D3856" s="64"/>
      <c r="E3856" s="65">
        <v>6.7199999999999996E-2</v>
      </c>
      <c r="F3856" s="34"/>
      <c r="G3856" s="34"/>
      <c r="H3856" s="33"/>
      <c r="I3856" s="33"/>
      <c r="J3856" s="33"/>
      <c r="K3856" s="33"/>
    </row>
    <row r="3857" spans="1:11" outlineLevel="1" x14ac:dyDescent="0.2">
      <c r="A3857" s="31"/>
      <c r="B3857" s="32"/>
      <c r="C3857" s="71" t="s">
        <v>8003</v>
      </c>
      <c r="D3857" s="64"/>
      <c r="E3857" s="65">
        <v>0.16800000000000001</v>
      </c>
      <c r="F3857" s="34"/>
      <c r="G3857" s="34"/>
      <c r="H3857" s="33"/>
      <c r="I3857" s="33"/>
      <c r="J3857" s="33"/>
      <c r="K3857" s="33"/>
    </row>
    <row r="3858" spans="1:11" outlineLevel="1" x14ac:dyDescent="0.2">
      <c r="A3858" s="31"/>
      <c r="B3858" s="32"/>
      <c r="C3858" s="71" t="s">
        <v>8004</v>
      </c>
      <c r="D3858" s="64"/>
      <c r="E3858" s="65">
        <v>0.14399999999999999</v>
      </c>
      <c r="F3858" s="34"/>
      <c r="G3858" s="34"/>
      <c r="H3858" s="33"/>
      <c r="I3858" s="33"/>
      <c r="J3858" s="33"/>
      <c r="K3858" s="33"/>
    </row>
    <row r="3859" spans="1:11" outlineLevel="1" x14ac:dyDescent="0.2">
      <c r="A3859" s="31"/>
      <c r="B3859" s="32"/>
      <c r="C3859" s="71" t="s">
        <v>411</v>
      </c>
      <c r="D3859" s="64"/>
      <c r="E3859" s="65"/>
      <c r="F3859" s="34"/>
      <c r="G3859" s="34"/>
      <c r="H3859" s="33"/>
      <c r="I3859" s="33"/>
      <c r="J3859" s="33"/>
      <c r="K3859" s="33"/>
    </row>
    <row r="3860" spans="1:11" outlineLevel="1" x14ac:dyDescent="0.2">
      <c r="A3860" s="31"/>
      <c r="B3860" s="32"/>
      <c r="C3860" s="71" t="s">
        <v>8005</v>
      </c>
      <c r="D3860" s="64"/>
      <c r="E3860" s="65">
        <v>6.9699999999999998E-2</v>
      </c>
      <c r="F3860" s="34"/>
      <c r="G3860" s="34"/>
      <c r="H3860" s="33"/>
      <c r="I3860" s="33"/>
      <c r="J3860" s="33"/>
      <c r="K3860" s="33"/>
    </row>
    <row r="3861" spans="1:11" outlineLevel="1" x14ac:dyDescent="0.2">
      <c r="A3861" s="31"/>
      <c r="B3861" s="32"/>
      <c r="C3861" s="71" t="s">
        <v>8006</v>
      </c>
      <c r="D3861" s="64"/>
      <c r="E3861" s="65">
        <v>7.392E-2</v>
      </c>
      <c r="F3861" s="34"/>
      <c r="G3861" s="34"/>
      <c r="H3861" s="33"/>
      <c r="I3861" s="33"/>
      <c r="J3861" s="33"/>
      <c r="K3861" s="33"/>
    </row>
    <row r="3862" spans="1:11" outlineLevel="1" x14ac:dyDescent="0.2">
      <c r="A3862" s="31"/>
      <c r="B3862" s="32"/>
      <c r="C3862" s="71" t="s">
        <v>8007</v>
      </c>
      <c r="D3862" s="64"/>
      <c r="E3862" s="65">
        <v>6.8610000000000004E-2</v>
      </c>
      <c r="F3862" s="34"/>
      <c r="G3862" s="34"/>
      <c r="H3862" s="33"/>
      <c r="I3862" s="33"/>
      <c r="J3862" s="33"/>
      <c r="K3862" s="33"/>
    </row>
    <row r="3863" spans="1:11" outlineLevel="1" x14ac:dyDescent="0.2">
      <c r="A3863" s="31"/>
      <c r="B3863" s="32"/>
      <c r="C3863" s="71" t="s">
        <v>8008</v>
      </c>
      <c r="D3863" s="64"/>
      <c r="E3863" s="65">
        <v>6.9699999999999998E-2</v>
      </c>
      <c r="F3863" s="34"/>
      <c r="G3863" s="34"/>
      <c r="H3863" s="33"/>
      <c r="I3863" s="33"/>
      <c r="J3863" s="33"/>
      <c r="K3863" s="33"/>
    </row>
    <row r="3864" spans="1:11" outlineLevel="1" x14ac:dyDescent="0.2">
      <c r="A3864" s="31"/>
      <c r="B3864" s="32"/>
      <c r="C3864" s="71" t="s">
        <v>415</v>
      </c>
      <c r="D3864" s="64"/>
      <c r="E3864" s="65"/>
      <c r="F3864" s="34"/>
      <c r="G3864" s="34"/>
      <c r="H3864" s="33"/>
      <c r="I3864" s="33"/>
      <c r="J3864" s="33"/>
      <c r="K3864" s="33"/>
    </row>
    <row r="3865" spans="1:11" outlineLevel="1" x14ac:dyDescent="0.2">
      <c r="A3865" s="31"/>
      <c r="B3865" s="32"/>
      <c r="C3865" s="71" t="s">
        <v>8009</v>
      </c>
      <c r="D3865" s="64"/>
      <c r="E3865" s="65">
        <v>6.9699999999999998E-2</v>
      </c>
      <c r="F3865" s="34"/>
      <c r="G3865" s="34"/>
      <c r="H3865" s="33"/>
      <c r="I3865" s="33"/>
      <c r="J3865" s="33"/>
      <c r="K3865" s="33"/>
    </row>
    <row r="3866" spans="1:11" outlineLevel="1" x14ac:dyDescent="0.2">
      <c r="A3866" s="31"/>
      <c r="B3866" s="32"/>
      <c r="C3866" s="71" t="s">
        <v>8010</v>
      </c>
      <c r="D3866" s="64"/>
      <c r="E3866" s="65">
        <v>6.9699999999999998E-2</v>
      </c>
      <c r="F3866" s="34"/>
      <c r="G3866" s="34"/>
      <c r="H3866" s="33"/>
      <c r="I3866" s="33"/>
      <c r="J3866" s="33"/>
      <c r="K3866" s="33"/>
    </row>
    <row r="3867" spans="1:11" ht="33.75" outlineLevel="1" x14ac:dyDescent="0.2">
      <c r="A3867" s="43">
        <v>302</v>
      </c>
      <c r="B3867" s="44" t="s">
        <v>8011</v>
      </c>
      <c r="C3867" s="59" t="s">
        <v>8012</v>
      </c>
      <c r="D3867" s="45" t="s">
        <v>179</v>
      </c>
      <c r="E3867" s="46">
        <v>2.09198</v>
      </c>
      <c r="F3867" s="47">
        <v>0</v>
      </c>
      <c r="G3867" s="48">
        <f>ROUND(E3867*F3867,2)</f>
        <v>0</v>
      </c>
      <c r="H3867" s="46">
        <v>1.33E-3</v>
      </c>
      <c r="I3867" s="46">
        <f>ROUND(E3867*H3867,2)</f>
        <v>0</v>
      </c>
      <c r="J3867" s="46">
        <v>1.8</v>
      </c>
      <c r="K3867" s="46">
        <f>ROUND(E3867*J3867,2)</f>
        <v>3.77</v>
      </c>
    </row>
    <row r="3868" spans="1:11" outlineLevel="1" x14ac:dyDescent="0.2">
      <c r="A3868" s="31"/>
      <c r="B3868" s="32"/>
      <c r="C3868" s="365" t="s">
        <v>3193</v>
      </c>
      <c r="D3868" s="366"/>
      <c r="E3868" s="366"/>
      <c r="F3868" s="366"/>
      <c r="G3868" s="366"/>
      <c r="H3868" s="33"/>
      <c r="I3868" s="33"/>
      <c r="J3868" s="33"/>
      <c r="K3868" s="33"/>
    </row>
    <row r="3869" spans="1:11" outlineLevel="1" x14ac:dyDescent="0.2">
      <c r="A3869" s="31"/>
      <c r="B3869" s="32"/>
      <c r="C3869" s="71" t="s">
        <v>395</v>
      </c>
      <c r="D3869" s="64"/>
      <c r="E3869" s="65"/>
      <c r="F3869" s="34"/>
      <c r="G3869" s="34"/>
      <c r="H3869" s="33"/>
      <c r="I3869" s="33"/>
      <c r="J3869" s="33"/>
      <c r="K3869" s="33"/>
    </row>
    <row r="3870" spans="1:11" outlineLevel="1" x14ac:dyDescent="0.2">
      <c r="A3870" s="31"/>
      <c r="B3870" s="32"/>
      <c r="C3870" s="71" t="s">
        <v>8013</v>
      </c>
      <c r="D3870" s="64"/>
      <c r="E3870" s="65">
        <v>0.44550000000000001</v>
      </c>
      <c r="F3870" s="34"/>
      <c r="G3870" s="34"/>
      <c r="H3870" s="33"/>
      <c r="I3870" s="33"/>
      <c r="J3870" s="33"/>
      <c r="K3870" s="33"/>
    </row>
    <row r="3871" spans="1:11" outlineLevel="1" x14ac:dyDescent="0.2">
      <c r="A3871" s="31"/>
      <c r="B3871" s="32"/>
      <c r="C3871" s="71" t="s">
        <v>8014</v>
      </c>
      <c r="D3871" s="64"/>
      <c r="E3871" s="65">
        <v>0.53459999999999996</v>
      </c>
      <c r="F3871" s="34"/>
      <c r="G3871" s="34"/>
      <c r="H3871" s="33"/>
      <c r="I3871" s="33"/>
      <c r="J3871" s="33"/>
      <c r="K3871" s="33"/>
    </row>
    <row r="3872" spans="1:11" outlineLevel="1" x14ac:dyDescent="0.2">
      <c r="A3872" s="31"/>
      <c r="B3872" s="32"/>
      <c r="C3872" s="71" t="s">
        <v>8015</v>
      </c>
      <c r="D3872" s="64"/>
      <c r="E3872" s="65">
        <v>0.58938000000000001</v>
      </c>
      <c r="F3872" s="34"/>
      <c r="G3872" s="34"/>
      <c r="H3872" s="33"/>
      <c r="I3872" s="33"/>
      <c r="J3872" s="33"/>
      <c r="K3872" s="33"/>
    </row>
    <row r="3873" spans="1:11" outlineLevel="1" x14ac:dyDescent="0.2">
      <c r="A3873" s="31"/>
      <c r="B3873" s="32"/>
      <c r="C3873" s="71" t="s">
        <v>8016</v>
      </c>
      <c r="D3873" s="64"/>
      <c r="E3873" s="65">
        <v>0.52249999999999996</v>
      </c>
      <c r="F3873" s="34"/>
      <c r="G3873" s="34"/>
      <c r="H3873" s="33"/>
      <c r="I3873" s="33"/>
      <c r="J3873" s="33"/>
      <c r="K3873" s="33"/>
    </row>
    <row r="3874" spans="1:11" ht="33.75" outlineLevel="1" x14ac:dyDescent="0.2">
      <c r="A3874" s="43">
        <v>303</v>
      </c>
      <c r="B3874" s="44" t="s">
        <v>3244</v>
      </c>
      <c r="C3874" s="59" t="s">
        <v>3245</v>
      </c>
      <c r="D3874" s="45" t="s">
        <v>172</v>
      </c>
      <c r="E3874" s="46">
        <v>11.992599999999999</v>
      </c>
      <c r="F3874" s="47">
        <v>0</v>
      </c>
      <c r="G3874" s="48">
        <f>ROUND(E3874*F3874,2)</f>
        <v>0</v>
      </c>
      <c r="H3874" s="46">
        <v>5.4000000000000001E-4</v>
      </c>
      <c r="I3874" s="46">
        <f>ROUND(E3874*H3874,2)</f>
        <v>0.01</v>
      </c>
      <c r="J3874" s="46">
        <v>0.27</v>
      </c>
      <c r="K3874" s="46">
        <f>ROUND(E3874*J3874,2)</f>
        <v>3.24</v>
      </c>
    </row>
    <row r="3875" spans="1:11" outlineLevel="1" x14ac:dyDescent="0.2">
      <c r="A3875" s="31"/>
      <c r="B3875" s="32"/>
      <c r="C3875" s="365" t="s">
        <v>3193</v>
      </c>
      <c r="D3875" s="366"/>
      <c r="E3875" s="366"/>
      <c r="F3875" s="366"/>
      <c r="G3875" s="366"/>
      <c r="H3875" s="33"/>
      <c r="I3875" s="33"/>
      <c r="J3875" s="33"/>
      <c r="K3875" s="33"/>
    </row>
    <row r="3876" spans="1:11" outlineLevel="1" x14ac:dyDescent="0.2">
      <c r="A3876" s="31"/>
      <c r="B3876" s="32"/>
      <c r="C3876" s="71" t="s">
        <v>8017</v>
      </c>
      <c r="D3876" s="64"/>
      <c r="E3876" s="65">
        <v>2.02</v>
      </c>
      <c r="F3876" s="34"/>
      <c r="G3876" s="34"/>
      <c r="H3876" s="33"/>
      <c r="I3876" s="33"/>
      <c r="J3876" s="33"/>
      <c r="K3876" s="33"/>
    </row>
    <row r="3877" spans="1:11" outlineLevel="1" x14ac:dyDescent="0.2">
      <c r="A3877" s="31"/>
      <c r="B3877" s="32"/>
      <c r="C3877" s="71" t="s">
        <v>8018</v>
      </c>
      <c r="D3877" s="64"/>
      <c r="E3877" s="65">
        <v>1.6160000000000001</v>
      </c>
      <c r="F3877" s="34"/>
      <c r="G3877" s="34"/>
      <c r="H3877" s="33"/>
      <c r="I3877" s="33"/>
      <c r="J3877" s="33"/>
      <c r="K3877" s="33"/>
    </row>
    <row r="3878" spans="1:11" outlineLevel="1" x14ac:dyDescent="0.2">
      <c r="A3878" s="31"/>
      <c r="B3878" s="32"/>
      <c r="C3878" s="71" t="s">
        <v>8019</v>
      </c>
      <c r="D3878" s="64"/>
      <c r="E3878" s="65">
        <v>2.0706000000000002</v>
      </c>
      <c r="F3878" s="34"/>
      <c r="G3878" s="34"/>
      <c r="H3878" s="33"/>
      <c r="I3878" s="33"/>
      <c r="J3878" s="33"/>
      <c r="K3878" s="33"/>
    </row>
    <row r="3879" spans="1:11" outlineLevel="1" x14ac:dyDescent="0.2">
      <c r="A3879" s="31"/>
      <c r="B3879" s="32"/>
      <c r="C3879" s="71" t="s">
        <v>8020</v>
      </c>
      <c r="D3879" s="64"/>
      <c r="E3879" s="65">
        <v>-1.17</v>
      </c>
      <c r="F3879" s="34"/>
      <c r="G3879" s="34"/>
      <c r="H3879" s="33"/>
      <c r="I3879" s="33"/>
      <c r="J3879" s="33"/>
      <c r="K3879" s="33"/>
    </row>
    <row r="3880" spans="1:11" outlineLevel="1" x14ac:dyDescent="0.2">
      <c r="A3880" s="31"/>
      <c r="B3880" s="32"/>
      <c r="C3880" s="71" t="s">
        <v>8021</v>
      </c>
      <c r="D3880" s="64"/>
      <c r="E3880" s="65">
        <v>5.84</v>
      </c>
      <c r="F3880" s="34"/>
      <c r="G3880" s="34"/>
      <c r="H3880" s="33"/>
      <c r="I3880" s="33"/>
      <c r="J3880" s="33"/>
      <c r="K3880" s="33"/>
    </row>
    <row r="3881" spans="1:11" outlineLevel="1" x14ac:dyDescent="0.2">
      <c r="A3881" s="31"/>
      <c r="B3881" s="32"/>
      <c r="C3881" s="71" t="s">
        <v>8022</v>
      </c>
      <c r="D3881" s="64"/>
      <c r="E3881" s="65">
        <v>1.6160000000000001</v>
      </c>
      <c r="F3881" s="34"/>
      <c r="G3881" s="34"/>
      <c r="H3881" s="33"/>
      <c r="I3881" s="33"/>
      <c r="J3881" s="33"/>
      <c r="K3881" s="33"/>
    </row>
    <row r="3882" spans="1:11" ht="33.75" outlineLevel="1" x14ac:dyDescent="0.2">
      <c r="A3882" s="43">
        <v>304</v>
      </c>
      <c r="B3882" s="44" t="s">
        <v>3249</v>
      </c>
      <c r="C3882" s="59" t="s">
        <v>3250</v>
      </c>
      <c r="D3882" s="45" t="s">
        <v>179</v>
      </c>
      <c r="E3882" s="46">
        <v>7.9581900000000001</v>
      </c>
      <c r="F3882" s="47">
        <v>0</v>
      </c>
      <c r="G3882" s="48">
        <f>ROUND(E3882*F3882,2)</f>
        <v>0</v>
      </c>
      <c r="H3882" s="46">
        <v>1.82E-3</v>
      </c>
      <c r="I3882" s="46">
        <f>ROUND(E3882*H3882,2)</f>
        <v>0.01</v>
      </c>
      <c r="J3882" s="46">
        <v>1.8</v>
      </c>
      <c r="K3882" s="46">
        <f>ROUND(E3882*J3882,2)</f>
        <v>14.32</v>
      </c>
    </row>
    <row r="3883" spans="1:11" outlineLevel="1" x14ac:dyDescent="0.2">
      <c r="A3883" s="31"/>
      <c r="B3883" s="32"/>
      <c r="C3883" s="365" t="s">
        <v>3193</v>
      </c>
      <c r="D3883" s="366"/>
      <c r="E3883" s="366"/>
      <c r="F3883" s="366"/>
      <c r="G3883" s="366"/>
      <c r="H3883" s="33"/>
      <c r="I3883" s="33"/>
      <c r="J3883" s="33"/>
      <c r="K3883" s="33"/>
    </row>
    <row r="3884" spans="1:11" outlineLevel="1" x14ac:dyDescent="0.2">
      <c r="A3884" s="31"/>
      <c r="B3884" s="32"/>
      <c r="C3884" s="71" t="s">
        <v>8023</v>
      </c>
      <c r="D3884" s="64"/>
      <c r="E3884" s="65">
        <v>0.56477999999999995</v>
      </c>
      <c r="F3884" s="34"/>
      <c r="G3884" s="34"/>
      <c r="H3884" s="33"/>
      <c r="I3884" s="33"/>
      <c r="J3884" s="33"/>
      <c r="K3884" s="33"/>
    </row>
    <row r="3885" spans="1:11" outlineLevel="1" x14ac:dyDescent="0.2">
      <c r="A3885" s="31"/>
      <c r="B3885" s="32"/>
      <c r="C3885" s="71" t="s">
        <v>8024</v>
      </c>
      <c r="D3885" s="64"/>
      <c r="E3885" s="65">
        <v>0.43631999999999999</v>
      </c>
      <c r="F3885" s="34"/>
      <c r="G3885" s="34"/>
      <c r="H3885" s="33"/>
      <c r="I3885" s="33"/>
      <c r="J3885" s="33"/>
      <c r="K3885" s="33"/>
    </row>
    <row r="3886" spans="1:11" outlineLevel="1" x14ac:dyDescent="0.2">
      <c r="A3886" s="31"/>
      <c r="B3886" s="32"/>
      <c r="C3886" s="71" t="s">
        <v>8025</v>
      </c>
      <c r="D3886" s="64"/>
      <c r="E3886" s="65">
        <v>0.32319999999999999</v>
      </c>
      <c r="F3886" s="34"/>
      <c r="G3886" s="34"/>
      <c r="H3886" s="33"/>
      <c r="I3886" s="33"/>
      <c r="J3886" s="33"/>
      <c r="K3886" s="33"/>
    </row>
    <row r="3887" spans="1:11" outlineLevel="1" x14ac:dyDescent="0.2">
      <c r="A3887" s="31"/>
      <c r="B3887" s="32"/>
      <c r="C3887" s="71" t="s">
        <v>8026</v>
      </c>
      <c r="D3887" s="64"/>
      <c r="E3887" s="65">
        <v>1.0293000000000001</v>
      </c>
      <c r="F3887" s="34"/>
      <c r="G3887" s="34"/>
      <c r="H3887" s="33"/>
      <c r="I3887" s="33"/>
      <c r="J3887" s="33"/>
      <c r="K3887" s="33"/>
    </row>
    <row r="3888" spans="1:11" outlineLevel="1" x14ac:dyDescent="0.2">
      <c r="A3888" s="31"/>
      <c r="B3888" s="32"/>
      <c r="C3888" s="71" t="s">
        <v>8027</v>
      </c>
      <c r="D3888" s="64"/>
      <c r="E3888" s="65">
        <v>-0.73319999999999996</v>
      </c>
      <c r="F3888" s="34"/>
      <c r="G3888" s="34"/>
      <c r="H3888" s="33"/>
      <c r="I3888" s="33"/>
      <c r="J3888" s="33"/>
      <c r="K3888" s="33"/>
    </row>
    <row r="3889" spans="1:11" outlineLevel="1" x14ac:dyDescent="0.2">
      <c r="A3889" s="31"/>
      <c r="B3889" s="32"/>
      <c r="C3889" s="71" t="s">
        <v>8028</v>
      </c>
      <c r="D3889" s="64"/>
      <c r="E3889" s="65">
        <v>0.52559999999999996</v>
      </c>
      <c r="F3889" s="34"/>
      <c r="G3889" s="34"/>
      <c r="H3889" s="33"/>
      <c r="I3889" s="33"/>
      <c r="J3889" s="33"/>
      <c r="K3889" s="33"/>
    </row>
    <row r="3890" spans="1:11" outlineLevel="1" x14ac:dyDescent="0.2">
      <c r="A3890" s="31"/>
      <c r="B3890" s="32"/>
      <c r="C3890" s="71" t="s">
        <v>8029</v>
      </c>
      <c r="D3890" s="64"/>
      <c r="E3890" s="65">
        <v>0.52559999999999996</v>
      </c>
      <c r="F3890" s="34"/>
      <c r="G3890" s="34"/>
      <c r="H3890" s="33"/>
      <c r="I3890" s="33"/>
      <c r="J3890" s="33"/>
      <c r="K3890" s="33"/>
    </row>
    <row r="3891" spans="1:11" outlineLevel="1" x14ac:dyDescent="0.2">
      <c r="A3891" s="31"/>
      <c r="B3891" s="32"/>
      <c r="C3891" s="71" t="s">
        <v>8030</v>
      </c>
      <c r="D3891" s="64"/>
      <c r="E3891" s="65">
        <v>0.98550000000000004</v>
      </c>
      <c r="F3891" s="34"/>
      <c r="G3891" s="34"/>
      <c r="H3891" s="33"/>
      <c r="I3891" s="33"/>
      <c r="J3891" s="33"/>
      <c r="K3891" s="33"/>
    </row>
    <row r="3892" spans="1:11" outlineLevel="1" x14ac:dyDescent="0.2">
      <c r="A3892" s="31"/>
      <c r="B3892" s="32"/>
      <c r="C3892" s="71" t="s">
        <v>8031</v>
      </c>
      <c r="D3892" s="64"/>
      <c r="E3892" s="65">
        <v>0.42559999999999998</v>
      </c>
      <c r="F3892" s="34"/>
      <c r="G3892" s="34"/>
      <c r="H3892" s="33"/>
      <c r="I3892" s="33"/>
      <c r="J3892" s="33"/>
      <c r="K3892" s="33"/>
    </row>
    <row r="3893" spans="1:11" outlineLevel="1" x14ac:dyDescent="0.2">
      <c r="A3893" s="31"/>
      <c r="B3893" s="32"/>
      <c r="C3893" s="71" t="s">
        <v>8032</v>
      </c>
      <c r="D3893" s="64"/>
      <c r="E3893" s="65">
        <v>1.2041999999999999</v>
      </c>
      <c r="F3893" s="34"/>
      <c r="G3893" s="34"/>
      <c r="H3893" s="33"/>
      <c r="I3893" s="33"/>
      <c r="J3893" s="33"/>
      <c r="K3893" s="33"/>
    </row>
    <row r="3894" spans="1:11" outlineLevel="1" x14ac:dyDescent="0.2">
      <c r="A3894" s="31"/>
      <c r="B3894" s="32"/>
      <c r="C3894" s="71" t="s">
        <v>8033</v>
      </c>
      <c r="D3894" s="64"/>
      <c r="E3894" s="65">
        <v>0.98550000000000004</v>
      </c>
      <c r="F3894" s="34"/>
      <c r="G3894" s="34"/>
      <c r="H3894" s="33"/>
      <c r="I3894" s="33"/>
      <c r="J3894" s="33"/>
      <c r="K3894" s="33"/>
    </row>
    <row r="3895" spans="1:11" outlineLevel="1" x14ac:dyDescent="0.2">
      <c r="A3895" s="31"/>
      <c r="B3895" s="32"/>
      <c r="C3895" s="71" t="s">
        <v>8034</v>
      </c>
      <c r="D3895" s="64"/>
      <c r="E3895" s="65">
        <v>0.3654</v>
      </c>
      <c r="F3895" s="34"/>
      <c r="G3895" s="34"/>
      <c r="H3895" s="33"/>
      <c r="I3895" s="33"/>
      <c r="J3895" s="33"/>
      <c r="K3895" s="33"/>
    </row>
    <row r="3896" spans="1:11" outlineLevel="1" x14ac:dyDescent="0.2">
      <c r="A3896" s="31"/>
      <c r="B3896" s="32"/>
      <c r="C3896" s="71" t="s">
        <v>8035</v>
      </c>
      <c r="D3896" s="64"/>
      <c r="E3896" s="65">
        <v>0.43847999999999998</v>
      </c>
      <c r="F3896" s="34"/>
      <c r="G3896" s="34"/>
      <c r="H3896" s="33"/>
      <c r="I3896" s="33"/>
      <c r="J3896" s="33"/>
      <c r="K3896" s="33"/>
    </row>
    <row r="3897" spans="1:11" outlineLevel="1" x14ac:dyDescent="0.2">
      <c r="A3897" s="31"/>
      <c r="B3897" s="32"/>
      <c r="C3897" s="71" t="s">
        <v>8036</v>
      </c>
      <c r="D3897" s="64"/>
      <c r="E3897" s="65">
        <v>-0.3654</v>
      </c>
      <c r="F3897" s="34"/>
      <c r="G3897" s="34"/>
      <c r="H3897" s="33"/>
      <c r="I3897" s="33"/>
      <c r="J3897" s="33"/>
      <c r="K3897" s="33"/>
    </row>
    <row r="3898" spans="1:11" outlineLevel="1" x14ac:dyDescent="0.2">
      <c r="A3898" s="31"/>
      <c r="B3898" s="32"/>
      <c r="C3898" s="71" t="s">
        <v>8037</v>
      </c>
      <c r="D3898" s="64"/>
      <c r="E3898" s="65">
        <v>0.29088000000000003</v>
      </c>
      <c r="F3898" s="34"/>
      <c r="G3898" s="34"/>
      <c r="H3898" s="33"/>
      <c r="I3898" s="33"/>
      <c r="J3898" s="33"/>
      <c r="K3898" s="33"/>
    </row>
    <row r="3899" spans="1:11" outlineLevel="1" x14ac:dyDescent="0.2">
      <c r="A3899" s="31"/>
      <c r="B3899" s="32"/>
      <c r="C3899" s="71" t="s">
        <v>8038</v>
      </c>
      <c r="D3899" s="64"/>
      <c r="E3899" s="65">
        <v>0.29452</v>
      </c>
      <c r="F3899" s="34"/>
      <c r="G3899" s="34"/>
      <c r="H3899" s="33"/>
      <c r="I3899" s="33"/>
      <c r="J3899" s="33"/>
      <c r="K3899" s="33"/>
    </row>
    <row r="3900" spans="1:11" outlineLevel="1" x14ac:dyDescent="0.2">
      <c r="A3900" s="31"/>
      <c r="B3900" s="32"/>
      <c r="C3900" s="71" t="s">
        <v>8039</v>
      </c>
      <c r="D3900" s="64"/>
      <c r="E3900" s="65">
        <v>0.43631999999999999</v>
      </c>
      <c r="F3900" s="34"/>
      <c r="G3900" s="34"/>
      <c r="H3900" s="33"/>
      <c r="I3900" s="33"/>
      <c r="J3900" s="33"/>
      <c r="K3900" s="33"/>
    </row>
    <row r="3901" spans="1:11" outlineLevel="1" x14ac:dyDescent="0.2">
      <c r="A3901" s="31"/>
      <c r="B3901" s="32"/>
      <c r="C3901" s="71" t="s">
        <v>8026</v>
      </c>
      <c r="D3901" s="64"/>
      <c r="E3901" s="65">
        <v>1.0293000000000001</v>
      </c>
      <c r="F3901" s="34"/>
      <c r="G3901" s="34"/>
      <c r="H3901" s="33"/>
      <c r="I3901" s="33"/>
      <c r="J3901" s="33"/>
      <c r="K3901" s="33"/>
    </row>
    <row r="3902" spans="1:11" outlineLevel="1" x14ac:dyDescent="0.2">
      <c r="A3902" s="31"/>
      <c r="B3902" s="32"/>
      <c r="C3902" s="71" t="s">
        <v>8040</v>
      </c>
      <c r="D3902" s="64"/>
      <c r="E3902" s="65">
        <v>-0.80369999999999997</v>
      </c>
      <c r="F3902" s="34"/>
      <c r="G3902" s="34"/>
      <c r="H3902" s="33"/>
      <c r="I3902" s="33"/>
      <c r="J3902" s="33"/>
      <c r="K3902" s="33"/>
    </row>
    <row r="3903" spans="1:11" ht="33.75" outlineLevel="1" x14ac:dyDescent="0.2">
      <c r="A3903" s="43">
        <v>305</v>
      </c>
      <c r="B3903" s="44" t="s">
        <v>3263</v>
      </c>
      <c r="C3903" s="59" t="s">
        <v>3264</v>
      </c>
      <c r="D3903" s="45" t="s">
        <v>179</v>
      </c>
      <c r="E3903" s="46">
        <v>6.1603899999999996</v>
      </c>
      <c r="F3903" s="47">
        <v>0</v>
      </c>
      <c r="G3903" s="48">
        <f>ROUND(E3903*F3903,2)</f>
        <v>0</v>
      </c>
      <c r="H3903" s="46">
        <v>1.82E-3</v>
      </c>
      <c r="I3903" s="46">
        <f>ROUND(E3903*H3903,2)</f>
        <v>0.01</v>
      </c>
      <c r="J3903" s="46">
        <v>1.8</v>
      </c>
      <c r="K3903" s="46">
        <f>ROUND(E3903*J3903,2)</f>
        <v>11.09</v>
      </c>
    </row>
    <row r="3904" spans="1:11" outlineLevel="1" x14ac:dyDescent="0.2">
      <c r="A3904" s="31"/>
      <c r="B3904" s="32"/>
      <c r="C3904" s="365" t="s">
        <v>3193</v>
      </c>
      <c r="D3904" s="366"/>
      <c r="E3904" s="366"/>
      <c r="F3904" s="366"/>
      <c r="G3904" s="366"/>
      <c r="H3904" s="33"/>
      <c r="I3904" s="33"/>
      <c r="J3904" s="33"/>
      <c r="K3904" s="33"/>
    </row>
    <row r="3905" spans="1:11" outlineLevel="1" x14ac:dyDescent="0.2">
      <c r="A3905" s="31"/>
      <c r="B3905" s="32"/>
      <c r="C3905" s="71" t="s">
        <v>395</v>
      </c>
      <c r="D3905" s="64"/>
      <c r="E3905" s="65"/>
      <c r="F3905" s="34"/>
      <c r="G3905" s="34"/>
      <c r="H3905" s="33"/>
      <c r="I3905" s="33"/>
      <c r="J3905" s="33"/>
      <c r="K3905" s="33"/>
    </row>
    <row r="3906" spans="1:11" outlineLevel="1" x14ac:dyDescent="0.2">
      <c r="A3906" s="31"/>
      <c r="B3906" s="32"/>
      <c r="C3906" s="71" t="s">
        <v>8041</v>
      </c>
      <c r="D3906" s="64"/>
      <c r="E3906" s="65">
        <v>0.80640000000000001</v>
      </c>
      <c r="F3906" s="34"/>
      <c r="G3906" s="34"/>
      <c r="H3906" s="33"/>
      <c r="I3906" s="33"/>
      <c r="J3906" s="33"/>
      <c r="K3906" s="33"/>
    </row>
    <row r="3907" spans="1:11" outlineLevel="1" x14ac:dyDescent="0.2">
      <c r="A3907" s="31"/>
      <c r="B3907" s="32"/>
      <c r="C3907" s="71" t="s">
        <v>8042</v>
      </c>
      <c r="D3907" s="64"/>
      <c r="E3907" s="65">
        <v>0.95621999999999996</v>
      </c>
      <c r="F3907" s="34"/>
      <c r="G3907" s="34"/>
      <c r="H3907" s="33"/>
      <c r="I3907" s="33"/>
      <c r="J3907" s="33"/>
      <c r="K3907" s="33"/>
    </row>
    <row r="3908" spans="1:11" outlineLevel="1" x14ac:dyDescent="0.2">
      <c r="A3908" s="31"/>
      <c r="B3908" s="32"/>
      <c r="C3908" s="71" t="s">
        <v>8043</v>
      </c>
      <c r="D3908" s="64"/>
      <c r="E3908" s="65">
        <v>-0.70079999999999998</v>
      </c>
      <c r="F3908" s="34"/>
      <c r="G3908" s="34"/>
      <c r="H3908" s="33"/>
      <c r="I3908" s="33"/>
      <c r="J3908" s="33"/>
      <c r="K3908" s="33"/>
    </row>
    <row r="3909" spans="1:11" outlineLevel="1" x14ac:dyDescent="0.2">
      <c r="A3909" s="31"/>
      <c r="B3909" s="32"/>
      <c r="C3909" s="71" t="s">
        <v>5948</v>
      </c>
      <c r="D3909" s="64"/>
      <c r="E3909" s="65">
        <v>0.74495999999999996</v>
      </c>
      <c r="F3909" s="34"/>
      <c r="G3909" s="34"/>
      <c r="H3909" s="33"/>
      <c r="I3909" s="33"/>
      <c r="J3909" s="33"/>
      <c r="K3909" s="33"/>
    </row>
    <row r="3910" spans="1:11" outlineLevel="1" x14ac:dyDescent="0.2">
      <c r="A3910" s="31"/>
      <c r="B3910" s="32"/>
      <c r="C3910" s="71" t="s">
        <v>8044</v>
      </c>
      <c r="D3910" s="64"/>
      <c r="E3910" s="65">
        <v>0.82789999999999997</v>
      </c>
      <c r="F3910" s="34"/>
      <c r="G3910" s="34"/>
      <c r="H3910" s="33"/>
      <c r="I3910" s="33"/>
      <c r="J3910" s="33"/>
      <c r="K3910" s="33"/>
    </row>
    <row r="3911" spans="1:11" outlineLevel="1" x14ac:dyDescent="0.2">
      <c r="A3911" s="31"/>
      <c r="B3911" s="32"/>
      <c r="C3911" s="71" t="s">
        <v>8045</v>
      </c>
      <c r="D3911" s="64"/>
      <c r="E3911" s="65">
        <v>1.89</v>
      </c>
      <c r="F3911" s="34"/>
      <c r="G3911" s="34"/>
      <c r="H3911" s="33"/>
      <c r="I3911" s="33"/>
      <c r="J3911" s="33"/>
      <c r="K3911" s="33"/>
    </row>
    <row r="3912" spans="1:11" outlineLevel="1" x14ac:dyDescent="0.2">
      <c r="A3912" s="31"/>
      <c r="B3912" s="32"/>
      <c r="C3912" s="71" t="s">
        <v>8046</v>
      </c>
      <c r="D3912" s="64"/>
      <c r="E3912" s="65">
        <v>1.0780000000000001</v>
      </c>
      <c r="F3912" s="34"/>
      <c r="G3912" s="34"/>
      <c r="H3912" s="33"/>
      <c r="I3912" s="33"/>
      <c r="J3912" s="33"/>
      <c r="K3912" s="33"/>
    </row>
    <row r="3913" spans="1:11" outlineLevel="1" x14ac:dyDescent="0.2">
      <c r="A3913" s="31"/>
      <c r="B3913" s="32"/>
      <c r="C3913" s="71" t="s">
        <v>8047</v>
      </c>
      <c r="D3913" s="64"/>
      <c r="E3913" s="65">
        <v>0.55769999999999997</v>
      </c>
      <c r="F3913" s="34"/>
      <c r="G3913" s="34"/>
      <c r="H3913" s="33"/>
      <c r="I3913" s="33"/>
      <c r="J3913" s="33"/>
      <c r="K3913" s="33"/>
    </row>
    <row r="3914" spans="1:11" ht="33.75" outlineLevel="1" x14ac:dyDescent="0.2">
      <c r="A3914" s="43">
        <v>306</v>
      </c>
      <c r="B3914" s="44" t="s">
        <v>3274</v>
      </c>
      <c r="C3914" s="59" t="s">
        <v>3275</v>
      </c>
      <c r="D3914" s="45" t="s">
        <v>179</v>
      </c>
      <c r="E3914" s="46">
        <v>16.887779999999999</v>
      </c>
      <c r="F3914" s="47">
        <v>0</v>
      </c>
      <c r="G3914" s="48">
        <f>ROUND(E3914*F3914,2)</f>
        <v>0</v>
      </c>
      <c r="H3914" s="46">
        <v>1.33E-3</v>
      </c>
      <c r="I3914" s="46">
        <f>ROUND(E3914*H3914,2)</f>
        <v>0.02</v>
      </c>
      <c r="J3914" s="46">
        <v>1.8</v>
      </c>
      <c r="K3914" s="46">
        <f>ROUND(E3914*J3914,2)</f>
        <v>30.4</v>
      </c>
    </row>
    <row r="3915" spans="1:11" outlineLevel="1" x14ac:dyDescent="0.2">
      <c r="A3915" s="31"/>
      <c r="B3915" s="32"/>
      <c r="C3915" s="365" t="s">
        <v>3193</v>
      </c>
      <c r="D3915" s="366"/>
      <c r="E3915" s="366"/>
      <c r="F3915" s="366"/>
      <c r="G3915" s="366"/>
      <c r="H3915" s="33"/>
      <c r="I3915" s="33"/>
      <c r="J3915" s="33"/>
      <c r="K3915" s="33"/>
    </row>
    <row r="3916" spans="1:11" outlineLevel="1" x14ac:dyDescent="0.2">
      <c r="A3916" s="31"/>
      <c r="B3916" s="32"/>
      <c r="C3916" s="71" t="s">
        <v>8048</v>
      </c>
      <c r="D3916" s="64"/>
      <c r="E3916" s="65">
        <v>2.3544</v>
      </c>
      <c r="F3916" s="34"/>
      <c r="G3916" s="34"/>
      <c r="H3916" s="33"/>
      <c r="I3916" s="33"/>
      <c r="J3916" s="33"/>
      <c r="K3916" s="33"/>
    </row>
    <row r="3917" spans="1:11" outlineLevel="1" x14ac:dyDescent="0.2">
      <c r="A3917" s="31"/>
      <c r="B3917" s="32"/>
      <c r="C3917" s="71" t="s">
        <v>8049</v>
      </c>
      <c r="D3917" s="64"/>
      <c r="E3917" s="65">
        <v>2.7349199999999998</v>
      </c>
      <c r="F3917" s="34"/>
      <c r="G3917" s="34"/>
      <c r="H3917" s="33"/>
      <c r="I3917" s="33"/>
      <c r="J3917" s="33"/>
      <c r="K3917" s="33"/>
    </row>
    <row r="3918" spans="1:11" outlineLevel="1" x14ac:dyDescent="0.2">
      <c r="A3918" s="31"/>
      <c r="B3918" s="32"/>
      <c r="C3918" s="71" t="s">
        <v>8050</v>
      </c>
      <c r="D3918" s="64"/>
      <c r="E3918" s="65">
        <v>1.5624</v>
      </c>
      <c r="F3918" s="34"/>
      <c r="G3918" s="34"/>
      <c r="H3918" s="33"/>
      <c r="I3918" s="33"/>
      <c r="J3918" s="33"/>
      <c r="K3918" s="33"/>
    </row>
    <row r="3919" spans="1:11" outlineLevel="1" x14ac:dyDescent="0.2">
      <c r="A3919" s="31"/>
      <c r="B3919" s="32"/>
      <c r="C3919" s="71" t="s">
        <v>8051</v>
      </c>
      <c r="D3919" s="64"/>
      <c r="E3919" s="65">
        <v>1.1271599999999999</v>
      </c>
      <c r="F3919" s="34"/>
      <c r="G3919" s="34"/>
      <c r="H3919" s="33"/>
      <c r="I3919" s="33"/>
      <c r="J3919" s="33"/>
      <c r="K3919" s="33"/>
    </row>
    <row r="3920" spans="1:11" outlineLevel="1" x14ac:dyDescent="0.2">
      <c r="A3920" s="31"/>
      <c r="B3920" s="32"/>
      <c r="C3920" s="71" t="s">
        <v>8052</v>
      </c>
      <c r="D3920" s="64"/>
      <c r="E3920" s="65">
        <v>2.3016999999999999</v>
      </c>
      <c r="F3920" s="34"/>
      <c r="G3920" s="34"/>
      <c r="H3920" s="33"/>
      <c r="I3920" s="33"/>
      <c r="J3920" s="33"/>
      <c r="K3920" s="33"/>
    </row>
    <row r="3921" spans="1:11" outlineLevel="1" x14ac:dyDescent="0.2">
      <c r="A3921" s="31"/>
      <c r="B3921" s="32"/>
      <c r="C3921" s="71" t="s">
        <v>8053</v>
      </c>
      <c r="D3921" s="64"/>
      <c r="E3921" s="65">
        <v>2.1777000000000002</v>
      </c>
      <c r="F3921" s="34"/>
      <c r="G3921" s="34"/>
      <c r="H3921" s="33"/>
      <c r="I3921" s="33"/>
      <c r="J3921" s="33"/>
      <c r="K3921" s="33"/>
    </row>
    <row r="3922" spans="1:11" outlineLevel="1" x14ac:dyDescent="0.2">
      <c r="A3922" s="31"/>
      <c r="B3922" s="32"/>
      <c r="C3922" s="71" t="s">
        <v>8054</v>
      </c>
      <c r="D3922" s="64"/>
      <c r="E3922" s="65">
        <v>1.03424</v>
      </c>
      <c r="F3922" s="34"/>
      <c r="G3922" s="34"/>
      <c r="H3922" s="33"/>
      <c r="I3922" s="33"/>
      <c r="J3922" s="33"/>
      <c r="K3922" s="33"/>
    </row>
    <row r="3923" spans="1:11" outlineLevel="1" x14ac:dyDescent="0.2">
      <c r="A3923" s="31"/>
      <c r="B3923" s="32"/>
      <c r="C3923" s="71" t="s">
        <v>8055</v>
      </c>
      <c r="D3923" s="64"/>
      <c r="E3923" s="65">
        <v>1.3975</v>
      </c>
      <c r="F3923" s="34"/>
      <c r="G3923" s="34"/>
      <c r="H3923" s="33"/>
      <c r="I3923" s="33"/>
      <c r="J3923" s="33"/>
      <c r="K3923" s="33"/>
    </row>
    <row r="3924" spans="1:11" outlineLevel="1" x14ac:dyDescent="0.2">
      <c r="A3924" s="31"/>
      <c r="B3924" s="32"/>
      <c r="C3924" s="71" t="s">
        <v>8056</v>
      </c>
      <c r="D3924" s="64"/>
      <c r="E3924" s="65">
        <v>1.03424</v>
      </c>
      <c r="F3924" s="34"/>
      <c r="G3924" s="34"/>
      <c r="H3924" s="33"/>
      <c r="I3924" s="33"/>
      <c r="J3924" s="33"/>
      <c r="K3924" s="33"/>
    </row>
    <row r="3925" spans="1:11" outlineLevel="1" x14ac:dyDescent="0.2">
      <c r="A3925" s="31"/>
      <c r="B3925" s="32"/>
      <c r="C3925" s="71" t="s">
        <v>8057</v>
      </c>
      <c r="D3925" s="64"/>
      <c r="E3925" s="65">
        <v>1.1635200000000001</v>
      </c>
      <c r="F3925" s="34"/>
      <c r="G3925" s="34"/>
      <c r="H3925" s="33"/>
      <c r="I3925" s="33"/>
      <c r="J3925" s="33"/>
      <c r="K3925" s="33"/>
    </row>
    <row r="3926" spans="1:11" ht="22.5" outlineLevel="1" x14ac:dyDescent="0.2">
      <c r="A3926" s="43">
        <v>307</v>
      </c>
      <c r="B3926" s="44" t="s">
        <v>8058</v>
      </c>
      <c r="C3926" s="59" t="s">
        <v>8059</v>
      </c>
      <c r="D3926" s="45" t="s">
        <v>179</v>
      </c>
      <c r="E3926" s="46">
        <v>2.7719999999999998</v>
      </c>
      <c r="F3926" s="47">
        <v>0</v>
      </c>
      <c r="G3926" s="48">
        <f>ROUND(E3926*F3926,2)</f>
        <v>0</v>
      </c>
      <c r="H3926" s="46">
        <v>1.33E-3</v>
      </c>
      <c r="I3926" s="46">
        <f>ROUND(E3926*H3926,2)</f>
        <v>0</v>
      </c>
      <c r="J3926" s="46">
        <v>1.95</v>
      </c>
      <c r="K3926" s="46">
        <f>ROUND(E3926*J3926,2)</f>
        <v>5.41</v>
      </c>
    </row>
    <row r="3927" spans="1:11" outlineLevel="1" x14ac:dyDescent="0.2">
      <c r="A3927" s="31"/>
      <c r="B3927" s="32"/>
      <c r="C3927" s="365" t="s">
        <v>3193</v>
      </c>
      <c r="D3927" s="366"/>
      <c r="E3927" s="366"/>
      <c r="F3927" s="366"/>
      <c r="G3927" s="366"/>
      <c r="H3927" s="33"/>
      <c r="I3927" s="33"/>
      <c r="J3927" s="33"/>
      <c r="K3927" s="33"/>
    </row>
    <row r="3928" spans="1:11" outlineLevel="1" x14ac:dyDescent="0.2">
      <c r="A3928" s="31"/>
      <c r="B3928" s="32"/>
      <c r="C3928" s="71" t="s">
        <v>395</v>
      </c>
      <c r="D3928" s="64"/>
      <c r="E3928" s="65"/>
      <c r="F3928" s="34"/>
      <c r="G3928" s="34"/>
      <c r="H3928" s="33"/>
      <c r="I3928" s="33"/>
      <c r="J3928" s="33"/>
      <c r="K3928" s="33"/>
    </row>
    <row r="3929" spans="1:11" outlineLevel="1" x14ac:dyDescent="0.2">
      <c r="A3929" s="31"/>
      <c r="B3929" s="32"/>
      <c r="C3929" s="71" t="s">
        <v>8060</v>
      </c>
      <c r="D3929" s="64"/>
      <c r="E3929" s="65">
        <v>2.7719999999999998</v>
      </c>
      <c r="F3929" s="34"/>
      <c r="G3929" s="34"/>
      <c r="H3929" s="33"/>
      <c r="I3929" s="33"/>
      <c r="J3929" s="33"/>
      <c r="K3929" s="33"/>
    </row>
    <row r="3930" spans="1:11" ht="22.5" outlineLevel="1" x14ac:dyDescent="0.2">
      <c r="A3930" s="43">
        <v>308</v>
      </c>
      <c r="B3930" s="44" t="s">
        <v>3284</v>
      </c>
      <c r="C3930" s="59" t="s">
        <v>3285</v>
      </c>
      <c r="D3930" s="45" t="s">
        <v>505</v>
      </c>
      <c r="E3930" s="46">
        <v>60</v>
      </c>
      <c r="F3930" s="47">
        <v>0</v>
      </c>
      <c r="G3930" s="48">
        <f>ROUND(E3930*F3930,2)</f>
        <v>0</v>
      </c>
      <c r="H3930" s="46">
        <v>4.8999999999999998E-4</v>
      </c>
      <c r="I3930" s="46">
        <f>ROUND(E3930*H3930,2)</f>
        <v>0.03</v>
      </c>
      <c r="J3930" s="46">
        <v>1.4999999999999999E-2</v>
      </c>
      <c r="K3930" s="46">
        <f>ROUND(E3930*J3930,2)</f>
        <v>0.9</v>
      </c>
    </row>
    <row r="3931" spans="1:11" outlineLevel="1" x14ac:dyDescent="0.2">
      <c r="A3931" s="31"/>
      <c r="B3931" s="32"/>
      <c r="C3931" s="365" t="s">
        <v>3193</v>
      </c>
      <c r="D3931" s="366"/>
      <c r="E3931" s="366"/>
      <c r="F3931" s="366"/>
      <c r="G3931" s="366"/>
      <c r="H3931" s="33"/>
      <c r="I3931" s="33"/>
      <c r="J3931" s="33"/>
      <c r="K3931" s="33"/>
    </row>
    <row r="3932" spans="1:11" outlineLevel="1" x14ac:dyDescent="0.2">
      <c r="A3932" s="31"/>
      <c r="B3932" s="32"/>
      <c r="C3932" s="71" t="s">
        <v>6001</v>
      </c>
      <c r="D3932" s="64"/>
      <c r="E3932" s="65">
        <v>60</v>
      </c>
      <c r="F3932" s="34"/>
      <c r="G3932" s="34"/>
      <c r="H3932" s="33"/>
      <c r="I3932" s="33"/>
      <c r="J3932" s="33"/>
      <c r="K3932" s="33"/>
    </row>
    <row r="3933" spans="1:11" outlineLevel="1" x14ac:dyDescent="0.2">
      <c r="A3933" s="43">
        <v>309</v>
      </c>
      <c r="B3933" s="44" t="s">
        <v>8061</v>
      </c>
      <c r="C3933" s="59" t="s">
        <v>8062</v>
      </c>
      <c r="D3933" s="45" t="s">
        <v>373</v>
      </c>
      <c r="E3933" s="46">
        <v>16.79</v>
      </c>
      <c r="F3933" s="47">
        <v>0</v>
      </c>
      <c r="G3933" s="48">
        <f>ROUND(E3933*F3933,2)</f>
        <v>0</v>
      </c>
      <c r="H3933" s="46">
        <v>4.8999999999999998E-4</v>
      </c>
      <c r="I3933" s="46">
        <f>ROUND(E3933*H3933,2)</f>
        <v>0.01</v>
      </c>
      <c r="J3933" s="46">
        <v>8.1000000000000003E-2</v>
      </c>
      <c r="K3933" s="46">
        <f>ROUND(E3933*J3933,2)</f>
        <v>1.36</v>
      </c>
    </row>
    <row r="3934" spans="1:11" outlineLevel="1" x14ac:dyDescent="0.2">
      <c r="A3934" s="31"/>
      <c r="B3934" s="32"/>
      <c r="C3934" s="365" t="s">
        <v>3193</v>
      </c>
      <c r="D3934" s="366"/>
      <c r="E3934" s="366"/>
      <c r="F3934" s="366"/>
      <c r="G3934" s="366"/>
      <c r="H3934" s="33"/>
      <c r="I3934" s="33"/>
      <c r="J3934" s="33"/>
      <c r="K3934" s="33"/>
    </row>
    <row r="3935" spans="1:11" outlineLevel="1" x14ac:dyDescent="0.2">
      <c r="A3935" s="31"/>
      <c r="B3935" s="32"/>
      <c r="C3935" s="71" t="s">
        <v>8063</v>
      </c>
      <c r="D3935" s="64"/>
      <c r="E3935" s="65">
        <v>16.79</v>
      </c>
      <c r="F3935" s="34"/>
      <c r="G3935" s="34"/>
      <c r="H3935" s="33"/>
      <c r="I3935" s="33"/>
      <c r="J3935" s="33"/>
      <c r="K3935" s="33"/>
    </row>
    <row r="3936" spans="1:11" ht="22.5" outlineLevel="1" x14ac:dyDescent="0.2">
      <c r="A3936" s="43">
        <v>310</v>
      </c>
      <c r="B3936" s="44" t="s">
        <v>3288</v>
      </c>
      <c r="C3936" s="59" t="s">
        <v>3289</v>
      </c>
      <c r="D3936" s="45" t="s">
        <v>373</v>
      </c>
      <c r="E3936" s="46">
        <v>116.17</v>
      </c>
      <c r="F3936" s="47">
        <v>0</v>
      </c>
      <c r="G3936" s="48">
        <f>ROUND(E3936*F3936,2)</f>
        <v>0</v>
      </c>
      <c r="H3936" s="46">
        <v>4.8999999999999998E-4</v>
      </c>
      <c r="I3936" s="46">
        <f>ROUND(E3936*H3936,2)</f>
        <v>0.06</v>
      </c>
      <c r="J3936" s="46">
        <v>8.9999999999999993E-3</v>
      </c>
      <c r="K3936" s="46">
        <f>ROUND(E3936*J3936,2)</f>
        <v>1.05</v>
      </c>
    </row>
    <row r="3937" spans="1:11" outlineLevel="1" x14ac:dyDescent="0.2">
      <c r="A3937" s="31"/>
      <c r="B3937" s="32"/>
      <c r="C3937" s="365" t="s">
        <v>3193</v>
      </c>
      <c r="D3937" s="366"/>
      <c r="E3937" s="366"/>
      <c r="F3937" s="366"/>
      <c r="G3937" s="366"/>
      <c r="H3937" s="33"/>
      <c r="I3937" s="33"/>
      <c r="J3937" s="33"/>
      <c r="K3937" s="33"/>
    </row>
    <row r="3938" spans="1:11" outlineLevel="1" x14ac:dyDescent="0.2">
      <c r="A3938" s="31"/>
      <c r="B3938" s="32"/>
      <c r="C3938" s="71" t="s">
        <v>598</v>
      </c>
      <c r="D3938" s="64"/>
      <c r="E3938" s="65"/>
      <c r="F3938" s="34"/>
      <c r="G3938" s="34"/>
      <c r="H3938" s="33"/>
      <c r="I3938" s="33"/>
      <c r="J3938" s="33"/>
      <c r="K3938" s="33"/>
    </row>
    <row r="3939" spans="1:11" outlineLevel="1" x14ac:dyDescent="0.2">
      <c r="A3939" s="31"/>
      <c r="B3939" s="32"/>
      <c r="C3939" s="71" t="s">
        <v>395</v>
      </c>
      <c r="D3939" s="64"/>
      <c r="E3939" s="65"/>
      <c r="F3939" s="34"/>
      <c r="G3939" s="34"/>
      <c r="H3939" s="33"/>
      <c r="I3939" s="33"/>
      <c r="J3939" s="33"/>
      <c r="K3939" s="33"/>
    </row>
    <row r="3940" spans="1:11" outlineLevel="1" x14ac:dyDescent="0.2">
      <c r="A3940" s="31"/>
      <c r="B3940" s="32"/>
      <c r="C3940" s="71" t="s">
        <v>8064</v>
      </c>
      <c r="D3940" s="64"/>
      <c r="E3940" s="65">
        <v>1.72</v>
      </c>
      <c r="F3940" s="34"/>
      <c r="G3940" s="34"/>
      <c r="H3940" s="33"/>
      <c r="I3940" s="33"/>
      <c r="J3940" s="33"/>
      <c r="K3940" s="33"/>
    </row>
    <row r="3941" spans="1:11" outlineLevel="1" x14ac:dyDescent="0.2">
      <c r="A3941" s="31"/>
      <c r="B3941" s="32"/>
      <c r="C3941" s="71" t="s">
        <v>8065</v>
      </c>
      <c r="D3941" s="64"/>
      <c r="E3941" s="65">
        <v>1.24</v>
      </c>
      <c r="F3941" s="34"/>
      <c r="G3941" s="34"/>
      <c r="H3941" s="33"/>
      <c r="I3941" s="33"/>
      <c r="J3941" s="33"/>
      <c r="K3941" s="33"/>
    </row>
    <row r="3942" spans="1:11" outlineLevel="1" x14ac:dyDescent="0.2">
      <c r="A3942" s="31"/>
      <c r="B3942" s="32"/>
      <c r="C3942" s="71" t="s">
        <v>8066</v>
      </c>
      <c r="D3942" s="64"/>
      <c r="E3942" s="65">
        <v>1.24</v>
      </c>
      <c r="F3942" s="34"/>
      <c r="G3942" s="34"/>
      <c r="H3942" s="33"/>
      <c r="I3942" s="33"/>
      <c r="J3942" s="33"/>
      <c r="K3942" s="33"/>
    </row>
    <row r="3943" spans="1:11" outlineLevel="1" x14ac:dyDescent="0.2">
      <c r="A3943" s="31"/>
      <c r="B3943" s="32"/>
      <c r="C3943" s="71" t="s">
        <v>8067</v>
      </c>
      <c r="D3943" s="64"/>
      <c r="E3943" s="65">
        <v>2.02</v>
      </c>
      <c r="F3943" s="34"/>
      <c r="G3943" s="34"/>
      <c r="H3943" s="33"/>
      <c r="I3943" s="33"/>
      <c r="J3943" s="33"/>
      <c r="K3943" s="33"/>
    </row>
    <row r="3944" spans="1:11" outlineLevel="1" x14ac:dyDescent="0.2">
      <c r="A3944" s="31"/>
      <c r="B3944" s="32"/>
      <c r="C3944" s="71" t="s">
        <v>8068</v>
      </c>
      <c r="D3944" s="64"/>
      <c r="E3944" s="65">
        <v>1.72</v>
      </c>
      <c r="F3944" s="34"/>
      <c r="G3944" s="34"/>
      <c r="H3944" s="33"/>
      <c r="I3944" s="33"/>
      <c r="J3944" s="33"/>
      <c r="K3944" s="33"/>
    </row>
    <row r="3945" spans="1:11" outlineLevel="1" x14ac:dyDescent="0.2">
      <c r="A3945" s="31"/>
      <c r="B3945" s="32"/>
      <c r="C3945" s="71" t="s">
        <v>8069</v>
      </c>
      <c r="D3945" s="64"/>
      <c r="E3945" s="65">
        <v>2.02</v>
      </c>
      <c r="F3945" s="34"/>
      <c r="G3945" s="34"/>
      <c r="H3945" s="33"/>
      <c r="I3945" s="33"/>
      <c r="J3945" s="33"/>
      <c r="K3945" s="33"/>
    </row>
    <row r="3946" spans="1:11" outlineLevel="1" x14ac:dyDescent="0.2">
      <c r="A3946" s="31"/>
      <c r="B3946" s="32"/>
      <c r="C3946" s="71" t="s">
        <v>8070</v>
      </c>
      <c r="D3946" s="64"/>
      <c r="E3946" s="65">
        <v>1.6</v>
      </c>
      <c r="F3946" s="34"/>
      <c r="G3946" s="34"/>
      <c r="H3946" s="33"/>
      <c r="I3946" s="33"/>
      <c r="J3946" s="33"/>
      <c r="K3946" s="33"/>
    </row>
    <row r="3947" spans="1:11" outlineLevel="1" x14ac:dyDescent="0.2">
      <c r="A3947" s="31"/>
      <c r="B3947" s="32"/>
      <c r="C3947" s="71" t="s">
        <v>8071</v>
      </c>
      <c r="D3947" s="64"/>
      <c r="E3947" s="65">
        <v>1.4</v>
      </c>
      <c r="F3947" s="34"/>
      <c r="G3947" s="34"/>
      <c r="H3947" s="33"/>
      <c r="I3947" s="33"/>
      <c r="J3947" s="33"/>
      <c r="K3947" s="33"/>
    </row>
    <row r="3948" spans="1:11" outlineLevel="1" x14ac:dyDescent="0.2">
      <c r="A3948" s="31"/>
      <c r="B3948" s="32"/>
      <c r="C3948" s="71" t="s">
        <v>8072</v>
      </c>
      <c r="D3948" s="64"/>
      <c r="E3948" s="65">
        <v>2.2000000000000002</v>
      </c>
      <c r="F3948" s="34"/>
      <c r="G3948" s="34"/>
      <c r="H3948" s="33"/>
      <c r="I3948" s="33"/>
      <c r="J3948" s="33"/>
      <c r="K3948" s="33"/>
    </row>
    <row r="3949" spans="1:11" outlineLevel="1" x14ac:dyDescent="0.2">
      <c r="A3949" s="31"/>
      <c r="B3949" s="32"/>
      <c r="C3949" s="71" t="s">
        <v>8073</v>
      </c>
      <c r="D3949" s="64"/>
      <c r="E3949" s="65">
        <v>2.64</v>
      </c>
      <c r="F3949" s="34"/>
      <c r="G3949" s="34"/>
      <c r="H3949" s="33"/>
      <c r="I3949" s="33"/>
      <c r="J3949" s="33"/>
      <c r="K3949" s="33"/>
    </row>
    <row r="3950" spans="1:11" outlineLevel="1" x14ac:dyDescent="0.2">
      <c r="A3950" s="31"/>
      <c r="B3950" s="32"/>
      <c r="C3950" s="71" t="s">
        <v>8074</v>
      </c>
      <c r="D3950" s="64"/>
      <c r="E3950" s="65">
        <v>4.04</v>
      </c>
      <c r="F3950" s="34"/>
      <c r="G3950" s="34"/>
      <c r="H3950" s="33"/>
      <c r="I3950" s="33"/>
      <c r="J3950" s="33"/>
      <c r="K3950" s="33"/>
    </row>
    <row r="3951" spans="1:11" outlineLevel="1" x14ac:dyDescent="0.2">
      <c r="A3951" s="31"/>
      <c r="B3951" s="32"/>
      <c r="C3951" s="71" t="s">
        <v>8075</v>
      </c>
      <c r="D3951" s="64"/>
      <c r="E3951" s="65">
        <v>2.64</v>
      </c>
      <c r="F3951" s="34"/>
      <c r="G3951" s="34"/>
      <c r="H3951" s="33"/>
      <c r="I3951" s="33"/>
      <c r="J3951" s="33"/>
      <c r="K3951" s="33"/>
    </row>
    <row r="3952" spans="1:11" outlineLevel="1" x14ac:dyDescent="0.2">
      <c r="A3952" s="31"/>
      <c r="B3952" s="32"/>
      <c r="C3952" s="71" t="s">
        <v>8076</v>
      </c>
      <c r="D3952" s="64"/>
      <c r="E3952" s="65">
        <v>1.1000000000000001</v>
      </c>
      <c r="F3952" s="34"/>
      <c r="G3952" s="34"/>
      <c r="H3952" s="33"/>
      <c r="I3952" s="33"/>
      <c r="J3952" s="33"/>
      <c r="K3952" s="33"/>
    </row>
    <row r="3953" spans="1:11" outlineLevel="1" x14ac:dyDescent="0.2">
      <c r="A3953" s="31"/>
      <c r="B3953" s="32"/>
      <c r="C3953" s="71" t="s">
        <v>8077</v>
      </c>
      <c r="D3953" s="64"/>
      <c r="E3953" s="65">
        <v>1.76</v>
      </c>
      <c r="F3953" s="34"/>
      <c r="G3953" s="34"/>
      <c r="H3953" s="33"/>
      <c r="I3953" s="33"/>
      <c r="J3953" s="33"/>
      <c r="K3953" s="33"/>
    </row>
    <row r="3954" spans="1:11" outlineLevel="1" x14ac:dyDescent="0.2">
      <c r="A3954" s="31"/>
      <c r="B3954" s="32"/>
      <c r="C3954" s="71" t="s">
        <v>8078</v>
      </c>
      <c r="D3954" s="64"/>
      <c r="E3954" s="65">
        <v>1.1000000000000001</v>
      </c>
      <c r="F3954" s="34"/>
      <c r="G3954" s="34"/>
      <c r="H3954" s="33"/>
      <c r="I3954" s="33"/>
      <c r="J3954" s="33"/>
      <c r="K3954" s="33"/>
    </row>
    <row r="3955" spans="1:11" outlineLevel="1" x14ac:dyDescent="0.2">
      <c r="A3955" s="31"/>
      <c r="B3955" s="32"/>
      <c r="C3955" s="71" t="s">
        <v>8079</v>
      </c>
      <c r="D3955" s="64"/>
      <c r="E3955" s="65">
        <v>2.2999999999999998</v>
      </c>
      <c r="F3955" s="34"/>
      <c r="G3955" s="34"/>
      <c r="H3955" s="33"/>
      <c r="I3955" s="33"/>
      <c r="J3955" s="33"/>
      <c r="K3955" s="33"/>
    </row>
    <row r="3956" spans="1:11" outlineLevel="1" x14ac:dyDescent="0.2">
      <c r="A3956" s="31"/>
      <c r="B3956" s="32"/>
      <c r="C3956" s="71" t="s">
        <v>8080</v>
      </c>
      <c r="D3956" s="64"/>
      <c r="E3956" s="65">
        <v>1.72</v>
      </c>
      <c r="F3956" s="34"/>
      <c r="G3956" s="34"/>
      <c r="H3956" s="33"/>
      <c r="I3956" s="33"/>
      <c r="J3956" s="33"/>
      <c r="K3956" s="33"/>
    </row>
    <row r="3957" spans="1:11" outlineLevel="1" x14ac:dyDescent="0.2">
      <c r="A3957" s="31"/>
      <c r="B3957" s="32"/>
      <c r="C3957" s="71" t="s">
        <v>404</v>
      </c>
      <c r="D3957" s="64"/>
      <c r="E3957" s="65"/>
      <c r="F3957" s="34"/>
      <c r="G3957" s="34"/>
      <c r="H3957" s="33"/>
      <c r="I3957" s="33"/>
      <c r="J3957" s="33"/>
      <c r="K3957" s="33"/>
    </row>
    <row r="3958" spans="1:11" outlineLevel="1" x14ac:dyDescent="0.2">
      <c r="A3958" s="31"/>
      <c r="B3958" s="32"/>
      <c r="C3958" s="71" t="s">
        <v>8081</v>
      </c>
      <c r="D3958" s="64"/>
      <c r="E3958" s="65">
        <v>1.24</v>
      </c>
      <c r="F3958" s="34"/>
      <c r="G3958" s="34"/>
      <c r="H3958" s="33"/>
      <c r="I3958" s="33"/>
      <c r="J3958" s="33"/>
      <c r="K3958" s="33"/>
    </row>
    <row r="3959" spans="1:11" outlineLevel="1" x14ac:dyDescent="0.2">
      <c r="A3959" s="31"/>
      <c r="B3959" s="32"/>
      <c r="C3959" s="71" t="s">
        <v>8082</v>
      </c>
      <c r="D3959" s="64"/>
      <c r="E3959" s="65">
        <v>1.2</v>
      </c>
      <c r="F3959" s="34"/>
      <c r="G3959" s="34"/>
      <c r="H3959" s="33"/>
      <c r="I3959" s="33"/>
      <c r="J3959" s="33"/>
      <c r="K3959" s="33"/>
    </row>
    <row r="3960" spans="1:11" outlineLevel="1" x14ac:dyDescent="0.2">
      <c r="A3960" s="31"/>
      <c r="B3960" s="32"/>
      <c r="C3960" s="71" t="s">
        <v>8083</v>
      </c>
      <c r="D3960" s="64"/>
      <c r="E3960" s="65">
        <v>1.1000000000000001</v>
      </c>
      <c r="F3960" s="34"/>
      <c r="G3960" s="34"/>
      <c r="H3960" s="33"/>
      <c r="I3960" s="33"/>
      <c r="J3960" s="33"/>
      <c r="K3960" s="33"/>
    </row>
    <row r="3961" spans="1:11" outlineLevel="1" x14ac:dyDescent="0.2">
      <c r="A3961" s="31"/>
      <c r="B3961" s="32"/>
      <c r="C3961" s="71" t="s">
        <v>8084</v>
      </c>
      <c r="D3961" s="64"/>
      <c r="E3961" s="65">
        <v>1.1000000000000001</v>
      </c>
      <c r="F3961" s="34"/>
      <c r="G3961" s="34"/>
      <c r="H3961" s="33"/>
      <c r="I3961" s="33"/>
      <c r="J3961" s="33"/>
      <c r="K3961" s="33"/>
    </row>
    <row r="3962" spans="1:11" outlineLevel="1" x14ac:dyDescent="0.2">
      <c r="A3962" s="31"/>
      <c r="B3962" s="32"/>
      <c r="C3962" s="71" t="s">
        <v>8085</v>
      </c>
      <c r="D3962" s="64"/>
      <c r="E3962" s="65">
        <v>1.24</v>
      </c>
      <c r="F3962" s="34"/>
      <c r="G3962" s="34"/>
      <c r="H3962" s="33"/>
      <c r="I3962" s="33"/>
      <c r="J3962" s="33"/>
      <c r="K3962" s="33"/>
    </row>
    <row r="3963" spans="1:11" outlineLevel="1" x14ac:dyDescent="0.2">
      <c r="A3963" s="31"/>
      <c r="B3963" s="32"/>
      <c r="C3963" s="71" t="s">
        <v>8086</v>
      </c>
      <c r="D3963" s="64"/>
      <c r="E3963" s="65">
        <v>1.24</v>
      </c>
      <c r="F3963" s="34"/>
      <c r="G3963" s="34"/>
      <c r="H3963" s="33"/>
      <c r="I3963" s="33"/>
      <c r="J3963" s="33"/>
      <c r="K3963" s="33"/>
    </row>
    <row r="3964" spans="1:11" outlineLevel="1" x14ac:dyDescent="0.2">
      <c r="A3964" s="31"/>
      <c r="B3964" s="32"/>
      <c r="C3964" s="71" t="s">
        <v>8087</v>
      </c>
      <c r="D3964" s="64"/>
      <c r="E3964" s="65">
        <v>1.32</v>
      </c>
      <c r="F3964" s="34"/>
      <c r="G3964" s="34"/>
      <c r="H3964" s="33"/>
      <c r="I3964" s="33"/>
      <c r="J3964" s="33"/>
      <c r="K3964" s="33"/>
    </row>
    <row r="3965" spans="1:11" outlineLevel="1" x14ac:dyDescent="0.2">
      <c r="A3965" s="31"/>
      <c r="B3965" s="32"/>
      <c r="C3965" s="71" t="s">
        <v>8088</v>
      </c>
      <c r="D3965" s="64"/>
      <c r="E3965" s="65">
        <v>4</v>
      </c>
      <c r="F3965" s="34"/>
      <c r="G3965" s="34"/>
      <c r="H3965" s="33"/>
      <c r="I3965" s="33"/>
      <c r="J3965" s="33"/>
      <c r="K3965" s="33"/>
    </row>
    <row r="3966" spans="1:11" outlineLevel="1" x14ac:dyDescent="0.2">
      <c r="A3966" s="31"/>
      <c r="B3966" s="32"/>
      <c r="C3966" s="71" t="s">
        <v>408</v>
      </c>
      <c r="D3966" s="64"/>
      <c r="E3966" s="65"/>
      <c r="F3966" s="34"/>
      <c r="G3966" s="34"/>
      <c r="H3966" s="33"/>
      <c r="I3966" s="33"/>
      <c r="J3966" s="33"/>
      <c r="K3966" s="33"/>
    </row>
    <row r="3967" spans="1:11" outlineLevel="1" x14ac:dyDescent="0.2">
      <c r="A3967" s="31"/>
      <c r="B3967" s="32"/>
      <c r="C3967" s="71" t="s">
        <v>8089</v>
      </c>
      <c r="D3967" s="64"/>
      <c r="E3967" s="65">
        <v>2.2000000000000002</v>
      </c>
      <c r="F3967" s="34"/>
      <c r="G3967" s="34"/>
      <c r="H3967" s="33"/>
      <c r="I3967" s="33"/>
      <c r="J3967" s="33"/>
      <c r="K3967" s="33"/>
    </row>
    <row r="3968" spans="1:11" outlineLevel="1" x14ac:dyDescent="0.2">
      <c r="A3968" s="31"/>
      <c r="B3968" s="32"/>
      <c r="C3968" s="71" t="s">
        <v>8090</v>
      </c>
      <c r="D3968" s="64"/>
      <c r="E3968" s="65">
        <v>2.2000000000000002</v>
      </c>
      <c r="F3968" s="34"/>
      <c r="G3968" s="34"/>
      <c r="H3968" s="33"/>
      <c r="I3968" s="33"/>
      <c r="J3968" s="33"/>
      <c r="K3968" s="33"/>
    </row>
    <row r="3969" spans="1:11" outlineLevel="1" x14ac:dyDescent="0.2">
      <c r="A3969" s="31"/>
      <c r="B3969" s="32"/>
      <c r="C3969" s="71" t="s">
        <v>8091</v>
      </c>
      <c r="D3969" s="64"/>
      <c r="E3969" s="65">
        <v>1.1000000000000001</v>
      </c>
      <c r="F3969" s="34"/>
      <c r="G3969" s="34"/>
      <c r="H3969" s="33"/>
      <c r="I3969" s="33"/>
      <c r="J3969" s="33"/>
      <c r="K3969" s="33"/>
    </row>
    <row r="3970" spans="1:11" outlineLevel="1" x14ac:dyDescent="0.2">
      <c r="A3970" s="31"/>
      <c r="B3970" s="32"/>
      <c r="C3970" s="71" t="s">
        <v>8092</v>
      </c>
      <c r="D3970" s="64"/>
      <c r="E3970" s="65">
        <v>1.1000000000000001</v>
      </c>
      <c r="F3970" s="34"/>
      <c r="G3970" s="34"/>
      <c r="H3970" s="33"/>
      <c r="I3970" s="33"/>
      <c r="J3970" s="33"/>
      <c r="K3970" s="33"/>
    </row>
    <row r="3971" spans="1:11" outlineLevel="1" x14ac:dyDescent="0.2">
      <c r="A3971" s="31"/>
      <c r="B3971" s="32"/>
      <c r="C3971" s="71" t="s">
        <v>8093</v>
      </c>
      <c r="D3971" s="64"/>
      <c r="E3971" s="65">
        <v>1.5</v>
      </c>
      <c r="F3971" s="34"/>
      <c r="G3971" s="34"/>
      <c r="H3971" s="33"/>
      <c r="I3971" s="33"/>
      <c r="J3971" s="33"/>
      <c r="K3971" s="33"/>
    </row>
    <row r="3972" spans="1:11" outlineLevel="1" x14ac:dyDescent="0.2">
      <c r="A3972" s="31"/>
      <c r="B3972" s="32"/>
      <c r="C3972" s="71" t="s">
        <v>8094</v>
      </c>
      <c r="D3972" s="64"/>
      <c r="E3972" s="65">
        <v>0.75</v>
      </c>
      <c r="F3972" s="34"/>
      <c r="G3972" s="34"/>
      <c r="H3972" s="33"/>
      <c r="I3972" s="33"/>
      <c r="J3972" s="33"/>
      <c r="K3972" s="33"/>
    </row>
    <row r="3973" spans="1:11" outlineLevel="1" x14ac:dyDescent="0.2">
      <c r="A3973" s="31"/>
      <c r="B3973" s="32"/>
      <c r="C3973" s="71" t="s">
        <v>8095</v>
      </c>
      <c r="D3973" s="64"/>
      <c r="E3973" s="65">
        <v>1.6</v>
      </c>
      <c r="F3973" s="34"/>
      <c r="G3973" s="34"/>
      <c r="H3973" s="33"/>
      <c r="I3973" s="33"/>
      <c r="J3973" s="33"/>
      <c r="K3973" s="33"/>
    </row>
    <row r="3974" spans="1:11" outlineLevel="1" x14ac:dyDescent="0.2">
      <c r="A3974" s="31"/>
      <c r="B3974" s="32"/>
      <c r="C3974" s="71" t="s">
        <v>8096</v>
      </c>
      <c r="D3974" s="64"/>
      <c r="E3974" s="65">
        <v>2.4</v>
      </c>
      <c r="F3974" s="34"/>
      <c r="G3974" s="34"/>
      <c r="H3974" s="33"/>
      <c r="I3974" s="33"/>
      <c r="J3974" s="33"/>
      <c r="K3974" s="33"/>
    </row>
    <row r="3975" spans="1:11" outlineLevel="1" x14ac:dyDescent="0.2">
      <c r="A3975" s="31"/>
      <c r="B3975" s="32"/>
      <c r="C3975" s="71" t="s">
        <v>8097</v>
      </c>
      <c r="D3975" s="64"/>
      <c r="E3975" s="65">
        <v>2.2000000000000002</v>
      </c>
      <c r="F3975" s="34"/>
      <c r="G3975" s="34"/>
      <c r="H3975" s="33"/>
      <c r="I3975" s="33"/>
      <c r="J3975" s="33"/>
      <c r="K3975" s="33"/>
    </row>
    <row r="3976" spans="1:11" outlineLevel="1" x14ac:dyDescent="0.2">
      <c r="A3976" s="31"/>
      <c r="B3976" s="32"/>
      <c r="C3976" s="71" t="s">
        <v>8098</v>
      </c>
      <c r="D3976" s="64"/>
      <c r="E3976" s="65">
        <v>2.5</v>
      </c>
      <c r="F3976" s="34"/>
      <c r="G3976" s="34"/>
      <c r="H3976" s="33"/>
      <c r="I3976" s="33"/>
      <c r="J3976" s="33"/>
      <c r="K3976" s="33"/>
    </row>
    <row r="3977" spans="1:11" outlineLevel="1" x14ac:dyDescent="0.2">
      <c r="A3977" s="31"/>
      <c r="B3977" s="32"/>
      <c r="C3977" s="71" t="s">
        <v>8099</v>
      </c>
      <c r="D3977" s="64"/>
      <c r="E3977" s="65">
        <v>2.2000000000000002</v>
      </c>
      <c r="F3977" s="34"/>
      <c r="G3977" s="34"/>
      <c r="H3977" s="33"/>
      <c r="I3977" s="33"/>
      <c r="J3977" s="33"/>
      <c r="K3977" s="33"/>
    </row>
    <row r="3978" spans="1:11" outlineLevel="1" x14ac:dyDescent="0.2">
      <c r="A3978" s="31"/>
      <c r="B3978" s="32"/>
      <c r="C3978" s="71" t="s">
        <v>8100</v>
      </c>
      <c r="D3978" s="64"/>
      <c r="E3978" s="65">
        <v>4</v>
      </c>
      <c r="F3978" s="34"/>
      <c r="G3978" s="34"/>
      <c r="H3978" s="33"/>
      <c r="I3978" s="33"/>
      <c r="J3978" s="33"/>
      <c r="K3978" s="33"/>
    </row>
    <row r="3979" spans="1:11" outlineLevel="1" x14ac:dyDescent="0.2">
      <c r="A3979" s="31"/>
      <c r="B3979" s="32"/>
      <c r="C3979" s="71" t="s">
        <v>411</v>
      </c>
      <c r="D3979" s="64"/>
      <c r="E3979" s="65"/>
      <c r="F3979" s="34"/>
      <c r="G3979" s="34"/>
      <c r="H3979" s="33"/>
      <c r="I3979" s="33"/>
      <c r="J3979" s="33"/>
      <c r="K3979" s="33"/>
    </row>
    <row r="3980" spans="1:11" outlineLevel="1" x14ac:dyDescent="0.2">
      <c r="A3980" s="31"/>
      <c r="B3980" s="32"/>
      <c r="C3980" s="71" t="s">
        <v>8101</v>
      </c>
      <c r="D3980" s="64"/>
      <c r="E3980" s="65">
        <v>2.2000000000000002</v>
      </c>
      <c r="F3980" s="34"/>
      <c r="G3980" s="34"/>
      <c r="H3980" s="33"/>
      <c r="I3980" s="33"/>
      <c r="J3980" s="33"/>
      <c r="K3980" s="33"/>
    </row>
    <row r="3981" spans="1:11" outlineLevel="1" x14ac:dyDescent="0.2">
      <c r="A3981" s="31"/>
      <c r="B3981" s="32"/>
      <c r="C3981" s="71" t="s">
        <v>8102</v>
      </c>
      <c r="D3981" s="64"/>
      <c r="E3981" s="65">
        <v>1.06</v>
      </c>
      <c r="F3981" s="34"/>
      <c r="G3981" s="34"/>
      <c r="H3981" s="33"/>
      <c r="I3981" s="33"/>
      <c r="J3981" s="33"/>
      <c r="K3981" s="33"/>
    </row>
    <row r="3982" spans="1:11" outlineLevel="1" x14ac:dyDescent="0.2">
      <c r="A3982" s="31"/>
      <c r="B3982" s="32"/>
      <c r="C3982" s="71" t="s">
        <v>8103</v>
      </c>
      <c r="D3982" s="64"/>
      <c r="E3982" s="65">
        <v>1.4</v>
      </c>
      <c r="F3982" s="34"/>
      <c r="G3982" s="34"/>
      <c r="H3982" s="33"/>
      <c r="I3982" s="33"/>
      <c r="J3982" s="33"/>
      <c r="K3982" s="33"/>
    </row>
    <row r="3983" spans="1:11" outlineLevel="1" x14ac:dyDescent="0.2">
      <c r="A3983" s="31"/>
      <c r="B3983" s="32"/>
      <c r="C3983" s="71" t="s">
        <v>8065</v>
      </c>
      <c r="D3983" s="64"/>
      <c r="E3983" s="65">
        <v>1.24</v>
      </c>
      <c r="F3983" s="34"/>
      <c r="G3983" s="34"/>
      <c r="H3983" s="33"/>
      <c r="I3983" s="33"/>
      <c r="J3983" s="33"/>
      <c r="K3983" s="33"/>
    </row>
    <row r="3984" spans="1:11" outlineLevel="1" x14ac:dyDescent="0.2">
      <c r="A3984" s="31"/>
      <c r="B3984" s="32"/>
      <c r="C3984" s="71" t="s">
        <v>8104</v>
      </c>
      <c r="D3984" s="64"/>
      <c r="E3984" s="65">
        <v>1.06</v>
      </c>
      <c r="F3984" s="34"/>
      <c r="G3984" s="34"/>
      <c r="H3984" s="33"/>
      <c r="I3984" s="33"/>
      <c r="J3984" s="33"/>
      <c r="K3984" s="33"/>
    </row>
    <row r="3985" spans="1:11" outlineLevel="1" x14ac:dyDescent="0.2">
      <c r="A3985" s="31"/>
      <c r="B3985" s="32"/>
      <c r="C3985" s="71" t="s">
        <v>8105</v>
      </c>
      <c r="D3985" s="64"/>
      <c r="E3985" s="65">
        <v>1.06</v>
      </c>
      <c r="F3985" s="34"/>
      <c r="G3985" s="34"/>
      <c r="H3985" s="33"/>
      <c r="I3985" s="33"/>
      <c r="J3985" s="33"/>
      <c r="K3985" s="33"/>
    </row>
    <row r="3986" spans="1:11" outlineLevel="1" x14ac:dyDescent="0.2">
      <c r="A3986" s="31"/>
      <c r="B3986" s="32"/>
      <c r="C3986" s="71" t="s">
        <v>8106</v>
      </c>
      <c r="D3986" s="64"/>
      <c r="E3986" s="65">
        <v>1.06</v>
      </c>
      <c r="F3986" s="34"/>
      <c r="G3986" s="34"/>
      <c r="H3986" s="33"/>
      <c r="I3986" s="33"/>
      <c r="J3986" s="33"/>
      <c r="K3986" s="33"/>
    </row>
    <row r="3987" spans="1:11" outlineLevel="1" x14ac:dyDescent="0.2">
      <c r="A3987" s="31"/>
      <c r="B3987" s="32"/>
      <c r="C3987" s="71" t="s">
        <v>8107</v>
      </c>
      <c r="D3987" s="64"/>
      <c r="E3987" s="65">
        <v>0.55000000000000004</v>
      </c>
      <c r="F3987" s="34"/>
      <c r="G3987" s="34"/>
      <c r="H3987" s="33"/>
      <c r="I3987" s="33"/>
      <c r="J3987" s="33"/>
      <c r="K3987" s="33"/>
    </row>
    <row r="3988" spans="1:11" outlineLevel="1" x14ac:dyDescent="0.2">
      <c r="A3988" s="31"/>
      <c r="B3988" s="32"/>
      <c r="C3988" s="71" t="s">
        <v>8108</v>
      </c>
      <c r="D3988" s="64"/>
      <c r="E3988" s="65">
        <v>0.7</v>
      </c>
      <c r="F3988" s="34"/>
      <c r="G3988" s="34"/>
      <c r="H3988" s="33"/>
      <c r="I3988" s="33"/>
      <c r="J3988" s="33"/>
      <c r="K3988" s="33"/>
    </row>
    <row r="3989" spans="1:11" outlineLevel="1" x14ac:dyDescent="0.2">
      <c r="A3989" s="31"/>
      <c r="B3989" s="32"/>
      <c r="C3989" s="71" t="s">
        <v>8095</v>
      </c>
      <c r="D3989" s="64"/>
      <c r="E3989" s="65">
        <v>1.6</v>
      </c>
      <c r="F3989" s="34"/>
      <c r="G3989" s="34"/>
      <c r="H3989" s="33"/>
      <c r="I3989" s="33"/>
      <c r="J3989" s="33"/>
      <c r="K3989" s="33"/>
    </row>
    <row r="3990" spans="1:11" outlineLevel="1" x14ac:dyDescent="0.2">
      <c r="A3990" s="31"/>
      <c r="B3990" s="32"/>
      <c r="C3990" s="71" t="s">
        <v>8109</v>
      </c>
      <c r="D3990" s="64"/>
      <c r="E3990" s="65">
        <v>1.06</v>
      </c>
      <c r="F3990" s="34"/>
      <c r="G3990" s="34"/>
      <c r="H3990" s="33"/>
      <c r="I3990" s="33"/>
      <c r="J3990" s="33"/>
      <c r="K3990" s="33"/>
    </row>
    <row r="3991" spans="1:11" outlineLevel="1" x14ac:dyDescent="0.2">
      <c r="A3991" s="31"/>
      <c r="B3991" s="32"/>
      <c r="C3991" s="71" t="s">
        <v>8110</v>
      </c>
      <c r="D3991" s="64"/>
      <c r="E3991" s="65">
        <v>1.06</v>
      </c>
      <c r="F3991" s="34"/>
      <c r="G3991" s="34"/>
      <c r="H3991" s="33"/>
      <c r="I3991" s="33"/>
      <c r="J3991" s="33"/>
      <c r="K3991" s="33"/>
    </row>
    <row r="3992" spans="1:11" outlineLevel="1" x14ac:dyDescent="0.2">
      <c r="A3992" s="31"/>
      <c r="B3992" s="32"/>
      <c r="C3992" s="71" t="s">
        <v>3305</v>
      </c>
      <c r="D3992" s="64"/>
      <c r="E3992" s="65">
        <v>2.2000000000000002</v>
      </c>
      <c r="F3992" s="34"/>
      <c r="G3992" s="34"/>
      <c r="H3992" s="33"/>
      <c r="I3992" s="33"/>
      <c r="J3992" s="33"/>
      <c r="K3992" s="33"/>
    </row>
    <row r="3993" spans="1:11" outlineLevel="1" x14ac:dyDescent="0.2">
      <c r="A3993" s="31"/>
      <c r="B3993" s="32"/>
      <c r="C3993" s="71" t="s">
        <v>8111</v>
      </c>
      <c r="D3993" s="64"/>
      <c r="E3993" s="65">
        <v>4</v>
      </c>
      <c r="F3993" s="34"/>
      <c r="G3993" s="34"/>
      <c r="H3993" s="33"/>
      <c r="I3993" s="33"/>
      <c r="J3993" s="33"/>
      <c r="K3993" s="33"/>
    </row>
    <row r="3994" spans="1:11" outlineLevel="1" x14ac:dyDescent="0.2">
      <c r="A3994" s="31"/>
      <c r="B3994" s="32"/>
      <c r="C3994" s="71" t="s">
        <v>415</v>
      </c>
      <c r="D3994" s="64"/>
      <c r="E3994" s="65"/>
      <c r="F3994" s="34"/>
      <c r="G3994" s="34"/>
      <c r="H3994" s="33"/>
      <c r="I3994" s="33"/>
      <c r="J3994" s="33"/>
      <c r="K3994" s="33"/>
    </row>
    <row r="3995" spans="1:11" outlineLevel="1" x14ac:dyDescent="0.2">
      <c r="A3995" s="31"/>
      <c r="B3995" s="32"/>
      <c r="C3995" s="71" t="s">
        <v>8112</v>
      </c>
      <c r="D3995" s="64"/>
      <c r="E3995" s="65">
        <v>5.2</v>
      </c>
      <c r="F3995" s="34"/>
      <c r="G3995" s="34"/>
      <c r="H3995" s="33"/>
      <c r="I3995" s="33"/>
      <c r="J3995" s="33"/>
      <c r="K3995" s="33"/>
    </row>
    <row r="3996" spans="1:11" outlineLevel="1" x14ac:dyDescent="0.2">
      <c r="A3996" s="31"/>
      <c r="B3996" s="32"/>
      <c r="C3996" s="71" t="s">
        <v>8113</v>
      </c>
      <c r="D3996" s="64"/>
      <c r="E3996" s="65">
        <v>3.2</v>
      </c>
      <c r="F3996" s="34"/>
      <c r="G3996" s="34"/>
      <c r="H3996" s="33"/>
      <c r="I3996" s="33"/>
      <c r="J3996" s="33"/>
      <c r="K3996" s="33"/>
    </row>
    <row r="3997" spans="1:11" outlineLevel="1" x14ac:dyDescent="0.2">
      <c r="A3997" s="31"/>
      <c r="B3997" s="32"/>
      <c r="C3997" s="71" t="s">
        <v>8114</v>
      </c>
      <c r="D3997" s="64"/>
      <c r="E3997" s="65">
        <v>1.06</v>
      </c>
      <c r="F3997" s="34"/>
      <c r="G3997" s="34"/>
      <c r="H3997" s="33"/>
      <c r="I3997" s="33"/>
      <c r="J3997" s="33"/>
      <c r="K3997" s="33"/>
    </row>
    <row r="3998" spans="1:11" outlineLevel="1" x14ac:dyDescent="0.2">
      <c r="A3998" s="31"/>
      <c r="B3998" s="32"/>
      <c r="C3998" s="71" t="s">
        <v>8115</v>
      </c>
      <c r="D3998" s="64"/>
      <c r="E3998" s="65">
        <v>2.2000000000000002</v>
      </c>
      <c r="F3998" s="34"/>
      <c r="G3998" s="34"/>
      <c r="H3998" s="33"/>
      <c r="I3998" s="33"/>
      <c r="J3998" s="33"/>
      <c r="K3998" s="33"/>
    </row>
    <row r="3999" spans="1:11" outlineLevel="1" x14ac:dyDescent="0.2">
      <c r="A3999" s="31"/>
      <c r="B3999" s="32"/>
      <c r="C3999" s="71" t="s">
        <v>8116</v>
      </c>
      <c r="D3999" s="64"/>
      <c r="E3999" s="65">
        <v>1.06</v>
      </c>
      <c r="F3999" s="34"/>
      <c r="G3999" s="34"/>
      <c r="H3999" s="33"/>
      <c r="I3999" s="33"/>
      <c r="J3999" s="33"/>
      <c r="K3999" s="33"/>
    </row>
    <row r="4000" spans="1:11" outlineLevel="1" x14ac:dyDescent="0.2">
      <c r="A4000" s="31"/>
      <c r="B4000" s="32"/>
      <c r="C4000" s="71" t="s">
        <v>8117</v>
      </c>
      <c r="D4000" s="64"/>
      <c r="E4000" s="65">
        <v>1.1000000000000001</v>
      </c>
      <c r="F4000" s="34"/>
      <c r="G4000" s="34"/>
      <c r="H4000" s="33"/>
      <c r="I4000" s="33"/>
      <c r="J4000" s="33"/>
      <c r="K4000" s="33"/>
    </row>
    <row r="4001" spans="1:11" outlineLevel="1" x14ac:dyDescent="0.2">
      <c r="A4001" s="31"/>
      <c r="B4001" s="32"/>
      <c r="C4001" s="71" t="s">
        <v>8118</v>
      </c>
      <c r="D4001" s="64"/>
      <c r="E4001" s="65">
        <v>1.06</v>
      </c>
      <c r="F4001" s="34"/>
      <c r="G4001" s="34"/>
      <c r="H4001" s="33"/>
      <c r="I4001" s="33"/>
      <c r="J4001" s="33"/>
      <c r="K4001" s="33"/>
    </row>
    <row r="4002" spans="1:11" outlineLevel="1" x14ac:dyDescent="0.2">
      <c r="A4002" s="31"/>
      <c r="B4002" s="32"/>
      <c r="C4002" s="71" t="s">
        <v>8119</v>
      </c>
      <c r="D4002" s="64"/>
      <c r="E4002" s="65">
        <v>0.55000000000000004</v>
      </c>
      <c r="F4002" s="34"/>
      <c r="G4002" s="34"/>
      <c r="H4002" s="33"/>
      <c r="I4002" s="33"/>
      <c r="J4002" s="33"/>
      <c r="K4002" s="33"/>
    </row>
    <row r="4003" spans="1:11" outlineLevel="1" x14ac:dyDescent="0.2">
      <c r="A4003" s="31"/>
      <c r="B4003" s="32"/>
      <c r="C4003" s="71" t="s">
        <v>8120</v>
      </c>
      <c r="D4003" s="64"/>
      <c r="E4003" s="65">
        <v>1.06</v>
      </c>
      <c r="F4003" s="34"/>
      <c r="G4003" s="34"/>
      <c r="H4003" s="33"/>
      <c r="I4003" s="33"/>
      <c r="J4003" s="33"/>
      <c r="K4003" s="33"/>
    </row>
    <row r="4004" spans="1:11" outlineLevel="1" x14ac:dyDescent="0.2">
      <c r="A4004" s="31"/>
      <c r="B4004" s="32"/>
      <c r="C4004" s="71" t="s">
        <v>8121</v>
      </c>
      <c r="D4004" s="64"/>
      <c r="E4004" s="65">
        <v>1.06</v>
      </c>
      <c r="F4004" s="34"/>
      <c r="G4004" s="34"/>
      <c r="H4004" s="33"/>
      <c r="I4004" s="33"/>
      <c r="J4004" s="33"/>
      <c r="K4004" s="33"/>
    </row>
    <row r="4005" spans="1:11" outlineLevel="1" x14ac:dyDescent="0.2">
      <c r="A4005" s="31"/>
      <c r="B4005" s="32"/>
      <c r="C4005" s="71" t="s">
        <v>8095</v>
      </c>
      <c r="D4005" s="64"/>
      <c r="E4005" s="65">
        <v>1.6</v>
      </c>
      <c r="F4005" s="34"/>
      <c r="G4005" s="34"/>
      <c r="H4005" s="33"/>
      <c r="I4005" s="33"/>
      <c r="J4005" s="33"/>
      <c r="K4005" s="33"/>
    </row>
    <row r="4006" spans="1:11" outlineLevel="1" x14ac:dyDescent="0.2">
      <c r="A4006" s="31"/>
      <c r="B4006" s="32"/>
      <c r="C4006" s="71" t="s">
        <v>8122</v>
      </c>
      <c r="D4006" s="64"/>
      <c r="E4006" s="65">
        <v>2.2000000000000002</v>
      </c>
      <c r="F4006" s="34"/>
      <c r="G4006" s="34"/>
      <c r="H4006" s="33"/>
      <c r="I4006" s="33"/>
      <c r="J4006" s="33"/>
      <c r="K4006" s="33"/>
    </row>
    <row r="4007" spans="1:11" outlineLevel="1" x14ac:dyDescent="0.2">
      <c r="A4007" s="31"/>
      <c r="B4007" s="32"/>
      <c r="C4007" s="71" t="s">
        <v>8116</v>
      </c>
      <c r="D4007" s="64"/>
      <c r="E4007" s="65">
        <v>1.06</v>
      </c>
      <c r="F4007" s="34"/>
      <c r="G4007" s="34"/>
      <c r="H4007" s="33"/>
      <c r="I4007" s="33"/>
      <c r="J4007" s="33"/>
      <c r="K4007" s="33"/>
    </row>
    <row r="4008" spans="1:11" outlineLevel="1" x14ac:dyDescent="0.2">
      <c r="A4008" s="31"/>
      <c r="B4008" s="32"/>
      <c r="C4008" s="71" t="s">
        <v>8123</v>
      </c>
      <c r="D4008" s="64"/>
      <c r="E4008" s="65">
        <v>1.06</v>
      </c>
      <c r="F4008" s="34"/>
      <c r="G4008" s="34"/>
      <c r="H4008" s="33"/>
      <c r="I4008" s="33"/>
      <c r="J4008" s="33"/>
      <c r="K4008" s="33"/>
    </row>
    <row r="4009" spans="1:11" outlineLevel="1" x14ac:dyDescent="0.2">
      <c r="A4009" s="31"/>
      <c r="B4009" s="32"/>
      <c r="C4009" s="71" t="s">
        <v>3305</v>
      </c>
      <c r="D4009" s="64"/>
      <c r="E4009" s="65">
        <v>2.2000000000000002</v>
      </c>
      <c r="F4009" s="34"/>
      <c r="G4009" s="34"/>
      <c r="H4009" s="33"/>
      <c r="I4009" s="33"/>
      <c r="J4009" s="33"/>
      <c r="K4009" s="33"/>
    </row>
    <row r="4010" spans="1:11" outlineLevel="1" x14ac:dyDescent="0.2">
      <c r="A4010" s="31"/>
      <c r="B4010" s="32"/>
      <c r="C4010" s="71" t="s">
        <v>8095</v>
      </c>
      <c r="D4010" s="64"/>
      <c r="E4010" s="65">
        <v>1.6</v>
      </c>
      <c r="F4010" s="34"/>
      <c r="G4010" s="34"/>
      <c r="H4010" s="33"/>
      <c r="I4010" s="33"/>
      <c r="J4010" s="33"/>
      <c r="K4010" s="33"/>
    </row>
    <row r="4011" spans="1:11" ht="22.5" outlineLevel="1" x14ac:dyDescent="0.2">
      <c r="A4011" s="43">
        <v>311</v>
      </c>
      <c r="B4011" s="44" t="s">
        <v>3332</v>
      </c>
      <c r="C4011" s="59" t="s">
        <v>3333</v>
      </c>
      <c r="D4011" s="45" t="s">
        <v>373</v>
      </c>
      <c r="E4011" s="46">
        <v>104</v>
      </c>
      <c r="F4011" s="47">
        <v>0</v>
      </c>
      <c r="G4011" s="48">
        <f>ROUND(E4011*F4011,2)</f>
        <v>0</v>
      </c>
      <c r="H4011" s="46">
        <v>4.8999999999999998E-4</v>
      </c>
      <c r="I4011" s="46">
        <f>ROUND(E4011*H4011,2)</f>
        <v>0.05</v>
      </c>
      <c r="J4011" s="46">
        <v>0.04</v>
      </c>
      <c r="K4011" s="46">
        <f>ROUND(E4011*J4011,2)</f>
        <v>4.16</v>
      </c>
    </row>
    <row r="4012" spans="1:11" outlineLevel="1" x14ac:dyDescent="0.2">
      <c r="A4012" s="31"/>
      <c r="B4012" s="32"/>
      <c r="C4012" s="365" t="s">
        <v>3193</v>
      </c>
      <c r="D4012" s="366"/>
      <c r="E4012" s="366"/>
      <c r="F4012" s="366"/>
      <c r="G4012" s="366"/>
      <c r="H4012" s="33"/>
      <c r="I4012" s="33"/>
      <c r="J4012" s="33"/>
      <c r="K4012" s="33"/>
    </row>
    <row r="4013" spans="1:11" outlineLevel="1" x14ac:dyDescent="0.2">
      <c r="A4013" s="31"/>
      <c r="B4013" s="32"/>
      <c r="C4013" s="71" t="s">
        <v>507</v>
      </c>
      <c r="D4013" s="64"/>
      <c r="E4013" s="65"/>
      <c r="F4013" s="34"/>
      <c r="G4013" s="34"/>
      <c r="H4013" s="33"/>
      <c r="I4013" s="33"/>
      <c r="J4013" s="33"/>
      <c r="K4013" s="33"/>
    </row>
    <row r="4014" spans="1:11" outlineLevel="1" x14ac:dyDescent="0.2">
      <c r="A4014" s="31"/>
      <c r="B4014" s="32"/>
      <c r="C4014" s="71" t="s">
        <v>3334</v>
      </c>
      <c r="D4014" s="64"/>
      <c r="E4014" s="65"/>
      <c r="F4014" s="34"/>
      <c r="G4014" s="34"/>
      <c r="H4014" s="33"/>
      <c r="I4014" s="33"/>
      <c r="J4014" s="33"/>
      <c r="K4014" s="33"/>
    </row>
    <row r="4015" spans="1:11" outlineLevel="1" x14ac:dyDescent="0.2">
      <c r="A4015" s="31"/>
      <c r="B4015" s="32"/>
      <c r="C4015" s="71" t="s">
        <v>8124</v>
      </c>
      <c r="D4015" s="64"/>
      <c r="E4015" s="65">
        <v>9.9</v>
      </c>
      <c r="F4015" s="34"/>
      <c r="G4015" s="34"/>
      <c r="H4015" s="33"/>
      <c r="I4015" s="33"/>
      <c r="J4015" s="33"/>
      <c r="K4015" s="33"/>
    </row>
    <row r="4016" spans="1:11" outlineLevel="1" x14ac:dyDescent="0.2">
      <c r="A4016" s="31"/>
      <c r="B4016" s="32"/>
      <c r="C4016" s="71" t="s">
        <v>8125</v>
      </c>
      <c r="D4016" s="64"/>
      <c r="E4016" s="65">
        <v>2.6</v>
      </c>
      <c r="F4016" s="34"/>
      <c r="G4016" s="34"/>
      <c r="H4016" s="33"/>
      <c r="I4016" s="33"/>
      <c r="J4016" s="33"/>
      <c r="K4016" s="33"/>
    </row>
    <row r="4017" spans="1:11" outlineLevel="1" x14ac:dyDescent="0.2">
      <c r="A4017" s="31"/>
      <c r="B4017" s="32"/>
      <c r="C4017" s="71" t="s">
        <v>8126</v>
      </c>
      <c r="D4017" s="64"/>
      <c r="E4017" s="65">
        <v>9</v>
      </c>
      <c r="F4017" s="34"/>
      <c r="G4017" s="34"/>
      <c r="H4017" s="33"/>
      <c r="I4017" s="33"/>
      <c r="J4017" s="33"/>
      <c r="K4017" s="33"/>
    </row>
    <row r="4018" spans="1:11" outlineLevel="1" x14ac:dyDescent="0.2">
      <c r="A4018" s="31"/>
      <c r="B4018" s="32"/>
      <c r="C4018" s="71" t="s">
        <v>8127</v>
      </c>
      <c r="D4018" s="64"/>
      <c r="E4018" s="65">
        <v>24</v>
      </c>
      <c r="F4018" s="34"/>
      <c r="G4018" s="34"/>
      <c r="H4018" s="33"/>
      <c r="I4018" s="33"/>
      <c r="J4018" s="33"/>
      <c r="K4018" s="33"/>
    </row>
    <row r="4019" spans="1:11" outlineLevel="1" x14ac:dyDescent="0.2">
      <c r="A4019" s="31"/>
      <c r="B4019" s="32"/>
      <c r="C4019" s="71" t="s">
        <v>8128</v>
      </c>
      <c r="D4019" s="64"/>
      <c r="E4019" s="65">
        <v>10.5</v>
      </c>
      <c r="F4019" s="34"/>
      <c r="G4019" s="34"/>
      <c r="H4019" s="33"/>
      <c r="I4019" s="33"/>
      <c r="J4019" s="33"/>
      <c r="K4019" s="33"/>
    </row>
    <row r="4020" spans="1:11" outlineLevel="1" x14ac:dyDescent="0.2">
      <c r="A4020" s="31"/>
      <c r="B4020" s="32"/>
      <c r="C4020" s="71" t="s">
        <v>8129</v>
      </c>
      <c r="D4020" s="64"/>
      <c r="E4020" s="65">
        <v>14.4</v>
      </c>
      <c r="F4020" s="34"/>
      <c r="G4020" s="34"/>
      <c r="H4020" s="33"/>
      <c r="I4020" s="33"/>
      <c r="J4020" s="33"/>
      <c r="K4020" s="33"/>
    </row>
    <row r="4021" spans="1:11" outlineLevel="1" x14ac:dyDescent="0.2">
      <c r="A4021" s="31"/>
      <c r="B4021" s="32"/>
      <c r="C4021" s="71" t="s">
        <v>8130</v>
      </c>
      <c r="D4021" s="64"/>
      <c r="E4021" s="65">
        <v>24</v>
      </c>
      <c r="F4021" s="34"/>
      <c r="G4021" s="34"/>
      <c r="H4021" s="33"/>
      <c r="I4021" s="33"/>
      <c r="J4021" s="33"/>
      <c r="K4021" s="33"/>
    </row>
    <row r="4022" spans="1:11" outlineLevel="1" x14ac:dyDescent="0.2">
      <c r="A4022" s="31"/>
      <c r="B4022" s="32"/>
      <c r="C4022" s="71" t="s">
        <v>8131</v>
      </c>
      <c r="D4022" s="64"/>
      <c r="E4022" s="65">
        <v>3.6</v>
      </c>
      <c r="F4022" s="34"/>
      <c r="G4022" s="34"/>
      <c r="H4022" s="33"/>
      <c r="I4022" s="33"/>
      <c r="J4022" s="33"/>
      <c r="K4022" s="33"/>
    </row>
    <row r="4023" spans="1:11" outlineLevel="1" x14ac:dyDescent="0.2">
      <c r="A4023" s="31"/>
      <c r="B4023" s="32"/>
      <c r="C4023" s="71" t="s">
        <v>8132</v>
      </c>
      <c r="D4023" s="64"/>
      <c r="E4023" s="65">
        <v>6</v>
      </c>
      <c r="F4023" s="34"/>
      <c r="G4023" s="34"/>
      <c r="H4023" s="33"/>
      <c r="I4023" s="33"/>
      <c r="J4023" s="33"/>
      <c r="K4023" s="33"/>
    </row>
    <row r="4024" spans="1:11" ht="22.5" outlineLevel="1" x14ac:dyDescent="0.2">
      <c r="A4024" s="43">
        <v>312</v>
      </c>
      <c r="B4024" s="44" t="s">
        <v>3343</v>
      </c>
      <c r="C4024" s="59" t="s">
        <v>3344</v>
      </c>
      <c r="D4024" s="45" t="s">
        <v>373</v>
      </c>
      <c r="E4024" s="46">
        <v>103.45</v>
      </c>
      <c r="F4024" s="47">
        <v>0</v>
      </c>
      <c r="G4024" s="48">
        <f>ROUND(E4024*F4024,2)</f>
        <v>0</v>
      </c>
      <c r="H4024" s="46">
        <v>4.8999999999999998E-4</v>
      </c>
      <c r="I4024" s="46">
        <f>ROUND(E4024*H4024,2)</f>
        <v>0.05</v>
      </c>
      <c r="J4024" s="46">
        <v>5.3999999999999999E-2</v>
      </c>
      <c r="K4024" s="46">
        <f>ROUND(E4024*J4024,2)</f>
        <v>5.59</v>
      </c>
    </row>
    <row r="4025" spans="1:11" outlineLevel="1" x14ac:dyDescent="0.2">
      <c r="A4025" s="31"/>
      <c r="B4025" s="32"/>
      <c r="C4025" s="365" t="s">
        <v>3193</v>
      </c>
      <c r="D4025" s="366"/>
      <c r="E4025" s="366"/>
      <c r="F4025" s="366"/>
      <c r="G4025" s="366"/>
      <c r="H4025" s="33"/>
      <c r="I4025" s="33"/>
      <c r="J4025" s="33"/>
      <c r="K4025" s="33"/>
    </row>
    <row r="4026" spans="1:11" outlineLevel="1" x14ac:dyDescent="0.2">
      <c r="A4026" s="31"/>
      <c r="B4026" s="32"/>
      <c r="C4026" s="71" t="s">
        <v>507</v>
      </c>
      <c r="D4026" s="64"/>
      <c r="E4026" s="65"/>
      <c r="F4026" s="34"/>
      <c r="G4026" s="34"/>
      <c r="H4026" s="33"/>
      <c r="I4026" s="33"/>
      <c r="J4026" s="33"/>
      <c r="K4026" s="33"/>
    </row>
    <row r="4027" spans="1:11" outlineLevel="1" x14ac:dyDescent="0.2">
      <c r="A4027" s="31"/>
      <c r="B4027" s="32"/>
      <c r="C4027" s="71" t="s">
        <v>6128</v>
      </c>
      <c r="D4027" s="64"/>
      <c r="E4027" s="65"/>
      <c r="F4027" s="34"/>
      <c r="G4027" s="34"/>
      <c r="H4027" s="33"/>
      <c r="I4027" s="33"/>
      <c r="J4027" s="33"/>
      <c r="K4027" s="33"/>
    </row>
    <row r="4028" spans="1:11" outlineLevel="1" x14ac:dyDescent="0.2">
      <c r="A4028" s="31"/>
      <c r="B4028" s="32"/>
      <c r="C4028" s="71" t="s">
        <v>8133</v>
      </c>
      <c r="D4028" s="64"/>
      <c r="E4028" s="65">
        <v>3.3</v>
      </c>
      <c r="F4028" s="34"/>
      <c r="G4028" s="34"/>
      <c r="H4028" s="33"/>
      <c r="I4028" s="33"/>
      <c r="J4028" s="33"/>
      <c r="K4028" s="33"/>
    </row>
    <row r="4029" spans="1:11" outlineLevel="1" x14ac:dyDescent="0.2">
      <c r="A4029" s="31"/>
      <c r="B4029" s="32"/>
      <c r="C4029" s="71" t="s">
        <v>8134</v>
      </c>
      <c r="D4029" s="64"/>
      <c r="E4029" s="65">
        <v>20.399999999999999</v>
      </c>
      <c r="F4029" s="34"/>
      <c r="G4029" s="34"/>
      <c r="H4029" s="33"/>
      <c r="I4029" s="33"/>
      <c r="J4029" s="33"/>
      <c r="K4029" s="33"/>
    </row>
    <row r="4030" spans="1:11" outlineLevel="1" x14ac:dyDescent="0.2">
      <c r="A4030" s="31"/>
      <c r="B4030" s="32"/>
      <c r="C4030" s="71" t="s">
        <v>8135</v>
      </c>
      <c r="D4030" s="64"/>
      <c r="E4030" s="65">
        <v>1.5</v>
      </c>
      <c r="F4030" s="34"/>
      <c r="G4030" s="34"/>
      <c r="H4030" s="33"/>
      <c r="I4030" s="33"/>
      <c r="J4030" s="33"/>
      <c r="K4030" s="33"/>
    </row>
    <row r="4031" spans="1:11" outlineLevel="1" x14ac:dyDescent="0.2">
      <c r="A4031" s="31"/>
      <c r="B4031" s="32"/>
      <c r="C4031" s="71" t="s">
        <v>8136</v>
      </c>
      <c r="D4031" s="64"/>
      <c r="E4031" s="65">
        <v>27</v>
      </c>
      <c r="F4031" s="34"/>
      <c r="G4031" s="34"/>
      <c r="H4031" s="33"/>
      <c r="I4031" s="33"/>
      <c r="J4031" s="33"/>
      <c r="K4031" s="33"/>
    </row>
    <row r="4032" spans="1:11" outlineLevel="1" x14ac:dyDescent="0.2">
      <c r="A4032" s="31"/>
      <c r="B4032" s="32"/>
      <c r="C4032" s="71" t="s">
        <v>564</v>
      </c>
      <c r="D4032" s="64"/>
      <c r="E4032" s="65"/>
      <c r="F4032" s="34"/>
      <c r="G4032" s="34"/>
      <c r="H4032" s="33"/>
      <c r="I4032" s="33"/>
      <c r="J4032" s="33"/>
      <c r="K4032" s="33"/>
    </row>
    <row r="4033" spans="1:11" outlineLevel="1" x14ac:dyDescent="0.2">
      <c r="A4033" s="31"/>
      <c r="B4033" s="32"/>
      <c r="C4033" s="71" t="s">
        <v>8137</v>
      </c>
      <c r="D4033" s="64"/>
      <c r="E4033" s="65">
        <v>16</v>
      </c>
      <c r="F4033" s="34"/>
      <c r="G4033" s="34"/>
      <c r="H4033" s="33"/>
      <c r="I4033" s="33"/>
      <c r="J4033" s="33"/>
      <c r="K4033" s="33"/>
    </row>
    <row r="4034" spans="1:11" outlineLevel="1" x14ac:dyDescent="0.2">
      <c r="A4034" s="31"/>
      <c r="B4034" s="32"/>
      <c r="C4034" s="71" t="s">
        <v>8138</v>
      </c>
      <c r="D4034" s="64"/>
      <c r="E4034" s="65">
        <v>9</v>
      </c>
      <c r="F4034" s="34"/>
      <c r="G4034" s="34"/>
      <c r="H4034" s="33"/>
      <c r="I4034" s="33"/>
      <c r="J4034" s="33"/>
      <c r="K4034" s="33"/>
    </row>
    <row r="4035" spans="1:11" outlineLevel="1" x14ac:dyDescent="0.2">
      <c r="A4035" s="31"/>
      <c r="B4035" s="32"/>
      <c r="C4035" s="71" t="s">
        <v>569</v>
      </c>
      <c r="D4035" s="64"/>
      <c r="E4035" s="65"/>
      <c r="F4035" s="34"/>
      <c r="G4035" s="34"/>
      <c r="H4035" s="33"/>
      <c r="I4035" s="33"/>
      <c r="J4035" s="33"/>
      <c r="K4035" s="33"/>
    </row>
    <row r="4036" spans="1:11" outlineLevel="1" x14ac:dyDescent="0.2">
      <c r="A4036" s="31"/>
      <c r="B4036" s="32"/>
      <c r="C4036" s="71" t="s">
        <v>8139</v>
      </c>
      <c r="D4036" s="64"/>
      <c r="E4036" s="65">
        <v>6.6</v>
      </c>
      <c r="F4036" s="34"/>
      <c r="G4036" s="34"/>
      <c r="H4036" s="33"/>
      <c r="I4036" s="33"/>
      <c r="J4036" s="33"/>
      <c r="K4036" s="33"/>
    </row>
    <row r="4037" spans="1:11" outlineLevel="1" x14ac:dyDescent="0.2">
      <c r="A4037" s="31"/>
      <c r="B4037" s="32"/>
      <c r="C4037" s="71" t="s">
        <v>8140</v>
      </c>
      <c r="D4037" s="64"/>
      <c r="E4037" s="65">
        <v>11.4</v>
      </c>
      <c r="F4037" s="34"/>
      <c r="G4037" s="34"/>
      <c r="H4037" s="33"/>
      <c r="I4037" s="33"/>
      <c r="J4037" s="33"/>
      <c r="K4037" s="33"/>
    </row>
    <row r="4038" spans="1:11" outlineLevel="1" x14ac:dyDescent="0.2">
      <c r="A4038" s="31"/>
      <c r="B4038" s="32"/>
      <c r="C4038" s="71" t="s">
        <v>8141</v>
      </c>
      <c r="D4038" s="64"/>
      <c r="E4038" s="65">
        <v>8.25</v>
      </c>
      <c r="F4038" s="34"/>
      <c r="G4038" s="34"/>
      <c r="H4038" s="33"/>
      <c r="I4038" s="33"/>
      <c r="J4038" s="33"/>
      <c r="K4038" s="33"/>
    </row>
    <row r="4039" spans="1:11" outlineLevel="1" x14ac:dyDescent="0.2">
      <c r="A4039" s="43">
        <v>313</v>
      </c>
      <c r="B4039" s="44" t="s">
        <v>3352</v>
      </c>
      <c r="C4039" s="59" t="s">
        <v>3353</v>
      </c>
      <c r="D4039" s="45" t="s">
        <v>172</v>
      </c>
      <c r="E4039" s="46">
        <v>352.31</v>
      </c>
      <c r="F4039" s="47">
        <v>0</v>
      </c>
      <c r="G4039" s="48">
        <f>ROUND(E4039*F4039,2)</f>
        <v>0</v>
      </c>
      <c r="H4039" s="46">
        <v>0</v>
      </c>
      <c r="I4039" s="46">
        <f>ROUND(E4039*H4039,2)</f>
        <v>0</v>
      </c>
      <c r="J4039" s="46">
        <v>5.8999999999999997E-2</v>
      </c>
      <c r="K4039" s="46">
        <f>ROUND(E4039*J4039,2)</f>
        <v>20.79</v>
      </c>
    </row>
    <row r="4040" spans="1:11" outlineLevel="1" x14ac:dyDescent="0.2">
      <c r="A4040" s="31"/>
      <c r="B4040" s="32"/>
      <c r="C4040" s="71" t="s">
        <v>8142</v>
      </c>
      <c r="D4040" s="64"/>
      <c r="E4040" s="65">
        <v>352.31</v>
      </c>
      <c r="F4040" s="34"/>
      <c r="G4040" s="34"/>
      <c r="H4040" s="33"/>
      <c r="I4040" s="33"/>
      <c r="J4040" s="33"/>
      <c r="K4040" s="33"/>
    </row>
    <row r="4041" spans="1:11" outlineLevel="1" x14ac:dyDescent="0.2">
      <c r="A4041" s="43">
        <v>314</v>
      </c>
      <c r="B4041" s="44" t="s">
        <v>3352</v>
      </c>
      <c r="C4041" s="59" t="s">
        <v>3353</v>
      </c>
      <c r="D4041" s="45" t="s">
        <v>172</v>
      </c>
      <c r="E4041" s="46">
        <v>388.24135000000001</v>
      </c>
      <c r="F4041" s="47">
        <v>0</v>
      </c>
      <c r="G4041" s="48">
        <f>ROUND(E4041*F4041,2)</f>
        <v>0</v>
      </c>
      <c r="H4041" s="46">
        <v>0</v>
      </c>
      <c r="I4041" s="46">
        <f>ROUND(E4041*H4041,2)</f>
        <v>0</v>
      </c>
      <c r="J4041" s="46">
        <v>5.8999999999999997E-2</v>
      </c>
      <c r="K4041" s="46">
        <f>ROUND(E4041*J4041,2)</f>
        <v>22.91</v>
      </c>
    </row>
    <row r="4042" spans="1:11" outlineLevel="1" x14ac:dyDescent="0.2">
      <c r="A4042" s="31"/>
      <c r="B4042" s="32"/>
      <c r="C4042" s="71" t="s">
        <v>8143</v>
      </c>
      <c r="D4042" s="64"/>
      <c r="E4042" s="65">
        <v>388.24135000000001</v>
      </c>
      <c r="F4042" s="34"/>
      <c r="G4042" s="34"/>
      <c r="H4042" s="33"/>
      <c r="I4042" s="33"/>
      <c r="J4042" s="33"/>
      <c r="K4042" s="33"/>
    </row>
    <row r="4043" spans="1:11" ht="22.5" outlineLevel="1" x14ac:dyDescent="0.2">
      <c r="A4043" s="43">
        <v>315</v>
      </c>
      <c r="B4043" s="44" t="s">
        <v>3355</v>
      </c>
      <c r="C4043" s="59" t="s">
        <v>3356</v>
      </c>
      <c r="D4043" s="45" t="s">
        <v>172</v>
      </c>
      <c r="E4043" s="46">
        <v>2709.87</v>
      </c>
      <c r="F4043" s="47">
        <v>0</v>
      </c>
      <c r="G4043" s="48">
        <f>ROUND(E4043*F4043,2)</f>
        <v>0</v>
      </c>
      <c r="H4043" s="46">
        <v>0</v>
      </c>
      <c r="I4043" s="46">
        <f>ROUND(E4043*H4043,2)</f>
        <v>0</v>
      </c>
      <c r="J4043" s="46">
        <v>0.02</v>
      </c>
      <c r="K4043" s="46">
        <f>ROUND(E4043*J4043,2)</f>
        <v>54.2</v>
      </c>
    </row>
    <row r="4044" spans="1:11" outlineLevel="1" x14ac:dyDescent="0.2">
      <c r="A4044" s="31"/>
      <c r="B4044" s="32"/>
      <c r="C4044" s="71" t="s">
        <v>8144</v>
      </c>
      <c r="D4044" s="64"/>
      <c r="E4044" s="65">
        <v>2709.87</v>
      </c>
      <c r="F4044" s="34"/>
      <c r="G4044" s="34"/>
      <c r="H4044" s="33"/>
      <c r="I4044" s="33"/>
      <c r="J4044" s="33"/>
      <c r="K4044" s="33"/>
    </row>
    <row r="4045" spans="1:11" ht="22.5" outlineLevel="1" x14ac:dyDescent="0.2">
      <c r="A4045" s="43">
        <v>316</v>
      </c>
      <c r="B4045" s="44" t="s">
        <v>8145</v>
      </c>
      <c r="C4045" s="59" t="s">
        <v>8146</v>
      </c>
      <c r="D4045" s="45" t="s">
        <v>172</v>
      </c>
      <c r="E4045" s="46">
        <v>214.93</v>
      </c>
      <c r="F4045" s="47">
        <v>0</v>
      </c>
      <c r="G4045" s="48">
        <f>ROUND(E4045*F4045,2)</f>
        <v>0</v>
      </c>
      <c r="H4045" s="46">
        <v>0</v>
      </c>
      <c r="I4045" s="46">
        <f>ROUND(E4045*H4045,2)</f>
        <v>0</v>
      </c>
      <c r="J4045" s="46">
        <v>0.05</v>
      </c>
      <c r="K4045" s="46">
        <f>ROUND(E4045*J4045,2)</f>
        <v>10.75</v>
      </c>
    </row>
    <row r="4046" spans="1:11" outlineLevel="1" x14ac:dyDescent="0.2">
      <c r="A4046" s="31"/>
      <c r="B4046" s="32"/>
      <c r="C4046" s="71" t="s">
        <v>8147</v>
      </c>
      <c r="D4046" s="64"/>
      <c r="E4046" s="65">
        <v>214.93</v>
      </c>
      <c r="F4046" s="34"/>
      <c r="G4046" s="34"/>
      <c r="H4046" s="33"/>
      <c r="I4046" s="33"/>
      <c r="J4046" s="33"/>
      <c r="K4046" s="33"/>
    </row>
    <row r="4047" spans="1:11" ht="22.5" outlineLevel="1" x14ac:dyDescent="0.2">
      <c r="A4047" s="43">
        <v>317</v>
      </c>
      <c r="B4047" s="44" t="s">
        <v>3358</v>
      </c>
      <c r="C4047" s="59" t="s">
        <v>3359</v>
      </c>
      <c r="D4047" s="45" t="s">
        <v>172</v>
      </c>
      <c r="E4047" s="46">
        <v>5109.5277999999998</v>
      </c>
      <c r="F4047" s="47">
        <v>0</v>
      </c>
      <c r="G4047" s="48">
        <f>ROUND(E4047*F4047,2)</f>
        <v>0</v>
      </c>
      <c r="H4047" s="46">
        <v>0</v>
      </c>
      <c r="I4047" s="46">
        <f>ROUND(E4047*H4047,2)</f>
        <v>0</v>
      </c>
      <c r="J4047" s="46">
        <v>0.02</v>
      </c>
      <c r="K4047" s="46">
        <f>ROUND(E4047*J4047,2)</f>
        <v>102.19</v>
      </c>
    </row>
    <row r="4048" spans="1:11" outlineLevel="1" x14ac:dyDescent="0.2">
      <c r="A4048" s="31"/>
      <c r="B4048" s="32"/>
      <c r="C4048" s="71" t="s">
        <v>7049</v>
      </c>
      <c r="D4048" s="64"/>
      <c r="E4048" s="65">
        <v>5210.2878000000001</v>
      </c>
      <c r="F4048" s="34"/>
      <c r="G4048" s="34"/>
      <c r="H4048" s="33"/>
      <c r="I4048" s="33"/>
      <c r="J4048" s="33"/>
      <c r="K4048" s="33"/>
    </row>
    <row r="4049" spans="1:11" outlineLevel="1" x14ac:dyDescent="0.2">
      <c r="A4049" s="31"/>
      <c r="B4049" s="32"/>
      <c r="C4049" s="71" t="s">
        <v>8148</v>
      </c>
      <c r="D4049" s="64"/>
      <c r="E4049" s="65">
        <v>-100.76</v>
      </c>
      <c r="F4049" s="34"/>
      <c r="G4049" s="34"/>
      <c r="H4049" s="33"/>
      <c r="I4049" s="33"/>
      <c r="J4049" s="33"/>
      <c r="K4049" s="33"/>
    </row>
    <row r="4050" spans="1:11" ht="22.5" outlineLevel="1" x14ac:dyDescent="0.2">
      <c r="A4050" s="43">
        <v>318</v>
      </c>
      <c r="B4050" s="44" t="s">
        <v>3361</v>
      </c>
      <c r="C4050" s="59" t="s">
        <v>3362</v>
      </c>
      <c r="D4050" s="45" t="s">
        <v>172</v>
      </c>
      <c r="E4050" s="46">
        <v>429.41390000000001</v>
      </c>
      <c r="F4050" s="47">
        <v>0</v>
      </c>
      <c r="G4050" s="48">
        <f>ROUND(E4050*F4050,2)</f>
        <v>0</v>
      </c>
      <c r="H4050" s="46">
        <v>0</v>
      </c>
      <c r="I4050" s="46">
        <f>ROUND(E4050*H4050,2)</f>
        <v>0</v>
      </c>
      <c r="J4050" s="46">
        <v>4.5999999999999999E-2</v>
      </c>
      <c r="K4050" s="46">
        <f>ROUND(E4050*J4050,2)</f>
        <v>19.75</v>
      </c>
    </row>
    <row r="4051" spans="1:11" outlineLevel="1" x14ac:dyDescent="0.2">
      <c r="A4051" s="31"/>
      <c r="B4051" s="32"/>
      <c r="C4051" s="71" t="s">
        <v>3363</v>
      </c>
      <c r="D4051" s="64"/>
      <c r="E4051" s="65"/>
      <c r="F4051" s="34"/>
      <c r="G4051" s="34"/>
      <c r="H4051" s="33"/>
      <c r="I4051" s="33"/>
      <c r="J4051" s="33"/>
      <c r="K4051" s="33"/>
    </row>
    <row r="4052" spans="1:11" outlineLevel="1" x14ac:dyDescent="0.2">
      <c r="A4052" s="31"/>
      <c r="B4052" s="32"/>
      <c r="C4052" s="71" t="s">
        <v>395</v>
      </c>
      <c r="D4052" s="64"/>
      <c r="E4052" s="65"/>
      <c r="F4052" s="34"/>
      <c r="G4052" s="34"/>
      <c r="H4052" s="33"/>
      <c r="I4052" s="33"/>
      <c r="J4052" s="33"/>
      <c r="K4052" s="33"/>
    </row>
    <row r="4053" spans="1:11" outlineLevel="1" x14ac:dyDescent="0.2">
      <c r="A4053" s="31"/>
      <c r="B4053" s="32"/>
      <c r="C4053" s="71" t="s">
        <v>8149</v>
      </c>
      <c r="D4053" s="64"/>
      <c r="E4053" s="65">
        <v>18.965599999999998</v>
      </c>
      <c r="F4053" s="34"/>
      <c r="G4053" s="34"/>
      <c r="H4053" s="33"/>
      <c r="I4053" s="33"/>
      <c r="J4053" s="33"/>
      <c r="K4053" s="33"/>
    </row>
    <row r="4054" spans="1:11" outlineLevel="1" x14ac:dyDescent="0.2">
      <c r="A4054" s="31"/>
      <c r="B4054" s="32"/>
      <c r="C4054" s="71" t="s">
        <v>1183</v>
      </c>
      <c r="D4054" s="64"/>
      <c r="E4054" s="65">
        <v>-1.6160000000000001</v>
      </c>
      <c r="F4054" s="34"/>
      <c r="G4054" s="34"/>
      <c r="H4054" s="33"/>
      <c r="I4054" s="33"/>
      <c r="J4054" s="33"/>
      <c r="K4054" s="33"/>
    </row>
    <row r="4055" spans="1:11" outlineLevel="1" x14ac:dyDescent="0.2">
      <c r="A4055" s="31"/>
      <c r="B4055" s="32"/>
      <c r="C4055" s="71" t="s">
        <v>8150</v>
      </c>
      <c r="D4055" s="64"/>
      <c r="E4055" s="65">
        <v>70.882400000000004</v>
      </c>
      <c r="F4055" s="34"/>
      <c r="G4055" s="34"/>
      <c r="H4055" s="33"/>
      <c r="I4055" s="33"/>
      <c r="J4055" s="33"/>
      <c r="K4055" s="33"/>
    </row>
    <row r="4056" spans="1:11" outlineLevel="1" x14ac:dyDescent="0.2">
      <c r="A4056" s="31"/>
      <c r="B4056" s="32"/>
      <c r="C4056" s="71" t="s">
        <v>1269</v>
      </c>
      <c r="D4056" s="64"/>
      <c r="E4056" s="65">
        <v>-1.8089999999999999</v>
      </c>
      <c r="F4056" s="34"/>
      <c r="G4056" s="34"/>
      <c r="H4056" s="33"/>
      <c r="I4056" s="33"/>
      <c r="J4056" s="33"/>
      <c r="K4056" s="33"/>
    </row>
    <row r="4057" spans="1:11" outlineLevel="1" x14ac:dyDescent="0.2">
      <c r="A4057" s="31"/>
      <c r="B4057" s="32"/>
      <c r="C4057" s="71" t="s">
        <v>3660</v>
      </c>
      <c r="D4057" s="64"/>
      <c r="E4057" s="65">
        <v>-1.32</v>
      </c>
      <c r="F4057" s="34"/>
      <c r="G4057" s="34"/>
      <c r="H4057" s="33"/>
      <c r="I4057" s="33"/>
      <c r="J4057" s="33"/>
      <c r="K4057" s="33"/>
    </row>
    <row r="4058" spans="1:11" outlineLevel="1" x14ac:dyDescent="0.2">
      <c r="A4058" s="31"/>
      <c r="B4058" s="32"/>
      <c r="C4058" s="71" t="s">
        <v>8151</v>
      </c>
      <c r="D4058" s="64"/>
      <c r="E4058" s="65">
        <v>2.19</v>
      </c>
      <c r="F4058" s="34"/>
      <c r="G4058" s="34"/>
      <c r="H4058" s="33"/>
      <c r="I4058" s="33"/>
      <c r="J4058" s="33"/>
      <c r="K4058" s="33"/>
    </row>
    <row r="4059" spans="1:11" outlineLevel="1" x14ac:dyDescent="0.2">
      <c r="A4059" s="31"/>
      <c r="B4059" s="32"/>
      <c r="C4059" s="71" t="s">
        <v>8152</v>
      </c>
      <c r="D4059" s="64"/>
      <c r="E4059" s="65">
        <v>71.376599999999996</v>
      </c>
      <c r="F4059" s="34"/>
      <c r="G4059" s="34"/>
      <c r="H4059" s="33"/>
      <c r="I4059" s="33"/>
      <c r="J4059" s="33"/>
      <c r="K4059" s="33"/>
    </row>
    <row r="4060" spans="1:11" outlineLevel="1" x14ac:dyDescent="0.2">
      <c r="A4060" s="31"/>
      <c r="B4060" s="32"/>
      <c r="C4060" s="71" t="s">
        <v>706</v>
      </c>
      <c r="D4060" s="64"/>
      <c r="E4060" s="65">
        <v>-1.8180000000000001</v>
      </c>
      <c r="F4060" s="34"/>
      <c r="G4060" s="34"/>
      <c r="H4060" s="33"/>
      <c r="I4060" s="33"/>
      <c r="J4060" s="33"/>
      <c r="K4060" s="33"/>
    </row>
    <row r="4061" spans="1:11" outlineLevel="1" x14ac:dyDescent="0.2">
      <c r="A4061" s="31"/>
      <c r="B4061" s="32"/>
      <c r="C4061" s="71" t="s">
        <v>6584</v>
      </c>
      <c r="D4061" s="64"/>
      <c r="E4061" s="65">
        <v>-1.331</v>
      </c>
      <c r="F4061" s="34"/>
      <c r="G4061" s="34"/>
      <c r="H4061" s="33"/>
      <c r="I4061" s="33"/>
      <c r="J4061" s="33"/>
      <c r="K4061" s="33"/>
    </row>
    <row r="4062" spans="1:11" outlineLevel="1" x14ac:dyDescent="0.2">
      <c r="A4062" s="31"/>
      <c r="B4062" s="32"/>
      <c r="C4062" s="71" t="s">
        <v>8151</v>
      </c>
      <c r="D4062" s="64"/>
      <c r="E4062" s="65">
        <v>2.19</v>
      </c>
      <c r="F4062" s="34"/>
      <c r="G4062" s="34"/>
      <c r="H4062" s="33"/>
      <c r="I4062" s="33"/>
      <c r="J4062" s="33"/>
      <c r="K4062" s="33"/>
    </row>
    <row r="4063" spans="1:11" outlineLevel="1" x14ac:dyDescent="0.2">
      <c r="A4063" s="31"/>
      <c r="B4063" s="32"/>
      <c r="C4063" s="71" t="s">
        <v>404</v>
      </c>
      <c r="D4063" s="64"/>
      <c r="E4063" s="65"/>
      <c r="F4063" s="34"/>
      <c r="G4063" s="34"/>
      <c r="H4063" s="33"/>
      <c r="I4063" s="33"/>
      <c r="J4063" s="33"/>
      <c r="K4063" s="33"/>
    </row>
    <row r="4064" spans="1:11" outlineLevel="1" x14ac:dyDescent="0.2">
      <c r="A4064" s="31"/>
      <c r="B4064" s="32"/>
      <c r="C4064" s="71" t="s">
        <v>8153</v>
      </c>
      <c r="D4064" s="64"/>
      <c r="E4064" s="65">
        <v>37.344999999999999</v>
      </c>
      <c r="F4064" s="34"/>
      <c r="G4064" s="34"/>
      <c r="H4064" s="33"/>
      <c r="I4064" s="33"/>
      <c r="J4064" s="33"/>
      <c r="K4064" s="33"/>
    </row>
    <row r="4065" spans="1:11" outlineLevel="1" x14ac:dyDescent="0.2">
      <c r="A4065" s="31"/>
      <c r="B4065" s="32"/>
      <c r="C4065" s="71" t="s">
        <v>8154</v>
      </c>
      <c r="D4065" s="64"/>
      <c r="E4065" s="65">
        <v>34.65</v>
      </c>
      <c r="F4065" s="34"/>
      <c r="G4065" s="34"/>
      <c r="H4065" s="33"/>
      <c r="I4065" s="33"/>
      <c r="J4065" s="33"/>
      <c r="K4065" s="33"/>
    </row>
    <row r="4066" spans="1:11" outlineLevel="1" x14ac:dyDescent="0.2">
      <c r="A4066" s="31"/>
      <c r="B4066" s="32"/>
      <c r="C4066" s="71" t="s">
        <v>1177</v>
      </c>
      <c r="D4066" s="64"/>
      <c r="E4066" s="65">
        <v>-3.2320000000000002</v>
      </c>
      <c r="F4066" s="34"/>
      <c r="G4066" s="34"/>
      <c r="H4066" s="33"/>
      <c r="I4066" s="33"/>
      <c r="J4066" s="33"/>
      <c r="K4066" s="33"/>
    </row>
    <row r="4067" spans="1:11" outlineLevel="1" x14ac:dyDescent="0.2">
      <c r="A4067" s="31"/>
      <c r="B4067" s="32"/>
      <c r="C4067" s="71" t="s">
        <v>8155</v>
      </c>
      <c r="D4067" s="64"/>
      <c r="E4067" s="65">
        <v>66.430000000000007</v>
      </c>
      <c r="F4067" s="34"/>
      <c r="G4067" s="34"/>
      <c r="H4067" s="33"/>
      <c r="I4067" s="33"/>
      <c r="J4067" s="33"/>
      <c r="K4067" s="33"/>
    </row>
    <row r="4068" spans="1:11" outlineLevel="1" x14ac:dyDescent="0.2">
      <c r="A4068" s="31"/>
      <c r="B4068" s="32"/>
      <c r="C4068" s="71" t="s">
        <v>1183</v>
      </c>
      <c r="D4068" s="64"/>
      <c r="E4068" s="65">
        <v>-1.6160000000000001</v>
      </c>
      <c r="F4068" s="34"/>
      <c r="G4068" s="34"/>
      <c r="H4068" s="33"/>
      <c r="I4068" s="33"/>
      <c r="J4068" s="33"/>
      <c r="K4068" s="33"/>
    </row>
    <row r="4069" spans="1:11" outlineLevel="1" x14ac:dyDescent="0.2">
      <c r="A4069" s="31"/>
      <c r="B4069" s="32"/>
      <c r="C4069" s="71" t="s">
        <v>6603</v>
      </c>
      <c r="D4069" s="64"/>
      <c r="E4069" s="65">
        <v>0.48399999999999999</v>
      </c>
      <c r="F4069" s="34"/>
      <c r="G4069" s="34"/>
      <c r="H4069" s="33"/>
      <c r="I4069" s="33"/>
      <c r="J4069" s="33"/>
      <c r="K4069" s="33"/>
    </row>
    <row r="4070" spans="1:11" outlineLevel="1" x14ac:dyDescent="0.2">
      <c r="A4070" s="31"/>
      <c r="B4070" s="32"/>
      <c r="C4070" s="71" t="s">
        <v>8156</v>
      </c>
      <c r="D4070" s="64"/>
      <c r="E4070" s="65">
        <v>25.41</v>
      </c>
      <c r="F4070" s="34"/>
      <c r="G4070" s="34"/>
      <c r="H4070" s="33"/>
      <c r="I4070" s="33"/>
      <c r="J4070" s="33"/>
      <c r="K4070" s="33"/>
    </row>
    <row r="4071" spans="1:11" outlineLevel="1" x14ac:dyDescent="0.2">
      <c r="A4071" s="31"/>
      <c r="B4071" s="32"/>
      <c r="C4071" s="71" t="s">
        <v>6605</v>
      </c>
      <c r="D4071" s="64"/>
      <c r="E4071" s="65">
        <v>-2.0706000000000002</v>
      </c>
      <c r="F4071" s="34"/>
      <c r="G4071" s="34"/>
      <c r="H4071" s="33"/>
      <c r="I4071" s="33"/>
      <c r="J4071" s="33"/>
      <c r="K4071" s="33"/>
    </row>
    <row r="4072" spans="1:11" outlineLevel="1" x14ac:dyDescent="0.2">
      <c r="A4072" s="31"/>
      <c r="B4072" s="32"/>
      <c r="C4072" s="71" t="s">
        <v>6606</v>
      </c>
      <c r="D4072" s="64"/>
      <c r="E4072" s="65">
        <v>2.794</v>
      </c>
      <c r="F4072" s="34"/>
      <c r="G4072" s="34"/>
      <c r="H4072" s="33"/>
      <c r="I4072" s="33"/>
      <c r="J4072" s="33"/>
      <c r="K4072" s="33"/>
    </row>
    <row r="4073" spans="1:11" outlineLevel="1" x14ac:dyDescent="0.2">
      <c r="A4073" s="31"/>
      <c r="B4073" s="32"/>
      <c r="C4073" s="71" t="s">
        <v>8157</v>
      </c>
      <c r="D4073" s="64"/>
      <c r="E4073" s="65">
        <v>73.5</v>
      </c>
      <c r="F4073" s="34"/>
      <c r="G4073" s="34"/>
      <c r="H4073" s="33"/>
      <c r="I4073" s="33"/>
      <c r="J4073" s="33"/>
      <c r="K4073" s="33"/>
    </row>
    <row r="4074" spans="1:11" outlineLevel="1" x14ac:dyDescent="0.2">
      <c r="A4074" s="31"/>
      <c r="B4074" s="32"/>
      <c r="C4074" s="71" t="s">
        <v>1687</v>
      </c>
      <c r="D4074" s="64"/>
      <c r="E4074" s="65">
        <v>-3.6360000000000001</v>
      </c>
      <c r="F4074" s="34"/>
      <c r="G4074" s="34"/>
      <c r="H4074" s="33"/>
      <c r="I4074" s="33"/>
      <c r="J4074" s="33"/>
      <c r="K4074" s="33"/>
    </row>
    <row r="4075" spans="1:11" outlineLevel="1" x14ac:dyDescent="0.2">
      <c r="A4075" s="31"/>
      <c r="B4075" s="32"/>
      <c r="C4075" s="71" t="s">
        <v>6591</v>
      </c>
      <c r="D4075" s="64"/>
      <c r="E4075" s="65">
        <v>-4.34</v>
      </c>
      <c r="F4075" s="34"/>
      <c r="G4075" s="34"/>
      <c r="H4075" s="33"/>
      <c r="I4075" s="33"/>
      <c r="J4075" s="33"/>
      <c r="K4075" s="33"/>
    </row>
    <row r="4076" spans="1:11" outlineLevel="1" x14ac:dyDescent="0.2">
      <c r="A4076" s="31"/>
      <c r="B4076" s="32"/>
      <c r="C4076" s="71" t="s">
        <v>8158</v>
      </c>
      <c r="D4076" s="64"/>
      <c r="E4076" s="65">
        <v>3.0628000000000002</v>
      </c>
      <c r="F4076" s="34"/>
      <c r="G4076" s="34"/>
      <c r="H4076" s="33"/>
      <c r="I4076" s="33"/>
      <c r="J4076" s="33"/>
      <c r="K4076" s="33"/>
    </row>
    <row r="4077" spans="1:11" outlineLevel="1" x14ac:dyDescent="0.2">
      <c r="A4077" s="31"/>
      <c r="B4077" s="32"/>
      <c r="C4077" s="71" t="s">
        <v>8159</v>
      </c>
      <c r="D4077" s="64"/>
      <c r="E4077" s="65">
        <v>4.8112000000000004</v>
      </c>
      <c r="F4077" s="34"/>
      <c r="G4077" s="34"/>
      <c r="H4077" s="33"/>
      <c r="I4077" s="33"/>
      <c r="J4077" s="33"/>
      <c r="K4077" s="33"/>
    </row>
    <row r="4078" spans="1:11" outlineLevel="1" x14ac:dyDescent="0.2">
      <c r="A4078" s="31"/>
      <c r="B4078" s="32"/>
      <c r="C4078" s="71" t="s">
        <v>8160</v>
      </c>
      <c r="D4078" s="64"/>
      <c r="E4078" s="65">
        <v>36.784999999999997</v>
      </c>
      <c r="F4078" s="34"/>
      <c r="G4078" s="34"/>
      <c r="H4078" s="33"/>
      <c r="I4078" s="33"/>
      <c r="J4078" s="33"/>
      <c r="K4078" s="33"/>
    </row>
    <row r="4079" spans="1:11" outlineLevel="1" x14ac:dyDescent="0.2">
      <c r="A4079" s="31"/>
      <c r="B4079" s="32"/>
      <c r="C4079" s="71" t="s">
        <v>8161</v>
      </c>
      <c r="D4079" s="64"/>
      <c r="E4079" s="65">
        <v>12.95</v>
      </c>
      <c r="F4079" s="34"/>
      <c r="G4079" s="34"/>
      <c r="H4079" s="33"/>
      <c r="I4079" s="33"/>
      <c r="J4079" s="33"/>
      <c r="K4079" s="33"/>
    </row>
    <row r="4080" spans="1:11" outlineLevel="1" x14ac:dyDescent="0.2">
      <c r="A4080" s="31"/>
      <c r="B4080" s="32"/>
      <c r="C4080" s="71" t="s">
        <v>408</v>
      </c>
      <c r="D4080" s="64"/>
      <c r="E4080" s="65"/>
      <c r="F4080" s="34"/>
      <c r="G4080" s="34"/>
      <c r="H4080" s="33"/>
      <c r="I4080" s="33"/>
      <c r="J4080" s="33"/>
      <c r="K4080" s="33"/>
    </row>
    <row r="4081" spans="1:11" outlineLevel="1" x14ac:dyDescent="0.2">
      <c r="A4081" s="31"/>
      <c r="B4081" s="32"/>
      <c r="C4081" s="71" t="s">
        <v>8162</v>
      </c>
      <c r="D4081" s="64"/>
      <c r="E4081" s="65">
        <v>25.48</v>
      </c>
      <c r="F4081" s="34"/>
      <c r="G4081" s="34"/>
      <c r="H4081" s="33"/>
      <c r="I4081" s="33"/>
      <c r="J4081" s="33"/>
      <c r="K4081" s="33"/>
    </row>
    <row r="4082" spans="1:11" outlineLevel="1" x14ac:dyDescent="0.2">
      <c r="A4082" s="31"/>
      <c r="B4082" s="32"/>
      <c r="C4082" s="71" t="s">
        <v>705</v>
      </c>
      <c r="D4082" s="64"/>
      <c r="E4082" s="65">
        <v>-2.02</v>
      </c>
      <c r="F4082" s="34"/>
      <c r="G4082" s="34"/>
      <c r="H4082" s="33"/>
      <c r="I4082" s="33"/>
      <c r="J4082" s="33"/>
      <c r="K4082" s="33"/>
    </row>
    <row r="4083" spans="1:11" outlineLevel="1" x14ac:dyDescent="0.2">
      <c r="A4083" s="31"/>
      <c r="B4083" s="32"/>
      <c r="C4083" s="71" t="s">
        <v>8163</v>
      </c>
      <c r="D4083" s="64"/>
      <c r="E4083" s="65">
        <v>2.7719999999999998</v>
      </c>
      <c r="F4083" s="34"/>
      <c r="G4083" s="34"/>
      <c r="H4083" s="33"/>
      <c r="I4083" s="33"/>
      <c r="J4083" s="33"/>
      <c r="K4083" s="33"/>
    </row>
    <row r="4084" spans="1:11" outlineLevel="1" x14ac:dyDescent="0.2">
      <c r="A4084" s="31"/>
      <c r="B4084" s="32"/>
      <c r="C4084" s="71" t="s">
        <v>8164</v>
      </c>
      <c r="D4084" s="64"/>
      <c r="E4084" s="65">
        <v>65.275000000000006</v>
      </c>
      <c r="F4084" s="34"/>
      <c r="G4084" s="34"/>
      <c r="H4084" s="33"/>
      <c r="I4084" s="33"/>
      <c r="J4084" s="33"/>
      <c r="K4084" s="33"/>
    </row>
    <row r="4085" spans="1:11" outlineLevel="1" x14ac:dyDescent="0.2">
      <c r="A4085" s="31"/>
      <c r="B4085" s="32"/>
      <c r="C4085" s="71" t="s">
        <v>1177</v>
      </c>
      <c r="D4085" s="64"/>
      <c r="E4085" s="65">
        <v>-3.2320000000000002</v>
      </c>
      <c r="F4085" s="34"/>
      <c r="G4085" s="34"/>
      <c r="H4085" s="33"/>
      <c r="I4085" s="33"/>
      <c r="J4085" s="33"/>
      <c r="K4085" s="33"/>
    </row>
    <row r="4086" spans="1:11" outlineLevel="1" x14ac:dyDescent="0.2">
      <c r="A4086" s="31"/>
      <c r="B4086" s="32"/>
      <c r="C4086" s="71" t="s">
        <v>8165</v>
      </c>
      <c r="D4086" s="64"/>
      <c r="E4086" s="65">
        <v>0.96799999999999997</v>
      </c>
      <c r="F4086" s="34"/>
      <c r="G4086" s="34"/>
      <c r="H4086" s="33"/>
      <c r="I4086" s="33"/>
      <c r="J4086" s="33"/>
      <c r="K4086" s="33"/>
    </row>
    <row r="4087" spans="1:11" outlineLevel="1" x14ac:dyDescent="0.2">
      <c r="A4087" s="31"/>
      <c r="B4087" s="32"/>
      <c r="C4087" s="71" t="s">
        <v>411</v>
      </c>
      <c r="D4087" s="64"/>
      <c r="E4087" s="65"/>
      <c r="F4087" s="34"/>
      <c r="G4087" s="34"/>
      <c r="H4087" s="33"/>
      <c r="I4087" s="33"/>
      <c r="J4087" s="33"/>
      <c r="K4087" s="33"/>
    </row>
    <row r="4088" spans="1:11" outlineLevel="1" x14ac:dyDescent="0.2">
      <c r="A4088" s="31"/>
      <c r="B4088" s="32"/>
      <c r="C4088" s="71" t="s">
        <v>8166</v>
      </c>
      <c r="D4088" s="64"/>
      <c r="E4088" s="65">
        <v>26.25</v>
      </c>
      <c r="F4088" s="34"/>
      <c r="G4088" s="34"/>
      <c r="H4088" s="33"/>
      <c r="I4088" s="33"/>
      <c r="J4088" s="33"/>
      <c r="K4088" s="33"/>
    </row>
    <row r="4089" spans="1:11" outlineLevel="1" x14ac:dyDescent="0.2">
      <c r="A4089" s="31"/>
      <c r="B4089" s="32"/>
      <c r="C4089" s="71" t="s">
        <v>705</v>
      </c>
      <c r="D4089" s="64"/>
      <c r="E4089" s="65">
        <v>-2.02</v>
      </c>
      <c r="F4089" s="34"/>
      <c r="G4089" s="34"/>
      <c r="H4089" s="33"/>
      <c r="I4089" s="33"/>
      <c r="J4089" s="33"/>
      <c r="K4089" s="33"/>
    </row>
    <row r="4090" spans="1:11" outlineLevel="1" x14ac:dyDescent="0.2">
      <c r="A4090" s="31"/>
      <c r="B4090" s="32"/>
      <c r="C4090" s="71" t="s">
        <v>6636</v>
      </c>
      <c r="D4090" s="64"/>
      <c r="E4090" s="65">
        <v>2.016</v>
      </c>
      <c r="F4090" s="34"/>
      <c r="G4090" s="34"/>
      <c r="H4090" s="33"/>
      <c r="I4090" s="33"/>
      <c r="J4090" s="33"/>
      <c r="K4090" s="33"/>
    </row>
    <row r="4091" spans="1:11" outlineLevel="1" x14ac:dyDescent="0.2">
      <c r="A4091" s="31"/>
      <c r="B4091" s="32"/>
      <c r="C4091" s="71" t="s">
        <v>8167</v>
      </c>
      <c r="D4091" s="64"/>
      <c r="E4091" s="65">
        <v>67.515000000000001</v>
      </c>
      <c r="F4091" s="34"/>
      <c r="G4091" s="34"/>
      <c r="H4091" s="33"/>
      <c r="I4091" s="33"/>
      <c r="J4091" s="33"/>
      <c r="K4091" s="33"/>
    </row>
    <row r="4092" spans="1:11" outlineLevel="1" x14ac:dyDescent="0.2">
      <c r="A4092" s="31"/>
      <c r="B4092" s="32"/>
      <c r="C4092" s="71" t="s">
        <v>1177</v>
      </c>
      <c r="D4092" s="64"/>
      <c r="E4092" s="65">
        <v>-3.2320000000000002</v>
      </c>
      <c r="F4092" s="34"/>
      <c r="G4092" s="34"/>
      <c r="H4092" s="33"/>
      <c r="I4092" s="33"/>
      <c r="J4092" s="33"/>
      <c r="K4092" s="33"/>
    </row>
    <row r="4093" spans="1:11" outlineLevel="1" x14ac:dyDescent="0.2">
      <c r="A4093" s="31"/>
      <c r="B4093" s="32"/>
      <c r="C4093" s="71" t="s">
        <v>415</v>
      </c>
      <c r="D4093" s="64"/>
      <c r="E4093" s="65"/>
      <c r="F4093" s="34"/>
      <c r="G4093" s="34"/>
      <c r="H4093" s="33"/>
      <c r="I4093" s="33"/>
      <c r="J4093" s="33"/>
      <c r="K4093" s="33"/>
    </row>
    <row r="4094" spans="1:11" outlineLevel="1" x14ac:dyDescent="0.2">
      <c r="A4094" s="31"/>
      <c r="B4094" s="32"/>
      <c r="C4094" s="71" t="s">
        <v>8168</v>
      </c>
      <c r="D4094" s="64"/>
      <c r="E4094" s="65">
        <v>44.552500000000002</v>
      </c>
      <c r="F4094" s="34"/>
      <c r="G4094" s="34"/>
      <c r="H4094" s="33"/>
      <c r="I4094" s="33"/>
      <c r="J4094" s="33"/>
      <c r="K4094" s="33"/>
    </row>
    <row r="4095" spans="1:11" outlineLevel="1" x14ac:dyDescent="0.2">
      <c r="A4095" s="31"/>
      <c r="B4095" s="32"/>
      <c r="C4095" s="71" t="s">
        <v>708</v>
      </c>
      <c r="D4095" s="64"/>
      <c r="E4095" s="65">
        <v>-4.8479999999999999</v>
      </c>
      <c r="F4095" s="34"/>
      <c r="G4095" s="34"/>
      <c r="H4095" s="33"/>
      <c r="I4095" s="33"/>
      <c r="J4095" s="33"/>
      <c r="K4095" s="33"/>
    </row>
    <row r="4096" spans="1:11" outlineLevel="1" x14ac:dyDescent="0.2">
      <c r="A4096" s="31"/>
      <c r="B4096" s="32"/>
      <c r="C4096" s="71" t="s">
        <v>8169</v>
      </c>
      <c r="D4096" s="64"/>
      <c r="E4096" s="65">
        <v>21.122499999999999</v>
      </c>
      <c r="F4096" s="34"/>
      <c r="G4096" s="34"/>
      <c r="H4096" s="33"/>
      <c r="I4096" s="33"/>
      <c r="J4096" s="33"/>
      <c r="K4096" s="33"/>
    </row>
    <row r="4097" spans="1:11" outlineLevel="1" x14ac:dyDescent="0.2">
      <c r="A4097" s="31"/>
      <c r="B4097" s="32"/>
      <c r="C4097" s="71" t="s">
        <v>1579</v>
      </c>
      <c r="D4097" s="64"/>
      <c r="E4097" s="65">
        <v>-2.0299999999999998</v>
      </c>
      <c r="F4097" s="34"/>
      <c r="G4097" s="34"/>
      <c r="H4097" s="33"/>
      <c r="I4097" s="33"/>
      <c r="J4097" s="33"/>
      <c r="K4097" s="33"/>
    </row>
    <row r="4098" spans="1:11" outlineLevel="1" x14ac:dyDescent="0.2">
      <c r="A4098" s="31"/>
      <c r="B4098" s="32"/>
      <c r="C4098" s="71" t="s">
        <v>6646</v>
      </c>
      <c r="D4098" s="64"/>
      <c r="E4098" s="65">
        <v>2.024</v>
      </c>
      <c r="F4098" s="34"/>
      <c r="G4098" s="34"/>
      <c r="H4098" s="33"/>
      <c r="I4098" s="33"/>
      <c r="J4098" s="33"/>
      <c r="K4098" s="33"/>
    </row>
    <row r="4099" spans="1:11" outlineLevel="1" x14ac:dyDescent="0.2">
      <c r="A4099" s="31"/>
      <c r="B4099" s="32"/>
      <c r="C4099" s="71" t="s">
        <v>8170</v>
      </c>
      <c r="D4099" s="64"/>
      <c r="E4099" s="65">
        <v>32.588999999999999</v>
      </c>
      <c r="F4099" s="34"/>
      <c r="G4099" s="34"/>
      <c r="H4099" s="33"/>
      <c r="I4099" s="33"/>
      <c r="J4099" s="33"/>
      <c r="K4099" s="33"/>
    </row>
    <row r="4100" spans="1:11" outlineLevel="1" x14ac:dyDescent="0.2">
      <c r="A4100" s="31"/>
      <c r="B4100" s="32"/>
      <c r="C4100" s="71" t="s">
        <v>1183</v>
      </c>
      <c r="D4100" s="64"/>
      <c r="E4100" s="65">
        <v>-1.6160000000000001</v>
      </c>
      <c r="F4100" s="34"/>
      <c r="G4100" s="34"/>
      <c r="H4100" s="33"/>
      <c r="I4100" s="33"/>
      <c r="J4100" s="33"/>
      <c r="K4100" s="33"/>
    </row>
    <row r="4101" spans="1:11" outlineLevel="1" x14ac:dyDescent="0.2">
      <c r="A4101" s="31"/>
      <c r="B4101" s="32"/>
      <c r="C4101" s="71" t="s">
        <v>420</v>
      </c>
      <c r="D4101" s="64"/>
      <c r="E4101" s="65"/>
      <c r="F4101" s="34"/>
      <c r="G4101" s="34"/>
      <c r="H4101" s="33"/>
      <c r="I4101" s="33"/>
      <c r="J4101" s="33"/>
      <c r="K4101" s="33"/>
    </row>
    <row r="4102" spans="1:11" outlineLevel="1" x14ac:dyDescent="0.2">
      <c r="A4102" s="31"/>
      <c r="B4102" s="32"/>
      <c r="C4102" s="71" t="s">
        <v>8171</v>
      </c>
      <c r="D4102" s="64"/>
      <c r="E4102" s="65">
        <v>17.590599999999998</v>
      </c>
      <c r="F4102" s="34"/>
      <c r="G4102" s="34"/>
      <c r="H4102" s="33"/>
      <c r="I4102" s="33"/>
      <c r="J4102" s="33"/>
      <c r="K4102" s="33"/>
    </row>
    <row r="4103" spans="1:11" outlineLevel="1" x14ac:dyDescent="0.2">
      <c r="A4103" s="31"/>
      <c r="B4103" s="32"/>
      <c r="C4103" s="71" t="s">
        <v>3389</v>
      </c>
      <c r="D4103" s="64"/>
      <c r="E4103" s="65"/>
      <c r="F4103" s="34"/>
      <c r="G4103" s="34"/>
      <c r="H4103" s="33"/>
      <c r="I4103" s="33"/>
      <c r="J4103" s="33"/>
      <c r="K4103" s="33"/>
    </row>
    <row r="4104" spans="1:11" outlineLevel="1" x14ac:dyDescent="0.2">
      <c r="A4104" s="31"/>
      <c r="B4104" s="32"/>
      <c r="C4104" s="71" t="s">
        <v>7000</v>
      </c>
      <c r="D4104" s="64"/>
      <c r="E4104" s="65">
        <v>-372.83319999999998</v>
      </c>
      <c r="F4104" s="34"/>
      <c r="G4104" s="34"/>
      <c r="H4104" s="33"/>
      <c r="I4104" s="33"/>
      <c r="J4104" s="33"/>
      <c r="K4104" s="33"/>
    </row>
    <row r="4105" spans="1:11" outlineLevel="1" x14ac:dyDescent="0.2">
      <c r="A4105" s="31"/>
      <c r="B4105" s="32"/>
      <c r="C4105" s="71" t="s">
        <v>6999</v>
      </c>
      <c r="D4105" s="64"/>
      <c r="E4105" s="65">
        <v>-28.7075</v>
      </c>
      <c r="F4105" s="34"/>
      <c r="G4105" s="34"/>
      <c r="H4105" s="33"/>
      <c r="I4105" s="33"/>
      <c r="J4105" s="33"/>
      <c r="K4105" s="33"/>
    </row>
    <row r="4106" spans="1:11" outlineLevel="1" x14ac:dyDescent="0.2">
      <c r="A4106" s="31"/>
      <c r="B4106" s="32"/>
      <c r="C4106" s="71" t="s">
        <v>8172</v>
      </c>
      <c r="D4106" s="64"/>
      <c r="E4106" s="65">
        <v>100.76</v>
      </c>
      <c r="F4106" s="34"/>
      <c r="G4106" s="34"/>
      <c r="H4106" s="33"/>
      <c r="I4106" s="33"/>
      <c r="J4106" s="33"/>
      <c r="K4106" s="33"/>
    </row>
    <row r="4107" spans="1:11" ht="33.75" outlineLevel="1" x14ac:dyDescent="0.2">
      <c r="A4107" s="43">
        <v>319</v>
      </c>
      <c r="B4107" s="44" t="s">
        <v>3391</v>
      </c>
      <c r="C4107" s="59" t="s">
        <v>3392</v>
      </c>
      <c r="D4107" s="45" t="s">
        <v>172</v>
      </c>
      <c r="E4107" s="46">
        <v>1660.4119000000001</v>
      </c>
      <c r="F4107" s="47">
        <v>0</v>
      </c>
      <c r="G4107" s="48">
        <f>ROUND(E4107*F4107,2)</f>
        <v>0</v>
      </c>
      <c r="H4107" s="46">
        <v>0</v>
      </c>
      <c r="I4107" s="46">
        <f>ROUND(E4107*H4107,2)</f>
        <v>0</v>
      </c>
      <c r="J4107" s="46">
        <v>5.0000000000000001E-3</v>
      </c>
      <c r="K4107" s="46">
        <f>ROUND(E4107*J4107,2)</f>
        <v>8.3000000000000007</v>
      </c>
    </row>
    <row r="4108" spans="1:11" outlineLevel="1" x14ac:dyDescent="0.2">
      <c r="A4108" s="31"/>
      <c r="B4108" s="32"/>
      <c r="C4108" s="71" t="s">
        <v>7179</v>
      </c>
      <c r="D4108" s="64"/>
      <c r="E4108" s="65">
        <v>1660.4119000000001</v>
      </c>
      <c r="F4108" s="34"/>
      <c r="G4108" s="34"/>
      <c r="H4108" s="33"/>
      <c r="I4108" s="33"/>
      <c r="J4108" s="33"/>
      <c r="K4108" s="33"/>
    </row>
    <row r="4109" spans="1:11" ht="22.5" outlineLevel="1" x14ac:dyDescent="0.2">
      <c r="A4109" s="43">
        <v>320</v>
      </c>
      <c r="B4109" s="44" t="s">
        <v>3393</v>
      </c>
      <c r="C4109" s="59" t="s">
        <v>3394</v>
      </c>
      <c r="D4109" s="45" t="s">
        <v>172</v>
      </c>
      <c r="E4109" s="46">
        <v>128.88300000000001</v>
      </c>
      <c r="F4109" s="47">
        <v>0</v>
      </c>
      <c r="G4109" s="48">
        <f>ROUND(E4109*F4109,2)</f>
        <v>0</v>
      </c>
      <c r="H4109" s="46">
        <v>0</v>
      </c>
      <c r="I4109" s="46">
        <f>ROUND(E4109*H4109,2)</f>
        <v>0</v>
      </c>
      <c r="J4109" s="46">
        <v>1.319E-2</v>
      </c>
      <c r="K4109" s="46">
        <f>ROUND(E4109*J4109,2)</f>
        <v>1.7</v>
      </c>
    </row>
    <row r="4110" spans="1:11" outlineLevel="1" x14ac:dyDescent="0.2">
      <c r="A4110" s="31"/>
      <c r="B4110" s="32"/>
      <c r="C4110" s="71" t="s">
        <v>1920</v>
      </c>
      <c r="D4110" s="64"/>
      <c r="E4110" s="65"/>
      <c r="F4110" s="34"/>
      <c r="G4110" s="34"/>
      <c r="H4110" s="33"/>
      <c r="I4110" s="33"/>
      <c r="J4110" s="33"/>
      <c r="K4110" s="33"/>
    </row>
    <row r="4111" spans="1:11" outlineLevel="1" x14ac:dyDescent="0.2">
      <c r="A4111" s="31"/>
      <c r="B4111" s="32"/>
      <c r="C4111" s="71" t="s">
        <v>8173</v>
      </c>
      <c r="D4111" s="64"/>
      <c r="E4111" s="65">
        <v>4.32</v>
      </c>
      <c r="F4111" s="34"/>
      <c r="G4111" s="34"/>
      <c r="H4111" s="33"/>
      <c r="I4111" s="33"/>
      <c r="J4111" s="33"/>
      <c r="K4111" s="33"/>
    </row>
    <row r="4112" spans="1:11" outlineLevel="1" x14ac:dyDescent="0.2">
      <c r="A4112" s="31"/>
      <c r="B4112" s="32"/>
      <c r="C4112" s="71" t="s">
        <v>1915</v>
      </c>
      <c r="D4112" s="64"/>
      <c r="E4112" s="65"/>
      <c r="F4112" s="34"/>
      <c r="G4112" s="34"/>
      <c r="H4112" s="33"/>
      <c r="I4112" s="33"/>
      <c r="J4112" s="33"/>
      <c r="K4112" s="33"/>
    </row>
    <row r="4113" spans="1:11" outlineLevel="1" x14ac:dyDescent="0.2">
      <c r="A4113" s="31"/>
      <c r="B4113" s="32"/>
      <c r="C4113" s="71" t="s">
        <v>3424</v>
      </c>
      <c r="D4113" s="64"/>
      <c r="E4113" s="65"/>
      <c r="F4113" s="34"/>
      <c r="G4113" s="34"/>
      <c r="H4113" s="33"/>
      <c r="I4113" s="33"/>
      <c r="J4113" s="33"/>
      <c r="K4113" s="33"/>
    </row>
    <row r="4114" spans="1:11" outlineLevel="1" x14ac:dyDescent="0.2">
      <c r="A4114" s="31"/>
      <c r="B4114" s="32"/>
      <c r="C4114" s="71" t="s">
        <v>8174</v>
      </c>
      <c r="D4114" s="64"/>
      <c r="E4114" s="65">
        <v>4.1399999999999997</v>
      </c>
      <c r="F4114" s="34"/>
      <c r="G4114" s="34"/>
      <c r="H4114" s="33"/>
      <c r="I4114" s="33"/>
      <c r="J4114" s="33"/>
      <c r="K4114" s="33"/>
    </row>
    <row r="4115" spans="1:11" outlineLevel="1" x14ac:dyDescent="0.2">
      <c r="A4115" s="31"/>
      <c r="B4115" s="32"/>
      <c r="C4115" s="71" t="s">
        <v>8175</v>
      </c>
      <c r="D4115" s="64"/>
      <c r="E4115" s="65">
        <v>11.88</v>
      </c>
      <c r="F4115" s="34"/>
      <c r="G4115" s="34"/>
      <c r="H4115" s="33"/>
      <c r="I4115" s="33"/>
      <c r="J4115" s="33"/>
      <c r="K4115" s="33"/>
    </row>
    <row r="4116" spans="1:11" outlineLevel="1" x14ac:dyDescent="0.2">
      <c r="A4116" s="31"/>
      <c r="B4116" s="32"/>
      <c r="C4116" s="71" t="s">
        <v>8176</v>
      </c>
      <c r="D4116" s="64"/>
      <c r="E4116" s="65">
        <v>1.1339999999999999</v>
      </c>
      <c r="F4116" s="34"/>
      <c r="G4116" s="34"/>
      <c r="H4116" s="33"/>
      <c r="I4116" s="33"/>
      <c r="J4116" s="33"/>
      <c r="K4116" s="33"/>
    </row>
    <row r="4117" spans="1:11" outlineLevel="1" x14ac:dyDescent="0.2">
      <c r="A4117" s="31"/>
      <c r="B4117" s="32"/>
      <c r="C4117" s="71" t="s">
        <v>8177</v>
      </c>
      <c r="D4117" s="64"/>
      <c r="E4117" s="65">
        <v>12.96</v>
      </c>
      <c r="F4117" s="34"/>
      <c r="G4117" s="34"/>
      <c r="H4117" s="33"/>
      <c r="I4117" s="33"/>
      <c r="J4117" s="33"/>
      <c r="K4117" s="33"/>
    </row>
    <row r="4118" spans="1:11" outlineLevel="1" x14ac:dyDescent="0.2">
      <c r="A4118" s="31"/>
      <c r="B4118" s="32"/>
      <c r="C4118" s="71" t="s">
        <v>8178</v>
      </c>
      <c r="D4118" s="64"/>
      <c r="E4118" s="65">
        <v>12.96</v>
      </c>
      <c r="F4118" s="34"/>
      <c r="G4118" s="34"/>
      <c r="H4118" s="33"/>
      <c r="I4118" s="33"/>
      <c r="J4118" s="33"/>
      <c r="K4118" s="33"/>
    </row>
    <row r="4119" spans="1:11" outlineLevel="1" x14ac:dyDescent="0.2">
      <c r="A4119" s="31"/>
      <c r="B4119" s="32"/>
      <c r="C4119" s="71" t="s">
        <v>8179</v>
      </c>
      <c r="D4119" s="64"/>
      <c r="E4119" s="65">
        <v>12.96</v>
      </c>
      <c r="F4119" s="34"/>
      <c r="G4119" s="34"/>
      <c r="H4119" s="33"/>
      <c r="I4119" s="33"/>
      <c r="J4119" s="33"/>
      <c r="K4119" s="33"/>
    </row>
    <row r="4120" spans="1:11" outlineLevel="1" x14ac:dyDescent="0.2">
      <c r="A4120" s="31"/>
      <c r="B4120" s="32"/>
      <c r="C4120" s="71" t="s">
        <v>2101</v>
      </c>
      <c r="D4120" s="64"/>
      <c r="E4120" s="65"/>
      <c r="F4120" s="34"/>
      <c r="G4120" s="34"/>
      <c r="H4120" s="33"/>
      <c r="I4120" s="33"/>
      <c r="J4120" s="33"/>
      <c r="K4120" s="33"/>
    </row>
    <row r="4121" spans="1:11" outlineLevel="1" x14ac:dyDescent="0.2">
      <c r="A4121" s="31"/>
      <c r="B4121" s="32"/>
      <c r="C4121" s="71" t="s">
        <v>8180</v>
      </c>
      <c r="D4121" s="64"/>
      <c r="E4121" s="65">
        <v>0.96</v>
      </c>
      <c r="F4121" s="34"/>
      <c r="G4121" s="34"/>
      <c r="H4121" s="33"/>
      <c r="I4121" s="33"/>
      <c r="J4121" s="33"/>
      <c r="K4121" s="33"/>
    </row>
    <row r="4122" spans="1:11" outlineLevel="1" x14ac:dyDescent="0.2">
      <c r="A4122" s="31"/>
      <c r="B4122" s="32"/>
      <c r="C4122" s="71" t="s">
        <v>8181</v>
      </c>
      <c r="D4122" s="64"/>
      <c r="E4122" s="65">
        <v>3.24</v>
      </c>
      <c r="F4122" s="34"/>
      <c r="G4122" s="34"/>
      <c r="H4122" s="33"/>
      <c r="I4122" s="33"/>
      <c r="J4122" s="33"/>
      <c r="K4122" s="33"/>
    </row>
    <row r="4123" spans="1:11" outlineLevel="1" x14ac:dyDescent="0.2">
      <c r="A4123" s="31"/>
      <c r="B4123" s="32"/>
      <c r="C4123" s="71" t="s">
        <v>8182</v>
      </c>
      <c r="D4123" s="64"/>
      <c r="E4123" s="65">
        <v>3.72</v>
      </c>
      <c r="F4123" s="34"/>
      <c r="G4123" s="34"/>
      <c r="H4123" s="33"/>
      <c r="I4123" s="33"/>
      <c r="J4123" s="33"/>
      <c r="K4123" s="33"/>
    </row>
    <row r="4124" spans="1:11" outlineLevel="1" x14ac:dyDescent="0.2">
      <c r="A4124" s="31"/>
      <c r="B4124" s="32"/>
      <c r="C4124" s="71" t="s">
        <v>8183</v>
      </c>
      <c r="D4124" s="64"/>
      <c r="E4124" s="65">
        <v>5.7</v>
      </c>
      <c r="F4124" s="34"/>
      <c r="G4124" s="34"/>
      <c r="H4124" s="33"/>
      <c r="I4124" s="33"/>
      <c r="J4124" s="33"/>
      <c r="K4124" s="33"/>
    </row>
    <row r="4125" spans="1:11" outlineLevel="1" x14ac:dyDescent="0.2">
      <c r="A4125" s="31"/>
      <c r="B4125" s="32"/>
      <c r="C4125" s="71" t="s">
        <v>1932</v>
      </c>
      <c r="D4125" s="64"/>
      <c r="E4125" s="65"/>
      <c r="F4125" s="34"/>
      <c r="G4125" s="34"/>
      <c r="H4125" s="33"/>
      <c r="I4125" s="33"/>
      <c r="J4125" s="33"/>
      <c r="K4125" s="33"/>
    </row>
    <row r="4126" spans="1:11" outlineLevel="1" x14ac:dyDescent="0.2">
      <c r="A4126" s="31"/>
      <c r="B4126" s="32"/>
      <c r="C4126" s="71" t="s">
        <v>8184</v>
      </c>
      <c r="D4126" s="64"/>
      <c r="E4126" s="65">
        <v>1.4783999999999999</v>
      </c>
      <c r="F4126" s="34"/>
      <c r="G4126" s="34"/>
      <c r="H4126" s="33"/>
      <c r="I4126" s="33"/>
      <c r="J4126" s="33"/>
      <c r="K4126" s="33"/>
    </row>
    <row r="4127" spans="1:11" outlineLevel="1" x14ac:dyDescent="0.2">
      <c r="A4127" s="31"/>
      <c r="B4127" s="32"/>
      <c r="C4127" s="71" t="s">
        <v>8185</v>
      </c>
      <c r="D4127" s="64"/>
      <c r="E4127" s="65">
        <v>1.0751999999999999</v>
      </c>
      <c r="F4127" s="34"/>
      <c r="G4127" s="34"/>
      <c r="H4127" s="33"/>
      <c r="I4127" s="33"/>
      <c r="J4127" s="33"/>
      <c r="K4127" s="33"/>
    </row>
    <row r="4128" spans="1:11" outlineLevel="1" x14ac:dyDescent="0.2">
      <c r="A4128" s="31"/>
      <c r="B4128" s="32"/>
      <c r="C4128" s="71" t="s">
        <v>8186</v>
      </c>
      <c r="D4128" s="64"/>
      <c r="E4128" s="65">
        <v>1.1836</v>
      </c>
      <c r="F4128" s="34"/>
      <c r="G4128" s="34"/>
      <c r="H4128" s="33"/>
      <c r="I4128" s="33"/>
      <c r="J4128" s="33"/>
      <c r="K4128" s="33"/>
    </row>
    <row r="4129" spans="1:11" outlineLevel="1" x14ac:dyDescent="0.2">
      <c r="A4129" s="31"/>
      <c r="B4129" s="32"/>
      <c r="C4129" s="71" t="s">
        <v>8187</v>
      </c>
      <c r="D4129" s="64"/>
      <c r="E4129" s="65">
        <v>1.4827999999999999</v>
      </c>
      <c r="F4129" s="34"/>
      <c r="G4129" s="34"/>
      <c r="H4129" s="33"/>
      <c r="I4129" s="33"/>
      <c r="J4129" s="33"/>
      <c r="K4129" s="33"/>
    </row>
    <row r="4130" spans="1:11" outlineLevel="1" x14ac:dyDescent="0.2">
      <c r="A4130" s="31"/>
      <c r="B4130" s="32"/>
      <c r="C4130" s="71" t="s">
        <v>8188</v>
      </c>
      <c r="D4130" s="64"/>
      <c r="E4130" s="65">
        <v>0.82499999999999996</v>
      </c>
      <c r="F4130" s="34"/>
      <c r="G4130" s="34"/>
      <c r="H4130" s="33"/>
      <c r="I4130" s="33"/>
      <c r="J4130" s="33"/>
      <c r="K4130" s="33"/>
    </row>
    <row r="4131" spans="1:11" outlineLevel="1" x14ac:dyDescent="0.2">
      <c r="A4131" s="31"/>
      <c r="B4131" s="32"/>
      <c r="C4131" s="71" t="s">
        <v>8189</v>
      </c>
      <c r="D4131" s="64"/>
      <c r="E4131" s="65">
        <v>0.51</v>
      </c>
      <c r="F4131" s="34"/>
      <c r="G4131" s="34"/>
      <c r="H4131" s="33"/>
      <c r="I4131" s="33"/>
      <c r="J4131" s="33"/>
      <c r="K4131" s="33"/>
    </row>
    <row r="4132" spans="1:11" outlineLevel="1" x14ac:dyDescent="0.2">
      <c r="A4132" s="31"/>
      <c r="B4132" s="32"/>
      <c r="C4132" s="71" t="s">
        <v>8190</v>
      </c>
      <c r="D4132" s="64"/>
      <c r="E4132" s="65">
        <v>5.0999999999999996</v>
      </c>
      <c r="F4132" s="34"/>
      <c r="G4132" s="34"/>
      <c r="H4132" s="33"/>
      <c r="I4132" s="33"/>
      <c r="J4132" s="33"/>
      <c r="K4132" s="33"/>
    </row>
    <row r="4133" spans="1:11" outlineLevel="1" x14ac:dyDescent="0.2">
      <c r="A4133" s="31"/>
      <c r="B4133" s="32"/>
      <c r="C4133" s="71" t="s">
        <v>8191</v>
      </c>
      <c r="D4133" s="64"/>
      <c r="E4133" s="65">
        <v>1.23</v>
      </c>
      <c r="F4133" s="34"/>
      <c r="G4133" s="34"/>
      <c r="H4133" s="33"/>
      <c r="I4133" s="33"/>
      <c r="J4133" s="33"/>
      <c r="K4133" s="33"/>
    </row>
    <row r="4134" spans="1:11" outlineLevel="1" x14ac:dyDescent="0.2">
      <c r="A4134" s="31"/>
      <c r="B4134" s="32"/>
      <c r="C4134" s="71" t="s">
        <v>8192</v>
      </c>
      <c r="D4134" s="64"/>
      <c r="E4134" s="65">
        <v>1.548</v>
      </c>
      <c r="F4134" s="34"/>
      <c r="G4134" s="34"/>
      <c r="H4134" s="33"/>
      <c r="I4134" s="33"/>
      <c r="J4134" s="33"/>
      <c r="K4134" s="33"/>
    </row>
    <row r="4135" spans="1:11" outlineLevel="1" x14ac:dyDescent="0.2">
      <c r="A4135" s="31"/>
      <c r="B4135" s="32"/>
      <c r="C4135" s="71" t="s">
        <v>8193</v>
      </c>
      <c r="D4135" s="64"/>
      <c r="E4135" s="65">
        <v>5.0999999999999996</v>
      </c>
      <c r="F4135" s="34"/>
      <c r="G4135" s="34"/>
      <c r="H4135" s="33"/>
      <c r="I4135" s="33"/>
      <c r="J4135" s="33"/>
      <c r="K4135" s="33"/>
    </row>
    <row r="4136" spans="1:11" outlineLevel="1" x14ac:dyDescent="0.2">
      <c r="A4136" s="31"/>
      <c r="B4136" s="32"/>
      <c r="C4136" s="71" t="s">
        <v>8194</v>
      </c>
      <c r="D4136" s="64"/>
      <c r="E4136" s="65">
        <v>2.4300000000000002</v>
      </c>
      <c r="F4136" s="34"/>
      <c r="G4136" s="34"/>
      <c r="H4136" s="33"/>
      <c r="I4136" s="33"/>
      <c r="J4136" s="33"/>
      <c r="K4136" s="33"/>
    </row>
    <row r="4137" spans="1:11" outlineLevel="1" x14ac:dyDescent="0.2">
      <c r="A4137" s="31"/>
      <c r="B4137" s="32"/>
      <c r="C4137" s="71" t="s">
        <v>8195</v>
      </c>
      <c r="D4137" s="64"/>
      <c r="E4137" s="65">
        <v>4.32</v>
      </c>
      <c r="F4137" s="34"/>
      <c r="G4137" s="34"/>
      <c r="H4137" s="33"/>
      <c r="I4137" s="33"/>
      <c r="J4137" s="33"/>
      <c r="K4137" s="33"/>
    </row>
    <row r="4138" spans="1:11" outlineLevel="1" x14ac:dyDescent="0.2">
      <c r="A4138" s="31"/>
      <c r="B4138" s="32"/>
      <c r="C4138" s="71" t="s">
        <v>8192</v>
      </c>
      <c r="D4138" s="64"/>
      <c r="E4138" s="65">
        <v>1.548</v>
      </c>
      <c r="F4138" s="34"/>
      <c r="G4138" s="34"/>
      <c r="H4138" s="33"/>
      <c r="I4138" s="33"/>
      <c r="J4138" s="33"/>
      <c r="K4138" s="33"/>
    </row>
    <row r="4139" spans="1:11" outlineLevel="1" x14ac:dyDescent="0.2">
      <c r="A4139" s="31"/>
      <c r="B4139" s="32"/>
      <c r="C4139" s="71" t="s">
        <v>8196</v>
      </c>
      <c r="D4139" s="64"/>
      <c r="E4139" s="65">
        <v>5.0999999999999996</v>
      </c>
      <c r="F4139" s="34"/>
      <c r="G4139" s="34"/>
      <c r="H4139" s="33"/>
      <c r="I4139" s="33"/>
      <c r="J4139" s="33"/>
      <c r="K4139" s="33"/>
    </row>
    <row r="4140" spans="1:11" outlineLevel="1" x14ac:dyDescent="0.2">
      <c r="A4140" s="31"/>
      <c r="B4140" s="32"/>
      <c r="C4140" s="71" t="s">
        <v>8194</v>
      </c>
      <c r="D4140" s="64"/>
      <c r="E4140" s="65">
        <v>2.4300000000000002</v>
      </c>
      <c r="F4140" s="34"/>
      <c r="G4140" s="34"/>
      <c r="H4140" s="33"/>
      <c r="I4140" s="33"/>
      <c r="J4140" s="33"/>
      <c r="K4140" s="33"/>
    </row>
    <row r="4141" spans="1:11" outlineLevel="1" x14ac:dyDescent="0.2">
      <c r="A4141" s="31"/>
      <c r="B4141" s="32"/>
      <c r="C4141" s="71" t="s">
        <v>8195</v>
      </c>
      <c r="D4141" s="64"/>
      <c r="E4141" s="65">
        <v>4.32</v>
      </c>
      <c r="F4141" s="34"/>
      <c r="G4141" s="34"/>
      <c r="H4141" s="33"/>
      <c r="I4141" s="33"/>
      <c r="J4141" s="33"/>
      <c r="K4141" s="33"/>
    </row>
    <row r="4142" spans="1:11" outlineLevel="1" x14ac:dyDescent="0.2">
      <c r="A4142" s="31"/>
      <c r="B4142" s="32"/>
      <c r="C4142" s="71" t="s">
        <v>8192</v>
      </c>
      <c r="D4142" s="64"/>
      <c r="E4142" s="65">
        <v>1.548</v>
      </c>
      <c r="F4142" s="34"/>
      <c r="G4142" s="34"/>
      <c r="H4142" s="33"/>
      <c r="I4142" s="33"/>
      <c r="J4142" s="33"/>
      <c r="K4142" s="33"/>
    </row>
    <row r="4143" spans="1:11" outlineLevel="1" x14ac:dyDescent="0.2">
      <c r="A4143" s="31"/>
      <c r="B4143" s="32"/>
      <c r="C4143" s="71" t="s">
        <v>8197</v>
      </c>
      <c r="D4143" s="64"/>
      <c r="E4143" s="65">
        <v>6.12</v>
      </c>
      <c r="F4143" s="34"/>
      <c r="G4143" s="34"/>
      <c r="H4143" s="33"/>
      <c r="I4143" s="33"/>
      <c r="J4143" s="33"/>
      <c r="K4143" s="33"/>
    </row>
    <row r="4144" spans="1:11" outlineLevel="1" x14ac:dyDescent="0.2">
      <c r="A4144" s="31"/>
      <c r="B4144" s="32"/>
      <c r="C4144" s="71" t="s">
        <v>8198</v>
      </c>
      <c r="D4144" s="64"/>
      <c r="E4144" s="65">
        <v>7.56</v>
      </c>
      <c r="F4144" s="34"/>
      <c r="G4144" s="34"/>
      <c r="H4144" s="33"/>
      <c r="I4144" s="33"/>
      <c r="J4144" s="33"/>
      <c r="K4144" s="33"/>
    </row>
    <row r="4145" spans="1:11" ht="22.5" outlineLevel="1" x14ac:dyDescent="0.2">
      <c r="A4145" s="43">
        <v>321</v>
      </c>
      <c r="B4145" s="44" t="s">
        <v>3445</v>
      </c>
      <c r="C4145" s="59" t="s">
        <v>3446</v>
      </c>
      <c r="D4145" s="45" t="s">
        <v>172</v>
      </c>
      <c r="E4145" s="46">
        <v>1406.6929</v>
      </c>
      <c r="F4145" s="47">
        <v>0</v>
      </c>
      <c r="G4145" s="48">
        <f>ROUND(E4145*F4145,2)</f>
        <v>0</v>
      </c>
      <c r="H4145" s="46">
        <v>0</v>
      </c>
      <c r="I4145" s="46">
        <f>ROUND(E4145*H4145,2)</f>
        <v>0</v>
      </c>
      <c r="J4145" s="46">
        <v>1.2930000000000001E-2</v>
      </c>
      <c r="K4145" s="46">
        <f>ROUND(E4145*J4145,2)</f>
        <v>18.190000000000001</v>
      </c>
    </row>
    <row r="4146" spans="1:11" outlineLevel="1" x14ac:dyDescent="0.2">
      <c r="A4146" s="31"/>
      <c r="B4146" s="32"/>
      <c r="C4146" s="71" t="s">
        <v>8199</v>
      </c>
      <c r="D4146" s="64"/>
      <c r="E4146" s="65">
        <v>122.4816</v>
      </c>
      <c r="F4146" s="34"/>
      <c r="G4146" s="34"/>
      <c r="H4146" s="33"/>
      <c r="I4146" s="33"/>
      <c r="J4146" s="33"/>
      <c r="K4146" s="33"/>
    </row>
    <row r="4147" spans="1:11" outlineLevel="1" x14ac:dyDescent="0.2">
      <c r="A4147" s="31"/>
      <c r="B4147" s="32"/>
      <c r="C4147" s="71" t="s">
        <v>8200</v>
      </c>
      <c r="D4147" s="64"/>
      <c r="E4147" s="65">
        <v>-12.32</v>
      </c>
      <c r="F4147" s="34"/>
      <c r="G4147" s="34"/>
      <c r="H4147" s="33"/>
      <c r="I4147" s="33"/>
      <c r="J4147" s="33"/>
      <c r="K4147" s="33"/>
    </row>
    <row r="4148" spans="1:11" outlineLevel="1" x14ac:dyDescent="0.2">
      <c r="A4148" s="31"/>
      <c r="B4148" s="32"/>
      <c r="C4148" s="71" t="s">
        <v>8201</v>
      </c>
      <c r="D4148" s="64"/>
      <c r="E4148" s="65">
        <v>679.60749999999996</v>
      </c>
      <c r="F4148" s="34"/>
      <c r="G4148" s="34"/>
      <c r="H4148" s="33"/>
      <c r="I4148" s="33"/>
      <c r="J4148" s="33"/>
      <c r="K4148" s="33"/>
    </row>
    <row r="4149" spans="1:11" outlineLevel="1" x14ac:dyDescent="0.2">
      <c r="A4149" s="31"/>
      <c r="B4149" s="32"/>
      <c r="C4149" s="71" t="s">
        <v>3449</v>
      </c>
      <c r="D4149" s="64"/>
      <c r="E4149" s="65"/>
      <c r="F4149" s="34"/>
      <c r="G4149" s="34"/>
      <c r="H4149" s="33"/>
      <c r="I4149" s="33"/>
      <c r="J4149" s="33"/>
      <c r="K4149" s="33"/>
    </row>
    <row r="4150" spans="1:11" outlineLevel="1" x14ac:dyDescent="0.2">
      <c r="A4150" s="31"/>
      <c r="B4150" s="32"/>
      <c r="C4150" s="71" t="s">
        <v>8202</v>
      </c>
      <c r="D4150" s="64"/>
      <c r="E4150" s="65">
        <v>-6.6</v>
      </c>
      <c r="F4150" s="34"/>
      <c r="G4150" s="34"/>
      <c r="H4150" s="33"/>
      <c r="I4150" s="33"/>
      <c r="J4150" s="33"/>
      <c r="K4150" s="33"/>
    </row>
    <row r="4151" spans="1:11" outlineLevel="1" x14ac:dyDescent="0.2">
      <c r="A4151" s="31"/>
      <c r="B4151" s="32"/>
      <c r="C4151" s="71" t="s">
        <v>8203</v>
      </c>
      <c r="D4151" s="64"/>
      <c r="E4151" s="65">
        <v>-33.880000000000003</v>
      </c>
      <c r="F4151" s="34"/>
      <c r="G4151" s="34"/>
      <c r="H4151" s="33"/>
      <c r="I4151" s="33"/>
      <c r="J4151" s="33"/>
      <c r="K4151" s="33"/>
    </row>
    <row r="4152" spans="1:11" outlineLevel="1" x14ac:dyDescent="0.2">
      <c r="A4152" s="31"/>
      <c r="B4152" s="32"/>
      <c r="C4152" s="71" t="s">
        <v>8204</v>
      </c>
      <c r="D4152" s="64"/>
      <c r="E4152" s="65">
        <v>-4.0039999999999996</v>
      </c>
      <c r="F4152" s="34"/>
      <c r="G4152" s="34"/>
      <c r="H4152" s="33"/>
      <c r="I4152" s="33"/>
      <c r="J4152" s="33"/>
      <c r="K4152" s="33"/>
    </row>
    <row r="4153" spans="1:11" outlineLevel="1" x14ac:dyDescent="0.2">
      <c r="A4153" s="31"/>
      <c r="B4153" s="32"/>
      <c r="C4153" s="71" t="s">
        <v>8205</v>
      </c>
      <c r="D4153" s="64"/>
      <c r="E4153" s="65">
        <v>-36.96</v>
      </c>
      <c r="F4153" s="34"/>
      <c r="G4153" s="34"/>
      <c r="H4153" s="33"/>
      <c r="I4153" s="33"/>
      <c r="J4153" s="33"/>
      <c r="K4153" s="33"/>
    </row>
    <row r="4154" spans="1:11" outlineLevel="1" x14ac:dyDescent="0.2">
      <c r="A4154" s="31"/>
      <c r="B4154" s="32"/>
      <c r="C4154" s="71" t="s">
        <v>8206</v>
      </c>
      <c r="D4154" s="64"/>
      <c r="E4154" s="65">
        <v>-36.96</v>
      </c>
      <c r="F4154" s="34"/>
      <c r="G4154" s="34"/>
      <c r="H4154" s="33"/>
      <c r="I4154" s="33"/>
      <c r="J4154" s="33"/>
      <c r="K4154" s="33"/>
    </row>
    <row r="4155" spans="1:11" outlineLevel="1" x14ac:dyDescent="0.2">
      <c r="A4155" s="31"/>
      <c r="B4155" s="32"/>
      <c r="C4155" s="71" t="s">
        <v>8207</v>
      </c>
      <c r="D4155" s="64"/>
      <c r="E4155" s="65">
        <v>-36.96</v>
      </c>
      <c r="F4155" s="34"/>
      <c r="G4155" s="34"/>
      <c r="H4155" s="33"/>
      <c r="I4155" s="33"/>
      <c r="J4155" s="33"/>
      <c r="K4155" s="33"/>
    </row>
    <row r="4156" spans="1:11" outlineLevel="1" x14ac:dyDescent="0.2">
      <c r="A4156" s="31"/>
      <c r="B4156" s="32"/>
      <c r="C4156" s="71" t="s">
        <v>2101</v>
      </c>
      <c r="D4156" s="64"/>
      <c r="E4156" s="65"/>
      <c r="F4156" s="34"/>
      <c r="G4156" s="34"/>
      <c r="H4156" s="33"/>
      <c r="I4156" s="33"/>
      <c r="J4156" s="33"/>
      <c r="K4156" s="33"/>
    </row>
    <row r="4157" spans="1:11" outlineLevel="1" x14ac:dyDescent="0.2">
      <c r="A4157" s="31"/>
      <c r="B4157" s="32"/>
      <c r="C4157" s="71" t="s">
        <v>8208</v>
      </c>
      <c r="D4157" s="64"/>
      <c r="E4157" s="65">
        <v>129.63</v>
      </c>
      <c r="F4157" s="34"/>
      <c r="G4157" s="34"/>
      <c r="H4157" s="33"/>
      <c r="I4157" s="33"/>
      <c r="J4157" s="33"/>
      <c r="K4157" s="33"/>
    </row>
    <row r="4158" spans="1:11" outlineLevel="1" x14ac:dyDescent="0.2">
      <c r="A4158" s="31"/>
      <c r="B4158" s="32"/>
      <c r="C4158" s="71" t="s">
        <v>8209</v>
      </c>
      <c r="D4158" s="64"/>
      <c r="E4158" s="65">
        <v>-2.5499999999999998</v>
      </c>
      <c r="F4158" s="34"/>
      <c r="G4158" s="34"/>
      <c r="H4158" s="33"/>
      <c r="I4158" s="33"/>
      <c r="J4158" s="33"/>
      <c r="K4158" s="33"/>
    </row>
    <row r="4159" spans="1:11" outlineLevel="1" x14ac:dyDescent="0.2">
      <c r="A4159" s="31"/>
      <c r="B4159" s="32"/>
      <c r="C4159" s="71" t="s">
        <v>8210</v>
      </c>
      <c r="D4159" s="64"/>
      <c r="E4159" s="65">
        <v>80.275999999999996</v>
      </c>
      <c r="F4159" s="34"/>
      <c r="G4159" s="34"/>
      <c r="H4159" s="33"/>
      <c r="I4159" s="33"/>
      <c r="J4159" s="33"/>
      <c r="K4159" s="33"/>
    </row>
    <row r="4160" spans="1:11" outlineLevel="1" x14ac:dyDescent="0.2">
      <c r="A4160" s="31"/>
      <c r="B4160" s="32"/>
      <c r="C4160" s="71" t="s">
        <v>8211</v>
      </c>
      <c r="D4160" s="64"/>
      <c r="E4160" s="65">
        <v>71.906800000000004</v>
      </c>
      <c r="F4160" s="34"/>
      <c r="G4160" s="34"/>
      <c r="H4160" s="33"/>
      <c r="I4160" s="33"/>
      <c r="J4160" s="33"/>
      <c r="K4160" s="33"/>
    </row>
    <row r="4161" spans="1:11" outlineLevel="1" x14ac:dyDescent="0.2">
      <c r="A4161" s="31"/>
      <c r="B4161" s="32"/>
      <c r="C4161" s="71" t="s">
        <v>3449</v>
      </c>
      <c r="D4161" s="64"/>
      <c r="E4161" s="65"/>
      <c r="F4161" s="34"/>
      <c r="G4161" s="34"/>
      <c r="H4161" s="33"/>
      <c r="I4161" s="33"/>
      <c r="J4161" s="33"/>
      <c r="K4161" s="33"/>
    </row>
    <row r="4162" spans="1:11" outlineLevel="1" x14ac:dyDescent="0.2">
      <c r="A4162" s="31"/>
      <c r="B4162" s="32"/>
      <c r="C4162" s="71" t="s">
        <v>8212</v>
      </c>
      <c r="D4162" s="64"/>
      <c r="E4162" s="65">
        <v>-6.48</v>
      </c>
      <c r="F4162" s="34"/>
      <c r="G4162" s="34"/>
      <c r="H4162" s="33"/>
      <c r="I4162" s="33"/>
      <c r="J4162" s="33"/>
      <c r="K4162" s="33"/>
    </row>
    <row r="4163" spans="1:11" outlineLevel="1" x14ac:dyDescent="0.2">
      <c r="A4163" s="31"/>
      <c r="B4163" s="32"/>
      <c r="C4163" s="71" t="s">
        <v>8213</v>
      </c>
      <c r="D4163" s="64"/>
      <c r="E4163" s="65">
        <v>-9.36</v>
      </c>
      <c r="F4163" s="34"/>
      <c r="G4163" s="34"/>
      <c r="H4163" s="33"/>
      <c r="I4163" s="33"/>
      <c r="J4163" s="33"/>
      <c r="K4163" s="33"/>
    </row>
    <row r="4164" spans="1:11" outlineLevel="1" x14ac:dyDescent="0.2">
      <c r="A4164" s="31"/>
      <c r="B4164" s="32"/>
      <c r="C4164" s="71" t="s">
        <v>8214</v>
      </c>
      <c r="D4164" s="64"/>
      <c r="E4164" s="65">
        <v>-18</v>
      </c>
      <c r="F4164" s="34"/>
      <c r="G4164" s="34"/>
      <c r="H4164" s="33"/>
      <c r="I4164" s="33"/>
      <c r="J4164" s="33"/>
      <c r="K4164" s="33"/>
    </row>
    <row r="4165" spans="1:11" outlineLevel="1" x14ac:dyDescent="0.2">
      <c r="A4165" s="31"/>
      <c r="B4165" s="32"/>
      <c r="C4165" s="71" t="s">
        <v>1932</v>
      </c>
      <c r="D4165" s="64"/>
      <c r="E4165" s="65"/>
      <c r="F4165" s="34"/>
      <c r="G4165" s="34"/>
      <c r="H4165" s="33"/>
      <c r="I4165" s="33"/>
      <c r="J4165" s="33"/>
      <c r="K4165" s="33"/>
    </row>
    <row r="4166" spans="1:11" outlineLevel="1" x14ac:dyDescent="0.2">
      <c r="A4166" s="31"/>
      <c r="B4166" s="32"/>
      <c r="C4166" s="71" t="s">
        <v>8215</v>
      </c>
      <c r="D4166" s="64"/>
      <c r="E4166" s="65">
        <v>683.57500000000005</v>
      </c>
      <c r="F4166" s="34"/>
      <c r="G4166" s="34"/>
      <c r="H4166" s="33"/>
      <c r="I4166" s="33"/>
      <c r="J4166" s="33"/>
      <c r="K4166" s="33"/>
    </row>
    <row r="4167" spans="1:11" outlineLevel="1" x14ac:dyDescent="0.2">
      <c r="A4167" s="31"/>
      <c r="B4167" s="32"/>
      <c r="C4167" s="71" t="s">
        <v>3449</v>
      </c>
      <c r="D4167" s="64"/>
      <c r="E4167" s="65"/>
      <c r="F4167" s="34"/>
      <c r="G4167" s="34"/>
      <c r="H4167" s="33"/>
      <c r="I4167" s="33"/>
      <c r="J4167" s="33"/>
      <c r="K4167" s="33"/>
    </row>
    <row r="4168" spans="1:11" outlineLevel="1" x14ac:dyDescent="0.2">
      <c r="A4168" s="31"/>
      <c r="B4168" s="32"/>
      <c r="C4168" s="71" t="s">
        <v>8216</v>
      </c>
      <c r="D4168" s="64"/>
      <c r="E4168" s="65">
        <v>-1.3440000000000001</v>
      </c>
      <c r="F4168" s="34"/>
      <c r="G4168" s="34"/>
      <c r="H4168" s="33"/>
      <c r="I4168" s="33"/>
      <c r="J4168" s="33"/>
      <c r="K4168" s="33"/>
    </row>
    <row r="4169" spans="1:11" outlineLevel="1" x14ac:dyDescent="0.2">
      <c r="A4169" s="31"/>
      <c r="B4169" s="32"/>
      <c r="C4169" s="71" t="s">
        <v>6813</v>
      </c>
      <c r="D4169" s="64"/>
      <c r="E4169" s="65">
        <v>-1.1200000000000001</v>
      </c>
      <c r="F4169" s="34"/>
      <c r="G4169" s="34"/>
      <c r="H4169" s="33"/>
      <c r="I4169" s="33"/>
      <c r="J4169" s="33"/>
      <c r="K4169" s="33"/>
    </row>
    <row r="4170" spans="1:11" outlineLevel="1" x14ac:dyDescent="0.2">
      <c r="A4170" s="31"/>
      <c r="B4170" s="32"/>
      <c r="C4170" s="71" t="s">
        <v>6832</v>
      </c>
      <c r="D4170" s="64"/>
      <c r="E4170" s="65">
        <v>-2.3279999999999998</v>
      </c>
      <c r="F4170" s="34"/>
      <c r="G4170" s="34"/>
      <c r="H4170" s="33"/>
      <c r="I4170" s="33"/>
      <c r="J4170" s="33"/>
      <c r="K4170" s="33"/>
    </row>
    <row r="4171" spans="1:11" outlineLevel="1" x14ac:dyDescent="0.2">
      <c r="A4171" s="31"/>
      <c r="B4171" s="32"/>
      <c r="C4171" s="71" t="s">
        <v>6862</v>
      </c>
      <c r="D4171" s="64"/>
      <c r="E4171" s="65">
        <v>-1.87</v>
      </c>
      <c r="F4171" s="34"/>
      <c r="G4171" s="34"/>
      <c r="H4171" s="33"/>
      <c r="I4171" s="33"/>
      <c r="J4171" s="33"/>
      <c r="K4171" s="33"/>
    </row>
    <row r="4172" spans="1:11" outlineLevel="1" x14ac:dyDescent="0.2">
      <c r="A4172" s="31"/>
      <c r="B4172" s="32"/>
      <c r="C4172" s="71" t="s">
        <v>6861</v>
      </c>
      <c r="D4172" s="64"/>
      <c r="E4172" s="65">
        <v>-0.66</v>
      </c>
      <c r="F4172" s="34"/>
      <c r="G4172" s="34"/>
      <c r="H4172" s="33"/>
      <c r="I4172" s="33"/>
      <c r="J4172" s="33"/>
      <c r="K4172" s="33"/>
    </row>
    <row r="4173" spans="1:11" outlineLevel="1" x14ac:dyDescent="0.2">
      <c r="A4173" s="31"/>
      <c r="B4173" s="32"/>
      <c r="C4173" s="71" t="s">
        <v>8217</v>
      </c>
      <c r="D4173" s="64"/>
      <c r="E4173" s="65">
        <v>-13.2</v>
      </c>
      <c r="F4173" s="34"/>
      <c r="G4173" s="34"/>
      <c r="H4173" s="33"/>
      <c r="I4173" s="33"/>
      <c r="J4173" s="33"/>
      <c r="K4173" s="33"/>
    </row>
    <row r="4174" spans="1:11" outlineLevel="1" x14ac:dyDescent="0.2">
      <c r="A4174" s="31"/>
      <c r="B4174" s="32"/>
      <c r="C4174" s="71" t="s">
        <v>6869</v>
      </c>
      <c r="D4174" s="64"/>
      <c r="E4174" s="65">
        <v>-3.64</v>
      </c>
      <c r="F4174" s="34"/>
      <c r="G4174" s="34"/>
      <c r="H4174" s="33"/>
      <c r="I4174" s="33"/>
      <c r="J4174" s="33"/>
      <c r="K4174" s="33"/>
    </row>
    <row r="4175" spans="1:11" outlineLevel="1" x14ac:dyDescent="0.2">
      <c r="A4175" s="31"/>
      <c r="B4175" s="32"/>
      <c r="C4175" s="71" t="s">
        <v>6904</v>
      </c>
      <c r="D4175" s="64"/>
      <c r="E4175" s="65">
        <v>-2.8079999999999998</v>
      </c>
      <c r="F4175" s="34"/>
      <c r="G4175" s="34"/>
      <c r="H4175" s="33"/>
      <c r="I4175" s="33"/>
      <c r="J4175" s="33"/>
      <c r="K4175" s="33"/>
    </row>
    <row r="4176" spans="1:11" outlineLevel="1" x14ac:dyDescent="0.2">
      <c r="A4176" s="31"/>
      <c r="B4176" s="32"/>
      <c r="C4176" s="71" t="s">
        <v>8218</v>
      </c>
      <c r="D4176" s="64"/>
      <c r="E4176" s="65">
        <v>-13.2</v>
      </c>
      <c r="F4176" s="34"/>
      <c r="G4176" s="34"/>
      <c r="H4176" s="33"/>
      <c r="I4176" s="33"/>
      <c r="J4176" s="33"/>
      <c r="K4176" s="33"/>
    </row>
    <row r="4177" spans="1:11" outlineLevel="1" x14ac:dyDescent="0.2">
      <c r="A4177" s="31"/>
      <c r="B4177" s="32"/>
      <c r="C4177" s="71" t="s">
        <v>6919</v>
      </c>
      <c r="D4177" s="64"/>
      <c r="E4177" s="65">
        <v>-5.46</v>
      </c>
      <c r="F4177" s="34"/>
      <c r="G4177" s="34"/>
      <c r="H4177" s="33"/>
      <c r="I4177" s="33"/>
      <c r="J4177" s="33"/>
      <c r="K4177" s="33"/>
    </row>
    <row r="4178" spans="1:11" outlineLevel="1" x14ac:dyDescent="0.2">
      <c r="A4178" s="31"/>
      <c r="B4178" s="32"/>
      <c r="C4178" s="71" t="s">
        <v>1731</v>
      </c>
      <c r="D4178" s="64"/>
      <c r="E4178" s="65">
        <v>-12.32</v>
      </c>
      <c r="F4178" s="34"/>
      <c r="G4178" s="34"/>
      <c r="H4178" s="33"/>
      <c r="I4178" s="33"/>
      <c r="J4178" s="33"/>
      <c r="K4178" s="33"/>
    </row>
    <row r="4179" spans="1:11" outlineLevel="1" x14ac:dyDescent="0.2">
      <c r="A4179" s="31"/>
      <c r="B4179" s="32"/>
      <c r="C4179" s="71" t="s">
        <v>6904</v>
      </c>
      <c r="D4179" s="64"/>
      <c r="E4179" s="65">
        <v>-2.8079999999999998</v>
      </c>
      <c r="F4179" s="34"/>
      <c r="G4179" s="34"/>
      <c r="H4179" s="33"/>
      <c r="I4179" s="33"/>
      <c r="J4179" s="33"/>
      <c r="K4179" s="33"/>
    </row>
    <row r="4180" spans="1:11" outlineLevel="1" x14ac:dyDescent="0.2">
      <c r="A4180" s="31"/>
      <c r="B4180" s="32"/>
      <c r="C4180" s="71" t="s">
        <v>8219</v>
      </c>
      <c r="D4180" s="64"/>
      <c r="E4180" s="65">
        <v>-13.2</v>
      </c>
      <c r="F4180" s="34"/>
      <c r="G4180" s="34"/>
      <c r="H4180" s="33"/>
      <c r="I4180" s="33"/>
      <c r="J4180" s="33"/>
      <c r="K4180" s="33"/>
    </row>
    <row r="4181" spans="1:11" outlineLevel="1" x14ac:dyDescent="0.2">
      <c r="A4181" s="31"/>
      <c r="B4181" s="32"/>
      <c r="C4181" s="71" t="s">
        <v>6919</v>
      </c>
      <c r="D4181" s="64"/>
      <c r="E4181" s="65">
        <v>-5.46</v>
      </c>
      <c r="F4181" s="34"/>
      <c r="G4181" s="34"/>
      <c r="H4181" s="33"/>
      <c r="I4181" s="33"/>
      <c r="J4181" s="33"/>
      <c r="K4181" s="33"/>
    </row>
    <row r="4182" spans="1:11" outlineLevel="1" x14ac:dyDescent="0.2">
      <c r="A4182" s="31"/>
      <c r="B4182" s="32"/>
      <c r="C4182" s="71" t="s">
        <v>1731</v>
      </c>
      <c r="D4182" s="64"/>
      <c r="E4182" s="65">
        <v>-12.32</v>
      </c>
      <c r="F4182" s="34"/>
      <c r="G4182" s="34"/>
      <c r="H4182" s="33"/>
      <c r="I4182" s="33"/>
      <c r="J4182" s="33"/>
      <c r="K4182" s="33"/>
    </row>
    <row r="4183" spans="1:11" outlineLevel="1" x14ac:dyDescent="0.2">
      <c r="A4183" s="31"/>
      <c r="B4183" s="32"/>
      <c r="C4183" s="71" t="s">
        <v>6904</v>
      </c>
      <c r="D4183" s="64"/>
      <c r="E4183" s="65">
        <v>-2.8079999999999998</v>
      </c>
      <c r="F4183" s="34"/>
      <c r="G4183" s="34"/>
      <c r="H4183" s="33"/>
      <c r="I4183" s="33"/>
      <c r="J4183" s="33"/>
      <c r="K4183" s="33"/>
    </row>
    <row r="4184" spans="1:11" outlineLevel="1" x14ac:dyDescent="0.2">
      <c r="A4184" s="31"/>
      <c r="B4184" s="32"/>
      <c r="C4184" s="71" t="s">
        <v>8220</v>
      </c>
      <c r="D4184" s="64"/>
      <c r="E4184" s="65">
        <v>-15.84</v>
      </c>
      <c r="F4184" s="34"/>
      <c r="G4184" s="34"/>
      <c r="H4184" s="33"/>
      <c r="I4184" s="33"/>
      <c r="J4184" s="33"/>
      <c r="K4184" s="33"/>
    </row>
    <row r="4185" spans="1:11" outlineLevel="1" x14ac:dyDescent="0.2">
      <c r="A4185" s="31"/>
      <c r="B4185" s="32"/>
      <c r="C4185" s="71" t="s">
        <v>6901</v>
      </c>
      <c r="D4185" s="64"/>
      <c r="E4185" s="65">
        <v>-21.56</v>
      </c>
      <c r="F4185" s="34"/>
      <c r="G4185" s="34"/>
      <c r="H4185" s="33"/>
      <c r="I4185" s="33"/>
      <c r="J4185" s="33"/>
      <c r="K4185" s="33"/>
    </row>
    <row r="4186" spans="1:11" outlineLevel="1" x14ac:dyDescent="0.2">
      <c r="A4186" s="31"/>
      <c r="B4186" s="32"/>
      <c r="C4186" s="71" t="s">
        <v>8221</v>
      </c>
      <c r="D4186" s="64"/>
      <c r="E4186" s="65">
        <v>-24.763999999999999</v>
      </c>
      <c r="F4186" s="34"/>
      <c r="G4186" s="34"/>
      <c r="H4186" s="33"/>
      <c r="I4186" s="33"/>
      <c r="J4186" s="33"/>
      <c r="K4186" s="33"/>
    </row>
    <row r="4187" spans="1:11" ht="22.5" outlineLevel="1" x14ac:dyDescent="0.2">
      <c r="A4187" s="43">
        <v>322</v>
      </c>
      <c r="B4187" s="44" t="s">
        <v>3489</v>
      </c>
      <c r="C4187" s="59" t="s">
        <v>3490</v>
      </c>
      <c r="D4187" s="45" t="s">
        <v>172</v>
      </c>
      <c r="E4187" s="46">
        <v>28.7075</v>
      </c>
      <c r="F4187" s="47">
        <v>0</v>
      </c>
      <c r="G4187" s="48">
        <f>ROUND(E4187*F4187,2)</f>
        <v>0</v>
      </c>
      <c r="H4187" s="46">
        <v>0</v>
      </c>
      <c r="I4187" s="46">
        <f>ROUND(E4187*H4187,2)</f>
        <v>0</v>
      </c>
      <c r="J4187" s="46">
        <v>6.8000000000000005E-2</v>
      </c>
      <c r="K4187" s="46">
        <f>ROUND(E4187*J4187,2)</f>
        <v>1.95</v>
      </c>
    </row>
    <row r="4188" spans="1:11" outlineLevel="1" x14ac:dyDescent="0.2">
      <c r="A4188" s="31"/>
      <c r="B4188" s="32"/>
      <c r="C4188" s="71" t="s">
        <v>395</v>
      </c>
      <c r="D4188" s="64"/>
      <c r="E4188" s="65"/>
      <c r="F4188" s="34"/>
      <c r="G4188" s="34"/>
      <c r="H4188" s="33"/>
      <c r="I4188" s="33"/>
      <c r="J4188" s="33"/>
      <c r="K4188" s="33"/>
    </row>
    <row r="4189" spans="1:11" outlineLevel="1" x14ac:dyDescent="0.2">
      <c r="A4189" s="31"/>
      <c r="B4189" s="32"/>
      <c r="C4189" s="71" t="s">
        <v>8222</v>
      </c>
      <c r="D4189" s="64"/>
      <c r="E4189" s="65">
        <v>1.56</v>
      </c>
      <c r="F4189" s="34"/>
      <c r="G4189" s="34"/>
      <c r="H4189" s="33"/>
      <c r="I4189" s="33"/>
      <c r="J4189" s="33"/>
      <c r="K4189" s="33"/>
    </row>
    <row r="4190" spans="1:11" outlineLevel="1" x14ac:dyDescent="0.2">
      <c r="A4190" s="31"/>
      <c r="B4190" s="32"/>
      <c r="C4190" s="71" t="s">
        <v>404</v>
      </c>
      <c r="D4190" s="64"/>
      <c r="E4190" s="65"/>
      <c r="F4190" s="34"/>
      <c r="G4190" s="34"/>
      <c r="H4190" s="33"/>
      <c r="I4190" s="33"/>
      <c r="J4190" s="33"/>
      <c r="K4190" s="33"/>
    </row>
    <row r="4191" spans="1:11" outlineLevel="1" x14ac:dyDescent="0.2">
      <c r="A4191" s="31"/>
      <c r="B4191" s="32"/>
      <c r="C4191" s="71" t="s">
        <v>8223</v>
      </c>
      <c r="D4191" s="64"/>
      <c r="E4191" s="65">
        <v>1.0874999999999999</v>
      </c>
      <c r="F4191" s="34"/>
      <c r="G4191" s="34"/>
      <c r="H4191" s="33"/>
      <c r="I4191" s="33"/>
      <c r="J4191" s="33"/>
      <c r="K4191" s="33"/>
    </row>
    <row r="4192" spans="1:11" outlineLevel="1" x14ac:dyDescent="0.2">
      <c r="A4192" s="31"/>
      <c r="B4192" s="32"/>
      <c r="C4192" s="71" t="s">
        <v>8224</v>
      </c>
      <c r="D4192" s="64"/>
      <c r="E4192" s="65">
        <v>1.7</v>
      </c>
      <c r="F4192" s="34"/>
      <c r="G4192" s="34"/>
      <c r="H4192" s="33"/>
      <c r="I4192" s="33"/>
      <c r="J4192" s="33"/>
      <c r="K4192" s="33"/>
    </row>
    <row r="4193" spans="1:11" outlineLevel="1" x14ac:dyDescent="0.2">
      <c r="A4193" s="31"/>
      <c r="B4193" s="32"/>
      <c r="C4193" s="71" t="s">
        <v>408</v>
      </c>
      <c r="D4193" s="64"/>
      <c r="E4193" s="65"/>
      <c r="F4193" s="34"/>
      <c r="G4193" s="34"/>
      <c r="H4193" s="33"/>
      <c r="I4193" s="33"/>
      <c r="J4193" s="33"/>
      <c r="K4193" s="33"/>
    </row>
    <row r="4194" spans="1:11" outlineLevel="1" x14ac:dyDescent="0.2">
      <c r="A4194" s="31"/>
      <c r="B4194" s="32"/>
      <c r="C4194" s="71" t="s">
        <v>8225</v>
      </c>
      <c r="D4194" s="64"/>
      <c r="E4194" s="65">
        <v>1.44</v>
      </c>
      <c r="F4194" s="34"/>
      <c r="G4194" s="34"/>
      <c r="H4194" s="33"/>
      <c r="I4194" s="33"/>
      <c r="J4194" s="33"/>
      <c r="K4194" s="33"/>
    </row>
    <row r="4195" spans="1:11" outlineLevel="1" x14ac:dyDescent="0.2">
      <c r="A4195" s="31"/>
      <c r="B4195" s="32"/>
      <c r="C4195" s="71" t="s">
        <v>8226</v>
      </c>
      <c r="D4195" s="64"/>
      <c r="E4195" s="65">
        <v>1.788</v>
      </c>
      <c r="F4195" s="34"/>
      <c r="G4195" s="34"/>
      <c r="H4195" s="33"/>
      <c r="I4195" s="33"/>
      <c r="J4195" s="33"/>
      <c r="K4195" s="33"/>
    </row>
    <row r="4196" spans="1:11" outlineLevel="1" x14ac:dyDescent="0.2">
      <c r="A4196" s="31"/>
      <c r="B4196" s="32"/>
      <c r="C4196" s="71" t="s">
        <v>8227</v>
      </c>
      <c r="D4196" s="64"/>
      <c r="E4196" s="65">
        <v>1.944</v>
      </c>
      <c r="F4196" s="34"/>
      <c r="G4196" s="34"/>
      <c r="H4196" s="33"/>
      <c r="I4196" s="33"/>
      <c r="J4196" s="33"/>
      <c r="K4196" s="33"/>
    </row>
    <row r="4197" spans="1:11" outlineLevel="1" x14ac:dyDescent="0.2">
      <c r="A4197" s="31"/>
      <c r="B4197" s="32"/>
      <c r="C4197" s="71" t="s">
        <v>8228</v>
      </c>
      <c r="D4197" s="64"/>
      <c r="E4197" s="65">
        <v>1.98</v>
      </c>
      <c r="F4197" s="34"/>
      <c r="G4197" s="34"/>
      <c r="H4197" s="33"/>
      <c r="I4197" s="33"/>
      <c r="J4197" s="33"/>
      <c r="K4197" s="33"/>
    </row>
    <row r="4198" spans="1:11" outlineLevel="1" x14ac:dyDescent="0.2">
      <c r="A4198" s="31"/>
      <c r="B4198" s="32"/>
      <c r="C4198" s="71" t="s">
        <v>8229</v>
      </c>
      <c r="D4198" s="64"/>
      <c r="E4198" s="65">
        <v>1.5960000000000001</v>
      </c>
      <c r="F4198" s="34"/>
      <c r="G4198" s="34"/>
      <c r="H4198" s="33"/>
      <c r="I4198" s="33"/>
      <c r="J4198" s="33"/>
      <c r="K4198" s="33"/>
    </row>
    <row r="4199" spans="1:11" outlineLevel="1" x14ac:dyDescent="0.2">
      <c r="A4199" s="31"/>
      <c r="B4199" s="32"/>
      <c r="C4199" s="71" t="s">
        <v>411</v>
      </c>
      <c r="D4199" s="64"/>
      <c r="E4199" s="65"/>
      <c r="F4199" s="34"/>
      <c r="G4199" s="34"/>
      <c r="H4199" s="33"/>
      <c r="I4199" s="33"/>
      <c r="J4199" s="33"/>
      <c r="K4199" s="33"/>
    </row>
    <row r="4200" spans="1:11" outlineLevel="1" x14ac:dyDescent="0.2">
      <c r="A4200" s="31"/>
      <c r="B4200" s="32"/>
      <c r="C4200" s="71" t="s">
        <v>8230</v>
      </c>
      <c r="D4200" s="64"/>
      <c r="E4200" s="65">
        <v>1.08</v>
      </c>
      <c r="F4200" s="34"/>
      <c r="G4200" s="34"/>
      <c r="H4200" s="33"/>
      <c r="I4200" s="33"/>
      <c r="J4200" s="33"/>
      <c r="K4200" s="33"/>
    </row>
    <row r="4201" spans="1:11" outlineLevel="1" x14ac:dyDescent="0.2">
      <c r="A4201" s="31"/>
      <c r="B4201" s="32"/>
      <c r="C4201" s="71" t="s">
        <v>8231</v>
      </c>
      <c r="D4201" s="64"/>
      <c r="E4201" s="65">
        <v>1.968</v>
      </c>
      <c r="F4201" s="34"/>
      <c r="G4201" s="34"/>
      <c r="H4201" s="33"/>
      <c r="I4201" s="33"/>
      <c r="J4201" s="33"/>
      <c r="K4201" s="33"/>
    </row>
    <row r="4202" spans="1:11" outlineLevel="1" x14ac:dyDescent="0.2">
      <c r="A4202" s="31"/>
      <c r="B4202" s="32"/>
      <c r="C4202" s="71" t="s">
        <v>8232</v>
      </c>
      <c r="D4202" s="64"/>
      <c r="E4202" s="65">
        <v>1.98</v>
      </c>
      <c r="F4202" s="34"/>
      <c r="G4202" s="34"/>
      <c r="H4202" s="33"/>
      <c r="I4202" s="33"/>
      <c r="J4202" s="33"/>
      <c r="K4202" s="33"/>
    </row>
    <row r="4203" spans="1:11" outlineLevel="1" x14ac:dyDescent="0.2">
      <c r="A4203" s="31"/>
      <c r="B4203" s="32"/>
      <c r="C4203" s="71" t="s">
        <v>8233</v>
      </c>
      <c r="D4203" s="64"/>
      <c r="E4203" s="65">
        <v>1.3320000000000001</v>
      </c>
      <c r="F4203" s="34"/>
      <c r="G4203" s="34"/>
      <c r="H4203" s="33"/>
      <c r="I4203" s="33"/>
      <c r="J4203" s="33"/>
      <c r="K4203" s="33"/>
    </row>
    <row r="4204" spans="1:11" outlineLevel="1" x14ac:dyDescent="0.2">
      <c r="A4204" s="31"/>
      <c r="B4204" s="32"/>
      <c r="C4204" s="71" t="s">
        <v>8234</v>
      </c>
      <c r="D4204" s="64"/>
      <c r="E4204" s="65">
        <v>1.212</v>
      </c>
      <c r="F4204" s="34"/>
      <c r="G4204" s="34"/>
      <c r="H4204" s="33"/>
      <c r="I4204" s="33"/>
      <c r="J4204" s="33"/>
      <c r="K4204" s="33"/>
    </row>
    <row r="4205" spans="1:11" outlineLevel="1" x14ac:dyDescent="0.2">
      <c r="A4205" s="31"/>
      <c r="B4205" s="32"/>
      <c r="C4205" s="71" t="s">
        <v>8235</v>
      </c>
      <c r="D4205" s="64"/>
      <c r="E4205" s="65">
        <v>1.6080000000000001</v>
      </c>
      <c r="F4205" s="34"/>
      <c r="G4205" s="34"/>
      <c r="H4205" s="33"/>
      <c r="I4205" s="33"/>
      <c r="J4205" s="33"/>
      <c r="K4205" s="33"/>
    </row>
    <row r="4206" spans="1:11" outlineLevel="1" x14ac:dyDescent="0.2">
      <c r="A4206" s="31"/>
      <c r="B4206" s="32"/>
      <c r="C4206" s="71" t="s">
        <v>415</v>
      </c>
      <c r="D4206" s="64"/>
      <c r="E4206" s="65"/>
      <c r="F4206" s="34"/>
      <c r="G4206" s="34"/>
      <c r="H4206" s="33"/>
      <c r="I4206" s="33"/>
      <c r="J4206" s="33"/>
      <c r="K4206" s="33"/>
    </row>
    <row r="4207" spans="1:11" outlineLevel="1" x14ac:dyDescent="0.2">
      <c r="A4207" s="31"/>
      <c r="B4207" s="32"/>
      <c r="C4207" s="71" t="s">
        <v>8236</v>
      </c>
      <c r="D4207" s="64"/>
      <c r="E4207" s="65">
        <v>1.08</v>
      </c>
      <c r="F4207" s="34"/>
      <c r="G4207" s="34"/>
      <c r="H4207" s="33"/>
      <c r="I4207" s="33"/>
      <c r="J4207" s="33"/>
      <c r="K4207" s="33"/>
    </row>
    <row r="4208" spans="1:11" outlineLevel="1" x14ac:dyDescent="0.2">
      <c r="A4208" s="31"/>
      <c r="B4208" s="32"/>
      <c r="C4208" s="71" t="s">
        <v>8237</v>
      </c>
      <c r="D4208" s="64"/>
      <c r="E4208" s="65">
        <v>1.956</v>
      </c>
      <c r="F4208" s="34"/>
      <c r="G4208" s="34"/>
      <c r="H4208" s="33"/>
      <c r="I4208" s="33"/>
      <c r="J4208" s="33"/>
      <c r="K4208" s="33"/>
    </row>
    <row r="4209" spans="1:11" outlineLevel="1" x14ac:dyDescent="0.2">
      <c r="A4209" s="31"/>
      <c r="B4209" s="32"/>
      <c r="C4209" s="71" t="s">
        <v>8238</v>
      </c>
      <c r="D4209" s="64"/>
      <c r="E4209" s="65">
        <v>1.44</v>
      </c>
      <c r="F4209" s="34"/>
      <c r="G4209" s="34"/>
      <c r="H4209" s="33"/>
      <c r="I4209" s="33"/>
      <c r="J4209" s="33"/>
      <c r="K4209" s="33"/>
    </row>
    <row r="4210" spans="1:11" outlineLevel="1" x14ac:dyDescent="0.2">
      <c r="A4210" s="31"/>
      <c r="B4210" s="32"/>
      <c r="C4210" s="71" t="s">
        <v>8239</v>
      </c>
      <c r="D4210" s="64"/>
      <c r="E4210" s="65">
        <v>1.956</v>
      </c>
      <c r="F4210" s="34"/>
      <c r="G4210" s="34"/>
      <c r="H4210" s="33"/>
      <c r="I4210" s="33"/>
      <c r="J4210" s="33"/>
      <c r="K4210" s="33"/>
    </row>
    <row r="4211" spans="1:11" ht="22.5" outlineLevel="1" x14ac:dyDescent="0.2">
      <c r="A4211" s="43">
        <v>323</v>
      </c>
      <c r="B4211" s="44" t="s">
        <v>3518</v>
      </c>
      <c r="C4211" s="59" t="s">
        <v>3519</v>
      </c>
      <c r="D4211" s="45" t="s">
        <v>172</v>
      </c>
      <c r="E4211" s="46">
        <v>372.83319999999998</v>
      </c>
      <c r="F4211" s="47">
        <v>0</v>
      </c>
      <c r="G4211" s="48">
        <f>ROUND(E4211*F4211,2)</f>
        <v>0</v>
      </c>
      <c r="H4211" s="46">
        <v>0</v>
      </c>
      <c r="I4211" s="46">
        <f>ROUND(E4211*H4211,2)</f>
        <v>0</v>
      </c>
      <c r="J4211" s="46">
        <v>6.8000000000000005E-2</v>
      </c>
      <c r="K4211" s="46">
        <f>ROUND(E4211*J4211,2)</f>
        <v>25.35</v>
      </c>
    </row>
    <row r="4212" spans="1:11" outlineLevel="1" x14ac:dyDescent="0.2">
      <c r="A4212" s="31"/>
      <c r="B4212" s="32"/>
      <c r="C4212" s="71" t="s">
        <v>395</v>
      </c>
      <c r="D4212" s="64"/>
      <c r="E4212" s="65"/>
      <c r="F4212" s="34"/>
      <c r="G4212" s="34"/>
      <c r="H4212" s="33"/>
      <c r="I4212" s="33"/>
      <c r="J4212" s="33"/>
      <c r="K4212" s="33"/>
    </row>
    <row r="4213" spans="1:11" outlineLevel="1" x14ac:dyDescent="0.2">
      <c r="A4213" s="31"/>
      <c r="B4213" s="32"/>
      <c r="C4213" s="71" t="s">
        <v>8240</v>
      </c>
      <c r="D4213" s="64"/>
      <c r="E4213" s="65">
        <v>33.898000000000003</v>
      </c>
      <c r="F4213" s="34"/>
      <c r="G4213" s="34"/>
      <c r="H4213" s="33"/>
      <c r="I4213" s="33"/>
      <c r="J4213" s="33"/>
      <c r="K4213" s="33"/>
    </row>
    <row r="4214" spans="1:11" outlineLevel="1" x14ac:dyDescent="0.2">
      <c r="A4214" s="31"/>
      <c r="B4214" s="32"/>
      <c r="C4214" s="71" t="s">
        <v>7095</v>
      </c>
      <c r="D4214" s="64"/>
      <c r="E4214" s="65">
        <v>-1.7</v>
      </c>
      <c r="F4214" s="34"/>
      <c r="G4214" s="34"/>
      <c r="H4214" s="33"/>
      <c r="I4214" s="33"/>
      <c r="J4214" s="33"/>
      <c r="K4214" s="33"/>
    </row>
    <row r="4215" spans="1:11" outlineLevel="1" x14ac:dyDescent="0.2">
      <c r="A4215" s="31"/>
      <c r="B4215" s="32"/>
      <c r="C4215" s="71" t="s">
        <v>8241</v>
      </c>
      <c r="D4215" s="64"/>
      <c r="E4215" s="65">
        <v>-3.06</v>
      </c>
      <c r="F4215" s="34"/>
      <c r="G4215" s="34"/>
      <c r="H4215" s="33"/>
      <c r="I4215" s="33"/>
      <c r="J4215" s="33"/>
      <c r="K4215" s="33"/>
    </row>
    <row r="4216" spans="1:11" outlineLevel="1" x14ac:dyDescent="0.2">
      <c r="A4216" s="31"/>
      <c r="B4216" s="32"/>
      <c r="C4216" s="71" t="s">
        <v>8242</v>
      </c>
      <c r="D4216" s="64"/>
      <c r="E4216" s="65">
        <v>8.7379999999999995</v>
      </c>
      <c r="F4216" s="34"/>
      <c r="G4216" s="34"/>
      <c r="H4216" s="33"/>
      <c r="I4216" s="33"/>
      <c r="J4216" s="33"/>
      <c r="K4216" s="33"/>
    </row>
    <row r="4217" spans="1:11" outlineLevel="1" x14ac:dyDescent="0.2">
      <c r="A4217" s="31"/>
      <c r="B4217" s="32"/>
      <c r="C4217" s="71" t="s">
        <v>8243</v>
      </c>
      <c r="D4217" s="64"/>
      <c r="E4217" s="65">
        <v>3.8079999999999998</v>
      </c>
      <c r="F4217" s="34"/>
      <c r="G4217" s="34"/>
      <c r="H4217" s="33"/>
      <c r="I4217" s="33"/>
      <c r="J4217" s="33"/>
      <c r="K4217" s="33"/>
    </row>
    <row r="4218" spans="1:11" outlineLevel="1" x14ac:dyDescent="0.2">
      <c r="A4218" s="31"/>
      <c r="B4218" s="32"/>
      <c r="C4218" s="71" t="s">
        <v>8244</v>
      </c>
      <c r="D4218" s="64"/>
      <c r="E4218" s="65">
        <v>7.1740000000000004</v>
      </c>
      <c r="F4218" s="34"/>
      <c r="G4218" s="34"/>
      <c r="H4218" s="33"/>
      <c r="I4218" s="33"/>
      <c r="J4218" s="33"/>
      <c r="K4218" s="33"/>
    </row>
    <row r="4219" spans="1:11" outlineLevel="1" x14ac:dyDescent="0.2">
      <c r="A4219" s="31"/>
      <c r="B4219" s="32"/>
      <c r="C4219" s="71" t="s">
        <v>8245</v>
      </c>
      <c r="D4219" s="64"/>
      <c r="E4219" s="65">
        <v>4.6239999999999997</v>
      </c>
      <c r="F4219" s="34"/>
      <c r="G4219" s="34"/>
      <c r="H4219" s="33"/>
      <c r="I4219" s="33"/>
      <c r="J4219" s="33"/>
      <c r="K4219" s="33"/>
    </row>
    <row r="4220" spans="1:11" outlineLevel="1" x14ac:dyDescent="0.2">
      <c r="A4220" s="31"/>
      <c r="B4220" s="32"/>
      <c r="C4220" s="71" t="s">
        <v>404</v>
      </c>
      <c r="D4220" s="64"/>
      <c r="E4220" s="65"/>
      <c r="F4220" s="34"/>
      <c r="G4220" s="34"/>
      <c r="H4220" s="33"/>
      <c r="I4220" s="33"/>
      <c r="J4220" s="33"/>
      <c r="K4220" s="33"/>
    </row>
    <row r="4221" spans="1:11" outlineLevel="1" x14ac:dyDescent="0.2">
      <c r="A4221" s="31"/>
      <c r="B4221" s="32"/>
      <c r="C4221" s="71" t="s">
        <v>8246</v>
      </c>
      <c r="D4221" s="64"/>
      <c r="E4221" s="65">
        <v>2.04</v>
      </c>
      <c r="F4221" s="34"/>
      <c r="G4221" s="34"/>
      <c r="H4221" s="33"/>
      <c r="I4221" s="33"/>
      <c r="J4221" s="33"/>
      <c r="K4221" s="33"/>
    </row>
    <row r="4222" spans="1:11" outlineLevel="1" x14ac:dyDescent="0.2">
      <c r="A4222" s="31"/>
      <c r="B4222" s="32"/>
      <c r="C4222" s="71" t="s">
        <v>8247</v>
      </c>
      <c r="D4222" s="64"/>
      <c r="E4222" s="65">
        <v>35.603999999999999</v>
      </c>
      <c r="F4222" s="34"/>
      <c r="G4222" s="34"/>
      <c r="H4222" s="33"/>
      <c r="I4222" s="33"/>
      <c r="J4222" s="33"/>
      <c r="K4222" s="33"/>
    </row>
    <row r="4223" spans="1:11" outlineLevel="1" x14ac:dyDescent="0.2">
      <c r="A4223" s="31"/>
      <c r="B4223" s="32"/>
      <c r="C4223" s="71" t="s">
        <v>6884</v>
      </c>
      <c r="D4223" s="64"/>
      <c r="E4223" s="65">
        <v>-1.6240000000000001</v>
      </c>
      <c r="F4223" s="34"/>
      <c r="G4223" s="34"/>
      <c r="H4223" s="33"/>
      <c r="I4223" s="33"/>
      <c r="J4223" s="33"/>
      <c r="K4223" s="33"/>
    </row>
    <row r="4224" spans="1:11" outlineLevel="1" x14ac:dyDescent="0.2">
      <c r="A4224" s="31"/>
      <c r="B4224" s="32"/>
      <c r="C4224" s="71" t="s">
        <v>6847</v>
      </c>
      <c r="D4224" s="64"/>
      <c r="E4224" s="65">
        <v>-1.827</v>
      </c>
      <c r="F4224" s="34"/>
      <c r="G4224" s="34"/>
      <c r="H4224" s="33"/>
      <c r="I4224" s="33"/>
      <c r="J4224" s="33"/>
      <c r="K4224" s="33"/>
    </row>
    <row r="4225" spans="1:11" outlineLevel="1" x14ac:dyDescent="0.2">
      <c r="A4225" s="31"/>
      <c r="B4225" s="32"/>
      <c r="C4225" s="71" t="s">
        <v>8248</v>
      </c>
      <c r="D4225" s="64"/>
      <c r="E4225" s="65">
        <v>9.6</v>
      </c>
      <c r="F4225" s="34"/>
      <c r="G4225" s="34"/>
      <c r="H4225" s="33"/>
      <c r="I4225" s="33"/>
      <c r="J4225" s="33"/>
      <c r="K4225" s="33"/>
    </row>
    <row r="4226" spans="1:11" outlineLevel="1" x14ac:dyDescent="0.2">
      <c r="A4226" s="31"/>
      <c r="B4226" s="32"/>
      <c r="C4226" s="71" t="s">
        <v>1174</v>
      </c>
      <c r="D4226" s="64"/>
      <c r="E4226" s="65">
        <v>-1.8</v>
      </c>
      <c r="F4226" s="34"/>
      <c r="G4226" s="34"/>
      <c r="H4226" s="33"/>
      <c r="I4226" s="33"/>
      <c r="J4226" s="33"/>
      <c r="K4226" s="33"/>
    </row>
    <row r="4227" spans="1:11" outlineLevel="1" x14ac:dyDescent="0.2">
      <c r="A4227" s="31"/>
      <c r="B4227" s="32"/>
      <c r="C4227" s="71" t="s">
        <v>8249</v>
      </c>
      <c r="D4227" s="64"/>
      <c r="E4227" s="65">
        <v>6.88</v>
      </c>
      <c r="F4227" s="34"/>
      <c r="G4227" s="34"/>
      <c r="H4227" s="33"/>
      <c r="I4227" s="33"/>
      <c r="J4227" s="33"/>
      <c r="K4227" s="33"/>
    </row>
    <row r="4228" spans="1:11" outlineLevel="1" x14ac:dyDescent="0.2">
      <c r="A4228" s="31"/>
      <c r="B4228" s="32"/>
      <c r="C4228" s="71" t="s">
        <v>1663</v>
      </c>
      <c r="D4228" s="64"/>
      <c r="E4228" s="65">
        <v>-1.6</v>
      </c>
      <c r="F4228" s="34"/>
      <c r="G4228" s="34"/>
      <c r="H4228" s="33"/>
      <c r="I4228" s="33"/>
      <c r="J4228" s="33"/>
      <c r="K4228" s="33"/>
    </row>
    <row r="4229" spans="1:11" outlineLevel="1" x14ac:dyDescent="0.2">
      <c r="A4229" s="31"/>
      <c r="B4229" s="32"/>
      <c r="C4229" s="71" t="s">
        <v>1174</v>
      </c>
      <c r="D4229" s="64"/>
      <c r="E4229" s="65">
        <v>-1.8</v>
      </c>
      <c r="F4229" s="34"/>
      <c r="G4229" s="34"/>
      <c r="H4229" s="33"/>
      <c r="I4229" s="33"/>
      <c r="J4229" s="33"/>
      <c r="K4229" s="33"/>
    </row>
    <row r="4230" spans="1:11" outlineLevel="1" x14ac:dyDescent="0.2">
      <c r="A4230" s="31"/>
      <c r="B4230" s="32"/>
      <c r="C4230" s="71" t="s">
        <v>8250</v>
      </c>
      <c r="D4230" s="64"/>
      <c r="E4230" s="65">
        <v>4.4000000000000004</v>
      </c>
      <c r="F4230" s="34"/>
      <c r="G4230" s="34"/>
      <c r="H4230" s="33"/>
      <c r="I4230" s="33"/>
      <c r="J4230" s="33"/>
      <c r="K4230" s="33"/>
    </row>
    <row r="4231" spans="1:11" outlineLevel="1" x14ac:dyDescent="0.2">
      <c r="A4231" s="31"/>
      <c r="B4231" s="32"/>
      <c r="C4231" s="71" t="s">
        <v>8251</v>
      </c>
      <c r="D4231" s="64"/>
      <c r="E4231" s="65">
        <v>4.54</v>
      </c>
      <c r="F4231" s="34"/>
      <c r="G4231" s="34"/>
      <c r="H4231" s="33"/>
      <c r="I4231" s="33"/>
      <c r="J4231" s="33"/>
      <c r="K4231" s="33"/>
    </row>
    <row r="4232" spans="1:11" outlineLevel="1" x14ac:dyDescent="0.2">
      <c r="A4232" s="31"/>
      <c r="B4232" s="32"/>
      <c r="C4232" s="71" t="s">
        <v>8252</v>
      </c>
      <c r="D4232" s="64"/>
      <c r="E4232" s="65">
        <v>19.8</v>
      </c>
      <c r="F4232" s="34"/>
      <c r="G4232" s="34"/>
      <c r="H4232" s="33"/>
      <c r="I4232" s="33"/>
      <c r="J4232" s="33"/>
      <c r="K4232" s="33"/>
    </row>
    <row r="4233" spans="1:11" outlineLevel="1" x14ac:dyDescent="0.2">
      <c r="A4233" s="31"/>
      <c r="B4233" s="32"/>
      <c r="C4233" s="71" t="s">
        <v>8253</v>
      </c>
      <c r="D4233" s="64"/>
      <c r="E4233" s="65">
        <v>-3.2</v>
      </c>
      <c r="F4233" s="34"/>
      <c r="G4233" s="34"/>
      <c r="H4233" s="33"/>
      <c r="I4233" s="33"/>
      <c r="J4233" s="33"/>
      <c r="K4233" s="33"/>
    </row>
    <row r="4234" spans="1:11" outlineLevel="1" x14ac:dyDescent="0.2">
      <c r="A4234" s="31"/>
      <c r="B4234" s="32"/>
      <c r="C4234" s="71" t="s">
        <v>3633</v>
      </c>
      <c r="D4234" s="64"/>
      <c r="E4234" s="65">
        <v>-1.4</v>
      </c>
      <c r="F4234" s="34"/>
      <c r="G4234" s="34"/>
      <c r="H4234" s="33"/>
      <c r="I4234" s="33"/>
      <c r="J4234" s="33"/>
      <c r="K4234" s="33"/>
    </row>
    <row r="4235" spans="1:11" outlineLevel="1" x14ac:dyDescent="0.2">
      <c r="A4235" s="31"/>
      <c r="B4235" s="32"/>
      <c r="C4235" s="71" t="s">
        <v>8254</v>
      </c>
      <c r="D4235" s="64"/>
      <c r="E4235" s="65">
        <v>6.04</v>
      </c>
      <c r="F4235" s="34"/>
      <c r="G4235" s="34"/>
      <c r="H4235" s="33"/>
      <c r="I4235" s="33"/>
      <c r="J4235" s="33"/>
      <c r="K4235" s="33"/>
    </row>
    <row r="4236" spans="1:11" outlineLevel="1" x14ac:dyDescent="0.2">
      <c r="A4236" s="31"/>
      <c r="B4236" s="32"/>
      <c r="C4236" s="71" t="s">
        <v>8255</v>
      </c>
      <c r="D4236" s="64"/>
      <c r="E4236" s="65">
        <v>15.78</v>
      </c>
      <c r="F4236" s="34"/>
      <c r="G4236" s="34"/>
      <c r="H4236" s="33"/>
      <c r="I4236" s="33"/>
      <c r="J4236" s="33"/>
      <c r="K4236" s="33"/>
    </row>
    <row r="4237" spans="1:11" outlineLevel="1" x14ac:dyDescent="0.2">
      <c r="A4237" s="31"/>
      <c r="B4237" s="32"/>
      <c r="C4237" s="71" t="s">
        <v>8256</v>
      </c>
      <c r="D4237" s="64"/>
      <c r="E4237" s="65">
        <v>12.08</v>
      </c>
      <c r="F4237" s="34"/>
      <c r="G4237" s="34"/>
      <c r="H4237" s="33"/>
      <c r="I4237" s="33"/>
      <c r="J4237" s="33"/>
      <c r="K4237" s="33"/>
    </row>
    <row r="4238" spans="1:11" outlineLevel="1" x14ac:dyDescent="0.2">
      <c r="A4238" s="31"/>
      <c r="B4238" s="32"/>
      <c r="C4238" s="71" t="s">
        <v>3633</v>
      </c>
      <c r="D4238" s="64"/>
      <c r="E4238" s="65">
        <v>-1.4</v>
      </c>
      <c r="F4238" s="34"/>
      <c r="G4238" s="34"/>
      <c r="H4238" s="33"/>
      <c r="I4238" s="33"/>
      <c r="J4238" s="33"/>
      <c r="K4238" s="33"/>
    </row>
    <row r="4239" spans="1:11" outlineLevel="1" x14ac:dyDescent="0.2">
      <c r="A4239" s="31"/>
      <c r="B4239" s="32"/>
      <c r="C4239" s="71" t="s">
        <v>8257</v>
      </c>
      <c r="D4239" s="64"/>
      <c r="E4239" s="65">
        <v>-0.33</v>
      </c>
      <c r="F4239" s="34"/>
      <c r="G4239" s="34"/>
      <c r="H4239" s="33"/>
      <c r="I4239" s="33"/>
      <c r="J4239" s="33"/>
      <c r="K4239" s="33"/>
    </row>
    <row r="4240" spans="1:11" outlineLevel="1" x14ac:dyDescent="0.2">
      <c r="A4240" s="31"/>
      <c r="B4240" s="32"/>
      <c r="C4240" s="71" t="s">
        <v>8258</v>
      </c>
      <c r="D4240" s="64"/>
      <c r="E4240" s="65">
        <v>14.04</v>
      </c>
      <c r="F4240" s="34"/>
      <c r="G4240" s="34"/>
      <c r="H4240" s="33"/>
      <c r="I4240" s="33"/>
      <c r="J4240" s="33"/>
      <c r="K4240" s="33"/>
    </row>
    <row r="4241" spans="1:11" outlineLevel="1" x14ac:dyDescent="0.2">
      <c r="A4241" s="31"/>
      <c r="B4241" s="32"/>
      <c r="C4241" s="71" t="s">
        <v>8257</v>
      </c>
      <c r="D4241" s="64"/>
      <c r="E4241" s="65">
        <v>-0.33</v>
      </c>
      <c r="F4241" s="34"/>
      <c r="G4241" s="34"/>
      <c r="H4241" s="33"/>
      <c r="I4241" s="33"/>
      <c r="J4241" s="33"/>
      <c r="K4241" s="33"/>
    </row>
    <row r="4242" spans="1:11" outlineLevel="1" x14ac:dyDescent="0.2">
      <c r="A4242" s="31"/>
      <c r="B4242" s="32"/>
      <c r="C4242" s="71" t="s">
        <v>8259</v>
      </c>
      <c r="D4242" s="64"/>
      <c r="E4242" s="65">
        <v>63.954000000000001</v>
      </c>
      <c r="F4242" s="34"/>
      <c r="G4242" s="34"/>
      <c r="H4242" s="33"/>
      <c r="I4242" s="33"/>
      <c r="J4242" s="33"/>
      <c r="K4242" s="33"/>
    </row>
    <row r="4243" spans="1:11" outlineLevel="1" x14ac:dyDescent="0.2">
      <c r="A4243" s="31"/>
      <c r="B4243" s="32"/>
      <c r="C4243" s="71" t="s">
        <v>6872</v>
      </c>
      <c r="D4243" s="64"/>
      <c r="E4243" s="65">
        <v>-2.2787999999999999</v>
      </c>
      <c r="F4243" s="34"/>
      <c r="G4243" s="34"/>
      <c r="H4243" s="33"/>
      <c r="I4243" s="33"/>
      <c r="J4243" s="33"/>
      <c r="K4243" s="33"/>
    </row>
    <row r="4244" spans="1:11" outlineLevel="1" x14ac:dyDescent="0.2">
      <c r="A4244" s="31"/>
      <c r="B4244" s="32"/>
      <c r="C4244" s="71" t="s">
        <v>8260</v>
      </c>
      <c r="D4244" s="64"/>
      <c r="E4244" s="65">
        <v>-1.5049999999999999</v>
      </c>
      <c r="F4244" s="34"/>
      <c r="G4244" s="34"/>
      <c r="H4244" s="33"/>
      <c r="I4244" s="33"/>
      <c r="J4244" s="33"/>
      <c r="K4244" s="33"/>
    </row>
    <row r="4245" spans="1:11" outlineLevel="1" x14ac:dyDescent="0.2">
      <c r="A4245" s="31"/>
      <c r="B4245" s="32"/>
      <c r="C4245" s="71" t="s">
        <v>705</v>
      </c>
      <c r="D4245" s="64"/>
      <c r="E4245" s="65">
        <v>-2.02</v>
      </c>
      <c r="F4245" s="34"/>
      <c r="G4245" s="34"/>
      <c r="H4245" s="33"/>
      <c r="I4245" s="33"/>
      <c r="J4245" s="33"/>
      <c r="K4245" s="33"/>
    </row>
    <row r="4246" spans="1:11" outlineLevel="1" x14ac:dyDescent="0.2">
      <c r="A4246" s="31"/>
      <c r="B4246" s="32"/>
      <c r="C4246" s="71" t="s">
        <v>1579</v>
      </c>
      <c r="D4246" s="64"/>
      <c r="E4246" s="65">
        <v>-2.0299999999999998</v>
      </c>
      <c r="F4246" s="34"/>
      <c r="G4246" s="34"/>
      <c r="H4246" s="33"/>
      <c r="I4246" s="33"/>
      <c r="J4246" s="33"/>
      <c r="K4246" s="33"/>
    </row>
    <row r="4247" spans="1:11" outlineLevel="1" x14ac:dyDescent="0.2">
      <c r="A4247" s="31"/>
      <c r="B4247" s="32"/>
      <c r="C4247" s="71" t="s">
        <v>8261</v>
      </c>
      <c r="D4247" s="64"/>
      <c r="E4247" s="65">
        <v>-4.03</v>
      </c>
      <c r="F4247" s="34"/>
      <c r="G4247" s="34"/>
      <c r="H4247" s="33"/>
      <c r="I4247" s="33"/>
      <c r="J4247" s="33"/>
      <c r="K4247" s="33"/>
    </row>
    <row r="4248" spans="1:11" outlineLevel="1" x14ac:dyDescent="0.2">
      <c r="A4248" s="31"/>
      <c r="B4248" s="32"/>
      <c r="C4248" s="71" t="s">
        <v>8262</v>
      </c>
      <c r="D4248" s="64"/>
      <c r="E4248" s="65">
        <v>6.76</v>
      </c>
      <c r="F4248" s="34"/>
      <c r="G4248" s="34"/>
      <c r="H4248" s="33"/>
      <c r="I4248" s="33"/>
      <c r="J4248" s="33"/>
      <c r="K4248" s="33"/>
    </row>
    <row r="4249" spans="1:11" outlineLevel="1" x14ac:dyDescent="0.2">
      <c r="A4249" s="31"/>
      <c r="B4249" s="32"/>
      <c r="C4249" s="71" t="s">
        <v>8263</v>
      </c>
      <c r="D4249" s="64"/>
      <c r="E4249" s="65">
        <v>-1.7050000000000001</v>
      </c>
      <c r="F4249" s="34"/>
      <c r="G4249" s="34"/>
      <c r="H4249" s="33"/>
      <c r="I4249" s="33"/>
      <c r="J4249" s="33"/>
      <c r="K4249" s="33"/>
    </row>
    <row r="4250" spans="1:11" outlineLevel="1" x14ac:dyDescent="0.2">
      <c r="A4250" s="31"/>
      <c r="B4250" s="32"/>
      <c r="C4250" s="71" t="s">
        <v>8264</v>
      </c>
      <c r="D4250" s="64"/>
      <c r="E4250" s="65">
        <v>6.26</v>
      </c>
      <c r="F4250" s="34"/>
      <c r="G4250" s="34"/>
      <c r="H4250" s="33"/>
      <c r="I4250" s="33"/>
      <c r="J4250" s="33"/>
      <c r="K4250" s="33"/>
    </row>
    <row r="4251" spans="1:11" outlineLevel="1" x14ac:dyDescent="0.2">
      <c r="A4251" s="31"/>
      <c r="B4251" s="32"/>
      <c r="C4251" s="71" t="s">
        <v>8265</v>
      </c>
      <c r="D4251" s="64"/>
      <c r="E4251" s="65">
        <v>4.24</v>
      </c>
      <c r="F4251" s="34"/>
      <c r="G4251" s="34"/>
      <c r="H4251" s="33"/>
      <c r="I4251" s="33"/>
      <c r="J4251" s="33"/>
      <c r="K4251" s="33"/>
    </row>
    <row r="4252" spans="1:11" outlineLevel="1" x14ac:dyDescent="0.2">
      <c r="A4252" s="31"/>
      <c r="B4252" s="32"/>
      <c r="C4252" s="71" t="s">
        <v>8266</v>
      </c>
      <c r="D4252" s="64"/>
      <c r="E4252" s="65">
        <v>-0.58499999999999996</v>
      </c>
      <c r="F4252" s="34"/>
      <c r="G4252" s="34"/>
      <c r="H4252" s="33"/>
      <c r="I4252" s="33"/>
      <c r="J4252" s="33"/>
      <c r="K4252" s="33"/>
    </row>
    <row r="4253" spans="1:11" outlineLevel="1" x14ac:dyDescent="0.2">
      <c r="A4253" s="31"/>
      <c r="B4253" s="32"/>
      <c r="C4253" s="71" t="s">
        <v>8267</v>
      </c>
      <c r="D4253" s="64"/>
      <c r="E4253" s="65">
        <v>2.04</v>
      </c>
      <c r="F4253" s="34"/>
      <c r="G4253" s="34"/>
      <c r="H4253" s="33"/>
      <c r="I4253" s="33"/>
      <c r="J4253" s="33"/>
      <c r="K4253" s="33"/>
    </row>
    <row r="4254" spans="1:11" outlineLevel="1" x14ac:dyDescent="0.2">
      <c r="A4254" s="31"/>
      <c r="B4254" s="32"/>
      <c r="C4254" s="71" t="s">
        <v>408</v>
      </c>
      <c r="D4254" s="64"/>
      <c r="E4254" s="65"/>
      <c r="F4254" s="34"/>
      <c r="G4254" s="34"/>
      <c r="H4254" s="33"/>
      <c r="I4254" s="33"/>
      <c r="J4254" s="33"/>
      <c r="K4254" s="33"/>
    </row>
    <row r="4255" spans="1:11" outlineLevel="1" x14ac:dyDescent="0.2">
      <c r="A4255" s="31"/>
      <c r="B4255" s="32"/>
      <c r="C4255" s="71" t="s">
        <v>8268</v>
      </c>
      <c r="D4255" s="64"/>
      <c r="E4255" s="65">
        <v>14</v>
      </c>
      <c r="F4255" s="34"/>
      <c r="G4255" s="34"/>
      <c r="H4255" s="33"/>
      <c r="I4255" s="33"/>
      <c r="J4255" s="33"/>
      <c r="K4255" s="33"/>
    </row>
    <row r="4256" spans="1:11" outlineLevel="1" x14ac:dyDescent="0.2">
      <c r="A4256" s="31"/>
      <c r="B4256" s="32"/>
      <c r="C4256" s="71" t="s">
        <v>700</v>
      </c>
      <c r="D4256" s="64"/>
      <c r="E4256" s="65">
        <v>-3.6</v>
      </c>
      <c r="F4256" s="34"/>
      <c r="G4256" s="34"/>
      <c r="H4256" s="33"/>
      <c r="I4256" s="33"/>
      <c r="J4256" s="33"/>
      <c r="K4256" s="33"/>
    </row>
    <row r="4257" spans="1:11" outlineLevel="1" x14ac:dyDescent="0.2">
      <c r="A4257" s="31"/>
      <c r="B4257" s="32"/>
      <c r="C4257" s="71" t="s">
        <v>8269</v>
      </c>
      <c r="D4257" s="64"/>
      <c r="E4257" s="65">
        <v>-0.25</v>
      </c>
      <c r="F4257" s="34"/>
      <c r="G4257" s="34"/>
      <c r="H4257" s="33"/>
      <c r="I4257" s="33"/>
      <c r="J4257" s="33"/>
      <c r="K4257" s="33"/>
    </row>
    <row r="4258" spans="1:11" outlineLevel="1" x14ac:dyDescent="0.2">
      <c r="A4258" s="31"/>
      <c r="B4258" s="32"/>
      <c r="C4258" s="71" t="s">
        <v>8270</v>
      </c>
      <c r="D4258" s="64"/>
      <c r="E4258" s="65">
        <v>41.44</v>
      </c>
      <c r="F4258" s="34"/>
      <c r="G4258" s="34"/>
      <c r="H4258" s="33"/>
      <c r="I4258" s="33"/>
      <c r="J4258" s="33"/>
      <c r="K4258" s="33"/>
    </row>
    <row r="4259" spans="1:11" outlineLevel="1" x14ac:dyDescent="0.2">
      <c r="A4259" s="31"/>
      <c r="B4259" s="32"/>
      <c r="C4259" s="71" t="s">
        <v>1663</v>
      </c>
      <c r="D4259" s="64"/>
      <c r="E4259" s="65">
        <v>-1.6</v>
      </c>
      <c r="F4259" s="34"/>
      <c r="G4259" s="34"/>
      <c r="H4259" s="33"/>
      <c r="I4259" s="33"/>
      <c r="J4259" s="33"/>
      <c r="K4259" s="33"/>
    </row>
    <row r="4260" spans="1:11" outlineLevel="1" x14ac:dyDescent="0.2">
      <c r="A4260" s="31"/>
      <c r="B4260" s="32"/>
      <c r="C4260" s="71" t="s">
        <v>8271</v>
      </c>
      <c r="D4260" s="64"/>
      <c r="E4260" s="65">
        <v>-4.4000000000000004</v>
      </c>
      <c r="F4260" s="34"/>
      <c r="G4260" s="34"/>
      <c r="H4260" s="33"/>
      <c r="I4260" s="33"/>
      <c r="J4260" s="33"/>
      <c r="K4260" s="33"/>
    </row>
    <row r="4261" spans="1:11" outlineLevel="1" x14ac:dyDescent="0.2">
      <c r="A4261" s="31"/>
      <c r="B4261" s="32"/>
      <c r="C4261" s="71" t="s">
        <v>1174</v>
      </c>
      <c r="D4261" s="64"/>
      <c r="E4261" s="65">
        <v>-1.8</v>
      </c>
      <c r="F4261" s="34"/>
      <c r="G4261" s="34"/>
      <c r="H4261" s="33"/>
      <c r="I4261" s="33"/>
      <c r="J4261" s="33"/>
      <c r="K4261" s="33"/>
    </row>
    <row r="4262" spans="1:11" outlineLevel="1" x14ac:dyDescent="0.2">
      <c r="A4262" s="31"/>
      <c r="B4262" s="32"/>
      <c r="C4262" s="71" t="s">
        <v>8269</v>
      </c>
      <c r="D4262" s="64"/>
      <c r="E4262" s="65">
        <v>-0.25</v>
      </c>
      <c r="F4262" s="34"/>
      <c r="G4262" s="34"/>
      <c r="H4262" s="33"/>
      <c r="I4262" s="33"/>
      <c r="J4262" s="33"/>
      <c r="K4262" s="33"/>
    </row>
    <row r="4263" spans="1:11" outlineLevel="1" x14ac:dyDescent="0.2">
      <c r="A4263" s="31"/>
      <c r="B4263" s="32"/>
      <c r="C4263" s="71" t="s">
        <v>8272</v>
      </c>
      <c r="D4263" s="64"/>
      <c r="E4263" s="65">
        <v>12.04</v>
      </c>
      <c r="F4263" s="34"/>
      <c r="G4263" s="34"/>
      <c r="H4263" s="33"/>
      <c r="I4263" s="33"/>
      <c r="J4263" s="33"/>
      <c r="K4263" s="33"/>
    </row>
    <row r="4264" spans="1:11" outlineLevel="1" x14ac:dyDescent="0.2">
      <c r="A4264" s="31"/>
      <c r="B4264" s="32"/>
      <c r="C4264" s="71" t="s">
        <v>8273</v>
      </c>
      <c r="D4264" s="64"/>
      <c r="E4264" s="65">
        <v>-0.54600000000000004</v>
      </c>
      <c r="F4264" s="34"/>
      <c r="G4264" s="34"/>
      <c r="H4264" s="33"/>
      <c r="I4264" s="33"/>
      <c r="J4264" s="33"/>
      <c r="K4264" s="33"/>
    </row>
    <row r="4265" spans="1:11" outlineLevel="1" x14ac:dyDescent="0.2">
      <c r="A4265" s="31"/>
      <c r="B4265" s="32"/>
      <c r="C4265" s="71" t="s">
        <v>411</v>
      </c>
      <c r="D4265" s="64"/>
      <c r="E4265" s="65"/>
      <c r="F4265" s="34"/>
      <c r="G4265" s="34"/>
      <c r="H4265" s="33"/>
      <c r="I4265" s="33"/>
      <c r="J4265" s="33"/>
      <c r="K4265" s="33"/>
    </row>
    <row r="4266" spans="1:11" outlineLevel="1" x14ac:dyDescent="0.2">
      <c r="A4266" s="31"/>
      <c r="B4266" s="32"/>
      <c r="C4266" s="71" t="s">
        <v>8274</v>
      </c>
      <c r="D4266" s="64"/>
      <c r="E4266" s="65">
        <v>14.5844</v>
      </c>
      <c r="F4266" s="34"/>
      <c r="G4266" s="34"/>
      <c r="H4266" s="33"/>
      <c r="I4266" s="33"/>
      <c r="J4266" s="33"/>
      <c r="K4266" s="33"/>
    </row>
    <row r="4267" spans="1:11" outlineLevel="1" x14ac:dyDescent="0.2">
      <c r="A4267" s="31"/>
      <c r="B4267" s="32"/>
      <c r="C4267" s="71" t="s">
        <v>706</v>
      </c>
      <c r="D4267" s="64"/>
      <c r="E4267" s="65">
        <v>-1.8180000000000001</v>
      </c>
      <c r="F4267" s="34"/>
      <c r="G4267" s="34"/>
      <c r="H4267" s="33"/>
      <c r="I4267" s="33"/>
      <c r="J4267" s="33"/>
      <c r="K4267" s="33"/>
    </row>
    <row r="4268" spans="1:11" outlineLevel="1" x14ac:dyDescent="0.2">
      <c r="A4268" s="31"/>
      <c r="B4268" s="32"/>
      <c r="C4268" s="71" t="s">
        <v>705</v>
      </c>
      <c r="D4268" s="64"/>
      <c r="E4268" s="65">
        <v>-2.02</v>
      </c>
      <c r="F4268" s="34"/>
      <c r="G4268" s="34"/>
      <c r="H4268" s="33"/>
      <c r="I4268" s="33"/>
      <c r="J4268" s="33"/>
      <c r="K4268" s="33"/>
    </row>
    <row r="4269" spans="1:11" outlineLevel="1" x14ac:dyDescent="0.2">
      <c r="A4269" s="31"/>
      <c r="B4269" s="32"/>
      <c r="C4269" s="71" t="s">
        <v>8269</v>
      </c>
      <c r="D4269" s="64"/>
      <c r="E4269" s="65">
        <v>-0.25</v>
      </c>
      <c r="F4269" s="34"/>
      <c r="G4269" s="34"/>
      <c r="H4269" s="33"/>
      <c r="I4269" s="33"/>
      <c r="J4269" s="33"/>
      <c r="K4269" s="33"/>
    </row>
    <row r="4270" spans="1:11" outlineLevel="1" x14ac:dyDescent="0.2">
      <c r="A4270" s="31"/>
      <c r="B4270" s="32"/>
      <c r="C4270" s="71" t="s">
        <v>8275</v>
      </c>
      <c r="D4270" s="64"/>
      <c r="E4270" s="65">
        <v>45.005600000000001</v>
      </c>
      <c r="F4270" s="34"/>
      <c r="G4270" s="34"/>
      <c r="H4270" s="33"/>
      <c r="I4270" s="33"/>
      <c r="J4270" s="33"/>
      <c r="K4270" s="33"/>
    </row>
    <row r="4271" spans="1:11" outlineLevel="1" x14ac:dyDescent="0.2">
      <c r="A4271" s="31"/>
      <c r="B4271" s="32"/>
      <c r="C4271" s="71" t="s">
        <v>8276</v>
      </c>
      <c r="D4271" s="64"/>
      <c r="E4271" s="65">
        <v>-12.321999999999999</v>
      </c>
      <c r="F4271" s="34"/>
      <c r="G4271" s="34"/>
      <c r="H4271" s="33"/>
      <c r="I4271" s="33"/>
      <c r="J4271" s="33"/>
      <c r="K4271" s="33"/>
    </row>
    <row r="4272" spans="1:11" outlineLevel="1" x14ac:dyDescent="0.2">
      <c r="A4272" s="31"/>
      <c r="B4272" s="32"/>
      <c r="C4272" s="71" t="s">
        <v>8277</v>
      </c>
      <c r="D4272" s="64"/>
      <c r="E4272" s="65">
        <v>3.0960000000000001</v>
      </c>
      <c r="F4272" s="34"/>
      <c r="G4272" s="34"/>
      <c r="H4272" s="33"/>
      <c r="I4272" s="33"/>
      <c r="J4272" s="33"/>
      <c r="K4272" s="33"/>
    </row>
    <row r="4273" spans="1:11" outlineLevel="1" x14ac:dyDescent="0.2">
      <c r="A4273" s="31"/>
      <c r="B4273" s="32"/>
      <c r="C4273" s="71" t="s">
        <v>8278</v>
      </c>
      <c r="D4273" s="64"/>
      <c r="E4273" s="65">
        <v>2.9279999999999999</v>
      </c>
      <c r="F4273" s="34"/>
      <c r="G4273" s="34"/>
      <c r="H4273" s="33"/>
      <c r="I4273" s="33"/>
      <c r="J4273" s="33"/>
      <c r="K4273" s="33"/>
    </row>
    <row r="4274" spans="1:11" outlineLevel="1" x14ac:dyDescent="0.2">
      <c r="A4274" s="31"/>
      <c r="B4274" s="32"/>
      <c r="C4274" s="71" t="s">
        <v>415</v>
      </c>
      <c r="D4274" s="64"/>
      <c r="E4274" s="65"/>
      <c r="F4274" s="34"/>
      <c r="G4274" s="34"/>
      <c r="H4274" s="33"/>
      <c r="I4274" s="33"/>
      <c r="J4274" s="33"/>
      <c r="K4274" s="33"/>
    </row>
    <row r="4275" spans="1:11" outlineLevel="1" x14ac:dyDescent="0.2">
      <c r="A4275" s="31"/>
      <c r="B4275" s="32"/>
      <c r="C4275" s="71" t="s">
        <v>8279</v>
      </c>
      <c r="D4275" s="64"/>
      <c r="E4275" s="65">
        <v>10.82</v>
      </c>
      <c r="F4275" s="34"/>
      <c r="G4275" s="34"/>
      <c r="H4275" s="33"/>
      <c r="I4275" s="33"/>
      <c r="J4275" s="33"/>
      <c r="K4275" s="33"/>
    </row>
    <row r="4276" spans="1:11" outlineLevel="1" x14ac:dyDescent="0.2">
      <c r="A4276" s="31"/>
      <c r="B4276" s="32"/>
      <c r="C4276" s="71" t="s">
        <v>8280</v>
      </c>
      <c r="D4276" s="64"/>
      <c r="E4276" s="65">
        <v>-3.1959</v>
      </c>
      <c r="F4276" s="34"/>
      <c r="G4276" s="34"/>
      <c r="H4276" s="33"/>
      <c r="I4276" s="33"/>
      <c r="J4276" s="33"/>
      <c r="K4276" s="33"/>
    </row>
    <row r="4277" spans="1:11" outlineLevel="1" x14ac:dyDescent="0.2">
      <c r="A4277" s="31"/>
      <c r="B4277" s="32"/>
      <c r="C4277" s="71" t="s">
        <v>8281</v>
      </c>
      <c r="D4277" s="64"/>
      <c r="E4277" s="65">
        <v>-0.41</v>
      </c>
      <c r="F4277" s="34"/>
      <c r="G4277" s="34"/>
      <c r="H4277" s="33"/>
      <c r="I4277" s="33"/>
      <c r="J4277" s="33"/>
      <c r="K4277" s="33"/>
    </row>
    <row r="4278" spans="1:11" outlineLevel="1" x14ac:dyDescent="0.2">
      <c r="A4278" s="31"/>
      <c r="B4278" s="32"/>
      <c r="C4278" s="71" t="s">
        <v>8282</v>
      </c>
      <c r="D4278" s="64"/>
      <c r="E4278" s="65">
        <v>21.2</v>
      </c>
      <c r="F4278" s="34"/>
      <c r="G4278" s="34"/>
      <c r="H4278" s="33"/>
      <c r="I4278" s="33"/>
      <c r="J4278" s="33"/>
      <c r="K4278" s="33"/>
    </row>
    <row r="4279" spans="1:11" outlineLevel="1" x14ac:dyDescent="0.2">
      <c r="A4279" s="31"/>
      <c r="B4279" s="32"/>
      <c r="C4279" s="71" t="s">
        <v>8283</v>
      </c>
      <c r="D4279" s="64"/>
      <c r="E4279" s="65">
        <v>-0.41410000000000002</v>
      </c>
      <c r="F4279" s="34"/>
      <c r="G4279" s="34"/>
      <c r="H4279" s="33"/>
      <c r="I4279" s="33"/>
      <c r="J4279" s="33"/>
      <c r="K4279" s="33"/>
    </row>
    <row r="4280" spans="1:11" outlineLevel="1" x14ac:dyDescent="0.2">
      <c r="A4280" s="31"/>
      <c r="B4280" s="32"/>
      <c r="C4280" s="71" t="s">
        <v>8284</v>
      </c>
      <c r="D4280" s="64"/>
      <c r="E4280" s="65">
        <v>2.52</v>
      </c>
      <c r="F4280" s="34"/>
      <c r="G4280" s="34"/>
      <c r="H4280" s="33"/>
      <c r="I4280" s="33"/>
      <c r="J4280" s="33"/>
      <c r="K4280" s="33"/>
    </row>
    <row r="4281" spans="1:11" outlineLevel="1" x14ac:dyDescent="0.2">
      <c r="A4281" s="51">
        <v>324</v>
      </c>
      <c r="B4281" s="52" t="s">
        <v>3541</v>
      </c>
      <c r="C4281" s="60" t="s">
        <v>3542</v>
      </c>
      <c r="D4281" s="53" t="s">
        <v>2373</v>
      </c>
      <c r="E4281" s="54">
        <v>5</v>
      </c>
      <c r="F4281" s="55">
        <v>0</v>
      </c>
      <c r="G4281" s="56">
        <f>ROUND(E4281*F4281,2)</f>
        <v>0</v>
      </c>
      <c r="H4281" s="54">
        <v>0</v>
      </c>
      <c r="I4281" s="54">
        <f>ROUND(E4281*H4281,2)</f>
        <v>0</v>
      </c>
      <c r="J4281" s="54">
        <v>0.03</v>
      </c>
      <c r="K4281" s="54">
        <f>ROUND(E4281*J4281,2)</f>
        <v>0.15</v>
      </c>
    </row>
    <row r="4282" spans="1:11" x14ac:dyDescent="0.2">
      <c r="A4282" s="36" t="s">
        <v>148</v>
      </c>
      <c r="B4282" s="37" t="s">
        <v>64</v>
      </c>
      <c r="C4282" s="58" t="s">
        <v>65</v>
      </c>
      <c r="D4282" s="38"/>
      <c r="E4282" s="39"/>
      <c r="F4282" s="40"/>
      <c r="G4282" s="40">
        <f>SUM(G4283:G4295)</f>
        <v>0</v>
      </c>
      <c r="H4282" s="39"/>
      <c r="I4282" s="39">
        <f>SUM(I4283:I4295)</f>
        <v>0</v>
      </c>
      <c r="J4282" s="39"/>
      <c r="K4282" s="39">
        <f>SUM(K4283:K4295)</f>
        <v>0</v>
      </c>
    </row>
    <row r="4283" spans="1:11" ht="33.75" outlineLevel="1" x14ac:dyDescent="0.2">
      <c r="A4283" s="43">
        <v>325</v>
      </c>
      <c r="B4283" s="44" t="s">
        <v>3543</v>
      </c>
      <c r="C4283" s="59" t="s">
        <v>3544</v>
      </c>
      <c r="D4283" s="45" t="s">
        <v>297</v>
      </c>
      <c r="E4283" s="46">
        <v>1651.20463</v>
      </c>
      <c r="F4283" s="47">
        <v>0</v>
      </c>
      <c r="G4283" s="48">
        <f>ROUND(E4283*F4283,2)</f>
        <v>0</v>
      </c>
      <c r="H4283" s="46">
        <v>0</v>
      </c>
      <c r="I4283" s="46">
        <f>ROUND(E4283*H4283,2)</f>
        <v>0</v>
      </c>
      <c r="J4283" s="46">
        <v>0</v>
      </c>
      <c r="K4283" s="46">
        <f>ROUND(E4283*J4283,2)</f>
        <v>0</v>
      </c>
    </row>
    <row r="4284" spans="1:11" outlineLevel="1" x14ac:dyDescent="0.2">
      <c r="A4284" s="31"/>
      <c r="B4284" s="32"/>
      <c r="C4284" s="71" t="s">
        <v>3547</v>
      </c>
      <c r="D4284" s="64"/>
      <c r="E4284" s="65"/>
      <c r="F4284" s="34"/>
      <c r="G4284" s="34"/>
      <c r="H4284" s="33"/>
      <c r="I4284" s="33"/>
      <c r="J4284" s="33"/>
      <c r="K4284" s="33"/>
    </row>
    <row r="4285" spans="1:11" ht="22.5" outlineLevel="1" x14ac:dyDescent="0.2">
      <c r="A4285" s="31"/>
      <c r="B4285" s="32"/>
      <c r="C4285" s="71" t="s">
        <v>8285</v>
      </c>
      <c r="D4285" s="64"/>
      <c r="E4285" s="65"/>
      <c r="F4285" s="34"/>
      <c r="G4285" s="34"/>
      <c r="H4285" s="33"/>
      <c r="I4285" s="33"/>
      <c r="J4285" s="33"/>
      <c r="K4285" s="33"/>
    </row>
    <row r="4286" spans="1:11" ht="22.5" outlineLevel="1" x14ac:dyDescent="0.2">
      <c r="A4286" s="31"/>
      <c r="B4286" s="32"/>
      <c r="C4286" s="71" t="s">
        <v>8286</v>
      </c>
      <c r="D4286" s="64"/>
      <c r="E4286" s="65"/>
      <c r="F4286" s="34"/>
      <c r="G4286" s="34"/>
      <c r="H4286" s="33"/>
      <c r="I4286" s="33"/>
      <c r="J4286" s="33"/>
      <c r="K4286" s="33"/>
    </row>
    <row r="4287" spans="1:11" ht="22.5" outlineLevel="1" x14ac:dyDescent="0.2">
      <c r="A4287" s="31"/>
      <c r="B4287" s="32"/>
      <c r="C4287" s="71" t="s">
        <v>8287</v>
      </c>
      <c r="D4287" s="64"/>
      <c r="E4287" s="65"/>
      <c r="F4287" s="34"/>
      <c r="G4287" s="34"/>
      <c r="H4287" s="33"/>
      <c r="I4287" s="33"/>
      <c r="J4287" s="33"/>
      <c r="K4287" s="33"/>
    </row>
    <row r="4288" spans="1:11" ht="22.5" outlineLevel="1" x14ac:dyDescent="0.2">
      <c r="A4288" s="31"/>
      <c r="B4288" s="32"/>
      <c r="C4288" s="71" t="s">
        <v>8288</v>
      </c>
      <c r="D4288" s="64"/>
      <c r="E4288" s="65"/>
      <c r="F4288" s="34"/>
      <c r="G4288" s="34"/>
      <c r="H4288" s="33"/>
      <c r="I4288" s="33"/>
      <c r="J4288" s="33"/>
      <c r="K4288" s="33"/>
    </row>
    <row r="4289" spans="1:11" ht="22.5" outlineLevel="1" x14ac:dyDescent="0.2">
      <c r="A4289" s="31"/>
      <c r="B4289" s="32"/>
      <c r="C4289" s="71" t="s">
        <v>8289</v>
      </c>
      <c r="D4289" s="64"/>
      <c r="E4289" s="65"/>
      <c r="F4289" s="34"/>
      <c r="G4289" s="34"/>
      <c r="H4289" s="33"/>
      <c r="I4289" s="33"/>
      <c r="J4289" s="33"/>
      <c r="K4289" s="33"/>
    </row>
    <row r="4290" spans="1:11" ht="22.5" outlineLevel="1" x14ac:dyDescent="0.2">
      <c r="A4290" s="31"/>
      <c r="B4290" s="32"/>
      <c r="C4290" s="71" t="s">
        <v>8290</v>
      </c>
      <c r="D4290" s="64"/>
      <c r="E4290" s="65"/>
      <c r="F4290" s="34"/>
      <c r="G4290" s="34"/>
      <c r="H4290" s="33"/>
      <c r="I4290" s="33"/>
      <c r="J4290" s="33"/>
      <c r="K4290" s="33"/>
    </row>
    <row r="4291" spans="1:11" ht="22.5" outlineLevel="1" x14ac:dyDescent="0.2">
      <c r="A4291" s="31"/>
      <c r="B4291" s="32"/>
      <c r="C4291" s="71" t="s">
        <v>8291</v>
      </c>
      <c r="D4291" s="64"/>
      <c r="E4291" s="65"/>
      <c r="F4291" s="34"/>
      <c r="G4291" s="34"/>
      <c r="H4291" s="33"/>
      <c r="I4291" s="33"/>
      <c r="J4291" s="33"/>
      <c r="K4291" s="33"/>
    </row>
    <row r="4292" spans="1:11" ht="22.5" outlineLevel="1" x14ac:dyDescent="0.2">
      <c r="A4292" s="31"/>
      <c r="B4292" s="32"/>
      <c r="C4292" s="71" t="s">
        <v>8292</v>
      </c>
      <c r="D4292" s="64"/>
      <c r="E4292" s="65"/>
      <c r="F4292" s="34"/>
      <c r="G4292" s="34"/>
      <c r="H4292" s="33"/>
      <c r="I4292" s="33"/>
      <c r="J4292" s="33"/>
      <c r="K4292" s="33"/>
    </row>
    <row r="4293" spans="1:11" ht="22.5" outlineLevel="1" x14ac:dyDescent="0.2">
      <c r="A4293" s="31"/>
      <c r="B4293" s="32"/>
      <c r="C4293" s="71" t="s">
        <v>8293</v>
      </c>
      <c r="D4293" s="64"/>
      <c r="E4293" s="65"/>
      <c r="F4293" s="34"/>
      <c r="G4293" s="34"/>
      <c r="H4293" s="33"/>
      <c r="I4293" s="33"/>
      <c r="J4293" s="33"/>
      <c r="K4293" s="33"/>
    </row>
    <row r="4294" spans="1:11" outlineLevel="1" x14ac:dyDescent="0.2">
      <c r="A4294" s="31"/>
      <c r="B4294" s="32"/>
      <c r="C4294" s="71" t="s">
        <v>8294</v>
      </c>
      <c r="D4294" s="64"/>
      <c r="E4294" s="65"/>
      <c r="F4294" s="34"/>
      <c r="G4294" s="34"/>
      <c r="H4294" s="33"/>
      <c r="I4294" s="33"/>
      <c r="J4294" s="33"/>
      <c r="K4294" s="33"/>
    </row>
    <row r="4295" spans="1:11" outlineLevel="1" x14ac:dyDescent="0.2">
      <c r="A4295" s="31"/>
      <c r="B4295" s="32"/>
      <c r="C4295" s="71" t="s">
        <v>8295</v>
      </c>
      <c r="D4295" s="64"/>
      <c r="E4295" s="65">
        <v>1651.20463</v>
      </c>
      <c r="F4295" s="34"/>
      <c r="G4295" s="34"/>
      <c r="H4295" s="33"/>
      <c r="I4295" s="33"/>
      <c r="J4295" s="33"/>
      <c r="K4295" s="33"/>
    </row>
    <row r="4296" spans="1:11" x14ac:dyDescent="0.2">
      <c r="A4296" s="36" t="s">
        <v>148</v>
      </c>
      <c r="B4296" s="37" t="s">
        <v>66</v>
      </c>
      <c r="C4296" s="58" t="s">
        <v>67</v>
      </c>
      <c r="D4296" s="38"/>
      <c r="E4296" s="39"/>
      <c r="F4296" s="40"/>
      <c r="G4296" s="40">
        <f>SUM(G4297:G4654)</f>
        <v>0</v>
      </c>
      <c r="H4296" s="39"/>
      <c r="I4296" s="39">
        <f>SUM(I4297:I4654)</f>
        <v>9.1300000000000008</v>
      </c>
      <c r="J4296" s="39"/>
      <c r="K4296" s="39">
        <f>SUM(K4297:K4654)</f>
        <v>2.99</v>
      </c>
    </row>
    <row r="4297" spans="1:11" ht="22.5" outlineLevel="1" x14ac:dyDescent="0.2">
      <c r="A4297" s="43">
        <v>326</v>
      </c>
      <c r="B4297" s="44" t="s">
        <v>3560</v>
      </c>
      <c r="C4297" s="59" t="s">
        <v>3561</v>
      </c>
      <c r="D4297" s="45" t="s">
        <v>172</v>
      </c>
      <c r="E4297" s="46">
        <v>747.9</v>
      </c>
      <c r="F4297" s="47">
        <v>0</v>
      </c>
      <c r="G4297" s="48">
        <f>ROUND(E4297*F4297,2)</f>
        <v>0</v>
      </c>
      <c r="H4297" s="46">
        <v>3.3E-4</v>
      </c>
      <c r="I4297" s="46">
        <f>ROUND(E4297*H4297,2)</f>
        <v>0.25</v>
      </c>
      <c r="J4297" s="46">
        <v>0</v>
      </c>
      <c r="K4297" s="46">
        <f>ROUND(E4297*J4297,2)</f>
        <v>0</v>
      </c>
    </row>
    <row r="4298" spans="1:11" outlineLevel="1" x14ac:dyDescent="0.2">
      <c r="A4298" s="31"/>
      <c r="B4298" s="32"/>
      <c r="C4298" s="71" t="s">
        <v>8296</v>
      </c>
      <c r="D4298" s="64"/>
      <c r="E4298" s="65">
        <v>747.9</v>
      </c>
      <c r="F4298" s="34"/>
      <c r="G4298" s="34"/>
      <c r="H4298" s="33"/>
      <c r="I4298" s="33"/>
      <c r="J4298" s="33"/>
      <c r="K4298" s="33"/>
    </row>
    <row r="4299" spans="1:11" ht="33.75" outlineLevel="1" x14ac:dyDescent="0.2">
      <c r="A4299" s="43">
        <v>327</v>
      </c>
      <c r="B4299" s="44" t="s">
        <v>3563</v>
      </c>
      <c r="C4299" s="59" t="s">
        <v>3564</v>
      </c>
      <c r="D4299" s="45" t="s">
        <v>172</v>
      </c>
      <c r="E4299" s="46">
        <v>8.9600000000000009</v>
      </c>
      <c r="F4299" s="47">
        <v>0</v>
      </c>
      <c r="G4299" s="48">
        <f>ROUND(E4299*F4299,2)</f>
        <v>0</v>
      </c>
      <c r="H4299" s="46">
        <v>5.1999999999999995E-4</v>
      </c>
      <c r="I4299" s="46">
        <f>ROUND(E4299*H4299,2)</f>
        <v>0</v>
      </c>
      <c r="J4299" s="46">
        <v>0</v>
      </c>
      <c r="K4299" s="46">
        <f>ROUND(E4299*J4299,2)</f>
        <v>0</v>
      </c>
    </row>
    <row r="4300" spans="1:11" outlineLevel="1" x14ac:dyDescent="0.2">
      <c r="A4300" s="31"/>
      <c r="B4300" s="32"/>
      <c r="C4300" s="71" t="s">
        <v>8297</v>
      </c>
      <c r="D4300" s="64"/>
      <c r="E4300" s="65">
        <v>8.9600000000000009</v>
      </c>
      <c r="F4300" s="34"/>
      <c r="G4300" s="34"/>
      <c r="H4300" s="33"/>
      <c r="I4300" s="33"/>
      <c r="J4300" s="33"/>
      <c r="K4300" s="33"/>
    </row>
    <row r="4301" spans="1:11" ht="22.5" outlineLevel="1" x14ac:dyDescent="0.2">
      <c r="A4301" s="43">
        <v>328</v>
      </c>
      <c r="B4301" s="44" t="s">
        <v>3567</v>
      </c>
      <c r="C4301" s="59" t="s">
        <v>3568</v>
      </c>
      <c r="D4301" s="45" t="s">
        <v>172</v>
      </c>
      <c r="E4301" s="46">
        <v>747.9</v>
      </c>
      <c r="F4301" s="47">
        <v>0</v>
      </c>
      <c r="G4301" s="48">
        <f>ROUND(E4301*F4301,2)</f>
        <v>0</v>
      </c>
      <c r="H4301" s="46">
        <v>4.0999999999999999E-4</v>
      </c>
      <c r="I4301" s="46">
        <f>ROUND(E4301*H4301,2)</f>
        <v>0.31</v>
      </c>
      <c r="J4301" s="46">
        <v>0</v>
      </c>
      <c r="K4301" s="46">
        <f>ROUND(E4301*J4301,2)</f>
        <v>0</v>
      </c>
    </row>
    <row r="4302" spans="1:11" outlineLevel="1" x14ac:dyDescent="0.2">
      <c r="A4302" s="31"/>
      <c r="B4302" s="32"/>
      <c r="C4302" s="71" t="s">
        <v>8298</v>
      </c>
      <c r="D4302" s="64"/>
      <c r="E4302" s="65"/>
      <c r="F4302" s="34"/>
      <c r="G4302" s="34"/>
      <c r="H4302" s="33"/>
      <c r="I4302" s="33"/>
      <c r="J4302" s="33"/>
      <c r="K4302" s="33"/>
    </row>
    <row r="4303" spans="1:11" outlineLevel="1" x14ac:dyDescent="0.2">
      <c r="A4303" s="31"/>
      <c r="B4303" s="32"/>
      <c r="C4303" s="71" t="s">
        <v>8299</v>
      </c>
      <c r="D4303" s="64"/>
      <c r="E4303" s="65">
        <v>166</v>
      </c>
      <c r="F4303" s="34"/>
      <c r="G4303" s="34"/>
      <c r="H4303" s="33"/>
      <c r="I4303" s="33"/>
      <c r="J4303" s="33"/>
      <c r="K4303" s="33"/>
    </row>
    <row r="4304" spans="1:11" outlineLevel="1" x14ac:dyDescent="0.2">
      <c r="A4304" s="31"/>
      <c r="B4304" s="32"/>
      <c r="C4304" s="71" t="s">
        <v>8300</v>
      </c>
      <c r="D4304" s="64"/>
      <c r="E4304" s="65">
        <v>55.3</v>
      </c>
      <c r="F4304" s="34"/>
      <c r="G4304" s="34"/>
      <c r="H4304" s="33"/>
      <c r="I4304" s="33"/>
      <c r="J4304" s="33"/>
      <c r="K4304" s="33"/>
    </row>
    <row r="4305" spans="1:11" outlineLevel="1" x14ac:dyDescent="0.2">
      <c r="A4305" s="31"/>
      <c r="B4305" s="32"/>
      <c r="C4305" s="71" t="s">
        <v>8301</v>
      </c>
      <c r="D4305" s="64"/>
      <c r="E4305" s="65">
        <v>70.47</v>
      </c>
      <c r="F4305" s="34"/>
      <c r="G4305" s="34"/>
      <c r="H4305" s="33"/>
      <c r="I4305" s="33"/>
      <c r="J4305" s="33"/>
      <c r="K4305" s="33"/>
    </row>
    <row r="4306" spans="1:11" outlineLevel="1" x14ac:dyDescent="0.2">
      <c r="A4306" s="31"/>
      <c r="B4306" s="32"/>
      <c r="C4306" s="71" t="s">
        <v>8302</v>
      </c>
      <c r="D4306" s="64"/>
      <c r="E4306" s="65">
        <v>10.53</v>
      </c>
      <c r="F4306" s="34"/>
      <c r="G4306" s="34"/>
      <c r="H4306" s="33"/>
      <c r="I4306" s="33"/>
      <c r="J4306" s="33"/>
      <c r="K4306" s="33"/>
    </row>
    <row r="4307" spans="1:11" outlineLevel="1" x14ac:dyDescent="0.2">
      <c r="A4307" s="31"/>
      <c r="B4307" s="32"/>
      <c r="C4307" s="71" t="s">
        <v>8303</v>
      </c>
      <c r="D4307" s="64"/>
      <c r="E4307" s="65">
        <v>345.9</v>
      </c>
      <c r="F4307" s="34"/>
      <c r="G4307" s="34"/>
      <c r="H4307" s="33"/>
      <c r="I4307" s="33"/>
      <c r="J4307" s="33"/>
      <c r="K4307" s="33"/>
    </row>
    <row r="4308" spans="1:11" outlineLevel="1" x14ac:dyDescent="0.2">
      <c r="A4308" s="31"/>
      <c r="B4308" s="32"/>
      <c r="C4308" s="71" t="s">
        <v>8304</v>
      </c>
      <c r="D4308" s="64"/>
      <c r="E4308" s="65">
        <v>23.9</v>
      </c>
      <c r="F4308" s="34"/>
      <c r="G4308" s="34"/>
      <c r="H4308" s="33"/>
      <c r="I4308" s="33"/>
      <c r="J4308" s="33"/>
      <c r="K4308" s="33"/>
    </row>
    <row r="4309" spans="1:11" outlineLevel="1" x14ac:dyDescent="0.2">
      <c r="A4309" s="31"/>
      <c r="B4309" s="32"/>
      <c r="C4309" s="71" t="s">
        <v>8305</v>
      </c>
      <c r="D4309" s="64"/>
      <c r="E4309" s="65">
        <v>75.8</v>
      </c>
      <c r="F4309" s="34"/>
      <c r="G4309" s="34"/>
      <c r="H4309" s="33"/>
      <c r="I4309" s="33"/>
      <c r="J4309" s="33"/>
      <c r="K4309" s="33"/>
    </row>
    <row r="4310" spans="1:11" ht="22.5" outlineLevel="1" x14ac:dyDescent="0.2">
      <c r="A4310" s="43">
        <v>329</v>
      </c>
      <c r="B4310" s="44" t="s">
        <v>3574</v>
      </c>
      <c r="C4310" s="59" t="s">
        <v>3575</v>
      </c>
      <c r="D4310" s="45" t="s">
        <v>172</v>
      </c>
      <c r="E4310" s="46">
        <v>8.9600000000000009</v>
      </c>
      <c r="F4310" s="47">
        <v>0</v>
      </c>
      <c r="G4310" s="48">
        <f>ROUND(E4310*F4310,2)</f>
        <v>0</v>
      </c>
      <c r="H4310" s="46">
        <v>9.8999999999999999E-4</v>
      </c>
      <c r="I4310" s="46">
        <f>ROUND(E4310*H4310,2)</f>
        <v>0.01</v>
      </c>
      <c r="J4310" s="46">
        <v>0</v>
      </c>
      <c r="K4310" s="46">
        <f>ROUND(E4310*J4310,2)</f>
        <v>0</v>
      </c>
    </row>
    <row r="4311" spans="1:11" outlineLevel="1" x14ac:dyDescent="0.2">
      <c r="A4311" s="31"/>
      <c r="B4311" s="32"/>
      <c r="C4311" s="71" t="s">
        <v>8306</v>
      </c>
      <c r="D4311" s="64"/>
      <c r="E4311" s="65">
        <v>8.9600000000000009</v>
      </c>
      <c r="F4311" s="34"/>
      <c r="G4311" s="34"/>
      <c r="H4311" s="33"/>
      <c r="I4311" s="33"/>
      <c r="J4311" s="33"/>
      <c r="K4311" s="33"/>
    </row>
    <row r="4312" spans="1:11" outlineLevel="1" x14ac:dyDescent="0.2">
      <c r="A4312" s="43">
        <v>330</v>
      </c>
      <c r="B4312" s="44" t="s">
        <v>3578</v>
      </c>
      <c r="C4312" s="59" t="s">
        <v>3579</v>
      </c>
      <c r="D4312" s="45" t="s">
        <v>172</v>
      </c>
      <c r="E4312" s="46">
        <v>289.31279999999998</v>
      </c>
      <c r="F4312" s="47">
        <v>0</v>
      </c>
      <c r="G4312" s="48">
        <f>ROUND(E4312*F4312,2)</f>
        <v>0</v>
      </c>
      <c r="H4312" s="46">
        <v>0</v>
      </c>
      <c r="I4312" s="46">
        <f>ROUND(E4312*H4312,2)</f>
        <v>0</v>
      </c>
      <c r="J4312" s="46">
        <v>5.2399999999999999E-3</v>
      </c>
      <c r="K4312" s="46">
        <f>ROUND(E4312*J4312,2)</f>
        <v>1.52</v>
      </c>
    </row>
    <row r="4313" spans="1:11" outlineLevel="1" x14ac:dyDescent="0.2">
      <c r="A4313" s="31"/>
      <c r="B4313" s="32"/>
      <c r="C4313" s="71" t="s">
        <v>180</v>
      </c>
      <c r="D4313" s="64"/>
      <c r="E4313" s="65"/>
      <c r="F4313" s="34"/>
      <c r="G4313" s="34"/>
      <c r="H4313" s="33"/>
      <c r="I4313" s="33"/>
      <c r="J4313" s="33"/>
      <c r="K4313" s="33"/>
    </row>
    <row r="4314" spans="1:11" outlineLevel="1" x14ac:dyDescent="0.2">
      <c r="A4314" s="31"/>
      <c r="B4314" s="32"/>
      <c r="C4314" s="71" t="s">
        <v>7421</v>
      </c>
      <c r="D4314" s="64"/>
      <c r="E4314" s="65">
        <v>101.25</v>
      </c>
      <c r="F4314" s="34"/>
      <c r="G4314" s="34"/>
      <c r="H4314" s="33"/>
      <c r="I4314" s="33"/>
      <c r="J4314" s="33"/>
      <c r="K4314" s="33"/>
    </row>
    <row r="4315" spans="1:11" outlineLevel="1" x14ac:dyDescent="0.2">
      <c r="A4315" s="31"/>
      <c r="B4315" s="32"/>
      <c r="C4315" s="71" t="s">
        <v>7422</v>
      </c>
      <c r="D4315" s="64"/>
      <c r="E4315" s="65">
        <v>2.6787999999999998</v>
      </c>
      <c r="F4315" s="34"/>
      <c r="G4315" s="34"/>
      <c r="H4315" s="33"/>
      <c r="I4315" s="33"/>
      <c r="J4315" s="33"/>
      <c r="K4315" s="33"/>
    </row>
    <row r="4316" spans="1:11" outlineLevel="1" x14ac:dyDescent="0.2">
      <c r="A4316" s="31"/>
      <c r="B4316" s="32"/>
      <c r="C4316" s="71" t="s">
        <v>7423</v>
      </c>
      <c r="D4316" s="64"/>
      <c r="E4316" s="65">
        <v>55.554000000000002</v>
      </c>
      <c r="F4316" s="34"/>
      <c r="G4316" s="34"/>
      <c r="H4316" s="33"/>
      <c r="I4316" s="33"/>
      <c r="J4316" s="33"/>
      <c r="K4316" s="33"/>
    </row>
    <row r="4317" spans="1:11" outlineLevel="1" x14ac:dyDescent="0.2">
      <c r="A4317" s="31"/>
      <c r="B4317" s="32"/>
      <c r="C4317" s="71" t="s">
        <v>7424</v>
      </c>
      <c r="D4317" s="64"/>
      <c r="E4317" s="65">
        <v>81.88</v>
      </c>
      <c r="F4317" s="34"/>
      <c r="G4317" s="34"/>
      <c r="H4317" s="33"/>
      <c r="I4317" s="33"/>
      <c r="J4317" s="33"/>
      <c r="K4317" s="33"/>
    </row>
    <row r="4318" spans="1:11" outlineLevel="1" x14ac:dyDescent="0.2">
      <c r="A4318" s="31"/>
      <c r="B4318" s="32"/>
      <c r="C4318" s="71" t="s">
        <v>7425</v>
      </c>
      <c r="D4318" s="64"/>
      <c r="E4318" s="65">
        <v>11.4</v>
      </c>
      <c r="F4318" s="34"/>
      <c r="G4318" s="34"/>
      <c r="H4318" s="33"/>
      <c r="I4318" s="33"/>
      <c r="J4318" s="33"/>
      <c r="K4318" s="33"/>
    </row>
    <row r="4319" spans="1:11" outlineLevel="1" x14ac:dyDescent="0.2">
      <c r="A4319" s="31"/>
      <c r="B4319" s="32"/>
      <c r="C4319" s="71" t="s">
        <v>7426</v>
      </c>
      <c r="D4319" s="64"/>
      <c r="E4319" s="65">
        <v>36.549999999999997</v>
      </c>
      <c r="F4319" s="34"/>
      <c r="G4319" s="34"/>
      <c r="H4319" s="33"/>
      <c r="I4319" s="33"/>
      <c r="J4319" s="33"/>
      <c r="K4319" s="33"/>
    </row>
    <row r="4320" spans="1:11" outlineLevel="1" x14ac:dyDescent="0.2">
      <c r="A4320" s="43">
        <v>331</v>
      </c>
      <c r="B4320" s="44" t="s">
        <v>3580</v>
      </c>
      <c r="C4320" s="59" t="s">
        <v>3581</v>
      </c>
      <c r="D4320" s="45" t="s">
        <v>172</v>
      </c>
      <c r="E4320" s="46">
        <v>302.05</v>
      </c>
      <c r="F4320" s="47">
        <v>0</v>
      </c>
      <c r="G4320" s="48">
        <f>ROUND(E4320*F4320,2)</f>
        <v>0</v>
      </c>
      <c r="H4320" s="46">
        <v>0</v>
      </c>
      <c r="I4320" s="46">
        <f>ROUND(E4320*H4320,2)</f>
        <v>0</v>
      </c>
      <c r="J4320" s="46">
        <v>4.8700000000000002E-3</v>
      </c>
      <c r="K4320" s="46">
        <f>ROUND(E4320*J4320,2)</f>
        <v>1.47</v>
      </c>
    </row>
    <row r="4321" spans="1:11" outlineLevel="1" x14ac:dyDescent="0.2">
      <c r="A4321" s="31"/>
      <c r="B4321" s="32"/>
      <c r="C4321" s="71" t="s">
        <v>8307</v>
      </c>
      <c r="D4321" s="64"/>
      <c r="E4321" s="65"/>
      <c r="F4321" s="34"/>
      <c r="G4321" s="34"/>
      <c r="H4321" s="33"/>
      <c r="I4321" s="33"/>
      <c r="J4321" s="33"/>
      <c r="K4321" s="33"/>
    </row>
    <row r="4322" spans="1:11" outlineLevel="1" x14ac:dyDescent="0.2">
      <c r="A4322" s="31"/>
      <c r="B4322" s="32"/>
      <c r="C4322" s="71" t="s">
        <v>395</v>
      </c>
      <c r="D4322" s="64"/>
      <c r="E4322" s="65"/>
      <c r="F4322" s="34"/>
      <c r="G4322" s="34"/>
      <c r="H4322" s="33"/>
      <c r="I4322" s="33"/>
      <c r="J4322" s="33"/>
      <c r="K4322" s="33"/>
    </row>
    <row r="4323" spans="1:11" outlineLevel="1" x14ac:dyDescent="0.2">
      <c r="A4323" s="31"/>
      <c r="B4323" s="32"/>
      <c r="C4323" s="71" t="s">
        <v>6713</v>
      </c>
      <c r="D4323" s="64"/>
      <c r="E4323" s="65">
        <v>7.58</v>
      </c>
      <c r="F4323" s="34"/>
      <c r="G4323" s="34"/>
      <c r="H4323" s="33"/>
      <c r="I4323" s="33"/>
      <c r="J4323" s="33"/>
      <c r="K4323" s="33"/>
    </row>
    <row r="4324" spans="1:11" outlineLevel="1" x14ac:dyDescent="0.2">
      <c r="A4324" s="31"/>
      <c r="B4324" s="32"/>
      <c r="C4324" s="71" t="s">
        <v>7626</v>
      </c>
      <c r="D4324" s="64"/>
      <c r="E4324" s="65"/>
      <c r="F4324" s="34"/>
      <c r="G4324" s="34"/>
      <c r="H4324" s="33"/>
      <c r="I4324" s="33"/>
      <c r="J4324" s="33"/>
      <c r="K4324" s="33"/>
    </row>
    <row r="4325" spans="1:11" outlineLevel="1" x14ac:dyDescent="0.2">
      <c r="A4325" s="31"/>
      <c r="B4325" s="32"/>
      <c r="C4325" s="71" t="s">
        <v>395</v>
      </c>
      <c r="D4325" s="64"/>
      <c r="E4325" s="65"/>
      <c r="F4325" s="34"/>
      <c r="G4325" s="34"/>
      <c r="H4325" s="33"/>
      <c r="I4325" s="33"/>
      <c r="J4325" s="33"/>
      <c r="K4325" s="33"/>
    </row>
    <row r="4326" spans="1:11" outlineLevel="1" x14ac:dyDescent="0.2">
      <c r="A4326" s="31"/>
      <c r="B4326" s="32"/>
      <c r="C4326" s="71" t="s">
        <v>6705</v>
      </c>
      <c r="D4326" s="64"/>
      <c r="E4326" s="65">
        <v>49.13</v>
      </c>
      <c r="F4326" s="34"/>
      <c r="G4326" s="34"/>
      <c r="H4326" s="33"/>
      <c r="I4326" s="33"/>
      <c r="J4326" s="33"/>
      <c r="K4326" s="33"/>
    </row>
    <row r="4327" spans="1:11" outlineLevel="1" x14ac:dyDescent="0.2">
      <c r="A4327" s="31"/>
      <c r="B4327" s="32"/>
      <c r="C4327" s="71" t="s">
        <v>6706</v>
      </c>
      <c r="D4327" s="64"/>
      <c r="E4327" s="65">
        <v>5.34</v>
      </c>
      <c r="F4327" s="34"/>
      <c r="G4327" s="34"/>
      <c r="H4327" s="33"/>
      <c r="I4327" s="33"/>
      <c r="J4327" s="33"/>
      <c r="K4327" s="33"/>
    </row>
    <row r="4328" spans="1:11" outlineLevel="1" x14ac:dyDescent="0.2">
      <c r="A4328" s="31"/>
      <c r="B4328" s="32"/>
      <c r="C4328" s="71" t="s">
        <v>6707</v>
      </c>
      <c r="D4328" s="64"/>
      <c r="E4328" s="65">
        <v>34.58</v>
      </c>
      <c r="F4328" s="34"/>
      <c r="G4328" s="34"/>
      <c r="H4328" s="33"/>
      <c r="I4328" s="33"/>
      <c r="J4328" s="33"/>
      <c r="K4328" s="33"/>
    </row>
    <row r="4329" spans="1:11" outlineLevel="1" x14ac:dyDescent="0.2">
      <c r="A4329" s="31"/>
      <c r="B4329" s="32"/>
      <c r="C4329" s="71" t="s">
        <v>6708</v>
      </c>
      <c r="D4329" s="64"/>
      <c r="E4329" s="65">
        <v>31.86</v>
      </c>
      <c r="F4329" s="34"/>
      <c r="G4329" s="34"/>
      <c r="H4329" s="33"/>
      <c r="I4329" s="33"/>
      <c r="J4329" s="33"/>
      <c r="K4329" s="33"/>
    </row>
    <row r="4330" spans="1:11" outlineLevel="1" x14ac:dyDescent="0.2">
      <c r="A4330" s="31"/>
      <c r="B4330" s="32"/>
      <c r="C4330" s="71" t="s">
        <v>6709</v>
      </c>
      <c r="D4330" s="64"/>
      <c r="E4330" s="65">
        <v>44.44</v>
      </c>
      <c r="F4330" s="34"/>
      <c r="G4330" s="34"/>
      <c r="H4330" s="33"/>
      <c r="I4330" s="33"/>
      <c r="J4330" s="33"/>
      <c r="K4330" s="33"/>
    </row>
    <row r="4331" spans="1:11" outlineLevel="1" x14ac:dyDescent="0.2">
      <c r="A4331" s="31"/>
      <c r="B4331" s="32"/>
      <c r="C4331" s="71" t="s">
        <v>6710</v>
      </c>
      <c r="D4331" s="64"/>
      <c r="E4331" s="65">
        <v>52.66</v>
      </c>
      <c r="F4331" s="34"/>
      <c r="G4331" s="34"/>
      <c r="H4331" s="33"/>
      <c r="I4331" s="33"/>
      <c r="J4331" s="33"/>
      <c r="K4331" s="33"/>
    </row>
    <row r="4332" spans="1:11" outlineLevel="1" x14ac:dyDescent="0.2">
      <c r="A4332" s="31"/>
      <c r="B4332" s="32"/>
      <c r="C4332" s="71" t="s">
        <v>6711</v>
      </c>
      <c r="D4332" s="64"/>
      <c r="E4332" s="65">
        <v>62.01</v>
      </c>
      <c r="F4332" s="34"/>
      <c r="G4332" s="34"/>
      <c r="H4332" s="33"/>
      <c r="I4332" s="33"/>
      <c r="J4332" s="33"/>
      <c r="K4332" s="33"/>
    </row>
    <row r="4333" spans="1:11" outlineLevel="1" x14ac:dyDescent="0.2">
      <c r="A4333" s="31"/>
      <c r="B4333" s="32"/>
      <c r="C4333" s="71" t="s">
        <v>6712</v>
      </c>
      <c r="D4333" s="64"/>
      <c r="E4333" s="65">
        <v>14.45</v>
      </c>
      <c r="F4333" s="34"/>
      <c r="G4333" s="34"/>
      <c r="H4333" s="33"/>
      <c r="I4333" s="33"/>
      <c r="J4333" s="33"/>
      <c r="K4333" s="33"/>
    </row>
    <row r="4334" spans="1:11" ht="22.5" outlineLevel="1" x14ac:dyDescent="0.2">
      <c r="A4334" s="43">
        <v>332</v>
      </c>
      <c r="B4334" s="44" t="s">
        <v>3586</v>
      </c>
      <c r="C4334" s="59" t="s">
        <v>3587</v>
      </c>
      <c r="D4334" s="45" t="s">
        <v>172</v>
      </c>
      <c r="E4334" s="46">
        <v>358.20600000000002</v>
      </c>
      <c r="F4334" s="47">
        <v>0</v>
      </c>
      <c r="G4334" s="48">
        <f>ROUND(E4334*F4334,2)</f>
        <v>0</v>
      </c>
      <c r="H4334" s="46">
        <v>0</v>
      </c>
      <c r="I4334" s="46">
        <f>ROUND(E4334*H4334,2)</f>
        <v>0</v>
      </c>
      <c r="J4334" s="46">
        <v>0</v>
      </c>
      <c r="K4334" s="46">
        <f>ROUND(E4334*J4334,2)</f>
        <v>0</v>
      </c>
    </row>
    <row r="4335" spans="1:11" outlineLevel="1" x14ac:dyDescent="0.2">
      <c r="A4335" s="31"/>
      <c r="B4335" s="32"/>
      <c r="C4335" s="71" t="s">
        <v>8308</v>
      </c>
      <c r="D4335" s="64"/>
      <c r="E4335" s="65">
        <v>358.20600000000002</v>
      </c>
      <c r="F4335" s="34"/>
      <c r="G4335" s="34"/>
      <c r="H4335" s="33"/>
      <c r="I4335" s="33"/>
      <c r="J4335" s="33"/>
      <c r="K4335" s="33"/>
    </row>
    <row r="4336" spans="1:11" outlineLevel="1" x14ac:dyDescent="0.2">
      <c r="A4336" s="43">
        <v>333</v>
      </c>
      <c r="B4336" s="44" t="s">
        <v>3589</v>
      </c>
      <c r="C4336" s="59" t="s">
        <v>3590</v>
      </c>
      <c r="D4336" s="45" t="s">
        <v>172</v>
      </c>
      <c r="E4336" s="46">
        <v>1108.373</v>
      </c>
      <c r="F4336" s="47">
        <v>0</v>
      </c>
      <c r="G4336" s="48">
        <f>ROUND(E4336*F4336,2)</f>
        <v>0</v>
      </c>
      <c r="H4336" s="46">
        <v>2.1000000000000001E-4</v>
      </c>
      <c r="I4336" s="46">
        <f>ROUND(E4336*H4336,2)</f>
        <v>0.23</v>
      </c>
      <c r="J4336" s="46">
        <v>0</v>
      </c>
      <c r="K4336" s="46">
        <f>ROUND(E4336*J4336,2)</f>
        <v>0</v>
      </c>
    </row>
    <row r="4337" spans="1:11" outlineLevel="1" x14ac:dyDescent="0.2">
      <c r="A4337" s="31"/>
      <c r="B4337" s="32"/>
      <c r="C4337" s="71" t="s">
        <v>8309</v>
      </c>
      <c r="D4337" s="64"/>
      <c r="E4337" s="65">
        <v>1108.373</v>
      </c>
      <c r="F4337" s="34"/>
      <c r="G4337" s="34"/>
      <c r="H4337" s="33"/>
      <c r="I4337" s="33"/>
      <c r="J4337" s="33"/>
      <c r="K4337" s="33"/>
    </row>
    <row r="4338" spans="1:11" outlineLevel="1" x14ac:dyDescent="0.2">
      <c r="A4338" s="43">
        <v>334</v>
      </c>
      <c r="B4338" s="44" t="s">
        <v>3592</v>
      </c>
      <c r="C4338" s="59" t="s">
        <v>3593</v>
      </c>
      <c r="D4338" s="45" t="s">
        <v>172</v>
      </c>
      <c r="E4338" s="46">
        <v>1108.373</v>
      </c>
      <c r="F4338" s="47">
        <v>0</v>
      </c>
      <c r="G4338" s="48">
        <f>ROUND(E4338*F4338,2)</f>
        <v>0</v>
      </c>
      <c r="H4338" s="46">
        <v>3.3999999999999998E-3</v>
      </c>
      <c r="I4338" s="46">
        <f>ROUND(E4338*H4338,2)</f>
        <v>3.77</v>
      </c>
      <c r="J4338" s="46">
        <v>0</v>
      </c>
      <c r="K4338" s="46">
        <f>ROUND(E4338*J4338,2)</f>
        <v>0</v>
      </c>
    </row>
    <row r="4339" spans="1:11" outlineLevel="1" x14ac:dyDescent="0.2">
      <c r="A4339" s="31"/>
      <c r="B4339" s="32"/>
      <c r="C4339" s="365" t="s">
        <v>3594</v>
      </c>
      <c r="D4339" s="366"/>
      <c r="E4339" s="366"/>
      <c r="F4339" s="366"/>
      <c r="G4339" s="366"/>
      <c r="H4339" s="33"/>
      <c r="I4339" s="33"/>
      <c r="J4339" s="33"/>
      <c r="K4339" s="33"/>
    </row>
    <row r="4340" spans="1:11" outlineLevel="1" x14ac:dyDescent="0.2">
      <c r="A4340" s="31"/>
      <c r="B4340" s="32"/>
      <c r="C4340" s="71" t="s">
        <v>906</v>
      </c>
      <c r="D4340" s="64"/>
      <c r="E4340" s="65"/>
      <c r="F4340" s="34"/>
      <c r="G4340" s="34"/>
      <c r="H4340" s="33"/>
      <c r="I4340" s="33"/>
      <c r="J4340" s="33"/>
      <c r="K4340" s="33"/>
    </row>
    <row r="4341" spans="1:11" outlineLevel="1" x14ac:dyDescent="0.2">
      <c r="A4341" s="31"/>
      <c r="B4341" s="32"/>
      <c r="C4341" s="71" t="s">
        <v>8310</v>
      </c>
      <c r="D4341" s="64"/>
      <c r="E4341" s="65">
        <v>6.8</v>
      </c>
      <c r="F4341" s="34"/>
      <c r="G4341" s="34"/>
      <c r="H4341" s="33"/>
      <c r="I4341" s="33"/>
      <c r="J4341" s="33"/>
      <c r="K4341" s="33"/>
    </row>
    <row r="4342" spans="1:11" outlineLevel="1" x14ac:dyDescent="0.2">
      <c r="A4342" s="31"/>
      <c r="B4342" s="32"/>
      <c r="C4342" s="71" t="s">
        <v>6714</v>
      </c>
      <c r="D4342" s="64"/>
      <c r="E4342" s="65">
        <v>32.92</v>
      </c>
      <c r="F4342" s="34"/>
      <c r="G4342" s="34"/>
      <c r="H4342" s="33"/>
      <c r="I4342" s="33"/>
      <c r="J4342" s="33"/>
      <c r="K4342" s="33"/>
    </row>
    <row r="4343" spans="1:11" outlineLevel="1" x14ac:dyDescent="0.2">
      <c r="A4343" s="31"/>
      <c r="B4343" s="32"/>
      <c r="C4343" s="71" t="s">
        <v>6344</v>
      </c>
      <c r="D4343" s="64"/>
      <c r="E4343" s="65">
        <v>2.25</v>
      </c>
      <c r="F4343" s="34"/>
      <c r="G4343" s="34"/>
      <c r="H4343" s="33"/>
      <c r="I4343" s="33"/>
      <c r="J4343" s="33"/>
      <c r="K4343" s="33"/>
    </row>
    <row r="4344" spans="1:11" outlineLevel="1" x14ac:dyDescent="0.2">
      <c r="A4344" s="31"/>
      <c r="B4344" s="32"/>
      <c r="C4344" s="71" t="s">
        <v>6347</v>
      </c>
      <c r="D4344" s="64"/>
      <c r="E4344" s="65">
        <v>6.08</v>
      </c>
      <c r="F4344" s="34"/>
      <c r="G4344" s="34"/>
      <c r="H4344" s="33"/>
      <c r="I4344" s="33"/>
      <c r="J4344" s="33"/>
      <c r="K4344" s="33"/>
    </row>
    <row r="4345" spans="1:11" outlineLevel="1" x14ac:dyDescent="0.2">
      <c r="A4345" s="31"/>
      <c r="B4345" s="32"/>
      <c r="C4345" s="71" t="s">
        <v>6352</v>
      </c>
      <c r="D4345" s="64"/>
      <c r="E4345" s="65">
        <v>6.43</v>
      </c>
      <c r="F4345" s="34"/>
      <c r="G4345" s="34"/>
      <c r="H4345" s="33"/>
      <c r="I4345" s="33"/>
      <c r="J4345" s="33"/>
      <c r="K4345" s="33"/>
    </row>
    <row r="4346" spans="1:11" outlineLevel="1" x14ac:dyDescent="0.2">
      <c r="A4346" s="31"/>
      <c r="B4346" s="32"/>
      <c r="C4346" s="71" t="s">
        <v>7238</v>
      </c>
      <c r="D4346" s="64"/>
      <c r="E4346" s="65">
        <v>22.28</v>
      </c>
      <c r="F4346" s="34"/>
      <c r="G4346" s="34"/>
      <c r="H4346" s="33"/>
      <c r="I4346" s="33"/>
      <c r="J4346" s="33"/>
      <c r="K4346" s="33"/>
    </row>
    <row r="4347" spans="1:11" outlineLevel="1" x14ac:dyDescent="0.2">
      <c r="A4347" s="31"/>
      <c r="B4347" s="32"/>
      <c r="C4347" s="71" t="s">
        <v>917</v>
      </c>
      <c r="D4347" s="64"/>
      <c r="E4347" s="65"/>
      <c r="F4347" s="34"/>
      <c r="G4347" s="34"/>
      <c r="H4347" s="33"/>
      <c r="I4347" s="33"/>
      <c r="J4347" s="33"/>
      <c r="K4347" s="33"/>
    </row>
    <row r="4348" spans="1:11" outlineLevel="1" x14ac:dyDescent="0.2">
      <c r="A4348" s="31"/>
      <c r="B4348" s="32"/>
      <c r="C4348" s="71" t="s">
        <v>6354</v>
      </c>
      <c r="D4348" s="64"/>
      <c r="E4348" s="65">
        <v>34.549999999999997</v>
      </c>
      <c r="F4348" s="34"/>
      <c r="G4348" s="34"/>
      <c r="H4348" s="33"/>
      <c r="I4348" s="33"/>
      <c r="J4348" s="33"/>
      <c r="K4348" s="33"/>
    </row>
    <row r="4349" spans="1:11" outlineLevel="1" x14ac:dyDescent="0.2">
      <c r="A4349" s="31"/>
      <c r="B4349" s="32"/>
      <c r="C4349" s="71" t="s">
        <v>6355</v>
      </c>
      <c r="D4349" s="64"/>
      <c r="E4349" s="65">
        <v>33</v>
      </c>
      <c r="F4349" s="34"/>
      <c r="G4349" s="34"/>
      <c r="H4349" s="33"/>
      <c r="I4349" s="33"/>
      <c r="J4349" s="33"/>
      <c r="K4349" s="33"/>
    </row>
    <row r="4350" spans="1:11" outlineLevel="1" x14ac:dyDescent="0.2">
      <c r="A4350" s="31"/>
      <c r="B4350" s="32"/>
      <c r="C4350" s="71" t="s">
        <v>6356</v>
      </c>
      <c r="D4350" s="64"/>
      <c r="E4350" s="65">
        <v>8.65</v>
      </c>
      <c r="F4350" s="34"/>
      <c r="G4350" s="34"/>
      <c r="H4350" s="33"/>
      <c r="I4350" s="33"/>
      <c r="J4350" s="33"/>
      <c r="K4350" s="33"/>
    </row>
    <row r="4351" spans="1:11" outlineLevel="1" x14ac:dyDescent="0.2">
      <c r="A4351" s="31"/>
      <c r="B4351" s="32"/>
      <c r="C4351" s="71" t="s">
        <v>6361</v>
      </c>
      <c r="D4351" s="64"/>
      <c r="E4351" s="65">
        <v>3.86</v>
      </c>
      <c r="F4351" s="34"/>
      <c r="G4351" s="34"/>
      <c r="H4351" s="33"/>
      <c r="I4351" s="33"/>
      <c r="J4351" s="33"/>
      <c r="K4351" s="33"/>
    </row>
    <row r="4352" spans="1:11" outlineLevel="1" x14ac:dyDescent="0.2">
      <c r="A4352" s="31"/>
      <c r="B4352" s="32"/>
      <c r="C4352" s="71" t="s">
        <v>6363</v>
      </c>
      <c r="D4352" s="64"/>
      <c r="E4352" s="65">
        <v>3.24</v>
      </c>
      <c r="F4352" s="34"/>
      <c r="G4352" s="34"/>
      <c r="H4352" s="33"/>
      <c r="I4352" s="33"/>
      <c r="J4352" s="33"/>
      <c r="K4352" s="33"/>
    </row>
    <row r="4353" spans="1:11" outlineLevel="1" x14ac:dyDescent="0.2">
      <c r="A4353" s="31"/>
      <c r="B4353" s="32"/>
      <c r="C4353" s="71" t="s">
        <v>6369</v>
      </c>
      <c r="D4353" s="64"/>
      <c r="E4353" s="65">
        <v>3.45</v>
      </c>
      <c r="F4353" s="34"/>
      <c r="G4353" s="34"/>
      <c r="H4353" s="33"/>
      <c r="I4353" s="33"/>
      <c r="J4353" s="33"/>
      <c r="K4353" s="33"/>
    </row>
    <row r="4354" spans="1:11" outlineLevel="1" x14ac:dyDescent="0.2">
      <c r="A4354" s="31"/>
      <c r="B4354" s="32"/>
      <c r="C4354" s="71" t="s">
        <v>6372</v>
      </c>
      <c r="D4354" s="64"/>
      <c r="E4354" s="65">
        <v>3.45</v>
      </c>
      <c r="F4354" s="34"/>
      <c r="G4354" s="34"/>
      <c r="H4354" s="33"/>
      <c r="I4354" s="33"/>
      <c r="J4354" s="33"/>
      <c r="K4354" s="33"/>
    </row>
    <row r="4355" spans="1:11" outlineLevel="1" x14ac:dyDescent="0.2">
      <c r="A4355" s="31"/>
      <c r="B4355" s="32"/>
      <c r="C4355" s="71" t="s">
        <v>926</v>
      </c>
      <c r="D4355" s="64"/>
      <c r="E4355" s="65"/>
      <c r="F4355" s="34"/>
      <c r="G4355" s="34"/>
      <c r="H4355" s="33"/>
      <c r="I4355" s="33"/>
      <c r="J4355" s="33"/>
      <c r="K4355" s="33"/>
    </row>
    <row r="4356" spans="1:11" outlineLevel="1" x14ac:dyDescent="0.2">
      <c r="A4356" s="31"/>
      <c r="B4356" s="32"/>
      <c r="C4356" s="71" t="s">
        <v>6375</v>
      </c>
      <c r="D4356" s="64"/>
      <c r="E4356" s="65">
        <v>3.55</v>
      </c>
      <c r="F4356" s="34"/>
      <c r="G4356" s="34"/>
      <c r="H4356" s="33"/>
      <c r="I4356" s="33"/>
      <c r="J4356" s="33"/>
      <c r="K4356" s="33"/>
    </row>
    <row r="4357" spans="1:11" outlineLevel="1" x14ac:dyDescent="0.2">
      <c r="A4357" s="31"/>
      <c r="B4357" s="32"/>
      <c r="C4357" s="71" t="s">
        <v>938</v>
      </c>
      <c r="D4357" s="64"/>
      <c r="E4357" s="65"/>
      <c r="F4357" s="34"/>
      <c r="G4357" s="34"/>
      <c r="H4357" s="33"/>
      <c r="I4357" s="33"/>
      <c r="J4357" s="33"/>
      <c r="K4357" s="33"/>
    </row>
    <row r="4358" spans="1:11" outlineLevel="1" x14ac:dyDescent="0.2">
      <c r="A4358" s="31"/>
      <c r="B4358" s="32"/>
      <c r="C4358" s="71" t="s">
        <v>6381</v>
      </c>
      <c r="D4358" s="64"/>
      <c r="E4358" s="65">
        <v>3.48</v>
      </c>
      <c r="F4358" s="34"/>
      <c r="G4358" s="34"/>
      <c r="H4358" s="33"/>
      <c r="I4358" s="33"/>
      <c r="J4358" s="33"/>
      <c r="K4358" s="33"/>
    </row>
    <row r="4359" spans="1:11" outlineLevel="1" x14ac:dyDescent="0.2">
      <c r="A4359" s="31"/>
      <c r="B4359" s="32"/>
      <c r="C4359" s="71" t="s">
        <v>950</v>
      </c>
      <c r="D4359" s="64"/>
      <c r="E4359" s="65"/>
      <c r="F4359" s="34"/>
      <c r="G4359" s="34"/>
      <c r="H4359" s="33"/>
      <c r="I4359" s="33"/>
      <c r="J4359" s="33"/>
      <c r="K4359" s="33"/>
    </row>
    <row r="4360" spans="1:11" outlineLevel="1" x14ac:dyDescent="0.2">
      <c r="A4360" s="31"/>
      <c r="B4360" s="32"/>
      <c r="C4360" s="71" t="s">
        <v>6387</v>
      </c>
      <c r="D4360" s="64"/>
      <c r="E4360" s="65">
        <v>2.99</v>
      </c>
      <c r="F4360" s="34"/>
      <c r="G4360" s="34"/>
      <c r="H4360" s="33"/>
      <c r="I4360" s="33"/>
      <c r="J4360" s="33"/>
      <c r="K4360" s="33"/>
    </row>
    <row r="4361" spans="1:11" outlineLevel="1" x14ac:dyDescent="0.2">
      <c r="A4361" s="31"/>
      <c r="B4361" s="32"/>
      <c r="C4361" s="71" t="s">
        <v>997</v>
      </c>
      <c r="D4361" s="64"/>
      <c r="E4361" s="65"/>
      <c r="F4361" s="34"/>
      <c r="G4361" s="34"/>
      <c r="H4361" s="33"/>
      <c r="I4361" s="33"/>
      <c r="J4361" s="33"/>
      <c r="K4361" s="33"/>
    </row>
    <row r="4362" spans="1:11" outlineLevel="1" x14ac:dyDescent="0.2">
      <c r="A4362" s="31"/>
      <c r="B4362" s="32"/>
      <c r="C4362" s="71" t="s">
        <v>7273</v>
      </c>
      <c r="D4362" s="64"/>
      <c r="E4362" s="65">
        <v>3.48</v>
      </c>
      <c r="F4362" s="34"/>
      <c r="G4362" s="34"/>
      <c r="H4362" s="33"/>
      <c r="I4362" s="33"/>
      <c r="J4362" s="33"/>
      <c r="K4362" s="33"/>
    </row>
    <row r="4363" spans="1:11" outlineLevel="1" x14ac:dyDescent="0.2">
      <c r="A4363" s="31"/>
      <c r="B4363" s="32"/>
      <c r="C4363" s="71" t="s">
        <v>3598</v>
      </c>
      <c r="D4363" s="64"/>
      <c r="E4363" s="65"/>
      <c r="F4363" s="34"/>
      <c r="G4363" s="34"/>
      <c r="H4363" s="33"/>
      <c r="I4363" s="33"/>
      <c r="J4363" s="33"/>
      <c r="K4363" s="33"/>
    </row>
    <row r="4364" spans="1:11" outlineLevel="1" x14ac:dyDescent="0.2">
      <c r="A4364" s="31"/>
      <c r="B4364" s="32"/>
      <c r="C4364" s="71" t="s">
        <v>906</v>
      </c>
      <c r="D4364" s="64"/>
      <c r="E4364" s="65"/>
      <c r="F4364" s="34"/>
      <c r="G4364" s="34"/>
      <c r="H4364" s="33"/>
      <c r="I4364" s="33"/>
      <c r="J4364" s="33"/>
      <c r="K4364" s="33"/>
    </row>
    <row r="4365" spans="1:11" outlineLevel="1" x14ac:dyDescent="0.2">
      <c r="A4365" s="31"/>
      <c r="B4365" s="32"/>
      <c r="C4365" s="71" t="s">
        <v>8311</v>
      </c>
      <c r="D4365" s="64"/>
      <c r="E4365" s="65">
        <v>15.08</v>
      </c>
      <c r="F4365" s="34"/>
      <c r="G4365" s="34"/>
      <c r="H4365" s="33"/>
      <c r="I4365" s="33"/>
      <c r="J4365" s="33"/>
      <c r="K4365" s="33"/>
    </row>
    <row r="4366" spans="1:11" outlineLevel="1" x14ac:dyDescent="0.2">
      <c r="A4366" s="31"/>
      <c r="B4366" s="32"/>
      <c r="C4366" s="71" t="s">
        <v>6232</v>
      </c>
      <c r="D4366" s="64"/>
      <c r="E4366" s="65">
        <v>0.189</v>
      </c>
      <c r="F4366" s="34"/>
      <c r="G4366" s="34"/>
      <c r="H4366" s="33"/>
      <c r="I4366" s="33"/>
      <c r="J4366" s="33"/>
      <c r="K4366" s="33"/>
    </row>
    <row r="4367" spans="1:11" outlineLevel="1" x14ac:dyDescent="0.2">
      <c r="A4367" s="31"/>
      <c r="B4367" s="32"/>
      <c r="C4367" s="71" t="s">
        <v>3633</v>
      </c>
      <c r="D4367" s="64"/>
      <c r="E4367" s="65">
        <v>-1.4</v>
      </c>
      <c r="F4367" s="34"/>
      <c r="G4367" s="34"/>
      <c r="H4367" s="33"/>
      <c r="I4367" s="33"/>
      <c r="J4367" s="33"/>
      <c r="K4367" s="33"/>
    </row>
    <row r="4368" spans="1:11" outlineLevel="1" x14ac:dyDescent="0.2">
      <c r="A4368" s="31"/>
      <c r="B4368" s="32"/>
      <c r="C4368" s="71" t="s">
        <v>8312</v>
      </c>
      <c r="D4368" s="64"/>
      <c r="E4368" s="65">
        <v>13.8</v>
      </c>
      <c r="F4368" s="34"/>
      <c r="G4368" s="34"/>
      <c r="H4368" s="33"/>
      <c r="I4368" s="33"/>
      <c r="J4368" s="33"/>
      <c r="K4368" s="33"/>
    </row>
    <row r="4369" spans="1:11" outlineLevel="1" x14ac:dyDescent="0.2">
      <c r="A4369" s="31"/>
      <c r="B4369" s="32"/>
      <c r="C4369" s="71" t="s">
        <v>3635</v>
      </c>
      <c r="D4369" s="64"/>
      <c r="E4369" s="65">
        <v>-2.8</v>
      </c>
      <c r="F4369" s="34"/>
      <c r="G4369" s="34"/>
      <c r="H4369" s="33"/>
      <c r="I4369" s="33"/>
      <c r="J4369" s="33"/>
      <c r="K4369" s="33"/>
    </row>
    <row r="4370" spans="1:11" outlineLevel="1" x14ac:dyDescent="0.2">
      <c r="A4370" s="31"/>
      <c r="B4370" s="32"/>
      <c r="C4370" s="71" t="s">
        <v>8313</v>
      </c>
      <c r="D4370" s="64"/>
      <c r="E4370" s="65">
        <v>9.1999999999999993</v>
      </c>
      <c r="F4370" s="34"/>
      <c r="G4370" s="34"/>
      <c r="H4370" s="33"/>
      <c r="I4370" s="33"/>
      <c r="J4370" s="33"/>
      <c r="K4370" s="33"/>
    </row>
    <row r="4371" spans="1:11" outlineLevel="1" x14ac:dyDescent="0.2">
      <c r="A4371" s="31"/>
      <c r="B4371" s="32"/>
      <c r="C4371" s="71" t="s">
        <v>3633</v>
      </c>
      <c r="D4371" s="64"/>
      <c r="E4371" s="65">
        <v>-1.4</v>
      </c>
      <c r="F4371" s="34"/>
      <c r="G4371" s="34"/>
      <c r="H4371" s="33"/>
      <c r="I4371" s="33"/>
      <c r="J4371" s="33"/>
      <c r="K4371" s="33"/>
    </row>
    <row r="4372" spans="1:11" outlineLevel="1" x14ac:dyDescent="0.2">
      <c r="A4372" s="31"/>
      <c r="B4372" s="32"/>
      <c r="C4372" s="71" t="s">
        <v>8314</v>
      </c>
      <c r="D4372" s="64"/>
      <c r="E4372" s="65">
        <v>31.96</v>
      </c>
      <c r="F4372" s="34"/>
      <c r="G4372" s="34"/>
      <c r="H4372" s="33"/>
      <c r="I4372" s="33"/>
      <c r="J4372" s="33"/>
      <c r="K4372" s="33"/>
    </row>
    <row r="4373" spans="1:11" outlineLevel="1" x14ac:dyDescent="0.2">
      <c r="A4373" s="31"/>
      <c r="B4373" s="32"/>
      <c r="C4373" s="71" t="s">
        <v>3644</v>
      </c>
      <c r="D4373" s="64"/>
      <c r="E4373" s="65">
        <v>-4.2</v>
      </c>
      <c r="F4373" s="34"/>
      <c r="G4373" s="34"/>
      <c r="H4373" s="33"/>
      <c r="I4373" s="33"/>
      <c r="J4373" s="33"/>
      <c r="K4373" s="33"/>
    </row>
    <row r="4374" spans="1:11" outlineLevel="1" x14ac:dyDescent="0.2">
      <c r="A4374" s="31"/>
      <c r="B4374" s="32"/>
      <c r="C4374" s="71" t="s">
        <v>8253</v>
      </c>
      <c r="D4374" s="64"/>
      <c r="E4374" s="65">
        <v>-3.2</v>
      </c>
      <c r="F4374" s="34"/>
      <c r="G4374" s="34"/>
      <c r="H4374" s="33"/>
      <c r="I4374" s="33"/>
      <c r="J4374" s="33"/>
      <c r="K4374" s="33"/>
    </row>
    <row r="4375" spans="1:11" outlineLevel="1" x14ac:dyDescent="0.2">
      <c r="A4375" s="31"/>
      <c r="B4375" s="32"/>
      <c r="C4375" s="71" t="s">
        <v>8315</v>
      </c>
      <c r="D4375" s="64"/>
      <c r="E4375" s="65">
        <v>13.6</v>
      </c>
      <c r="F4375" s="34"/>
      <c r="G4375" s="34"/>
      <c r="H4375" s="33"/>
      <c r="I4375" s="33"/>
      <c r="J4375" s="33"/>
      <c r="K4375" s="33"/>
    </row>
    <row r="4376" spans="1:11" outlineLevel="1" x14ac:dyDescent="0.2">
      <c r="A4376" s="31"/>
      <c r="B4376" s="32"/>
      <c r="C4376" s="71" t="s">
        <v>3633</v>
      </c>
      <c r="D4376" s="64"/>
      <c r="E4376" s="65">
        <v>-1.4</v>
      </c>
      <c r="F4376" s="34"/>
      <c r="G4376" s="34"/>
      <c r="H4376" s="33"/>
      <c r="I4376" s="33"/>
      <c r="J4376" s="33"/>
      <c r="K4376" s="33"/>
    </row>
    <row r="4377" spans="1:11" outlineLevel="1" x14ac:dyDescent="0.2">
      <c r="A4377" s="31"/>
      <c r="B4377" s="32"/>
      <c r="C4377" s="71" t="s">
        <v>8316</v>
      </c>
      <c r="D4377" s="64"/>
      <c r="E4377" s="65">
        <v>10</v>
      </c>
      <c r="F4377" s="34"/>
      <c r="G4377" s="34"/>
      <c r="H4377" s="33"/>
      <c r="I4377" s="33"/>
      <c r="J4377" s="33"/>
      <c r="K4377" s="33"/>
    </row>
    <row r="4378" spans="1:11" outlineLevel="1" x14ac:dyDescent="0.2">
      <c r="A4378" s="31"/>
      <c r="B4378" s="32"/>
      <c r="C4378" s="71" t="s">
        <v>3633</v>
      </c>
      <c r="D4378" s="64"/>
      <c r="E4378" s="65">
        <v>-1.4</v>
      </c>
      <c r="F4378" s="34"/>
      <c r="G4378" s="34"/>
      <c r="H4378" s="33"/>
      <c r="I4378" s="33"/>
      <c r="J4378" s="33"/>
      <c r="K4378" s="33"/>
    </row>
    <row r="4379" spans="1:11" outlineLevel="1" x14ac:dyDescent="0.2">
      <c r="A4379" s="31"/>
      <c r="B4379" s="32"/>
      <c r="C4379" s="71" t="s">
        <v>8317</v>
      </c>
      <c r="D4379" s="64"/>
      <c r="E4379" s="65">
        <v>10</v>
      </c>
      <c r="F4379" s="34"/>
      <c r="G4379" s="34"/>
      <c r="H4379" s="33"/>
      <c r="I4379" s="33"/>
      <c r="J4379" s="33"/>
      <c r="K4379" s="33"/>
    </row>
    <row r="4380" spans="1:11" outlineLevel="1" x14ac:dyDescent="0.2">
      <c r="A4380" s="31"/>
      <c r="B4380" s="32"/>
      <c r="C4380" s="71" t="s">
        <v>3633</v>
      </c>
      <c r="D4380" s="64"/>
      <c r="E4380" s="65">
        <v>-1.4</v>
      </c>
      <c r="F4380" s="34"/>
      <c r="G4380" s="34"/>
      <c r="H4380" s="33"/>
      <c r="I4380" s="33"/>
      <c r="J4380" s="33"/>
      <c r="K4380" s="33"/>
    </row>
    <row r="4381" spans="1:11" outlineLevel="1" x14ac:dyDescent="0.2">
      <c r="A4381" s="31"/>
      <c r="B4381" s="32"/>
      <c r="C4381" s="71" t="s">
        <v>8318</v>
      </c>
      <c r="D4381" s="64"/>
      <c r="E4381" s="65">
        <v>30.4</v>
      </c>
      <c r="F4381" s="34"/>
      <c r="G4381" s="34"/>
      <c r="H4381" s="33"/>
      <c r="I4381" s="33"/>
      <c r="J4381" s="33"/>
      <c r="K4381" s="33"/>
    </row>
    <row r="4382" spans="1:11" outlineLevel="1" x14ac:dyDescent="0.2">
      <c r="A4382" s="31"/>
      <c r="B4382" s="32"/>
      <c r="C4382" s="71" t="s">
        <v>1663</v>
      </c>
      <c r="D4382" s="64"/>
      <c r="E4382" s="65">
        <v>-1.6</v>
      </c>
      <c r="F4382" s="34"/>
      <c r="G4382" s="34"/>
      <c r="H4382" s="33"/>
      <c r="I4382" s="33"/>
      <c r="J4382" s="33"/>
      <c r="K4382" s="33"/>
    </row>
    <row r="4383" spans="1:11" outlineLevel="1" x14ac:dyDescent="0.2">
      <c r="A4383" s="31"/>
      <c r="B4383" s="32"/>
      <c r="C4383" s="71" t="s">
        <v>8319</v>
      </c>
      <c r="D4383" s="64"/>
      <c r="E4383" s="65">
        <v>-0.44400000000000001</v>
      </c>
      <c r="F4383" s="34"/>
      <c r="G4383" s="34"/>
      <c r="H4383" s="33"/>
      <c r="I4383" s="33"/>
      <c r="J4383" s="33"/>
      <c r="K4383" s="33"/>
    </row>
    <row r="4384" spans="1:11" outlineLevel="1" x14ac:dyDescent="0.2">
      <c r="A4384" s="31"/>
      <c r="B4384" s="32"/>
      <c r="C4384" s="71" t="s">
        <v>8320</v>
      </c>
      <c r="D4384" s="64"/>
      <c r="E4384" s="65">
        <v>32.200000000000003</v>
      </c>
      <c r="F4384" s="34"/>
      <c r="G4384" s="34"/>
      <c r="H4384" s="33"/>
      <c r="I4384" s="33"/>
      <c r="J4384" s="33"/>
      <c r="K4384" s="33"/>
    </row>
    <row r="4385" spans="1:11" outlineLevel="1" x14ac:dyDescent="0.2">
      <c r="A4385" s="31"/>
      <c r="B4385" s="32"/>
      <c r="C4385" s="71" t="s">
        <v>3644</v>
      </c>
      <c r="D4385" s="64"/>
      <c r="E4385" s="65">
        <v>-4.2</v>
      </c>
      <c r="F4385" s="34"/>
      <c r="G4385" s="34"/>
      <c r="H4385" s="33"/>
      <c r="I4385" s="33"/>
      <c r="J4385" s="33"/>
      <c r="K4385" s="33"/>
    </row>
    <row r="4386" spans="1:11" outlineLevel="1" x14ac:dyDescent="0.2">
      <c r="A4386" s="31"/>
      <c r="B4386" s="32"/>
      <c r="C4386" s="71" t="s">
        <v>8253</v>
      </c>
      <c r="D4386" s="64"/>
      <c r="E4386" s="65">
        <v>-3.2</v>
      </c>
      <c r="F4386" s="34"/>
      <c r="G4386" s="34"/>
      <c r="H4386" s="33"/>
      <c r="I4386" s="33"/>
      <c r="J4386" s="33"/>
      <c r="K4386" s="33"/>
    </row>
    <row r="4387" spans="1:11" outlineLevel="1" x14ac:dyDescent="0.2">
      <c r="A4387" s="31"/>
      <c r="B4387" s="32"/>
      <c r="C4387" s="71" t="s">
        <v>8321</v>
      </c>
      <c r="D4387" s="64"/>
      <c r="E4387" s="65">
        <v>10</v>
      </c>
      <c r="F4387" s="34"/>
      <c r="G4387" s="34"/>
      <c r="H4387" s="33"/>
      <c r="I4387" s="33"/>
      <c r="J4387" s="33"/>
      <c r="K4387" s="33"/>
    </row>
    <row r="4388" spans="1:11" outlineLevel="1" x14ac:dyDescent="0.2">
      <c r="A4388" s="31"/>
      <c r="B4388" s="32"/>
      <c r="C4388" s="71" t="s">
        <v>3633</v>
      </c>
      <c r="D4388" s="64"/>
      <c r="E4388" s="65">
        <v>-1.4</v>
      </c>
      <c r="F4388" s="34"/>
      <c r="G4388" s="34"/>
      <c r="H4388" s="33"/>
      <c r="I4388" s="33"/>
      <c r="J4388" s="33"/>
      <c r="K4388" s="33"/>
    </row>
    <row r="4389" spans="1:11" outlineLevel="1" x14ac:dyDescent="0.2">
      <c r="A4389" s="31"/>
      <c r="B4389" s="32"/>
      <c r="C4389" s="71" t="s">
        <v>8322</v>
      </c>
      <c r="D4389" s="64"/>
      <c r="E4389" s="65">
        <v>10</v>
      </c>
      <c r="F4389" s="34"/>
      <c r="G4389" s="34"/>
      <c r="H4389" s="33"/>
      <c r="I4389" s="33"/>
      <c r="J4389" s="33"/>
      <c r="K4389" s="33"/>
    </row>
    <row r="4390" spans="1:11" outlineLevel="1" x14ac:dyDescent="0.2">
      <c r="A4390" s="31"/>
      <c r="B4390" s="32"/>
      <c r="C4390" s="71" t="s">
        <v>3633</v>
      </c>
      <c r="D4390" s="64"/>
      <c r="E4390" s="65">
        <v>-1.4</v>
      </c>
      <c r="F4390" s="34"/>
      <c r="G4390" s="34"/>
      <c r="H4390" s="33"/>
      <c r="I4390" s="33"/>
      <c r="J4390" s="33"/>
      <c r="K4390" s="33"/>
    </row>
    <row r="4391" spans="1:11" outlineLevel="1" x14ac:dyDescent="0.2">
      <c r="A4391" s="31"/>
      <c r="B4391" s="32"/>
      <c r="C4391" s="71" t="s">
        <v>8323</v>
      </c>
      <c r="D4391" s="64"/>
      <c r="E4391" s="65">
        <v>10</v>
      </c>
      <c r="F4391" s="34"/>
      <c r="G4391" s="34"/>
      <c r="H4391" s="33"/>
      <c r="I4391" s="33"/>
      <c r="J4391" s="33"/>
      <c r="K4391" s="33"/>
    </row>
    <row r="4392" spans="1:11" outlineLevel="1" x14ac:dyDescent="0.2">
      <c r="A4392" s="31"/>
      <c r="B4392" s="32"/>
      <c r="C4392" s="71" t="s">
        <v>3633</v>
      </c>
      <c r="D4392" s="64"/>
      <c r="E4392" s="65">
        <v>-1.4</v>
      </c>
      <c r="F4392" s="34"/>
      <c r="G4392" s="34"/>
      <c r="H4392" s="33"/>
      <c r="I4392" s="33"/>
      <c r="J4392" s="33"/>
      <c r="K4392" s="33"/>
    </row>
    <row r="4393" spans="1:11" outlineLevel="1" x14ac:dyDescent="0.2">
      <c r="A4393" s="31"/>
      <c r="B4393" s="32"/>
      <c r="C4393" s="71" t="s">
        <v>8324</v>
      </c>
      <c r="D4393" s="64"/>
      <c r="E4393" s="65">
        <v>31.16</v>
      </c>
      <c r="F4393" s="34"/>
      <c r="G4393" s="34"/>
      <c r="H4393" s="33"/>
      <c r="I4393" s="33"/>
      <c r="J4393" s="33"/>
      <c r="K4393" s="33"/>
    </row>
    <row r="4394" spans="1:11" outlineLevel="1" x14ac:dyDescent="0.2">
      <c r="A4394" s="31"/>
      <c r="B4394" s="32"/>
      <c r="C4394" s="71" t="s">
        <v>1663</v>
      </c>
      <c r="D4394" s="64"/>
      <c r="E4394" s="65">
        <v>-1.6</v>
      </c>
      <c r="F4394" s="34"/>
      <c r="G4394" s="34"/>
      <c r="H4394" s="33"/>
      <c r="I4394" s="33"/>
      <c r="J4394" s="33"/>
      <c r="K4394" s="33"/>
    </row>
    <row r="4395" spans="1:11" outlineLevel="1" x14ac:dyDescent="0.2">
      <c r="A4395" s="31"/>
      <c r="B4395" s="32"/>
      <c r="C4395" s="71" t="s">
        <v>8319</v>
      </c>
      <c r="D4395" s="64"/>
      <c r="E4395" s="65">
        <v>-0.44400000000000001</v>
      </c>
      <c r="F4395" s="34"/>
      <c r="G4395" s="34"/>
      <c r="H4395" s="33"/>
      <c r="I4395" s="33"/>
      <c r="J4395" s="33"/>
      <c r="K4395" s="33"/>
    </row>
    <row r="4396" spans="1:11" outlineLevel="1" x14ac:dyDescent="0.2">
      <c r="A4396" s="31"/>
      <c r="B4396" s="32"/>
      <c r="C4396" s="71" t="s">
        <v>917</v>
      </c>
      <c r="D4396" s="64"/>
      <c r="E4396" s="65"/>
      <c r="F4396" s="34"/>
      <c r="G4396" s="34"/>
      <c r="H4396" s="33"/>
      <c r="I4396" s="33"/>
      <c r="J4396" s="33"/>
      <c r="K4396" s="33"/>
    </row>
    <row r="4397" spans="1:11" outlineLevel="1" x14ac:dyDescent="0.2">
      <c r="A4397" s="31"/>
      <c r="B4397" s="32"/>
      <c r="C4397" s="71" t="s">
        <v>8325</v>
      </c>
      <c r="D4397" s="64"/>
      <c r="E4397" s="65">
        <v>6.36</v>
      </c>
      <c r="F4397" s="34"/>
      <c r="G4397" s="34"/>
      <c r="H4397" s="33"/>
      <c r="I4397" s="33"/>
      <c r="J4397" s="33"/>
      <c r="K4397" s="33"/>
    </row>
    <row r="4398" spans="1:11" outlineLevel="1" x14ac:dyDescent="0.2">
      <c r="A4398" s="31"/>
      <c r="B4398" s="32"/>
      <c r="C4398" s="71" t="s">
        <v>8326</v>
      </c>
      <c r="D4398" s="64"/>
      <c r="E4398" s="65">
        <v>1.752</v>
      </c>
      <c r="F4398" s="34"/>
      <c r="G4398" s="34"/>
      <c r="H4398" s="33"/>
      <c r="I4398" s="33"/>
      <c r="J4398" s="33"/>
      <c r="K4398" s="33"/>
    </row>
    <row r="4399" spans="1:11" outlineLevel="1" x14ac:dyDescent="0.2">
      <c r="A4399" s="31"/>
      <c r="B4399" s="32"/>
      <c r="C4399" s="71" t="s">
        <v>8327</v>
      </c>
      <c r="D4399" s="64"/>
      <c r="E4399" s="65">
        <v>5.96</v>
      </c>
      <c r="F4399" s="34"/>
      <c r="G4399" s="34"/>
      <c r="H4399" s="33"/>
      <c r="I4399" s="33"/>
      <c r="J4399" s="33"/>
      <c r="K4399" s="33"/>
    </row>
    <row r="4400" spans="1:11" outlineLevel="1" x14ac:dyDescent="0.2">
      <c r="A4400" s="31"/>
      <c r="B4400" s="32"/>
      <c r="C4400" s="71" t="s">
        <v>8328</v>
      </c>
      <c r="D4400" s="64"/>
      <c r="E4400" s="65">
        <v>23.64</v>
      </c>
      <c r="F4400" s="34"/>
      <c r="G4400" s="34"/>
      <c r="H4400" s="33"/>
      <c r="I4400" s="33"/>
      <c r="J4400" s="33"/>
      <c r="K4400" s="33"/>
    </row>
    <row r="4401" spans="1:11" outlineLevel="1" x14ac:dyDescent="0.2">
      <c r="A4401" s="31"/>
      <c r="B4401" s="32"/>
      <c r="C4401" s="71" t="s">
        <v>8329</v>
      </c>
      <c r="D4401" s="64"/>
      <c r="E4401" s="65">
        <v>-2.06</v>
      </c>
      <c r="F4401" s="34"/>
      <c r="G4401" s="34"/>
      <c r="H4401" s="33"/>
      <c r="I4401" s="33"/>
      <c r="J4401" s="33"/>
      <c r="K4401" s="33"/>
    </row>
    <row r="4402" spans="1:11" outlineLevel="1" x14ac:dyDescent="0.2">
      <c r="A4402" s="31"/>
      <c r="B4402" s="32"/>
      <c r="C4402" s="71" t="s">
        <v>8330</v>
      </c>
      <c r="D4402" s="64"/>
      <c r="E4402" s="65">
        <v>19.84</v>
      </c>
      <c r="F4402" s="34"/>
      <c r="G4402" s="34"/>
      <c r="H4402" s="33"/>
      <c r="I4402" s="33"/>
      <c r="J4402" s="33"/>
      <c r="K4402" s="33"/>
    </row>
    <row r="4403" spans="1:11" outlineLevel="1" x14ac:dyDescent="0.2">
      <c r="A4403" s="31"/>
      <c r="B4403" s="32"/>
      <c r="C4403" s="71" t="s">
        <v>1174</v>
      </c>
      <c r="D4403" s="64"/>
      <c r="E4403" s="65">
        <v>-1.8</v>
      </c>
      <c r="F4403" s="34"/>
      <c r="G4403" s="34"/>
      <c r="H4403" s="33"/>
      <c r="I4403" s="33"/>
      <c r="J4403" s="33"/>
      <c r="K4403" s="33"/>
    </row>
    <row r="4404" spans="1:11" outlineLevel="1" x14ac:dyDescent="0.2">
      <c r="A4404" s="31"/>
      <c r="B4404" s="32"/>
      <c r="C4404" s="71" t="s">
        <v>8331</v>
      </c>
      <c r="D4404" s="64"/>
      <c r="E4404" s="65">
        <v>-1.9</v>
      </c>
      <c r="F4404" s="34"/>
      <c r="G4404" s="34"/>
      <c r="H4404" s="33"/>
      <c r="I4404" s="33"/>
      <c r="J4404" s="33"/>
      <c r="K4404" s="33"/>
    </row>
    <row r="4405" spans="1:11" outlineLevel="1" x14ac:dyDescent="0.2">
      <c r="A4405" s="31"/>
      <c r="B4405" s="32"/>
      <c r="C4405" s="71" t="s">
        <v>1663</v>
      </c>
      <c r="D4405" s="64"/>
      <c r="E4405" s="65">
        <v>-1.6</v>
      </c>
      <c r="F4405" s="34"/>
      <c r="G4405" s="34"/>
      <c r="H4405" s="33"/>
      <c r="I4405" s="33"/>
      <c r="J4405" s="33"/>
      <c r="K4405" s="33"/>
    </row>
    <row r="4406" spans="1:11" outlineLevel="1" x14ac:dyDescent="0.2">
      <c r="A4406" s="31"/>
      <c r="B4406" s="32"/>
      <c r="C4406" s="71" t="s">
        <v>8332</v>
      </c>
      <c r="D4406" s="64"/>
      <c r="E4406" s="65">
        <v>11.68</v>
      </c>
      <c r="F4406" s="34"/>
      <c r="G4406" s="34"/>
      <c r="H4406" s="33"/>
      <c r="I4406" s="33"/>
      <c r="J4406" s="33"/>
      <c r="K4406" s="33"/>
    </row>
    <row r="4407" spans="1:11" outlineLevel="1" x14ac:dyDescent="0.2">
      <c r="A4407" s="31"/>
      <c r="B4407" s="32"/>
      <c r="C4407" s="71" t="s">
        <v>1174</v>
      </c>
      <c r="D4407" s="64"/>
      <c r="E4407" s="65">
        <v>-1.8</v>
      </c>
      <c r="F4407" s="34"/>
      <c r="G4407" s="34"/>
      <c r="H4407" s="33"/>
      <c r="I4407" s="33"/>
      <c r="J4407" s="33"/>
      <c r="K4407" s="33"/>
    </row>
    <row r="4408" spans="1:11" outlineLevel="1" x14ac:dyDescent="0.2">
      <c r="A4408" s="31"/>
      <c r="B4408" s="32"/>
      <c r="C4408" s="71" t="s">
        <v>8333</v>
      </c>
      <c r="D4408" s="64"/>
      <c r="E4408" s="65">
        <v>19.16</v>
      </c>
      <c r="F4408" s="34"/>
      <c r="G4408" s="34"/>
      <c r="H4408" s="33"/>
      <c r="I4408" s="33"/>
      <c r="J4408" s="33"/>
      <c r="K4408" s="33"/>
    </row>
    <row r="4409" spans="1:11" outlineLevel="1" x14ac:dyDescent="0.2">
      <c r="A4409" s="31"/>
      <c r="B4409" s="32"/>
      <c r="C4409" s="71" t="s">
        <v>8253</v>
      </c>
      <c r="D4409" s="64"/>
      <c r="E4409" s="65">
        <v>-3.2</v>
      </c>
      <c r="F4409" s="34"/>
      <c r="G4409" s="34"/>
      <c r="H4409" s="33"/>
      <c r="I4409" s="33"/>
      <c r="J4409" s="33"/>
      <c r="K4409" s="33"/>
    </row>
    <row r="4410" spans="1:11" outlineLevel="1" x14ac:dyDescent="0.2">
      <c r="A4410" s="31"/>
      <c r="B4410" s="32"/>
      <c r="C4410" s="71" t="s">
        <v>8334</v>
      </c>
      <c r="D4410" s="64"/>
      <c r="E4410" s="65">
        <v>11.2</v>
      </c>
      <c r="F4410" s="34"/>
      <c r="G4410" s="34"/>
      <c r="H4410" s="33"/>
      <c r="I4410" s="33"/>
      <c r="J4410" s="33"/>
      <c r="K4410" s="33"/>
    </row>
    <row r="4411" spans="1:11" outlineLevel="1" x14ac:dyDescent="0.2">
      <c r="A4411" s="31"/>
      <c r="B4411" s="32"/>
      <c r="C4411" s="71" t="s">
        <v>8253</v>
      </c>
      <c r="D4411" s="64"/>
      <c r="E4411" s="65">
        <v>-3.2</v>
      </c>
      <c r="F4411" s="34"/>
      <c r="G4411" s="34"/>
      <c r="H4411" s="33"/>
      <c r="I4411" s="33"/>
      <c r="J4411" s="33"/>
      <c r="K4411" s="33"/>
    </row>
    <row r="4412" spans="1:11" outlineLevel="1" x14ac:dyDescent="0.2">
      <c r="A4412" s="31"/>
      <c r="B4412" s="32"/>
      <c r="C4412" s="71" t="s">
        <v>8335</v>
      </c>
      <c r="D4412" s="64"/>
      <c r="E4412" s="65">
        <v>11.48</v>
      </c>
      <c r="F4412" s="34"/>
      <c r="G4412" s="34"/>
      <c r="H4412" s="33"/>
      <c r="I4412" s="33"/>
      <c r="J4412" s="33"/>
      <c r="K4412" s="33"/>
    </row>
    <row r="4413" spans="1:11" outlineLevel="1" x14ac:dyDescent="0.2">
      <c r="A4413" s="31"/>
      <c r="B4413" s="32"/>
      <c r="C4413" s="71" t="s">
        <v>6237</v>
      </c>
      <c r="D4413" s="64"/>
      <c r="E4413" s="65">
        <v>0.14249999999999999</v>
      </c>
      <c r="F4413" s="34"/>
      <c r="G4413" s="34"/>
      <c r="H4413" s="33"/>
      <c r="I4413" s="33"/>
      <c r="J4413" s="33"/>
      <c r="K4413" s="33"/>
    </row>
    <row r="4414" spans="1:11" outlineLevel="1" x14ac:dyDescent="0.2">
      <c r="A4414" s="31"/>
      <c r="B4414" s="32"/>
      <c r="C4414" s="71" t="s">
        <v>1663</v>
      </c>
      <c r="D4414" s="64"/>
      <c r="E4414" s="65">
        <v>-1.6</v>
      </c>
      <c r="F4414" s="34"/>
      <c r="G4414" s="34"/>
      <c r="H4414" s="33"/>
      <c r="I4414" s="33"/>
      <c r="J4414" s="33"/>
      <c r="K4414" s="33"/>
    </row>
    <row r="4415" spans="1:11" outlineLevel="1" x14ac:dyDescent="0.2">
      <c r="A4415" s="31"/>
      <c r="B4415" s="32"/>
      <c r="C4415" s="71" t="s">
        <v>8336</v>
      </c>
      <c r="D4415" s="64"/>
      <c r="E4415" s="65">
        <v>15.84</v>
      </c>
      <c r="F4415" s="34"/>
      <c r="G4415" s="34"/>
      <c r="H4415" s="33"/>
      <c r="I4415" s="33"/>
      <c r="J4415" s="33"/>
      <c r="K4415" s="33"/>
    </row>
    <row r="4416" spans="1:11" outlineLevel="1" x14ac:dyDescent="0.2">
      <c r="A4416" s="31"/>
      <c r="B4416" s="32"/>
      <c r="C4416" s="71" t="s">
        <v>8331</v>
      </c>
      <c r="D4416" s="64"/>
      <c r="E4416" s="65">
        <v>-1.9</v>
      </c>
      <c r="F4416" s="34"/>
      <c r="G4416" s="34"/>
      <c r="H4416" s="33"/>
      <c r="I4416" s="33"/>
      <c r="J4416" s="33"/>
      <c r="K4416" s="33"/>
    </row>
    <row r="4417" spans="1:11" outlineLevel="1" x14ac:dyDescent="0.2">
      <c r="A4417" s="31"/>
      <c r="B4417" s="32"/>
      <c r="C4417" s="71" t="s">
        <v>3633</v>
      </c>
      <c r="D4417" s="64"/>
      <c r="E4417" s="65">
        <v>-1.4</v>
      </c>
      <c r="F4417" s="34"/>
      <c r="G4417" s="34"/>
      <c r="H4417" s="33"/>
      <c r="I4417" s="33"/>
      <c r="J4417" s="33"/>
      <c r="K4417" s="33"/>
    </row>
    <row r="4418" spans="1:11" outlineLevel="1" x14ac:dyDescent="0.2">
      <c r="A4418" s="31"/>
      <c r="B4418" s="32"/>
      <c r="C4418" s="71" t="s">
        <v>8337</v>
      </c>
      <c r="D4418" s="64"/>
      <c r="E4418" s="65">
        <v>10.76</v>
      </c>
      <c r="F4418" s="34"/>
      <c r="G4418" s="34"/>
      <c r="H4418" s="33"/>
      <c r="I4418" s="33"/>
      <c r="J4418" s="33"/>
      <c r="K4418" s="33"/>
    </row>
    <row r="4419" spans="1:11" outlineLevel="1" x14ac:dyDescent="0.2">
      <c r="A4419" s="31"/>
      <c r="B4419" s="32"/>
      <c r="C4419" s="71" t="s">
        <v>6237</v>
      </c>
      <c r="D4419" s="64"/>
      <c r="E4419" s="65">
        <v>0.14249999999999999</v>
      </c>
      <c r="F4419" s="34"/>
      <c r="G4419" s="34"/>
      <c r="H4419" s="33"/>
      <c r="I4419" s="33"/>
      <c r="J4419" s="33"/>
      <c r="K4419" s="33"/>
    </row>
    <row r="4420" spans="1:11" outlineLevel="1" x14ac:dyDescent="0.2">
      <c r="A4420" s="31"/>
      <c r="B4420" s="32"/>
      <c r="C4420" s="71" t="s">
        <v>3633</v>
      </c>
      <c r="D4420" s="64"/>
      <c r="E4420" s="65">
        <v>-1.4</v>
      </c>
      <c r="F4420" s="34"/>
      <c r="G4420" s="34"/>
      <c r="H4420" s="33"/>
      <c r="I4420" s="33"/>
      <c r="J4420" s="33"/>
      <c r="K4420" s="33"/>
    </row>
    <row r="4421" spans="1:11" outlineLevel="1" x14ac:dyDescent="0.2">
      <c r="A4421" s="31"/>
      <c r="B4421" s="32"/>
      <c r="C4421" s="71" t="s">
        <v>8338</v>
      </c>
      <c r="D4421" s="64"/>
      <c r="E4421" s="65">
        <v>19.72</v>
      </c>
      <c r="F4421" s="34"/>
      <c r="G4421" s="34"/>
      <c r="H4421" s="33"/>
      <c r="I4421" s="33"/>
      <c r="J4421" s="33"/>
      <c r="K4421" s="33"/>
    </row>
    <row r="4422" spans="1:11" outlineLevel="1" x14ac:dyDescent="0.2">
      <c r="A4422" s="31"/>
      <c r="B4422" s="32"/>
      <c r="C4422" s="71" t="s">
        <v>3635</v>
      </c>
      <c r="D4422" s="64"/>
      <c r="E4422" s="65">
        <v>-2.8</v>
      </c>
      <c r="F4422" s="34"/>
      <c r="G4422" s="34"/>
      <c r="H4422" s="33"/>
      <c r="I4422" s="33"/>
      <c r="J4422" s="33"/>
      <c r="K4422" s="33"/>
    </row>
    <row r="4423" spans="1:11" outlineLevel="1" x14ac:dyDescent="0.2">
      <c r="A4423" s="31"/>
      <c r="B4423" s="32"/>
      <c r="C4423" s="71" t="s">
        <v>8339</v>
      </c>
      <c r="D4423" s="64"/>
      <c r="E4423" s="65">
        <v>15.08</v>
      </c>
      <c r="F4423" s="34"/>
      <c r="G4423" s="34"/>
      <c r="H4423" s="33"/>
      <c r="I4423" s="33"/>
      <c r="J4423" s="33"/>
      <c r="K4423" s="33"/>
    </row>
    <row r="4424" spans="1:11" outlineLevel="1" x14ac:dyDescent="0.2">
      <c r="A4424" s="31"/>
      <c r="B4424" s="32"/>
      <c r="C4424" s="71" t="s">
        <v>3635</v>
      </c>
      <c r="D4424" s="64"/>
      <c r="E4424" s="65">
        <v>-2.8</v>
      </c>
      <c r="F4424" s="34"/>
      <c r="G4424" s="34"/>
      <c r="H4424" s="33"/>
      <c r="I4424" s="33"/>
      <c r="J4424" s="33"/>
      <c r="K4424" s="33"/>
    </row>
    <row r="4425" spans="1:11" outlineLevel="1" x14ac:dyDescent="0.2">
      <c r="A4425" s="31"/>
      <c r="B4425" s="32"/>
      <c r="C4425" s="71" t="s">
        <v>8340</v>
      </c>
      <c r="D4425" s="64"/>
      <c r="E4425" s="65">
        <v>10.4</v>
      </c>
      <c r="F4425" s="34"/>
      <c r="G4425" s="34"/>
      <c r="H4425" s="33"/>
      <c r="I4425" s="33"/>
      <c r="J4425" s="33"/>
      <c r="K4425" s="33"/>
    </row>
    <row r="4426" spans="1:11" outlineLevel="1" x14ac:dyDescent="0.2">
      <c r="A4426" s="31"/>
      <c r="B4426" s="32"/>
      <c r="C4426" s="71" t="s">
        <v>3633</v>
      </c>
      <c r="D4426" s="64"/>
      <c r="E4426" s="65">
        <v>-1.4</v>
      </c>
      <c r="F4426" s="34"/>
      <c r="G4426" s="34"/>
      <c r="H4426" s="33"/>
      <c r="I4426" s="33"/>
      <c r="J4426" s="33"/>
      <c r="K4426" s="33"/>
    </row>
    <row r="4427" spans="1:11" outlineLevel="1" x14ac:dyDescent="0.2">
      <c r="A4427" s="31"/>
      <c r="B4427" s="32"/>
      <c r="C4427" s="71" t="s">
        <v>8341</v>
      </c>
      <c r="D4427" s="64"/>
      <c r="E4427" s="65">
        <v>19.399999999999999</v>
      </c>
      <c r="F4427" s="34"/>
      <c r="G4427" s="34"/>
      <c r="H4427" s="33"/>
      <c r="I4427" s="33"/>
      <c r="J4427" s="33"/>
      <c r="K4427" s="33"/>
    </row>
    <row r="4428" spans="1:11" outlineLevel="1" x14ac:dyDescent="0.2">
      <c r="A4428" s="31"/>
      <c r="B4428" s="32"/>
      <c r="C4428" s="71" t="s">
        <v>3635</v>
      </c>
      <c r="D4428" s="64"/>
      <c r="E4428" s="65">
        <v>-2.8</v>
      </c>
      <c r="F4428" s="34"/>
      <c r="G4428" s="34"/>
      <c r="H4428" s="33"/>
      <c r="I4428" s="33"/>
      <c r="J4428" s="33"/>
      <c r="K4428" s="33"/>
    </row>
    <row r="4429" spans="1:11" outlineLevel="1" x14ac:dyDescent="0.2">
      <c r="A4429" s="31"/>
      <c r="B4429" s="32"/>
      <c r="C4429" s="71" t="s">
        <v>8342</v>
      </c>
      <c r="D4429" s="64"/>
      <c r="E4429" s="65">
        <v>27.68</v>
      </c>
      <c r="F4429" s="34"/>
      <c r="G4429" s="34"/>
      <c r="H4429" s="33"/>
      <c r="I4429" s="33"/>
      <c r="J4429" s="33"/>
      <c r="K4429" s="33"/>
    </row>
    <row r="4430" spans="1:11" outlineLevel="1" x14ac:dyDescent="0.2">
      <c r="A4430" s="31"/>
      <c r="B4430" s="32"/>
      <c r="C4430" s="71" t="s">
        <v>3633</v>
      </c>
      <c r="D4430" s="64"/>
      <c r="E4430" s="65">
        <v>-1.4</v>
      </c>
      <c r="F4430" s="34"/>
      <c r="G4430" s="34"/>
      <c r="H4430" s="33"/>
      <c r="I4430" s="33"/>
      <c r="J4430" s="33"/>
      <c r="K4430" s="33"/>
    </row>
    <row r="4431" spans="1:11" outlineLevel="1" x14ac:dyDescent="0.2">
      <c r="A4431" s="31"/>
      <c r="B4431" s="32"/>
      <c r="C4431" s="71" t="s">
        <v>8343</v>
      </c>
      <c r="D4431" s="64"/>
      <c r="E4431" s="65">
        <v>16.68</v>
      </c>
      <c r="F4431" s="34"/>
      <c r="G4431" s="34"/>
      <c r="H4431" s="33"/>
      <c r="I4431" s="33"/>
      <c r="J4431" s="33"/>
      <c r="K4431" s="33"/>
    </row>
    <row r="4432" spans="1:11" outlineLevel="1" x14ac:dyDescent="0.2">
      <c r="A4432" s="31"/>
      <c r="B4432" s="32"/>
      <c r="C4432" s="71" t="s">
        <v>1174</v>
      </c>
      <c r="D4432" s="64"/>
      <c r="E4432" s="65">
        <v>-1.8</v>
      </c>
      <c r="F4432" s="34"/>
      <c r="G4432" s="34"/>
      <c r="H4432" s="33"/>
      <c r="I4432" s="33"/>
      <c r="J4432" s="33"/>
      <c r="K4432" s="33"/>
    </row>
    <row r="4433" spans="1:11" outlineLevel="1" x14ac:dyDescent="0.2">
      <c r="A4433" s="31"/>
      <c r="B4433" s="32"/>
      <c r="C4433" s="71" t="s">
        <v>8344</v>
      </c>
      <c r="D4433" s="64"/>
      <c r="E4433" s="65">
        <v>13.44</v>
      </c>
      <c r="F4433" s="34"/>
      <c r="G4433" s="34"/>
      <c r="H4433" s="33"/>
      <c r="I4433" s="33"/>
      <c r="J4433" s="33"/>
      <c r="K4433" s="33"/>
    </row>
    <row r="4434" spans="1:11" outlineLevel="1" x14ac:dyDescent="0.2">
      <c r="A4434" s="31"/>
      <c r="B4434" s="32"/>
      <c r="C4434" s="71" t="s">
        <v>3635</v>
      </c>
      <c r="D4434" s="64"/>
      <c r="E4434" s="65">
        <v>-2.8</v>
      </c>
      <c r="F4434" s="34"/>
      <c r="G4434" s="34"/>
      <c r="H4434" s="33"/>
      <c r="I4434" s="33"/>
      <c r="J4434" s="33"/>
      <c r="K4434" s="33"/>
    </row>
    <row r="4435" spans="1:11" outlineLevel="1" x14ac:dyDescent="0.2">
      <c r="A4435" s="31"/>
      <c r="B4435" s="32"/>
      <c r="C4435" s="71" t="s">
        <v>8345</v>
      </c>
      <c r="D4435" s="64"/>
      <c r="E4435" s="65">
        <v>9.1999999999999993</v>
      </c>
      <c r="F4435" s="34"/>
      <c r="G4435" s="34"/>
      <c r="H4435" s="33"/>
      <c r="I4435" s="33"/>
      <c r="J4435" s="33"/>
      <c r="K4435" s="33"/>
    </row>
    <row r="4436" spans="1:11" outlineLevel="1" x14ac:dyDescent="0.2">
      <c r="A4436" s="31"/>
      <c r="B4436" s="32"/>
      <c r="C4436" s="71" t="s">
        <v>6244</v>
      </c>
      <c r="D4436" s="64"/>
      <c r="E4436" s="65">
        <v>0.13500000000000001</v>
      </c>
      <c r="F4436" s="34"/>
      <c r="G4436" s="34"/>
      <c r="H4436" s="33"/>
      <c r="I4436" s="33"/>
      <c r="J4436" s="33"/>
      <c r="K4436" s="33"/>
    </row>
    <row r="4437" spans="1:11" outlineLevel="1" x14ac:dyDescent="0.2">
      <c r="A4437" s="31"/>
      <c r="B4437" s="32"/>
      <c r="C4437" s="71" t="s">
        <v>3633</v>
      </c>
      <c r="D4437" s="64"/>
      <c r="E4437" s="65">
        <v>-1.4</v>
      </c>
      <c r="F4437" s="34"/>
      <c r="G4437" s="34"/>
      <c r="H4437" s="33"/>
      <c r="I4437" s="33"/>
      <c r="J4437" s="33"/>
      <c r="K4437" s="33"/>
    </row>
    <row r="4438" spans="1:11" outlineLevel="1" x14ac:dyDescent="0.2">
      <c r="A4438" s="31"/>
      <c r="B4438" s="32"/>
      <c r="C4438" s="71" t="s">
        <v>8346</v>
      </c>
      <c r="D4438" s="64"/>
      <c r="E4438" s="65">
        <v>1.2</v>
      </c>
      <c r="F4438" s="34"/>
      <c r="G4438" s="34"/>
      <c r="H4438" s="33"/>
      <c r="I4438" s="33"/>
      <c r="J4438" s="33"/>
      <c r="K4438" s="33"/>
    </row>
    <row r="4439" spans="1:11" outlineLevel="1" x14ac:dyDescent="0.2">
      <c r="A4439" s="31"/>
      <c r="B4439" s="32"/>
      <c r="C4439" s="71" t="s">
        <v>8347</v>
      </c>
      <c r="D4439" s="64"/>
      <c r="E4439" s="65">
        <v>14.56</v>
      </c>
      <c r="F4439" s="34"/>
      <c r="G4439" s="34"/>
      <c r="H4439" s="33"/>
      <c r="I4439" s="33"/>
      <c r="J4439" s="33"/>
      <c r="K4439" s="33"/>
    </row>
    <row r="4440" spans="1:11" outlineLevel="1" x14ac:dyDescent="0.2">
      <c r="A4440" s="31"/>
      <c r="B4440" s="32"/>
      <c r="C4440" s="71" t="s">
        <v>3635</v>
      </c>
      <c r="D4440" s="64"/>
      <c r="E4440" s="65">
        <v>-2.8</v>
      </c>
      <c r="F4440" s="34"/>
      <c r="G4440" s="34"/>
      <c r="H4440" s="33"/>
      <c r="I4440" s="33"/>
      <c r="J4440" s="33"/>
      <c r="K4440" s="33"/>
    </row>
    <row r="4441" spans="1:11" outlineLevel="1" x14ac:dyDescent="0.2">
      <c r="A4441" s="31"/>
      <c r="B4441" s="32"/>
      <c r="C4441" s="71" t="s">
        <v>3633</v>
      </c>
      <c r="D4441" s="64"/>
      <c r="E4441" s="65">
        <v>-1.4</v>
      </c>
      <c r="F4441" s="34"/>
      <c r="G4441" s="34"/>
      <c r="H4441" s="33"/>
      <c r="I4441" s="33"/>
      <c r="J4441" s="33"/>
      <c r="K4441" s="33"/>
    </row>
    <row r="4442" spans="1:11" outlineLevel="1" x14ac:dyDescent="0.2">
      <c r="A4442" s="31"/>
      <c r="B4442" s="32"/>
      <c r="C4442" s="71" t="s">
        <v>8348</v>
      </c>
      <c r="D4442" s="64"/>
      <c r="E4442" s="65">
        <v>18.72</v>
      </c>
      <c r="F4442" s="34"/>
      <c r="G4442" s="34"/>
      <c r="H4442" s="33"/>
      <c r="I4442" s="33"/>
      <c r="J4442" s="33"/>
      <c r="K4442" s="33"/>
    </row>
    <row r="4443" spans="1:11" outlineLevel="1" x14ac:dyDescent="0.2">
      <c r="A4443" s="31"/>
      <c r="B4443" s="32"/>
      <c r="C4443" s="71" t="s">
        <v>3633</v>
      </c>
      <c r="D4443" s="64"/>
      <c r="E4443" s="65">
        <v>-1.4</v>
      </c>
      <c r="F4443" s="34"/>
      <c r="G4443" s="34"/>
      <c r="H4443" s="33"/>
      <c r="I4443" s="33"/>
      <c r="J4443" s="33"/>
      <c r="K4443" s="33"/>
    </row>
    <row r="4444" spans="1:11" outlineLevel="1" x14ac:dyDescent="0.2">
      <c r="A4444" s="31"/>
      <c r="B4444" s="32"/>
      <c r="C4444" s="71" t="s">
        <v>8349</v>
      </c>
      <c r="D4444" s="64"/>
      <c r="E4444" s="65">
        <v>18.2</v>
      </c>
      <c r="F4444" s="34"/>
      <c r="G4444" s="34"/>
      <c r="H4444" s="33"/>
      <c r="I4444" s="33"/>
      <c r="J4444" s="33"/>
      <c r="K4444" s="33"/>
    </row>
    <row r="4445" spans="1:11" outlineLevel="1" x14ac:dyDescent="0.2">
      <c r="A4445" s="31"/>
      <c r="B4445" s="32"/>
      <c r="C4445" s="71" t="s">
        <v>3633</v>
      </c>
      <c r="D4445" s="64"/>
      <c r="E4445" s="65">
        <v>-1.4</v>
      </c>
      <c r="F4445" s="34"/>
      <c r="G4445" s="34"/>
      <c r="H4445" s="33"/>
      <c r="I4445" s="33"/>
      <c r="J4445" s="33"/>
      <c r="K4445" s="33"/>
    </row>
    <row r="4446" spans="1:11" outlineLevel="1" x14ac:dyDescent="0.2">
      <c r="A4446" s="31"/>
      <c r="B4446" s="32"/>
      <c r="C4446" s="71" t="s">
        <v>8350</v>
      </c>
      <c r="D4446" s="64"/>
      <c r="E4446" s="65">
        <v>14.56</v>
      </c>
      <c r="F4446" s="34"/>
      <c r="G4446" s="34"/>
      <c r="H4446" s="33"/>
      <c r="I4446" s="33"/>
      <c r="J4446" s="33"/>
      <c r="K4446" s="33"/>
    </row>
    <row r="4447" spans="1:11" outlineLevel="1" x14ac:dyDescent="0.2">
      <c r="A4447" s="31"/>
      <c r="B4447" s="32"/>
      <c r="C4447" s="71" t="s">
        <v>3635</v>
      </c>
      <c r="D4447" s="64"/>
      <c r="E4447" s="65">
        <v>-2.8</v>
      </c>
      <c r="F4447" s="34"/>
      <c r="G4447" s="34"/>
      <c r="H4447" s="33"/>
      <c r="I4447" s="33"/>
      <c r="J4447" s="33"/>
      <c r="K4447" s="33"/>
    </row>
    <row r="4448" spans="1:11" outlineLevel="1" x14ac:dyDescent="0.2">
      <c r="A4448" s="31"/>
      <c r="B4448" s="32"/>
      <c r="C4448" s="71" t="s">
        <v>1663</v>
      </c>
      <c r="D4448" s="64"/>
      <c r="E4448" s="65">
        <v>-1.6</v>
      </c>
      <c r="F4448" s="34"/>
      <c r="G4448" s="34"/>
      <c r="H4448" s="33"/>
      <c r="I4448" s="33"/>
      <c r="J4448" s="33"/>
      <c r="K4448" s="33"/>
    </row>
    <row r="4449" spans="1:11" outlineLevel="1" x14ac:dyDescent="0.2">
      <c r="A4449" s="31"/>
      <c r="B4449" s="32"/>
      <c r="C4449" s="71" t="s">
        <v>8351</v>
      </c>
      <c r="D4449" s="64"/>
      <c r="E4449" s="65">
        <v>18.72</v>
      </c>
      <c r="F4449" s="34"/>
      <c r="G4449" s="34"/>
      <c r="H4449" s="33"/>
      <c r="I4449" s="33"/>
      <c r="J4449" s="33"/>
      <c r="K4449" s="33"/>
    </row>
    <row r="4450" spans="1:11" outlineLevel="1" x14ac:dyDescent="0.2">
      <c r="A4450" s="31"/>
      <c r="B4450" s="32"/>
      <c r="C4450" s="71" t="s">
        <v>3633</v>
      </c>
      <c r="D4450" s="64"/>
      <c r="E4450" s="65">
        <v>-1.4</v>
      </c>
      <c r="F4450" s="34"/>
      <c r="G4450" s="34"/>
      <c r="H4450" s="33"/>
      <c r="I4450" s="33"/>
      <c r="J4450" s="33"/>
      <c r="K4450" s="33"/>
    </row>
    <row r="4451" spans="1:11" outlineLevel="1" x14ac:dyDescent="0.2">
      <c r="A4451" s="31"/>
      <c r="B4451" s="32"/>
      <c r="C4451" s="71" t="s">
        <v>8352</v>
      </c>
      <c r="D4451" s="64"/>
      <c r="E4451" s="65">
        <v>18.2</v>
      </c>
      <c r="F4451" s="34"/>
      <c r="G4451" s="34"/>
      <c r="H4451" s="33"/>
      <c r="I4451" s="33"/>
      <c r="J4451" s="33"/>
      <c r="K4451" s="33"/>
    </row>
    <row r="4452" spans="1:11" outlineLevel="1" x14ac:dyDescent="0.2">
      <c r="A4452" s="31"/>
      <c r="B4452" s="32"/>
      <c r="C4452" s="71" t="s">
        <v>3633</v>
      </c>
      <c r="D4452" s="64"/>
      <c r="E4452" s="65">
        <v>-1.4</v>
      </c>
      <c r="F4452" s="34"/>
      <c r="G4452" s="34"/>
      <c r="H4452" s="33"/>
      <c r="I4452" s="33"/>
      <c r="J4452" s="33"/>
      <c r="K4452" s="33"/>
    </row>
    <row r="4453" spans="1:11" outlineLevel="1" x14ac:dyDescent="0.2">
      <c r="A4453" s="31"/>
      <c r="B4453" s="32"/>
      <c r="C4453" s="71" t="s">
        <v>926</v>
      </c>
      <c r="D4453" s="64"/>
      <c r="E4453" s="65"/>
      <c r="F4453" s="34"/>
      <c r="G4453" s="34"/>
      <c r="H4453" s="33"/>
      <c r="I4453" s="33"/>
      <c r="J4453" s="33"/>
      <c r="K4453" s="33"/>
    </row>
    <row r="4454" spans="1:11" outlineLevel="1" x14ac:dyDescent="0.2">
      <c r="A4454" s="31"/>
      <c r="B4454" s="32"/>
      <c r="C4454" s="71" t="s">
        <v>8353</v>
      </c>
      <c r="D4454" s="64"/>
      <c r="E4454" s="65">
        <v>1.2</v>
      </c>
      <c r="F4454" s="34"/>
      <c r="G4454" s="34"/>
      <c r="H4454" s="33"/>
      <c r="I4454" s="33"/>
      <c r="J4454" s="33"/>
      <c r="K4454" s="33"/>
    </row>
    <row r="4455" spans="1:11" outlineLevel="1" x14ac:dyDescent="0.2">
      <c r="A4455" s="31"/>
      <c r="B4455" s="32"/>
      <c r="C4455" s="71" t="s">
        <v>8354</v>
      </c>
      <c r="D4455" s="64"/>
      <c r="E4455" s="65">
        <v>1.2</v>
      </c>
      <c r="F4455" s="34"/>
      <c r="G4455" s="34"/>
      <c r="H4455" s="33"/>
      <c r="I4455" s="33"/>
      <c r="J4455" s="33"/>
      <c r="K4455" s="33"/>
    </row>
    <row r="4456" spans="1:11" outlineLevel="1" x14ac:dyDescent="0.2">
      <c r="A4456" s="31"/>
      <c r="B4456" s="32"/>
      <c r="C4456" s="71" t="s">
        <v>8355</v>
      </c>
      <c r="D4456" s="64"/>
      <c r="E4456" s="65">
        <v>19.32</v>
      </c>
      <c r="F4456" s="34"/>
      <c r="G4456" s="34"/>
      <c r="H4456" s="33"/>
      <c r="I4456" s="33"/>
      <c r="J4456" s="33"/>
      <c r="K4456" s="33"/>
    </row>
    <row r="4457" spans="1:11" outlineLevel="1" x14ac:dyDescent="0.2">
      <c r="A4457" s="31"/>
      <c r="B4457" s="32"/>
      <c r="C4457" s="71" t="s">
        <v>3635</v>
      </c>
      <c r="D4457" s="64"/>
      <c r="E4457" s="65">
        <v>-2.8</v>
      </c>
      <c r="F4457" s="34"/>
      <c r="G4457" s="34"/>
      <c r="H4457" s="33"/>
      <c r="I4457" s="33"/>
      <c r="J4457" s="33"/>
      <c r="K4457" s="33"/>
    </row>
    <row r="4458" spans="1:11" outlineLevel="1" x14ac:dyDescent="0.2">
      <c r="A4458" s="31"/>
      <c r="B4458" s="32"/>
      <c r="C4458" s="71" t="s">
        <v>8356</v>
      </c>
      <c r="D4458" s="64"/>
      <c r="E4458" s="65">
        <v>15.68</v>
      </c>
      <c r="F4458" s="34"/>
      <c r="G4458" s="34"/>
      <c r="H4458" s="33"/>
      <c r="I4458" s="33"/>
      <c r="J4458" s="33"/>
      <c r="K4458" s="33"/>
    </row>
    <row r="4459" spans="1:11" outlineLevel="1" x14ac:dyDescent="0.2">
      <c r="A4459" s="31"/>
      <c r="B4459" s="32"/>
      <c r="C4459" s="71" t="s">
        <v>3635</v>
      </c>
      <c r="D4459" s="64"/>
      <c r="E4459" s="65">
        <v>-2.8</v>
      </c>
      <c r="F4459" s="34"/>
      <c r="G4459" s="34"/>
      <c r="H4459" s="33"/>
      <c r="I4459" s="33"/>
      <c r="J4459" s="33"/>
      <c r="K4459" s="33"/>
    </row>
    <row r="4460" spans="1:11" outlineLevel="1" x14ac:dyDescent="0.2">
      <c r="A4460" s="31"/>
      <c r="B4460" s="32"/>
      <c r="C4460" s="71" t="s">
        <v>8357</v>
      </c>
      <c r="D4460" s="64"/>
      <c r="E4460" s="65">
        <v>10.84</v>
      </c>
      <c r="F4460" s="34"/>
      <c r="G4460" s="34"/>
      <c r="H4460" s="33"/>
      <c r="I4460" s="33"/>
      <c r="J4460" s="33"/>
      <c r="K4460" s="33"/>
    </row>
    <row r="4461" spans="1:11" outlineLevel="1" x14ac:dyDescent="0.2">
      <c r="A4461" s="31"/>
      <c r="B4461" s="32"/>
      <c r="C4461" s="71" t="s">
        <v>3633</v>
      </c>
      <c r="D4461" s="64"/>
      <c r="E4461" s="65">
        <v>-1.4</v>
      </c>
      <c r="F4461" s="34"/>
      <c r="G4461" s="34"/>
      <c r="H4461" s="33"/>
      <c r="I4461" s="33"/>
      <c r="J4461" s="33"/>
      <c r="K4461" s="33"/>
    </row>
    <row r="4462" spans="1:11" outlineLevel="1" x14ac:dyDescent="0.2">
      <c r="A4462" s="31"/>
      <c r="B4462" s="32"/>
      <c r="C4462" s="71" t="s">
        <v>8358</v>
      </c>
      <c r="D4462" s="64"/>
      <c r="E4462" s="65">
        <v>17.8</v>
      </c>
      <c r="F4462" s="34"/>
      <c r="G4462" s="34"/>
      <c r="H4462" s="33"/>
      <c r="I4462" s="33"/>
      <c r="J4462" s="33"/>
      <c r="K4462" s="33"/>
    </row>
    <row r="4463" spans="1:11" outlineLevel="1" x14ac:dyDescent="0.2">
      <c r="A4463" s="31"/>
      <c r="B4463" s="32"/>
      <c r="C4463" s="71" t="s">
        <v>3635</v>
      </c>
      <c r="D4463" s="64"/>
      <c r="E4463" s="65">
        <v>-2.8</v>
      </c>
      <c r="F4463" s="34"/>
      <c r="G4463" s="34"/>
      <c r="H4463" s="33"/>
      <c r="I4463" s="33"/>
      <c r="J4463" s="33"/>
      <c r="K4463" s="33"/>
    </row>
    <row r="4464" spans="1:11" outlineLevel="1" x14ac:dyDescent="0.2">
      <c r="A4464" s="31"/>
      <c r="B4464" s="32"/>
      <c r="C4464" s="71" t="s">
        <v>8359</v>
      </c>
      <c r="D4464" s="64"/>
      <c r="E4464" s="65">
        <v>20.12</v>
      </c>
      <c r="F4464" s="34"/>
      <c r="G4464" s="34"/>
      <c r="H4464" s="33"/>
      <c r="I4464" s="33"/>
      <c r="J4464" s="33"/>
      <c r="K4464" s="33"/>
    </row>
    <row r="4465" spans="1:11" outlineLevel="1" x14ac:dyDescent="0.2">
      <c r="A4465" s="31"/>
      <c r="B4465" s="32"/>
      <c r="C4465" s="71" t="s">
        <v>3633</v>
      </c>
      <c r="D4465" s="64"/>
      <c r="E4465" s="65">
        <v>-1.4</v>
      </c>
      <c r="F4465" s="34"/>
      <c r="G4465" s="34"/>
      <c r="H4465" s="33"/>
      <c r="I4465" s="33"/>
      <c r="J4465" s="33"/>
      <c r="K4465" s="33"/>
    </row>
    <row r="4466" spans="1:11" outlineLevel="1" x14ac:dyDescent="0.2">
      <c r="A4466" s="31"/>
      <c r="B4466" s="32"/>
      <c r="C4466" s="71" t="s">
        <v>8360</v>
      </c>
      <c r="D4466" s="64"/>
      <c r="E4466" s="65">
        <v>16.760000000000002</v>
      </c>
      <c r="F4466" s="34"/>
      <c r="G4466" s="34"/>
      <c r="H4466" s="33"/>
      <c r="I4466" s="33"/>
      <c r="J4466" s="33"/>
      <c r="K4466" s="33"/>
    </row>
    <row r="4467" spans="1:11" outlineLevel="1" x14ac:dyDescent="0.2">
      <c r="A4467" s="31"/>
      <c r="B4467" s="32"/>
      <c r="C4467" s="71" t="s">
        <v>1174</v>
      </c>
      <c r="D4467" s="64"/>
      <c r="E4467" s="65">
        <v>-1.8</v>
      </c>
      <c r="F4467" s="34"/>
      <c r="G4467" s="34"/>
      <c r="H4467" s="33"/>
      <c r="I4467" s="33"/>
      <c r="J4467" s="33"/>
      <c r="K4467" s="33"/>
    </row>
    <row r="4468" spans="1:11" outlineLevel="1" x14ac:dyDescent="0.2">
      <c r="A4468" s="31"/>
      <c r="B4468" s="32"/>
      <c r="C4468" s="71" t="s">
        <v>8361</v>
      </c>
      <c r="D4468" s="64"/>
      <c r="E4468" s="65">
        <v>1.2</v>
      </c>
      <c r="F4468" s="34"/>
      <c r="G4468" s="34"/>
      <c r="H4468" s="33"/>
      <c r="I4468" s="33"/>
      <c r="J4468" s="33"/>
      <c r="K4468" s="33"/>
    </row>
    <row r="4469" spans="1:11" outlineLevel="1" x14ac:dyDescent="0.2">
      <c r="A4469" s="31"/>
      <c r="B4469" s="32"/>
      <c r="C4469" s="71" t="s">
        <v>8362</v>
      </c>
      <c r="D4469" s="64"/>
      <c r="E4469" s="65">
        <v>1.56</v>
      </c>
      <c r="F4469" s="34"/>
      <c r="G4469" s="34"/>
      <c r="H4469" s="33"/>
      <c r="I4469" s="33"/>
      <c r="J4469" s="33"/>
      <c r="K4469" s="33"/>
    </row>
    <row r="4470" spans="1:11" outlineLevel="1" x14ac:dyDescent="0.2">
      <c r="A4470" s="31"/>
      <c r="B4470" s="32"/>
      <c r="C4470" s="71" t="s">
        <v>8363</v>
      </c>
      <c r="D4470" s="64"/>
      <c r="E4470" s="65">
        <v>1.2</v>
      </c>
      <c r="F4470" s="34"/>
      <c r="G4470" s="34"/>
      <c r="H4470" s="33"/>
      <c r="I4470" s="33"/>
      <c r="J4470" s="33"/>
      <c r="K4470" s="33"/>
    </row>
    <row r="4471" spans="1:11" outlineLevel="1" x14ac:dyDescent="0.2">
      <c r="A4471" s="31"/>
      <c r="B4471" s="32"/>
      <c r="C4471" s="71" t="s">
        <v>8364</v>
      </c>
      <c r="D4471" s="64"/>
      <c r="E4471" s="65">
        <v>1.98</v>
      </c>
      <c r="F4471" s="34"/>
      <c r="G4471" s="34"/>
      <c r="H4471" s="33"/>
      <c r="I4471" s="33"/>
      <c r="J4471" s="33"/>
      <c r="K4471" s="33"/>
    </row>
    <row r="4472" spans="1:11" outlineLevel="1" x14ac:dyDescent="0.2">
      <c r="A4472" s="31"/>
      <c r="B4472" s="32"/>
      <c r="C4472" s="71" t="s">
        <v>8365</v>
      </c>
      <c r="D4472" s="64"/>
      <c r="E4472" s="65">
        <v>2.2799999999999998</v>
      </c>
      <c r="F4472" s="34"/>
      <c r="G4472" s="34"/>
      <c r="H4472" s="33"/>
      <c r="I4472" s="33"/>
      <c r="J4472" s="33"/>
      <c r="K4472" s="33"/>
    </row>
    <row r="4473" spans="1:11" outlineLevel="1" x14ac:dyDescent="0.2">
      <c r="A4473" s="31"/>
      <c r="B4473" s="32"/>
      <c r="C4473" s="71" t="s">
        <v>8366</v>
      </c>
      <c r="D4473" s="64"/>
      <c r="E4473" s="65">
        <v>1.944</v>
      </c>
      <c r="F4473" s="34"/>
      <c r="G4473" s="34"/>
      <c r="H4473" s="33"/>
      <c r="I4473" s="33"/>
      <c r="J4473" s="33"/>
      <c r="K4473" s="33"/>
    </row>
    <row r="4474" spans="1:11" outlineLevel="1" x14ac:dyDescent="0.2">
      <c r="A4474" s="31"/>
      <c r="B4474" s="32"/>
      <c r="C4474" s="71" t="s">
        <v>938</v>
      </c>
      <c r="D4474" s="64"/>
      <c r="E4474" s="65"/>
      <c r="F4474" s="34"/>
      <c r="G4474" s="34"/>
      <c r="H4474" s="33"/>
      <c r="I4474" s="33"/>
      <c r="J4474" s="33"/>
      <c r="K4474" s="33"/>
    </row>
    <row r="4475" spans="1:11" outlineLevel="1" x14ac:dyDescent="0.2">
      <c r="A4475" s="31"/>
      <c r="B4475" s="32"/>
      <c r="C4475" s="71" t="s">
        <v>8367</v>
      </c>
      <c r="D4475" s="64"/>
      <c r="E4475" s="65">
        <v>1.2</v>
      </c>
      <c r="F4475" s="34"/>
      <c r="G4475" s="34"/>
      <c r="H4475" s="33"/>
      <c r="I4475" s="33"/>
      <c r="J4475" s="33"/>
      <c r="K4475" s="33"/>
    </row>
    <row r="4476" spans="1:11" outlineLevel="1" x14ac:dyDescent="0.2">
      <c r="A4476" s="31"/>
      <c r="B4476" s="32"/>
      <c r="C4476" s="71" t="s">
        <v>8368</v>
      </c>
      <c r="D4476" s="64"/>
      <c r="E4476" s="65">
        <v>18.760000000000002</v>
      </c>
      <c r="F4476" s="34"/>
      <c r="G4476" s="34"/>
      <c r="H4476" s="33"/>
      <c r="I4476" s="33"/>
      <c r="J4476" s="33"/>
      <c r="K4476" s="33"/>
    </row>
    <row r="4477" spans="1:11" outlineLevel="1" x14ac:dyDescent="0.2">
      <c r="A4477" s="31"/>
      <c r="B4477" s="32"/>
      <c r="C4477" s="71" t="s">
        <v>3635</v>
      </c>
      <c r="D4477" s="64"/>
      <c r="E4477" s="65">
        <v>-2.8</v>
      </c>
      <c r="F4477" s="34"/>
      <c r="G4477" s="34"/>
      <c r="H4477" s="33"/>
      <c r="I4477" s="33"/>
      <c r="J4477" s="33"/>
      <c r="K4477" s="33"/>
    </row>
    <row r="4478" spans="1:11" outlineLevel="1" x14ac:dyDescent="0.2">
      <c r="A4478" s="31"/>
      <c r="B4478" s="32"/>
      <c r="C4478" s="71" t="s">
        <v>8369</v>
      </c>
      <c r="D4478" s="64"/>
      <c r="E4478" s="65">
        <v>15.4</v>
      </c>
      <c r="F4478" s="34"/>
      <c r="G4478" s="34"/>
      <c r="H4478" s="33"/>
      <c r="I4478" s="33"/>
      <c r="J4478" s="33"/>
      <c r="K4478" s="33"/>
    </row>
    <row r="4479" spans="1:11" outlineLevel="1" x14ac:dyDescent="0.2">
      <c r="A4479" s="31"/>
      <c r="B4479" s="32"/>
      <c r="C4479" s="71" t="s">
        <v>3633</v>
      </c>
      <c r="D4479" s="64"/>
      <c r="E4479" s="65">
        <v>-1.4</v>
      </c>
      <c r="F4479" s="34"/>
      <c r="G4479" s="34"/>
      <c r="H4479" s="33"/>
      <c r="I4479" s="33"/>
      <c r="J4479" s="33"/>
      <c r="K4479" s="33"/>
    </row>
    <row r="4480" spans="1:11" outlineLevel="1" x14ac:dyDescent="0.2">
      <c r="A4480" s="31"/>
      <c r="B4480" s="32"/>
      <c r="C4480" s="71" t="s">
        <v>8370</v>
      </c>
      <c r="D4480" s="64"/>
      <c r="E4480" s="65">
        <v>10.68</v>
      </c>
      <c r="F4480" s="34"/>
      <c r="G4480" s="34"/>
      <c r="H4480" s="33"/>
      <c r="I4480" s="33"/>
      <c r="J4480" s="33"/>
      <c r="K4480" s="33"/>
    </row>
    <row r="4481" spans="1:11" outlineLevel="1" x14ac:dyDescent="0.2">
      <c r="A4481" s="31"/>
      <c r="B4481" s="32"/>
      <c r="C4481" s="71" t="s">
        <v>3633</v>
      </c>
      <c r="D4481" s="64"/>
      <c r="E4481" s="65">
        <v>-1.4</v>
      </c>
      <c r="F4481" s="34"/>
      <c r="G4481" s="34"/>
      <c r="H4481" s="33"/>
      <c r="I4481" s="33"/>
      <c r="J4481" s="33"/>
      <c r="K4481" s="33"/>
    </row>
    <row r="4482" spans="1:11" outlineLevel="1" x14ac:dyDescent="0.2">
      <c r="A4482" s="31"/>
      <c r="B4482" s="32"/>
      <c r="C4482" s="71" t="s">
        <v>8371</v>
      </c>
      <c r="D4482" s="64"/>
      <c r="E4482" s="65">
        <v>18.399999999999999</v>
      </c>
      <c r="F4482" s="34"/>
      <c r="G4482" s="34"/>
      <c r="H4482" s="33"/>
      <c r="I4482" s="33"/>
      <c r="J4482" s="33"/>
      <c r="K4482" s="33"/>
    </row>
    <row r="4483" spans="1:11" outlineLevel="1" x14ac:dyDescent="0.2">
      <c r="A4483" s="31"/>
      <c r="B4483" s="32"/>
      <c r="C4483" s="71" t="s">
        <v>3635</v>
      </c>
      <c r="D4483" s="64"/>
      <c r="E4483" s="65">
        <v>-2.8</v>
      </c>
      <c r="F4483" s="34"/>
      <c r="G4483" s="34"/>
      <c r="H4483" s="33"/>
      <c r="I4483" s="33"/>
      <c r="J4483" s="33"/>
      <c r="K4483" s="33"/>
    </row>
    <row r="4484" spans="1:11" outlineLevel="1" x14ac:dyDescent="0.2">
      <c r="A4484" s="31"/>
      <c r="B4484" s="32"/>
      <c r="C4484" s="71" t="s">
        <v>8372</v>
      </c>
      <c r="D4484" s="64"/>
      <c r="E4484" s="65">
        <v>27.92</v>
      </c>
      <c r="F4484" s="34"/>
      <c r="G4484" s="34"/>
      <c r="H4484" s="33"/>
      <c r="I4484" s="33"/>
      <c r="J4484" s="33"/>
      <c r="K4484" s="33"/>
    </row>
    <row r="4485" spans="1:11" outlineLevel="1" x14ac:dyDescent="0.2">
      <c r="A4485" s="31"/>
      <c r="B4485" s="32"/>
      <c r="C4485" s="71" t="s">
        <v>3633</v>
      </c>
      <c r="D4485" s="64"/>
      <c r="E4485" s="65">
        <v>-1.4</v>
      </c>
      <c r="F4485" s="34"/>
      <c r="G4485" s="34"/>
      <c r="H4485" s="33"/>
      <c r="I4485" s="33"/>
      <c r="J4485" s="33"/>
      <c r="K4485" s="33"/>
    </row>
    <row r="4486" spans="1:11" outlineLevel="1" x14ac:dyDescent="0.2">
      <c r="A4486" s="31"/>
      <c r="B4486" s="32"/>
      <c r="C4486" s="71" t="s">
        <v>8373</v>
      </c>
      <c r="D4486" s="64"/>
      <c r="E4486" s="65">
        <v>16.600000000000001</v>
      </c>
      <c r="F4486" s="34"/>
      <c r="G4486" s="34"/>
      <c r="H4486" s="33"/>
      <c r="I4486" s="33"/>
      <c r="J4486" s="33"/>
      <c r="K4486" s="33"/>
    </row>
    <row r="4487" spans="1:11" outlineLevel="1" x14ac:dyDescent="0.2">
      <c r="A4487" s="31"/>
      <c r="B4487" s="32"/>
      <c r="C4487" s="71" t="s">
        <v>1174</v>
      </c>
      <c r="D4487" s="64"/>
      <c r="E4487" s="65">
        <v>-1.8</v>
      </c>
      <c r="F4487" s="34"/>
      <c r="G4487" s="34"/>
      <c r="H4487" s="33"/>
      <c r="I4487" s="33"/>
      <c r="J4487" s="33"/>
      <c r="K4487" s="33"/>
    </row>
    <row r="4488" spans="1:11" outlineLevel="1" x14ac:dyDescent="0.2">
      <c r="A4488" s="31"/>
      <c r="B4488" s="32"/>
      <c r="C4488" s="71" t="s">
        <v>8374</v>
      </c>
      <c r="D4488" s="64"/>
      <c r="E4488" s="65">
        <v>1.968</v>
      </c>
      <c r="F4488" s="34"/>
      <c r="G4488" s="34"/>
      <c r="H4488" s="33"/>
      <c r="I4488" s="33"/>
      <c r="J4488" s="33"/>
      <c r="K4488" s="33"/>
    </row>
    <row r="4489" spans="1:11" outlineLevel="1" x14ac:dyDescent="0.2">
      <c r="A4489" s="31"/>
      <c r="B4489" s="32"/>
      <c r="C4489" s="71" t="s">
        <v>8375</v>
      </c>
      <c r="D4489" s="64"/>
      <c r="E4489" s="65">
        <v>1.5840000000000001</v>
      </c>
      <c r="F4489" s="34"/>
      <c r="G4489" s="34"/>
      <c r="H4489" s="33"/>
      <c r="I4489" s="33"/>
      <c r="J4489" s="33"/>
      <c r="K4489" s="33"/>
    </row>
    <row r="4490" spans="1:11" outlineLevel="1" x14ac:dyDescent="0.2">
      <c r="A4490" s="31"/>
      <c r="B4490" s="32"/>
      <c r="C4490" s="71" t="s">
        <v>8376</v>
      </c>
      <c r="D4490" s="64"/>
      <c r="E4490" s="65">
        <v>1.98</v>
      </c>
      <c r="F4490" s="34"/>
      <c r="G4490" s="34"/>
      <c r="H4490" s="33"/>
      <c r="I4490" s="33"/>
      <c r="J4490" s="33"/>
      <c r="K4490" s="33"/>
    </row>
    <row r="4491" spans="1:11" outlineLevel="1" x14ac:dyDescent="0.2">
      <c r="A4491" s="31"/>
      <c r="B4491" s="32"/>
      <c r="C4491" s="71" t="s">
        <v>950</v>
      </c>
      <c r="D4491" s="64"/>
      <c r="E4491" s="65"/>
      <c r="F4491" s="34"/>
      <c r="G4491" s="34"/>
      <c r="H4491" s="33"/>
      <c r="I4491" s="33"/>
      <c r="J4491" s="33"/>
      <c r="K4491" s="33"/>
    </row>
    <row r="4492" spans="1:11" outlineLevel="1" x14ac:dyDescent="0.2">
      <c r="A4492" s="31"/>
      <c r="B4492" s="32"/>
      <c r="C4492" s="71" t="s">
        <v>8377</v>
      </c>
      <c r="D4492" s="64"/>
      <c r="E4492" s="65">
        <v>17.8</v>
      </c>
      <c r="F4492" s="34"/>
      <c r="G4492" s="34"/>
      <c r="H4492" s="33"/>
      <c r="I4492" s="33"/>
      <c r="J4492" s="33"/>
      <c r="K4492" s="33"/>
    </row>
    <row r="4493" spans="1:11" outlineLevel="1" x14ac:dyDescent="0.2">
      <c r="A4493" s="31"/>
      <c r="B4493" s="32"/>
      <c r="C4493" s="71" t="s">
        <v>3635</v>
      </c>
      <c r="D4493" s="64"/>
      <c r="E4493" s="65">
        <v>-2.8</v>
      </c>
      <c r="F4493" s="34"/>
      <c r="G4493" s="34"/>
      <c r="H4493" s="33"/>
      <c r="I4493" s="33"/>
      <c r="J4493" s="33"/>
      <c r="K4493" s="33"/>
    </row>
    <row r="4494" spans="1:11" outlineLevel="1" x14ac:dyDescent="0.2">
      <c r="A4494" s="31"/>
      <c r="B4494" s="32"/>
      <c r="C4494" s="71" t="s">
        <v>8378</v>
      </c>
      <c r="D4494" s="64"/>
      <c r="E4494" s="65">
        <v>14.2</v>
      </c>
      <c r="F4494" s="34"/>
      <c r="G4494" s="34"/>
      <c r="H4494" s="33"/>
      <c r="I4494" s="33"/>
      <c r="J4494" s="33"/>
      <c r="K4494" s="33"/>
    </row>
    <row r="4495" spans="1:11" outlineLevel="1" x14ac:dyDescent="0.2">
      <c r="A4495" s="31"/>
      <c r="B4495" s="32"/>
      <c r="C4495" s="71" t="s">
        <v>3635</v>
      </c>
      <c r="D4495" s="64"/>
      <c r="E4495" s="65">
        <v>-2.8</v>
      </c>
      <c r="F4495" s="34"/>
      <c r="G4495" s="34"/>
      <c r="H4495" s="33"/>
      <c r="I4495" s="33"/>
      <c r="J4495" s="33"/>
      <c r="K4495" s="33"/>
    </row>
    <row r="4496" spans="1:11" outlineLevel="1" x14ac:dyDescent="0.2">
      <c r="A4496" s="31"/>
      <c r="B4496" s="32"/>
      <c r="C4496" s="71" t="s">
        <v>8379</v>
      </c>
      <c r="D4496" s="64"/>
      <c r="E4496" s="65">
        <v>10</v>
      </c>
      <c r="F4496" s="34"/>
      <c r="G4496" s="34"/>
      <c r="H4496" s="33"/>
      <c r="I4496" s="33"/>
      <c r="J4496" s="33"/>
      <c r="K4496" s="33"/>
    </row>
    <row r="4497" spans="1:11" outlineLevel="1" x14ac:dyDescent="0.2">
      <c r="A4497" s="31"/>
      <c r="B4497" s="32"/>
      <c r="C4497" s="71" t="s">
        <v>3633</v>
      </c>
      <c r="D4497" s="64"/>
      <c r="E4497" s="65">
        <v>-1.4</v>
      </c>
      <c r="F4497" s="34"/>
      <c r="G4497" s="34"/>
      <c r="H4497" s="33"/>
      <c r="I4497" s="33"/>
      <c r="J4497" s="33"/>
      <c r="K4497" s="33"/>
    </row>
    <row r="4498" spans="1:11" outlineLevel="1" x14ac:dyDescent="0.2">
      <c r="A4498" s="31"/>
      <c r="B4498" s="32"/>
      <c r="C4498" s="71" t="s">
        <v>8380</v>
      </c>
      <c r="D4498" s="64"/>
      <c r="E4498" s="65">
        <v>20.76</v>
      </c>
      <c r="F4498" s="34"/>
      <c r="G4498" s="34"/>
      <c r="H4498" s="33"/>
      <c r="I4498" s="33"/>
      <c r="J4498" s="33"/>
      <c r="K4498" s="33"/>
    </row>
    <row r="4499" spans="1:11" outlineLevel="1" x14ac:dyDescent="0.2">
      <c r="A4499" s="31"/>
      <c r="B4499" s="32"/>
      <c r="C4499" s="71" t="s">
        <v>3635</v>
      </c>
      <c r="D4499" s="64"/>
      <c r="E4499" s="65">
        <v>-2.8</v>
      </c>
      <c r="F4499" s="34"/>
      <c r="G4499" s="34"/>
      <c r="H4499" s="33"/>
      <c r="I4499" s="33"/>
      <c r="J4499" s="33"/>
      <c r="K4499" s="33"/>
    </row>
    <row r="4500" spans="1:11" outlineLevel="1" x14ac:dyDescent="0.2">
      <c r="A4500" s="31"/>
      <c r="B4500" s="32"/>
      <c r="C4500" s="71" t="s">
        <v>8381</v>
      </c>
      <c r="D4500" s="64"/>
      <c r="E4500" s="65">
        <v>24.64</v>
      </c>
      <c r="F4500" s="34"/>
      <c r="G4500" s="34"/>
      <c r="H4500" s="33"/>
      <c r="I4500" s="33"/>
      <c r="J4500" s="33"/>
      <c r="K4500" s="33"/>
    </row>
    <row r="4501" spans="1:11" outlineLevel="1" x14ac:dyDescent="0.2">
      <c r="A4501" s="31"/>
      <c r="B4501" s="32"/>
      <c r="C4501" s="71" t="s">
        <v>3633</v>
      </c>
      <c r="D4501" s="64"/>
      <c r="E4501" s="65">
        <v>-1.4</v>
      </c>
      <c r="F4501" s="34"/>
      <c r="G4501" s="34"/>
      <c r="H4501" s="33"/>
      <c r="I4501" s="33"/>
      <c r="J4501" s="33"/>
      <c r="K4501" s="33"/>
    </row>
    <row r="4502" spans="1:11" outlineLevel="1" x14ac:dyDescent="0.2">
      <c r="A4502" s="31"/>
      <c r="B4502" s="32"/>
      <c r="C4502" s="71" t="s">
        <v>8382</v>
      </c>
      <c r="D4502" s="64"/>
      <c r="E4502" s="65">
        <v>17.48</v>
      </c>
      <c r="F4502" s="34"/>
      <c r="G4502" s="34"/>
      <c r="H4502" s="33"/>
      <c r="I4502" s="33"/>
      <c r="J4502" s="33"/>
      <c r="K4502" s="33"/>
    </row>
    <row r="4503" spans="1:11" outlineLevel="1" x14ac:dyDescent="0.2">
      <c r="A4503" s="31"/>
      <c r="B4503" s="32"/>
      <c r="C4503" s="71" t="s">
        <v>1174</v>
      </c>
      <c r="D4503" s="64"/>
      <c r="E4503" s="65">
        <v>-1.8</v>
      </c>
      <c r="F4503" s="34"/>
      <c r="G4503" s="34"/>
      <c r="H4503" s="33"/>
      <c r="I4503" s="33"/>
      <c r="J4503" s="33"/>
      <c r="K4503" s="33"/>
    </row>
    <row r="4504" spans="1:11" outlineLevel="1" x14ac:dyDescent="0.2">
      <c r="A4504" s="31"/>
      <c r="B4504" s="32"/>
      <c r="C4504" s="71" t="s">
        <v>8383</v>
      </c>
      <c r="D4504" s="64"/>
      <c r="E4504" s="65">
        <v>1.2</v>
      </c>
      <c r="F4504" s="34"/>
      <c r="G4504" s="34"/>
      <c r="H4504" s="33"/>
      <c r="I4504" s="33"/>
      <c r="J4504" s="33"/>
      <c r="K4504" s="33"/>
    </row>
    <row r="4505" spans="1:11" outlineLevel="1" x14ac:dyDescent="0.2">
      <c r="A4505" s="31"/>
      <c r="B4505" s="32"/>
      <c r="C4505" s="71" t="s">
        <v>8384</v>
      </c>
      <c r="D4505" s="64"/>
      <c r="E4505" s="65">
        <v>1.2</v>
      </c>
      <c r="F4505" s="34"/>
      <c r="G4505" s="34"/>
      <c r="H4505" s="33"/>
      <c r="I4505" s="33"/>
      <c r="J4505" s="33"/>
      <c r="K4505" s="33"/>
    </row>
    <row r="4506" spans="1:11" outlineLevel="1" x14ac:dyDescent="0.2">
      <c r="A4506" s="31"/>
      <c r="B4506" s="32"/>
      <c r="C4506" s="71" t="s">
        <v>8385</v>
      </c>
      <c r="D4506" s="64"/>
      <c r="E4506" s="65">
        <v>1.8839999999999999</v>
      </c>
      <c r="F4506" s="34"/>
      <c r="G4506" s="34"/>
      <c r="H4506" s="33"/>
      <c r="I4506" s="33"/>
      <c r="J4506" s="33"/>
      <c r="K4506" s="33"/>
    </row>
    <row r="4507" spans="1:11" outlineLevel="1" x14ac:dyDescent="0.2">
      <c r="A4507" s="31"/>
      <c r="B4507" s="32"/>
      <c r="C4507" s="71" t="s">
        <v>8386</v>
      </c>
      <c r="D4507" s="64"/>
      <c r="E4507" s="65">
        <v>1.2</v>
      </c>
      <c r="F4507" s="34"/>
      <c r="G4507" s="34"/>
      <c r="H4507" s="33"/>
      <c r="I4507" s="33"/>
      <c r="J4507" s="33"/>
      <c r="K4507" s="33"/>
    </row>
    <row r="4508" spans="1:11" outlineLevel="1" x14ac:dyDescent="0.2">
      <c r="A4508" s="31"/>
      <c r="B4508" s="32"/>
      <c r="C4508" s="71" t="s">
        <v>997</v>
      </c>
      <c r="D4508" s="64"/>
      <c r="E4508" s="65"/>
      <c r="F4508" s="34"/>
      <c r="G4508" s="34"/>
      <c r="H4508" s="33"/>
      <c r="I4508" s="33"/>
      <c r="J4508" s="33"/>
      <c r="K4508" s="33"/>
    </row>
    <row r="4509" spans="1:11" outlineLevel="1" x14ac:dyDescent="0.2">
      <c r="A4509" s="31"/>
      <c r="B4509" s="32"/>
      <c r="C4509" s="71" t="s">
        <v>8387</v>
      </c>
      <c r="D4509" s="64"/>
      <c r="E4509" s="65">
        <v>1.2</v>
      </c>
      <c r="F4509" s="34"/>
      <c r="G4509" s="34"/>
      <c r="H4509" s="33"/>
      <c r="I4509" s="33"/>
      <c r="J4509" s="33"/>
      <c r="K4509" s="33"/>
    </row>
    <row r="4510" spans="1:11" outlineLevel="1" x14ac:dyDescent="0.2">
      <c r="A4510" s="31"/>
      <c r="B4510" s="32"/>
      <c r="C4510" s="71" t="s">
        <v>8388</v>
      </c>
      <c r="D4510" s="64"/>
      <c r="E4510" s="65">
        <v>1.2</v>
      </c>
      <c r="F4510" s="34"/>
      <c r="G4510" s="34"/>
      <c r="H4510" s="33"/>
      <c r="I4510" s="33"/>
      <c r="J4510" s="33"/>
      <c r="K4510" s="33"/>
    </row>
    <row r="4511" spans="1:11" outlineLevel="1" x14ac:dyDescent="0.2">
      <c r="A4511" s="31"/>
      <c r="B4511" s="32"/>
      <c r="C4511" s="71" t="s">
        <v>8389</v>
      </c>
      <c r="D4511" s="64"/>
      <c r="E4511" s="65">
        <v>1.2</v>
      </c>
      <c r="F4511" s="34"/>
      <c r="G4511" s="34"/>
      <c r="H4511" s="33"/>
      <c r="I4511" s="33"/>
      <c r="J4511" s="33"/>
      <c r="K4511" s="33"/>
    </row>
    <row r="4512" spans="1:11" outlineLevel="1" x14ac:dyDescent="0.2">
      <c r="A4512" s="31"/>
      <c r="B4512" s="32"/>
      <c r="C4512" s="71" t="s">
        <v>8390</v>
      </c>
      <c r="D4512" s="64"/>
      <c r="E4512" s="65">
        <v>19.72</v>
      </c>
      <c r="F4512" s="34"/>
      <c r="G4512" s="34"/>
      <c r="H4512" s="33"/>
      <c r="I4512" s="33"/>
      <c r="J4512" s="33"/>
      <c r="K4512" s="33"/>
    </row>
    <row r="4513" spans="1:11" outlineLevel="1" x14ac:dyDescent="0.2">
      <c r="A4513" s="31"/>
      <c r="B4513" s="32"/>
      <c r="C4513" s="71" t="s">
        <v>3635</v>
      </c>
      <c r="D4513" s="64"/>
      <c r="E4513" s="65">
        <v>-2.8</v>
      </c>
      <c r="F4513" s="34"/>
      <c r="G4513" s="34"/>
      <c r="H4513" s="33"/>
      <c r="I4513" s="33"/>
      <c r="J4513" s="33"/>
      <c r="K4513" s="33"/>
    </row>
    <row r="4514" spans="1:11" outlineLevel="1" x14ac:dyDescent="0.2">
      <c r="A4514" s="31"/>
      <c r="B4514" s="32"/>
      <c r="C4514" s="71" t="s">
        <v>8391</v>
      </c>
      <c r="D4514" s="64"/>
      <c r="E4514" s="65">
        <v>28.92</v>
      </c>
      <c r="F4514" s="34"/>
      <c r="G4514" s="34"/>
      <c r="H4514" s="33"/>
      <c r="I4514" s="33"/>
      <c r="J4514" s="33"/>
      <c r="K4514" s="33"/>
    </row>
    <row r="4515" spans="1:11" outlineLevel="1" x14ac:dyDescent="0.2">
      <c r="A4515" s="31"/>
      <c r="B4515" s="32"/>
      <c r="C4515" s="71" t="s">
        <v>3633</v>
      </c>
      <c r="D4515" s="64"/>
      <c r="E4515" s="65">
        <v>-1.4</v>
      </c>
      <c r="F4515" s="34"/>
      <c r="G4515" s="34"/>
      <c r="H4515" s="33"/>
      <c r="I4515" s="33"/>
      <c r="J4515" s="33"/>
      <c r="K4515" s="33"/>
    </row>
    <row r="4516" spans="1:11" outlineLevel="1" x14ac:dyDescent="0.2">
      <c r="A4516" s="31"/>
      <c r="B4516" s="32"/>
      <c r="C4516" s="71" t="s">
        <v>8392</v>
      </c>
      <c r="D4516" s="64"/>
      <c r="E4516" s="65">
        <v>19.48</v>
      </c>
      <c r="F4516" s="34"/>
      <c r="G4516" s="34"/>
      <c r="H4516" s="33"/>
      <c r="I4516" s="33"/>
      <c r="J4516" s="33"/>
      <c r="K4516" s="33"/>
    </row>
    <row r="4517" spans="1:11" outlineLevel="1" x14ac:dyDescent="0.2">
      <c r="A4517" s="31"/>
      <c r="B4517" s="32"/>
      <c r="C4517" s="71" t="s">
        <v>3635</v>
      </c>
      <c r="D4517" s="64"/>
      <c r="E4517" s="65">
        <v>-2.8</v>
      </c>
      <c r="F4517" s="34"/>
      <c r="G4517" s="34"/>
      <c r="H4517" s="33"/>
      <c r="I4517" s="33"/>
      <c r="J4517" s="33"/>
      <c r="K4517" s="33"/>
    </row>
    <row r="4518" spans="1:11" outlineLevel="1" x14ac:dyDescent="0.2">
      <c r="A4518" s="31"/>
      <c r="B4518" s="32"/>
      <c r="C4518" s="71" t="s">
        <v>8393</v>
      </c>
      <c r="D4518" s="64"/>
      <c r="E4518" s="65">
        <v>15.04</v>
      </c>
      <c r="F4518" s="34"/>
      <c r="G4518" s="34"/>
      <c r="H4518" s="33"/>
      <c r="I4518" s="33"/>
      <c r="J4518" s="33"/>
      <c r="K4518" s="33"/>
    </row>
    <row r="4519" spans="1:11" outlineLevel="1" x14ac:dyDescent="0.2">
      <c r="A4519" s="31"/>
      <c r="B4519" s="32"/>
      <c r="C4519" s="71" t="s">
        <v>3635</v>
      </c>
      <c r="D4519" s="64"/>
      <c r="E4519" s="65">
        <v>-2.8</v>
      </c>
      <c r="F4519" s="34"/>
      <c r="G4519" s="34"/>
      <c r="H4519" s="33"/>
      <c r="I4519" s="33"/>
      <c r="J4519" s="33"/>
      <c r="K4519" s="33"/>
    </row>
    <row r="4520" spans="1:11" outlineLevel="1" x14ac:dyDescent="0.2">
      <c r="A4520" s="31"/>
      <c r="B4520" s="32"/>
      <c r="C4520" s="71" t="s">
        <v>8394</v>
      </c>
      <c r="D4520" s="64"/>
      <c r="E4520" s="65">
        <v>10.4</v>
      </c>
      <c r="F4520" s="34"/>
      <c r="G4520" s="34"/>
      <c r="H4520" s="33"/>
      <c r="I4520" s="33"/>
      <c r="J4520" s="33"/>
      <c r="K4520" s="33"/>
    </row>
    <row r="4521" spans="1:11" outlineLevel="1" x14ac:dyDescent="0.2">
      <c r="A4521" s="31"/>
      <c r="B4521" s="32"/>
      <c r="C4521" s="71" t="s">
        <v>3633</v>
      </c>
      <c r="D4521" s="64"/>
      <c r="E4521" s="65">
        <v>-1.4</v>
      </c>
      <c r="F4521" s="34"/>
      <c r="G4521" s="34"/>
      <c r="H4521" s="33"/>
      <c r="I4521" s="33"/>
      <c r="J4521" s="33"/>
      <c r="K4521" s="33"/>
    </row>
    <row r="4522" spans="1:11" outlineLevel="1" x14ac:dyDescent="0.2">
      <c r="A4522" s="31"/>
      <c r="B4522" s="32"/>
      <c r="C4522" s="71" t="s">
        <v>8395</v>
      </c>
      <c r="D4522" s="64"/>
      <c r="E4522" s="65">
        <v>17.36</v>
      </c>
      <c r="F4522" s="34"/>
      <c r="G4522" s="34"/>
      <c r="H4522" s="33"/>
      <c r="I4522" s="33"/>
      <c r="J4522" s="33"/>
      <c r="K4522" s="33"/>
    </row>
    <row r="4523" spans="1:11" outlineLevel="1" x14ac:dyDescent="0.2">
      <c r="A4523" s="31"/>
      <c r="B4523" s="32"/>
      <c r="C4523" s="71" t="s">
        <v>1663</v>
      </c>
      <c r="D4523" s="64"/>
      <c r="E4523" s="65">
        <v>-1.6</v>
      </c>
      <c r="F4523" s="34"/>
      <c r="G4523" s="34"/>
      <c r="H4523" s="33"/>
      <c r="I4523" s="33"/>
      <c r="J4523" s="33"/>
      <c r="K4523" s="33"/>
    </row>
    <row r="4524" spans="1:11" outlineLevel="1" x14ac:dyDescent="0.2">
      <c r="A4524" s="31"/>
      <c r="B4524" s="32"/>
      <c r="C4524" s="71" t="s">
        <v>8396</v>
      </c>
      <c r="D4524" s="64"/>
      <c r="E4524" s="65">
        <v>10.96</v>
      </c>
      <c r="F4524" s="34"/>
      <c r="G4524" s="34"/>
      <c r="H4524" s="33"/>
      <c r="I4524" s="33"/>
      <c r="J4524" s="33"/>
      <c r="K4524" s="33"/>
    </row>
    <row r="4525" spans="1:11" outlineLevel="1" x14ac:dyDescent="0.2">
      <c r="A4525" s="31"/>
      <c r="B4525" s="32"/>
      <c r="C4525" s="71" t="s">
        <v>1663</v>
      </c>
      <c r="D4525" s="64"/>
      <c r="E4525" s="65">
        <v>-1.6</v>
      </c>
      <c r="F4525" s="34"/>
      <c r="G4525" s="34"/>
      <c r="H4525" s="33"/>
      <c r="I4525" s="33"/>
      <c r="J4525" s="33"/>
      <c r="K4525" s="33"/>
    </row>
    <row r="4526" spans="1:11" outlineLevel="1" x14ac:dyDescent="0.2">
      <c r="A4526" s="31"/>
      <c r="B4526" s="32"/>
      <c r="C4526" s="71" t="s">
        <v>8397</v>
      </c>
      <c r="D4526" s="64"/>
      <c r="E4526" s="65">
        <v>1.2</v>
      </c>
      <c r="F4526" s="34"/>
      <c r="G4526" s="34"/>
      <c r="H4526" s="33"/>
      <c r="I4526" s="33"/>
      <c r="J4526" s="33"/>
      <c r="K4526" s="33"/>
    </row>
    <row r="4527" spans="1:11" ht="22.5" outlineLevel="1" x14ac:dyDescent="0.2">
      <c r="A4527" s="43">
        <v>335</v>
      </c>
      <c r="B4527" s="44" t="s">
        <v>3725</v>
      </c>
      <c r="C4527" s="59" t="s">
        <v>3726</v>
      </c>
      <c r="D4527" s="45" t="s">
        <v>373</v>
      </c>
      <c r="E4527" s="46">
        <v>208.09</v>
      </c>
      <c r="F4527" s="47">
        <v>0</v>
      </c>
      <c r="G4527" s="48">
        <f>ROUND(E4527*F4527,2)</f>
        <v>0</v>
      </c>
      <c r="H4527" s="46">
        <v>2.9E-4</v>
      </c>
      <c r="I4527" s="46">
        <f>ROUND(E4527*H4527,2)</f>
        <v>0.06</v>
      </c>
      <c r="J4527" s="46">
        <v>0</v>
      </c>
      <c r="K4527" s="46">
        <f>ROUND(E4527*J4527,2)</f>
        <v>0</v>
      </c>
    </row>
    <row r="4528" spans="1:11" outlineLevel="1" x14ac:dyDescent="0.2">
      <c r="A4528" s="31"/>
      <c r="B4528" s="32"/>
      <c r="C4528" s="71" t="s">
        <v>906</v>
      </c>
      <c r="D4528" s="64"/>
      <c r="E4528" s="65"/>
      <c r="F4528" s="34"/>
      <c r="G4528" s="34"/>
      <c r="H4528" s="33"/>
      <c r="I4528" s="33"/>
      <c r="J4528" s="33"/>
      <c r="K4528" s="33"/>
    </row>
    <row r="4529" spans="1:11" outlineLevel="1" x14ac:dyDescent="0.2">
      <c r="A4529" s="31"/>
      <c r="B4529" s="32"/>
      <c r="C4529" s="71" t="s">
        <v>8398</v>
      </c>
      <c r="D4529" s="64"/>
      <c r="E4529" s="65">
        <v>19.11</v>
      </c>
      <c r="F4529" s="34"/>
      <c r="G4529" s="34"/>
      <c r="H4529" s="33"/>
      <c r="I4529" s="33"/>
      <c r="J4529" s="33"/>
      <c r="K4529" s="33"/>
    </row>
    <row r="4530" spans="1:11" outlineLevel="1" x14ac:dyDescent="0.2">
      <c r="A4530" s="31"/>
      <c r="B4530" s="32"/>
      <c r="C4530" s="71" t="s">
        <v>8399</v>
      </c>
      <c r="D4530" s="64"/>
      <c r="E4530" s="65">
        <v>15.42</v>
      </c>
      <c r="F4530" s="34"/>
      <c r="G4530" s="34"/>
      <c r="H4530" s="33"/>
      <c r="I4530" s="33"/>
      <c r="J4530" s="33"/>
      <c r="K4530" s="33"/>
    </row>
    <row r="4531" spans="1:11" outlineLevel="1" x14ac:dyDescent="0.2">
      <c r="A4531" s="31"/>
      <c r="B4531" s="32"/>
      <c r="C4531" s="71" t="s">
        <v>8400</v>
      </c>
      <c r="D4531" s="64"/>
      <c r="E4531" s="65">
        <v>6.8</v>
      </c>
      <c r="F4531" s="34"/>
      <c r="G4531" s="34"/>
      <c r="H4531" s="33"/>
      <c r="I4531" s="33"/>
      <c r="J4531" s="33"/>
      <c r="K4531" s="33"/>
    </row>
    <row r="4532" spans="1:11" outlineLevel="1" x14ac:dyDescent="0.2">
      <c r="A4532" s="31"/>
      <c r="B4532" s="32"/>
      <c r="C4532" s="71" t="s">
        <v>8401</v>
      </c>
      <c r="D4532" s="64"/>
      <c r="E4532" s="65">
        <v>11.26</v>
      </c>
      <c r="F4532" s="34"/>
      <c r="G4532" s="34"/>
      <c r="H4532" s="33"/>
      <c r="I4532" s="33"/>
      <c r="J4532" s="33"/>
      <c r="K4532" s="33"/>
    </row>
    <row r="4533" spans="1:11" outlineLevel="1" x14ac:dyDescent="0.2">
      <c r="A4533" s="31"/>
      <c r="B4533" s="32"/>
      <c r="C4533" s="71" t="s">
        <v>8402</v>
      </c>
      <c r="D4533" s="64"/>
      <c r="E4533" s="65">
        <v>3.6</v>
      </c>
      <c r="F4533" s="34"/>
      <c r="G4533" s="34"/>
      <c r="H4533" s="33"/>
      <c r="I4533" s="33"/>
      <c r="J4533" s="33"/>
      <c r="K4533" s="33"/>
    </row>
    <row r="4534" spans="1:11" outlineLevel="1" x14ac:dyDescent="0.2">
      <c r="A4534" s="31"/>
      <c r="B4534" s="32"/>
      <c r="C4534" s="71" t="s">
        <v>8403</v>
      </c>
      <c r="D4534" s="64"/>
      <c r="E4534" s="65">
        <v>11.64</v>
      </c>
      <c r="F4534" s="34"/>
      <c r="G4534" s="34"/>
      <c r="H4534" s="33"/>
      <c r="I4534" s="33"/>
      <c r="J4534" s="33"/>
      <c r="K4534" s="33"/>
    </row>
    <row r="4535" spans="1:11" outlineLevel="1" x14ac:dyDescent="0.2">
      <c r="A4535" s="31"/>
      <c r="B4535" s="32"/>
      <c r="C4535" s="71" t="s">
        <v>8402</v>
      </c>
      <c r="D4535" s="64"/>
      <c r="E4535" s="65">
        <v>3.6</v>
      </c>
      <c r="F4535" s="34"/>
      <c r="G4535" s="34"/>
      <c r="H4535" s="33"/>
      <c r="I4535" s="33"/>
      <c r="J4535" s="33"/>
      <c r="K4535" s="33"/>
    </row>
    <row r="4536" spans="1:11" outlineLevel="1" x14ac:dyDescent="0.2">
      <c r="A4536" s="31"/>
      <c r="B4536" s="32"/>
      <c r="C4536" s="71" t="s">
        <v>8404</v>
      </c>
      <c r="D4536" s="64"/>
      <c r="E4536" s="65">
        <v>20.94</v>
      </c>
      <c r="F4536" s="34"/>
      <c r="G4536" s="34"/>
      <c r="H4536" s="33"/>
      <c r="I4536" s="33"/>
      <c r="J4536" s="33"/>
      <c r="K4536" s="33"/>
    </row>
    <row r="4537" spans="1:11" outlineLevel="1" x14ac:dyDescent="0.2">
      <c r="A4537" s="31"/>
      <c r="B4537" s="32"/>
      <c r="C4537" s="71" t="s">
        <v>917</v>
      </c>
      <c r="D4537" s="64"/>
      <c r="E4537" s="65"/>
      <c r="F4537" s="34"/>
      <c r="G4537" s="34"/>
      <c r="H4537" s="33"/>
      <c r="I4537" s="33"/>
      <c r="J4537" s="33"/>
      <c r="K4537" s="33"/>
    </row>
    <row r="4538" spans="1:11" outlineLevel="1" x14ac:dyDescent="0.2">
      <c r="A4538" s="31"/>
      <c r="B4538" s="32"/>
      <c r="C4538" s="71" t="s">
        <v>8405</v>
      </c>
      <c r="D4538" s="64"/>
      <c r="E4538" s="65">
        <v>14.14</v>
      </c>
      <c r="F4538" s="34"/>
      <c r="G4538" s="34"/>
      <c r="H4538" s="33"/>
      <c r="I4538" s="33"/>
      <c r="J4538" s="33"/>
      <c r="K4538" s="33"/>
    </row>
    <row r="4539" spans="1:11" outlineLevel="1" x14ac:dyDescent="0.2">
      <c r="A4539" s="31"/>
      <c r="B4539" s="32"/>
      <c r="C4539" s="71" t="s">
        <v>8406</v>
      </c>
      <c r="D4539" s="64"/>
      <c r="E4539" s="65">
        <v>23.08</v>
      </c>
      <c r="F4539" s="34"/>
      <c r="G4539" s="34"/>
      <c r="H4539" s="33"/>
      <c r="I4539" s="33"/>
      <c r="J4539" s="33"/>
      <c r="K4539" s="33"/>
    </row>
    <row r="4540" spans="1:11" outlineLevel="1" x14ac:dyDescent="0.2">
      <c r="A4540" s="31"/>
      <c r="B4540" s="32"/>
      <c r="C4540" s="71" t="s">
        <v>5195</v>
      </c>
      <c r="D4540" s="64"/>
      <c r="E4540" s="65">
        <v>2.4</v>
      </c>
      <c r="F4540" s="34"/>
      <c r="G4540" s="34"/>
      <c r="H4540" s="33"/>
      <c r="I4540" s="33"/>
      <c r="J4540" s="33"/>
      <c r="K4540" s="33"/>
    </row>
    <row r="4541" spans="1:11" outlineLevel="1" x14ac:dyDescent="0.2">
      <c r="A4541" s="31"/>
      <c r="B4541" s="32"/>
      <c r="C4541" s="71" t="s">
        <v>8407</v>
      </c>
      <c r="D4541" s="64"/>
      <c r="E4541" s="65">
        <v>11.8</v>
      </c>
      <c r="F4541" s="34"/>
      <c r="G4541" s="34"/>
      <c r="H4541" s="33"/>
      <c r="I4541" s="33"/>
      <c r="J4541" s="33"/>
      <c r="K4541" s="33"/>
    </row>
    <row r="4542" spans="1:11" outlineLevel="1" x14ac:dyDescent="0.2">
      <c r="A4542" s="31"/>
      <c r="B4542" s="32"/>
      <c r="C4542" s="71" t="s">
        <v>8408</v>
      </c>
      <c r="D4542" s="64"/>
      <c r="E4542" s="65">
        <v>7.92</v>
      </c>
      <c r="F4542" s="34"/>
      <c r="G4542" s="34"/>
      <c r="H4542" s="33"/>
      <c r="I4542" s="33"/>
      <c r="J4542" s="33"/>
      <c r="K4542" s="33"/>
    </row>
    <row r="4543" spans="1:11" outlineLevel="1" x14ac:dyDescent="0.2">
      <c r="A4543" s="31"/>
      <c r="B4543" s="32"/>
      <c r="C4543" s="71" t="s">
        <v>8409</v>
      </c>
      <c r="D4543" s="64"/>
      <c r="E4543" s="65">
        <v>7.54</v>
      </c>
      <c r="F4543" s="34"/>
      <c r="G4543" s="34"/>
      <c r="H4543" s="33"/>
      <c r="I4543" s="33"/>
      <c r="J4543" s="33"/>
      <c r="K4543" s="33"/>
    </row>
    <row r="4544" spans="1:11" outlineLevel="1" x14ac:dyDescent="0.2">
      <c r="A4544" s="31"/>
      <c r="B4544" s="32"/>
      <c r="C4544" s="71" t="s">
        <v>8410</v>
      </c>
      <c r="D4544" s="64"/>
      <c r="E4544" s="65">
        <v>9.36</v>
      </c>
      <c r="F4544" s="34"/>
      <c r="G4544" s="34"/>
      <c r="H4544" s="33"/>
      <c r="I4544" s="33"/>
      <c r="J4544" s="33"/>
      <c r="K4544" s="33"/>
    </row>
    <row r="4545" spans="1:11" outlineLevel="1" x14ac:dyDescent="0.2">
      <c r="A4545" s="31"/>
      <c r="B4545" s="32"/>
      <c r="C4545" s="71" t="s">
        <v>8411</v>
      </c>
      <c r="D4545" s="64"/>
      <c r="E4545" s="65">
        <v>9.36</v>
      </c>
      <c r="F4545" s="34"/>
      <c r="G4545" s="34"/>
      <c r="H4545" s="33"/>
      <c r="I4545" s="33"/>
      <c r="J4545" s="33"/>
      <c r="K4545" s="33"/>
    </row>
    <row r="4546" spans="1:11" outlineLevel="1" x14ac:dyDescent="0.2">
      <c r="A4546" s="31"/>
      <c r="B4546" s="32"/>
      <c r="C4546" s="71" t="s">
        <v>926</v>
      </c>
      <c r="D4546" s="64"/>
      <c r="E4546" s="65"/>
      <c r="F4546" s="34"/>
      <c r="G4546" s="34"/>
      <c r="H4546" s="33"/>
      <c r="I4546" s="33"/>
      <c r="J4546" s="33"/>
      <c r="K4546" s="33"/>
    </row>
    <row r="4547" spans="1:11" outlineLevel="1" x14ac:dyDescent="0.2">
      <c r="A4547" s="31"/>
      <c r="B4547" s="32"/>
      <c r="C4547" s="71" t="s">
        <v>8412</v>
      </c>
      <c r="D4547" s="64"/>
      <c r="E4547" s="65">
        <v>7.8</v>
      </c>
      <c r="F4547" s="34"/>
      <c r="G4547" s="34"/>
      <c r="H4547" s="33"/>
      <c r="I4547" s="33"/>
      <c r="J4547" s="33"/>
      <c r="K4547" s="33"/>
    </row>
    <row r="4548" spans="1:11" outlineLevel="1" x14ac:dyDescent="0.2">
      <c r="A4548" s="31"/>
      <c r="B4548" s="32"/>
      <c r="C4548" s="71" t="s">
        <v>938</v>
      </c>
      <c r="D4548" s="64"/>
      <c r="E4548" s="65"/>
      <c r="F4548" s="34"/>
      <c r="G4548" s="34"/>
      <c r="H4548" s="33"/>
      <c r="I4548" s="33"/>
      <c r="J4548" s="33"/>
      <c r="K4548" s="33"/>
    </row>
    <row r="4549" spans="1:11" outlineLevel="1" x14ac:dyDescent="0.2">
      <c r="A4549" s="31"/>
      <c r="B4549" s="32"/>
      <c r="C4549" s="71" t="s">
        <v>8413</v>
      </c>
      <c r="D4549" s="64"/>
      <c r="E4549" s="65">
        <v>7.7</v>
      </c>
      <c r="F4549" s="34"/>
      <c r="G4549" s="34"/>
      <c r="H4549" s="33"/>
      <c r="I4549" s="33"/>
      <c r="J4549" s="33"/>
      <c r="K4549" s="33"/>
    </row>
    <row r="4550" spans="1:11" outlineLevel="1" x14ac:dyDescent="0.2">
      <c r="A4550" s="31"/>
      <c r="B4550" s="32"/>
      <c r="C4550" s="71" t="s">
        <v>950</v>
      </c>
      <c r="D4550" s="64"/>
      <c r="E4550" s="65"/>
      <c r="F4550" s="34"/>
      <c r="G4550" s="34"/>
      <c r="H4550" s="33"/>
      <c r="I4550" s="33"/>
      <c r="J4550" s="33"/>
      <c r="K4550" s="33"/>
    </row>
    <row r="4551" spans="1:11" outlineLevel="1" x14ac:dyDescent="0.2">
      <c r="A4551" s="31"/>
      <c r="B4551" s="32"/>
      <c r="C4551" s="71" t="s">
        <v>8414</v>
      </c>
      <c r="D4551" s="64"/>
      <c r="E4551" s="65">
        <v>7.1</v>
      </c>
      <c r="F4551" s="34"/>
      <c r="G4551" s="34"/>
      <c r="H4551" s="33"/>
      <c r="I4551" s="33"/>
      <c r="J4551" s="33"/>
      <c r="K4551" s="33"/>
    </row>
    <row r="4552" spans="1:11" outlineLevel="1" x14ac:dyDescent="0.2">
      <c r="A4552" s="31"/>
      <c r="B4552" s="32"/>
      <c r="C4552" s="71" t="s">
        <v>997</v>
      </c>
      <c r="D4552" s="64"/>
      <c r="E4552" s="65"/>
      <c r="F4552" s="34"/>
      <c r="G4552" s="34"/>
      <c r="H4552" s="33"/>
      <c r="I4552" s="33"/>
      <c r="J4552" s="33"/>
      <c r="K4552" s="33"/>
    </row>
    <row r="4553" spans="1:11" outlineLevel="1" x14ac:dyDescent="0.2">
      <c r="A4553" s="31"/>
      <c r="B4553" s="32"/>
      <c r="C4553" s="71" t="s">
        <v>8415</v>
      </c>
      <c r="D4553" s="64"/>
      <c r="E4553" s="65">
        <v>7.52</v>
      </c>
      <c r="F4553" s="34"/>
      <c r="G4553" s="34"/>
      <c r="H4553" s="33"/>
      <c r="I4553" s="33"/>
      <c r="J4553" s="33"/>
      <c r="K4553" s="33"/>
    </row>
    <row r="4554" spans="1:11" ht="22.5" outlineLevel="1" x14ac:dyDescent="0.2">
      <c r="A4554" s="43">
        <v>336</v>
      </c>
      <c r="B4554" s="44" t="s">
        <v>3753</v>
      </c>
      <c r="C4554" s="59" t="s">
        <v>3754</v>
      </c>
      <c r="D4554" s="45" t="s">
        <v>373</v>
      </c>
      <c r="E4554" s="46">
        <v>564</v>
      </c>
      <c r="F4554" s="47">
        <v>0</v>
      </c>
      <c r="G4554" s="48">
        <f>ROUND(E4554*F4554,2)</f>
        <v>0</v>
      </c>
      <c r="H4554" s="46">
        <v>3.2000000000000003E-4</v>
      </c>
      <c r="I4554" s="46">
        <f>ROUND(E4554*H4554,2)</f>
        <v>0.18</v>
      </c>
      <c r="J4554" s="46">
        <v>0</v>
      </c>
      <c r="K4554" s="46">
        <f>ROUND(E4554*J4554,2)</f>
        <v>0</v>
      </c>
    </row>
    <row r="4555" spans="1:11" outlineLevel="1" x14ac:dyDescent="0.2">
      <c r="A4555" s="31"/>
      <c r="B4555" s="32"/>
      <c r="C4555" s="71" t="s">
        <v>906</v>
      </c>
      <c r="D4555" s="64"/>
      <c r="E4555" s="65"/>
      <c r="F4555" s="34"/>
      <c r="G4555" s="34"/>
      <c r="H4555" s="33"/>
      <c r="I4555" s="33"/>
      <c r="J4555" s="33"/>
      <c r="K4555" s="33"/>
    </row>
    <row r="4556" spans="1:11" outlineLevel="1" x14ac:dyDescent="0.2">
      <c r="A4556" s="31"/>
      <c r="B4556" s="32"/>
      <c r="C4556" s="71" t="s">
        <v>8416</v>
      </c>
      <c r="D4556" s="64"/>
      <c r="E4556" s="65">
        <v>10</v>
      </c>
      <c r="F4556" s="34"/>
      <c r="G4556" s="34"/>
      <c r="H4556" s="33"/>
      <c r="I4556" s="33"/>
      <c r="J4556" s="33"/>
      <c r="K4556" s="33"/>
    </row>
    <row r="4557" spans="1:11" outlineLevel="1" x14ac:dyDescent="0.2">
      <c r="A4557" s="31"/>
      <c r="B4557" s="32"/>
      <c r="C4557" s="71" t="s">
        <v>8417</v>
      </c>
      <c r="D4557" s="64"/>
      <c r="E4557" s="65">
        <v>10</v>
      </c>
      <c r="F4557" s="34"/>
      <c r="G4557" s="34"/>
      <c r="H4557" s="33"/>
      <c r="I4557" s="33"/>
      <c r="J4557" s="33"/>
      <c r="K4557" s="33"/>
    </row>
    <row r="4558" spans="1:11" outlineLevel="1" x14ac:dyDescent="0.2">
      <c r="A4558" s="31"/>
      <c r="B4558" s="32"/>
      <c r="C4558" s="71" t="s">
        <v>8418</v>
      </c>
      <c r="D4558" s="64"/>
      <c r="E4558" s="65">
        <v>8</v>
      </c>
      <c r="F4558" s="34"/>
      <c r="G4558" s="34"/>
      <c r="H4558" s="33"/>
      <c r="I4558" s="33"/>
      <c r="J4558" s="33"/>
      <c r="K4558" s="33"/>
    </row>
    <row r="4559" spans="1:11" outlineLevel="1" x14ac:dyDescent="0.2">
      <c r="A4559" s="31"/>
      <c r="B4559" s="32"/>
      <c r="C4559" s="71" t="s">
        <v>8419</v>
      </c>
      <c r="D4559" s="64"/>
      <c r="E4559" s="65">
        <v>10</v>
      </c>
      <c r="F4559" s="34"/>
      <c r="G4559" s="34"/>
      <c r="H4559" s="33"/>
      <c r="I4559" s="33"/>
      <c r="J4559" s="33"/>
      <c r="K4559" s="33"/>
    </row>
    <row r="4560" spans="1:11" outlineLevel="1" x14ac:dyDescent="0.2">
      <c r="A4560" s="31"/>
      <c r="B4560" s="32"/>
      <c r="C4560" s="71" t="s">
        <v>8420</v>
      </c>
      <c r="D4560" s="64"/>
      <c r="E4560" s="65">
        <v>8</v>
      </c>
      <c r="F4560" s="34"/>
      <c r="G4560" s="34"/>
      <c r="H4560" s="33"/>
      <c r="I4560" s="33"/>
      <c r="J4560" s="33"/>
      <c r="K4560" s="33"/>
    </row>
    <row r="4561" spans="1:11" outlineLevel="1" x14ac:dyDescent="0.2">
      <c r="A4561" s="31"/>
      <c r="B4561" s="32"/>
      <c r="C4561" s="71" t="s">
        <v>8421</v>
      </c>
      <c r="D4561" s="64"/>
      <c r="E4561" s="65">
        <v>8</v>
      </c>
      <c r="F4561" s="34"/>
      <c r="G4561" s="34"/>
      <c r="H4561" s="33"/>
      <c r="I4561" s="33"/>
      <c r="J4561" s="33"/>
      <c r="K4561" s="33"/>
    </row>
    <row r="4562" spans="1:11" outlineLevel="1" x14ac:dyDescent="0.2">
      <c r="A4562" s="31"/>
      <c r="B4562" s="32"/>
      <c r="C4562" s="71" t="s">
        <v>8422</v>
      </c>
      <c r="D4562" s="64"/>
      <c r="E4562" s="65">
        <v>8</v>
      </c>
      <c r="F4562" s="34"/>
      <c r="G4562" s="34"/>
      <c r="H4562" s="33"/>
      <c r="I4562" s="33"/>
      <c r="J4562" s="33"/>
      <c r="K4562" s="33"/>
    </row>
    <row r="4563" spans="1:11" outlineLevel="1" x14ac:dyDescent="0.2">
      <c r="A4563" s="31"/>
      <c r="B4563" s="32"/>
      <c r="C4563" s="71" t="s">
        <v>8423</v>
      </c>
      <c r="D4563" s="64"/>
      <c r="E4563" s="65">
        <v>18</v>
      </c>
      <c r="F4563" s="34"/>
      <c r="G4563" s="34"/>
      <c r="H4563" s="33"/>
      <c r="I4563" s="33"/>
      <c r="J4563" s="33"/>
      <c r="K4563" s="33"/>
    </row>
    <row r="4564" spans="1:11" outlineLevel="1" x14ac:dyDescent="0.2">
      <c r="A4564" s="31"/>
      <c r="B4564" s="32"/>
      <c r="C4564" s="71" t="s">
        <v>8424</v>
      </c>
      <c r="D4564" s="64"/>
      <c r="E4564" s="65">
        <v>12</v>
      </c>
      <c r="F4564" s="34"/>
      <c r="G4564" s="34"/>
      <c r="H4564" s="33"/>
      <c r="I4564" s="33"/>
      <c r="J4564" s="33"/>
      <c r="K4564" s="33"/>
    </row>
    <row r="4565" spans="1:11" outlineLevel="1" x14ac:dyDescent="0.2">
      <c r="A4565" s="31"/>
      <c r="B4565" s="32"/>
      <c r="C4565" s="71" t="s">
        <v>8425</v>
      </c>
      <c r="D4565" s="64"/>
      <c r="E4565" s="65">
        <v>8</v>
      </c>
      <c r="F4565" s="34"/>
      <c r="G4565" s="34"/>
      <c r="H4565" s="33"/>
      <c r="I4565" s="33"/>
      <c r="J4565" s="33"/>
      <c r="K4565" s="33"/>
    </row>
    <row r="4566" spans="1:11" outlineLevel="1" x14ac:dyDescent="0.2">
      <c r="A4566" s="31"/>
      <c r="B4566" s="32"/>
      <c r="C4566" s="71" t="s">
        <v>8426</v>
      </c>
      <c r="D4566" s="64"/>
      <c r="E4566" s="65">
        <v>8</v>
      </c>
      <c r="F4566" s="34"/>
      <c r="G4566" s="34"/>
      <c r="H4566" s="33"/>
      <c r="I4566" s="33"/>
      <c r="J4566" s="33"/>
      <c r="K4566" s="33"/>
    </row>
    <row r="4567" spans="1:11" outlineLevel="1" x14ac:dyDescent="0.2">
      <c r="A4567" s="31"/>
      <c r="B4567" s="32"/>
      <c r="C4567" s="71" t="s">
        <v>8427</v>
      </c>
      <c r="D4567" s="64"/>
      <c r="E4567" s="65">
        <v>8</v>
      </c>
      <c r="F4567" s="34"/>
      <c r="G4567" s="34"/>
      <c r="H4567" s="33"/>
      <c r="I4567" s="33"/>
      <c r="J4567" s="33"/>
      <c r="K4567" s="33"/>
    </row>
    <row r="4568" spans="1:11" outlineLevel="1" x14ac:dyDescent="0.2">
      <c r="A4568" s="31"/>
      <c r="B4568" s="32"/>
      <c r="C4568" s="71" t="s">
        <v>8428</v>
      </c>
      <c r="D4568" s="64"/>
      <c r="E4568" s="65">
        <v>18</v>
      </c>
      <c r="F4568" s="34"/>
      <c r="G4568" s="34"/>
      <c r="H4568" s="33"/>
      <c r="I4568" s="33"/>
      <c r="J4568" s="33"/>
      <c r="K4568" s="33"/>
    </row>
    <row r="4569" spans="1:11" outlineLevel="1" x14ac:dyDescent="0.2">
      <c r="A4569" s="31"/>
      <c r="B4569" s="32"/>
      <c r="C4569" s="71" t="s">
        <v>917</v>
      </c>
      <c r="D4569" s="64"/>
      <c r="E4569" s="65"/>
      <c r="F4569" s="34"/>
      <c r="G4569" s="34"/>
      <c r="H4569" s="33"/>
      <c r="I4569" s="33"/>
      <c r="J4569" s="33"/>
      <c r="K4569" s="33"/>
    </row>
    <row r="4570" spans="1:11" outlineLevel="1" x14ac:dyDescent="0.2">
      <c r="A4570" s="31"/>
      <c r="B4570" s="32"/>
      <c r="C4570" s="71" t="s">
        <v>8429</v>
      </c>
      <c r="D4570" s="64"/>
      <c r="E4570" s="65">
        <v>4</v>
      </c>
      <c r="F4570" s="34"/>
      <c r="G4570" s="34"/>
      <c r="H4570" s="33"/>
      <c r="I4570" s="33"/>
      <c r="J4570" s="33"/>
      <c r="K4570" s="33"/>
    </row>
    <row r="4571" spans="1:11" outlineLevel="1" x14ac:dyDescent="0.2">
      <c r="A4571" s="31"/>
      <c r="B4571" s="32"/>
      <c r="C4571" s="71" t="s">
        <v>8430</v>
      </c>
      <c r="D4571" s="64"/>
      <c r="E4571" s="65">
        <v>8</v>
      </c>
      <c r="F4571" s="34"/>
      <c r="G4571" s="34"/>
      <c r="H4571" s="33"/>
      <c r="I4571" s="33"/>
      <c r="J4571" s="33"/>
      <c r="K4571" s="33"/>
    </row>
    <row r="4572" spans="1:11" outlineLevel="1" x14ac:dyDescent="0.2">
      <c r="A4572" s="31"/>
      <c r="B4572" s="32"/>
      <c r="C4572" s="71" t="s">
        <v>8431</v>
      </c>
      <c r="D4572" s="64"/>
      <c r="E4572" s="65">
        <v>8</v>
      </c>
      <c r="F4572" s="34"/>
      <c r="G4572" s="34"/>
      <c r="H4572" s="33"/>
      <c r="I4572" s="33"/>
      <c r="J4572" s="33"/>
      <c r="K4572" s="33"/>
    </row>
    <row r="4573" spans="1:11" outlineLevel="1" x14ac:dyDescent="0.2">
      <c r="A4573" s="31"/>
      <c r="B4573" s="32"/>
      <c r="C4573" s="71" t="s">
        <v>8432</v>
      </c>
      <c r="D4573" s="64"/>
      <c r="E4573" s="65">
        <v>8</v>
      </c>
      <c r="F4573" s="34"/>
      <c r="G4573" s="34"/>
      <c r="H4573" s="33"/>
      <c r="I4573" s="33"/>
      <c r="J4573" s="33"/>
      <c r="K4573" s="33"/>
    </row>
    <row r="4574" spans="1:11" outlineLevel="1" x14ac:dyDescent="0.2">
      <c r="A4574" s="31"/>
      <c r="B4574" s="32"/>
      <c r="C4574" s="71" t="s">
        <v>8433</v>
      </c>
      <c r="D4574" s="64"/>
      <c r="E4574" s="65">
        <v>12</v>
      </c>
      <c r="F4574" s="34"/>
      <c r="G4574" s="34"/>
      <c r="H4574" s="33"/>
      <c r="I4574" s="33"/>
      <c r="J4574" s="33"/>
      <c r="K4574" s="33"/>
    </row>
    <row r="4575" spans="1:11" outlineLevel="1" x14ac:dyDescent="0.2">
      <c r="A4575" s="31"/>
      <c r="B4575" s="32"/>
      <c r="C4575" s="71" t="s">
        <v>8434</v>
      </c>
      <c r="D4575" s="64"/>
      <c r="E4575" s="65">
        <v>8</v>
      </c>
      <c r="F4575" s="34"/>
      <c r="G4575" s="34"/>
      <c r="H4575" s="33"/>
      <c r="I4575" s="33"/>
      <c r="J4575" s="33"/>
      <c r="K4575" s="33"/>
    </row>
    <row r="4576" spans="1:11" outlineLevel="1" x14ac:dyDescent="0.2">
      <c r="A4576" s="31"/>
      <c r="B4576" s="32"/>
      <c r="C4576" s="71" t="s">
        <v>8435</v>
      </c>
      <c r="D4576" s="64"/>
      <c r="E4576" s="65">
        <v>8</v>
      </c>
      <c r="F4576" s="34"/>
      <c r="G4576" s="34"/>
      <c r="H4576" s="33"/>
      <c r="I4576" s="33"/>
      <c r="J4576" s="33"/>
      <c r="K4576" s="33"/>
    </row>
    <row r="4577" spans="1:11" outlineLevel="1" x14ac:dyDescent="0.2">
      <c r="A4577" s="31"/>
      <c r="B4577" s="32"/>
      <c r="C4577" s="71" t="s">
        <v>8436</v>
      </c>
      <c r="D4577" s="64"/>
      <c r="E4577" s="65">
        <v>8</v>
      </c>
      <c r="F4577" s="34"/>
      <c r="G4577" s="34"/>
      <c r="H4577" s="33"/>
      <c r="I4577" s="33"/>
      <c r="J4577" s="33"/>
      <c r="K4577" s="33"/>
    </row>
    <row r="4578" spans="1:11" outlineLevel="1" x14ac:dyDescent="0.2">
      <c r="A4578" s="31"/>
      <c r="B4578" s="32"/>
      <c r="C4578" s="71" t="s">
        <v>8437</v>
      </c>
      <c r="D4578" s="64"/>
      <c r="E4578" s="65">
        <v>8</v>
      </c>
      <c r="F4578" s="34"/>
      <c r="G4578" s="34"/>
      <c r="H4578" s="33"/>
      <c r="I4578" s="33"/>
      <c r="J4578" s="33"/>
      <c r="K4578" s="33"/>
    </row>
    <row r="4579" spans="1:11" outlineLevel="1" x14ac:dyDescent="0.2">
      <c r="A4579" s="31"/>
      <c r="B4579" s="32"/>
      <c r="C4579" s="71" t="s">
        <v>8438</v>
      </c>
      <c r="D4579" s="64"/>
      <c r="E4579" s="65">
        <v>10</v>
      </c>
      <c r="F4579" s="34"/>
      <c r="G4579" s="34"/>
      <c r="H4579" s="33"/>
      <c r="I4579" s="33"/>
      <c r="J4579" s="33"/>
      <c r="K4579" s="33"/>
    </row>
    <row r="4580" spans="1:11" outlineLevel="1" x14ac:dyDescent="0.2">
      <c r="A4580" s="31"/>
      <c r="B4580" s="32"/>
      <c r="C4580" s="71" t="s">
        <v>8439</v>
      </c>
      <c r="D4580" s="64"/>
      <c r="E4580" s="65">
        <v>10</v>
      </c>
      <c r="F4580" s="34"/>
      <c r="G4580" s="34"/>
      <c r="H4580" s="33"/>
      <c r="I4580" s="33"/>
      <c r="J4580" s="33"/>
      <c r="K4580" s="33"/>
    </row>
    <row r="4581" spans="1:11" outlineLevel="1" x14ac:dyDescent="0.2">
      <c r="A4581" s="31"/>
      <c r="B4581" s="32"/>
      <c r="C4581" s="71" t="s">
        <v>8440</v>
      </c>
      <c r="D4581" s="64"/>
      <c r="E4581" s="65">
        <v>8</v>
      </c>
      <c r="F4581" s="34"/>
      <c r="G4581" s="34"/>
      <c r="H4581" s="33"/>
      <c r="I4581" s="33"/>
      <c r="J4581" s="33"/>
      <c r="K4581" s="33"/>
    </row>
    <row r="4582" spans="1:11" outlineLevel="1" x14ac:dyDescent="0.2">
      <c r="A4582" s="31"/>
      <c r="B4582" s="32"/>
      <c r="C4582" s="71" t="s">
        <v>8441</v>
      </c>
      <c r="D4582" s="64"/>
      <c r="E4582" s="65">
        <v>12</v>
      </c>
      <c r="F4582" s="34"/>
      <c r="G4582" s="34"/>
      <c r="H4582" s="33"/>
      <c r="I4582" s="33"/>
      <c r="J4582" s="33"/>
      <c r="K4582" s="33"/>
    </row>
    <row r="4583" spans="1:11" outlineLevel="1" x14ac:dyDescent="0.2">
      <c r="A4583" s="31"/>
      <c r="B4583" s="32"/>
      <c r="C4583" s="71" t="s">
        <v>8442</v>
      </c>
      <c r="D4583" s="64"/>
      <c r="E4583" s="65">
        <v>10</v>
      </c>
      <c r="F4583" s="34"/>
      <c r="G4583" s="34"/>
      <c r="H4583" s="33"/>
      <c r="I4583" s="33"/>
      <c r="J4583" s="33"/>
      <c r="K4583" s="33"/>
    </row>
    <row r="4584" spans="1:11" outlineLevel="1" x14ac:dyDescent="0.2">
      <c r="A4584" s="31"/>
      <c r="B4584" s="32"/>
      <c r="C4584" s="71" t="s">
        <v>8443</v>
      </c>
      <c r="D4584" s="64"/>
      <c r="E4584" s="65">
        <v>6</v>
      </c>
      <c r="F4584" s="34"/>
      <c r="G4584" s="34"/>
      <c r="H4584" s="33"/>
      <c r="I4584" s="33"/>
      <c r="J4584" s="33"/>
      <c r="K4584" s="33"/>
    </row>
    <row r="4585" spans="1:11" outlineLevel="1" x14ac:dyDescent="0.2">
      <c r="A4585" s="31"/>
      <c r="B4585" s="32"/>
      <c r="C4585" s="71" t="s">
        <v>8444</v>
      </c>
      <c r="D4585" s="64"/>
      <c r="E4585" s="65">
        <v>6</v>
      </c>
      <c r="F4585" s="34"/>
      <c r="G4585" s="34"/>
      <c r="H4585" s="33"/>
      <c r="I4585" s="33"/>
      <c r="J4585" s="33"/>
      <c r="K4585" s="33"/>
    </row>
    <row r="4586" spans="1:11" outlineLevel="1" x14ac:dyDescent="0.2">
      <c r="A4586" s="31"/>
      <c r="B4586" s="32"/>
      <c r="C4586" s="71" t="s">
        <v>8445</v>
      </c>
      <c r="D4586" s="64"/>
      <c r="E4586" s="65">
        <v>8</v>
      </c>
      <c r="F4586" s="34"/>
      <c r="G4586" s="34"/>
      <c r="H4586" s="33"/>
      <c r="I4586" s="33"/>
      <c r="J4586" s="33"/>
      <c r="K4586" s="33"/>
    </row>
    <row r="4587" spans="1:11" outlineLevel="1" x14ac:dyDescent="0.2">
      <c r="A4587" s="31"/>
      <c r="B4587" s="32"/>
      <c r="C4587" s="71" t="s">
        <v>8446</v>
      </c>
      <c r="D4587" s="64"/>
      <c r="E4587" s="65">
        <v>4</v>
      </c>
      <c r="F4587" s="34"/>
      <c r="G4587" s="34"/>
      <c r="H4587" s="33"/>
      <c r="I4587" s="33"/>
      <c r="J4587" s="33"/>
      <c r="K4587" s="33"/>
    </row>
    <row r="4588" spans="1:11" outlineLevel="1" x14ac:dyDescent="0.2">
      <c r="A4588" s="31"/>
      <c r="B4588" s="32"/>
      <c r="C4588" s="71" t="s">
        <v>8447</v>
      </c>
      <c r="D4588" s="64"/>
      <c r="E4588" s="65">
        <v>12</v>
      </c>
      <c r="F4588" s="34"/>
      <c r="G4588" s="34"/>
      <c r="H4588" s="33"/>
      <c r="I4588" s="33"/>
      <c r="J4588" s="33"/>
      <c r="K4588" s="33"/>
    </row>
    <row r="4589" spans="1:11" outlineLevel="1" x14ac:dyDescent="0.2">
      <c r="A4589" s="31"/>
      <c r="B4589" s="32"/>
      <c r="C4589" s="71" t="s">
        <v>8448</v>
      </c>
      <c r="D4589" s="64"/>
      <c r="E4589" s="65">
        <v>8</v>
      </c>
      <c r="F4589" s="34"/>
      <c r="G4589" s="34"/>
      <c r="H4589" s="33"/>
      <c r="I4589" s="33"/>
      <c r="J4589" s="33"/>
      <c r="K4589" s="33"/>
    </row>
    <row r="4590" spans="1:11" outlineLevel="1" x14ac:dyDescent="0.2">
      <c r="A4590" s="31"/>
      <c r="B4590" s="32"/>
      <c r="C4590" s="71" t="s">
        <v>8449</v>
      </c>
      <c r="D4590" s="64"/>
      <c r="E4590" s="65">
        <v>8</v>
      </c>
      <c r="F4590" s="34"/>
      <c r="G4590" s="34"/>
      <c r="H4590" s="33"/>
      <c r="I4590" s="33"/>
      <c r="J4590" s="33"/>
      <c r="K4590" s="33"/>
    </row>
    <row r="4591" spans="1:11" outlineLevel="1" x14ac:dyDescent="0.2">
      <c r="A4591" s="31"/>
      <c r="B4591" s="32"/>
      <c r="C4591" s="71" t="s">
        <v>8450</v>
      </c>
      <c r="D4591" s="64"/>
      <c r="E4591" s="65">
        <v>12</v>
      </c>
      <c r="F4591" s="34"/>
      <c r="G4591" s="34"/>
      <c r="H4591" s="33"/>
      <c r="I4591" s="33"/>
      <c r="J4591" s="33"/>
      <c r="K4591" s="33"/>
    </row>
    <row r="4592" spans="1:11" outlineLevel="1" x14ac:dyDescent="0.2">
      <c r="A4592" s="31"/>
      <c r="B4592" s="32"/>
      <c r="C4592" s="71" t="s">
        <v>8451</v>
      </c>
      <c r="D4592" s="64"/>
      <c r="E4592" s="65">
        <v>8</v>
      </c>
      <c r="F4592" s="34"/>
      <c r="G4592" s="34"/>
      <c r="H4592" s="33"/>
      <c r="I4592" s="33"/>
      <c r="J4592" s="33"/>
      <c r="K4592" s="33"/>
    </row>
    <row r="4593" spans="1:11" outlineLevel="1" x14ac:dyDescent="0.2">
      <c r="A4593" s="31"/>
      <c r="B4593" s="32"/>
      <c r="C4593" s="71" t="s">
        <v>926</v>
      </c>
      <c r="D4593" s="64"/>
      <c r="E4593" s="65"/>
      <c r="F4593" s="34"/>
      <c r="G4593" s="34"/>
      <c r="H4593" s="33"/>
      <c r="I4593" s="33"/>
      <c r="J4593" s="33"/>
      <c r="K4593" s="33"/>
    </row>
    <row r="4594" spans="1:11" outlineLevel="1" x14ac:dyDescent="0.2">
      <c r="A4594" s="31"/>
      <c r="B4594" s="32"/>
      <c r="C4594" s="71" t="s">
        <v>8452</v>
      </c>
      <c r="D4594" s="64"/>
      <c r="E4594" s="65">
        <v>10</v>
      </c>
      <c r="F4594" s="34"/>
      <c r="G4594" s="34"/>
      <c r="H4594" s="33"/>
      <c r="I4594" s="33"/>
      <c r="J4594" s="33"/>
      <c r="K4594" s="33"/>
    </row>
    <row r="4595" spans="1:11" outlineLevel="1" x14ac:dyDescent="0.2">
      <c r="A4595" s="31"/>
      <c r="B4595" s="32"/>
      <c r="C4595" s="71" t="s">
        <v>8453</v>
      </c>
      <c r="D4595" s="64"/>
      <c r="E4595" s="65">
        <v>10</v>
      </c>
      <c r="F4595" s="34"/>
      <c r="G4595" s="34"/>
      <c r="H4595" s="33"/>
      <c r="I4595" s="33"/>
      <c r="J4595" s="33"/>
      <c r="K4595" s="33"/>
    </row>
    <row r="4596" spans="1:11" outlineLevel="1" x14ac:dyDescent="0.2">
      <c r="A4596" s="31"/>
      <c r="B4596" s="32"/>
      <c r="C4596" s="71" t="s">
        <v>8454</v>
      </c>
      <c r="D4596" s="64"/>
      <c r="E4596" s="65">
        <v>8</v>
      </c>
      <c r="F4596" s="34"/>
      <c r="G4596" s="34"/>
      <c r="H4596" s="33"/>
      <c r="I4596" s="33"/>
      <c r="J4596" s="33"/>
      <c r="K4596" s="33"/>
    </row>
    <row r="4597" spans="1:11" outlineLevel="1" x14ac:dyDescent="0.2">
      <c r="A4597" s="31"/>
      <c r="B4597" s="32"/>
      <c r="C4597" s="71" t="s">
        <v>8455</v>
      </c>
      <c r="D4597" s="64"/>
      <c r="E4597" s="65">
        <v>8</v>
      </c>
      <c r="F4597" s="34"/>
      <c r="G4597" s="34"/>
      <c r="H4597" s="33"/>
      <c r="I4597" s="33"/>
      <c r="J4597" s="33"/>
      <c r="K4597" s="33"/>
    </row>
    <row r="4598" spans="1:11" outlineLevel="1" x14ac:dyDescent="0.2">
      <c r="A4598" s="31"/>
      <c r="B4598" s="32"/>
      <c r="C4598" s="71" t="s">
        <v>8456</v>
      </c>
      <c r="D4598" s="64"/>
      <c r="E4598" s="65">
        <v>10</v>
      </c>
      <c r="F4598" s="34"/>
      <c r="G4598" s="34"/>
      <c r="H4598" s="33"/>
      <c r="I4598" s="33"/>
      <c r="J4598" s="33"/>
      <c r="K4598" s="33"/>
    </row>
    <row r="4599" spans="1:11" outlineLevel="1" x14ac:dyDescent="0.2">
      <c r="A4599" s="31"/>
      <c r="B4599" s="32"/>
      <c r="C4599" s="71" t="s">
        <v>8457</v>
      </c>
      <c r="D4599" s="64"/>
      <c r="E4599" s="65">
        <v>6</v>
      </c>
      <c r="F4599" s="34"/>
      <c r="G4599" s="34"/>
      <c r="H4599" s="33"/>
      <c r="I4599" s="33"/>
      <c r="J4599" s="33"/>
      <c r="K4599" s="33"/>
    </row>
    <row r="4600" spans="1:11" outlineLevel="1" x14ac:dyDescent="0.2">
      <c r="A4600" s="31"/>
      <c r="B4600" s="32"/>
      <c r="C4600" s="71" t="s">
        <v>8458</v>
      </c>
      <c r="D4600" s="64"/>
      <c r="E4600" s="65">
        <v>2.4</v>
      </c>
      <c r="F4600" s="34"/>
      <c r="G4600" s="34"/>
      <c r="H4600" s="33"/>
      <c r="I4600" s="33"/>
      <c r="J4600" s="33"/>
      <c r="K4600" s="33"/>
    </row>
    <row r="4601" spans="1:11" outlineLevel="1" x14ac:dyDescent="0.2">
      <c r="A4601" s="31"/>
      <c r="B4601" s="32"/>
      <c r="C4601" s="71" t="s">
        <v>8459</v>
      </c>
      <c r="D4601" s="64"/>
      <c r="E4601" s="65">
        <v>2.4</v>
      </c>
      <c r="F4601" s="34"/>
      <c r="G4601" s="34"/>
      <c r="H4601" s="33"/>
      <c r="I4601" s="33"/>
      <c r="J4601" s="33"/>
      <c r="K4601" s="33"/>
    </row>
    <row r="4602" spans="1:11" outlineLevel="1" x14ac:dyDescent="0.2">
      <c r="A4602" s="31"/>
      <c r="B4602" s="32"/>
      <c r="C4602" s="71" t="s">
        <v>8460</v>
      </c>
      <c r="D4602" s="64"/>
      <c r="E4602" s="65">
        <v>1.2</v>
      </c>
      <c r="F4602" s="34"/>
      <c r="G4602" s="34"/>
      <c r="H4602" s="33"/>
      <c r="I4602" s="33"/>
      <c r="J4602" s="33"/>
      <c r="K4602" s="33"/>
    </row>
    <row r="4603" spans="1:11" outlineLevel="1" x14ac:dyDescent="0.2">
      <c r="A4603" s="31"/>
      <c r="B4603" s="32"/>
      <c r="C4603" s="71" t="s">
        <v>8461</v>
      </c>
      <c r="D4603" s="64"/>
      <c r="E4603" s="65">
        <v>2.4</v>
      </c>
      <c r="F4603" s="34"/>
      <c r="G4603" s="34"/>
      <c r="H4603" s="33"/>
      <c r="I4603" s="33"/>
      <c r="J4603" s="33"/>
      <c r="K4603" s="33"/>
    </row>
    <row r="4604" spans="1:11" outlineLevel="1" x14ac:dyDescent="0.2">
      <c r="A4604" s="31"/>
      <c r="B4604" s="32"/>
      <c r="C4604" s="71" t="s">
        <v>938</v>
      </c>
      <c r="D4604" s="64"/>
      <c r="E4604" s="65"/>
      <c r="F4604" s="34"/>
      <c r="G4604" s="34"/>
      <c r="H4604" s="33"/>
      <c r="I4604" s="33"/>
      <c r="J4604" s="33"/>
      <c r="K4604" s="33"/>
    </row>
    <row r="4605" spans="1:11" outlineLevel="1" x14ac:dyDescent="0.2">
      <c r="A4605" s="31"/>
      <c r="B4605" s="32"/>
      <c r="C4605" s="71" t="s">
        <v>8462</v>
      </c>
      <c r="D4605" s="64"/>
      <c r="E4605" s="65">
        <v>10</v>
      </c>
      <c r="F4605" s="34"/>
      <c r="G4605" s="34"/>
      <c r="H4605" s="33"/>
      <c r="I4605" s="33"/>
      <c r="J4605" s="33"/>
      <c r="K4605" s="33"/>
    </row>
    <row r="4606" spans="1:11" outlineLevel="1" x14ac:dyDescent="0.2">
      <c r="A4606" s="31"/>
      <c r="B4606" s="32"/>
      <c r="C4606" s="71" t="s">
        <v>8463</v>
      </c>
      <c r="D4606" s="64"/>
      <c r="E4606" s="65">
        <v>10</v>
      </c>
      <c r="F4606" s="34"/>
      <c r="G4606" s="34"/>
      <c r="H4606" s="33"/>
      <c r="I4606" s="33"/>
      <c r="J4606" s="33"/>
      <c r="K4606" s="33"/>
    </row>
    <row r="4607" spans="1:11" outlineLevel="1" x14ac:dyDescent="0.2">
      <c r="A4607" s="31"/>
      <c r="B4607" s="32"/>
      <c r="C4607" s="71" t="s">
        <v>8464</v>
      </c>
      <c r="D4607" s="64"/>
      <c r="E4607" s="65">
        <v>8</v>
      </c>
      <c r="F4607" s="34"/>
      <c r="G4607" s="34"/>
      <c r="H4607" s="33"/>
      <c r="I4607" s="33"/>
      <c r="J4607" s="33"/>
      <c r="K4607" s="33"/>
    </row>
    <row r="4608" spans="1:11" outlineLevel="1" x14ac:dyDescent="0.2">
      <c r="A4608" s="31"/>
      <c r="B4608" s="32"/>
      <c r="C4608" s="71" t="s">
        <v>8465</v>
      </c>
      <c r="D4608" s="64"/>
      <c r="E4608" s="65">
        <v>10</v>
      </c>
      <c r="F4608" s="34"/>
      <c r="G4608" s="34"/>
      <c r="H4608" s="33"/>
      <c r="I4608" s="33"/>
      <c r="J4608" s="33"/>
      <c r="K4608" s="33"/>
    </row>
    <row r="4609" spans="1:11" outlineLevel="1" x14ac:dyDescent="0.2">
      <c r="A4609" s="31"/>
      <c r="B4609" s="32"/>
      <c r="C4609" s="71" t="s">
        <v>8466</v>
      </c>
      <c r="D4609" s="64"/>
      <c r="E4609" s="65">
        <v>10</v>
      </c>
      <c r="F4609" s="34"/>
      <c r="G4609" s="34"/>
      <c r="H4609" s="33"/>
      <c r="I4609" s="33"/>
      <c r="J4609" s="33"/>
      <c r="K4609" s="33"/>
    </row>
    <row r="4610" spans="1:11" outlineLevel="1" x14ac:dyDescent="0.2">
      <c r="A4610" s="31"/>
      <c r="B4610" s="32"/>
      <c r="C4610" s="71" t="s">
        <v>8467</v>
      </c>
      <c r="D4610" s="64"/>
      <c r="E4610" s="65">
        <v>6</v>
      </c>
      <c r="F4610" s="34"/>
      <c r="G4610" s="34"/>
      <c r="H4610" s="33"/>
      <c r="I4610" s="33"/>
      <c r="J4610" s="33"/>
      <c r="K4610" s="33"/>
    </row>
    <row r="4611" spans="1:11" outlineLevel="1" x14ac:dyDescent="0.2">
      <c r="A4611" s="31"/>
      <c r="B4611" s="32"/>
      <c r="C4611" s="71" t="s">
        <v>8468</v>
      </c>
      <c r="D4611" s="64"/>
      <c r="E4611" s="65">
        <v>2.4</v>
      </c>
      <c r="F4611" s="34"/>
      <c r="G4611" s="34"/>
      <c r="H4611" s="33"/>
      <c r="I4611" s="33"/>
      <c r="J4611" s="33"/>
      <c r="K4611" s="33"/>
    </row>
    <row r="4612" spans="1:11" outlineLevel="1" x14ac:dyDescent="0.2">
      <c r="A4612" s="31"/>
      <c r="B4612" s="32"/>
      <c r="C4612" s="71" t="s">
        <v>8469</v>
      </c>
      <c r="D4612" s="64"/>
      <c r="E4612" s="65">
        <v>2.4</v>
      </c>
      <c r="F4612" s="34"/>
      <c r="G4612" s="34"/>
      <c r="H4612" s="33"/>
      <c r="I4612" s="33"/>
      <c r="J4612" s="33"/>
      <c r="K4612" s="33"/>
    </row>
    <row r="4613" spans="1:11" outlineLevel="1" x14ac:dyDescent="0.2">
      <c r="A4613" s="31"/>
      <c r="B4613" s="32"/>
      <c r="C4613" s="71" t="s">
        <v>8470</v>
      </c>
      <c r="D4613" s="64"/>
      <c r="E4613" s="65">
        <v>2.4</v>
      </c>
      <c r="F4613" s="34"/>
      <c r="G4613" s="34"/>
      <c r="H4613" s="33"/>
      <c r="I4613" s="33"/>
      <c r="J4613" s="33"/>
      <c r="K4613" s="33"/>
    </row>
    <row r="4614" spans="1:11" outlineLevel="1" x14ac:dyDescent="0.2">
      <c r="A4614" s="31"/>
      <c r="B4614" s="32"/>
      <c r="C4614" s="71" t="s">
        <v>950</v>
      </c>
      <c r="D4614" s="64"/>
      <c r="E4614" s="65"/>
      <c r="F4614" s="34"/>
      <c r="G4614" s="34"/>
      <c r="H4614" s="33"/>
      <c r="I4614" s="33"/>
      <c r="J4614" s="33"/>
      <c r="K4614" s="33"/>
    </row>
    <row r="4615" spans="1:11" outlineLevel="1" x14ac:dyDescent="0.2">
      <c r="A4615" s="31"/>
      <c r="B4615" s="32"/>
      <c r="C4615" s="71" t="s">
        <v>8471</v>
      </c>
      <c r="D4615" s="64"/>
      <c r="E4615" s="65">
        <v>10</v>
      </c>
      <c r="F4615" s="34"/>
      <c r="G4615" s="34"/>
      <c r="H4615" s="33"/>
      <c r="I4615" s="33"/>
      <c r="J4615" s="33"/>
      <c r="K4615" s="33"/>
    </row>
    <row r="4616" spans="1:11" outlineLevel="1" x14ac:dyDescent="0.2">
      <c r="A4616" s="31"/>
      <c r="B4616" s="32"/>
      <c r="C4616" s="71" t="s">
        <v>8472</v>
      </c>
      <c r="D4616" s="64"/>
      <c r="E4616" s="65">
        <v>10</v>
      </c>
      <c r="F4616" s="34"/>
      <c r="G4616" s="34"/>
      <c r="H4616" s="33"/>
      <c r="I4616" s="33"/>
      <c r="J4616" s="33"/>
      <c r="K4616" s="33"/>
    </row>
    <row r="4617" spans="1:11" outlineLevel="1" x14ac:dyDescent="0.2">
      <c r="A4617" s="31"/>
      <c r="B4617" s="32"/>
      <c r="C4617" s="71" t="s">
        <v>8473</v>
      </c>
      <c r="D4617" s="64"/>
      <c r="E4617" s="65">
        <v>8</v>
      </c>
      <c r="F4617" s="34"/>
      <c r="G4617" s="34"/>
      <c r="H4617" s="33"/>
      <c r="I4617" s="33"/>
      <c r="J4617" s="33"/>
      <c r="K4617" s="33"/>
    </row>
    <row r="4618" spans="1:11" outlineLevel="1" x14ac:dyDescent="0.2">
      <c r="A4618" s="31"/>
      <c r="B4618" s="32"/>
      <c r="C4618" s="71" t="s">
        <v>8474</v>
      </c>
      <c r="D4618" s="64"/>
      <c r="E4618" s="65">
        <v>8</v>
      </c>
      <c r="F4618" s="34"/>
      <c r="G4618" s="34"/>
      <c r="H4618" s="33"/>
      <c r="I4618" s="33"/>
      <c r="J4618" s="33"/>
      <c r="K4618" s="33"/>
    </row>
    <row r="4619" spans="1:11" outlineLevel="1" x14ac:dyDescent="0.2">
      <c r="A4619" s="31"/>
      <c r="B4619" s="32"/>
      <c r="C4619" s="71" t="s">
        <v>8475</v>
      </c>
      <c r="D4619" s="64"/>
      <c r="E4619" s="65">
        <v>10</v>
      </c>
      <c r="F4619" s="34"/>
      <c r="G4619" s="34"/>
      <c r="H4619" s="33"/>
      <c r="I4619" s="33"/>
      <c r="J4619" s="33"/>
      <c r="K4619" s="33"/>
    </row>
    <row r="4620" spans="1:11" outlineLevel="1" x14ac:dyDescent="0.2">
      <c r="A4620" s="31"/>
      <c r="B4620" s="32"/>
      <c r="C4620" s="71" t="s">
        <v>8476</v>
      </c>
      <c r="D4620" s="64"/>
      <c r="E4620" s="65">
        <v>8</v>
      </c>
      <c r="F4620" s="34"/>
      <c r="G4620" s="34"/>
      <c r="H4620" s="33"/>
      <c r="I4620" s="33"/>
      <c r="J4620" s="33"/>
      <c r="K4620" s="33"/>
    </row>
    <row r="4621" spans="1:11" outlineLevel="1" x14ac:dyDescent="0.2">
      <c r="A4621" s="31"/>
      <c r="B4621" s="32"/>
      <c r="C4621" s="71" t="s">
        <v>8477</v>
      </c>
      <c r="D4621" s="64"/>
      <c r="E4621" s="65">
        <v>2.4</v>
      </c>
      <c r="F4621" s="34"/>
      <c r="G4621" s="34"/>
      <c r="H4621" s="33"/>
      <c r="I4621" s="33"/>
      <c r="J4621" s="33"/>
      <c r="K4621" s="33"/>
    </row>
    <row r="4622" spans="1:11" outlineLevel="1" x14ac:dyDescent="0.2">
      <c r="A4622" s="31"/>
      <c r="B4622" s="32"/>
      <c r="C4622" s="71" t="s">
        <v>997</v>
      </c>
      <c r="D4622" s="64"/>
      <c r="E4622" s="65"/>
      <c r="F4622" s="34"/>
      <c r="G4622" s="34"/>
      <c r="H4622" s="33"/>
      <c r="I4622" s="33"/>
      <c r="J4622" s="33"/>
      <c r="K4622" s="33"/>
    </row>
    <row r="4623" spans="1:11" outlineLevel="1" x14ac:dyDescent="0.2">
      <c r="A4623" s="31"/>
      <c r="B4623" s="32"/>
      <c r="C4623" s="71" t="s">
        <v>8478</v>
      </c>
      <c r="D4623" s="64"/>
      <c r="E4623" s="65">
        <v>8</v>
      </c>
      <c r="F4623" s="34"/>
      <c r="G4623" s="34"/>
      <c r="H4623" s="33"/>
      <c r="I4623" s="33"/>
      <c r="J4623" s="33"/>
      <c r="K4623" s="33"/>
    </row>
    <row r="4624" spans="1:11" outlineLevel="1" x14ac:dyDescent="0.2">
      <c r="A4624" s="31"/>
      <c r="B4624" s="32"/>
      <c r="C4624" s="71" t="s">
        <v>8479</v>
      </c>
      <c r="D4624" s="64"/>
      <c r="E4624" s="65">
        <v>10</v>
      </c>
      <c r="F4624" s="34"/>
      <c r="G4624" s="34"/>
      <c r="H4624" s="33"/>
      <c r="I4624" s="33"/>
      <c r="J4624" s="33"/>
      <c r="K4624" s="33"/>
    </row>
    <row r="4625" spans="1:11" outlineLevel="1" x14ac:dyDescent="0.2">
      <c r="A4625" s="31"/>
      <c r="B4625" s="32"/>
      <c r="C4625" s="71" t="s">
        <v>8480</v>
      </c>
      <c r="D4625" s="64"/>
      <c r="E4625" s="65">
        <v>8</v>
      </c>
      <c r="F4625" s="34"/>
      <c r="G4625" s="34"/>
      <c r="H4625" s="33"/>
      <c r="I4625" s="33"/>
      <c r="J4625" s="33"/>
      <c r="K4625" s="33"/>
    </row>
    <row r="4626" spans="1:11" outlineLevel="1" x14ac:dyDescent="0.2">
      <c r="A4626" s="31"/>
      <c r="B4626" s="32"/>
      <c r="C4626" s="71" t="s">
        <v>8481</v>
      </c>
      <c r="D4626" s="64"/>
      <c r="E4626" s="65">
        <v>8</v>
      </c>
      <c r="F4626" s="34"/>
      <c r="G4626" s="34"/>
      <c r="H4626" s="33"/>
      <c r="I4626" s="33"/>
      <c r="J4626" s="33"/>
      <c r="K4626" s="33"/>
    </row>
    <row r="4627" spans="1:11" outlineLevel="1" x14ac:dyDescent="0.2">
      <c r="A4627" s="31"/>
      <c r="B4627" s="32"/>
      <c r="C4627" s="71" t="s">
        <v>8482</v>
      </c>
      <c r="D4627" s="64"/>
      <c r="E4627" s="65">
        <v>8</v>
      </c>
      <c r="F4627" s="34"/>
      <c r="G4627" s="34"/>
      <c r="H4627" s="33"/>
      <c r="I4627" s="33"/>
      <c r="J4627" s="33"/>
      <c r="K4627" s="33"/>
    </row>
    <row r="4628" spans="1:11" outlineLevel="1" x14ac:dyDescent="0.2">
      <c r="A4628" s="31"/>
      <c r="B4628" s="32"/>
      <c r="C4628" s="71" t="s">
        <v>8483</v>
      </c>
      <c r="D4628" s="64"/>
      <c r="E4628" s="65">
        <v>8</v>
      </c>
      <c r="F4628" s="34"/>
      <c r="G4628" s="34"/>
      <c r="H4628" s="33"/>
      <c r="I4628" s="33"/>
      <c r="J4628" s="33"/>
      <c r="K4628" s="33"/>
    </row>
    <row r="4629" spans="1:11" outlineLevel="1" x14ac:dyDescent="0.2">
      <c r="A4629" s="31"/>
      <c r="B4629" s="32"/>
      <c r="C4629" s="71" t="s">
        <v>8484</v>
      </c>
      <c r="D4629" s="64"/>
      <c r="E4629" s="65">
        <v>8</v>
      </c>
      <c r="F4629" s="34"/>
      <c r="G4629" s="34"/>
      <c r="H4629" s="33"/>
      <c r="I4629" s="33"/>
      <c r="J4629" s="33"/>
      <c r="K4629" s="33"/>
    </row>
    <row r="4630" spans="1:11" outlineLevel="1" x14ac:dyDescent="0.2">
      <c r="A4630" s="43">
        <v>337</v>
      </c>
      <c r="B4630" s="44" t="s">
        <v>3802</v>
      </c>
      <c r="C4630" s="59" t="s">
        <v>3803</v>
      </c>
      <c r="D4630" s="45" t="s">
        <v>172</v>
      </c>
      <c r="E4630" s="46">
        <v>358.20600000000002</v>
      </c>
      <c r="F4630" s="47">
        <v>0</v>
      </c>
      <c r="G4630" s="48">
        <f>ROUND(E4630*F4630,2)</f>
        <v>0</v>
      </c>
      <c r="H4630" s="46">
        <v>6.3000000000000003E-4</v>
      </c>
      <c r="I4630" s="46">
        <f>ROUND(E4630*H4630,2)</f>
        <v>0.23</v>
      </c>
      <c r="J4630" s="46">
        <v>0</v>
      </c>
      <c r="K4630" s="46">
        <f>ROUND(E4630*J4630,2)</f>
        <v>0</v>
      </c>
    </row>
    <row r="4631" spans="1:11" outlineLevel="1" x14ac:dyDescent="0.2">
      <c r="A4631" s="31"/>
      <c r="B4631" s="32"/>
      <c r="C4631" s="71" t="s">
        <v>8485</v>
      </c>
      <c r="D4631" s="64"/>
      <c r="E4631" s="65"/>
      <c r="F4631" s="34"/>
      <c r="G4631" s="34"/>
      <c r="H4631" s="33"/>
      <c r="I4631" s="33"/>
      <c r="J4631" s="33"/>
      <c r="K4631" s="33"/>
    </row>
    <row r="4632" spans="1:11" outlineLevel="1" x14ac:dyDescent="0.2">
      <c r="A4632" s="31"/>
      <c r="B4632" s="32"/>
      <c r="C4632" s="71" t="s">
        <v>8486</v>
      </c>
      <c r="D4632" s="64"/>
      <c r="E4632" s="65">
        <v>121.086</v>
      </c>
      <c r="F4632" s="34"/>
      <c r="G4632" s="34"/>
      <c r="H4632" s="33"/>
      <c r="I4632" s="33"/>
      <c r="J4632" s="33"/>
      <c r="K4632" s="33"/>
    </row>
    <row r="4633" spans="1:11" outlineLevel="1" x14ac:dyDescent="0.2">
      <c r="A4633" s="31"/>
      <c r="B4633" s="32"/>
      <c r="C4633" s="71" t="s">
        <v>8487</v>
      </c>
      <c r="D4633" s="64"/>
      <c r="E4633" s="65">
        <v>28.638000000000002</v>
      </c>
      <c r="F4633" s="34"/>
      <c r="G4633" s="34"/>
      <c r="H4633" s="33"/>
      <c r="I4633" s="33"/>
      <c r="J4633" s="33"/>
      <c r="K4633" s="33"/>
    </row>
    <row r="4634" spans="1:11" outlineLevel="1" x14ac:dyDescent="0.2">
      <c r="A4634" s="31"/>
      <c r="B4634" s="32"/>
      <c r="C4634" s="71" t="s">
        <v>8488</v>
      </c>
      <c r="D4634" s="64"/>
      <c r="E4634" s="65">
        <v>71.11</v>
      </c>
      <c r="F4634" s="34"/>
      <c r="G4634" s="34"/>
      <c r="H4634" s="33"/>
      <c r="I4634" s="33"/>
      <c r="J4634" s="33"/>
      <c r="K4634" s="33"/>
    </row>
    <row r="4635" spans="1:11" outlineLevel="1" x14ac:dyDescent="0.2">
      <c r="A4635" s="31"/>
      <c r="B4635" s="32"/>
      <c r="C4635" s="71" t="s">
        <v>8489</v>
      </c>
      <c r="D4635" s="64"/>
      <c r="E4635" s="65">
        <v>31.824000000000002</v>
      </c>
      <c r="F4635" s="34"/>
      <c r="G4635" s="34"/>
      <c r="H4635" s="33"/>
      <c r="I4635" s="33"/>
      <c r="J4635" s="33"/>
      <c r="K4635" s="33"/>
    </row>
    <row r="4636" spans="1:11" outlineLevel="1" x14ac:dyDescent="0.2">
      <c r="A4636" s="31"/>
      <c r="B4636" s="32"/>
      <c r="C4636" s="71" t="s">
        <v>8490</v>
      </c>
      <c r="D4636" s="64"/>
      <c r="E4636" s="65">
        <v>52.363999999999997</v>
      </c>
      <c r="F4636" s="34"/>
      <c r="G4636" s="34"/>
      <c r="H4636" s="33"/>
      <c r="I4636" s="33"/>
      <c r="J4636" s="33"/>
      <c r="K4636" s="33"/>
    </row>
    <row r="4637" spans="1:11" outlineLevel="1" x14ac:dyDescent="0.2">
      <c r="A4637" s="31"/>
      <c r="B4637" s="32"/>
      <c r="C4637" s="71" t="s">
        <v>8491</v>
      </c>
      <c r="D4637" s="64"/>
      <c r="E4637" s="65">
        <v>43.264000000000003</v>
      </c>
      <c r="F4637" s="34"/>
      <c r="G4637" s="34"/>
      <c r="H4637" s="33"/>
      <c r="I4637" s="33"/>
      <c r="J4637" s="33"/>
      <c r="K4637" s="33"/>
    </row>
    <row r="4638" spans="1:11" outlineLevel="1" x14ac:dyDescent="0.2">
      <c r="A4638" s="31"/>
      <c r="B4638" s="32"/>
      <c r="C4638" s="71" t="s">
        <v>8492</v>
      </c>
      <c r="D4638" s="64"/>
      <c r="E4638" s="65">
        <v>9.92</v>
      </c>
      <c r="F4638" s="34"/>
      <c r="G4638" s="34"/>
      <c r="H4638" s="33"/>
      <c r="I4638" s="33"/>
      <c r="J4638" s="33"/>
      <c r="K4638" s="33"/>
    </row>
    <row r="4639" spans="1:11" outlineLevel="1" x14ac:dyDescent="0.2">
      <c r="A4639" s="43">
        <v>338</v>
      </c>
      <c r="B4639" s="44" t="s">
        <v>3816</v>
      </c>
      <c r="C4639" s="59" t="s">
        <v>3817</v>
      </c>
      <c r="D4639" s="45" t="s">
        <v>373</v>
      </c>
      <c r="E4639" s="46">
        <v>129.58000000000001</v>
      </c>
      <c r="F4639" s="47">
        <v>0</v>
      </c>
      <c r="G4639" s="48">
        <f>ROUND(E4639*F4639,2)</f>
        <v>0</v>
      </c>
      <c r="H4639" s="46">
        <v>3.3E-4</v>
      </c>
      <c r="I4639" s="46">
        <f>ROUND(E4639*H4639,2)</f>
        <v>0.04</v>
      </c>
      <c r="J4639" s="46">
        <v>0</v>
      </c>
      <c r="K4639" s="46">
        <f>ROUND(E4639*J4639,2)</f>
        <v>0</v>
      </c>
    </row>
    <row r="4640" spans="1:11" ht="33.75" outlineLevel="1" x14ac:dyDescent="0.2">
      <c r="A4640" s="31"/>
      <c r="B4640" s="32"/>
      <c r="C4640" s="71" t="s">
        <v>8493</v>
      </c>
      <c r="D4640" s="64"/>
      <c r="E4640" s="65">
        <v>129.58000000000001</v>
      </c>
      <c r="F4640" s="34"/>
      <c r="G4640" s="34"/>
      <c r="H4640" s="33"/>
      <c r="I4640" s="33"/>
      <c r="J4640" s="33"/>
      <c r="K4640" s="33"/>
    </row>
    <row r="4641" spans="1:11" ht="22.5" outlineLevel="1" x14ac:dyDescent="0.2">
      <c r="A4641" s="43">
        <v>339</v>
      </c>
      <c r="B4641" s="44" t="s">
        <v>3822</v>
      </c>
      <c r="C4641" s="59" t="s">
        <v>8494</v>
      </c>
      <c r="D4641" s="45" t="s">
        <v>172</v>
      </c>
      <c r="E4641" s="46">
        <v>10.304</v>
      </c>
      <c r="F4641" s="47">
        <v>0</v>
      </c>
      <c r="G4641" s="48">
        <f>ROUND(E4641*F4641,2)</f>
        <v>0</v>
      </c>
      <c r="H4641" s="46">
        <v>4.5999999999999999E-3</v>
      </c>
      <c r="I4641" s="46">
        <f>ROUND(E4641*H4641,2)</f>
        <v>0.05</v>
      </c>
      <c r="J4641" s="46">
        <v>0</v>
      </c>
      <c r="K4641" s="46">
        <f>ROUND(E4641*J4641,2)</f>
        <v>0</v>
      </c>
    </row>
    <row r="4642" spans="1:11" outlineLevel="1" x14ac:dyDescent="0.2">
      <c r="A4642" s="31"/>
      <c r="B4642" s="32"/>
      <c r="C4642" s="71" t="s">
        <v>8297</v>
      </c>
      <c r="D4642" s="64"/>
      <c r="E4642" s="65">
        <v>8.9600000000000009</v>
      </c>
      <c r="F4642" s="34"/>
      <c r="G4642" s="34"/>
      <c r="H4642" s="33"/>
      <c r="I4642" s="33"/>
      <c r="J4642" s="33"/>
      <c r="K4642" s="33"/>
    </row>
    <row r="4643" spans="1:11" outlineLevel="1" x14ac:dyDescent="0.2">
      <c r="A4643" s="31"/>
      <c r="B4643" s="32"/>
      <c r="C4643" s="72" t="s">
        <v>392</v>
      </c>
      <c r="D4643" s="66"/>
      <c r="E4643" s="67">
        <v>1.3440000000000001</v>
      </c>
      <c r="F4643" s="34"/>
      <c r="G4643" s="34"/>
      <c r="H4643" s="33"/>
      <c r="I4643" s="33"/>
      <c r="J4643" s="33"/>
      <c r="K4643" s="33"/>
    </row>
    <row r="4644" spans="1:11" ht="22.5" outlineLevel="1" x14ac:dyDescent="0.2">
      <c r="A4644" s="43">
        <v>340</v>
      </c>
      <c r="B4644" s="44" t="s">
        <v>3824</v>
      </c>
      <c r="C4644" s="59" t="s">
        <v>3825</v>
      </c>
      <c r="D4644" s="45" t="s">
        <v>172</v>
      </c>
      <c r="E4644" s="46">
        <v>870.38900000000001</v>
      </c>
      <c r="F4644" s="47">
        <v>0</v>
      </c>
      <c r="G4644" s="48">
        <f>ROUND(E4644*F4644,2)</f>
        <v>0</v>
      </c>
      <c r="H4644" s="46">
        <v>4.4999999999999997E-3</v>
      </c>
      <c r="I4644" s="46">
        <f>ROUND(E4644*H4644,2)</f>
        <v>3.92</v>
      </c>
      <c r="J4644" s="46">
        <v>0</v>
      </c>
      <c r="K4644" s="46">
        <f>ROUND(E4644*J4644,2)</f>
        <v>0</v>
      </c>
    </row>
    <row r="4645" spans="1:11" outlineLevel="1" x14ac:dyDescent="0.2">
      <c r="A4645" s="31"/>
      <c r="B4645" s="32"/>
      <c r="C4645" s="71" t="s">
        <v>8296</v>
      </c>
      <c r="D4645" s="64"/>
      <c r="E4645" s="65">
        <v>747.9</v>
      </c>
      <c r="F4645" s="34"/>
      <c r="G4645" s="34"/>
      <c r="H4645" s="33"/>
      <c r="I4645" s="33"/>
      <c r="J4645" s="33"/>
      <c r="K4645" s="33"/>
    </row>
    <row r="4646" spans="1:11" outlineLevel="1" x14ac:dyDescent="0.2">
      <c r="A4646" s="31"/>
      <c r="B4646" s="32"/>
      <c r="C4646" s="71" t="s">
        <v>8297</v>
      </c>
      <c r="D4646" s="64"/>
      <c r="E4646" s="65">
        <v>8.9600000000000009</v>
      </c>
      <c r="F4646" s="34"/>
      <c r="G4646" s="34"/>
      <c r="H4646" s="33"/>
      <c r="I4646" s="33"/>
      <c r="J4646" s="33"/>
      <c r="K4646" s="33"/>
    </row>
    <row r="4647" spans="1:11" outlineLevel="1" x14ac:dyDescent="0.2">
      <c r="A4647" s="31"/>
      <c r="B4647" s="32"/>
      <c r="C4647" s="72" t="s">
        <v>392</v>
      </c>
      <c r="D4647" s="66"/>
      <c r="E4647" s="67">
        <v>113.529</v>
      </c>
      <c r="F4647" s="34"/>
      <c r="G4647" s="34"/>
      <c r="H4647" s="33"/>
      <c r="I4647" s="33"/>
      <c r="J4647" s="33"/>
      <c r="K4647" s="33"/>
    </row>
    <row r="4648" spans="1:11" ht="22.5" outlineLevel="1" x14ac:dyDescent="0.2">
      <c r="A4648" s="43">
        <v>341</v>
      </c>
      <c r="B4648" s="44" t="s">
        <v>3826</v>
      </c>
      <c r="C4648" s="59" t="s">
        <v>3827</v>
      </c>
      <c r="D4648" s="45" t="s">
        <v>172</v>
      </c>
      <c r="E4648" s="46">
        <v>394.02659999999997</v>
      </c>
      <c r="F4648" s="47">
        <v>0</v>
      </c>
      <c r="G4648" s="48">
        <f>ROUND(E4648*F4648,2)</f>
        <v>0</v>
      </c>
      <c r="H4648" s="46">
        <v>2.0000000000000001E-4</v>
      </c>
      <c r="I4648" s="46">
        <f>ROUND(E4648*H4648,2)</f>
        <v>0.08</v>
      </c>
      <c r="J4648" s="46">
        <v>0</v>
      </c>
      <c r="K4648" s="46">
        <f>ROUND(E4648*J4648,2)</f>
        <v>0</v>
      </c>
    </row>
    <row r="4649" spans="1:11" outlineLevel="1" x14ac:dyDescent="0.2">
      <c r="A4649" s="31"/>
      <c r="B4649" s="32"/>
      <c r="C4649" s="71" t="s">
        <v>8495</v>
      </c>
      <c r="D4649" s="64"/>
      <c r="E4649" s="65">
        <v>358.20600000000002</v>
      </c>
      <c r="F4649" s="34"/>
      <c r="G4649" s="34"/>
      <c r="H4649" s="33"/>
      <c r="I4649" s="33"/>
      <c r="J4649" s="33"/>
      <c r="K4649" s="33"/>
    </row>
    <row r="4650" spans="1:11" outlineLevel="1" x14ac:dyDescent="0.2">
      <c r="A4650" s="31"/>
      <c r="B4650" s="32"/>
      <c r="C4650" s="72" t="s">
        <v>8496</v>
      </c>
      <c r="D4650" s="66"/>
      <c r="E4650" s="67">
        <v>35.820599999999999</v>
      </c>
      <c r="F4650" s="34"/>
      <c r="G4650" s="34"/>
      <c r="H4650" s="33"/>
      <c r="I4650" s="33"/>
      <c r="J4650" s="33"/>
      <c r="K4650" s="33"/>
    </row>
    <row r="4651" spans="1:11" outlineLevel="1" x14ac:dyDescent="0.2">
      <c r="A4651" s="43">
        <v>342</v>
      </c>
      <c r="B4651" s="44" t="s">
        <v>3830</v>
      </c>
      <c r="C4651" s="59" t="s">
        <v>3831</v>
      </c>
      <c r="D4651" s="45" t="s">
        <v>297</v>
      </c>
      <c r="E4651" s="46">
        <v>9.1204099999999997</v>
      </c>
      <c r="F4651" s="47">
        <v>0</v>
      </c>
      <c r="G4651" s="48">
        <f>ROUND(E4651*F4651,2)</f>
        <v>0</v>
      </c>
      <c r="H4651" s="46">
        <v>0</v>
      </c>
      <c r="I4651" s="46">
        <f>ROUND(E4651*H4651,2)</f>
        <v>0</v>
      </c>
      <c r="J4651" s="46">
        <v>0</v>
      </c>
      <c r="K4651" s="46">
        <f>ROUND(E4651*J4651,2)</f>
        <v>0</v>
      </c>
    </row>
    <row r="4652" spans="1:11" outlineLevel="1" x14ac:dyDescent="0.2">
      <c r="A4652" s="31"/>
      <c r="B4652" s="32"/>
      <c r="C4652" s="71" t="s">
        <v>3547</v>
      </c>
      <c r="D4652" s="64"/>
      <c r="E4652" s="65"/>
      <c r="F4652" s="34"/>
      <c r="G4652" s="34"/>
      <c r="H4652" s="33"/>
      <c r="I4652" s="33"/>
      <c r="J4652" s="33"/>
      <c r="K4652" s="33"/>
    </row>
    <row r="4653" spans="1:11" outlineLevel="1" x14ac:dyDescent="0.2">
      <c r="A4653" s="31"/>
      <c r="B4653" s="32"/>
      <c r="C4653" s="71" t="s">
        <v>8497</v>
      </c>
      <c r="D4653" s="64"/>
      <c r="E4653" s="65"/>
      <c r="F4653" s="34"/>
      <c r="G4653" s="34"/>
      <c r="H4653" s="33"/>
      <c r="I4653" s="33"/>
      <c r="J4653" s="33"/>
      <c r="K4653" s="33"/>
    </row>
    <row r="4654" spans="1:11" outlineLevel="1" x14ac:dyDescent="0.2">
      <c r="A4654" s="31"/>
      <c r="B4654" s="32"/>
      <c r="C4654" s="71" t="s">
        <v>8498</v>
      </c>
      <c r="D4654" s="64"/>
      <c r="E4654" s="65">
        <v>9.1204099999999997</v>
      </c>
      <c r="F4654" s="34"/>
      <c r="G4654" s="34"/>
      <c r="H4654" s="33"/>
      <c r="I4654" s="33"/>
      <c r="J4654" s="33"/>
      <c r="K4654" s="33"/>
    </row>
    <row r="4655" spans="1:11" x14ac:dyDescent="0.2">
      <c r="A4655" s="36" t="s">
        <v>148</v>
      </c>
      <c r="B4655" s="37" t="s">
        <v>68</v>
      </c>
      <c r="C4655" s="58" t="s">
        <v>69</v>
      </c>
      <c r="D4655" s="38"/>
      <c r="E4655" s="39"/>
      <c r="F4655" s="40"/>
      <c r="G4655" s="40">
        <f>SUM(G4656:G4680)</f>
        <v>0</v>
      </c>
      <c r="H4655" s="39"/>
      <c r="I4655" s="39">
        <f>SUM(I4656:I4680)</f>
        <v>1.07</v>
      </c>
      <c r="J4655" s="39"/>
      <c r="K4655" s="39">
        <f>SUM(K4656:K4680)</f>
        <v>7.71</v>
      </c>
    </row>
    <row r="4656" spans="1:11" ht="22.5" outlineLevel="1" x14ac:dyDescent="0.2">
      <c r="A4656" s="43">
        <v>343</v>
      </c>
      <c r="B4656" s="44" t="s">
        <v>3834</v>
      </c>
      <c r="C4656" s="59" t="s">
        <v>3835</v>
      </c>
      <c r="D4656" s="45" t="s">
        <v>172</v>
      </c>
      <c r="E4656" s="46">
        <v>220</v>
      </c>
      <c r="F4656" s="47">
        <v>0</v>
      </c>
      <c r="G4656" s="48">
        <f>ROUND(E4656*F4656,2)</f>
        <v>0</v>
      </c>
      <c r="H4656" s="46">
        <v>0</v>
      </c>
      <c r="I4656" s="46">
        <f>ROUND(E4656*H4656,2)</f>
        <v>0</v>
      </c>
      <c r="J4656" s="46">
        <v>6.0000000000000001E-3</v>
      </c>
      <c r="K4656" s="46">
        <f>ROUND(E4656*J4656,2)</f>
        <v>1.32</v>
      </c>
    </row>
    <row r="4657" spans="1:11" outlineLevel="1" x14ac:dyDescent="0.2">
      <c r="A4657" s="31"/>
      <c r="B4657" s="32"/>
      <c r="C4657" s="71" t="s">
        <v>8499</v>
      </c>
      <c r="D4657" s="64"/>
      <c r="E4657" s="65">
        <v>220</v>
      </c>
      <c r="F4657" s="34"/>
      <c r="G4657" s="34"/>
      <c r="H4657" s="33"/>
      <c r="I4657" s="33"/>
      <c r="J4657" s="33"/>
      <c r="K4657" s="33"/>
    </row>
    <row r="4658" spans="1:11" ht="22.5" outlineLevel="1" x14ac:dyDescent="0.2">
      <c r="A4658" s="43">
        <v>344</v>
      </c>
      <c r="B4658" s="44" t="s">
        <v>3841</v>
      </c>
      <c r="C4658" s="59" t="s">
        <v>3842</v>
      </c>
      <c r="D4658" s="45" t="s">
        <v>172</v>
      </c>
      <c r="E4658" s="46">
        <v>274.52929999999998</v>
      </c>
      <c r="F4658" s="47">
        <v>0</v>
      </c>
      <c r="G4658" s="48">
        <f>ROUND(E4658*F4658,2)</f>
        <v>0</v>
      </c>
      <c r="H4658" s="46">
        <v>0</v>
      </c>
      <c r="I4658" s="46">
        <f>ROUND(E4658*H4658,2)</f>
        <v>0</v>
      </c>
      <c r="J4658" s="46">
        <v>1.4E-2</v>
      </c>
      <c r="K4658" s="46">
        <f>ROUND(E4658*J4658,2)</f>
        <v>3.84</v>
      </c>
    </row>
    <row r="4659" spans="1:11" outlineLevel="1" x14ac:dyDescent="0.2">
      <c r="A4659" s="31"/>
      <c r="B4659" s="32"/>
      <c r="C4659" s="71" t="s">
        <v>8500</v>
      </c>
      <c r="D4659" s="64"/>
      <c r="E4659" s="65">
        <v>175.8416</v>
      </c>
      <c r="F4659" s="34"/>
      <c r="G4659" s="34"/>
      <c r="H4659" s="33"/>
      <c r="I4659" s="33"/>
      <c r="J4659" s="33"/>
      <c r="K4659" s="33"/>
    </row>
    <row r="4660" spans="1:11" outlineLevel="1" x14ac:dyDescent="0.2">
      <c r="A4660" s="31"/>
      <c r="B4660" s="32"/>
      <c r="C4660" s="71" t="s">
        <v>8501</v>
      </c>
      <c r="D4660" s="64"/>
      <c r="E4660" s="65">
        <v>70.237700000000004</v>
      </c>
      <c r="F4660" s="34"/>
      <c r="G4660" s="34"/>
      <c r="H4660" s="33"/>
      <c r="I4660" s="33"/>
      <c r="J4660" s="33"/>
      <c r="K4660" s="33"/>
    </row>
    <row r="4661" spans="1:11" outlineLevel="1" x14ac:dyDescent="0.2">
      <c r="A4661" s="31"/>
      <c r="B4661" s="32"/>
      <c r="C4661" s="71" t="s">
        <v>8502</v>
      </c>
      <c r="D4661" s="64"/>
      <c r="E4661" s="65">
        <v>22.4</v>
      </c>
      <c r="F4661" s="34"/>
      <c r="G4661" s="34"/>
      <c r="H4661" s="33"/>
      <c r="I4661" s="33"/>
      <c r="J4661" s="33"/>
      <c r="K4661" s="33"/>
    </row>
    <row r="4662" spans="1:11" outlineLevel="1" x14ac:dyDescent="0.2">
      <c r="A4662" s="31"/>
      <c r="B4662" s="32"/>
      <c r="C4662" s="71" t="s">
        <v>8503</v>
      </c>
      <c r="D4662" s="64"/>
      <c r="E4662" s="65">
        <v>6.05</v>
      </c>
      <c r="F4662" s="34"/>
      <c r="G4662" s="34"/>
      <c r="H4662" s="33"/>
      <c r="I4662" s="33"/>
      <c r="J4662" s="33"/>
      <c r="K4662" s="33"/>
    </row>
    <row r="4663" spans="1:11" ht="22.5" outlineLevel="1" x14ac:dyDescent="0.2">
      <c r="A4663" s="43">
        <v>345</v>
      </c>
      <c r="B4663" s="44" t="s">
        <v>8504</v>
      </c>
      <c r="C4663" s="59" t="s">
        <v>8505</v>
      </c>
      <c r="D4663" s="45" t="s">
        <v>172</v>
      </c>
      <c r="E4663" s="46">
        <v>424.53879999999998</v>
      </c>
      <c r="F4663" s="47">
        <v>0</v>
      </c>
      <c r="G4663" s="48">
        <f>ROUND(E4663*F4663,2)</f>
        <v>0</v>
      </c>
      <c r="H4663" s="46">
        <v>0</v>
      </c>
      <c r="I4663" s="46">
        <f>ROUND(E4663*H4663,2)</f>
        <v>0</v>
      </c>
      <c r="J4663" s="46">
        <v>6.0000000000000001E-3</v>
      </c>
      <c r="K4663" s="46">
        <f>ROUND(E4663*J4663,2)</f>
        <v>2.5499999999999998</v>
      </c>
    </row>
    <row r="4664" spans="1:11" outlineLevel="1" x14ac:dyDescent="0.2">
      <c r="A4664" s="31"/>
      <c r="B4664" s="32"/>
      <c r="C4664" s="71" t="s">
        <v>8500</v>
      </c>
      <c r="D4664" s="64"/>
      <c r="E4664" s="65">
        <v>175.8416</v>
      </c>
      <c r="F4664" s="34"/>
      <c r="G4664" s="34"/>
      <c r="H4664" s="33"/>
      <c r="I4664" s="33"/>
      <c r="J4664" s="33"/>
      <c r="K4664" s="33"/>
    </row>
    <row r="4665" spans="1:11" outlineLevel="1" x14ac:dyDescent="0.2">
      <c r="A4665" s="31"/>
      <c r="B4665" s="32"/>
      <c r="C4665" s="71" t="s">
        <v>8506</v>
      </c>
      <c r="D4665" s="64"/>
      <c r="E4665" s="65">
        <v>36.427799999999998</v>
      </c>
      <c r="F4665" s="34"/>
      <c r="G4665" s="34"/>
      <c r="H4665" s="33"/>
      <c r="I4665" s="33"/>
      <c r="J4665" s="33"/>
      <c r="K4665" s="33"/>
    </row>
    <row r="4666" spans="1:11" outlineLevel="1" x14ac:dyDescent="0.2">
      <c r="A4666" s="31"/>
      <c r="B4666" s="32"/>
      <c r="C4666" s="72" t="s">
        <v>8507</v>
      </c>
      <c r="D4666" s="66"/>
      <c r="E4666" s="67">
        <v>212.26939999999999</v>
      </c>
      <c r="F4666" s="34"/>
      <c r="G4666" s="34"/>
      <c r="H4666" s="33"/>
      <c r="I4666" s="33"/>
      <c r="J4666" s="33"/>
      <c r="K4666" s="33"/>
    </row>
    <row r="4667" spans="1:11" ht="22.5" outlineLevel="1" x14ac:dyDescent="0.2">
      <c r="A4667" s="43">
        <v>346</v>
      </c>
      <c r="B4667" s="44" t="s">
        <v>3854</v>
      </c>
      <c r="C4667" s="59" t="s">
        <v>8508</v>
      </c>
      <c r="D4667" s="45" t="s">
        <v>172</v>
      </c>
      <c r="E4667" s="46">
        <v>254.14279999999999</v>
      </c>
      <c r="F4667" s="47">
        <v>0</v>
      </c>
      <c r="G4667" s="48">
        <f>ROUND(E4667*F4667,2)</f>
        <v>0</v>
      </c>
      <c r="H4667" s="46">
        <v>4.0299999999999997E-3</v>
      </c>
      <c r="I4667" s="46">
        <f>ROUND(E4667*H4667,2)</f>
        <v>1.02</v>
      </c>
      <c r="J4667" s="46">
        <v>0</v>
      </c>
      <c r="K4667" s="46">
        <f>ROUND(E4667*J4667,2)</f>
        <v>0</v>
      </c>
    </row>
    <row r="4668" spans="1:11" outlineLevel="1" x14ac:dyDescent="0.2">
      <c r="A4668" s="31"/>
      <c r="B4668" s="32"/>
      <c r="C4668" s="71" t="s">
        <v>8509</v>
      </c>
      <c r="D4668" s="64"/>
      <c r="E4668" s="65">
        <v>182.4228</v>
      </c>
      <c r="F4668" s="34"/>
      <c r="G4668" s="34"/>
      <c r="H4668" s="33"/>
      <c r="I4668" s="33"/>
      <c r="J4668" s="33"/>
      <c r="K4668" s="33"/>
    </row>
    <row r="4669" spans="1:11" outlineLevel="1" x14ac:dyDescent="0.2">
      <c r="A4669" s="31"/>
      <c r="B4669" s="32"/>
      <c r="C4669" s="71" t="s">
        <v>8510</v>
      </c>
      <c r="D4669" s="64"/>
      <c r="E4669" s="65">
        <v>71.72</v>
      </c>
      <c r="F4669" s="34"/>
      <c r="G4669" s="34"/>
      <c r="H4669" s="33"/>
      <c r="I4669" s="33"/>
      <c r="J4669" s="33"/>
      <c r="K4669" s="33"/>
    </row>
    <row r="4670" spans="1:11" ht="22.5" outlineLevel="1" x14ac:dyDescent="0.2">
      <c r="A4670" s="43">
        <v>347</v>
      </c>
      <c r="B4670" s="44" t="s">
        <v>3878</v>
      </c>
      <c r="C4670" s="59" t="s">
        <v>8511</v>
      </c>
      <c r="D4670" s="45" t="s">
        <v>373</v>
      </c>
      <c r="E4670" s="46">
        <v>35</v>
      </c>
      <c r="F4670" s="47">
        <v>0</v>
      </c>
      <c r="G4670" s="48">
        <f>ROUND(E4670*F4670,2)</f>
        <v>0</v>
      </c>
      <c r="H4670" s="46">
        <v>5.8E-4</v>
      </c>
      <c r="I4670" s="46">
        <f>ROUND(E4670*H4670,2)</f>
        <v>0.02</v>
      </c>
      <c r="J4670" s="46">
        <v>0</v>
      </c>
      <c r="K4670" s="46">
        <f>ROUND(E4670*J4670,2)</f>
        <v>0</v>
      </c>
    </row>
    <row r="4671" spans="1:11" outlineLevel="1" x14ac:dyDescent="0.2">
      <c r="A4671" s="31"/>
      <c r="B4671" s="32"/>
      <c r="C4671" s="365" t="s">
        <v>3880</v>
      </c>
      <c r="D4671" s="366"/>
      <c r="E4671" s="366"/>
      <c r="F4671" s="366"/>
      <c r="G4671" s="366"/>
      <c r="H4671" s="33"/>
      <c r="I4671" s="33"/>
      <c r="J4671" s="33"/>
      <c r="K4671" s="33"/>
    </row>
    <row r="4672" spans="1:11" outlineLevel="1" x14ac:dyDescent="0.2">
      <c r="A4672" s="31"/>
      <c r="B4672" s="32"/>
      <c r="C4672" s="71" t="s">
        <v>8512</v>
      </c>
      <c r="D4672" s="64"/>
      <c r="E4672" s="65">
        <v>35</v>
      </c>
      <c r="F4672" s="34"/>
      <c r="G4672" s="34"/>
      <c r="H4672" s="33"/>
      <c r="I4672" s="33"/>
      <c r="J4672" s="33"/>
      <c r="K4672" s="33"/>
    </row>
    <row r="4673" spans="1:11" ht="22.5" outlineLevel="1" x14ac:dyDescent="0.2">
      <c r="A4673" s="43">
        <v>348</v>
      </c>
      <c r="B4673" s="44" t="s">
        <v>8513</v>
      </c>
      <c r="C4673" s="59" t="s">
        <v>8514</v>
      </c>
      <c r="D4673" s="45" t="s">
        <v>373</v>
      </c>
      <c r="E4673" s="46">
        <v>35</v>
      </c>
      <c r="F4673" s="47">
        <v>0</v>
      </c>
      <c r="G4673" s="48">
        <f>ROUND(E4673*F4673,2)</f>
        <v>0</v>
      </c>
      <c r="H4673" s="46">
        <v>7.6000000000000004E-4</v>
      </c>
      <c r="I4673" s="46">
        <f>ROUND(E4673*H4673,2)</f>
        <v>0.03</v>
      </c>
      <c r="J4673" s="46">
        <v>0</v>
      </c>
      <c r="K4673" s="46">
        <f>ROUND(E4673*J4673,2)</f>
        <v>0</v>
      </c>
    </row>
    <row r="4674" spans="1:11" outlineLevel="1" x14ac:dyDescent="0.2">
      <c r="A4674" s="31"/>
      <c r="B4674" s="32"/>
      <c r="C4674" s="396" t="s">
        <v>1097</v>
      </c>
      <c r="D4674" s="397"/>
      <c r="E4674" s="397"/>
      <c r="F4674" s="397"/>
      <c r="G4674" s="397"/>
      <c r="H4674" s="33"/>
      <c r="I4674" s="33"/>
      <c r="J4674" s="33"/>
      <c r="K4674" s="33"/>
    </row>
    <row r="4675" spans="1:11" outlineLevel="1" x14ac:dyDescent="0.2">
      <c r="A4675" s="31"/>
      <c r="B4675" s="32"/>
      <c r="C4675" s="373" t="s">
        <v>3885</v>
      </c>
      <c r="D4675" s="374"/>
      <c r="E4675" s="374"/>
      <c r="F4675" s="374"/>
      <c r="G4675" s="374"/>
      <c r="H4675" s="33"/>
      <c r="I4675" s="33"/>
      <c r="J4675" s="33"/>
      <c r="K4675" s="33"/>
    </row>
    <row r="4676" spans="1:11" outlineLevel="1" x14ac:dyDescent="0.2">
      <c r="A4676" s="31"/>
      <c r="B4676" s="32"/>
      <c r="C4676" s="71" t="s">
        <v>8515</v>
      </c>
      <c r="D4676" s="64"/>
      <c r="E4676" s="65">
        <v>35</v>
      </c>
      <c r="F4676" s="34"/>
      <c r="G4676" s="34"/>
      <c r="H4676" s="33"/>
      <c r="I4676" s="33"/>
      <c r="J4676" s="33"/>
      <c r="K4676" s="33"/>
    </row>
    <row r="4677" spans="1:11" outlineLevel="1" x14ac:dyDescent="0.2">
      <c r="A4677" s="43">
        <v>349</v>
      </c>
      <c r="B4677" s="44" t="s">
        <v>3937</v>
      </c>
      <c r="C4677" s="59" t="s">
        <v>3938</v>
      </c>
      <c r="D4677" s="45" t="s">
        <v>297</v>
      </c>
      <c r="E4677" s="46">
        <v>1.0710999999999999</v>
      </c>
      <c r="F4677" s="47">
        <v>0</v>
      </c>
      <c r="G4677" s="48">
        <f>ROUND(E4677*F4677,2)</f>
        <v>0</v>
      </c>
      <c r="H4677" s="46">
        <v>0</v>
      </c>
      <c r="I4677" s="46">
        <f>ROUND(E4677*H4677,2)</f>
        <v>0</v>
      </c>
      <c r="J4677" s="46">
        <v>0</v>
      </c>
      <c r="K4677" s="46">
        <f>ROUND(E4677*J4677,2)</f>
        <v>0</v>
      </c>
    </row>
    <row r="4678" spans="1:11" outlineLevel="1" x14ac:dyDescent="0.2">
      <c r="A4678" s="31"/>
      <c r="B4678" s="32"/>
      <c r="C4678" s="71" t="s">
        <v>3547</v>
      </c>
      <c r="D4678" s="64"/>
      <c r="E4678" s="65"/>
      <c r="F4678" s="34"/>
      <c r="G4678" s="34"/>
      <c r="H4678" s="33"/>
      <c r="I4678" s="33"/>
      <c r="J4678" s="33"/>
      <c r="K4678" s="33"/>
    </row>
    <row r="4679" spans="1:11" outlineLevel="1" x14ac:dyDescent="0.2">
      <c r="A4679" s="31"/>
      <c r="B4679" s="32"/>
      <c r="C4679" s="71" t="s">
        <v>8516</v>
      </c>
      <c r="D4679" s="64"/>
      <c r="E4679" s="65"/>
      <c r="F4679" s="34"/>
      <c r="G4679" s="34"/>
      <c r="H4679" s="33"/>
      <c r="I4679" s="33"/>
      <c r="J4679" s="33"/>
      <c r="K4679" s="33"/>
    </row>
    <row r="4680" spans="1:11" outlineLevel="1" x14ac:dyDescent="0.2">
      <c r="A4680" s="31"/>
      <c r="B4680" s="32"/>
      <c r="C4680" s="71" t="s">
        <v>8517</v>
      </c>
      <c r="D4680" s="64"/>
      <c r="E4680" s="65">
        <v>1.0710999999999999</v>
      </c>
      <c r="F4680" s="34"/>
      <c r="G4680" s="34"/>
      <c r="H4680" s="33"/>
      <c r="I4680" s="33"/>
      <c r="J4680" s="33"/>
      <c r="K4680" s="33"/>
    </row>
    <row r="4681" spans="1:11" x14ac:dyDescent="0.2">
      <c r="A4681" s="36" t="s">
        <v>148</v>
      </c>
      <c r="B4681" s="37" t="s">
        <v>70</v>
      </c>
      <c r="C4681" s="58" t="s">
        <v>71</v>
      </c>
      <c r="D4681" s="38"/>
      <c r="E4681" s="39"/>
      <c r="F4681" s="40"/>
      <c r="G4681" s="40">
        <f>SUM(G4682:G5107)</f>
        <v>0</v>
      </c>
      <c r="H4681" s="39"/>
      <c r="I4681" s="39">
        <f>SUM(I4682:I5107)</f>
        <v>21.400000000000002</v>
      </c>
      <c r="J4681" s="39"/>
      <c r="K4681" s="39">
        <f>SUM(K4682:K5107)</f>
        <v>4.76</v>
      </c>
    </row>
    <row r="4682" spans="1:11" ht="22.5" outlineLevel="1" x14ac:dyDescent="0.2">
      <c r="A4682" s="43">
        <v>350</v>
      </c>
      <c r="B4682" s="44" t="s">
        <v>8518</v>
      </c>
      <c r="C4682" s="59" t="s">
        <v>8519</v>
      </c>
      <c r="D4682" s="45" t="s">
        <v>172</v>
      </c>
      <c r="E4682" s="46">
        <v>220</v>
      </c>
      <c r="F4682" s="47">
        <v>0</v>
      </c>
      <c r="G4682" s="48">
        <f>ROUND(E4682*F4682,2)</f>
        <v>0</v>
      </c>
      <c r="H4682" s="46">
        <v>0</v>
      </c>
      <c r="I4682" s="46">
        <f>ROUND(E4682*H4682,2)</f>
        <v>0</v>
      </c>
      <c r="J4682" s="46">
        <v>6.4999999999999997E-3</v>
      </c>
      <c r="K4682" s="46">
        <f>ROUND(E4682*J4682,2)</f>
        <v>1.43</v>
      </c>
    </row>
    <row r="4683" spans="1:11" outlineLevel="1" x14ac:dyDescent="0.2">
      <c r="A4683" s="31"/>
      <c r="B4683" s="32"/>
      <c r="C4683" s="71" t="s">
        <v>8520</v>
      </c>
      <c r="D4683" s="64"/>
      <c r="E4683" s="65">
        <v>220</v>
      </c>
      <c r="F4683" s="34"/>
      <c r="G4683" s="34"/>
      <c r="H4683" s="33"/>
      <c r="I4683" s="33"/>
      <c r="J4683" s="33"/>
      <c r="K4683" s="33"/>
    </row>
    <row r="4684" spans="1:11" ht="22.5" outlineLevel="1" x14ac:dyDescent="0.2">
      <c r="A4684" s="43">
        <v>351</v>
      </c>
      <c r="B4684" s="44" t="s">
        <v>8521</v>
      </c>
      <c r="C4684" s="59" t="s">
        <v>8522</v>
      </c>
      <c r="D4684" s="45" t="s">
        <v>172</v>
      </c>
      <c r="E4684" s="46">
        <v>327.57</v>
      </c>
      <c r="F4684" s="47">
        <v>0</v>
      </c>
      <c r="G4684" s="48">
        <f>ROUND(E4684*F4684,2)</f>
        <v>0</v>
      </c>
      <c r="H4684" s="46">
        <v>0</v>
      </c>
      <c r="I4684" s="46">
        <f>ROUND(E4684*H4684,2)</f>
        <v>0</v>
      </c>
      <c r="J4684" s="46">
        <v>9.4999999999999998E-3</v>
      </c>
      <c r="K4684" s="46">
        <f>ROUND(E4684*J4684,2)</f>
        <v>3.11</v>
      </c>
    </row>
    <row r="4685" spans="1:11" outlineLevel="1" x14ac:dyDescent="0.2">
      <c r="A4685" s="31"/>
      <c r="B4685" s="32"/>
      <c r="C4685" s="71" t="s">
        <v>8523</v>
      </c>
      <c r="D4685" s="64"/>
      <c r="E4685" s="65"/>
      <c r="F4685" s="34"/>
      <c r="G4685" s="34"/>
      <c r="H4685" s="33"/>
      <c r="I4685" s="33"/>
      <c r="J4685" s="33"/>
      <c r="K4685" s="33"/>
    </row>
    <row r="4686" spans="1:11" outlineLevel="1" x14ac:dyDescent="0.2">
      <c r="A4686" s="31"/>
      <c r="B4686" s="32"/>
      <c r="C4686" s="71" t="s">
        <v>395</v>
      </c>
      <c r="D4686" s="64"/>
      <c r="E4686" s="65"/>
      <c r="F4686" s="34"/>
      <c r="G4686" s="34"/>
      <c r="H4686" s="33"/>
      <c r="I4686" s="33"/>
      <c r="J4686" s="33"/>
      <c r="K4686" s="33"/>
    </row>
    <row r="4687" spans="1:11" outlineLevel="1" x14ac:dyDescent="0.2">
      <c r="A4687" s="31"/>
      <c r="B4687" s="32"/>
      <c r="C4687" s="71" t="s">
        <v>6714</v>
      </c>
      <c r="D4687" s="64"/>
      <c r="E4687" s="65">
        <v>32.92</v>
      </c>
      <c r="F4687" s="34"/>
      <c r="G4687" s="34"/>
      <c r="H4687" s="33"/>
      <c r="I4687" s="33"/>
      <c r="J4687" s="33"/>
      <c r="K4687" s="33"/>
    </row>
    <row r="4688" spans="1:11" outlineLevel="1" x14ac:dyDescent="0.2">
      <c r="A4688" s="31"/>
      <c r="B4688" s="32"/>
      <c r="C4688" s="71" t="s">
        <v>8524</v>
      </c>
      <c r="D4688" s="64"/>
      <c r="E4688" s="65">
        <v>214.93</v>
      </c>
      <c r="F4688" s="34"/>
      <c r="G4688" s="34"/>
      <c r="H4688" s="33"/>
      <c r="I4688" s="33"/>
      <c r="J4688" s="33"/>
      <c r="K4688" s="33"/>
    </row>
    <row r="4689" spans="1:11" outlineLevel="1" x14ac:dyDescent="0.2">
      <c r="A4689" s="31"/>
      <c r="B4689" s="32"/>
      <c r="C4689" s="71" t="s">
        <v>6715</v>
      </c>
      <c r="D4689" s="64"/>
      <c r="E4689" s="65">
        <v>79.72</v>
      </c>
      <c r="F4689" s="34"/>
      <c r="G4689" s="34"/>
      <c r="H4689" s="33"/>
      <c r="I4689" s="33"/>
      <c r="J4689" s="33"/>
      <c r="K4689" s="33"/>
    </row>
    <row r="4690" spans="1:11" outlineLevel="1" x14ac:dyDescent="0.2">
      <c r="A4690" s="43">
        <v>352</v>
      </c>
      <c r="B4690" s="44" t="s">
        <v>8525</v>
      </c>
      <c r="C4690" s="59" t="s">
        <v>8526</v>
      </c>
      <c r="D4690" s="45" t="s">
        <v>172</v>
      </c>
      <c r="E4690" s="46">
        <v>237.71799999999999</v>
      </c>
      <c r="F4690" s="47">
        <v>0</v>
      </c>
      <c r="G4690" s="48">
        <f>ROUND(E4690*F4690,2)</f>
        <v>0</v>
      </c>
      <c r="H4690" s="46">
        <v>0</v>
      </c>
      <c r="I4690" s="46">
        <f>ROUND(E4690*H4690,2)</f>
        <v>0</v>
      </c>
      <c r="J4690" s="46">
        <v>0</v>
      </c>
      <c r="K4690" s="46">
        <f>ROUND(E4690*J4690,2)</f>
        <v>0</v>
      </c>
    </row>
    <row r="4691" spans="1:11" outlineLevel="1" x14ac:dyDescent="0.2">
      <c r="A4691" s="31"/>
      <c r="B4691" s="32"/>
      <c r="C4691" s="71" t="s">
        <v>8527</v>
      </c>
      <c r="D4691" s="64"/>
      <c r="E4691" s="65"/>
      <c r="F4691" s="34"/>
      <c r="G4691" s="34"/>
      <c r="H4691" s="33"/>
      <c r="I4691" s="33"/>
      <c r="J4691" s="33"/>
      <c r="K4691" s="33"/>
    </row>
    <row r="4692" spans="1:11" outlineLevel="1" x14ac:dyDescent="0.2">
      <c r="A4692" s="31"/>
      <c r="B4692" s="32"/>
      <c r="C4692" s="71" t="s">
        <v>8528</v>
      </c>
      <c r="D4692" s="64"/>
      <c r="E4692" s="65">
        <v>201.142</v>
      </c>
      <c r="F4692" s="34"/>
      <c r="G4692" s="34"/>
      <c r="H4692" s="33"/>
      <c r="I4692" s="33"/>
      <c r="J4692" s="33"/>
      <c r="K4692" s="33"/>
    </row>
    <row r="4693" spans="1:11" outlineLevel="1" x14ac:dyDescent="0.2">
      <c r="A4693" s="31"/>
      <c r="B4693" s="32"/>
      <c r="C4693" s="71" t="s">
        <v>8529</v>
      </c>
      <c r="D4693" s="64"/>
      <c r="E4693" s="65">
        <v>36.576000000000001</v>
      </c>
      <c r="F4693" s="34"/>
      <c r="G4693" s="34"/>
      <c r="H4693" s="33"/>
      <c r="I4693" s="33"/>
      <c r="J4693" s="33"/>
      <c r="K4693" s="33"/>
    </row>
    <row r="4694" spans="1:11" outlineLevel="1" x14ac:dyDescent="0.2">
      <c r="A4694" s="43">
        <v>353</v>
      </c>
      <c r="B4694" s="44" t="s">
        <v>3944</v>
      </c>
      <c r="C4694" s="59" t="s">
        <v>3945</v>
      </c>
      <c r="D4694" s="45" t="s">
        <v>172</v>
      </c>
      <c r="E4694" s="46">
        <v>76.63</v>
      </c>
      <c r="F4694" s="47">
        <v>0</v>
      </c>
      <c r="G4694" s="48">
        <f>ROUND(E4694*F4694,2)</f>
        <v>0</v>
      </c>
      <c r="H4694" s="46">
        <v>8.3000000000000001E-4</v>
      </c>
      <c r="I4694" s="46">
        <f>ROUND(E4694*H4694,2)</f>
        <v>0.06</v>
      </c>
      <c r="J4694" s="46">
        <v>0</v>
      </c>
      <c r="K4694" s="46">
        <f>ROUND(E4694*J4694,2)</f>
        <v>0</v>
      </c>
    </row>
    <row r="4695" spans="1:11" outlineLevel="1" x14ac:dyDescent="0.2">
      <c r="A4695" s="31"/>
      <c r="B4695" s="32"/>
      <c r="C4695" s="71" t="s">
        <v>1535</v>
      </c>
      <c r="D4695" s="64"/>
      <c r="E4695" s="65"/>
      <c r="F4695" s="34"/>
      <c r="G4695" s="34"/>
      <c r="H4695" s="33"/>
      <c r="I4695" s="33"/>
      <c r="J4695" s="33"/>
      <c r="K4695" s="33"/>
    </row>
    <row r="4696" spans="1:11" outlineLevel="1" x14ac:dyDescent="0.2">
      <c r="A4696" s="31"/>
      <c r="B4696" s="32"/>
      <c r="C4696" s="71" t="s">
        <v>906</v>
      </c>
      <c r="D4696" s="64"/>
      <c r="E4696" s="65"/>
      <c r="F4696" s="34"/>
      <c r="G4696" s="34"/>
      <c r="H4696" s="33"/>
      <c r="I4696" s="33"/>
      <c r="J4696" s="33"/>
      <c r="K4696" s="33"/>
    </row>
    <row r="4697" spans="1:11" outlineLevel="1" x14ac:dyDescent="0.2">
      <c r="A4697" s="31"/>
      <c r="B4697" s="32"/>
      <c r="C4697" s="71" t="s">
        <v>8530</v>
      </c>
      <c r="D4697" s="64"/>
      <c r="E4697" s="65">
        <v>10.08</v>
      </c>
      <c r="F4697" s="34"/>
      <c r="G4697" s="34"/>
      <c r="H4697" s="33"/>
      <c r="I4697" s="33"/>
      <c r="J4697" s="33"/>
      <c r="K4697" s="33"/>
    </row>
    <row r="4698" spans="1:11" outlineLevel="1" x14ac:dyDescent="0.2">
      <c r="A4698" s="31"/>
      <c r="B4698" s="32"/>
      <c r="C4698" s="71" t="s">
        <v>917</v>
      </c>
      <c r="D4698" s="64"/>
      <c r="E4698" s="65"/>
      <c r="F4698" s="34"/>
      <c r="G4698" s="34"/>
      <c r="H4698" s="33"/>
      <c r="I4698" s="33"/>
      <c r="J4698" s="33"/>
      <c r="K4698" s="33"/>
    </row>
    <row r="4699" spans="1:11" outlineLevel="1" x14ac:dyDescent="0.2">
      <c r="A4699" s="31"/>
      <c r="B4699" s="32"/>
      <c r="C4699" s="71" t="s">
        <v>8531</v>
      </c>
      <c r="D4699" s="64"/>
      <c r="E4699" s="65">
        <v>21.65</v>
      </c>
      <c r="F4699" s="34"/>
      <c r="G4699" s="34"/>
      <c r="H4699" s="33"/>
      <c r="I4699" s="33"/>
      <c r="J4699" s="33"/>
      <c r="K4699" s="33"/>
    </row>
    <row r="4700" spans="1:11" outlineLevel="1" x14ac:dyDescent="0.2">
      <c r="A4700" s="31"/>
      <c r="B4700" s="32"/>
      <c r="C4700" s="71" t="s">
        <v>926</v>
      </c>
      <c r="D4700" s="64"/>
      <c r="E4700" s="65"/>
      <c r="F4700" s="34"/>
      <c r="G4700" s="34"/>
      <c r="H4700" s="33"/>
      <c r="I4700" s="33"/>
      <c r="J4700" s="33"/>
      <c r="K4700" s="33"/>
    </row>
    <row r="4701" spans="1:11" outlineLevel="1" x14ac:dyDescent="0.2">
      <c r="A4701" s="31"/>
      <c r="B4701" s="32"/>
      <c r="C4701" s="71" t="s">
        <v>8532</v>
      </c>
      <c r="D4701" s="64"/>
      <c r="E4701" s="65">
        <v>16.36</v>
      </c>
      <c r="F4701" s="34"/>
      <c r="G4701" s="34"/>
      <c r="H4701" s="33"/>
      <c r="I4701" s="33"/>
      <c r="J4701" s="33"/>
      <c r="K4701" s="33"/>
    </row>
    <row r="4702" spans="1:11" outlineLevel="1" x14ac:dyDescent="0.2">
      <c r="A4702" s="31"/>
      <c r="B4702" s="32"/>
      <c r="C4702" s="71" t="s">
        <v>938</v>
      </c>
      <c r="D4702" s="64"/>
      <c r="E4702" s="65"/>
      <c r="F4702" s="34"/>
      <c r="G4702" s="34"/>
      <c r="H4702" s="33"/>
      <c r="I4702" s="33"/>
      <c r="J4702" s="33"/>
      <c r="K4702" s="33"/>
    </row>
    <row r="4703" spans="1:11" outlineLevel="1" x14ac:dyDescent="0.2">
      <c r="A4703" s="31"/>
      <c r="B4703" s="32"/>
      <c r="C4703" s="71" t="s">
        <v>8533</v>
      </c>
      <c r="D4703" s="64"/>
      <c r="E4703" s="65">
        <v>14.16</v>
      </c>
      <c r="F4703" s="34"/>
      <c r="G4703" s="34"/>
      <c r="H4703" s="33"/>
      <c r="I4703" s="33"/>
      <c r="J4703" s="33"/>
      <c r="K4703" s="33"/>
    </row>
    <row r="4704" spans="1:11" outlineLevel="1" x14ac:dyDescent="0.2">
      <c r="A4704" s="31"/>
      <c r="B4704" s="32"/>
      <c r="C4704" s="71" t="s">
        <v>950</v>
      </c>
      <c r="D4704" s="64"/>
      <c r="E4704" s="65"/>
      <c r="F4704" s="34"/>
      <c r="G4704" s="34"/>
      <c r="H4704" s="33"/>
      <c r="I4704" s="33"/>
      <c r="J4704" s="33"/>
      <c r="K4704" s="33"/>
    </row>
    <row r="4705" spans="1:11" outlineLevel="1" x14ac:dyDescent="0.2">
      <c r="A4705" s="31"/>
      <c r="B4705" s="32"/>
      <c r="C4705" s="71" t="s">
        <v>8534</v>
      </c>
      <c r="D4705" s="64"/>
      <c r="E4705" s="65">
        <v>14.38</v>
      </c>
      <c r="F4705" s="34"/>
      <c r="G4705" s="34"/>
      <c r="H4705" s="33"/>
      <c r="I4705" s="33"/>
      <c r="J4705" s="33"/>
      <c r="K4705" s="33"/>
    </row>
    <row r="4706" spans="1:11" outlineLevel="1" x14ac:dyDescent="0.2">
      <c r="A4706" s="43">
        <v>354</v>
      </c>
      <c r="B4706" s="44" t="s">
        <v>3958</v>
      </c>
      <c r="C4706" s="59" t="s">
        <v>3959</v>
      </c>
      <c r="D4706" s="45" t="s">
        <v>172</v>
      </c>
      <c r="E4706" s="46">
        <v>268.91379999999998</v>
      </c>
      <c r="F4706" s="47">
        <v>0</v>
      </c>
      <c r="G4706" s="48">
        <f>ROUND(E4706*F4706,2)</f>
        <v>0</v>
      </c>
      <c r="H4706" s="46">
        <v>2.3000000000000001E-4</v>
      </c>
      <c r="I4706" s="46">
        <f>ROUND(E4706*H4706,2)</f>
        <v>0.06</v>
      </c>
      <c r="J4706" s="46">
        <v>0</v>
      </c>
      <c r="K4706" s="46">
        <f>ROUND(E4706*J4706,2)</f>
        <v>0</v>
      </c>
    </row>
    <row r="4707" spans="1:11" outlineLevel="1" x14ac:dyDescent="0.2">
      <c r="A4707" s="31"/>
      <c r="B4707" s="32"/>
      <c r="C4707" s="71" t="s">
        <v>6307</v>
      </c>
      <c r="D4707" s="64"/>
      <c r="E4707" s="65"/>
      <c r="F4707" s="34"/>
      <c r="G4707" s="34"/>
      <c r="H4707" s="33"/>
      <c r="I4707" s="33"/>
      <c r="J4707" s="33"/>
      <c r="K4707" s="33"/>
    </row>
    <row r="4708" spans="1:11" outlineLevel="1" x14ac:dyDescent="0.2">
      <c r="A4708" s="31"/>
      <c r="B4708" s="32"/>
      <c r="C4708" s="71" t="s">
        <v>8535</v>
      </c>
      <c r="D4708" s="64"/>
      <c r="E4708" s="65">
        <v>172.78</v>
      </c>
      <c r="F4708" s="34"/>
      <c r="G4708" s="34"/>
      <c r="H4708" s="33"/>
      <c r="I4708" s="33"/>
      <c r="J4708" s="33"/>
      <c r="K4708" s="33"/>
    </row>
    <row r="4709" spans="1:11" outlineLevel="1" x14ac:dyDescent="0.2">
      <c r="A4709" s="31"/>
      <c r="B4709" s="32"/>
      <c r="C4709" s="71" t="s">
        <v>8536</v>
      </c>
      <c r="D4709" s="64"/>
      <c r="E4709" s="65">
        <v>33.433799999999998</v>
      </c>
      <c r="F4709" s="34"/>
      <c r="G4709" s="34"/>
      <c r="H4709" s="33"/>
      <c r="I4709" s="33"/>
      <c r="J4709" s="33"/>
      <c r="K4709" s="33"/>
    </row>
    <row r="4710" spans="1:11" outlineLevel="1" x14ac:dyDescent="0.2">
      <c r="A4710" s="31"/>
      <c r="B4710" s="32"/>
      <c r="C4710" s="71" t="s">
        <v>8537</v>
      </c>
      <c r="D4710" s="64"/>
      <c r="E4710" s="65">
        <v>62.7</v>
      </c>
      <c r="F4710" s="34"/>
      <c r="G4710" s="34"/>
      <c r="H4710" s="33"/>
      <c r="I4710" s="33"/>
      <c r="J4710" s="33"/>
      <c r="K4710" s="33"/>
    </row>
    <row r="4711" spans="1:11" outlineLevel="1" x14ac:dyDescent="0.2">
      <c r="A4711" s="43">
        <v>355</v>
      </c>
      <c r="B4711" s="44" t="s">
        <v>3962</v>
      </c>
      <c r="C4711" s="59" t="s">
        <v>3963</v>
      </c>
      <c r="D4711" s="45" t="s">
        <v>172</v>
      </c>
      <c r="E4711" s="46">
        <v>631.25710000000004</v>
      </c>
      <c r="F4711" s="47">
        <v>0</v>
      </c>
      <c r="G4711" s="48">
        <f>ROUND(E4711*F4711,2)</f>
        <v>0</v>
      </c>
      <c r="H4711" s="46">
        <v>2.3000000000000001E-4</v>
      </c>
      <c r="I4711" s="46">
        <f>ROUND(E4711*H4711,2)</f>
        <v>0.15</v>
      </c>
      <c r="J4711" s="46">
        <v>0</v>
      </c>
      <c r="K4711" s="46">
        <f>ROUND(E4711*J4711,2)</f>
        <v>0</v>
      </c>
    </row>
    <row r="4712" spans="1:11" outlineLevel="1" x14ac:dyDescent="0.2">
      <c r="A4712" s="31"/>
      <c r="B4712" s="32"/>
      <c r="C4712" s="71" t="s">
        <v>8538</v>
      </c>
      <c r="D4712" s="64"/>
      <c r="E4712" s="65">
        <v>185.8107</v>
      </c>
      <c r="F4712" s="34"/>
      <c r="G4712" s="34"/>
      <c r="H4712" s="33"/>
      <c r="I4712" s="33"/>
      <c r="J4712" s="33"/>
      <c r="K4712" s="33"/>
    </row>
    <row r="4713" spans="1:11" outlineLevel="1" x14ac:dyDescent="0.2">
      <c r="A4713" s="31"/>
      <c r="B4713" s="32"/>
      <c r="C4713" s="71" t="s">
        <v>4259</v>
      </c>
      <c r="D4713" s="64"/>
      <c r="E4713" s="65">
        <v>50.525399999999998</v>
      </c>
      <c r="F4713" s="34"/>
      <c r="G4713" s="34"/>
      <c r="H4713" s="33"/>
      <c r="I4713" s="33"/>
      <c r="J4713" s="33"/>
      <c r="K4713" s="33"/>
    </row>
    <row r="4714" spans="1:11" outlineLevel="1" x14ac:dyDescent="0.2">
      <c r="A4714" s="31"/>
      <c r="B4714" s="32"/>
      <c r="C4714" s="71" t="s">
        <v>4260</v>
      </c>
      <c r="D4714" s="64"/>
      <c r="E4714" s="65">
        <v>46.391399999999997</v>
      </c>
      <c r="F4714" s="34"/>
      <c r="G4714" s="34"/>
      <c r="H4714" s="33"/>
      <c r="I4714" s="33"/>
      <c r="J4714" s="33"/>
      <c r="K4714" s="33"/>
    </row>
    <row r="4715" spans="1:11" outlineLevel="1" x14ac:dyDescent="0.2">
      <c r="A4715" s="31"/>
      <c r="B4715" s="32"/>
      <c r="C4715" s="71" t="s">
        <v>4261</v>
      </c>
      <c r="D4715" s="64"/>
      <c r="E4715" s="65">
        <v>26.3032</v>
      </c>
      <c r="F4715" s="34"/>
      <c r="G4715" s="34"/>
      <c r="H4715" s="33"/>
      <c r="I4715" s="33"/>
      <c r="J4715" s="33"/>
      <c r="K4715" s="33"/>
    </row>
    <row r="4716" spans="1:11" outlineLevel="1" x14ac:dyDescent="0.2">
      <c r="A4716" s="31"/>
      <c r="B4716" s="32"/>
      <c r="C4716" s="71" t="s">
        <v>4262</v>
      </c>
      <c r="D4716" s="64"/>
      <c r="E4716" s="65">
        <v>45.446899999999999</v>
      </c>
      <c r="F4716" s="34"/>
      <c r="G4716" s="34"/>
      <c r="H4716" s="33"/>
      <c r="I4716" s="33"/>
      <c r="J4716" s="33"/>
      <c r="K4716" s="33"/>
    </row>
    <row r="4717" spans="1:11" outlineLevel="1" x14ac:dyDescent="0.2">
      <c r="A4717" s="31"/>
      <c r="B4717" s="32"/>
      <c r="C4717" s="71" t="s">
        <v>4263</v>
      </c>
      <c r="D4717" s="64"/>
      <c r="E4717" s="65">
        <v>96.293099999999995</v>
      </c>
      <c r="F4717" s="34"/>
      <c r="G4717" s="34"/>
      <c r="H4717" s="33"/>
      <c r="I4717" s="33"/>
      <c r="J4717" s="33"/>
      <c r="K4717" s="33"/>
    </row>
    <row r="4718" spans="1:11" outlineLevel="1" x14ac:dyDescent="0.2">
      <c r="A4718" s="31"/>
      <c r="B4718" s="32"/>
      <c r="C4718" s="71" t="s">
        <v>4264</v>
      </c>
      <c r="D4718" s="64"/>
      <c r="E4718" s="65">
        <v>43.220799999999997</v>
      </c>
      <c r="F4718" s="34"/>
      <c r="G4718" s="34"/>
      <c r="H4718" s="33"/>
      <c r="I4718" s="33"/>
      <c r="J4718" s="33"/>
      <c r="K4718" s="33"/>
    </row>
    <row r="4719" spans="1:11" outlineLevel="1" x14ac:dyDescent="0.2">
      <c r="A4719" s="31"/>
      <c r="B4719" s="32"/>
      <c r="C4719" s="71" t="s">
        <v>4265</v>
      </c>
      <c r="D4719" s="64"/>
      <c r="E4719" s="65">
        <v>12.614000000000001</v>
      </c>
      <c r="F4719" s="34"/>
      <c r="G4719" s="34"/>
      <c r="H4719" s="33"/>
      <c r="I4719" s="33"/>
      <c r="J4719" s="33"/>
      <c r="K4719" s="33"/>
    </row>
    <row r="4720" spans="1:11" outlineLevel="1" x14ac:dyDescent="0.2">
      <c r="A4720" s="31"/>
      <c r="B4720" s="32"/>
      <c r="C4720" s="71" t="s">
        <v>4266</v>
      </c>
      <c r="D4720" s="64"/>
      <c r="E4720" s="65">
        <v>18.239999999999998</v>
      </c>
      <c r="F4720" s="34"/>
      <c r="G4720" s="34"/>
      <c r="H4720" s="33"/>
      <c r="I4720" s="33"/>
      <c r="J4720" s="33"/>
      <c r="K4720" s="33"/>
    </row>
    <row r="4721" spans="1:11" outlineLevel="1" x14ac:dyDescent="0.2">
      <c r="A4721" s="31"/>
      <c r="B4721" s="32"/>
      <c r="C4721" s="71" t="s">
        <v>4267</v>
      </c>
      <c r="D4721" s="64"/>
      <c r="E4721" s="65">
        <v>101.66459999999999</v>
      </c>
      <c r="F4721" s="34"/>
      <c r="G4721" s="34"/>
      <c r="H4721" s="33"/>
      <c r="I4721" s="33"/>
      <c r="J4721" s="33"/>
      <c r="K4721" s="33"/>
    </row>
    <row r="4722" spans="1:11" outlineLevel="1" x14ac:dyDescent="0.2">
      <c r="A4722" s="31"/>
      <c r="B4722" s="32"/>
      <c r="C4722" s="71" t="s">
        <v>4268</v>
      </c>
      <c r="D4722" s="64"/>
      <c r="E4722" s="65">
        <v>4.7469999999999999</v>
      </c>
      <c r="F4722" s="34"/>
      <c r="G4722" s="34"/>
      <c r="H4722" s="33"/>
      <c r="I4722" s="33"/>
      <c r="J4722" s="33"/>
      <c r="K4722" s="33"/>
    </row>
    <row r="4723" spans="1:11" ht="22.5" outlineLevel="1" x14ac:dyDescent="0.2">
      <c r="A4723" s="43">
        <v>356</v>
      </c>
      <c r="B4723" s="44" t="s">
        <v>3970</v>
      </c>
      <c r="C4723" s="59" t="s">
        <v>3971</v>
      </c>
      <c r="D4723" s="45" t="s">
        <v>172</v>
      </c>
      <c r="E4723" s="46">
        <v>209</v>
      </c>
      <c r="F4723" s="47">
        <v>0</v>
      </c>
      <c r="G4723" s="48">
        <f>ROUND(E4723*F4723,2)</f>
        <v>0</v>
      </c>
      <c r="H4723" s="46">
        <v>1.9000000000000001E-4</v>
      </c>
      <c r="I4723" s="46">
        <f>ROUND(E4723*H4723,2)</f>
        <v>0.04</v>
      </c>
      <c r="J4723" s="46">
        <v>0</v>
      </c>
      <c r="K4723" s="46">
        <f>ROUND(E4723*J4723,2)</f>
        <v>0</v>
      </c>
    </row>
    <row r="4724" spans="1:11" outlineLevel="1" x14ac:dyDescent="0.2">
      <c r="A4724" s="31"/>
      <c r="B4724" s="32"/>
      <c r="C4724" s="365" t="s">
        <v>3972</v>
      </c>
      <c r="D4724" s="366"/>
      <c r="E4724" s="366"/>
      <c r="F4724" s="366"/>
      <c r="G4724" s="366"/>
      <c r="H4724" s="33"/>
      <c r="I4724" s="33"/>
      <c r="J4724" s="33"/>
      <c r="K4724" s="33"/>
    </row>
    <row r="4725" spans="1:11" outlineLevel="1" x14ac:dyDescent="0.2">
      <c r="A4725" s="31"/>
      <c r="B4725" s="32"/>
      <c r="C4725" s="71" t="s">
        <v>6307</v>
      </c>
      <c r="D4725" s="64"/>
      <c r="E4725" s="65"/>
      <c r="F4725" s="34"/>
      <c r="G4725" s="34"/>
      <c r="H4725" s="33"/>
      <c r="I4725" s="33"/>
      <c r="J4725" s="33"/>
      <c r="K4725" s="33"/>
    </row>
    <row r="4726" spans="1:11" outlineLevel="1" x14ac:dyDescent="0.2">
      <c r="A4726" s="31"/>
      <c r="B4726" s="32"/>
      <c r="C4726" s="71" t="s">
        <v>6308</v>
      </c>
      <c r="D4726" s="64"/>
      <c r="E4726" s="65">
        <v>174</v>
      </c>
      <c r="F4726" s="34"/>
      <c r="G4726" s="34"/>
      <c r="H4726" s="33"/>
      <c r="I4726" s="33"/>
      <c r="J4726" s="33"/>
      <c r="K4726" s="33"/>
    </row>
    <row r="4727" spans="1:11" outlineLevel="1" x14ac:dyDescent="0.2">
      <c r="A4727" s="31"/>
      <c r="B4727" s="32"/>
      <c r="C4727" s="71" t="s">
        <v>6309</v>
      </c>
      <c r="D4727" s="64"/>
      <c r="E4727" s="65">
        <v>35</v>
      </c>
      <c r="F4727" s="34"/>
      <c r="G4727" s="34"/>
      <c r="H4727" s="33"/>
      <c r="I4727" s="33"/>
      <c r="J4727" s="33"/>
      <c r="K4727" s="33"/>
    </row>
    <row r="4728" spans="1:11" outlineLevel="1" x14ac:dyDescent="0.2">
      <c r="A4728" s="43">
        <v>357</v>
      </c>
      <c r="B4728" s="44" t="s">
        <v>8539</v>
      </c>
      <c r="C4728" s="59" t="s">
        <v>8540</v>
      </c>
      <c r="D4728" s="45" t="s">
        <v>172</v>
      </c>
      <c r="E4728" s="46">
        <v>110.41</v>
      </c>
      <c r="F4728" s="47">
        <v>0</v>
      </c>
      <c r="G4728" s="48">
        <f>ROUND(E4728*F4728,2)</f>
        <v>0</v>
      </c>
      <c r="H4728" s="46">
        <v>0</v>
      </c>
      <c r="I4728" s="46">
        <f>ROUND(E4728*H4728,2)</f>
        <v>0</v>
      </c>
      <c r="J4728" s="46">
        <v>2E-3</v>
      </c>
      <c r="K4728" s="46">
        <f>ROUND(E4728*J4728,2)</f>
        <v>0.22</v>
      </c>
    </row>
    <row r="4729" spans="1:11" outlineLevel="1" x14ac:dyDescent="0.2">
      <c r="A4729" s="31"/>
      <c r="B4729" s="32"/>
      <c r="C4729" s="71" t="s">
        <v>8541</v>
      </c>
      <c r="D4729" s="64"/>
      <c r="E4729" s="65"/>
      <c r="F4729" s="34"/>
      <c r="G4729" s="34"/>
      <c r="H4729" s="33"/>
      <c r="I4729" s="33"/>
      <c r="J4729" s="33"/>
      <c r="K4729" s="33"/>
    </row>
    <row r="4730" spans="1:11" outlineLevel="1" x14ac:dyDescent="0.2">
      <c r="A4730" s="31"/>
      <c r="B4730" s="32"/>
      <c r="C4730" s="71" t="s">
        <v>395</v>
      </c>
      <c r="D4730" s="64"/>
      <c r="E4730" s="65"/>
      <c r="F4730" s="34"/>
      <c r="G4730" s="34"/>
      <c r="H4730" s="33"/>
      <c r="I4730" s="33"/>
      <c r="J4730" s="33"/>
      <c r="K4730" s="33"/>
    </row>
    <row r="4731" spans="1:11" outlineLevel="1" x14ac:dyDescent="0.2">
      <c r="A4731" s="31"/>
      <c r="B4731" s="32"/>
      <c r="C4731" s="71" t="s">
        <v>6716</v>
      </c>
      <c r="D4731" s="64"/>
      <c r="E4731" s="65">
        <v>23.6</v>
      </c>
      <c r="F4731" s="34"/>
      <c r="G4731" s="34"/>
      <c r="H4731" s="33"/>
      <c r="I4731" s="33"/>
      <c r="J4731" s="33"/>
      <c r="K4731" s="33"/>
    </row>
    <row r="4732" spans="1:11" outlineLevel="1" x14ac:dyDescent="0.2">
      <c r="A4732" s="31"/>
      <c r="B4732" s="32"/>
      <c r="C4732" s="71" t="s">
        <v>6717</v>
      </c>
      <c r="D4732" s="64"/>
      <c r="E4732" s="65">
        <v>52.06</v>
      </c>
      <c r="F4732" s="34"/>
      <c r="G4732" s="34"/>
      <c r="H4732" s="33"/>
      <c r="I4732" s="33"/>
      <c r="J4732" s="33"/>
      <c r="K4732" s="33"/>
    </row>
    <row r="4733" spans="1:11" outlineLevel="1" x14ac:dyDescent="0.2">
      <c r="A4733" s="31"/>
      <c r="B4733" s="32"/>
      <c r="C4733" s="71" t="s">
        <v>6718</v>
      </c>
      <c r="D4733" s="64"/>
      <c r="E4733" s="65">
        <v>21.71</v>
      </c>
      <c r="F4733" s="34"/>
      <c r="G4733" s="34"/>
      <c r="H4733" s="33"/>
      <c r="I4733" s="33"/>
      <c r="J4733" s="33"/>
      <c r="K4733" s="33"/>
    </row>
    <row r="4734" spans="1:11" outlineLevel="1" x14ac:dyDescent="0.2">
      <c r="A4734" s="31"/>
      <c r="B4734" s="32"/>
      <c r="C4734" s="71" t="s">
        <v>6719</v>
      </c>
      <c r="D4734" s="64"/>
      <c r="E4734" s="65">
        <v>6.42</v>
      </c>
      <c r="F4734" s="34"/>
      <c r="G4734" s="34"/>
      <c r="H4734" s="33"/>
      <c r="I4734" s="33"/>
      <c r="J4734" s="33"/>
      <c r="K4734" s="33"/>
    </row>
    <row r="4735" spans="1:11" outlineLevel="1" x14ac:dyDescent="0.2">
      <c r="A4735" s="31"/>
      <c r="B4735" s="32"/>
      <c r="C4735" s="71" t="s">
        <v>6720</v>
      </c>
      <c r="D4735" s="64"/>
      <c r="E4735" s="65">
        <v>1.31</v>
      </c>
      <c r="F4735" s="34"/>
      <c r="G4735" s="34"/>
      <c r="H4735" s="33"/>
      <c r="I4735" s="33"/>
      <c r="J4735" s="33"/>
      <c r="K4735" s="33"/>
    </row>
    <row r="4736" spans="1:11" outlineLevel="1" x14ac:dyDescent="0.2">
      <c r="A4736" s="31"/>
      <c r="B4736" s="32"/>
      <c r="C4736" s="71" t="s">
        <v>6721</v>
      </c>
      <c r="D4736" s="64"/>
      <c r="E4736" s="65">
        <v>3.12</v>
      </c>
      <c r="F4736" s="34"/>
      <c r="G4736" s="34"/>
      <c r="H4736" s="33"/>
      <c r="I4736" s="33"/>
      <c r="J4736" s="33"/>
      <c r="K4736" s="33"/>
    </row>
    <row r="4737" spans="1:11" outlineLevel="1" x14ac:dyDescent="0.2">
      <c r="A4737" s="31"/>
      <c r="B4737" s="32"/>
      <c r="C4737" s="71" t="s">
        <v>6722</v>
      </c>
      <c r="D4737" s="64"/>
      <c r="E4737" s="65">
        <v>0.97</v>
      </c>
      <c r="F4737" s="34"/>
      <c r="G4737" s="34"/>
      <c r="H4737" s="33"/>
      <c r="I4737" s="33"/>
      <c r="J4737" s="33"/>
      <c r="K4737" s="33"/>
    </row>
    <row r="4738" spans="1:11" outlineLevel="1" x14ac:dyDescent="0.2">
      <c r="A4738" s="31"/>
      <c r="B4738" s="32"/>
      <c r="C4738" s="71" t="s">
        <v>6723</v>
      </c>
      <c r="D4738" s="64"/>
      <c r="E4738" s="65">
        <v>1.22</v>
      </c>
      <c r="F4738" s="34"/>
      <c r="G4738" s="34"/>
      <c r="H4738" s="33"/>
      <c r="I4738" s="33"/>
      <c r="J4738" s="33"/>
      <c r="K4738" s="33"/>
    </row>
    <row r="4739" spans="1:11" outlineLevel="1" x14ac:dyDescent="0.2">
      <c r="A4739" s="43">
        <v>358</v>
      </c>
      <c r="B4739" s="44" t="s">
        <v>3982</v>
      </c>
      <c r="C4739" s="59" t="s">
        <v>3983</v>
      </c>
      <c r="D4739" s="45" t="s">
        <v>172</v>
      </c>
      <c r="E4739" s="46">
        <v>2647.07</v>
      </c>
      <c r="F4739" s="47">
        <v>0</v>
      </c>
      <c r="G4739" s="48">
        <f>ROUND(E4739*F4739,2)</f>
        <v>0</v>
      </c>
      <c r="H4739" s="46">
        <v>0</v>
      </c>
      <c r="I4739" s="46">
        <f>ROUND(E4739*H4739,2)</f>
        <v>0</v>
      </c>
      <c r="J4739" s="46">
        <v>0</v>
      </c>
      <c r="K4739" s="46">
        <f>ROUND(E4739*J4739,2)</f>
        <v>0</v>
      </c>
    </row>
    <row r="4740" spans="1:11" outlineLevel="1" x14ac:dyDescent="0.2">
      <c r="A4740" s="31"/>
      <c r="B4740" s="32"/>
      <c r="C4740" s="71" t="s">
        <v>7234</v>
      </c>
      <c r="D4740" s="64"/>
      <c r="E4740" s="65"/>
      <c r="F4740" s="34"/>
      <c r="G4740" s="34"/>
      <c r="H4740" s="33"/>
      <c r="I4740" s="33"/>
      <c r="J4740" s="33"/>
      <c r="K4740" s="33"/>
    </row>
    <row r="4741" spans="1:11" outlineLevel="1" x14ac:dyDescent="0.2">
      <c r="A4741" s="31"/>
      <c r="B4741" s="32"/>
      <c r="C4741" s="71" t="s">
        <v>6310</v>
      </c>
      <c r="D4741" s="64"/>
      <c r="E4741" s="65">
        <v>48.02</v>
      </c>
      <c r="F4741" s="34"/>
      <c r="G4741" s="34"/>
      <c r="H4741" s="33"/>
      <c r="I4741" s="33"/>
      <c r="J4741" s="33"/>
      <c r="K4741" s="33"/>
    </row>
    <row r="4742" spans="1:11" outlineLevel="1" x14ac:dyDescent="0.2">
      <c r="A4742" s="31"/>
      <c r="B4742" s="32"/>
      <c r="C4742" s="71" t="s">
        <v>6340</v>
      </c>
      <c r="D4742" s="64"/>
      <c r="E4742" s="65">
        <v>3.11</v>
      </c>
      <c r="F4742" s="34"/>
      <c r="G4742" s="34"/>
      <c r="H4742" s="33"/>
      <c r="I4742" s="33"/>
      <c r="J4742" s="33"/>
      <c r="K4742" s="33"/>
    </row>
    <row r="4743" spans="1:11" outlineLevel="1" x14ac:dyDescent="0.2">
      <c r="A4743" s="31"/>
      <c r="B4743" s="32"/>
      <c r="C4743" s="71" t="s">
        <v>6311</v>
      </c>
      <c r="D4743" s="64"/>
      <c r="E4743" s="65">
        <v>34.58</v>
      </c>
      <c r="F4743" s="34"/>
      <c r="G4743" s="34"/>
      <c r="H4743" s="33"/>
      <c r="I4743" s="33"/>
      <c r="J4743" s="33"/>
      <c r="K4743" s="33"/>
    </row>
    <row r="4744" spans="1:11" outlineLevel="1" x14ac:dyDescent="0.2">
      <c r="A4744" s="31"/>
      <c r="B4744" s="32"/>
      <c r="C4744" s="71" t="s">
        <v>6312</v>
      </c>
      <c r="D4744" s="64"/>
      <c r="E4744" s="65">
        <v>21.97</v>
      </c>
      <c r="F4744" s="34"/>
      <c r="G4744" s="34"/>
      <c r="H4744" s="33"/>
      <c r="I4744" s="33"/>
      <c r="J4744" s="33"/>
      <c r="K4744" s="33"/>
    </row>
    <row r="4745" spans="1:11" outlineLevel="1" x14ac:dyDescent="0.2">
      <c r="A4745" s="31"/>
      <c r="B4745" s="32"/>
      <c r="C4745" s="71" t="s">
        <v>6313</v>
      </c>
      <c r="D4745" s="64"/>
      <c r="E4745" s="65">
        <v>42.12</v>
      </c>
      <c r="F4745" s="34"/>
      <c r="G4745" s="34"/>
      <c r="H4745" s="33"/>
      <c r="I4745" s="33"/>
      <c r="J4745" s="33"/>
      <c r="K4745" s="33"/>
    </row>
    <row r="4746" spans="1:11" outlineLevel="1" x14ac:dyDescent="0.2">
      <c r="A4746" s="31"/>
      <c r="B4746" s="32"/>
      <c r="C4746" s="71" t="s">
        <v>6314</v>
      </c>
      <c r="D4746" s="64"/>
      <c r="E4746" s="65">
        <v>30.6</v>
      </c>
      <c r="F4746" s="34"/>
      <c r="G4746" s="34"/>
      <c r="H4746" s="33"/>
      <c r="I4746" s="33"/>
      <c r="J4746" s="33"/>
      <c r="K4746" s="33"/>
    </row>
    <row r="4747" spans="1:11" outlineLevel="1" x14ac:dyDescent="0.2">
      <c r="A4747" s="31"/>
      <c r="B4747" s="32"/>
      <c r="C4747" s="71" t="s">
        <v>7235</v>
      </c>
      <c r="D4747" s="64"/>
      <c r="E4747" s="65">
        <v>62.25</v>
      </c>
      <c r="F4747" s="34"/>
      <c r="G4747" s="34"/>
      <c r="H4747" s="33"/>
      <c r="I4747" s="33"/>
      <c r="J4747" s="33"/>
      <c r="K4747" s="33"/>
    </row>
    <row r="4748" spans="1:11" outlineLevel="1" x14ac:dyDescent="0.2">
      <c r="A4748" s="31"/>
      <c r="B4748" s="32"/>
      <c r="C4748" s="71" t="s">
        <v>7236</v>
      </c>
      <c r="D4748" s="64"/>
      <c r="E4748" s="65">
        <v>14</v>
      </c>
      <c r="F4748" s="34"/>
      <c r="G4748" s="34"/>
      <c r="H4748" s="33"/>
      <c r="I4748" s="33"/>
      <c r="J4748" s="33"/>
      <c r="K4748" s="33"/>
    </row>
    <row r="4749" spans="1:11" outlineLevel="1" x14ac:dyDescent="0.2">
      <c r="A4749" s="31"/>
      <c r="B4749" s="32"/>
      <c r="C4749" s="71" t="s">
        <v>7237</v>
      </c>
      <c r="D4749" s="64"/>
      <c r="E4749" s="65">
        <v>13.03</v>
      </c>
      <c r="F4749" s="34"/>
      <c r="G4749" s="34"/>
      <c r="H4749" s="33"/>
      <c r="I4749" s="33"/>
      <c r="J4749" s="33"/>
      <c r="K4749" s="33"/>
    </row>
    <row r="4750" spans="1:11" outlineLevel="1" x14ac:dyDescent="0.2">
      <c r="A4750" s="31"/>
      <c r="B4750" s="32"/>
      <c r="C4750" s="71" t="s">
        <v>6714</v>
      </c>
      <c r="D4750" s="64"/>
      <c r="E4750" s="65">
        <v>32.92</v>
      </c>
      <c r="F4750" s="34"/>
      <c r="G4750" s="34"/>
      <c r="H4750" s="33"/>
      <c r="I4750" s="33"/>
      <c r="J4750" s="33"/>
      <c r="K4750" s="33"/>
    </row>
    <row r="4751" spans="1:11" outlineLevel="1" x14ac:dyDescent="0.2">
      <c r="A4751" s="31"/>
      <c r="B4751" s="32"/>
      <c r="C4751" s="71" t="s">
        <v>7190</v>
      </c>
      <c r="D4751" s="64"/>
      <c r="E4751" s="65">
        <v>215.47</v>
      </c>
      <c r="F4751" s="34"/>
      <c r="G4751" s="34"/>
      <c r="H4751" s="33"/>
      <c r="I4751" s="33"/>
      <c r="J4751" s="33"/>
      <c r="K4751" s="33"/>
    </row>
    <row r="4752" spans="1:11" outlineLevel="1" x14ac:dyDescent="0.2">
      <c r="A4752" s="31"/>
      <c r="B4752" s="32"/>
      <c r="C4752" s="71" t="s">
        <v>7191</v>
      </c>
      <c r="D4752" s="64"/>
      <c r="E4752" s="65">
        <v>79.650000000000006</v>
      </c>
      <c r="F4752" s="34"/>
      <c r="G4752" s="34"/>
      <c r="H4752" s="33"/>
      <c r="I4752" s="33"/>
      <c r="J4752" s="33"/>
      <c r="K4752" s="33"/>
    </row>
    <row r="4753" spans="1:11" outlineLevel="1" x14ac:dyDescent="0.2">
      <c r="A4753" s="31"/>
      <c r="B4753" s="32"/>
      <c r="C4753" s="71" t="s">
        <v>7238</v>
      </c>
      <c r="D4753" s="64"/>
      <c r="E4753" s="65">
        <v>22.28</v>
      </c>
      <c r="F4753" s="34"/>
      <c r="G4753" s="34"/>
      <c r="H4753" s="33"/>
      <c r="I4753" s="33"/>
      <c r="J4753" s="33"/>
      <c r="K4753" s="33"/>
    </row>
    <row r="4754" spans="1:11" outlineLevel="1" x14ac:dyDescent="0.2">
      <c r="A4754" s="31"/>
      <c r="B4754" s="32"/>
      <c r="C4754" s="71" t="s">
        <v>7239</v>
      </c>
      <c r="D4754" s="64"/>
      <c r="E4754" s="65">
        <v>1.86</v>
      </c>
      <c r="F4754" s="34"/>
      <c r="G4754" s="34"/>
      <c r="H4754" s="33"/>
      <c r="I4754" s="33"/>
      <c r="J4754" s="33"/>
      <c r="K4754" s="33"/>
    </row>
    <row r="4755" spans="1:11" outlineLevel="1" x14ac:dyDescent="0.2">
      <c r="A4755" s="31"/>
      <c r="B4755" s="32"/>
      <c r="C4755" s="71" t="s">
        <v>6317</v>
      </c>
      <c r="D4755" s="64"/>
      <c r="E4755" s="65">
        <v>12.95</v>
      </c>
      <c r="F4755" s="34"/>
      <c r="G4755" s="34"/>
      <c r="H4755" s="33"/>
      <c r="I4755" s="33"/>
      <c r="J4755" s="33"/>
      <c r="K4755" s="33"/>
    </row>
    <row r="4756" spans="1:11" outlineLevel="1" x14ac:dyDescent="0.2">
      <c r="A4756" s="31"/>
      <c r="B4756" s="32"/>
      <c r="C4756" s="71" t="s">
        <v>7240</v>
      </c>
      <c r="D4756" s="64"/>
      <c r="E4756" s="65"/>
      <c r="F4756" s="34"/>
      <c r="G4756" s="34"/>
      <c r="H4756" s="33"/>
      <c r="I4756" s="33"/>
      <c r="J4756" s="33"/>
      <c r="K4756" s="33"/>
    </row>
    <row r="4757" spans="1:11" outlineLevel="1" x14ac:dyDescent="0.2">
      <c r="A4757" s="31"/>
      <c r="B4757" s="32"/>
      <c r="C4757" s="71" t="s">
        <v>6353</v>
      </c>
      <c r="D4757" s="64"/>
      <c r="E4757" s="65">
        <v>19.32</v>
      </c>
      <c r="F4757" s="34"/>
      <c r="G4757" s="34"/>
      <c r="H4757" s="33"/>
      <c r="I4757" s="33"/>
      <c r="J4757" s="33"/>
      <c r="K4757" s="33"/>
    </row>
    <row r="4758" spans="1:11" outlineLevel="1" x14ac:dyDescent="0.2">
      <c r="A4758" s="31"/>
      <c r="B4758" s="32"/>
      <c r="C4758" s="71" t="s">
        <v>6354</v>
      </c>
      <c r="D4758" s="64"/>
      <c r="E4758" s="65">
        <v>34.549999999999997</v>
      </c>
      <c r="F4758" s="34"/>
      <c r="G4758" s="34"/>
      <c r="H4758" s="33"/>
      <c r="I4758" s="33"/>
      <c r="J4758" s="33"/>
      <c r="K4758" s="33"/>
    </row>
    <row r="4759" spans="1:11" outlineLevel="1" x14ac:dyDescent="0.2">
      <c r="A4759" s="31"/>
      <c r="B4759" s="32"/>
      <c r="C4759" s="71" t="s">
        <v>6355</v>
      </c>
      <c r="D4759" s="64"/>
      <c r="E4759" s="65">
        <v>33</v>
      </c>
      <c r="F4759" s="34"/>
      <c r="G4759" s="34"/>
      <c r="H4759" s="33"/>
      <c r="I4759" s="33"/>
      <c r="J4759" s="33"/>
      <c r="K4759" s="33"/>
    </row>
    <row r="4760" spans="1:11" outlineLevel="1" x14ac:dyDescent="0.2">
      <c r="A4760" s="31"/>
      <c r="B4760" s="32"/>
      <c r="C4760" s="71" t="s">
        <v>6356</v>
      </c>
      <c r="D4760" s="64"/>
      <c r="E4760" s="65">
        <v>8.65</v>
      </c>
      <c r="F4760" s="34"/>
      <c r="G4760" s="34"/>
      <c r="H4760" s="33"/>
      <c r="I4760" s="33"/>
      <c r="J4760" s="33"/>
      <c r="K4760" s="33"/>
    </row>
    <row r="4761" spans="1:11" outlineLevel="1" x14ac:dyDescent="0.2">
      <c r="A4761" s="31"/>
      <c r="B4761" s="32"/>
      <c r="C4761" s="71" t="s">
        <v>6357</v>
      </c>
      <c r="D4761" s="64"/>
      <c r="E4761" s="65">
        <v>4.76</v>
      </c>
      <c r="F4761" s="34"/>
      <c r="G4761" s="34"/>
      <c r="H4761" s="33"/>
      <c r="I4761" s="33"/>
      <c r="J4761" s="33"/>
      <c r="K4761" s="33"/>
    </row>
    <row r="4762" spans="1:11" outlineLevel="1" x14ac:dyDescent="0.2">
      <c r="A4762" s="31"/>
      <c r="B4762" s="32"/>
      <c r="C4762" s="71" t="s">
        <v>7241</v>
      </c>
      <c r="D4762" s="64"/>
      <c r="E4762" s="65">
        <v>4.7699999999999996</v>
      </c>
      <c r="F4762" s="34"/>
      <c r="G4762" s="34"/>
      <c r="H4762" s="33"/>
      <c r="I4762" s="33"/>
      <c r="J4762" s="33"/>
      <c r="K4762" s="33"/>
    </row>
    <row r="4763" spans="1:11" outlineLevel="1" x14ac:dyDescent="0.2">
      <c r="A4763" s="31"/>
      <c r="B4763" s="32"/>
      <c r="C4763" s="71" t="s">
        <v>7242</v>
      </c>
      <c r="D4763" s="64"/>
      <c r="E4763" s="65">
        <v>3.25</v>
      </c>
      <c r="F4763" s="34"/>
      <c r="G4763" s="34"/>
      <c r="H4763" s="33"/>
      <c r="I4763" s="33"/>
      <c r="J4763" s="33"/>
      <c r="K4763" s="33"/>
    </row>
    <row r="4764" spans="1:11" outlineLevel="1" x14ac:dyDescent="0.2">
      <c r="A4764" s="31"/>
      <c r="B4764" s="32"/>
      <c r="C4764" s="71" t="s">
        <v>6358</v>
      </c>
      <c r="D4764" s="64"/>
      <c r="E4764" s="65">
        <v>3.79</v>
      </c>
      <c r="F4764" s="34"/>
      <c r="G4764" s="34"/>
      <c r="H4764" s="33"/>
      <c r="I4764" s="33"/>
      <c r="J4764" s="33"/>
      <c r="K4764" s="33"/>
    </row>
    <row r="4765" spans="1:11" outlineLevel="1" x14ac:dyDescent="0.2">
      <c r="A4765" s="31"/>
      <c r="B4765" s="32"/>
      <c r="C4765" s="71" t="s">
        <v>6359</v>
      </c>
      <c r="D4765" s="64"/>
      <c r="E4765" s="65">
        <v>1.79</v>
      </c>
      <c r="F4765" s="34"/>
      <c r="G4765" s="34"/>
      <c r="H4765" s="33"/>
      <c r="I4765" s="33"/>
      <c r="J4765" s="33"/>
      <c r="K4765" s="33"/>
    </row>
    <row r="4766" spans="1:11" outlineLevel="1" x14ac:dyDescent="0.2">
      <c r="A4766" s="31"/>
      <c r="B4766" s="32"/>
      <c r="C4766" s="71" t="s">
        <v>6360</v>
      </c>
      <c r="D4766" s="64"/>
      <c r="E4766" s="65">
        <v>1.8</v>
      </c>
      <c r="F4766" s="34"/>
      <c r="G4766" s="34"/>
      <c r="H4766" s="33"/>
      <c r="I4766" s="33"/>
      <c r="J4766" s="33"/>
      <c r="K4766" s="33"/>
    </row>
    <row r="4767" spans="1:11" outlineLevel="1" x14ac:dyDescent="0.2">
      <c r="A4767" s="31"/>
      <c r="B4767" s="32"/>
      <c r="C4767" s="71" t="s">
        <v>6361</v>
      </c>
      <c r="D4767" s="64"/>
      <c r="E4767" s="65">
        <v>3.86</v>
      </c>
      <c r="F4767" s="34"/>
      <c r="G4767" s="34"/>
      <c r="H4767" s="33"/>
      <c r="I4767" s="33"/>
      <c r="J4767" s="33"/>
      <c r="K4767" s="33"/>
    </row>
    <row r="4768" spans="1:11" outlineLevel="1" x14ac:dyDescent="0.2">
      <c r="A4768" s="31"/>
      <c r="B4768" s="32"/>
      <c r="C4768" s="71" t="s">
        <v>6394</v>
      </c>
      <c r="D4768" s="64"/>
      <c r="E4768" s="65">
        <v>1.65</v>
      </c>
      <c r="F4768" s="34"/>
      <c r="G4768" s="34"/>
      <c r="H4768" s="33"/>
      <c r="I4768" s="33"/>
      <c r="J4768" s="33"/>
      <c r="K4768" s="33"/>
    </row>
    <row r="4769" spans="1:11" outlineLevel="1" x14ac:dyDescent="0.2">
      <c r="A4769" s="31"/>
      <c r="B4769" s="32"/>
      <c r="C4769" s="71" t="s">
        <v>6318</v>
      </c>
      <c r="D4769" s="64"/>
      <c r="E4769" s="65">
        <v>50.98</v>
      </c>
      <c r="F4769" s="34"/>
      <c r="G4769" s="34"/>
      <c r="H4769" s="33"/>
      <c r="I4769" s="33"/>
      <c r="J4769" s="33"/>
      <c r="K4769" s="33"/>
    </row>
    <row r="4770" spans="1:11" outlineLevel="1" x14ac:dyDescent="0.2">
      <c r="A4770" s="31"/>
      <c r="B4770" s="32"/>
      <c r="C4770" s="71" t="s">
        <v>6362</v>
      </c>
      <c r="D4770" s="64"/>
      <c r="E4770" s="65">
        <v>5.03</v>
      </c>
      <c r="F4770" s="34"/>
      <c r="G4770" s="34"/>
      <c r="H4770" s="33"/>
      <c r="I4770" s="33"/>
      <c r="J4770" s="33"/>
      <c r="K4770" s="33"/>
    </row>
    <row r="4771" spans="1:11" outlineLevel="1" x14ac:dyDescent="0.2">
      <c r="A4771" s="31"/>
      <c r="B4771" s="32"/>
      <c r="C4771" s="71" t="s">
        <v>6363</v>
      </c>
      <c r="D4771" s="64"/>
      <c r="E4771" s="65">
        <v>3.24</v>
      </c>
      <c r="F4771" s="34"/>
      <c r="G4771" s="34"/>
      <c r="H4771" s="33"/>
      <c r="I4771" s="33"/>
      <c r="J4771" s="33"/>
      <c r="K4771" s="33"/>
    </row>
    <row r="4772" spans="1:11" outlineLevel="1" x14ac:dyDescent="0.2">
      <c r="A4772" s="31"/>
      <c r="B4772" s="32"/>
      <c r="C4772" s="71" t="s">
        <v>6364</v>
      </c>
      <c r="D4772" s="64"/>
      <c r="E4772" s="65">
        <v>1.53</v>
      </c>
      <c r="F4772" s="34"/>
      <c r="G4772" s="34"/>
      <c r="H4772" s="33"/>
      <c r="I4772" s="33"/>
      <c r="J4772" s="33"/>
      <c r="K4772" s="33"/>
    </row>
    <row r="4773" spans="1:11" outlineLevel="1" x14ac:dyDescent="0.2">
      <c r="A4773" s="31"/>
      <c r="B4773" s="32"/>
      <c r="C4773" s="71" t="s">
        <v>6365</v>
      </c>
      <c r="D4773" s="64"/>
      <c r="E4773" s="65">
        <v>5</v>
      </c>
      <c r="F4773" s="34"/>
      <c r="G4773" s="34"/>
      <c r="H4773" s="33"/>
      <c r="I4773" s="33"/>
      <c r="J4773" s="33"/>
      <c r="K4773" s="33"/>
    </row>
    <row r="4774" spans="1:11" outlineLevel="1" x14ac:dyDescent="0.2">
      <c r="A4774" s="31"/>
      <c r="B4774" s="32"/>
      <c r="C4774" s="71" t="s">
        <v>6366</v>
      </c>
      <c r="D4774" s="64"/>
      <c r="E4774" s="65">
        <v>10.65</v>
      </c>
      <c r="F4774" s="34"/>
      <c r="G4774" s="34"/>
      <c r="H4774" s="33"/>
      <c r="I4774" s="33"/>
      <c r="J4774" s="33"/>
      <c r="K4774" s="33"/>
    </row>
    <row r="4775" spans="1:11" outlineLevel="1" x14ac:dyDescent="0.2">
      <c r="A4775" s="31"/>
      <c r="B4775" s="32"/>
      <c r="C4775" s="71" t="s">
        <v>6367</v>
      </c>
      <c r="D4775" s="64"/>
      <c r="E4775" s="65">
        <v>3.83</v>
      </c>
      <c r="F4775" s="34"/>
      <c r="G4775" s="34"/>
      <c r="H4775" s="33"/>
      <c r="I4775" s="33"/>
      <c r="J4775" s="33"/>
      <c r="K4775" s="33"/>
    </row>
    <row r="4776" spans="1:11" outlineLevel="1" x14ac:dyDescent="0.2">
      <c r="A4776" s="31"/>
      <c r="B4776" s="32"/>
      <c r="C4776" s="71" t="s">
        <v>6395</v>
      </c>
      <c r="D4776" s="64"/>
      <c r="E4776" s="65">
        <v>2.64</v>
      </c>
      <c r="F4776" s="34"/>
      <c r="G4776" s="34"/>
      <c r="H4776" s="33"/>
      <c r="I4776" s="33"/>
      <c r="J4776" s="33"/>
      <c r="K4776" s="33"/>
    </row>
    <row r="4777" spans="1:11" outlineLevel="1" x14ac:dyDescent="0.2">
      <c r="A4777" s="31"/>
      <c r="B4777" s="32"/>
      <c r="C4777" s="71" t="s">
        <v>6396</v>
      </c>
      <c r="D4777" s="64"/>
      <c r="E4777" s="65">
        <v>1.26</v>
      </c>
      <c r="F4777" s="34"/>
      <c r="G4777" s="34"/>
      <c r="H4777" s="33"/>
      <c r="I4777" s="33"/>
      <c r="J4777" s="33"/>
      <c r="K4777" s="33"/>
    </row>
    <row r="4778" spans="1:11" outlineLevel="1" x14ac:dyDescent="0.2">
      <c r="A4778" s="31"/>
      <c r="B4778" s="32"/>
      <c r="C4778" s="71" t="s">
        <v>7243</v>
      </c>
      <c r="D4778" s="64"/>
      <c r="E4778" s="65">
        <v>56.1</v>
      </c>
      <c r="F4778" s="34"/>
      <c r="G4778" s="34"/>
      <c r="H4778" s="33"/>
      <c r="I4778" s="33"/>
      <c r="J4778" s="33"/>
      <c r="K4778" s="33"/>
    </row>
    <row r="4779" spans="1:11" outlineLevel="1" x14ac:dyDescent="0.2">
      <c r="A4779" s="31"/>
      <c r="B4779" s="32"/>
      <c r="C4779" s="71" t="s">
        <v>7216</v>
      </c>
      <c r="D4779" s="64"/>
      <c r="E4779" s="65">
        <v>34.99</v>
      </c>
      <c r="F4779" s="34"/>
      <c r="G4779" s="34"/>
      <c r="H4779" s="33"/>
      <c r="I4779" s="33"/>
      <c r="J4779" s="33"/>
      <c r="K4779" s="33"/>
    </row>
    <row r="4780" spans="1:11" outlineLevel="1" x14ac:dyDescent="0.2">
      <c r="A4780" s="31"/>
      <c r="B4780" s="32"/>
      <c r="C4780" s="71" t="s">
        <v>7184</v>
      </c>
      <c r="D4780" s="64"/>
      <c r="E4780" s="65">
        <v>79.55</v>
      </c>
      <c r="F4780" s="34"/>
      <c r="G4780" s="34"/>
      <c r="H4780" s="33"/>
      <c r="I4780" s="33"/>
      <c r="J4780" s="33"/>
      <c r="K4780" s="33"/>
    </row>
    <row r="4781" spans="1:11" outlineLevel="1" x14ac:dyDescent="0.2">
      <c r="A4781" s="31"/>
      <c r="B4781" s="32"/>
      <c r="C4781" s="71" t="s">
        <v>7244</v>
      </c>
      <c r="D4781" s="64"/>
      <c r="E4781" s="65">
        <v>13.15</v>
      </c>
      <c r="F4781" s="34"/>
      <c r="G4781" s="34"/>
      <c r="H4781" s="33"/>
      <c r="I4781" s="33"/>
      <c r="J4781" s="33"/>
      <c r="K4781" s="33"/>
    </row>
    <row r="4782" spans="1:11" outlineLevel="1" x14ac:dyDescent="0.2">
      <c r="A4782" s="31"/>
      <c r="B4782" s="32"/>
      <c r="C4782" s="71" t="s">
        <v>6319</v>
      </c>
      <c r="D4782" s="64"/>
      <c r="E4782" s="65">
        <v>13.62</v>
      </c>
      <c r="F4782" s="34"/>
      <c r="G4782" s="34"/>
      <c r="H4782" s="33"/>
      <c r="I4782" s="33"/>
      <c r="J4782" s="33"/>
      <c r="K4782" s="33"/>
    </row>
    <row r="4783" spans="1:11" outlineLevel="1" x14ac:dyDescent="0.2">
      <c r="A4783" s="31"/>
      <c r="B4783" s="32"/>
      <c r="C4783" s="71" t="s">
        <v>6368</v>
      </c>
      <c r="D4783" s="64"/>
      <c r="E4783" s="65">
        <v>3.31</v>
      </c>
      <c r="F4783" s="34"/>
      <c r="G4783" s="34"/>
      <c r="H4783" s="33"/>
      <c r="I4783" s="33"/>
      <c r="J4783" s="33"/>
      <c r="K4783" s="33"/>
    </row>
    <row r="4784" spans="1:11" outlineLevel="1" x14ac:dyDescent="0.2">
      <c r="A4784" s="31"/>
      <c r="B4784" s="32"/>
      <c r="C4784" s="71" t="s">
        <v>6369</v>
      </c>
      <c r="D4784" s="64"/>
      <c r="E4784" s="65">
        <v>3.45</v>
      </c>
      <c r="F4784" s="34"/>
      <c r="G4784" s="34"/>
      <c r="H4784" s="33"/>
      <c r="I4784" s="33"/>
      <c r="J4784" s="33"/>
      <c r="K4784" s="33"/>
    </row>
    <row r="4785" spans="1:11" outlineLevel="1" x14ac:dyDescent="0.2">
      <c r="A4785" s="31"/>
      <c r="B4785" s="32"/>
      <c r="C4785" s="71" t="s">
        <v>6370</v>
      </c>
      <c r="D4785" s="64"/>
      <c r="E4785" s="65">
        <v>4.99</v>
      </c>
      <c r="F4785" s="34"/>
      <c r="G4785" s="34"/>
      <c r="H4785" s="33"/>
      <c r="I4785" s="33"/>
      <c r="J4785" s="33"/>
      <c r="K4785" s="33"/>
    </row>
    <row r="4786" spans="1:11" outlineLevel="1" x14ac:dyDescent="0.2">
      <c r="A4786" s="31"/>
      <c r="B4786" s="32"/>
      <c r="C4786" s="71" t="s">
        <v>6320</v>
      </c>
      <c r="D4786" s="64"/>
      <c r="E4786" s="65">
        <v>11.09</v>
      </c>
      <c r="F4786" s="34"/>
      <c r="G4786" s="34"/>
      <c r="H4786" s="33"/>
      <c r="I4786" s="33"/>
      <c r="J4786" s="33"/>
      <c r="K4786" s="33"/>
    </row>
    <row r="4787" spans="1:11" outlineLevel="1" x14ac:dyDescent="0.2">
      <c r="A4787" s="31"/>
      <c r="B4787" s="32"/>
      <c r="C4787" s="71" t="s">
        <v>6371</v>
      </c>
      <c r="D4787" s="64"/>
      <c r="E4787" s="65">
        <v>3.31</v>
      </c>
      <c r="F4787" s="34"/>
      <c r="G4787" s="34"/>
      <c r="H4787" s="33"/>
      <c r="I4787" s="33"/>
      <c r="J4787" s="33"/>
      <c r="K4787" s="33"/>
    </row>
    <row r="4788" spans="1:11" outlineLevel="1" x14ac:dyDescent="0.2">
      <c r="A4788" s="31"/>
      <c r="B4788" s="32"/>
      <c r="C4788" s="71" t="s">
        <v>6372</v>
      </c>
      <c r="D4788" s="64"/>
      <c r="E4788" s="65">
        <v>3.45</v>
      </c>
      <c r="F4788" s="34"/>
      <c r="G4788" s="34"/>
      <c r="H4788" s="33"/>
      <c r="I4788" s="33"/>
      <c r="J4788" s="33"/>
      <c r="K4788" s="33"/>
    </row>
    <row r="4789" spans="1:11" outlineLevel="1" x14ac:dyDescent="0.2">
      <c r="A4789" s="31"/>
      <c r="B4789" s="32"/>
      <c r="C4789" s="71" t="s">
        <v>6373</v>
      </c>
      <c r="D4789" s="64"/>
      <c r="E4789" s="65">
        <v>4.99</v>
      </c>
      <c r="F4789" s="34"/>
      <c r="G4789" s="34"/>
      <c r="H4789" s="33"/>
      <c r="I4789" s="33"/>
      <c r="J4789" s="33"/>
      <c r="K4789" s="33"/>
    </row>
    <row r="4790" spans="1:11" outlineLevel="1" x14ac:dyDescent="0.2">
      <c r="A4790" s="31"/>
      <c r="B4790" s="32"/>
      <c r="C4790" s="71" t="s">
        <v>7185</v>
      </c>
      <c r="D4790" s="64"/>
      <c r="E4790" s="65">
        <v>79.33</v>
      </c>
      <c r="F4790" s="34"/>
      <c r="G4790" s="34"/>
      <c r="H4790" s="33"/>
      <c r="I4790" s="33"/>
      <c r="J4790" s="33"/>
      <c r="K4790" s="33"/>
    </row>
    <row r="4791" spans="1:11" outlineLevel="1" x14ac:dyDescent="0.2">
      <c r="A4791" s="31"/>
      <c r="B4791" s="32"/>
      <c r="C4791" s="71" t="s">
        <v>7245</v>
      </c>
      <c r="D4791" s="64"/>
      <c r="E4791" s="65">
        <v>1.1399999999999999</v>
      </c>
      <c r="F4791" s="34"/>
      <c r="G4791" s="34"/>
      <c r="H4791" s="33"/>
      <c r="I4791" s="33"/>
      <c r="J4791" s="33"/>
      <c r="K4791" s="33"/>
    </row>
    <row r="4792" spans="1:11" outlineLevel="1" x14ac:dyDescent="0.2">
      <c r="A4792" s="31"/>
      <c r="B4792" s="32"/>
      <c r="C4792" s="71" t="s">
        <v>7246</v>
      </c>
      <c r="D4792" s="64"/>
      <c r="E4792" s="65"/>
      <c r="F4792" s="34"/>
      <c r="G4792" s="34"/>
      <c r="H4792" s="33"/>
      <c r="I4792" s="33"/>
      <c r="J4792" s="33"/>
      <c r="K4792" s="33"/>
    </row>
    <row r="4793" spans="1:11" outlineLevel="1" x14ac:dyDescent="0.2">
      <c r="A4793" s="31"/>
      <c r="B4793" s="32"/>
      <c r="C4793" s="71" t="s">
        <v>7247</v>
      </c>
      <c r="D4793" s="64"/>
      <c r="E4793" s="65">
        <v>53.3</v>
      </c>
      <c r="F4793" s="34"/>
      <c r="G4793" s="34"/>
      <c r="H4793" s="33"/>
      <c r="I4793" s="33"/>
      <c r="J4793" s="33"/>
      <c r="K4793" s="33"/>
    </row>
    <row r="4794" spans="1:11" outlineLevel="1" x14ac:dyDescent="0.2">
      <c r="A4794" s="31"/>
      <c r="B4794" s="32"/>
      <c r="C4794" s="71" t="s">
        <v>6321</v>
      </c>
      <c r="D4794" s="64"/>
      <c r="E4794" s="65">
        <v>21.11</v>
      </c>
      <c r="F4794" s="34"/>
      <c r="G4794" s="34"/>
      <c r="H4794" s="33"/>
      <c r="I4794" s="33"/>
      <c r="J4794" s="33"/>
      <c r="K4794" s="33"/>
    </row>
    <row r="4795" spans="1:11" outlineLevel="1" x14ac:dyDescent="0.2">
      <c r="A4795" s="31"/>
      <c r="B4795" s="32"/>
      <c r="C4795" s="71" t="s">
        <v>6374</v>
      </c>
      <c r="D4795" s="64"/>
      <c r="E4795" s="65">
        <v>4.82</v>
      </c>
      <c r="F4795" s="34"/>
      <c r="G4795" s="34"/>
      <c r="H4795" s="33"/>
      <c r="I4795" s="33"/>
      <c r="J4795" s="33"/>
      <c r="K4795" s="33"/>
    </row>
    <row r="4796" spans="1:11" outlineLevel="1" x14ac:dyDescent="0.2">
      <c r="A4796" s="31"/>
      <c r="B4796" s="32"/>
      <c r="C4796" s="71" t="s">
        <v>6375</v>
      </c>
      <c r="D4796" s="64"/>
      <c r="E4796" s="65">
        <v>3.55</v>
      </c>
      <c r="F4796" s="34"/>
      <c r="G4796" s="34"/>
      <c r="H4796" s="33"/>
      <c r="I4796" s="33"/>
      <c r="J4796" s="33"/>
      <c r="K4796" s="33"/>
    </row>
    <row r="4797" spans="1:11" outlineLevel="1" x14ac:dyDescent="0.2">
      <c r="A4797" s="31"/>
      <c r="B4797" s="32"/>
      <c r="C4797" s="71" t="s">
        <v>6376</v>
      </c>
      <c r="D4797" s="64"/>
      <c r="E4797" s="65">
        <v>1.63</v>
      </c>
      <c r="F4797" s="34"/>
      <c r="G4797" s="34"/>
      <c r="H4797" s="33"/>
      <c r="I4797" s="33"/>
      <c r="J4797" s="33"/>
      <c r="K4797" s="33"/>
    </row>
    <row r="4798" spans="1:11" outlineLevel="1" x14ac:dyDescent="0.2">
      <c r="A4798" s="31"/>
      <c r="B4798" s="32"/>
      <c r="C4798" s="71" t="s">
        <v>6377</v>
      </c>
      <c r="D4798" s="64"/>
      <c r="E4798" s="65">
        <v>4.71</v>
      </c>
      <c r="F4798" s="34"/>
      <c r="G4798" s="34"/>
      <c r="H4798" s="33"/>
      <c r="I4798" s="33"/>
      <c r="J4798" s="33"/>
      <c r="K4798" s="33"/>
    </row>
    <row r="4799" spans="1:11" outlineLevel="1" x14ac:dyDescent="0.2">
      <c r="A4799" s="31"/>
      <c r="B4799" s="32"/>
      <c r="C4799" s="71" t="s">
        <v>6378</v>
      </c>
      <c r="D4799" s="64"/>
      <c r="E4799" s="65">
        <v>5.75</v>
      </c>
      <c r="F4799" s="34"/>
      <c r="G4799" s="34"/>
      <c r="H4799" s="33"/>
      <c r="I4799" s="33"/>
      <c r="J4799" s="33"/>
      <c r="K4799" s="33"/>
    </row>
    <row r="4800" spans="1:11" outlineLevel="1" x14ac:dyDescent="0.2">
      <c r="A4800" s="31"/>
      <c r="B4800" s="32"/>
      <c r="C4800" s="71" t="s">
        <v>6379</v>
      </c>
      <c r="D4800" s="64"/>
      <c r="E4800" s="65">
        <v>3.84</v>
      </c>
      <c r="F4800" s="34"/>
      <c r="G4800" s="34"/>
      <c r="H4800" s="33"/>
      <c r="I4800" s="33"/>
      <c r="J4800" s="33"/>
      <c r="K4800" s="33"/>
    </row>
    <row r="4801" spans="1:11" outlineLevel="1" x14ac:dyDescent="0.2">
      <c r="A4801" s="31"/>
      <c r="B4801" s="32"/>
      <c r="C4801" s="71" t="s">
        <v>6397</v>
      </c>
      <c r="D4801" s="64"/>
      <c r="E4801" s="65">
        <v>4.09</v>
      </c>
      <c r="F4801" s="34"/>
      <c r="G4801" s="34"/>
      <c r="H4801" s="33"/>
      <c r="I4801" s="33"/>
      <c r="J4801" s="33"/>
      <c r="K4801" s="33"/>
    </row>
    <row r="4802" spans="1:11" outlineLevel="1" x14ac:dyDescent="0.2">
      <c r="A4802" s="31"/>
      <c r="B4802" s="32"/>
      <c r="C4802" s="71" t="s">
        <v>7248</v>
      </c>
      <c r="D4802" s="64"/>
      <c r="E4802" s="65">
        <v>68.7</v>
      </c>
      <c r="F4802" s="34"/>
      <c r="G4802" s="34"/>
      <c r="H4802" s="33"/>
      <c r="I4802" s="33"/>
      <c r="J4802" s="33"/>
      <c r="K4802" s="33"/>
    </row>
    <row r="4803" spans="1:11" outlineLevel="1" x14ac:dyDescent="0.2">
      <c r="A4803" s="31"/>
      <c r="B4803" s="32"/>
      <c r="C4803" s="71" t="s">
        <v>6398</v>
      </c>
      <c r="D4803" s="64"/>
      <c r="E4803" s="65">
        <v>1.76</v>
      </c>
      <c r="F4803" s="34"/>
      <c r="G4803" s="34"/>
      <c r="H4803" s="33"/>
      <c r="I4803" s="33"/>
      <c r="J4803" s="33"/>
      <c r="K4803" s="33"/>
    </row>
    <row r="4804" spans="1:11" outlineLevel="1" x14ac:dyDescent="0.2">
      <c r="A4804" s="31"/>
      <c r="B4804" s="32"/>
      <c r="C4804" s="71" t="s">
        <v>7249</v>
      </c>
      <c r="D4804" s="64"/>
      <c r="E4804" s="65">
        <v>28.4</v>
      </c>
      <c r="F4804" s="34"/>
      <c r="G4804" s="34"/>
      <c r="H4804" s="33"/>
      <c r="I4804" s="33"/>
      <c r="J4804" s="33"/>
      <c r="K4804" s="33"/>
    </row>
    <row r="4805" spans="1:11" outlineLevel="1" x14ac:dyDescent="0.2">
      <c r="A4805" s="31"/>
      <c r="B4805" s="32"/>
      <c r="C4805" s="71" t="s">
        <v>7250</v>
      </c>
      <c r="D4805" s="64"/>
      <c r="E4805" s="65">
        <v>38.78</v>
      </c>
      <c r="F4805" s="34"/>
      <c r="G4805" s="34"/>
      <c r="H4805" s="33"/>
      <c r="I4805" s="33"/>
      <c r="J4805" s="33"/>
      <c r="K4805" s="33"/>
    </row>
    <row r="4806" spans="1:11" outlineLevel="1" x14ac:dyDescent="0.2">
      <c r="A4806" s="31"/>
      <c r="B4806" s="32"/>
      <c r="C4806" s="71" t="s">
        <v>7251</v>
      </c>
      <c r="D4806" s="64"/>
      <c r="E4806" s="65">
        <v>37.25</v>
      </c>
      <c r="F4806" s="34"/>
      <c r="G4806" s="34"/>
      <c r="H4806" s="33"/>
      <c r="I4806" s="33"/>
      <c r="J4806" s="33"/>
      <c r="K4806" s="33"/>
    </row>
    <row r="4807" spans="1:11" outlineLevel="1" x14ac:dyDescent="0.2">
      <c r="A4807" s="31"/>
      <c r="B4807" s="32"/>
      <c r="C4807" s="71" t="s">
        <v>7252</v>
      </c>
      <c r="D4807" s="64"/>
      <c r="E4807" s="65">
        <v>10.91</v>
      </c>
      <c r="F4807" s="34"/>
      <c r="G4807" s="34"/>
      <c r="H4807" s="33"/>
      <c r="I4807" s="33"/>
      <c r="J4807" s="33"/>
      <c r="K4807" s="33"/>
    </row>
    <row r="4808" spans="1:11" outlineLevel="1" x14ac:dyDescent="0.2">
      <c r="A4808" s="31"/>
      <c r="B4808" s="32"/>
      <c r="C4808" s="71" t="s">
        <v>7253</v>
      </c>
      <c r="D4808" s="64"/>
      <c r="E4808" s="65"/>
      <c r="F4808" s="34"/>
      <c r="G4808" s="34"/>
      <c r="H4808" s="33"/>
      <c r="I4808" s="33"/>
      <c r="J4808" s="33"/>
      <c r="K4808" s="33"/>
    </row>
    <row r="4809" spans="1:11" outlineLevel="1" x14ac:dyDescent="0.2">
      <c r="A4809" s="31"/>
      <c r="B4809" s="32"/>
      <c r="C4809" s="71" t="s">
        <v>7254</v>
      </c>
      <c r="D4809" s="64"/>
      <c r="E4809" s="65">
        <v>51.14</v>
      </c>
      <c r="F4809" s="34"/>
      <c r="G4809" s="34"/>
      <c r="H4809" s="33"/>
      <c r="I4809" s="33"/>
      <c r="J4809" s="33"/>
      <c r="K4809" s="33"/>
    </row>
    <row r="4810" spans="1:11" outlineLevel="1" x14ac:dyDescent="0.2">
      <c r="A4810" s="31"/>
      <c r="B4810" s="32"/>
      <c r="C4810" s="71" t="s">
        <v>6330</v>
      </c>
      <c r="D4810" s="64"/>
      <c r="E4810" s="65">
        <v>20.27</v>
      </c>
      <c r="F4810" s="34"/>
      <c r="G4810" s="34"/>
      <c r="H4810" s="33"/>
      <c r="I4810" s="33"/>
      <c r="J4810" s="33"/>
      <c r="K4810" s="33"/>
    </row>
    <row r="4811" spans="1:11" outlineLevel="1" x14ac:dyDescent="0.2">
      <c r="A4811" s="31"/>
      <c r="B4811" s="32"/>
      <c r="C4811" s="71" t="s">
        <v>6380</v>
      </c>
      <c r="D4811" s="64"/>
      <c r="E4811" s="65">
        <v>4.79</v>
      </c>
      <c r="F4811" s="34"/>
      <c r="G4811" s="34"/>
      <c r="H4811" s="33"/>
      <c r="I4811" s="33"/>
      <c r="J4811" s="33"/>
      <c r="K4811" s="33"/>
    </row>
    <row r="4812" spans="1:11" outlineLevel="1" x14ac:dyDescent="0.2">
      <c r="A4812" s="31"/>
      <c r="B4812" s="32"/>
      <c r="C4812" s="71" t="s">
        <v>6381</v>
      </c>
      <c r="D4812" s="64"/>
      <c r="E4812" s="65">
        <v>3.48</v>
      </c>
      <c r="F4812" s="34"/>
      <c r="G4812" s="34"/>
      <c r="H4812" s="33"/>
      <c r="I4812" s="33"/>
      <c r="J4812" s="33"/>
      <c r="K4812" s="33"/>
    </row>
    <row r="4813" spans="1:11" outlineLevel="1" x14ac:dyDescent="0.2">
      <c r="A4813" s="31"/>
      <c r="B4813" s="32"/>
      <c r="C4813" s="71" t="s">
        <v>6382</v>
      </c>
      <c r="D4813" s="64"/>
      <c r="E4813" s="65">
        <v>1.6</v>
      </c>
      <c r="F4813" s="34"/>
      <c r="G4813" s="34"/>
      <c r="H4813" s="33"/>
      <c r="I4813" s="33"/>
      <c r="J4813" s="33"/>
      <c r="K4813" s="33"/>
    </row>
    <row r="4814" spans="1:11" outlineLevel="1" x14ac:dyDescent="0.2">
      <c r="A4814" s="31"/>
      <c r="B4814" s="32"/>
      <c r="C4814" s="71" t="s">
        <v>6383</v>
      </c>
      <c r="D4814" s="64"/>
      <c r="E4814" s="65">
        <v>4.54</v>
      </c>
      <c r="F4814" s="34"/>
      <c r="G4814" s="34"/>
      <c r="H4814" s="33"/>
      <c r="I4814" s="33"/>
      <c r="J4814" s="33"/>
      <c r="K4814" s="33"/>
    </row>
    <row r="4815" spans="1:11" outlineLevel="1" x14ac:dyDescent="0.2">
      <c r="A4815" s="31"/>
      <c r="B4815" s="32"/>
      <c r="C4815" s="71" t="s">
        <v>6384</v>
      </c>
      <c r="D4815" s="64"/>
      <c r="E4815" s="65">
        <v>10.71</v>
      </c>
      <c r="F4815" s="34"/>
      <c r="G4815" s="34"/>
      <c r="H4815" s="33"/>
      <c r="I4815" s="33"/>
      <c r="J4815" s="33"/>
      <c r="K4815" s="33"/>
    </row>
    <row r="4816" spans="1:11" outlineLevel="1" x14ac:dyDescent="0.2">
      <c r="A4816" s="31"/>
      <c r="B4816" s="32"/>
      <c r="C4816" s="71" t="s">
        <v>6385</v>
      </c>
      <c r="D4816" s="64"/>
      <c r="E4816" s="65">
        <v>3.88</v>
      </c>
      <c r="F4816" s="34"/>
      <c r="G4816" s="34"/>
      <c r="H4816" s="33"/>
      <c r="I4816" s="33"/>
      <c r="J4816" s="33"/>
      <c r="K4816" s="33"/>
    </row>
    <row r="4817" spans="1:11" outlineLevel="1" x14ac:dyDescent="0.2">
      <c r="A4817" s="31"/>
      <c r="B4817" s="32"/>
      <c r="C4817" s="71" t="s">
        <v>7255</v>
      </c>
      <c r="D4817" s="64"/>
      <c r="E4817" s="65">
        <v>72.64</v>
      </c>
      <c r="F4817" s="34"/>
      <c r="G4817" s="34"/>
      <c r="H4817" s="33"/>
      <c r="I4817" s="33"/>
      <c r="J4817" s="33"/>
      <c r="K4817" s="33"/>
    </row>
    <row r="4818" spans="1:11" outlineLevel="1" x14ac:dyDescent="0.2">
      <c r="A4818" s="31"/>
      <c r="B4818" s="32"/>
      <c r="C4818" s="71" t="s">
        <v>6399</v>
      </c>
      <c r="D4818" s="64"/>
      <c r="E4818" s="65">
        <v>4.09</v>
      </c>
      <c r="F4818" s="34"/>
      <c r="G4818" s="34"/>
      <c r="H4818" s="33"/>
      <c r="I4818" s="33"/>
      <c r="J4818" s="33"/>
      <c r="K4818" s="33"/>
    </row>
    <row r="4819" spans="1:11" outlineLevel="1" x14ac:dyDescent="0.2">
      <c r="A4819" s="31"/>
      <c r="B4819" s="32"/>
      <c r="C4819" s="71" t="s">
        <v>6400</v>
      </c>
      <c r="D4819" s="64"/>
      <c r="E4819" s="65">
        <v>1.76</v>
      </c>
      <c r="F4819" s="34"/>
      <c r="G4819" s="34"/>
      <c r="H4819" s="33"/>
      <c r="I4819" s="33"/>
      <c r="J4819" s="33"/>
      <c r="K4819" s="33"/>
    </row>
    <row r="4820" spans="1:11" outlineLevel="1" x14ac:dyDescent="0.2">
      <c r="A4820" s="31"/>
      <c r="B4820" s="32"/>
      <c r="C4820" s="71" t="s">
        <v>7256</v>
      </c>
      <c r="D4820" s="64"/>
      <c r="E4820" s="65">
        <v>26.7</v>
      </c>
      <c r="F4820" s="34"/>
      <c r="G4820" s="34"/>
      <c r="H4820" s="33"/>
      <c r="I4820" s="33"/>
      <c r="J4820" s="33"/>
      <c r="K4820" s="33"/>
    </row>
    <row r="4821" spans="1:11" outlineLevel="1" x14ac:dyDescent="0.2">
      <c r="A4821" s="31"/>
      <c r="B4821" s="32"/>
      <c r="C4821" s="71" t="s">
        <v>7257</v>
      </c>
      <c r="D4821" s="64"/>
      <c r="E4821" s="65">
        <v>10.91</v>
      </c>
      <c r="F4821" s="34"/>
      <c r="G4821" s="34"/>
      <c r="H4821" s="33"/>
      <c r="I4821" s="33"/>
      <c r="J4821" s="33"/>
      <c r="K4821" s="33"/>
    </row>
    <row r="4822" spans="1:11" outlineLevel="1" x14ac:dyDescent="0.2">
      <c r="A4822" s="31"/>
      <c r="B4822" s="32"/>
      <c r="C4822" s="71" t="s">
        <v>7258</v>
      </c>
      <c r="D4822" s="64"/>
      <c r="E4822" s="65"/>
      <c r="F4822" s="34"/>
      <c r="G4822" s="34"/>
      <c r="H4822" s="33"/>
      <c r="I4822" s="33"/>
      <c r="J4822" s="33"/>
      <c r="K4822" s="33"/>
    </row>
    <row r="4823" spans="1:11" outlineLevel="1" x14ac:dyDescent="0.2">
      <c r="A4823" s="31"/>
      <c r="B4823" s="32"/>
      <c r="C4823" s="71" t="s">
        <v>7259</v>
      </c>
      <c r="D4823" s="64"/>
      <c r="E4823" s="65">
        <v>48.05</v>
      </c>
      <c r="F4823" s="34"/>
      <c r="G4823" s="34"/>
      <c r="H4823" s="33"/>
      <c r="I4823" s="33"/>
      <c r="J4823" s="33"/>
      <c r="K4823" s="33"/>
    </row>
    <row r="4824" spans="1:11" outlineLevel="1" x14ac:dyDescent="0.2">
      <c r="A4824" s="31"/>
      <c r="B4824" s="32"/>
      <c r="C4824" s="71" t="s">
        <v>7260</v>
      </c>
      <c r="D4824" s="64"/>
      <c r="E4824" s="65">
        <v>20.239999999999998</v>
      </c>
      <c r="F4824" s="34"/>
      <c r="G4824" s="34"/>
      <c r="H4824" s="33"/>
      <c r="I4824" s="33"/>
      <c r="J4824" s="33"/>
      <c r="K4824" s="33"/>
    </row>
    <row r="4825" spans="1:11" outlineLevel="1" x14ac:dyDescent="0.2">
      <c r="A4825" s="31"/>
      <c r="B4825" s="32"/>
      <c r="C4825" s="71" t="s">
        <v>6386</v>
      </c>
      <c r="D4825" s="64"/>
      <c r="E4825" s="65">
        <v>4.16</v>
      </c>
      <c r="F4825" s="34"/>
      <c r="G4825" s="34"/>
      <c r="H4825" s="33"/>
      <c r="I4825" s="33"/>
      <c r="J4825" s="33"/>
      <c r="K4825" s="33"/>
    </row>
    <row r="4826" spans="1:11" outlineLevel="1" x14ac:dyDescent="0.2">
      <c r="A4826" s="31"/>
      <c r="B4826" s="32"/>
      <c r="C4826" s="71" t="s">
        <v>6387</v>
      </c>
      <c r="D4826" s="64"/>
      <c r="E4826" s="65">
        <v>2.99</v>
      </c>
      <c r="F4826" s="34"/>
      <c r="G4826" s="34"/>
      <c r="H4826" s="33"/>
      <c r="I4826" s="33"/>
      <c r="J4826" s="33"/>
      <c r="K4826" s="33"/>
    </row>
    <row r="4827" spans="1:11" outlineLevel="1" x14ac:dyDescent="0.2">
      <c r="A4827" s="31"/>
      <c r="B4827" s="32"/>
      <c r="C4827" s="71" t="s">
        <v>6388</v>
      </c>
      <c r="D4827" s="64"/>
      <c r="E4827" s="65">
        <v>1.44</v>
      </c>
      <c r="F4827" s="34"/>
      <c r="G4827" s="34"/>
      <c r="H4827" s="33"/>
      <c r="I4827" s="33"/>
      <c r="J4827" s="33"/>
      <c r="K4827" s="33"/>
    </row>
    <row r="4828" spans="1:11" outlineLevel="1" x14ac:dyDescent="0.2">
      <c r="A4828" s="31"/>
      <c r="B4828" s="32"/>
      <c r="C4828" s="71" t="s">
        <v>6389</v>
      </c>
      <c r="D4828" s="64"/>
      <c r="E4828" s="65">
        <v>6.53</v>
      </c>
      <c r="F4828" s="34"/>
      <c r="G4828" s="34"/>
      <c r="H4828" s="33"/>
      <c r="I4828" s="33"/>
      <c r="J4828" s="33"/>
      <c r="K4828" s="33"/>
    </row>
    <row r="4829" spans="1:11" outlineLevel="1" x14ac:dyDescent="0.2">
      <c r="A4829" s="31"/>
      <c r="B4829" s="32"/>
      <c r="C4829" s="71" t="s">
        <v>6390</v>
      </c>
      <c r="D4829" s="64"/>
      <c r="E4829" s="65">
        <v>8.9</v>
      </c>
      <c r="F4829" s="34"/>
      <c r="G4829" s="34"/>
      <c r="H4829" s="33"/>
      <c r="I4829" s="33"/>
      <c r="J4829" s="33"/>
      <c r="K4829" s="33"/>
    </row>
    <row r="4830" spans="1:11" outlineLevel="1" x14ac:dyDescent="0.2">
      <c r="A4830" s="31"/>
      <c r="B4830" s="32"/>
      <c r="C4830" s="71" t="s">
        <v>6411</v>
      </c>
      <c r="D4830" s="64"/>
      <c r="E4830" s="65">
        <v>79.92</v>
      </c>
      <c r="F4830" s="34"/>
      <c r="G4830" s="34"/>
      <c r="H4830" s="33"/>
      <c r="I4830" s="33"/>
      <c r="J4830" s="33"/>
      <c r="K4830" s="33"/>
    </row>
    <row r="4831" spans="1:11" outlineLevel="1" x14ac:dyDescent="0.2">
      <c r="A4831" s="31"/>
      <c r="B4831" s="32"/>
      <c r="C4831" s="71" t="s">
        <v>6391</v>
      </c>
      <c r="D4831" s="64"/>
      <c r="E4831" s="65">
        <v>4.34</v>
      </c>
      <c r="F4831" s="34"/>
      <c r="G4831" s="34"/>
      <c r="H4831" s="33"/>
      <c r="I4831" s="33"/>
      <c r="J4831" s="33"/>
      <c r="K4831" s="33"/>
    </row>
    <row r="4832" spans="1:11" outlineLevel="1" x14ac:dyDescent="0.2">
      <c r="A4832" s="31"/>
      <c r="B4832" s="32"/>
      <c r="C4832" s="71" t="s">
        <v>7261</v>
      </c>
      <c r="D4832" s="64"/>
      <c r="E4832" s="65">
        <v>68.47</v>
      </c>
      <c r="F4832" s="34"/>
      <c r="G4832" s="34"/>
      <c r="H4832" s="33"/>
      <c r="I4832" s="33"/>
      <c r="J4832" s="33"/>
      <c r="K4832" s="33"/>
    </row>
    <row r="4833" spans="1:11" outlineLevel="1" x14ac:dyDescent="0.2">
      <c r="A4833" s="31"/>
      <c r="B4833" s="32"/>
      <c r="C4833" s="71" t="s">
        <v>6401</v>
      </c>
      <c r="D4833" s="64"/>
      <c r="E4833" s="65">
        <v>4.09</v>
      </c>
      <c r="F4833" s="34"/>
      <c r="G4833" s="34"/>
      <c r="H4833" s="33"/>
      <c r="I4833" s="33"/>
      <c r="J4833" s="33"/>
      <c r="K4833" s="33"/>
    </row>
    <row r="4834" spans="1:11" outlineLevel="1" x14ac:dyDescent="0.2">
      <c r="A4834" s="31"/>
      <c r="B4834" s="32"/>
      <c r="C4834" s="71" t="s">
        <v>6412</v>
      </c>
      <c r="D4834" s="64"/>
      <c r="E4834" s="65">
        <v>83.82</v>
      </c>
      <c r="F4834" s="34"/>
      <c r="G4834" s="34"/>
      <c r="H4834" s="33"/>
      <c r="I4834" s="33"/>
      <c r="J4834" s="33"/>
      <c r="K4834" s="33"/>
    </row>
    <row r="4835" spans="1:11" outlineLevel="1" x14ac:dyDescent="0.2">
      <c r="A4835" s="31"/>
      <c r="B4835" s="32"/>
      <c r="C4835" s="71" t="s">
        <v>6402</v>
      </c>
      <c r="D4835" s="64"/>
      <c r="E4835" s="65">
        <v>1.81</v>
      </c>
      <c r="F4835" s="34"/>
      <c r="G4835" s="34"/>
      <c r="H4835" s="33"/>
      <c r="I4835" s="33"/>
      <c r="J4835" s="33"/>
      <c r="K4835" s="33"/>
    </row>
    <row r="4836" spans="1:11" outlineLevel="1" x14ac:dyDescent="0.2">
      <c r="A4836" s="31"/>
      <c r="B4836" s="32"/>
      <c r="C4836" s="71" t="s">
        <v>7262</v>
      </c>
      <c r="D4836" s="64"/>
      <c r="E4836" s="65">
        <v>19.239999999999998</v>
      </c>
      <c r="F4836" s="34"/>
      <c r="G4836" s="34"/>
      <c r="H4836" s="33"/>
      <c r="I4836" s="33"/>
      <c r="J4836" s="33"/>
      <c r="K4836" s="33"/>
    </row>
    <row r="4837" spans="1:11" outlineLevel="1" x14ac:dyDescent="0.2">
      <c r="A4837" s="31"/>
      <c r="B4837" s="32"/>
      <c r="C4837" s="71" t="s">
        <v>7211</v>
      </c>
      <c r="D4837" s="64"/>
      <c r="E4837" s="65">
        <v>76.59</v>
      </c>
      <c r="F4837" s="34"/>
      <c r="G4837" s="34"/>
      <c r="H4837" s="33"/>
      <c r="I4837" s="33"/>
      <c r="J4837" s="33"/>
      <c r="K4837" s="33"/>
    </row>
    <row r="4838" spans="1:11" outlineLevel="1" x14ac:dyDescent="0.2">
      <c r="A4838" s="31"/>
      <c r="B4838" s="32"/>
      <c r="C4838" s="71" t="s">
        <v>7212</v>
      </c>
      <c r="D4838" s="64"/>
      <c r="E4838" s="65">
        <v>23.62</v>
      </c>
      <c r="F4838" s="34"/>
      <c r="G4838" s="34"/>
      <c r="H4838" s="33"/>
      <c r="I4838" s="33"/>
      <c r="J4838" s="33"/>
      <c r="K4838" s="33"/>
    </row>
    <row r="4839" spans="1:11" outlineLevel="1" x14ac:dyDescent="0.2">
      <c r="A4839" s="31"/>
      <c r="B4839" s="32"/>
      <c r="C4839" s="71" t="s">
        <v>7263</v>
      </c>
      <c r="D4839" s="64"/>
      <c r="E4839" s="65">
        <v>81.17</v>
      </c>
      <c r="F4839" s="34"/>
      <c r="G4839" s="34"/>
      <c r="H4839" s="33"/>
      <c r="I4839" s="33"/>
      <c r="J4839" s="33"/>
      <c r="K4839" s="33"/>
    </row>
    <row r="4840" spans="1:11" outlineLevel="1" x14ac:dyDescent="0.2">
      <c r="A4840" s="31"/>
      <c r="B4840" s="32"/>
      <c r="C4840" s="71" t="s">
        <v>7264</v>
      </c>
      <c r="D4840" s="64"/>
      <c r="E4840" s="65"/>
      <c r="F4840" s="34"/>
      <c r="G4840" s="34"/>
      <c r="H4840" s="33"/>
      <c r="I4840" s="33"/>
      <c r="J4840" s="33"/>
      <c r="K4840" s="33"/>
    </row>
    <row r="4841" spans="1:11" outlineLevel="1" x14ac:dyDescent="0.2">
      <c r="A4841" s="31"/>
      <c r="B4841" s="32"/>
      <c r="C4841" s="71" t="s">
        <v>7265</v>
      </c>
      <c r="D4841" s="64"/>
      <c r="E4841" s="65">
        <v>65.05</v>
      </c>
      <c r="F4841" s="34"/>
      <c r="G4841" s="34"/>
      <c r="H4841" s="33"/>
      <c r="I4841" s="33"/>
      <c r="J4841" s="33"/>
      <c r="K4841" s="33"/>
    </row>
    <row r="4842" spans="1:11" outlineLevel="1" x14ac:dyDescent="0.2">
      <c r="A4842" s="31"/>
      <c r="B4842" s="32"/>
      <c r="C4842" s="71" t="s">
        <v>7266</v>
      </c>
      <c r="D4842" s="64"/>
      <c r="E4842" s="65">
        <v>21.08</v>
      </c>
      <c r="F4842" s="34"/>
      <c r="G4842" s="34"/>
      <c r="H4842" s="33"/>
      <c r="I4842" s="33"/>
      <c r="J4842" s="33"/>
      <c r="K4842" s="33"/>
    </row>
    <row r="4843" spans="1:11" outlineLevel="1" x14ac:dyDescent="0.2">
      <c r="A4843" s="31"/>
      <c r="B4843" s="32"/>
      <c r="C4843" s="71" t="s">
        <v>7267</v>
      </c>
      <c r="D4843" s="64"/>
      <c r="E4843" s="65">
        <v>26.14</v>
      </c>
      <c r="F4843" s="34"/>
      <c r="G4843" s="34"/>
      <c r="H4843" s="33"/>
      <c r="I4843" s="33"/>
      <c r="J4843" s="33"/>
      <c r="K4843" s="33"/>
    </row>
    <row r="4844" spans="1:11" outlineLevel="1" x14ac:dyDescent="0.2">
      <c r="A4844" s="31"/>
      <c r="B4844" s="32"/>
      <c r="C4844" s="71" t="s">
        <v>7268</v>
      </c>
      <c r="D4844" s="64"/>
      <c r="E4844" s="65">
        <v>17.98</v>
      </c>
      <c r="F4844" s="34"/>
      <c r="G4844" s="34"/>
      <c r="H4844" s="33"/>
      <c r="I4844" s="33"/>
      <c r="J4844" s="33"/>
      <c r="K4844" s="33"/>
    </row>
    <row r="4845" spans="1:11" outlineLevel="1" x14ac:dyDescent="0.2">
      <c r="A4845" s="31"/>
      <c r="B4845" s="32"/>
      <c r="C4845" s="71" t="s">
        <v>7269</v>
      </c>
      <c r="D4845" s="64"/>
      <c r="E4845" s="65">
        <v>17.98</v>
      </c>
      <c r="F4845" s="34"/>
      <c r="G4845" s="34"/>
      <c r="H4845" s="33"/>
      <c r="I4845" s="33"/>
      <c r="J4845" s="33"/>
      <c r="K4845" s="33"/>
    </row>
    <row r="4846" spans="1:11" outlineLevel="1" x14ac:dyDescent="0.2">
      <c r="A4846" s="31"/>
      <c r="B4846" s="32"/>
      <c r="C4846" s="71" t="s">
        <v>7270</v>
      </c>
      <c r="D4846" s="64"/>
      <c r="E4846" s="65">
        <v>5.57</v>
      </c>
      <c r="F4846" s="34"/>
      <c r="G4846" s="34"/>
      <c r="H4846" s="33"/>
      <c r="I4846" s="33"/>
      <c r="J4846" s="33"/>
      <c r="K4846" s="33"/>
    </row>
    <row r="4847" spans="1:11" outlineLevel="1" x14ac:dyDescent="0.2">
      <c r="A4847" s="31"/>
      <c r="B4847" s="32"/>
      <c r="C4847" s="71" t="s">
        <v>7271</v>
      </c>
      <c r="D4847" s="64"/>
      <c r="E4847" s="65">
        <v>12.16</v>
      </c>
      <c r="F4847" s="34"/>
      <c r="G4847" s="34"/>
      <c r="H4847" s="33"/>
      <c r="I4847" s="33"/>
      <c r="J4847" s="33"/>
      <c r="K4847" s="33"/>
    </row>
    <row r="4848" spans="1:11" outlineLevel="1" x14ac:dyDescent="0.2">
      <c r="A4848" s="31"/>
      <c r="B4848" s="32"/>
      <c r="C4848" s="71" t="s">
        <v>7272</v>
      </c>
      <c r="D4848" s="64"/>
      <c r="E4848" s="65">
        <v>5.49</v>
      </c>
      <c r="F4848" s="34"/>
      <c r="G4848" s="34"/>
      <c r="H4848" s="33"/>
      <c r="I4848" s="33"/>
      <c r="J4848" s="33"/>
      <c r="K4848" s="33"/>
    </row>
    <row r="4849" spans="1:11" outlineLevel="1" x14ac:dyDescent="0.2">
      <c r="A4849" s="31"/>
      <c r="B4849" s="32"/>
      <c r="C4849" s="71" t="s">
        <v>7273</v>
      </c>
      <c r="D4849" s="64"/>
      <c r="E4849" s="65">
        <v>3.48</v>
      </c>
      <c r="F4849" s="34"/>
      <c r="G4849" s="34"/>
      <c r="H4849" s="33"/>
      <c r="I4849" s="33"/>
      <c r="J4849" s="33"/>
      <c r="K4849" s="33"/>
    </row>
    <row r="4850" spans="1:11" outlineLevel="1" x14ac:dyDescent="0.2">
      <c r="A4850" s="31"/>
      <c r="B4850" s="32"/>
      <c r="C4850" s="71" t="s">
        <v>7274</v>
      </c>
      <c r="D4850" s="64"/>
      <c r="E4850" s="65">
        <v>1.51</v>
      </c>
      <c r="F4850" s="34"/>
      <c r="G4850" s="34"/>
      <c r="H4850" s="33"/>
      <c r="I4850" s="33"/>
      <c r="J4850" s="33"/>
      <c r="K4850" s="33"/>
    </row>
    <row r="4851" spans="1:11" outlineLevel="1" x14ac:dyDescent="0.2">
      <c r="A4851" s="31"/>
      <c r="B4851" s="32"/>
      <c r="C4851" s="71" t="s">
        <v>7275</v>
      </c>
      <c r="D4851" s="64"/>
      <c r="E4851" s="65">
        <v>4.59</v>
      </c>
      <c r="F4851" s="34"/>
      <c r="G4851" s="34"/>
      <c r="H4851" s="33"/>
      <c r="I4851" s="33"/>
      <c r="J4851" s="33"/>
      <c r="K4851" s="33"/>
    </row>
    <row r="4852" spans="1:11" outlineLevel="1" x14ac:dyDescent="0.2">
      <c r="A4852" s="31"/>
      <c r="B4852" s="32"/>
      <c r="C4852" s="71" t="s">
        <v>7276</v>
      </c>
      <c r="D4852" s="64"/>
      <c r="E4852" s="65">
        <v>53.24</v>
      </c>
      <c r="F4852" s="34"/>
      <c r="G4852" s="34"/>
      <c r="H4852" s="33"/>
      <c r="I4852" s="33"/>
      <c r="J4852" s="33"/>
      <c r="K4852" s="33"/>
    </row>
    <row r="4853" spans="1:11" outlineLevel="1" x14ac:dyDescent="0.2">
      <c r="A4853" s="31"/>
      <c r="B4853" s="32"/>
      <c r="C4853" s="71" t="s">
        <v>6403</v>
      </c>
      <c r="D4853" s="64"/>
      <c r="E4853" s="65">
        <v>4.09</v>
      </c>
      <c r="F4853" s="34"/>
      <c r="G4853" s="34"/>
      <c r="H4853" s="33"/>
      <c r="I4853" s="33"/>
      <c r="J4853" s="33"/>
      <c r="K4853" s="33"/>
    </row>
    <row r="4854" spans="1:11" outlineLevel="1" x14ac:dyDescent="0.2">
      <c r="A4854" s="31"/>
      <c r="B4854" s="32"/>
      <c r="C4854" s="71" t="s">
        <v>6405</v>
      </c>
      <c r="D4854" s="64"/>
      <c r="E4854" s="65">
        <v>1.66</v>
      </c>
      <c r="F4854" s="34"/>
      <c r="G4854" s="34"/>
      <c r="H4854" s="33"/>
      <c r="I4854" s="33"/>
      <c r="J4854" s="33"/>
      <c r="K4854" s="33"/>
    </row>
    <row r="4855" spans="1:11" outlineLevel="1" x14ac:dyDescent="0.2">
      <c r="A4855" s="31"/>
      <c r="B4855" s="32"/>
      <c r="C4855" s="71" t="s">
        <v>7277</v>
      </c>
      <c r="D4855" s="64"/>
      <c r="E4855" s="65">
        <v>19.09</v>
      </c>
      <c r="F4855" s="34"/>
      <c r="G4855" s="34"/>
      <c r="H4855" s="33"/>
      <c r="I4855" s="33"/>
      <c r="J4855" s="33"/>
      <c r="K4855" s="33"/>
    </row>
    <row r="4856" spans="1:11" outlineLevel="1" x14ac:dyDescent="0.2">
      <c r="A4856" s="31"/>
      <c r="B4856" s="32"/>
      <c r="C4856" s="71" t="s">
        <v>7278</v>
      </c>
      <c r="D4856" s="64"/>
      <c r="E4856" s="65">
        <v>193.88</v>
      </c>
      <c r="F4856" s="34"/>
      <c r="G4856" s="34"/>
      <c r="H4856" s="33"/>
      <c r="I4856" s="33"/>
      <c r="J4856" s="33"/>
      <c r="K4856" s="33"/>
    </row>
    <row r="4857" spans="1:11" outlineLevel="1" x14ac:dyDescent="0.2">
      <c r="A4857" s="31"/>
      <c r="B4857" s="32"/>
      <c r="C4857" s="71" t="s">
        <v>8542</v>
      </c>
      <c r="D4857" s="64"/>
      <c r="E4857" s="65">
        <v>0.96</v>
      </c>
      <c r="F4857" s="34"/>
      <c r="G4857" s="34"/>
      <c r="H4857" s="33"/>
      <c r="I4857" s="33"/>
      <c r="J4857" s="33"/>
      <c r="K4857" s="33"/>
    </row>
    <row r="4858" spans="1:11" outlineLevel="1" x14ac:dyDescent="0.2">
      <c r="A4858" s="43">
        <v>359</v>
      </c>
      <c r="B4858" s="44" t="s">
        <v>3999</v>
      </c>
      <c r="C4858" s="59" t="s">
        <v>4000</v>
      </c>
      <c r="D4858" s="45" t="s">
        <v>172</v>
      </c>
      <c r="E4858" s="46">
        <v>108.8</v>
      </c>
      <c r="F4858" s="47">
        <v>0</v>
      </c>
      <c r="G4858" s="48">
        <f>ROUND(E4858*F4858,2)</f>
        <v>0</v>
      </c>
      <c r="H4858" s="46">
        <v>0</v>
      </c>
      <c r="I4858" s="46">
        <f>ROUND(E4858*H4858,2)</f>
        <v>0</v>
      </c>
      <c r="J4858" s="46">
        <v>0</v>
      </c>
      <c r="K4858" s="46">
        <f>ROUND(E4858*J4858,2)</f>
        <v>0</v>
      </c>
    </row>
    <row r="4859" spans="1:11" outlineLevel="1" x14ac:dyDescent="0.2">
      <c r="A4859" s="31"/>
      <c r="B4859" s="32"/>
      <c r="C4859" s="71" t="s">
        <v>7232</v>
      </c>
      <c r="D4859" s="64"/>
      <c r="E4859" s="65"/>
      <c r="F4859" s="34"/>
      <c r="G4859" s="34"/>
      <c r="H4859" s="33"/>
      <c r="I4859" s="33"/>
      <c r="J4859" s="33"/>
      <c r="K4859" s="33"/>
    </row>
    <row r="4860" spans="1:11" outlineLevel="1" x14ac:dyDescent="0.2">
      <c r="A4860" s="31"/>
      <c r="B4860" s="32"/>
      <c r="C4860" s="71" t="s">
        <v>6341</v>
      </c>
      <c r="D4860" s="64"/>
      <c r="E4860" s="65">
        <v>2.61</v>
      </c>
      <c r="F4860" s="34"/>
      <c r="G4860" s="34"/>
      <c r="H4860" s="33"/>
      <c r="I4860" s="33"/>
      <c r="J4860" s="33"/>
      <c r="K4860" s="33"/>
    </row>
    <row r="4861" spans="1:11" outlineLevel="1" x14ac:dyDescent="0.2">
      <c r="A4861" s="31"/>
      <c r="B4861" s="32"/>
      <c r="C4861" s="71" t="s">
        <v>6342</v>
      </c>
      <c r="D4861" s="64"/>
      <c r="E4861" s="65">
        <v>1.26</v>
      </c>
      <c r="F4861" s="34"/>
      <c r="G4861" s="34"/>
      <c r="H4861" s="33"/>
      <c r="I4861" s="33"/>
      <c r="J4861" s="33"/>
      <c r="K4861" s="33"/>
    </row>
    <row r="4862" spans="1:11" outlineLevel="1" x14ac:dyDescent="0.2">
      <c r="A4862" s="31"/>
      <c r="B4862" s="32"/>
      <c r="C4862" s="71" t="s">
        <v>7233</v>
      </c>
      <c r="D4862" s="64"/>
      <c r="E4862" s="65">
        <v>12.39</v>
      </c>
      <c r="F4862" s="34"/>
      <c r="G4862" s="34"/>
      <c r="H4862" s="33"/>
      <c r="I4862" s="33"/>
      <c r="J4862" s="33"/>
      <c r="K4862" s="33"/>
    </row>
    <row r="4863" spans="1:11" outlineLevel="1" x14ac:dyDescent="0.2">
      <c r="A4863" s="31"/>
      <c r="B4863" s="32"/>
      <c r="C4863" s="71" t="s">
        <v>6315</v>
      </c>
      <c r="D4863" s="64"/>
      <c r="E4863" s="65">
        <v>25.31</v>
      </c>
      <c r="F4863" s="34"/>
      <c r="G4863" s="34"/>
      <c r="H4863" s="33"/>
      <c r="I4863" s="33"/>
      <c r="J4863" s="33"/>
      <c r="K4863" s="33"/>
    </row>
    <row r="4864" spans="1:11" outlineLevel="1" x14ac:dyDescent="0.2">
      <c r="A4864" s="31"/>
      <c r="B4864" s="32"/>
      <c r="C4864" s="71" t="s">
        <v>6343</v>
      </c>
      <c r="D4864" s="64"/>
      <c r="E4864" s="65">
        <v>8.9499999999999993</v>
      </c>
      <c r="F4864" s="34"/>
      <c r="G4864" s="34"/>
      <c r="H4864" s="33"/>
      <c r="I4864" s="33"/>
      <c r="J4864" s="33"/>
      <c r="K4864" s="33"/>
    </row>
    <row r="4865" spans="1:11" outlineLevel="1" x14ac:dyDescent="0.2">
      <c r="A4865" s="31"/>
      <c r="B4865" s="32"/>
      <c r="C4865" s="71" t="s">
        <v>6344</v>
      </c>
      <c r="D4865" s="64"/>
      <c r="E4865" s="65">
        <v>2.25</v>
      </c>
      <c r="F4865" s="34"/>
      <c r="G4865" s="34"/>
      <c r="H4865" s="33"/>
      <c r="I4865" s="33"/>
      <c r="J4865" s="33"/>
      <c r="K4865" s="33"/>
    </row>
    <row r="4866" spans="1:11" outlineLevel="1" x14ac:dyDescent="0.2">
      <c r="A4866" s="31"/>
      <c r="B4866" s="32"/>
      <c r="C4866" s="71" t="s">
        <v>6345</v>
      </c>
      <c r="D4866" s="64"/>
      <c r="E4866" s="65">
        <v>1.44</v>
      </c>
      <c r="F4866" s="34"/>
      <c r="G4866" s="34"/>
      <c r="H4866" s="33"/>
      <c r="I4866" s="33"/>
      <c r="J4866" s="33"/>
      <c r="K4866" s="33"/>
    </row>
    <row r="4867" spans="1:11" outlineLevel="1" x14ac:dyDescent="0.2">
      <c r="A4867" s="31"/>
      <c r="B4867" s="32"/>
      <c r="C4867" s="71" t="s">
        <v>6346</v>
      </c>
      <c r="D4867" s="64"/>
      <c r="E4867" s="65">
        <v>1.44</v>
      </c>
      <c r="F4867" s="34"/>
      <c r="G4867" s="34"/>
      <c r="H4867" s="33"/>
      <c r="I4867" s="33"/>
      <c r="J4867" s="33"/>
      <c r="K4867" s="33"/>
    </row>
    <row r="4868" spans="1:11" outlineLevel="1" x14ac:dyDescent="0.2">
      <c r="A4868" s="31"/>
      <c r="B4868" s="32"/>
      <c r="C4868" s="71" t="s">
        <v>6347</v>
      </c>
      <c r="D4868" s="64"/>
      <c r="E4868" s="65">
        <v>6.08</v>
      </c>
      <c r="F4868" s="34"/>
      <c r="G4868" s="34"/>
      <c r="H4868" s="33"/>
      <c r="I4868" s="33"/>
      <c r="J4868" s="33"/>
      <c r="K4868" s="33"/>
    </row>
    <row r="4869" spans="1:11" outlineLevel="1" x14ac:dyDescent="0.2">
      <c r="A4869" s="31"/>
      <c r="B4869" s="32"/>
      <c r="C4869" s="71" t="s">
        <v>6316</v>
      </c>
      <c r="D4869" s="64"/>
      <c r="E4869" s="65">
        <v>25.91</v>
      </c>
      <c r="F4869" s="34"/>
      <c r="G4869" s="34"/>
      <c r="H4869" s="33"/>
      <c r="I4869" s="33"/>
      <c r="J4869" s="33"/>
      <c r="K4869" s="33"/>
    </row>
    <row r="4870" spans="1:11" outlineLevel="1" x14ac:dyDescent="0.2">
      <c r="A4870" s="31"/>
      <c r="B4870" s="32"/>
      <c r="C4870" s="71" t="s">
        <v>6348</v>
      </c>
      <c r="D4870" s="64"/>
      <c r="E4870" s="65">
        <v>10.41</v>
      </c>
      <c r="F4870" s="34"/>
      <c r="G4870" s="34"/>
      <c r="H4870" s="33"/>
      <c r="I4870" s="33"/>
      <c r="J4870" s="33"/>
      <c r="K4870" s="33"/>
    </row>
    <row r="4871" spans="1:11" outlineLevel="1" x14ac:dyDescent="0.2">
      <c r="A4871" s="31"/>
      <c r="B4871" s="32"/>
      <c r="C4871" s="71" t="s">
        <v>6349</v>
      </c>
      <c r="D4871" s="64"/>
      <c r="E4871" s="65">
        <v>1.44</v>
      </c>
      <c r="F4871" s="34"/>
      <c r="G4871" s="34"/>
      <c r="H4871" s="33"/>
      <c r="I4871" s="33"/>
      <c r="J4871" s="33"/>
      <c r="K4871" s="33"/>
    </row>
    <row r="4872" spans="1:11" outlineLevel="1" x14ac:dyDescent="0.2">
      <c r="A4872" s="31"/>
      <c r="B4872" s="32"/>
      <c r="C4872" s="71" t="s">
        <v>6350</v>
      </c>
      <c r="D4872" s="64"/>
      <c r="E4872" s="65">
        <v>1.44</v>
      </c>
      <c r="F4872" s="34"/>
      <c r="G4872" s="34"/>
      <c r="H4872" s="33"/>
      <c r="I4872" s="33"/>
      <c r="J4872" s="33"/>
      <c r="K4872" s="33"/>
    </row>
    <row r="4873" spans="1:11" outlineLevel="1" x14ac:dyDescent="0.2">
      <c r="A4873" s="31"/>
      <c r="B4873" s="32"/>
      <c r="C4873" s="71" t="s">
        <v>6351</v>
      </c>
      <c r="D4873" s="64"/>
      <c r="E4873" s="65">
        <v>1.44</v>
      </c>
      <c r="F4873" s="34"/>
      <c r="G4873" s="34"/>
      <c r="H4873" s="33"/>
      <c r="I4873" s="33"/>
      <c r="J4873" s="33"/>
      <c r="K4873" s="33"/>
    </row>
    <row r="4874" spans="1:11" outlineLevel="1" x14ac:dyDescent="0.2">
      <c r="A4874" s="31"/>
      <c r="B4874" s="32"/>
      <c r="C4874" s="71" t="s">
        <v>6352</v>
      </c>
      <c r="D4874" s="64"/>
      <c r="E4874" s="65">
        <v>6.43</v>
      </c>
      <c r="F4874" s="34"/>
      <c r="G4874" s="34"/>
      <c r="H4874" s="33"/>
      <c r="I4874" s="33"/>
      <c r="J4874" s="33"/>
      <c r="K4874" s="33"/>
    </row>
    <row r="4875" spans="1:11" outlineLevel="1" x14ac:dyDescent="0.2">
      <c r="A4875" s="43">
        <v>360</v>
      </c>
      <c r="B4875" s="44" t="s">
        <v>3954</v>
      </c>
      <c r="C4875" s="59" t="s">
        <v>3955</v>
      </c>
      <c r="D4875" s="45" t="s">
        <v>172</v>
      </c>
      <c r="E4875" s="46">
        <v>6.54</v>
      </c>
      <c r="F4875" s="47">
        <v>0</v>
      </c>
      <c r="G4875" s="48">
        <f>ROUND(E4875*F4875,2)</f>
        <v>0</v>
      </c>
      <c r="H4875" s="46">
        <v>3.0000000000000001E-3</v>
      </c>
      <c r="I4875" s="46">
        <f>ROUND(E4875*H4875,2)</f>
        <v>0.02</v>
      </c>
      <c r="J4875" s="46">
        <v>0</v>
      </c>
      <c r="K4875" s="46">
        <f>ROUND(E4875*J4875,2)</f>
        <v>0</v>
      </c>
    </row>
    <row r="4876" spans="1:11" outlineLevel="1" x14ac:dyDescent="0.2">
      <c r="A4876" s="31"/>
      <c r="B4876" s="32"/>
      <c r="C4876" s="365" t="s">
        <v>3956</v>
      </c>
      <c r="D4876" s="366"/>
      <c r="E4876" s="366"/>
      <c r="F4876" s="366"/>
      <c r="G4876" s="366"/>
      <c r="H4876" s="33"/>
      <c r="I4876" s="33"/>
      <c r="J4876" s="33"/>
      <c r="K4876" s="33"/>
    </row>
    <row r="4877" spans="1:11" outlineLevel="1" x14ac:dyDescent="0.2">
      <c r="A4877" s="31"/>
      <c r="B4877" s="32"/>
      <c r="C4877" s="71" t="s">
        <v>8543</v>
      </c>
      <c r="D4877" s="64"/>
      <c r="E4877" s="65">
        <v>6.54</v>
      </c>
      <c r="F4877" s="34"/>
      <c r="G4877" s="34"/>
      <c r="H4877" s="33"/>
      <c r="I4877" s="33"/>
      <c r="J4877" s="33"/>
      <c r="K4877" s="33"/>
    </row>
    <row r="4878" spans="1:11" outlineLevel="1" x14ac:dyDescent="0.2">
      <c r="A4878" s="43">
        <v>361</v>
      </c>
      <c r="B4878" s="44" t="s">
        <v>4006</v>
      </c>
      <c r="C4878" s="59" t="s">
        <v>3955</v>
      </c>
      <c r="D4878" s="45" t="s">
        <v>172</v>
      </c>
      <c r="E4878" s="46">
        <v>358.20600000000002</v>
      </c>
      <c r="F4878" s="47">
        <v>0</v>
      </c>
      <c r="G4878" s="48">
        <f>ROUND(E4878*F4878,2)</f>
        <v>0</v>
      </c>
      <c r="H4878" s="46">
        <v>2.9399999999999999E-3</v>
      </c>
      <c r="I4878" s="46">
        <f>ROUND(E4878*H4878,2)</f>
        <v>1.05</v>
      </c>
      <c r="J4878" s="46">
        <v>0</v>
      </c>
      <c r="K4878" s="46">
        <f>ROUND(E4878*J4878,2)</f>
        <v>0</v>
      </c>
    </row>
    <row r="4879" spans="1:11" outlineLevel="1" x14ac:dyDescent="0.2">
      <c r="A4879" s="31"/>
      <c r="B4879" s="32"/>
      <c r="C4879" s="365" t="s">
        <v>4007</v>
      </c>
      <c r="D4879" s="366"/>
      <c r="E4879" s="366"/>
      <c r="F4879" s="366"/>
      <c r="G4879" s="366"/>
      <c r="H4879" s="33"/>
      <c r="I4879" s="33"/>
      <c r="J4879" s="33"/>
      <c r="K4879" s="33"/>
    </row>
    <row r="4880" spans="1:11" ht="22.5" outlineLevel="1" x14ac:dyDescent="0.2">
      <c r="A4880" s="31"/>
      <c r="B4880" s="32"/>
      <c r="C4880" s="71" t="s">
        <v>4035</v>
      </c>
      <c r="D4880" s="64"/>
      <c r="E4880" s="65"/>
      <c r="F4880" s="34"/>
      <c r="G4880" s="34"/>
      <c r="H4880" s="33"/>
      <c r="I4880" s="33"/>
      <c r="J4880" s="33"/>
      <c r="K4880" s="33"/>
    </row>
    <row r="4881" spans="1:11" outlineLevel="1" x14ac:dyDescent="0.2">
      <c r="A4881" s="31"/>
      <c r="B4881" s="32"/>
      <c r="C4881" s="71" t="s">
        <v>8486</v>
      </c>
      <c r="D4881" s="64"/>
      <c r="E4881" s="65">
        <v>121.086</v>
      </c>
      <c r="F4881" s="34"/>
      <c r="G4881" s="34"/>
      <c r="H4881" s="33"/>
      <c r="I4881" s="33"/>
      <c r="J4881" s="33"/>
      <c r="K4881" s="33"/>
    </row>
    <row r="4882" spans="1:11" outlineLevel="1" x14ac:dyDescent="0.2">
      <c r="A4882" s="31"/>
      <c r="B4882" s="32"/>
      <c r="C4882" s="71" t="s">
        <v>8487</v>
      </c>
      <c r="D4882" s="64"/>
      <c r="E4882" s="65">
        <v>28.638000000000002</v>
      </c>
      <c r="F4882" s="34"/>
      <c r="G4882" s="34"/>
      <c r="H4882" s="33"/>
      <c r="I4882" s="33"/>
      <c r="J4882" s="33"/>
      <c r="K4882" s="33"/>
    </row>
    <row r="4883" spans="1:11" outlineLevel="1" x14ac:dyDescent="0.2">
      <c r="A4883" s="31"/>
      <c r="B4883" s="32"/>
      <c r="C4883" s="71" t="s">
        <v>8488</v>
      </c>
      <c r="D4883" s="64"/>
      <c r="E4883" s="65">
        <v>71.11</v>
      </c>
      <c r="F4883" s="34"/>
      <c r="G4883" s="34"/>
      <c r="H4883" s="33"/>
      <c r="I4883" s="33"/>
      <c r="J4883" s="33"/>
      <c r="K4883" s="33"/>
    </row>
    <row r="4884" spans="1:11" outlineLevel="1" x14ac:dyDescent="0.2">
      <c r="A4884" s="31"/>
      <c r="B4884" s="32"/>
      <c r="C4884" s="71" t="s">
        <v>8489</v>
      </c>
      <c r="D4884" s="64"/>
      <c r="E4884" s="65">
        <v>31.824000000000002</v>
      </c>
      <c r="F4884" s="34"/>
      <c r="G4884" s="34"/>
      <c r="H4884" s="33"/>
      <c r="I4884" s="33"/>
      <c r="J4884" s="33"/>
      <c r="K4884" s="33"/>
    </row>
    <row r="4885" spans="1:11" outlineLevel="1" x14ac:dyDescent="0.2">
      <c r="A4885" s="31"/>
      <c r="B4885" s="32"/>
      <c r="C4885" s="71" t="s">
        <v>8490</v>
      </c>
      <c r="D4885" s="64"/>
      <c r="E4885" s="65">
        <v>52.363999999999997</v>
      </c>
      <c r="F4885" s="34"/>
      <c r="G4885" s="34"/>
      <c r="H4885" s="33"/>
      <c r="I4885" s="33"/>
      <c r="J4885" s="33"/>
      <c r="K4885" s="33"/>
    </row>
    <row r="4886" spans="1:11" outlineLevel="1" x14ac:dyDescent="0.2">
      <c r="A4886" s="31"/>
      <c r="B4886" s="32"/>
      <c r="C4886" s="71" t="s">
        <v>8491</v>
      </c>
      <c r="D4886" s="64"/>
      <c r="E4886" s="65">
        <v>43.264000000000003</v>
      </c>
      <c r="F4886" s="34"/>
      <c r="G4886" s="34"/>
      <c r="H4886" s="33"/>
      <c r="I4886" s="33"/>
      <c r="J4886" s="33"/>
      <c r="K4886" s="33"/>
    </row>
    <row r="4887" spans="1:11" outlineLevel="1" x14ac:dyDescent="0.2">
      <c r="A4887" s="31"/>
      <c r="B4887" s="32"/>
      <c r="C4887" s="71" t="s">
        <v>8492</v>
      </c>
      <c r="D4887" s="64"/>
      <c r="E4887" s="65">
        <v>9.92</v>
      </c>
      <c r="F4887" s="34"/>
      <c r="G4887" s="34"/>
      <c r="H4887" s="33"/>
      <c r="I4887" s="33"/>
      <c r="J4887" s="33"/>
      <c r="K4887" s="33"/>
    </row>
    <row r="4888" spans="1:11" outlineLevel="1" x14ac:dyDescent="0.2">
      <c r="A4888" s="43">
        <v>362</v>
      </c>
      <c r="B4888" s="44" t="s">
        <v>4011</v>
      </c>
      <c r="C4888" s="59" t="s">
        <v>4012</v>
      </c>
      <c r="D4888" s="45" t="s">
        <v>172</v>
      </c>
      <c r="E4888" s="46">
        <v>13.8368</v>
      </c>
      <c r="F4888" s="47">
        <v>0</v>
      </c>
      <c r="G4888" s="48">
        <f>ROUND(E4888*F4888,2)</f>
        <v>0</v>
      </c>
      <c r="H4888" s="46">
        <v>0</v>
      </c>
      <c r="I4888" s="46">
        <f>ROUND(E4888*H4888,2)</f>
        <v>0</v>
      </c>
      <c r="J4888" s="46">
        <v>0</v>
      </c>
      <c r="K4888" s="46">
        <f>ROUND(E4888*J4888,2)</f>
        <v>0</v>
      </c>
    </row>
    <row r="4889" spans="1:11" outlineLevel="1" x14ac:dyDescent="0.2">
      <c r="A4889" s="31"/>
      <c r="B4889" s="32"/>
      <c r="C4889" s="71" t="s">
        <v>7142</v>
      </c>
      <c r="D4889" s="64"/>
      <c r="E4889" s="65">
        <v>13.8368</v>
      </c>
      <c r="F4889" s="34"/>
      <c r="G4889" s="34"/>
      <c r="H4889" s="33"/>
      <c r="I4889" s="33"/>
      <c r="J4889" s="33"/>
      <c r="K4889" s="33"/>
    </row>
    <row r="4890" spans="1:11" ht="22.5" outlineLevel="1" x14ac:dyDescent="0.2">
      <c r="A4890" s="43">
        <v>363</v>
      </c>
      <c r="B4890" s="44" t="s">
        <v>3819</v>
      </c>
      <c r="C4890" s="59" t="s">
        <v>3820</v>
      </c>
      <c r="D4890" s="45" t="s">
        <v>172</v>
      </c>
      <c r="E4890" s="46">
        <v>2755.87</v>
      </c>
      <c r="F4890" s="47">
        <v>0</v>
      </c>
      <c r="G4890" s="48">
        <f>ROUND(E4890*F4890,2)</f>
        <v>0</v>
      </c>
      <c r="H4890" s="46">
        <v>1.0000000000000001E-5</v>
      </c>
      <c r="I4890" s="46">
        <f>ROUND(E4890*H4890,2)</f>
        <v>0.03</v>
      </c>
      <c r="J4890" s="46">
        <v>0</v>
      </c>
      <c r="K4890" s="46">
        <f>ROUND(E4890*J4890,2)</f>
        <v>0</v>
      </c>
    </row>
    <row r="4891" spans="1:11" outlineLevel="1" x14ac:dyDescent="0.2">
      <c r="A4891" s="31"/>
      <c r="B4891" s="32"/>
      <c r="C4891" s="71" t="s">
        <v>8544</v>
      </c>
      <c r="D4891" s="64"/>
      <c r="E4891" s="65">
        <v>2647.07</v>
      </c>
      <c r="F4891" s="34"/>
      <c r="G4891" s="34"/>
      <c r="H4891" s="33"/>
      <c r="I4891" s="33"/>
      <c r="J4891" s="33"/>
      <c r="K4891" s="33"/>
    </row>
    <row r="4892" spans="1:11" outlineLevel="1" x14ac:dyDescent="0.2">
      <c r="A4892" s="31"/>
      <c r="B4892" s="32"/>
      <c r="C4892" s="71" t="s">
        <v>8545</v>
      </c>
      <c r="D4892" s="64"/>
      <c r="E4892" s="65">
        <v>108.8</v>
      </c>
      <c r="F4892" s="34"/>
      <c r="G4892" s="34"/>
      <c r="H4892" s="33"/>
      <c r="I4892" s="33"/>
      <c r="J4892" s="33"/>
      <c r="K4892" s="33"/>
    </row>
    <row r="4893" spans="1:11" outlineLevel="1" x14ac:dyDescent="0.2">
      <c r="A4893" s="43">
        <v>364</v>
      </c>
      <c r="B4893" s="44" t="s">
        <v>8546</v>
      </c>
      <c r="C4893" s="59" t="s">
        <v>8547</v>
      </c>
      <c r="D4893" s="45" t="s">
        <v>172</v>
      </c>
      <c r="E4893" s="46">
        <v>237.71799999999999</v>
      </c>
      <c r="F4893" s="47">
        <v>0</v>
      </c>
      <c r="G4893" s="48">
        <f>ROUND(E4893*F4893,2)</f>
        <v>0</v>
      </c>
      <c r="H4893" s="46">
        <v>1.3999999999999999E-4</v>
      </c>
      <c r="I4893" s="46">
        <f>ROUND(E4893*H4893,2)</f>
        <v>0.03</v>
      </c>
      <c r="J4893" s="46">
        <v>0</v>
      </c>
      <c r="K4893" s="46">
        <f>ROUND(E4893*J4893,2)</f>
        <v>0</v>
      </c>
    </row>
    <row r="4894" spans="1:11" outlineLevel="1" x14ac:dyDescent="0.2">
      <c r="A4894" s="31"/>
      <c r="B4894" s="32"/>
      <c r="C4894" s="365" t="s">
        <v>8548</v>
      </c>
      <c r="D4894" s="366"/>
      <c r="E4894" s="366"/>
      <c r="F4894" s="366"/>
      <c r="G4894" s="366"/>
      <c r="H4894" s="33"/>
      <c r="I4894" s="33"/>
      <c r="J4894" s="33"/>
      <c r="K4894" s="33"/>
    </row>
    <row r="4895" spans="1:11" outlineLevel="1" x14ac:dyDescent="0.2">
      <c r="A4895" s="31"/>
      <c r="B4895" s="32"/>
      <c r="C4895" s="71" t="s">
        <v>8549</v>
      </c>
      <c r="D4895" s="64"/>
      <c r="E4895" s="65">
        <v>237.71799999999999</v>
      </c>
      <c r="F4895" s="34"/>
      <c r="G4895" s="34"/>
      <c r="H4895" s="33"/>
      <c r="I4895" s="33"/>
      <c r="J4895" s="33"/>
      <c r="K4895" s="33"/>
    </row>
    <row r="4896" spans="1:11" outlineLevel="1" x14ac:dyDescent="0.2">
      <c r="A4896" s="51">
        <v>365</v>
      </c>
      <c r="B4896" s="52" t="s">
        <v>4029</v>
      </c>
      <c r="C4896" s="60" t="s">
        <v>4030</v>
      </c>
      <c r="D4896" s="53" t="s">
        <v>2373</v>
      </c>
      <c r="E4896" s="54">
        <v>50</v>
      </c>
      <c r="F4896" s="55">
        <v>0</v>
      </c>
      <c r="G4896" s="56">
        <f>ROUND(E4896*F4896,2)</f>
        <v>0</v>
      </c>
      <c r="H4896" s="54">
        <v>5.0000000000000001E-3</v>
      </c>
      <c r="I4896" s="54">
        <f>ROUND(E4896*H4896,2)</f>
        <v>0.25</v>
      </c>
      <c r="J4896" s="54">
        <v>0</v>
      </c>
      <c r="K4896" s="54">
        <f>ROUND(E4896*J4896,2)</f>
        <v>0</v>
      </c>
    </row>
    <row r="4897" spans="1:11" ht="22.5" outlineLevel="1" x14ac:dyDescent="0.2">
      <c r="A4897" s="43">
        <v>366</v>
      </c>
      <c r="B4897" s="44" t="s">
        <v>4033</v>
      </c>
      <c r="C4897" s="59" t="s">
        <v>4034</v>
      </c>
      <c r="D4897" s="45" t="s">
        <v>179</v>
      </c>
      <c r="E4897" s="46">
        <v>82.229569999999995</v>
      </c>
      <c r="F4897" s="47">
        <v>0</v>
      </c>
      <c r="G4897" s="48">
        <f>ROUND(E4897*F4897,2)</f>
        <v>0</v>
      </c>
      <c r="H4897" s="46">
        <v>0.03</v>
      </c>
      <c r="I4897" s="46">
        <f>ROUND(E4897*H4897,2)</f>
        <v>2.4700000000000002</v>
      </c>
      <c r="J4897" s="46">
        <v>0</v>
      </c>
      <c r="K4897" s="46">
        <f>ROUND(E4897*J4897,2)</f>
        <v>0</v>
      </c>
    </row>
    <row r="4898" spans="1:11" ht="22.5" outlineLevel="1" x14ac:dyDescent="0.2">
      <c r="A4898" s="31"/>
      <c r="B4898" s="32"/>
      <c r="C4898" s="71" t="s">
        <v>4035</v>
      </c>
      <c r="D4898" s="64"/>
      <c r="E4898" s="65"/>
      <c r="F4898" s="34"/>
      <c r="G4898" s="34"/>
      <c r="H4898" s="33"/>
      <c r="I4898" s="33"/>
      <c r="J4898" s="33"/>
      <c r="K4898" s="33"/>
    </row>
    <row r="4899" spans="1:11" outlineLevel="1" x14ac:dyDescent="0.2">
      <c r="A4899" s="31"/>
      <c r="B4899" s="32"/>
      <c r="C4899" s="71" t="s">
        <v>8550</v>
      </c>
      <c r="D4899" s="64"/>
      <c r="E4899" s="65">
        <v>21.795480000000001</v>
      </c>
      <c r="F4899" s="34"/>
      <c r="G4899" s="34"/>
      <c r="H4899" s="33"/>
      <c r="I4899" s="33"/>
      <c r="J4899" s="33"/>
      <c r="K4899" s="33"/>
    </row>
    <row r="4900" spans="1:11" outlineLevel="1" x14ac:dyDescent="0.2">
      <c r="A4900" s="31"/>
      <c r="B4900" s="32"/>
      <c r="C4900" s="71" t="s">
        <v>8551</v>
      </c>
      <c r="D4900" s="64"/>
      <c r="E4900" s="65">
        <v>5.1548400000000001</v>
      </c>
      <c r="F4900" s="34"/>
      <c r="G4900" s="34"/>
      <c r="H4900" s="33"/>
      <c r="I4900" s="33"/>
      <c r="J4900" s="33"/>
      <c r="K4900" s="33"/>
    </row>
    <row r="4901" spans="1:11" outlineLevel="1" x14ac:dyDescent="0.2">
      <c r="A4901" s="31"/>
      <c r="B4901" s="32"/>
      <c r="C4901" s="71" t="s">
        <v>8552</v>
      </c>
      <c r="D4901" s="64"/>
      <c r="E4901" s="65">
        <v>12.799799999999999</v>
      </c>
      <c r="F4901" s="34"/>
      <c r="G4901" s="34"/>
      <c r="H4901" s="33"/>
      <c r="I4901" s="33"/>
      <c r="J4901" s="33"/>
      <c r="K4901" s="33"/>
    </row>
    <row r="4902" spans="1:11" outlineLevel="1" x14ac:dyDescent="0.2">
      <c r="A4902" s="31"/>
      <c r="B4902" s="32"/>
      <c r="C4902" s="71" t="s">
        <v>8553</v>
      </c>
      <c r="D4902" s="64"/>
      <c r="E4902" s="65">
        <v>5.7283200000000001</v>
      </c>
      <c r="F4902" s="34"/>
      <c r="G4902" s="34"/>
      <c r="H4902" s="33"/>
      <c r="I4902" s="33"/>
      <c r="J4902" s="33"/>
      <c r="K4902" s="33"/>
    </row>
    <row r="4903" spans="1:11" outlineLevel="1" x14ac:dyDescent="0.2">
      <c r="A4903" s="31"/>
      <c r="B4903" s="32"/>
      <c r="C4903" s="71" t="s">
        <v>8554</v>
      </c>
      <c r="D4903" s="64"/>
      <c r="E4903" s="65">
        <v>9.4255200000000006</v>
      </c>
      <c r="F4903" s="34"/>
      <c r="G4903" s="34"/>
      <c r="H4903" s="33"/>
      <c r="I4903" s="33"/>
      <c r="J4903" s="33"/>
      <c r="K4903" s="33"/>
    </row>
    <row r="4904" spans="1:11" outlineLevel="1" x14ac:dyDescent="0.2">
      <c r="A4904" s="31"/>
      <c r="B4904" s="32"/>
      <c r="C4904" s="71" t="s">
        <v>8555</v>
      </c>
      <c r="D4904" s="64"/>
      <c r="E4904" s="65">
        <v>7.7875199999999998</v>
      </c>
      <c r="F4904" s="34"/>
      <c r="G4904" s="34"/>
      <c r="H4904" s="33"/>
      <c r="I4904" s="33"/>
      <c r="J4904" s="33"/>
      <c r="K4904" s="33"/>
    </row>
    <row r="4905" spans="1:11" outlineLevel="1" x14ac:dyDescent="0.2">
      <c r="A4905" s="31"/>
      <c r="B4905" s="32"/>
      <c r="C4905" s="71" t="s">
        <v>8556</v>
      </c>
      <c r="D4905" s="64"/>
      <c r="E4905" s="65">
        <v>1.7856000000000001</v>
      </c>
      <c r="F4905" s="34"/>
      <c r="G4905" s="34"/>
      <c r="H4905" s="33"/>
      <c r="I4905" s="33"/>
      <c r="J4905" s="33"/>
      <c r="K4905" s="33"/>
    </row>
    <row r="4906" spans="1:11" outlineLevel="1" x14ac:dyDescent="0.2">
      <c r="A4906" s="31"/>
      <c r="B4906" s="32"/>
      <c r="C4906" s="71" t="s">
        <v>8557</v>
      </c>
      <c r="D4906" s="64"/>
      <c r="E4906" s="65">
        <v>13.8368</v>
      </c>
      <c r="F4906" s="34"/>
      <c r="G4906" s="34"/>
      <c r="H4906" s="33"/>
      <c r="I4906" s="33"/>
      <c r="J4906" s="33"/>
      <c r="K4906" s="33"/>
    </row>
    <row r="4907" spans="1:11" outlineLevel="1" x14ac:dyDescent="0.2">
      <c r="A4907" s="31"/>
      <c r="B4907" s="32"/>
      <c r="C4907" s="72" t="s">
        <v>1151</v>
      </c>
      <c r="D4907" s="66"/>
      <c r="E4907" s="67">
        <v>3.9156900000000001</v>
      </c>
      <c r="F4907" s="34"/>
      <c r="G4907" s="34"/>
      <c r="H4907" s="33"/>
      <c r="I4907" s="33"/>
      <c r="J4907" s="33"/>
      <c r="K4907" s="33"/>
    </row>
    <row r="4908" spans="1:11" ht="22.5" outlineLevel="1" x14ac:dyDescent="0.2">
      <c r="A4908" s="43">
        <v>367</v>
      </c>
      <c r="B4908" s="44" t="s">
        <v>4048</v>
      </c>
      <c r="C4908" s="59" t="s">
        <v>4049</v>
      </c>
      <c r="D4908" s="45" t="s">
        <v>172</v>
      </c>
      <c r="E4908" s="46">
        <v>1.056</v>
      </c>
      <c r="F4908" s="47">
        <v>0</v>
      </c>
      <c r="G4908" s="48">
        <f>ROUND(E4908*F4908,2)</f>
        <v>0</v>
      </c>
      <c r="H4908" s="46">
        <v>1.75E-3</v>
      </c>
      <c r="I4908" s="46">
        <f>ROUND(E4908*H4908,2)</f>
        <v>0</v>
      </c>
      <c r="J4908" s="46">
        <v>0</v>
      </c>
      <c r="K4908" s="46">
        <f>ROUND(E4908*J4908,2)</f>
        <v>0</v>
      </c>
    </row>
    <row r="4909" spans="1:11" outlineLevel="1" x14ac:dyDescent="0.2">
      <c r="A4909" s="31"/>
      <c r="B4909" s="32"/>
      <c r="C4909" s="71" t="s">
        <v>8542</v>
      </c>
      <c r="D4909" s="64"/>
      <c r="E4909" s="65">
        <v>0.96</v>
      </c>
      <c r="F4909" s="34"/>
      <c r="G4909" s="34"/>
      <c r="H4909" s="33"/>
      <c r="I4909" s="33"/>
      <c r="J4909" s="33"/>
      <c r="K4909" s="33"/>
    </row>
    <row r="4910" spans="1:11" outlineLevel="1" x14ac:dyDescent="0.2">
      <c r="A4910" s="31"/>
      <c r="B4910" s="32"/>
      <c r="C4910" s="72" t="s">
        <v>1878</v>
      </c>
      <c r="D4910" s="66"/>
      <c r="E4910" s="67">
        <v>9.6000000000000002E-2</v>
      </c>
      <c r="F4910" s="34"/>
      <c r="G4910" s="34"/>
      <c r="H4910" s="33"/>
      <c r="I4910" s="33"/>
      <c r="J4910" s="33"/>
      <c r="K4910" s="33"/>
    </row>
    <row r="4911" spans="1:11" ht="22.5" outlineLevel="1" x14ac:dyDescent="0.2">
      <c r="A4911" s="43">
        <v>368</v>
      </c>
      <c r="B4911" s="44" t="s">
        <v>4058</v>
      </c>
      <c r="C4911" s="59" t="s">
        <v>4059</v>
      </c>
      <c r="D4911" s="45" t="s">
        <v>179</v>
      </c>
      <c r="E4911" s="46">
        <v>19.2989</v>
      </c>
      <c r="F4911" s="47">
        <v>0</v>
      </c>
      <c r="G4911" s="48">
        <f>ROUND(E4911*F4911,2)</f>
        <v>0</v>
      </c>
      <c r="H4911" s="46">
        <v>2.5000000000000001E-2</v>
      </c>
      <c r="I4911" s="46">
        <f>ROUND(E4911*H4911,2)</f>
        <v>0.48</v>
      </c>
      <c r="J4911" s="46">
        <v>0</v>
      </c>
      <c r="K4911" s="46">
        <f>ROUND(E4911*J4911,2)</f>
        <v>0</v>
      </c>
    </row>
    <row r="4912" spans="1:11" outlineLevel="1" x14ac:dyDescent="0.2">
      <c r="A4912" s="31"/>
      <c r="B4912" s="32"/>
      <c r="C4912" s="71" t="s">
        <v>7232</v>
      </c>
      <c r="D4912" s="64"/>
      <c r="E4912" s="65"/>
      <c r="F4912" s="34"/>
      <c r="G4912" s="34"/>
      <c r="H4912" s="33"/>
      <c r="I4912" s="33"/>
      <c r="J4912" s="33"/>
      <c r="K4912" s="33"/>
    </row>
    <row r="4913" spans="1:11" outlineLevel="1" x14ac:dyDescent="0.2">
      <c r="A4913" s="31"/>
      <c r="B4913" s="32"/>
      <c r="C4913" s="71" t="s">
        <v>8558</v>
      </c>
      <c r="D4913" s="64"/>
      <c r="E4913" s="65">
        <v>0.3654</v>
      </c>
      <c r="F4913" s="34"/>
      <c r="G4913" s="34"/>
      <c r="H4913" s="33"/>
      <c r="I4913" s="33"/>
      <c r="J4913" s="33"/>
      <c r="K4913" s="33"/>
    </row>
    <row r="4914" spans="1:11" outlineLevel="1" x14ac:dyDescent="0.2">
      <c r="A4914" s="31"/>
      <c r="B4914" s="32"/>
      <c r="C4914" s="71" t="s">
        <v>8559</v>
      </c>
      <c r="D4914" s="64"/>
      <c r="E4914" s="65">
        <v>0.1764</v>
      </c>
      <c r="F4914" s="34"/>
      <c r="G4914" s="34"/>
      <c r="H4914" s="33"/>
      <c r="I4914" s="33"/>
      <c r="J4914" s="33"/>
      <c r="K4914" s="33"/>
    </row>
    <row r="4915" spans="1:11" outlineLevel="1" x14ac:dyDescent="0.2">
      <c r="A4915" s="31"/>
      <c r="B4915" s="32"/>
      <c r="C4915" s="71" t="s">
        <v>8560</v>
      </c>
      <c r="D4915" s="64"/>
      <c r="E4915" s="65">
        <v>2.1063000000000001</v>
      </c>
      <c r="F4915" s="34"/>
      <c r="G4915" s="34"/>
      <c r="H4915" s="33"/>
      <c r="I4915" s="33"/>
      <c r="J4915" s="33"/>
      <c r="K4915" s="33"/>
    </row>
    <row r="4916" spans="1:11" outlineLevel="1" x14ac:dyDescent="0.2">
      <c r="A4916" s="31"/>
      <c r="B4916" s="32"/>
      <c r="C4916" s="71" t="s">
        <v>8561</v>
      </c>
      <c r="D4916" s="64"/>
      <c r="E4916" s="65">
        <v>4.3026999999999997</v>
      </c>
      <c r="F4916" s="34"/>
      <c r="G4916" s="34"/>
      <c r="H4916" s="33"/>
      <c r="I4916" s="33"/>
      <c r="J4916" s="33"/>
      <c r="K4916" s="33"/>
    </row>
    <row r="4917" spans="1:11" outlineLevel="1" x14ac:dyDescent="0.2">
      <c r="A4917" s="31"/>
      <c r="B4917" s="32"/>
      <c r="C4917" s="71" t="s">
        <v>8562</v>
      </c>
      <c r="D4917" s="64"/>
      <c r="E4917" s="65">
        <v>1.5215000000000001</v>
      </c>
      <c r="F4917" s="34"/>
      <c r="G4917" s="34"/>
      <c r="H4917" s="33"/>
      <c r="I4917" s="33"/>
      <c r="J4917" s="33"/>
      <c r="K4917" s="33"/>
    </row>
    <row r="4918" spans="1:11" outlineLevel="1" x14ac:dyDescent="0.2">
      <c r="A4918" s="31"/>
      <c r="B4918" s="32"/>
      <c r="C4918" s="71" t="s">
        <v>8563</v>
      </c>
      <c r="D4918" s="64"/>
      <c r="E4918" s="65">
        <v>0.38250000000000001</v>
      </c>
      <c r="F4918" s="34"/>
      <c r="G4918" s="34"/>
      <c r="H4918" s="33"/>
      <c r="I4918" s="33"/>
      <c r="J4918" s="33"/>
      <c r="K4918" s="33"/>
    </row>
    <row r="4919" spans="1:11" outlineLevel="1" x14ac:dyDescent="0.2">
      <c r="A4919" s="31"/>
      <c r="B4919" s="32"/>
      <c r="C4919" s="71" t="s">
        <v>8564</v>
      </c>
      <c r="D4919" s="64"/>
      <c r="E4919" s="65">
        <v>0.24479999999999999</v>
      </c>
      <c r="F4919" s="34"/>
      <c r="G4919" s="34"/>
      <c r="H4919" s="33"/>
      <c r="I4919" s="33"/>
      <c r="J4919" s="33"/>
      <c r="K4919" s="33"/>
    </row>
    <row r="4920" spans="1:11" outlineLevel="1" x14ac:dyDescent="0.2">
      <c r="A4920" s="31"/>
      <c r="B4920" s="32"/>
      <c r="C4920" s="71" t="s">
        <v>8565</v>
      </c>
      <c r="D4920" s="64"/>
      <c r="E4920" s="65">
        <v>0.24479999999999999</v>
      </c>
      <c r="F4920" s="34"/>
      <c r="G4920" s="34"/>
      <c r="H4920" s="33"/>
      <c r="I4920" s="33"/>
      <c r="J4920" s="33"/>
      <c r="K4920" s="33"/>
    </row>
    <row r="4921" spans="1:11" outlineLevel="1" x14ac:dyDescent="0.2">
      <c r="A4921" s="31"/>
      <c r="B4921" s="32"/>
      <c r="C4921" s="71" t="s">
        <v>8566</v>
      </c>
      <c r="D4921" s="64"/>
      <c r="E4921" s="65">
        <v>1.0336000000000001</v>
      </c>
      <c r="F4921" s="34"/>
      <c r="G4921" s="34"/>
      <c r="H4921" s="33"/>
      <c r="I4921" s="33"/>
      <c r="J4921" s="33"/>
      <c r="K4921" s="33"/>
    </row>
    <row r="4922" spans="1:11" outlineLevel="1" x14ac:dyDescent="0.2">
      <c r="A4922" s="31"/>
      <c r="B4922" s="32"/>
      <c r="C4922" s="71" t="s">
        <v>8567</v>
      </c>
      <c r="D4922" s="64"/>
      <c r="E4922" s="65">
        <v>4.4047000000000001</v>
      </c>
      <c r="F4922" s="34"/>
      <c r="G4922" s="34"/>
      <c r="H4922" s="33"/>
      <c r="I4922" s="33"/>
      <c r="J4922" s="33"/>
      <c r="K4922" s="33"/>
    </row>
    <row r="4923" spans="1:11" outlineLevel="1" x14ac:dyDescent="0.2">
      <c r="A4923" s="31"/>
      <c r="B4923" s="32"/>
      <c r="C4923" s="71" t="s">
        <v>8568</v>
      </c>
      <c r="D4923" s="64"/>
      <c r="E4923" s="65">
        <v>1.7697000000000001</v>
      </c>
      <c r="F4923" s="34"/>
      <c r="G4923" s="34"/>
      <c r="H4923" s="33"/>
      <c r="I4923" s="33"/>
      <c r="J4923" s="33"/>
      <c r="K4923" s="33"/>
    </row>
    <row r="4924" spans="1:11" outlineLevel="1" x14ac:dyDescent="0.2">
      <c r="A4924" s="31"/>
      <c r="B4924" s="32"/>
      <c r="C4924" s="71" t="s">
        <v>8569</v>
      </c>
      <c r="D4924" s="64"/>
      <c r="E4924" s="65">
        <v>0.24479999999999999</v>
      </c>
      <c r="F4924" s="34"/>
      <c r="G4924" s="34"/>
      <c r="H4924" s="33"/>
      <c r="I4924" s="33"/>
      <c r="J4924" s="33"/>
      <c r="K4924" s="33"/>
    </row>
    <row r="4925" spans="1:11" outlineLevel="1" x14ac:dyDescent="0.2">
      <c r="A4925" s="31"/>
      <c r="B4925" s="32"/>
      <c r="C4925" s="71" t="s">
        <v>8570</v>
      </c>
      <c r="D4925" s="64"/>
      <c r="E4925" s="65">
        <v>0.24479999999999999</v>
      </c>
      <c r="F4925" s="34"/>
      <c r="G4925" s="34"/>
      <c r="H4925" s="33"/>
      <c r="I4925" s="33"/>
      <c r="J4925" s="33"/>
      <c r="K4925" s="33"/>
    </row>
    <row r="4926" spans="1:11" outlineLevel="1" x14ac:dyDescent="0.2">
      <c r="A4926" s="31"/>
      <c r="B4926" s="32"/>
      <c r="C4926" s="71" t="s">
        <v>8571</v>
      </c>
      <c r="D4926" s="64"/>
      <c r="E4926" s="65">
        <v>0.24479999999999999</v>
      </c>
      <c r="F4926" s="34"/>
      <c r="G4926" s="34"/>
      <c r="H4926" s="33"/>
      <c r="I4926" s="33"/>
      <c r="J4926" s="33"/>
      <c r="K4926" s="33"/>
    </row>
    <row r="4927" spans="1:11" outlineLevel="1" x14ac:dyDescent="0.2">
      <c r="A4927" s="31"/>
      <c r="B4927" s="32"/>
      <c r="C4927" s="71" t="s">
        <v>8572</v>
      </c>
      <c r="D4927" s="64"/>
      <c r="E4927" s="65">
        <v>1.0931</v>
      </c>
      <c r="F4927" s="34"/>
      <c r="G4927" s="34"/>
      <c r="H4927" s="33"/>
      <c r="I4927" s="33"/>
      <c r="J4927" s="33"/>
      <c r="K4927" s="33"/>
    </row>
    <row r="4928" spans="1:11" outlineLevel="1" x14ac:dyDescent="0.2">
      <c r="A4928" s="31"/>
      <c r="B4928" s="32"/>
      <c r="C4928" s="72" t="s">
        <v>1151</v>
      </c>
      <c r="D4928" s="66"/>
      <c r="E4928" s="67">
        <v>0.91900000000000004</v>
      </c>
      <c r="F4928" s="34"/>
      <c r="G4928" s="34"/>
      <c r="H4928" s="33"/>
      <c r="I4928" s="33"/>
      <c r="J4928" s="33"/>
      <c r="K4928" s="33"/>
    </row>
    <row r="4929" spans="1:11" ht="22.5" outlineLevel="1" x14ac:dyDescent="0.2">
      <c r="A4929" s="43">
        <v>369</v>
      </c>
      <c r="B4929" s="44" t="s">
        <v>4078</v>
      </c>
      <c r="C4929" s="59" t="s">
        <v>4079</v>
      </c>
      <c r="D4929" s="45" t="s">
        <v>172</v>
      </c>
      <c r="E4929" s="46">
        <v>662.81996000000004</v>
      </c>
      <c r="F4929" s="47">
        <v>0</v>
      </c>
      <c r="G4929" s="48">
        <f>ROUND(E4929*F4929,2)</f>
        <v>0</v>
      </c>
      <c r="H4929" s="46">
        <v>2.3999999999999998E-3</v>
      </c>
      <c r="I4929" s="46">
        <f>ROUND(E4929*H4929,2)</f>
        <v>1.59</v>
      </c>
      <c r="J4929" s="46">
        <v>0</v>
      </c>
      <c r="K4929" s="46">
        <f>ROUND(E4929*J4929,2)</f>
        <v>0</v>
      </c>
    </row>
    <row r="4930" spans="1:11" outlineLevel="1" x14ac:dyDescent="0.2">
      <c r="A4930" s="31"/>
      <c r="B4930" s="32"/>
      <c r="C4930" s="71" t="s">
        <v>8538</v>
      </c>
      <c r="D4930" s="64"/>
      <c r="E4930" s="65">
        <v>185.8107</v>
      </c>
      <c r="F4930" s="34"/>
      <c r="G4930" s="34"/>
      <c r="H4930" s="33"/>
      <c r="I4930" s="33"/>
      <c r="J4930" s="33"/>
      <c r="K4930" s="33"/>
    </row>
    <row r="4931" spans="1:11" outlineLevel="1" x14ac:dyDescent="0.2">
      <c r="A4931" s="31"/>
      <c r="B4931" s="32"/>
      <c r="C4931" s="71" t="s">
        <v>4259</v>
      </c>
      <c r="D4931" s="64"/>
      <c r="E4931" s="65">
        <v>50.525399999999998</v>
      </c>
      <c r="F4931" s="34"/>
      <c r="G4931" s="34"/>
      <c r="H4931" s="33"/>
      <c r="I4931" s="33"/>
      <c r="J4931" s="33"/>
      <c r="K4931" s="33"/>
    </row>
    <row r="4932" spans="1:11" outlineLevel="1" x14ac:dyDescent="0.2">
      <c r="A4932" s="31"/>
      <c r="B4932" s="32"/>
      <c r="C4932" s="71" t="s">
        <v>4260</v>
      </c>
      <c r="D4932" s="64"/>
      <c r="E4932" s="65">
        <v>46.391399999999997</v>
      </c>
      <c r="F4932" s="34"/>
      <c r="G4932" s="34"/>
      <c r="H4932" s="33"/>
      <c r="I4932" s="33"/>
      <c r="J4932" s="33"/>
      <c r="K4932" s="33"/>
    </row>
    <row r="4933" spans="1:11" outlineLevel="1" x14ac:dyDescent="0.2">
      <c r="A4933" s="31"/>
      <c r="B4933" s="32"/>
      <c r="C4933" s="71" t="s">
        <v>4261</v>
      </c>
      <c r="D4933" s="64"/>
      <c r="E4933" s="65">
        <v>26.3032</v>
      </c>
      <c r="F4933" s="34"/>
      <c r="G4933" s="34"/>
      <c r="H4933" s="33"/>
      <c r="I4933" s="33"/>
      <c r="J4933" s="33"/>
      <c r="K4933" s="33"/>
    </row>
    <row r="4934" spans="1:11" outlineLevel="1" x14ac:dyDescent="0.2">
      <c r="A4934" s="31"/>
      <c r="B4934" s="32"/>
      <c r="C4934" s="71" t="s">
        <v>4262</v>
      </c>
      <c r="D4934" s="64"/>
      <c r="E4934" s="65">
        <v>45.446899999999999</v>
      </c>
      <c r="F4934" s="34"/>
      <c r="G4934" s="34"/>
      <c r="H4934" s="33"/>
      <c r="I4934" s="33"/>
      <c r="J4934" s="33"/>
      <c r="K4934" s="33"/>
    </row>
    <row r="4935" spans="1:11" outlineLevel="1" x14ac:dyDescent="0.2">
      <c r="A4935" s="31"/>
      <c r="B4935" s="32"/>
      <c r="C4935" s="71" t="s">
        <v>4263</v>
      </c>
      <c r="D4935" s="64"/>
      <c r="E4935" s="65">
        <v>96.293099999999995</v>
      </c>
      <c r="F4935" s="34"/>
      <c r="G4935" s="34"/>
      <c r="H4935" s="33"/>
      <c r="I4935" s="33"/>
      <c r="J4935" s="33"/>
      <c r="K4935" s="33"/>
    </row>
    <row r="4936" spans="1:11" outlineLevel="1" x14ac:dyDescent="0.2">
      <c r="A4936" s="31"/>
      <c r="B4936" s="32"/>
      <c r="C4936" s="71" t="s">
        <v>4264</v>
      </c>
      <c r="D4936" s="64"/>
      <c r="E4936" s="65">
        <v>43.220799999999997</v>
      </c>
      <c r="F4936" s="34"/>
      <c r="G4936" s="34"/>
      <c r="H4936" s="33"/>
      <c r="I4936" s="33"/>
      <c r="J4936" s="33"/>
      <c r="K4936" s="33"/>
    </row>
    <row r="4937" spans="1:11" outlineLevel="1" x14ac:dyDescent="0.2">
      <c r="A4937" s="31"/>
      <c r="B4937" s="32"/>
      <c r="C4937" s="71" t="s">
        <v>4265</v>
      </c>
      <c r="D4937" s="64"/>
      <c r="E4937" s="65">
        <v>12.614000000000001</v>
      </c>
      <c r="F4937" s="34"/>
      <c r="G4937" s="34"/>
      <c r="H4937" s="33"/>
      <c r="I4937" s="33"/>
      <c r="J4937" s="33"/>
      <c r="K4937" s="33"/>
    </row>
    <row r="4938" spans="1:11" outlineLevel="1" x14ac:dyDescent="0.2">
      <c r="A4938" s="31"/>
      <c r="B4938" s="32"/>
      <c r="C4938" s="71" t="s">
        <v>4266</v>
      </c>
      <c r="D4938" s="64"/>
      <c r="E4938" s="65">
        <v>18.239999999999998</v>
      </c>
      <c r="F4938" s="34"/>
      <c r="G4938" s="34"/>
      <c r="H4938" s="33"/>
      <c r="I4938" s="33"/>
      <c r="J4938" s="33"/>
      <c r="K4938" s="33"/>
    </row>
    <row r="4939" spans="1:11" outlineLevel="1" x14ac:dyDescent="0.2">
      <c r="A4939" s="31"/>
      <c r="B4939" s="32"/>
      <c r="C4939" s="71" t="s">
        <v>4267</v>
      </c>
      <c r="D4939" s="64"/>
      <c r="E4939" s="65">
        <v>101.66459999999999</v>
      </c>
      <c r="F4939" s="34"/>
      <c r="G4939" s="34"/>
      <c r="H4939" s="33"/>
      <c r="I4939" s="33"/>
      <c r="J4939" s="33"/>
      <c r="K4939" s="33"/>
    </row>
    <row r="4940" spans="1:11" outlineLevel="1" x14ac:dyDescent="0.2">
      <c r="A4940" s="31"/>
      <c r="B4940" s="32"/>
      <c r="C4940" s="71" t="s">
        <v>4268</v>
      </c>
      <c r="D4940" s="64"/>
      <c r="E4940" s="65">
        <v>4.7469999999999999</v>
      </c>
      <c r="F4940" s="34"/>
      <c r="G4940" s="34"/>
      <c r="H4940" s="33"/>
      <c r="I4940" s="33"/>
      <c r="J4940" s="33"/>
      <c r="K4940" s="33"/>
    </row>
    <row r="4941" spans="1:11" outlineLevel="1" x14ac:dyDescent="0.2">
      <c r="A4941" s="31"/>
      <c r="B4941" s="32"/>
      <c r="C4941" s="72" t="s">
        <v>1151</v>
      </c>
      <c r="D4941" s="66"/>
      <c r="E4941" s="67">
        <v>31.562860000000001</v>
      </c>
      <c r="F4941" s="34"/>
      <c r="G4941" s="34"/>
      <c r="H4941" s="33"/>
      <c r="I4941" s="33"/>
      <c r="J4941" s="33"/>
      <c r="K4941" s="33"/>
    </row>
    <row r="4942" spans="1:11" outlineLevel="1" x14ac:dyDescent="0.2">
      <c r="A4942" s="43">
        <v>370</v>
      </c>
      <c r="B4942" s="44" t="s">
        <v>4084</v>
      </c>
      <c r="C4942" s="59" t="s">
        <v>4085</v>
      </c>
      <c r="D4942" s="45" t="s">
        <v>172</v>
      </c>
      <c r="E4942" s="46">
        <v>667.31700000000001</v>
      </c>
      <c r="F4942" s="47">
        <v>0</v>
      </c>
      <c r="G4942" s="48">
        <f>ROUND(E4942*F4942,2)</f>
        <v>0</v>
      </c>
      <c r="H4942" s="46">
        <v>2.8E-3</v>
      </c>
      <c r="I4942" s="46">
        <f>ROUND(E4942*H4942,2)</f>
        <v>1.87</v>
      </c>
      <c r="J4942" s="46">
        <v>0</v>
      </c>
      <c r="K4942" s="46">
        <f>ROUND(E4942*J4942,2)</f>
        <v>0</v>
      </c>
    </row>
    <row r="4943" spans="1:11" outlineLevel="1" x14ac:dyDescent="0.2">
      <c r="A4943" s="31"/>
      <c r="B4943" s="32"/>
      <c r="C4943" s="71" t="s">
        <v>7234</v>
      </c>
      <c r="D4943" s="64"/>
      <c r="E4943" s="65"/>
      <c r="F4943" s="34"/>
      <c r="G4943" s="34"/>
      <c r="H4943" s="33"/>
      <c r="I4943" s="33"/>
      <c r="J4943" s="33"/>
      <c r="K4943" s="33"/>
    </row>
    <row r="4944" spans="1:11" outlineLevel="1" x14ac:dyDescent="0.2">
      <c r="A4944" s="31"/>
      <c r="B4944" s="32"/>
      <c r="C4944" s="71" t="s">
        <v>6310</v>
      </c>
      <c r="D4944" s="64"/>
      <c r="E4944" s="65">
        <v>48.02</v>
      </c>
      <c r="F4944" s="34"/>
      <c r="G4944" s="34"/>
      <c r="H4944" s="33"/>
      <c r="I4944" s="33"/>
      <c r="J4944" s="33"/>
      <c r="K4944" s="33"/>
    </row>
    <row r="4945" spans="1:11" outlineLevel="1" x14ac:dyDescent="0.2">
      <c r="A4945" s="31"/>
      <c r="B4945" s="32"/>
      <c r="C4945" s="71" t="s">
        <v>6340</v>
      </c>
      <c r="D4945" s="64"/>
      <c r="E4945" s="65">
        <v>3.11</v>
      </c>
      <c r="F4945" s="34"/>
      <c r="G4945" s="34"/>
      <c r="H4945" s="33"/>
      <c r="I4945" s="33"/>
      <c r="J4945" s="33"/>
      <c r="K4945" s="33"/>
    </row>
    <row r="4946" spans="1:11" outlineLevel="1" x14ac:dyDescent="0.2">
      <c r="A4946" s="31"/>
      <c r="B4946" s="32"/>
      <c r="C4946" s="71" t="s">
        <v>6311</v>
      </c>
      <c r="D4946" s="64"/>
      <c r="E4946" s="65">
        <v>34.58</v>
      </c>
      <c r="F4946" s="34"/>
      <c r="G4946" s="34"/>
      <c r="H4946" s="33"/>
      <c r="I4946" s="33"/>
      <c r="J4946" s="33"/>
      <c r="K4946" s="33"/>
    </row>
    <row r="4947" spans="1:11" outlineLevel="1" x14ac:dyDescent="0.2">
      <c r="A4947" s="31"/>
      <c r="B4947" s="32"/>
      <c r="C4947" s="71" t="s">
        <v>8573</v>
      </c>
      <c r="D4947" s="64"/>
      <c r="E4947" s="65">
        <v>35.65</v>
      </c>
      <c r="F4947" s="34"/>
      <c r="G4947" s="34"/>
      <c r="H4947" s="33"/>
      <c r="I4947" s="33"/>
      <c r="J4947" s="33"/>
      <c r="K4947" s="33"/>
    </row>
    <row r="4948" spans="1:11" outlineLevel="1" x14ac:dyDescent="0.2">
      <c r="A4948" s="31"/>
      <c r="B4948" s="32"/>
      <c r="C4948" s="71" t="s">
        <v>6313</v>
      </c>
      <c r="D4948" s="64"/>
      <c r="E4948" s="65">
        <v>42.12</v>
      </c>
      <c r="F4948" s="34"/>
      <c r="G4948" s="34"/>
      <c r="H4948" s="33"/>
      <c r="I4948" s="33"/>
      <c r="J4948" s="33"/>
      <c r="K4948" s="33"/>
    </row>
    <row r="4949" spans="1:11" outlineLevel="1" x14ac:dyDescent="0.2">
      <c r="A4949" s="31"/>
      <c r="B4949" s="32"/>
      <c r="C4949" s="71" t="s">
        <v>6314</v>
      </c>
      <c r="D4949" s="64"/>
      <c r="E4949" s="65">
        <v>30.6</v>
      </c>
      <c r="F4949" s="34"/>
      <c r="G4949" s="34"/>
      <c r="H4949" s="33"/>
      <c r="I4949" s="33"/>
      <c r="J4949" s="33"/>
      <c r="K4949" s="33"/>
    </row>
    <row r="4950" spans="1:11" outlineLevel="1" x14ac:dyDescent="0.2">
      <c r="A4950" s="31"/>
      <c r="B4950" s="32"/>
      <c r="C4950" s="71" t="s">
        <v>7235</v>
      </c>
      <c r="D4950" s="64"/>
      <c r="E4950" s="65">
        <v>62.25</v>
      </c>
      <c r="F4950" s="34"/>
      <c r="G4950" s="34"/>
      <c r="H4950" s="33"/>
      <c r="I4950" s="33"/>
      <c r="J4950" s="33"/>
      <c r="K4950" s="33"/>
    </row>
    <row r="4951" spans="1:11" outlineLevel="1" x14ac:dyDescent="0.2">
      <c r="A4951" s="31"/>
      <c r="B4951" s="32"/>
      <c r="C4951" s="71" t="s">
        <v>7236</v>
      </c>
      <c r="D4951" s="64"/>
      <c r="E4951" s="65">
        <v>14</v>
      </c>
      <c r="F4951" s="34"/>
      <c r="G4951" s="34"/>
      <c r="H4951" s="33"/>
      <c r="I4951" s="33"/>
      <c r="J4951" s="33"/>
      <c r="K4951" s="33"/>
    </row>
    <row r="4952" spans="1:11" outlineLevel="1" x14ac:dyDescent="0.2">
      <c r="A4952" s="31"/>
      <c r="B4952" s="32"/>
      <c r="C4952" s="71" t="s">
        <v>7237</v>
      </c>
      <c r="D4952" s="64"/>
      <c r="E4952" s="65">
        <v>13.03</v>
      </c>
      <c r="F4952" s="34"/>
      <c r="G4952" s="34"/>
      <c r="H4952" s="33"/>
      <c r="I4952" s="33"/>
      <c r="J4952" s="33"/>
      <c r="K4952" s="33"/>
    </row>
    <row r="4953" spans="1:11" outlineLevel="1" x14ac:dyDescent="0.2">
      <c r="A4953" s="31"/>
      <c r="B4953" s="32"/>
      <c r="C4953" s="71" t="s">
        <v>6714</v>
      </c>
      <c r="D4953" s="64"/>
      <c r="E4953" s="65">
        <v>32.92</v>
      </c>
      <c r="F4953" s="34"/>
      <c r="G4953" s="34"/>
      <c r="H4953" s="33"/>
      <c r="I4953" s="33"/>
      <c r="J4953" s="33"/>
      <c r="K4953" s="33"/>
    </row>
    <row r="4954" spans="1:11" outlineLevel="1" x14ac:dyDescent="0.2">
      <c r="A4954" s="31"/>
      <c r="B4954" s="32"/>
      <c r="C4954" s="71" t="s">
        <v>7190</v>
      </c>
      <c r="D4954" s="64"/>
      <c r="E4954" s="65">
        <v>215.47</v>
      </c>
      <c r="F4954" s="34"/>
      <c r="G4954" s="34"/>
      <c r="H4954" s="33"/>
      <c r="I4954" s="33"/>
      <c r="J4954" s="33"/>
      <c r="K4954" s="33"/>
    </row>
    <row r="4955" spans="1:11" outlineLevel="1" x14ac:dyDescent="0.2">
      <c r="A4955" s="31"/>
      <c r="B4955" s="32"/>
      <c r="C4955" s="71" t="s">
        <v>7191</v>
      </c>
      <c r="D4955" s="64"/>
      <c r="E4955" s="65">
        <v>79.650000000000006</v>
      </c>
      <c r="F4955" s="34"/>
      <c r="G4955" s="34"/>
      <c r="H4955" s="33"/>
      <c r="I4955" s="33"/>
      <c r="J4955" s="33"/>
      <c r="K4955" s="33"/>
    </row>
    <row r="4956" spans="1:11" outlineLevel="1" x14ac:dyDescent="0.2">
      <c r="A4956" s="31"/>
      <c r="B4956" s="32"/>
      <c r="C4956" s="71" t="s">
        <v>7238</v>
      </c>
      <c r="D4956" s="64"/>
      <c r="E4956" s="65">
        <v>22.28</v>
      </c>
      <c r="F4956" s="34"/>
      <c r="G4956" s="34"/>
      <c r="H4956" s="33"/>
      <c r="I4956" s="33"/>
      <c r="J4956" s="33"/>
      <c r="K4956" s="33"/>
    </row>
    <row r="4957" spans="1:11" outlineLevel="1" x14ac:dyDescent="0.2">
      <c r="A4957" s="31"/>
      <c r="B4957" s="32"/>
      <c r="C4957" s="71" t="s">
        <v>7239</v>
      </c>
      <c r="D4957" s="64"/>
      <c r="E4957" s="65">
        <v>1.86</v>
      </c>
      <c r="F4957" s="34"/>
      <c r="G4957" s="34"/>
      <c r="H4957" s="33"/>
      <c r="I4957" s="33"/>
      <c r="J4957" s="33"/>
      <c r="K4957" s="33"/>
    </row>
    <row r="4958" spans="1:11" outlineLevel="1" x14ac:dyDescent="0.2">
      <c r="A4958" s="31"/>
      <c r="B4958" s="32"/>
      <c r="C4958" s="72" t="s">
        <v>1151</v>
      </c>
      <c r="D4958" s="66"/>
      <c r="E4958" s="67">
        <v>31.777000000000001</v>
      </c>
      <c r="F4958" s="34"/>
      <c r="G4958" s="34"/>
      <c r="H4958" s="33"/>
      <c r="I4958" s="33"/>
      <c r="J4958" s="33"/>
      <c r="K4958" s="33"/>
    </row>
    <row r="4959" spans="1:11" ht="22.5" outlineLevel="1" x14ac:dyDescent="0.2">
      <c r="A4959" s="43">
        <v>371</v>
      </c>
      <c r="B4959" s="44" t="s">
        <v>4086</v>
      </c>
      <c r="C4959" s="59" t="s">
        <v>4087</v>
      </c>
      <c r="D4959" s="45" t="s">
        <v>172</v>
      </c>
      <c r="E4959" s="46">
        <v>84.293000000000006</v>
      </c>
      <c r="F4959" s="47">
        <v>0</v>
      </c>
      <c r="G4959" s="48">
        <f>ROUND(E4959*F4959,2)</f>
        <v>0</v>
      </c>
      <c r="H4959" s="46">
        <v>2E-3</v>
      </c>
      <c r="I4959" s="46">
        <f>ROUND(E4959*H4959,2)</f>
        <v>0.17</v>
      </c>
      <c r="J4959" s="46">
        <v>0</v>
      </c>
      <c r="K4959" s="46">
        <f>ROUND(E4959*J4959,2)</f>
        <v>0</v>
      </c>
    </row>
    <row r="4960" spans="1:11" outlineLevel="1" x14ac:dyDescent="0.2">
      <c r="A4960" s="31"/>
      <c r="B4960" s="32"/>
      <c r="C4960" s="71" t="s">
        <v>1535</v>
      </c>
      <c r="D4960" s="64"/>
      <c r="E4960" s="65"/>
      <c r="F4960" s="34"/>
      <c r="G4960" s="34"/>
      <c r="H4960" s="33"/>
      <c r="I4960" s="33"/>
      <c r="J4960" s="33"/>
      <c r="K4960" s="33"/>
    </row>
    <row r="4961" spans="1:11" outlineLevel="1" x14ac:dyDescent="0.2">
      <c r="A4961" s="31"/>
      <c r="B4961" s="32"/>
      <c r="C4961" s="71" t="s">
        <v>906</v>
      </c>
      <c r="D4961" s="64"/>
      <c r="E4961" s="65"/>
      <c r="F4961" s="34"/>
      <c r="G4961" s="34"/>
      <c r="H4961" s="33"/>
      <c r="I4961" s="33"/>
      <c r="J4961" s="33"/>
      <c r="K4961" s="33"/>
    </row>
    <row r="4962" spans="1:11" outlineLevel="1" x14ac:dyDescent="0.2">
      <c r="A4962" s="31"/>
      <c r="B4962" s="32"/>
      <c r="C4962" s="71" t="s">
        <v>8530</v>
      </c>
      <c r="D4962" s="64"/>
      <c r="E4962" s="65">
        <v>10.08</v>
      </c>
      <c r="F4962" s="34"/>
      <c r="G4962" s="34"/>
      <c r="H4962" s="33"/>
      <c r="I4962" s="33"/>
      <c r="J4962" s="33"/>
      <c r="K4962" s="33"/>
    </row>
    <row r="4963" spans="1:11" outlineLevel="1" x14ac:dyDescent="0.2">
      <c r="A4963" s="31"/>
      <c r="B4963" s="32"/>
      <c r="C4963" s="71" t="s">
        <v>917</v>
      </c>
      <c r="D4963" s="64"/>
      <c r="E4963" s="65"/>
      <c r="F4963" s="34"/>
      <c r="G4963" s="34"/>
      <c r="H4963" s="33"/>
      <c r="I4963" s="33"/>
      <c r="J4963" s="33"/>
      <c r="K4963" s="33"/>
    </row>
    <row r="4964" spans="1:11" outlineLevel="1" x14ac:dyDescent="0.2">
      <c r="A4964" s="31"/>
      <c r="B4964" s="32"/>
      <c r="C4964" s="71" t="s">
        <v>8531</v>
      </c>
      <c r="D4964" s="64"/>
      <c r="E4964" s="65">
        <v>21.65</v>
      </c>
      <c r="F4964" s="34"/>
      <c r="G4964" s="34"/>
      <c r="H4964" s="33"/>
      <c r="I4964" s="33"/>
      <c r="J4964" s="33"/>
      <c r="K4964" s="33"/>
    </row>
    <row r="4965" spans="1:11" outlineLevel="1" x14ac:dyDescent="0.2">
      <c r="A4965" s="31"/>
      <c r="B4965" s="32"/>
      <c r="C4965" s="71" t="s">
        <v>926</v>
      </c>
      <c r="D4965" s="64"/>
      <c r="E4965" s="65"/>
      <c r="F4965" s="34"/>
      <c r="G4965" s="34"/>
      <c r="H4965" s="33"/>
      <c r="I4965" s="33"/>
      <c r="J4965" s="33"/>
      <c r="K4965" s="33"/>
    </row>
    <row r="4966" spans="1:11" outlineLevel="1" x14ac:dyDescent="0.2">
      <c r="A4966" s="31"/>
      <c r="B4966" s="32"/>
      <c r="C4966" s="71" t="s">
        <v>8532</v>
      </c>
      <c r="D4966" s="64"/>
      <c r="E4966" s="65">
        <v>16.36</v>
      </c>
      <c r="F4966" s="34"/>
      <c r="G4966" s="34"/>
      <c r="H4966" s="33"/>
      <c r="I4966" s="33"/>
      <c r="J4966" s="33"/>
      <c r="K4966" s="33"/>
    </row>
    <row r="4967" spans="1:11" outlineLevel="1" x14ac:dyDescent="0.2">
      <c r="A4967" s="31"/>
      <c r="B4967" s="32"/>
      <c r="C4967" s="71" t="s">
        <v>938</v>
      </c>
      <c r="D4967" s="64"/>
      <c r="E4967" s="65"/>
      <c r="F4967" s="34"/>
      <c r="G4967" s="34"/>
      <c r="H4967" s="33"/>
      <c r="I4967" s="33"/>
      <c r="J4967" s="33"/>
      <c r="K4967" s="33"/>
    </row>
    <row r="4968" spans="1:11" outlineLevel="1" x14ac:dyDescent="0.2">
      <c r="A4968" s="31"/>
      <c r="B4968" s="32"/>
      <c r="C4968" s="71" t="s">
        <v>8533</v>
      </c>
      <c r="D4968" s="64"/>
      <c r="E4968" s="65">
        <v>14.16</v>
      </c>
      <c r="F4968" s="34"/>
      <c r="G4968" s="34"/>
      <c r="H4968" s="33"/>
      <c r="I4968" s="33"/>
      <c r="J4968" s="33"/>
      <c r="K4968" s="33"/>
    </row>
    <row r="4969" spans="1:11" outlineLevel="1" x14ac:dyDescent="0.2">
      <c r="A4969" s="31"/>
      <c r="B4969" s="32"/>
      <c r="C4969" s="71" t="s">
        <v>950</v>
      </c>
      <c r="D4969" s="64"/>
      <c r="E4969" s="65"/>
      <c r="F4969" s="34"/>
      <c r="G4969" s="34"/>
      <c r="H4969" s="33"/>
      <c r="I4969" s="33"/>
      <c r="J4969" s="33"/>
      <c r="K4969" s="33"/>
    </row>
    <row r="4970" spans="1:11" outlineLevel="1" x14ac:dyDescent="0.2">
      <c r="A4970" s="31"/>
      <c r="B4970" s="32"/>
      <c r="C4970" s="71" t="s">
        <v>8534</v>
      </c>
      <c r="D4970" s="64"/>
      <c r="E4970" s="65">
        <v>14.38</v>
      </c>
      <c r="F4970" s="34"/>
      <c r="G4970" s="34"/>
      <c r="H4970" s="33"/>
      <c r="I4970" s="33"/>
      <c r="J4970" s="33"/>
      <c r="K4970" s="33"/>
    </row>
    <row r="4971" spans="1:11" outlineLevel="1" x14ac:dyDescent="0.2">
      <c r="A4971" s="31"/>
      <c r="B4971" s="32"/>
      <c r="C4971" s="72" t="s">
        <v>1878</v>
      </c>
      <c r="D4971" s="66"/>
      <c r="E4971" s="67">
        <v>7.6630000000000003</v>
      </c>
      <c r="F4971" s="34"/>
      <c r="G4971" s="34"/>
      <c r="H4971" s="33"/>
      <c r="I4971" s="33"/>
      <c r="J4971" s="33"/>
      <c r="K4971" s="33"/>
    </row>
    <row r="4972" spans="1:11" ht="22.5" outlineLevel="1" x14ac:dyDescent="0.2">
      <c r="A4972" s="43">
        <v>372</v>
      </c>
      <c r="B4972" s="44" t="s">
        <v>8574</v>
      </c>
      <c r="C4972" s="59" t="s">
        <v>8575</v>
      </c>
      <c r="D4972" s="45" t="s">
        <v>172</v>
      </c>
      <c r="E4972" s="46">
        <v>244.84953999999999</v>
      </c>
      <c r="F4972" s="47">
        <v>0</v>
      </c>
      <c r="G4972" s="48">
        <f>ROUND(E4972*F4972,2)</f>
        <v>0</v>
      </c>
      <c r="H4972" s="46">
        <v>3.2000000000000002E-3</v>
      </c>
      <c r="I4972" s="46">
        <f>ROUND(E4972*H4972,2)</f>
        <v>0.78</v>
      </c>
      <c r="J4972" s="46">
        <v>0</v>
      </c>
      <c r="K4972" s="46">
        <f>ROUND(E4972*J4972,2)</f>
        <v>0</v>
      </c>
    </row>
    <row r="4973" spans="1:11" outlineLevel="1" x14ac:dyDescent="0.2">
      <c r="A4973" s="31"/>
      <c r="B4973" s="32"/>
      <c r="C4973" s="71" t="s">
        <v>8549</v>
      </c>
      <c r="D4973" s="64"/>
      <c r="E4973" s="65">
        <v>237.71799999999999</v>
      </c>
      <c r="F4973" s="34"/>
      <c r="G4973" s="34"/>
      <c r="H4973" s="33"/>
      <c r="I4973" s="33"/>
      <c r="J4973" s="33"/>
      <c r="K4973" s="33"/>
    </row>
    <row r="4974" spans="1:11" outlineLevel="1" x14ac:dyDescent="0.2">
      <c r="A4974" s="31"/>
      <c r="B4974" s="32"/>
      <c r="C4974" s="72" t="s">
        <v>4093</v>
      </c>
      <c r="D4974" s="66"/>
      <c r="E4974" s="67">
        <v>7.1315400000000002</v>
      </c>
      <c r="F4974" s="34"/>
      <c r="G4974" s="34"/>
      <c r="H4974" s="33"/>
      <c r="I4974" s="33"/>
      <c r="J4974" s="33"/>
      <c r="K4974" s="33"/>
    </row>
    <row r="4975" spans="1:11" outlineLevel="1" x14ac:dyDescent="0.2">
      <c r="A4975" s="43">
        <v>373</v>
      </c>
      <c r="B4975" s="44" t="s">
        <v>8576</v>
      </c>
      <c r="C4975" s="59" t="s">
        <v>4089</v>
      </c>
      <c r="D4975" s="45" t="s">
        <v>172</v>
      </c>
      <c r="E4975" s="46">
        <v>244.84953999999999</v>
      </c>
      <c r="F4975" s="47">
        <v>0</v>
      </c>
      <c r="G4975" s="48">
        <f>ROUND(E4975*F4975,2)</f>
        <v>0</v>
      </c>
      <c r="H4975" s="46">
        <v>4.0000000000000001E-3</v>
      </c>
      <c r="I4975" s="46">
        <f>ROUND(E4975*H4975,2)</f>
        <v>0.98</v>
      </c>
      <c r="J4975" s="46">
        <v>0</v>
      </c>
      <c r="K4975" s="46">
        <f>ROUND(E4975*J4975,2)</f>
        <v>0</v>
      </c>
    </row>
    <row r="4976" spans="1:11" outlineLevel="1" x14ac:dyDescent="0.2">
      <c r="A4976" s="31"/>
      <c r="B4976" s="32"/>
      <c r="C4976" s="71" t="s">
        <v>8549</v>
      </c>
      <c r="D4976" s="64"/>
      <c r="E4976" s="65">
        <v>237.71799999999999</v>
      </c>
      <c r="F4976" s="34"/>
      <c r="G4976" s="34"/>
      <c r="H4976" s="33"/>
      <c r="I4976" s="33"/>
      <c r="J4976" s="33"/>
      <c r="K4976" s="33"/>
    </row>
    <row r="4977" spans="1:11" outlineLevel="1" x14ac:dyDescent="0.2">
      <c r="A4977" s="31"/>
      <c r="B4977" s="32"/>
      <c r="C4977" s="72" t="s">
        <v>4093</v>
      </c>
      <c r="D4977" s="66"/>
      <c r="E4977" s="67">
        <v>7.1315400000000002</v>
      </c>
      <c r="F4977" s="34"/>
      <c r="G4977" s="34"/>
      <c r="H4977" s="33"/>
      <c r="I4977" s="33"/>
      <c r="J4977" s="33"/>
      <c r="K4977" s="33"/>
    </row>
    <row r="4978" spans="1:11" ht="22.5" outlineLevel="1" x14ac:dyDescent="0.2">
      <c r="A4978" s="43">
        <v>374</v>
      </c>
      <c r="B4978" s="44" t="s">
        <v>4090</v>
      </c>
      <c r="C4978" s="59" t="s">
        <v>4091</v>
      </c>
      <c r="D4978" s="45" t="s">
        <v>172</v>
      </c>
      <c r="E4978" s="46">
        <v>212.40020999999999</v>
      </c>
      <c r="F4978" s="47">
        <v>0</v>
      </c>
      <c r="G4978" s="48">
        <f>ROUND(E4978*F4978,2)</f>
        <v>0</v>
      </c>
      <c r="H4978" s="46">
        <v>4.7999999999999996E-3</v>
      </c>
      <c r="I4978" s="46">
        <f>ROUND(E4978*H4978,2)</f>
        <v>1.02</v>
      </c>
      <c r="J4978" s="46">
        <v>0</v>
      </c>
      <c r="K4978" s="46">
        <f>ROUND(E4978*J4978,2)</f>
        <v>0</v>
      </c>
    </row>
    <row r="4979" spans="1:11" outlineLevel="1" x14ac:dyDescent="0.2">
      <c r="A4979" s="31"/>
      <c r="B4979" s="32"/>
      <c r="C4979" s="71" t="s">
        <v>6307</v>
      </c>
      <c r="D4979" s="64"/>
      <c r="E4979" s="65"/>
      <c r="F4979" s="34"/>
      <c r="G4979" s="34"/>
      <c r="H4979" s="33"/>
      <c r="I4979" s="33"/>
      <c r="J4979" s="33"/>
      <c r="K4979" s="33"/>
    </row>
    <row r="4980" spans="1:11" outlineLevel="1" x14ac:dyDescent="0.2">
      <c r="A4980" s="31"/>
      <c r="B4980" s="32"/>
      <c r="C4980" s="71" t="s">
        <v>8535</v>
      </c>
      <c r="D4980" s="64"/>
      <c r="E4980" s="65">
        <v>172.78</v>
      </c>
      <c r="F4980" s="34"/>
      <c r="G4980" s="34"/>
      <c r="H4980" s="33"/>
      <c r="I4980" s="33"/>
      <c r="J4980" s="33"/>
      <c r="K4980" s="33"/>
    </row>
    <row r="4981" spans="1:11" outlineLevel="1" x14ac:dyDescent="0.2">
      <c r="A4981" s="31"/>
      <c r="B4981" s="32"/>
      <c r="C4981" s="71" t="s">
        <v>8536</v>
      </c>
      <c r="D4981" s="64"/>
      <c r="E4981" s="65">
        <v>33.433799999999998</v>
      </c>
      <c r="F4981" s="34"/>
      <c r="G4981" s="34"/>
      <c r="H4981" s="33"/>
      <c r="I4981" s="33"/>
      <c r="J4981" s="33"/>
      <c r="K4981" s="33"/>
    </row>
    <row r="4982" spans="1:11" outlineLevel="1" x14ac:dyDescent="0.2">
      <c r="A4982" s="31"/>
      <c r="B4982" s="32"/>
      <c r="C4982" s="72" t="s">
        <v>4093</v>
      </c>
      <c r="D4982" s="66"/>
      <c r="E4982" s="67">
        <v>6.1864100000000004</v>
      </c>
      <c r="F4982" s="34"/>
      <c r="G4982" s="34"/>
      <c r="H4982" s="33"/>
      <c r="I4982" s="33"/>
      <c r="J4982" s="33"/>
      <c r="K4982" s="33"/>
    </row>
    <row r="4983" spans="1:11" ht="22.5" outlineLevel="1" x14ac:dyDescent="0.2">
      <c r="A4983" s="43">
        <v>375</v>
      </c>
      <c r="B4983" s="44" t="s">
        <v>4097</v>
      </c>
      <c r="C4983" s="59" t="s">
        <v>4098</v>
      </c>
      <c r="D4983" s="45" t="s">
        <v>172</v>
      </c>
      <c r="E4983" s="46">
        <v>721.51201000000003</v>
      </c>
      <c r="F4983" s="47">
        <v>0</v>
      </c>
      <c r="G4983" s="48">
        <f>ROUND(E4983*F4983,2)</f>
        <v>0</v>
      </c>
      <c r="H4983" s="46">
        <v>7.1999999999999998E-3</v>
      </c>
      <c r="I4983" s="46">
        <f>ROUND(E4983*H4983,2)</f>
        <v>5.19</v>
      </c>
      <c r="J4983" s="46">
        <v>0</v>
      </c>
      <c r="K4983" s="46">
        <f>ROUND(E4983*J4983,2)</f>
        <v>0</v>
      </c>
    </row>
    <row r="4984" spans="1:11" outlineLevel="1" x14ac:dyDescent="0.2">
      <c r="A4984" s="31"/>
      <c r="B4984" s="32"/>
      <c r="C4984" s="71" t="s">
        <v>8543</v>
      </c>
      <c r="D4984" s="64"/>
      <c r="E4984" s="65">
        <v>6.54</v>
      </c>
      <c r="F4984" s="34"/>
      <c r="G4984" s="34"/>
      <c r="H4984" s="33"/>
      <c r="I4984" s="33"/>
      <c r="J4984" s="33"/>
      <c r="K4984" s="33"/>
    </row>
    <row r="4985" spans="1:11" outlineLevel="1" x14ac:dyDescent="0.2">
      <c r="A4985" s="31"/>
      <c r="B4985" s="32"/>
      <c r="C4985" s="71" t="s">
        <v>8577</v>
      </c>
      <c r="D4985" s="64"/>
      <c r="E4985" s="65">
        <v>185.8107</v>
      </c>
      <c r="F4985" s="34"/>
      <c r="G4985" s="34"/>
      <c r="H4985" s="33"/>
      <c r="I4985" s="33"/>
      <c r="J4985" s="33"/>
      <c r="K4985" s="33"/>
    </row>
    <row r="4986" spans="1:11" outlineLevel="1" x14ac:dyDescent="0.2">
      <c r="A4986" s="31"/>
      <c r="B4986" s="32"/>
      <c r="C4986" s="71" t="s">
        <v>4259</v>
      </c>
      <c r="D4986" s="64"/>
      <c r="E4986" s="65">
        <v>50.525399999999998</v>
      </c>
      <c r="F4986" s="34"/>
      <c r="G4986" s="34"/>
      <c r="H4986" s="33"/>
      <c r="I4986" s="33"/>
      <c r="J4986" s="33"/>
      <c r="K4986" s="33"/>
    </row>
    <row r="4987" spans="1:11" outlineLevel="1" x14ac:dyDescent="0.2">
      <c r="A4987" s="31"/>
      <c r="B4987" s="32"/>
      <c r="C4987" s="71" t="s">
        <v>4260</v>
      </c>
      <c r="D4987" s="64"/>
      <c r="E4987" s="65">
        <v>46.391399999999997</v>
      </c>
      <c r="F4987" s="34"/>
      <c r="G4987" s="34"/>
      <c r="H4987" s="33"/>
      <c r="I4987" s="33"/>
      <c r="J4987" s="33"/>
      <c r="K4987" s="33"/>
    </row>
    <row r="4988" spans="1:11" outlineLevel="1" x14ac:dyDescent="0.2">
      <c r="A4988" s="31"/>
      <c r="B4988" s="32"/>
      <c r="C4988" s="71" t="s">
        <v>4261</v>
      </c>
      <c r="D4988" s="64"/>
      <c r="E4988" s="65">
        <v>26.3032</v>
      </c>
      <c r="F4988" s="34"/>
      <c r="G4988" s="34"/>
      <c r="H4988" s="33"/>
      <c r="I4988" s="33"/>
      <c r="J4988" s="33"/>
      <c r="K4988" s="33"/>
    </row>
    <row r="4989" spans="1:11" outlineLevel="1" x14ac:dyDescent="0.2">
      <c r="A4989" s="31"/>
      <c r="B4989" s="32"/>
      <c r="C4989" s="71" t="s">
        <v>4262</v>
      </c>
      <c r="D4989" s="64"/>
      <c r="E4989" s="65">
        <v>45.446899999999999</v>
      </c>
      <c r="F4989" s="34"/>
      <c r="G4989" s="34"/>
      <c r="H4989" s="33"/>
      <c r="I4989" s="33"/>
      <c r="J4989" s="33"/>
      <c r="K4989" s="33"/>
    </row>
    <row r="4990" spans="1:11" outlineLevel="1" x14ac:dyDescent="0.2">
      <c r="A4990" s="31"/>
      <c r="B4990" s="32"/>
      <c r="C4990" s="71" t="s">
        <v>4263</v>
      </c>
      <c r="D4990" s="64"/>
      <c r="E4990" s="65">
        <v>96.293099999999995</v>
      </c>
      <c r="F4990" s="34"/>
      <c r="G4990" s="34"/>
      <c r="H4990" s="33"/>
      <c r="I4990" s="33"/>
      <c r="J4990" s="33"/>
      <c r="K4990" s="33"/>
    </row>
    <row r="4991" spans="1:11" outlineLevel="1" x14ac:dyDescent="0.2">
      <c r="A4991" s="31"/>
      <c r="B4991" s="32"/>
      <c r="C4991" s="71" t="s">
        <v>4264</v>
      </c>
      <c r="D4991" s="64"/>
      <c r="E4991" s="65">
        <v>43.220799999999997</v>
      </c>
      <c r="F4991" s="34"/>
      <c r="G4991" s="34"/>
      <c r="H4991" s="33"/>
      <c r="I4991" s="33"/>
      <c r="J4991" s="33"/>
      <c r="K4991" s="33"/>
    </row>
    <row r="4992" spans="1:11" outlineLevel="1" x14ac:dyDescent="0.2">
      <c r="A4992" s="31"/>
      <c r="B4992" s="32"/>
      <c r="C4992" s="71" t="s">
        <v>4265</v>
      </c>
      <c r="D4992" s="64"/>
      <c r="E4992" s="65">
        <v>12.614000000000001</v>
      </c>
      <c r="F4992" s="34"/>
      <c r="G4992" s="34"/>
      <c r="H4992" s="33"/>
      <c r="I4992" s="33"/>
      <c r="J4992" s="33"/>
      <c r="K4992" s="33"/>
    </row>
    <row r="4993" spans="1:11" outlineLevel="1" x14ac:dyDescent="0.2">
      <c r="A4993" s="31"/>
      <c r="B4993" s="32"/>
      <c r="C4993" s="71" t="s">
        <v>4266</v>
      </c>
      <c r="D4993" s="64"/>
      <c r="E4993" s="65">
        <v>18.239999999999998</v>
      </c>
      <c r="F4993" s="34"/>
      <c r="G4993" s="34"/>
      <c r="H4993" s="33"/>
      <c r="I4993" s="33"/>
      <c r="J4993" s="33"/>
      <c r="K4993" s="33"/>
    </row>
    <row r="4994" spans="1:11" outlineLevel="1" x14ac:dyDescent="0.2">
      <c r="A4994" s="31"/>
      <c r="B4994" s="32"/>
      <c r="C4994" s="71" t="s">
        <v>4267</v>
      </c>
      <c r="D4994" s="64"/>
      <c r="E4994" s="65">
        <v>101.66459999999999</v>
      </c>
      <c r="F4994" s="34"/>
      <c r="G4994" s="34"/>
      <c r="H4994" s="33"/>
      <c r="I4994" s="33"/>
      <c r="J4994" s="33"/>
      <c r="K4994" s="33"/>
    </row>
    <row r="4995" spans="1:11" outlineLevel="1" x14ac:dyDescent="0.2">
      <c r="A4995" s="31"/>
      <c r="B4995" s="32"/>
      <c r="C4995" s="71" t="s">
        <v>4268</v>
      </c>
      <c r="D4995" s="64"/>
      <c r="E4995" s="65">
        <v>4.7469999999999999</v>
      </c>
      <c r="F4995" s="34"/>
      <c r="G4995" s="34"/>
      <c r="H4995" s="33"/>
      <c r="I4995" s="33"/>
      <c r="J4995" s="33"/>
      <c r="K4995" s="33"/>
    </row>
    <row r="4996" spans="1:11" outlineLevel="1" x14ac:dyDescent="0.2">
      <c r="A4996" s="31"/>
      <c r="B4996" s="32"/>
      <c r="C4996" s="71" t="s">
        <v>8537</v>
      </c>
      <c r="D4996" s="64"/>
      <c r="E4996" s="65">
        <v>62.7</v>
      </c>
      <c r="F4996" s="34"/>
      <c r="G4996" s="34"/>
      <c r="H4996" s="33"/>
      <c r="I4996" s="33"/>
      <c r="J4996" s="33"/>
      <c r="K4996" s="33"/>
    </row>
    <row r="4997" spans="1:11" outlineLevel="1" x14ac:dyDescent="0.2">
      <c r="A4997" s="31"/>
      <c r="B4997" s="32"/>
      <c r="C4997" s="72" t="s">
        <v>4093</v>
      </c>
      <c r="D4997" s="66"/>
      <c r="E4997" s="67">
        <v>21.01491</v>
      </c>
      <c r="F4997" s="34"/>
      <c r="G4997" s="34"/>
      <c r="H4997" s="33"/>
      <c r="I4997" s="33"/>
      <c r="J4997" s="33"/>
      <c r="K4997" s="33"/>
    </row>
    <row r="4998" spans="1:11" ht="22.5" outlineLevel="1" x14ac:dyDescent="0.2">
      <c r="A4998" s="43">
        <v>376</v>
      </c>
      <c r="B4998" s="44" t="s">
        <v>4099</v>
      </c>
      <c r="C4998" s="59" t="s">
        <v>4100</v>
      </c>
      <c r="D4998" s="45" t="s">
        <v>172</v>
      </c>
      <c r="E4998" s="46">
        <v>2006.6445000000001</v>
      </c>
      <c r="F4998" s="47">
        <v>0</v>
      </c>
      <c r="G4998" s="48">
        <f>ROUND(E4998*F4998,2)</f>
        <v>0</v>
      </c>
      <c r="H4998" s="46">
        <v>2.3999999999999998E-3</v>
      </c>
      <c r="I4998" s="46">
        <f>ROUND(E4998*H4998,2)</f>
        <v>4.82</v>
      </c>
      <c r="J4998" s="46">
        <v>0</v>
      </c>
      <c r="K4998" s="46">
        <f>ROUND(E4998*J4998,2)</f>
        <v>0</v>
      </c>
    </row>
    <row r="4999" spans="1:11" outlineLevel="1" x14ac:dyDescent="0.2">
      <c r="A4999" s="31"/>
      <c r="B4999" s="32"/>
      <c r="C4999" s="71" t="s">
        <v>7240</v>
      </c>
      <c r="D4999" s="64"/>
      <c r="E4999" s="65"/>
      <c r="F4999" s="34"/>
      <c r="G4999" s="34"/>
      <c r="H4999" s="33"/>
      <c r="I4999" s="33"/>
      <c r="J4999" s="33"/>
      <c r="K4999" s="33"/>
    </row>
    <row r="5000" spans="1:11" outlineLevel="1" x14ac:dyDescent="0.2">
      <c r="A5000" s="31"/>
      <c r="B5000" s="32"/>
      <c r="C5000" s="71" t="s">
        <v>6353</v>
      </c>
      <c r="D5000" s="64"/>
      <c r="E5000" s="65">
        <v>19.32</v>
      </c>
      <c r="F5000" s="34"/>
      <c r="G5000" s="34"/>
      <c r="H5000" s="33"/>
      <c r="I5000" s="33"/>
      <c r="J5000" s="33"/>
      <c r="K5000" s="33"/>
    </row>
    <row r="5001" spans="1:11" outlineLevel="1" x14ac:dyDescent="0.2">
      <c r="A5001" s="31"/>
      <c r="B5001" s="32"/>
      <c r="C5001" s="71" t="s">
        <v>6354</v>
      </c>
      <c r="D5001" s="64"/>
      <c r="E5001" s="65">
        <v>34.549999999999997</v>
      </c>
      <c r="F5001" s="34"/>
      <c r="G5001" s="34"/>
      <c r="H5001" s="33"/>
      <c r="I5001" s="33"/>
      <c r="J5001" s="33"/>
      <c r="K5001" s="33"/>
    </row>
    <row r="5002" spans="1:11" outlineLevel="1" x14ac:dyDescent="0.2">
      <c r="A5002" s="31"/>
      <c r="B5002" s="32"/>
      <c r="C5002" s="71" t="s">
        <v>6355</v>
      </c>
      <c r="D5002" s="64"/>
      <c r="E5002" s="65">
        <v>33</v>
      </c>
      <c r="F5002" s="34"/>
      <c r="G5002" s="34"/>
      <c r="H5002" s="33"/>
      <c r="I5002" s="33"/>
      <c r="J5002" s="33"/>
      <c r="K5002" s="33"/>
    </row>
    <row r="5003" spans="1:11" outlineLevel="1" x14ac:dyDescent="0.2">
      <c r="A5003" s="31"/>
      <c r="B5003" s="32"/>
      <c r="C5003" s="71" t="s">
        <v>6356</v>
      </c>
      <c r="D5003" s="64"/>
      <c r="E5003" s="65">
        <v>8.65</v>
      </c>
      <c r="F5003" s="34"/>
      <c r="G5003" s="34"/>
      <c r="H5003" s="33"/>
      <c r="I5003" s="33"/>
      <c r="J5003" s="33"/>
      <c r="K5003" s="33"/>
    </row>
    <row r="5004" spans="1:11" outlineLevel="1" x14ac:dyDescent="0.2">
      <c r="A5004" s="31"/>
      <c r="B5004" s="32"/>
      <c r="C5004" s="71" t="s">
        <v>6357</v>
      </c>
      <c r="D5004" s="64"/>
      <c r="E5004" s="65">
        <v>4.76</v>
      </c>
      <c r="F5004" s="34"/>
      <c r="G5004" s="34"/>
      <c r="H5004" s="33"/>
      <c r="I5004" s="33"/>
      <c r="J5004" s="33"/>
      <c r="K5004" s="33"/>
    </row>
    <row r="5005" spans="1:11" outlineLevel="1" x14ac:dyDescent="0.2">
      <c r="A5005" s="31"/>
      <c r="B5005" s="32"/>
      <c r="C5005" s="71" t="s">
        <v>7241</v>
      </c>
      <c r="D5005" s="64"/>
      <c r="E5005" s="65">
        <v>4.7699999999999996</v>
      </c>
      <c r="F5005" s="34"/>
      <c r="G5005" s="34"/>
      <c r="H5005" s="33"/>
      <c r="I5005" s="33"/>
      <c r="J5005" s="33"/>
      <c r="K5005" s="33"/>
    </row>
    <row r="5006" spans="1:11" outlineLevel="1" x14ac:dyDescent="0.2">
      <c r="A5006" s="31"/>
      <c r="B5006" s="32"/>
      <c r="C5006" s="71" t="s">
        <v>7242</v>
      </c>
      <c r="D5006" s="64"/>
      <c r="E5006" s="65">
        <v>3.25</v>
      </c>
      <c r="F5006" s="34"/>
      <c r="G5006" s="34"/>
      <c r="H5006" s="33"/>
      <c r="I5006" s="33"/>
      <c r="J5006" s="33"/>
      <c r="K5006" s="33"/>
    </row>
    <row r="5007" spans="1:11" outlineLevel="1" x14ac:dyDescent="0.2">
      <c r="A5007" s="31"/>
      <c r="B5007" s="32"/>
      <c r="C5007" s="71" t="s">
        <v>6358</v>
      </c>
      <c r="D5007" s="64"/>
      <c r="E5007" s="65">
        <v>3.79</v>
      </c>
      <c r="F5007" s="34"/>
      <c r="G5007" s="34"/>
      <c r="H5007" s="33"/>
      <c r="I5007" s="33"/>
      <c r="J5007" s="33"/>
      <c r="K5007" s="33"/>
    </row>
    <row r="5008" spans="1:11" outlineLevel="1" x14ac:dyDescent="0.2">
      <c r="A5008" s="31"/>
      <c r="B5008" s="32"/>
      <c r="C5008" s="71" t="s">
        <v>6359</v>
      </c>
      <c r="D5008" s="64"/>
      <c r="E5008" s="65">
        <v>1.79</v>
      </c>
      <c r="F5008" s="34"/>
      <c r="G5008" s="34"/>
      <c r="H5008" s="33"/>
      <c r="I5008" s="33"/>
      <c r="J5008" s="33"/>
      <c r="K5008" s="33"/>
    </row>
    <row r="5009" spans="1:11" outlineLevel="1" x14ac:dyDescent="0.2">
      <c r="A5009" s="31"/>
      <c r="B5009" s="32"/>
      <c r="C5009" s="71" t="s">
        <v>6360</v>
      </c>
      <c r="D5009" s="64"/>
      <c r="E5009" s="65">
        <v>1.8</v>
      </c>
      <c r="F5009" s="34"/>
      <c r="G5009" s="34"/>
      <c r="H5009" s="33"/>
      <c r="I5009" s="33"/>
      <c r="J5009" s="33"/>
      <c r="K5009" s="33"/>
    </row>
    <row r="5010" spans="1:11" outlineLevel="1" x14ac:dyDescent="0.2">
      <c r="A5010" s="31"/>
      <c r="B5010" s="32"/>
      <c r="C5010" s="71" t="s">
        <v>6361</v>
      </c>
      <c r="D5010" s="64"/>
      <c r="E5010" s="65">
        <v>3.86</v>
      </c>
      <c r="F5010" s="34"/>
      <c r="G5010" s="34"/>
      <c r="H5010" s="33"/>
      <c r="I5010" s="33"/>
      <c r="J5010" s="33"/>
      <c r="K5010" s="33"/>
    </row>
    <row r="5011" spans="1:11" outlineLevel="1" x14ac:dyDescent="0.2">
      <c r="A5011" s="31"/>
      <c r="B5011" s="32"/>
      <c r="C5011" s="71" t="s">
        <v>6394</v>
      </c>
      <c r="D5011" s="64"/>
      <c r="E5011" s="65">
        <v>1.65</v>
      </c>
      <c r="F5011" s="34"/>
      <c r="G5011" s="34"/>
      <c r="H5011" s="33"/>
      <c r="I5011" s="33"/>
      <c r="J5011" s="33"/>
      <c r="K5011" s="33"/>
    </row>
    <row r="5012" spans="1:11" outlineLevel="1" x14ac:dyDescent="0.2">
      <c r="A5012" s="31"/>
      <c r="B5012" s="32"/>
      <c r="C5012" s="71" t="s">
        <v>6318</v>
      </c>
      <c r="D5012" s="64"/>
      <c r="E5012" s="65">
        <v>50.98</v>
      </c>
      <c r="F5012" s="34"/>
      <c r="G5012" s="34"/>
      <c r="H5012" s="33"/>
      <c r="I5012" s="33"/>
      <c r="J5012" s="33"/>
      <c r="K5012" s="33"/>
    </row>
    <row r="5013" spans="1:11" outlineLevel="1" x14ac:dyDescent="0.2">
      <c r="A5013" s="31"/>
      <c r="B5013" s="32"/>
      <c r="C5013" s="71" t="s">
        <v>6362</v>
      </c>
      <c r="D5013" s="64"/>
      <c r="E5013" s="65">
        <v>5.03</v>
      </c>
      <c r="F5013" s="34"/>
      <c r="G5013" s="34"/>
      <c r="H5013" s="33"/>
      <c r="I5013" s="33"/>
      <c r="J5013" s="33"/>
      <c r="K5013" s="33"/>
    </row>
    <row r="5014" spans="1:11" outlineLevel="1" x14ac:dyDescent="0.2">
      <c r="A5014" s="31"/>
      <c r="B5014" s="32"/>
      <c r="C5014" s="71" t="s">
        <v>6363</v>
      </c>
      <c r="D5014" s="64"/>
      <c r="E5014" s="65">
        <v>3.24</v>
      </c>
      <c r="F5014" s="34"/>
      <c r="G5014" s="34"/>
      <c r="H5014" s="33"/>
      <c r="I5014" s="33"/>
      <c r="J5014" s="33"/>
      <c r="K5014" s="33"/>
    </row>
    <row r="5015" spans="1:11" outlineLevel="1" x14ac:dyDescent="0.2">
      <c r="A5015" s="31"/>
      <c r="B5015" s="32"/>
      <c r="C5015" s="71" t="s">
        <v>6364</v>
      </c>
      <c r="D5015" s="64"/>
      <c r="E5015" s="65">
        <v>1.53</v>
      </c>
      <c r="F5015" s="34"/>
      <c r="G5015" s="34"/>
      <c r="H5015" s="33"/>
      <c r="I5015" s="33"/>
      <c r="J5015" s="33"/>
      <c r="K5015" s="33"/>
    </row>
    <row r="5016" spans="1:11" outlineLevel="1" x14ac:dyDescent="0.2">
      <c r="A5016" s="31"/>
      <c r="B5016" s="32"/>
      <c r="C5016" s="71" t="s">
        <v>6365</v>
      </c>
      <c r="D5016" s="64"/>
      <c r="E5016" s="65">
        <v>5</v>
      </c>
      <c r="F5016" s="34"/>
      <c r="G5016" s="34"/>
      <c r="H5016" s="33"/>
      <c r="I5016" s="33"/>
      <c r="J5016" s="33"/>
      <c r="K5016" s="33"/>
    </row>
    <row r="5017" spans="1:11" outlineLevel="1" x14ac:dyDescent="0.2">
      <c r="A5017" s="31"/>
      <c r="B5017" s="32"/>
      <c r="C5017" s="71" t="s">
        <v>6366</v>
      </c>
      <c r="D5017" s="64"/>
      <c r="E5017" s="65">
        <v>10.65</v>
      </c>
      <c r="F5017" s="34"/>
      <c r="G5017" s="34"/>
      <c r="H5017" s="33"/>
      <c r="I5017" s="33"/>
      <c r="J5017" s="33"/>
      <c r="K5017" s="33"/>
    </row>
    <row r="5018" spans="1:11" outlineLevel="1" x14ac:dyDescent="0.2">
      <c r="A5018" s="31"/>
      <c r="B5018" s="32"/>
      <c r="C5018" s="71" t="s">
        <v>6367</v>
      </c>
      <c r="D5018" s="64"/>
      <c r="E5018" s="65">
        <v>3.83</v>
      </c>
      <c r="F5018" s="34"/>
      <c r="G5018" s="34"/>
      <c r="H5018" s="33"/>
      <c r="I5018" s="33"/>
      <c r="J5018" s="33"/>
      <c r="K5018" s="33"/>
    </row>
    <row r="5019" spans="1:11" outlineLevel="1" x14ac:dyDescent="0.2">
      <c r="A5019" s="31"/>
      <c r="B5019" s="32"/>
      <c r="C5019" s="71" t="s">
        <v>6395</v>
      </c>
      <c r="D5019" s="64"/>
      <c r="E5019" s="65">
        <v>2.64</v>
      </c>
      <c r="F5019" s="34"/>
      <c r="G5019" s="34"/>
      <c r="H5019" s="33"/>
      <c r="I5019" s="33"/>
      <c r="J5019" s="33"/>
      <c r="K5019" s="33"/>
    </row>
    <row r="5020" spans="1:11" outlineLevel="1" x14ac:dyDescent="0.2">
      <c r="A5020" s="31"/>
      <c r="B5020" s="32"/>
      <c r="C5020" s="71" t="s">
        <v>6396</v>
      </c>
      <c r="D5020" s="64"/>
      <c r="E5020" s="65">
        <v>1.26</v>
      </c>
      <c r="F5020" s="34"/>
      <c r="G5020" s="34"/>
      <c r="H5020" s="33"/>
      <c r="I5020" s="33"/>
      <c r="J5020" s="33"/>
      <c r="K5020" s="33"/>
    </row>
    <row r="5021" spans="1:11" outlineLevel="1" x14ac:dyDescent="0.2">
      <c r="A5021" s="31"/>
      <c r="B5021" s="32"/>
      <c r="C5021" s="71" t="s">
        <v>7243</v>
      </c>
      <c r="D5021" s="64"/>
      <c r="E5021" s="65">
        <v>56.1</v>
      </c>
      <c r="F5021" s="34"/>
      <c r="G5021" s="34"/>
      <c r="H5021" s="33"/>
      <c r="I5021" s="33"/>
      <c r="J5021" s="33"/>
      <c r="K5021" s="33"/>
    </row>
    <row r="5022" spans="1:11" outlineLevel="1" x14ac:dyDescent="0.2">
      <c r="A5022" s="31"/>
      <c r="B5022" s="32"/>
      <c r="C5022" s="71" t="s">
        <v>7216</v>
      </c>
      <c r="D5022" s="64"/>
      <c r="E5022" s="65">
        <v>34.99</v>
      </c>
      <c r="F5022" s="34"/>
      <c r="G5022" s="34"/>
      <c r="H5022" s="33"/>
      <c r="I5022" s="33"/>
      <c r="J5022" s="33"/>
      <c r="K5022" s="33"/>
    </row>
    <row r="5023" spans="1:11" outlineLevel="1" x14ac:dyDescent="0.2">
      <c r="A5023" s="31"/>
      <c r="B5023" s="32"/>
      <c r="C5023" s="71" t="s">
        <v>7184</v>
      </c>
      <c r="D5023" s="64"/>
      <c r="E5023" s="65">
        <v>79.55</v>
      </c>
      <c r="F5023" s="34"/>
      <c r="G5023" s="34"/>
      <c r="H5023" s="33"/>
      <c r="I5023" s="33"/>
      <c r="J5023" s="33"/>
      <c r="K5023" s="33"/>
    </row>
    <row r="5024" spans="1:11" outlineLevel="1" x14ac:dyDescent="0.2">
      <c r="A5024" s="31"/>
      <c r="B5024" s="32"/>
      <c r="C5024" s="71" t="s">
        <v>7244</v>
      </c>
      <c r="D5024" s="64"/>
      <c r="E5024" s="65">
        <v>13.15</v>
      </c>
      <c r="F5024" s="34"/>
      <c r="G5024" s="34"/>
      <c r="H5024" s="33"/>
      <c r="I5024" s="33"/>
      <c r="J5024" s="33"/>
      <c r="K5024" s="33"/>
    </row>
    <row r="5025" spans="1:11" outlineLevel="1" x14ac:dyDescent="0.2">
      <c r="A5025" s="31"/>
      <c r="B5025" s="32"/>
      <c r="C5025" s="71" t="s">
        <v>6319</v>
      </c>
      <c r="D5025" s="64"/>
      <c r="E5025" s="65">
        <v>13.62</v>
      </c>
      <c r="F5025" s="34"/>
      <c r="G5025" s="34"/>
      <c r="H5025" s="33"/>
      <c r="I5025" s="33"/>
      <c r="J5025" s="33"/>
      <c r="K5025" s="33"/>
    </row>
    <row r="5026" spans="1:11" outlineLevel="1" x14ac:dyDescent="0.2">
      <c r="A5026" s="31"/>
      <c r="B5026" s="32"/>
      <c r="C5026" s="71" t="s">
        <v>6368</v>
      </c>
      <c r="D5026" s="64"/>
      <c r="E5026" s="65">
        <v>3.31</v>
      </c>
      <c r="F5026" s="34"/>
      <c r="G5026" s="34"/>
      <c r="H5026" s="33"/>
      <c r="I5026" s="33"/>
      <c r="J5026" s="33"/>
      <c r="K5026" s="33"/>
    </row>
    <row r="5027" spans="1:11" outlineLevel="1" x14ac:dyDescent="0.2">
      <c r="A5027" s="31"/>
      <c r="B5027" s="32"/>
      <c r="C5027" s="71" t="s">
        <v>6369</v>
      </c>
      <c r="D5027" s="64"/>
      <c r="E5027" s="65">
        <v>3.45</v>
      </c>
      <c r="F5027" s="34"/>
      <c r="G5027" s="34"/>
      <c r="H5027" s="33"/>
      <c r="I5027" s="33"/>
      <c r="J5027" s="33"/>
      <c r="K5027" s="33"/>
    </row>
    <row r="5028" spans="1:11" outlineLevel="1" x14ac:dyDescent="0.2">
      <c r="A5028" s="31"/>
      <c r="B5028" s="32"/>
      <c r="C5028" s="71" t="s">
        <v>6370</v>
      </c>
      <c r="D5028" s="64"/>
      <c r="E5028" s="65">
        <v>4.99</v>
      </c>
      <c r="F5028" s="34"/>
      <c r="G5028" s="34"/>
      <c r="H5028" s="33"/>
      <c r="I5028" s="33"/>
      <c r="J5028" s="33"/>
      <c r="K5028" s="33"/>
    </row>
    <row r="5029" spans="1:11" outlineLevel="1" x14ac:dyDescent="0.2">
      <c r="A5029" s="31"/>
      <c r="B5029" s="32"/>
      <c r="C5029" s="71" t="s">
        <v>6320</v>
      </c>
      <c r="D5029" s="64"/>
      <c r="E5029" s="65">
        <v>11.09</v>
      </c>
      <c r="F5029" s="34"/>
      <c r="G5029" s="34"/>
      <c r="H5029" s="33"/>
      <c r="I5029" s="33"/>
      <c r="J5029" s="33"/>
      <c r="K5029" s="33"/>
    </row>
    <row r="5030" spans="1:11" outlineLevel="1" x14ac:dyDescent="0.2">
      <c r="A5030" s="31"/>
      <c r="B5030" s="32"/>
      <c r="C5030" s="71" t="s">
        <v>6371</v>
      </c>
      <c r="D5030" s="64"/>
      <c r="E5030" s="65">
        <v>3.31</v>
      </c>
      <c r="F5030" s="34"/>
      <c r="G5030" s="34"/>
      <c r="H5030" s="33"/>
      <c r="I5030" s="33"/>
      <c r="J5030" s="33"/>
      <c r="K5030" s="33"/>
    </row>
    <row r="5031" spans="1:11" outlineLevel="1" x14ac:dyDescent="0.2">
      <c r="A5031" s="31"/>
      <c r="B5031" s="32"/>
      <c r="C5031" s="71" t="s">
        <v>6372</v>
      </c>
      <c r="D5031" s="64"/>
      <c r="E5031" s="65">
        <v>3.45</v>
      </c>
      <c r="F5031" s="34"/>
      <c r="G5031" s="34"/>
      <c r="H5031" s="33"/>
      <c r="I5031" s="33"/>
      <c r="J5031" s="33"/>
      <c r="K5031" s="33"/>
    </row>
    <row r="5032" spans="1:11" outlineLevel="1" x14ac:dyDescent="0.2">
      <c r="A5032" s="31"/>
      <c r="B5032" s="32"/>
      <c r="C5032" s="71" t="s">
        <v>6373</v>
      </c>
      <c r="D5032" s="64"/>
      <c r="E5032" s="65">
        <v>4.99</v>
      </c>
      <c r="F5032" s="34"/>
      <c r="G5032" s="34"/>
      <c r="H5032" s="33"/>
      <c r="I5032" s="33"/>
      <c r="J5032" s="33"/>
      <c r="K5032" s="33"/>
    </row>
    <row r="5033" spans="1:11" outlineLevel="1" x14ac:dyDescent="0.2">
      <c r="A5033" s="31"/>
      <c r="B5033" s="32"/>
      <c r="C5033" s="71" t="s">
        <v>7185</v>
      </c>
      <c r="D5033" s="64"/>
      <c r="E5033" s="65">
        <v>79.33</v>
      </c>
      <c r="F5033" s="34"/>
      <c r="G5033" s="34"/>
      <c r="H5033" s="33"/>
      <c r="I5033" s="33"/>
      <c r="J5033" s="33"/>
      <c r="K5033" s="33"/>
    </row>
    <row r="5034" spans="1:11" outlineLevel="1" x14ac:dyDescent="0.2">
      <c r="A5034" s="31"/>
      <c r="B5034" s="32"/>
      <c r="C5034" s="71" t="s">
        <v>7245</v>
      </c>
      <c r="D5034" s="64"/>
      <c r="E5034" s="65">
        <v>1.1399999999999999</v>
      </c>
      <c r="F5034" s="34"/>
      <c r="G5034" s="34"/>
      <c r="H5034" s="33"/>
      <c r="I5034" s="33"/>
      <c r="J5034" s="33"/>
      <c r="K5034" s="33"/>
    </row>
    <row r="5035" spans="1:11" outlineLevel="1" x14ac:dyDescent="0.2">
      <c r="A5035" s="31"/>
      <c r="B5035" s="32"/>
      <c r="C5035" s="71" t="s">
        <v>7246</v>
      </c>
      <c r="D5035" s="64"/>
      <c r="E5035" s="65"/>
      <c r="F5035" s="34"/>
      <c r="G5035" s="34"/>
      <c r="H5035" s="33"/>
      <c r="I5035" s="33"/>
      <c r="J5035" s="33"/>
      <c r="K5035" s="33"/>
    </row>
    <row r="5036" spans="1:11" outlineLevel="1" x14ac:dyDescent="0.2">
      <c r="A5036" s="31"/>
      <c r="B5036" s="32"/>
      <c r="C5036" s="71" t="s">
        <v>7247</v>
      </c>
      <c r="D5036" s="64"/>
      <c r="E5036" s="65">
        <v>53.3</v>
      </c>
      <c r="F5036" s="34"/>
      <c r="G5036" s="34"/>
      <c r="H5036" s="33"/>
      <c r="I5036" s="33"/>
      <c r="J5036" s="33"/>
      <c r="K5036" s="33"/>
    </row>
    <row r="5037" spans="1:11" outlineLevel="1" x14ac:dyDescent="0.2">
      <c r="A5037" s="31"/>
      <c r="B5037" s="32"/>
      <c r="C5037" s="71" t="s">
        <v>6321</v>
      </c>
      <c r="D5037" s="64"/>
      <c r="E5037" s="65">
        <v>21.11</v>
      </c>
      <c r="F5037" s="34"/>
      <c r="G5037" s="34"/>
      <c r="H5037" s="33"/>
      <c r="I5037" s="33"/>
      <c r="J5037" s="33"/>
      <c r="K5037" s="33"/>
    </row>
    <row r="5038" spans="1:11" outlineLevel="1" x14ac:dyDescent="0.2">
      <c r="A5038" s="31"/>
      <c r="B5038" s="32"/>
      <c r="C5038" s="71" t="s">
        <v>6374</v>
      </c>
      <c r="D5038" s="64"/>
      <c r="E5038" s="65">
        <v>4.82</v>
      </c>
      <c r="F5038" s="34"/>
      <c r="G5038" s="34"/>
      <c r="H5038" s="33"/>
      <c r="I5038" s="33"/>
      <c r="J5038" s="33"/>
      <c r="K5038" s="33"/>
    </row>
    <row r="5039" spans="1:11" outlineLevel="1" x14ac:dyDescent="0.2">
      <c r="A5039" s="31"/>
      <c r="B5039" s="32"/>
      <c r="C5039" s="71" t="s">
        <v>6375</v>
      </c>
      <c r="D5039" s="64"/>
      <c r="E5039" s="65">
        <v>3.55</v>
      </c>
      <c r="F5039" s="34"/>
      <c r="G5039" s="34"/>
      <c r="H5039" s="33"/>
      <c r="I5039" s="33"/>
      <c r="J5039" s="33"/>
      <c r="K5039" s="33"/>
    </row>
    <row r="5040" spans="1:11" outlineLevel="1" x14ac:dyDescent="0.2">
      <c r="A5040" s="31"/>
      <c r="B5040" s="32"/>
      <c r="C5040" s="71" t="s">
        <v>6376</v>
      </c>
      <c r="D5040" s="64"/>
      <c r="E5040" s="65">
        <v>1.63</v>
      </c>
      <c r="F5040" s="34"/>
      <c r="G5040" s="34"/>
      <c r="H5040" s="33"/>
      <c r="I5040" s="33"/>
      <c r="J5040" s="33"/>
      <c r="K5040" s="33"/>
    </row>
    <row r="5041" spans="1:11" outlineLevel="1" x14ac:dyDescent="0.2">
      <c r="A5041" s="31"/>
      <c r="B5041" s="32"/>
      <c r="C5041" s="71" t="s">
        <v>6377</v>
      </c>
      <c r="D5041" s="64"/>
      <c r="E5041" s="65">
        <v>4.71</v>
      </c>
      <c r="F5041" s="34"/>
      <c r="G5041" s="34"/>
      <c r="H5041" s="33"/>
      <c r="I5041" s="33"/>
      <c r="J5041" s="33"/>
      <c r="K5041" s="33"/>
    </row>
    <row r="5042" spans="1:11" outlineLevel="1" x14ac:dyDescent="0.2">
      <c r="A5042" s="31"/>
      <c r="B5042" s="32"/>
      <c r="C5042" s="71" t="s">
        <v>6378</v>
      </c>
      <c r="D5042" s="64"/>
      <c r="E5042" s="65">
        <v>5.75</v>
      </c>
      <c r="F5042" s="34"/>
      <c r="G5042" s="34"/>
      <c r="H5042" s="33"/>
      <c r="I5042" s="33"/>
      <c r="J5042" s="33"/>
      <c r="K5042" s="33"/>
    </row>
    <row r="5043" spans="1:11" outlineLevel="1" x14ac:dyDescent="0.2">
      <c r="A5043" s="31"/>
      <c r="B5043" s="32"/>
      <c r="C5043" s="71" t="s">
        <v>6379</v>
      </c>
      <c r="D5043" s="64"/>
      <c r="E5043" s="65">
        <v>3.84</v>
      </c>
      <c r="F5043" s="34"/>
      <c r="G5043" s="34"/>
      <c r="H5043" s="33"/>
      <c r="I5043" s="33"/>
      <c r="J5043" s="33"/>
      <c r="K5043" s="33"/>
    </row>
    <row r="5044" spans="1:11" outlineLevel="1" x14ac:dyDescent="0.2">
      <c r="A5044" s="31"/>
      <c r="B5044" s="32"/>
      <c r="C5044" s="71" t="s">
        <v>6397</v>
      </c>
      <c r="D5044" s="64"/>
      <c r="E5044" s="65">
        <v>4.09</v>
      </c>
      <c r="F5044" s="34"/>
      <c r="G5044" s="34"/>
      <c r="H5044" s="33"/>
      <c r="I5044" s="33"/>
      <c r="J5044" s="33"/>
      <c r="K5044" s="33"/>
    </row>
    <row r="5045" spans="1:11" outlineLevel="1" x14ac:dyDescent="0.2">
      <c r="A5045" s="31"/>
      <c r="B5045" s="32"/>
      <c r="C5045" s="71" t="s">
        <v>7248</v>
      </c>
      <c r="D5045" s="64"/>
      <c r="E5045" s="65">
        <v>68.7</v>
      </c>
      <c r="F5045" s="34"/>
      <c r="G5045" s="34"/>
      <c r="H5045" s="33"/>
      <c r="I5045" s="33"/>
      <c r="J5045" s="33"/>
      <c r="K5045" s="33"/>
    </row>
    <row r="5046" spans="1:11" outlineLevel="1" x14ac:dyDescent="0.2">
      <c r="A5046" s="31"/>
      <c r="B5046" s="32"/>
      <c r="C5046" s="71" t="s">
        <v>6398</v>
      </c>
      <c r="D5046" s="64"/>
      <c r="E5046" s="65">
        <v>1.76</v>
      </c>
      <c r="F5046" s="34"/>
      <c r="G5046" s="34"/>
      <c r="H5046" s="33"/>
      <c r="I5046" s="33"/>
      <c r="J5046" s="33"/>
      <c r="K5046" s="33"/>
    </row>
    <row r="5047" spans="1:11" outlineLevel="1" x14ac:dyDescent="0.2">
      <c r="A5047" s="31"/>
      <c r="B5047" s="32"/>
      <c r="C5047" s="71" t="s">
        <v>7249</v>
      </c>
      <c r="D5047" s="64"/>
      <c r="E5047" s="65">
        <v>28.4</v>
      </c>
      <c r="F5047" s="34"/>
      <c r="G5047" s="34"/>
      <c r="H5047" s="33"/>
      <c r="I5047" s="33"/>
      <c r="J5047" s="33"/>
      <c r="K5047" s="33"/>
    </row>
    <row r="5048" spans="1:11" outlineLevel="1" x14ac:dyDescent="0.2">
      <c r="A5048" s="31"/>
      <c r="B5048" s="32"/>
      <c r="C5048" s="71" t="s">
        <v>7250</v>
      </c>
      <c r="D5048" s="64"/>
      <c r="E5048" s="65">
        <v>38.78</v>
      </c>
      <c r="F5048" s="34"/>
      <c r="G5048" s="34"/>
      <c r="H5048" s="33"/>
      <c r="I5048" s="33"/>
      <c r="J5048" s="33"/>
      <c r="K5048" s="33"/>
    </row>
    <row r="5049" spans="1:11" outlineLevel="1" x14ac:dyDescent="0.2">
      <c r="A5049" s="31"/>
      <c r="B5049" s="32"/>
      <c r="C5049" s="71" t="s">
        <v>7251</v>
      </c>
      <c r="D5049" s="64"/>
      <c r="E5049" s="65">
        <v>37.25</v>
      </c>
      <c r="F5049" s="34"/>
      <c r="G5049" s="34"/>
      <c r="H5049" s="33"/>
      <c r="I5049" s="33"/>
      <c r="J5049" s="33"/>
      <c r="K5049" s="33"/>
    </row>
    <row r="5050" spans="1:11" outlineLevel="1" x14ac:dyDescent="0.2">
      <c r="A5050" s="31"/>
      <c r="B5050" s="32"/>
      <c r="C5050" s="71" t="s">
        <v>7252</v>
      </c>
      <c r="D5050" s="64"/>
      <c r="E5050" s="65">
        <v>10.91</v>
      </c>
      <c r="F5050" s="34"/>
      <c r="G5050" s="34"/>
      <c r="H5050" s="33"/>
      <c r="I5050" s="33"/>
      <c r="J5050" s="33"/>
      <c r="K5050" s="33"/>
    </row>
    <row r="5051" spans="1:11" outlineLevel="1" x14ac:dyDescent="0.2">
      <c r="A5051" s="31"/>
      <c r="B5051" s="32"/>
      <c r="C5051" s="71" t="s">
        <v>7253</v>
      </c>
      <c r="D5051" s="64"/>
      <c r="E5051" s="65"/>
      <c r="F5051" s="34"/>
      <c r="G5051" s="34"/>
      <c r="H5051" s="33"/>
      <c r="I5051" s="33"/>
      <c r="J5051" s="33"/>
      <c r="K5051" s="33"/>
    </row>
    <row r="5052" spans="1:11" outlineLevel="1" x14ac:dyDescent="0.2">
      <c r="A5052" s="31"/>
      <c r="B5052" s="32"/>
      <c r="C5052" s="71" t="s">
        <v>7254</v>
      </c>
      <c r="D5052" s="64"/>
      <c r="E5052" s="65">
        <v>51.14</v>
      </c>
      <c r="F5052" s="34"/>
      <c r="G5052" s="34"/>
      <c r="H5052" s="33"/>
      <c r="I5052" s="33"/>
      <c r="J5052" s="33"/>
      <c r="K5052" s="33"/>
    </row>
    <row r="5053" spans="1:11" outlineLevel="1" x14ac:dyDescent="0.2">
      <c r="A5053" s="31"/>
      <c r="B5053" s="32"/>
      <c r="C5053" s="71" t="s">
        <v>6330</v>
      </c>
      <c r="D5053" s="64"/>
      <c r="E5053" s="65">
        <v>20.27</v>
      </c>
      <c r="F5053" s="34"/>
      <c r="G5053" s="34"/>
      <c r="H5053" s="33"/>
      <c r="I5053" s="33"/>
      <c r="J5053" s="33"/>
      <c r="K5053" s="33"/>
    </row>
    <row r="5054" spans="1:11" outlineLevel="1" x14ac:dyDescent="0.2">
      <c r="A5054" s="31"/>
      <c r="B5054" s="32"/>
      <c r="C5054" s="71" t="s">
        <v>6380</v>
      </c>
      <c r="D5054" s="64"/>
      <c r="E5054" s="65">
        <v>4.79</v>
      </c>
      <c r="F5054" s="34"/>
      <c r="G5054" s="34"/>
      <c r="H5054" s="33"/>
      <c r="I5054" s="33"/>
      <c r="J5054" s="33"/>
      <c r="K5054" s="33"/>
    </row>
    <row r="5055" spans="1:11" outlineLevel="1" x14ac:dyDescent="0.2">
      <c r="A5055" s="31"/>
      <c r="B5055" s="32"/>
      <c r="C5055" s="71" t="s">
        <v>6381</v>
      </c>
      <c r="D5055" s="64"/>
      <c r="E5055" s="65">
        <v>3.48</v>
      </c>
      <c r="F5055" s="34"/>
      <c r="G5055" s="34"/>
      <c r="H5055" s="33"/>
      <c r="I5055" s="33"/>
      <c r="J5055" s="33"/>
      <c r="K5055" s="33"/>
    </row>
    <row r="5056" spans="1:11" outlineLevel="1" x14ac:dyDescent="0.2">
      <c r="A5056" s="31"/>
      <c r="B5056" s="32"/>
      <c r="C5056" s="71" t="s">
        <v>6382</v>
      </c>
      <c r="D5056" s="64"/>
      <c r="E5056" s="65">
        <v>1.6</v>
      </c>
      <c r="F5056" s="34"/>
      <c r="G5056" s="34"/>
      <c r="H5056" s="33"/>
      <c r="I5056" s="33"/>
      <c r="J5056" s="33"/>
      <c r="K5056" s="33"/>
    </row>
    <row r="5057" spans="1:11" outlineLevel="1" x14ac:dyDescent="0.2">
      <c r="A5057" s="31"/>
      <c r="B5057" s="32"/>
      <c r="C5057" s="71" t="s">
        <v>6383</v>
      </c>
      <c r="D5057" s="64"/>
      <c r="E5057" s="65">
        <v>4.54</v>
      </c>
      <c r="F5057" s="34"/>
      <c r="G5057" s="34"/>
      <c r="H5057" s="33"/>
      <c r="I5057" s="33"/>
      <c r="J5057" s="33"/>
      <c r="K5057" s="33"/>
    </row>
    <row r="5058" spans="1:11" outlineLevel="1" x14ac:dyDescent="0.2">
      <c r="A5058" s="31"/>
      <c r="B5058" s="32"/>
      <c r="C5058" s="71" t="s">
        <v>6384</v>
      </c>
      <c r="D5058" s="64"/>
      <c r="E5058" s="65">
        <v>10.71</v>
      </c>
      <c r="F5058" s="34"/>
      <c r="G5058" s="34"/>
      <c r="H5058" s="33"/>
      <c r="I5058" s="33"/>
      <c r="J5058" s="33"/>
      <c r="K5058" s="33"/>
    </row>
    <row r="5059" spans="1:11" outlineLevel="1" x14ac:dyDescent="0.2">
      <c r="A5059" s="31"/>
      <c r="B5059" s="32"/>
      <c r="C5059" s="71" t="s">
        <v>6385</v>
      </c>
      <c r="D5059" s="64"/>
      <c r="E5059" s="65">
        <v>3.88</v>
      </c>
      <c r="F5059" s="34"/>
      <c r="G5059" s="34"/>
      <c r="H5059" s="33"/>
      <c r="I5059" s="33"/>
      <c r="J5059" s="33"/>
      <c r="K5059" s="33"/>
    </row>
    <row r="5060" spans="1:11" outlineLevel="1" x14ac:dyDescent="0.2">
      <c r="A5060" s="31"/>
      <c r="B5060" s="32"/>
      <c r="C5060" s="71" t="s">
        <v>7255</v>
      </c>
      <c r="D5060" s="64"/>
      <c r="E5060" s="65">
        <v>72.64</v>
      </c>
      <c r="F5060" s="34"/>
      <c r="G5060" s="34"/>
      <c r="H5060" s="33"/>
      <c r="I5060" s="33"/>
      <c r="J5060" s="33"/>
      <c r="K5060" s="33"/>
    </row>
    <row r="5061" spans="1:11" outlineLevel="1" x14ac:dyDescent="0.2">
      <c r="A5061" s="31"/>
      <c r="B5061" s="32"/>
      <c r="C5061" s="71" t="s">
        <v>6399</v>
      </c>
      <c r="D5061" s="64"/>
      <c r="E5061" s="65">
        <v>4.09</v>
      </c>
      <c r="F5061" s="34"/>
      <c r="G5061" s="34"/>
      <c r="H5061" s="33"/>
      <c r="I5061" s="33"/>
      <c r="J5061" s="33"/>
      <c r="K5061" s="33"/>
    </row>
    <row r="5062" spans="1:11" outlineLevel="1" x14ac:dyDescent="0.2">
      <c r="A5062" s="31"/>
      <c r="B5062" s="32"/>
      <c r="C5062" s="71" t="s">
        <v>6400</v>
      </c>
      <c r="D5062" s="64"/>
      <c r="E5062" s="65">
        <v>1.76</v>
      </c>
      <c r="F5062" s="34"/>
      <c r="G5062" s="34"/>
      <c r="H5062" s="33"/>
      <c r="I5062" s="33"/>
      <c r="J5062" s="33"/>
      <c r="K5062" s="33"/>
    </row>
    <row r="5063" spans="1:11" outlineLevel="1" x14ac:dyDescent="0.2">
      <c r="A5063" s="31"/>
      <c r="B5063" s="32"/>
      <c r="C5063" s="71" t="s">
        <v>7256</v>
      </c>
      <c r="D5063" s="64"/>
      <c r="E5063" s="65">
        <v>26.7</v>
      </c>
      <c r="F5063" s="34"/>
      <c r="G5063" s="34"/>
      <c r="H5063" s="33"/>
      <c r="I5063" s="33"/>
      <c r="J5063" s="33"/>
      <c r="K5063" s="33"/>
    </row>
    <row r="5064" spans="1:11" outlineLevel="1" x14ac:dyDescent="0.2">
      <c r="A5064" s="31"/>
      <c r="B5064" s="32"/>
      <c r="C5064" s="71" t="s">
        <v>7257</v>
      </c>
      <c r="D5064" s="64"/>
      <c r="E5064" s="65">
        <v>10.91</v>
      </c>
      <c r="F5064" s="34"/>
      <c r="G5064" s="34"/>
      <c r="H5064" s="33"/>
      <c r="I5064" s="33"/>
      <c r="J5064" s="33"/>
      <c r="K5064" s="33"/>
    </row>
    <row r="5065" spans="1:11" outlineLevel="1" x14ac:dyDescent="0.2">
      <c r="A5065" s="31"/>
      <c r="B5065" s="32"/>
      <c r="C5065" s="71" t="s">
        <v>8578</v>
      </c>
      <c r="D5065" s="64"/>
      <c r="E5065" s="65"/>
      <c r="F5065" s="34"/>
      <c r="G5065" s="34"/>
      <c r="H5065" s="33"/>
      <c r="I5065" s="33"/>
      <c r="J5065" s="33"/>
      <c r="K5065" s="33"/>
    </row>
    <row r="5066" spans="1:11" outlineLevel="1" x14ac:dyDescent="0.2">
      <c r="A5066" s="31"/>
      <c r="B5066" s="32"/>
      <c r="C5066" s="71" t="s">
        <v>7259</v>
      </c>
      <c r="D5066" s="64"/>
      <c r="E5066" s="65">
        <v>48.05</v>
      </c>
      <c r="F5066" s="34"/>
      <c r="G5066" s="34"/>
      <c r="H5066" s="33"/>
      <c r="I5066" s="33"/>
      <c r="J5066" s="33"/>
      <c r="K5066" s="33"/>
    </row>
    <row r="5067" spans="1:11" outlineLevel="1" x14ac:dyDescent="0.2">
      <c r="A5067" s="31"/>
      <c r="B5067" s="32"/>
      <c r="C5067" s="71" t="s">
        <v>7260</v>
      </c>
      <c r="D5067" s="64"/>
      <c r="E5067" s="65">
        <v>20.239999999999998</v>
      </c>
      <c r="F5067" s="34"/>
      <c r="G5067" s="34"/>
      <c r="H5067" s="33"/>
      <c r="I5067" s="33"/>
      <c r="J5067" s="33"/>
      <c r="K5067" s="33"/>
    </row>
    <row r="5068" spans="1:11" outlineLevel="1" x14ac:dyDescent="0.2">
      <c r="A5068" s="31"/>
      <c r="B5068" s="32"/>
      <c r="C5068" s="71" t="s">
        <v>6386</v>
      </c>
      <c r="D5068" s="64"/>
      <c r="E5068" s="65">
        <v>4.16</v>
      </c>
      <c r="F5068" s="34"/>
      <c r="G5068" s="34"/>
      <c r="H5068" s="33"/>
      <c r="I5068" s="33"/>
      <c r="J5068" s="33"/>
      <c r="K5068" s="33"/>
    </row>
    <row r="5069" spans="1:11" outlineLevel="1" x14ac:dyDescent="0.2">
      <c r="A5069" s="31"/>
      <c r="B5069" s="32"/>
      <c r="C5069" s="71" t="s">
        <v>6387</v>
      </c>
      <c r="D5069" s="64"/>
      <c r="E5069" s="65">
        <v>2.99</v>
      </c>
      <c r="F5069" s="34"/>
      <c r="G5069" s="34"/>
      <c r="H5069" s="33"/>
      <c r="I5069" s="33"/>
      <c r="J5069" s="33"/>
      <c r="K5069" s="33"/>
    </row>
    <row r="5070" spans="1:11" outlineLevel="1" x14ac:dyDescent="0.2">
      <c r="A5070" s="31"/>
      <c r="B5070" s="32"/>
      <c r="C5070" s="71" t="s">
        <v>6388</v>
      </c>
      <c r="D5070" s="64"/>
      <c r="E5070" s="65">
        <v>1.44</v>
      </c>
      <c r="F5070" s="34"/>
      <c r="G5070" s="34"/>
      <c r="H5070" s="33"/>
      <c r="I5070" s="33"/>
      <c r="J5070" s="33"/>
      <c r="K5070" s="33"/>
    </row>
    <row r="5071" spans="1:11" outlineLevel="1" x14ac:dyDescent="0.2">
      <c r="A5071" s="31"/>
      <c r="B5071" s="32"/>
      <c r="C5071" s="71" t="s">
        <v>6389</v>
      </c>
      <c r="D5071" s="64"/>
      <c r="E5071" s="65">
        <v>6.53</v>
      </c>
      <c r="F5071" s="34"/>
      <c r="G5071" s="34"/>
      <c r="H5071" s="33"/>
      <c r="I5071" s="33"/>
      <c r="J5071" s="33"/>
      <c r="K5071" s="33"/>
    </row>
    <row r="5072" spans="1:11" outlineLevel="1" x14ac:dyDescent="0.2">
      <c r="A5072" s="31"/>
      <c r="B5072" s="32"/>
      <c r="C5072" s="71" t="s">
        <v>6390</v>
      </c>
      <c r="D5072" s="64"/>
      <c r="E5072" s="65">
        <v>8.9</v>
      </c>
      <c r="F5072" s="34"/>
      <c r="G5072" s="34"/>
      <c r="H5072" s="33"/>
      <c r="I5072" s="33"/>
      <c r="J5072" s="33"/>
      <c r="K5072" s="33"/>
    </row>
    <row r="5073" spans="1:11" outlineLevel="1" x14ac:dyDescent="0.2">
      <c r="A5073" s="31"/>
      <c r="B5073" s="32"/>
      <c r="C5073" s="71" t="s">
        <v>6411</v>
      </c>
      <c r="D5073" s="64"/>
      <c r="E5073" s="65">
        <v>79.92</v>
      </c>
      <c r="F5073" s="34"/>
      <c r="G5073" s="34"/>
      <c r="H5073" s="33"/>
      <c r="I5073" s="33"/>
      <c r="J5073" s="33"/>
      <c r="K5073" s="33"/>
    </row>
    <row r="5074" spans="1:11" outlineLevel="1" x14ac:dyDescent="0.2">
      <c r="A5074" s="31"/>
      <c r="B5074" s="32"/>
      <c r="C5074" s="71" t="s">
        <v>6391</v>
      </c>
      <c r="D5074" s="64"/>
      <c r="E5074" s="65">
        <v>4.34</v>
      </c>
      <c r="F5074" s="34"/>
      <c r="G5074" s="34"/>
      <c r="H5074" s="33"/>
      <c r="I5074" s="33"/>
      <c r="J5074" s="33"/>
      <c r="K5074" s="33"/>
    </row>
    <row r="5075" spans="1:11" outlineLevel="1" x14ac:dyDescent="0.2">
      <c r="A5075" s="31"/>
      <c r="B5075" s="32"/>
      <c r="C5075" s="71" t="s">
        <v>7261</v>
      </c>
      <c r="D5075" s="64"/>
      <c r="E5075" s="65">
        <v>68.47</v>
      </c>
      <c r="F5075" s="34"/>
      <c r="G5075" s="34"/>
      <c r="H5075" s="33"/>
      <c r="I5075" s="33"/>
      <c r="J5075" s="33"/>
      <c r="K5075" s="33"/>
    </row>
    <row r="5076" spans="1:11" outlineLevel="1" x14ac:dyDescent="0.2">
      <c r="A5076" s="31"/>
      <c r="B5076" s="32"/>
      <c r="C5076" s="71" t="s">
        <v>6401</v>
      </c>
      <c r="D5076" s="64"/>
      <c r="E5076" s="65">
        <v>4.09</v>
      </c>
      <c r="F5076" s="34"/>
      <c r="G5076" s="34"/>
      <c r="H5076" s="33"/>
      <c r="I5076" s="33"/>
      <c r="J5076" s="33"/>
      <c r="K5076" s="33"/>
    </row>
    <row r="5077" spans="1:11" outlineLevel="1" x14ac:dyDescent="0.2">
      <c r="A5077" s="31"/>
      <c r="B5077" s="32"/>
      <c r="C5077" s="71" t="s">
        <v>6412</v>
      </c>
      <c r="D5077" s="64"/>
      <c r="E5077" s="65">
        <v>83.82</v>
      </c>
      <c r="F5077" s="34"/>
      <c r="G5077" s="34"/>
      <c r="H5077" s="33"/>
      <c r="I5077" s="33"/>
      <c r="J5077" s="33"/>
      <c r="K5077" s="33"/>
    </row>
    <row r="5078" spans="1:11" outlineLevel="1" x14ac:dyDescent="0.2">
      <c r="A5078" s="31"/>
      <c r="B5078" s="32"/>
      <c r="C5078" s="71" t="s">
        <v>6402</v>
      </c>
      <c r="D5078" s="64"/>
      <c r="E5078" s="65">
        <v>1.81</v>
      </c>
      <c r="F5078" s="34"/>
      <c r="G5078" s="34"/>
      <c r="H5078" s="33"/>
      <c r="I5078" s="33"/>
      <c r="J5078" s="33"/>
      <c r="K5078" s="33"/>
    </row>
    <row r="5079" spans="1:11" outlineLevel="1" x14ac:dyDescent="0.2">
      <c r="A5079" s="31"/>
      <c r="B5079" s="32"/>
      <c r="C5079" s="71" t="s">
        <v>7262</v>
      </c>
      <c r="D5079" s="64"/>
      <c r="E5079" s="65">
        <v>19.239999999999998</v>
      </c>
      <c r="F5079" s="34"/>
      <c r="G5079" s="34"/>
      <c r="H5079" s="33"/>
      <c r="I5079" s="33"/>
      <c r="J5079" s="33"/>
      <c r="K5079" s="33"/>
    </row>
    <row r="5080" spans="1:11" outlineLevel="1" x14ac:dyDescent="0.2">
      <c r="A5080" s="31"/>
      <c r="B5080" s="32"/>
      <c r="C5080" s="71" t="s">
        <v>7263</v>
      </c>
      <c r="D5080" s="64"/>
      <c r="E5080" s="65">
        <v>81.17</v>
      </c>
      <c r="F5080" s="34"/>
      <c r="G5080" s="34"/>
      <c r="H5080" s="33"/>
      <c r="I5080" s="33"/>
      <c r="J5080" s="33"/>
      <c r="K5080" s="33"/>
    </row>
    <row r="5081" spans="1:11" outlineLevel="1" x14ac:dyDescent="0.2">
      <c r="A5081" s="31"/>
      <c r="B5081" s="32"/>
      <c r="C5081" s="71" t="s">
        <v>7264</v>
      </c>
      <c r="D5081" s="64"/>
      <c r="E5081" s="65"/>
      <c r="F5081" s="34"/>
      <c r="G5081" s="34"/>
      <c r="H5081" s="33"/>
      <c r="I5081" s="33"/>
      <c r="J5081" s="33"/>
      <c r="K5081" s="33"/>
    </row>
    <row r="5082" spans="1:11" outlineLevel="1" x14ac:dyDescent="0.2">
      <c r="A5082" s="31"/>
      <c r="B5082" s="32"/>
      <c r="C5082" s="71" t="s">
        <v>7265</v>
      </c>
      <c r="D5082" s="64"/>
      <c r="E5082" s="65">
        <v>65.05</v>
      </c>
      <c r="F5082" s="34"/>
      <c r="G5082" s="34"/>
      <c r="H5082" s="33"/>
      <c r="I5082" s="33"/>
      <c r="J5082" s="33"/>
      <c r="K5082" s="33"/>
    </row>
    <row r="5083" spans="1:11" outlineLevel="1" x14ac:dyDescent="0.2">
      <c r="A5083" s="31"/>
      <c r="B5083" s="32"/>
      <c r="C5083" s="71" t="s">
        <v>7266</v>
      </c>
      <c r="D5083" s="64"/>
      <c r="E5083" s="65">
        <v>21.08</v>
      </c>
      <c r="F5083" s="34"/>
      <c r="G5083" s="34"/>
      <c r="H5083" s="33"/>
      <c r="I5083" s="33"/>
      <c r="J5083" s="33"/>
      <c r="K5083" s="33"/>
    </row>
    <row r="5084" spans="1:11" outlineLevel="1" x14ac:dyDescent="0.2">
      <c r="A5084" s="31"/>
      <c r="B5084" s="32"/>
      <c r="C5084" s="71" t="s">
        <v>7267</v>
      </c>
      <c r="D5084" s="64"/>
      <c r="E5084" s="65">
        <v>26.14</v>
      </c>
      <c r="F5084" s="34"/>
      <c r="G5084" s="34"/>
      <c r="H5084" s="33"/>
      <c r="I5084" s="33"/>
      <c r="J5084" s="33"/>
      <c r="K5084" s="33"/>
    </row>
    <row r="5085" spans="1:11" outlineLevel="1" x14ac:dyDescent="0.2">
      <c r="A5085" s="31"/>
      <c r="B5085" s="32"/>
      <c r="C5085" s="71" t="s">
        <v>7268</v>
      </c>
      <c r="D5085" s="64"/>
      <c r="E5085" s="65">
        <v>17.98</v>
      </c>
      <c r="F5085" s="34"/>
      <c r="G5085" s="34"/>
      <c r="H5085" s="33"/>
      <c r="I5085" s="33"/>
      <c r="J5085" s="33"/>
      <c r="K5085" s="33"/>
    </row>
    <row r="5086" spans="1:11" outlineLevel="1" x14ac:dyDescent="0.2">
      <c r="A5086" s="31"/>
      <c r="B5086" s="32"/>
      <c r="C5086" s="71" t="s">
        <v>7269</v>
      </c>
      <c r="D5086" s="64"/>
      <c r="E5086" s="65">
        <v>17.98</v>
      </c>
      <c r="F5086" s="34"/>
      <c r="G5086" s="34"/>
      <c r="H5086" s="33"/>
      <c r="I5086" s="33"/>
      <c r="J5086" s="33"/>
      <c r="K5086" s="33"/>
    </row>
    <row r="5087" spans="1:11" outlineLevel="1" x14ac:dyDescent="0.2">
      <c r="A5087" s="31"/>
      <c r="B5087" s="32"/>
      <c r="C5087" s="71" t="s">
        <v>7270</v>
      </c>
      <c r="D5087" s="64"/>
      <c r="E5087" s="65">
        <v>5.57</v>
      </c>
      <c r="F5087" s="34"/>
      <c r="G5087" s="34"/>
      <c r="H5087" s="33"/>
      <c r="I5087" s="33"/>
      <c r="J5087" s="33"/>
      <c r="K5087" s="33"/>
    </row>
    <row r="5088" spans="1:11" outlineLevel="1" x14ac:dyDescent="0.2">
      <c r="A5088" s="31"/>
      <c r="B5088" s="32"/>
      <c r="C5088" s="71" t="s">
        <v>7271</v>
      </c>
      <c r="D5088" s="64"/>
      <c r="E5088" s="65">
        <v>12.16</v>
      </c>
      <c r="F5088" s="34"/>
      <c r="G5088" s="34"/>
      <c r="H5088" s="33"/>
      <c r="I5088" s="33"/>
      <c r="J5088" s="33"/>
      <c r="K5088" s="33"/>
    </row>
    <row r="5089" spans="1:11" outlineLevel="1" x14ac:dyDescent="0.2">
      <c r="A5089" s="31"/>
      <c r="B5089" s="32"/>
      <c r="C5089" s="71" t="s">
        <v>7272</v>
      </c>
      <c r="D5089" s="64"/>
      <c r="E5089" s="65">
        <v>5.49</v>
      </c>
      <c r="F5089" s="34"/>
      <c r="G5089" s="34"/>
      <c r="H5089" s="33"/>
      <c r="I5089" s="33"/>
      <c r="J5089" s="33"/>
      <c r="K5089" s="33"/>
    </row>
    <row r="5090" spans="1:11" outlineLevel="1" x14ac:dyDescent="0.2">
      <c r="A5090" s="31"/>
      <c r="B5090" s="32"/>
      <c r="C5090" s="71" t="s">
        <v>7273</v>
      </c>
      <c r="D5090" s="64"/>
      <c r="E5090" s="65">
        <v>3.48</v>
      </c>
      <c r="F5090" s="34"/>
      <c r="G5090" s="34"/>
      <c r="H5090" s="33"/>
      <c r="I5090" s="33"/>
      <c r="J5090" s="33"/>
      <c r="K5090" s="33"/>
    </row>
    <row r="5091" spans="1:11" outlineLevel="1" x14ac:dyDescent="0.2">
      <c r="A5091" s="31"/>
      <c r="B5091" s="32"/>
      <c r="C5091" s="71" t="s">
        <v>7274</v>
      </c>
      <c r="D5091" s="64"/>
      <c r="E5091" s="65">
        <v>1.51</v>
      </c>
      <c r="F5091" s="34"/>
      <c r="G5091" s="34"/>
      <c r="H5091" s="33"/>
      <c r="I5091" s="33"/>
      <c r="J5091" s="33"/>
      <c r="K5091" s="33"/>
    </row>
    <row r="5092" spans="1:11" outlineLevel="1" x14ac:dyDescent="0.2">
      <c r="A5092" s="31"/>
      <c r="B5092" s="32"/>
      <c r="C5092" s="71" t="s">
        <v>7275</v>
      </c>
      <c r="D5092" s="64"/>
      <c r="E5092" s="65">
        <v>4.59</v>
      </c>
      <c r="F5092" s="34"/>
      <c r="G5092" s="34"/>
      <c r="H5092" s="33"/>
      <c r="I5092" s="33"/>
      <c r="J5092" s="33"/>
      <c r="K5092" s="33"/>
    </row>
    <row r="5093" spans="1:11" outlineLevel="1" x14ac:dyDescent="0.2">
      <c r="A5093" s="31"/>
      <c r="B5093" s="32"/>
      <c r="C5093" s="71" t="s">
        <v>7276</v>
      </c>
      <c r="D5093" s="64"/>
      <c r="E5093" s="65">
        <v>53.24</v>
      </c>
      <c r="F5093" s="34"/>
      <c r="G5093" s="34"/>
      <c r="H5093" s="33"/>
      <c r="I5093" s="33"/>
      <c r="J5093" s="33"/>
      <c r="K5093" s="33"/>
    </row>
    <row r="5094" spans="1:11" outlineLevel="1" x14ac:dyDescent="0.2">
      <c r="A5094" s="31"/>
      <c r="B5094" s="32"/>
      <c r="C5094" s="71" t="s">
        <v>6403</v>
      </c>
      <c r="D5094" s="64"/>
      <c r="E5094" s="65">
        <v>4.09</v>
      </c>
      <c r="F5094" s="34"/>
      <c r="G5094" s="34"/>
      <c r="H5094" s="33"/>
      <c r="I5094" s="33"/>
      <c r="J5094" s="33"/>
      <c r="K5094" s="33"/>
    </row>
    <row r="5095" spans="1:11" outlineLevel="1" x14ac:dyDescent="0.2">
      <c r="A5095" s="31"/>
      <c r="B5095" s="32"/>
      <c r="C5095" s="71" t="s">
        <v>6405</v>
      </c>
      <c r="D5095" s="64"/>
      <c r="E5095" s="65">
        <v>1.66</v>
      </c>
      <c r="F5095" s="34"/>
      <c r="G5095" s="34"/>
      <c r="H5095" s="33"/>
      <c r="I5095" s="33"/>
      <c r="J5095" s="33"/>
      <c r="K5095" s="33"/>
    </row>
    <row r="5096" spans="1:11" outlineLevel="1" x14ac:dyDescent="0.2">
      <c r="A5096" s="31"/>
      <c r="B5096" s="32"/>
      <c r="C5096" s="71" t="s">
        <v>7277</v>
      </c>
      <c r="D5096" s="64"/>
      <c r="E5096" s="65">
        <v>19.09</v>
      </c>
      <c r="F5096" s="34"/>
      <c r="G5096" s="34"/>
      <c r="H5096" s="33"/>
      <c r="I5096" s="33"/>
      <c r="J5096" s="33"/>
      <c r="K5096" s="33"/>
    </row>
    <row r="5097" spans="1:11" outlineLevel="1" x14ac:dyDescent="0.2">
      <c r="A5097" s="31"/>
      <c r="B5097" s="32"/>
      <c r="C5097" s="71" t="s">
        <v>7278</v>
      </c>
      <c r="D5097" s="64"/>
      <c r="E5097" s="65">
        <v>193.88</v>
      </c>
      <c r="F5097" s="34"/>
      <c r="G5097" s="34"/>
      <c r="H5097" s="33"/>
      <c r="I5097" s="33"/>
      <c r="J5097" s="33"/>
      <c r="K5097" s="33"/>
    </row>
    <row r="5098" spans="1:11" outlineLevel="1" x14ac:dyDescent="0.2">
      <c r="A5098" s="31"/>
      <c r="B5098" s="32"/>
      <c r="C5098" s="72" t="s">
        <v>1151</v>
      </c>
      <c r="D5098" s="66"/>
      <c r="E5098" s="67">
        <v>95.554500000000004</v>
      </c>
      <c r="F5098" s="34"/>
      <c r="G5098" s="34"/>
      <c r="H5098" s="33"/>
      <c r="I5098" s="33"/>
      <c r="J5098" s="33"/>
      <c r="K5098" s="33"/>
    </row>
    <row r="5099" spans="1:11" ht="22.5" outlineLevel="1" x14ac:dyDescent="0.2">
      <c r="A5099" s="43">
        <v>377</v>
      </c>
      <c r="B5099" s="44" t="s">
        <v>4101</v>
      </c>
      <c r="C5099" s="59" t="s">
        <v>4102</v>
      </c>
      <c r="D5099" s="45" t="s">
        <v>172</v>
      </c>
      <c r="E5099" s="46">
        <v>105.2205</v>
      </c>
      <c r="F5099" s="47">
        <v>0</v>
      </c>
      <c r="G5099" s="48">
        <f>ROUND(E5099*F5099,2)</f>
        <v>0</v>
      </c>
      <c r="H5099" s="46">
        <v>3.2000000000000002E-3</v>
      </c>
      <c r="I5099" s="46">
        <f>ROUND(E5099*H5099,2)</f>
        <v>0.34</v>
      </c>
      <c r="J5099" s="46">
        <v>0</v>
      </c>
      <c r="K5099" s="46">
        <f>ROUND(E5099*J5099,2)</f>
        <v>0</v>
      </c>
    </row>
    <row r="5100" spans="1:11" outlineLevel="1" x14ac:dyDescent="0.2">
      <c r="A5100" s="31"/>
      <c r="B5100" s="32"/>
      <c r="C5100" s="71" t="s">
        <v>3995</v>
      </c>
      <c r="D5100" s="64"/>
      <c r="E5100" s="65"/>
      <c r="F5100" s="34"/>
      <c r="G5100" s="34"/>
      <c r="H5100" s="33"/>
      <c r="I5100" s="33"/>
      <c r="J5100" s="33"/>
      <c r="K5100" s="33"/>
    </row>
    <row r="5101" spans="1:11" outlineLevel="1" x14ac:dyDescent="0.2">
      <c r="A5101" s="31"/>
      <c r="B5101" s="32"/>
      <c r="C5101" s="71" t="s">
        <v>7211</v>
      </c>
      <c r="D5101" s="64"/>
      <c r="E5101" s="65">
        <v>76.59</v>
      </c>
      <c r="F5101" s="34"/>
      <c r="G5101" s="34"/>
      <c r="H5101" s="33"/>
      <c r="I5101" s="33"/>
      <c r="J5101" s="33"/>
      <c r="K5101" s="33"/>
    </row>
    <row r="5102" spans="1:11" outlineLevel="1" x14ac:dyDescent="0.2">
      <c r="A5102" s="31"/>
      <c r="B5102" s="32"/>
      <c r="C5102" s="71" t="s">
        <v>7212</v>
      </c>
      <c r="D5102" s="64"/>
      <c r="E5102" s="65">
        <v>23.62</v>
      </c>
      <c r="F5102" s="34"/>
      <c r="G5102" s="34"/>
      <c r="H5102" s="33"/>
      <c r="I5102" s="33"/>
      <c r="J5102" s="33"/>
      <c r="K5102" s="33"/>
    </row>
    <row r="5103" spans="1:11" outlineLevel="1" x14ac:dyDescent="0.2">
      <c r="A5103" s="31"/>
      <c r="B5103" s="32"/>
      <c r="C5103" s="72" t="s">
        <v>1151</v>
      </c>
      <c r="D5103" s="66"/>
      <c r="E5103" s="67">
        <v>5.0105000000000004</v>
      </c>
      <c r="F5103" s="34"/>
      <c r="G5103" s="34"/>
      <c r="H5103" s="33"/>
      <c r="I5103" s="33"/>
      <c r="J5103" s="33"/>
      <c r="K5103" s="33"/>
    </row>
    <row r="5104" spans="1:11" outlineLevel="1" x14ac:dyDescent="0.2">
      <c r="A5104" s="43">
        <v>378</v>
      </c>
      <c r="B5104" s="44" t="s">
        <v>4103</v>
      </c>
      <c r="C5104" s="59" t="s">
        <v>4104</v>
      </c>
      <c r="D5104" s="45" t="s">
        <v>297</v>
      </c>
      <c r="E5104" s="46">
        <v>21.40296</v>
      </c>
      <c r="F5104" s="47">
        <v>0</v>
      </c>
      <c r="G5104" s="48">
        <f>ROUND(E5104*F5104,2)</f>
        <v>0</v>
      </c>
      <c r="H5104" s="46">
        <v>0</v>
      </c>
      <c r="I5104" s="46">
        <f>ROUND(E5104*H5104,2)</f>
        <v>0</v>
      </c>
      <c r="J5104" s="46">
        <v>0</v>
      </c>
      <c r="K5104" s="46">
        <f>ROUND(E5104*J5104,2)</f>
        <v>0</v>
      </c>
    </row>
    <row r="5105" spans="1:11" outlineLevel="1" x14ac:dyDescent="0.2">
      <c r="A5105" s="31"/>
      <c r="B5105" s="32"/>
      <c r="C5105" s="71" t="s">
        <v>3547</v>
      </c>
      <c r="D5105" s="64"/>
      <c r="E5105" s="65"/>
      <c r="F5105" s="34"/>
      <c r="G5105" s="34"/>
      <c r="H5105" s="33"/>
      <c r="I5105" s="33"/>
      <c r="J5105" s="33"/>
      <c r="K5105" s="33"/>
    </row>
    <row r="5106" spans="1:11" ht="22.5" outlineLevel="1" x14ac:dyDescent="0.2">
      <c r="A5106" s="31"/>
      <c r="B5106" s="32"/>
      <c r="C5106" s="71" t="s">
        <v>8579</v>
      </c>
      <c r="D5106" s="64"/>
      <c r="E5106" s="65"/>
      <c r="F5106" s="34"/>
      <c r="G5106" s="34"/>
      <c r="H5106" s="33"/>
      <c r="I5106" s="33"/>
      <c r="J5106" s="33"/>
      <c r="K5106" s="33"/>
    </row>
    <row r="5107" spans="1:11" outlineLevel="1" x14ac:dyDescent="0.2">
      <c r="A5107" s="31"/>
      <c r="B5107" s="32"/>
      <c r="C5107" s="71" t="s">
        <v>8580</v>
      </c>
      <c r="D5107" s="65"/>
      <c r="E5107" s="65">
        <v>21.40296</v>
      </c>
      <c r="F5107" s="34"/>
      <c r="G5107" s="34"/>
      <c r="H5107" s="33"/>
      <c r="I5107" s="33"/>
      <c r="J5107" s="33"/>
      <c r="K5107" s="33"/>
    </row>
    <row r="5108" spans="1:11" x14ac:dyDescent="0.2">
      <c r="A5108" s="36" t="s">
        <v>148</v>
      </c>
      <c r="B5108" s="37" t="s">
        <v>74</v>
      </c>
      <c r="C5108" s="58" t="s">
        <v>75</v>
      </c>
      <c r="D5108" s="70"/>
      <c r="E5108" s="39"/>
      <c r="F5108" s="40"/>
      <c r="G5108" s="40">
        <f>G5109</f>
        <v>0</v>
      </c>
      <c r="H5108" s="39"/>
      <c r="I5108" s="39">
        <f>SUM(I5109:I5109)</f>
        <v>0</v>
      </c>
      <c r="J5108" s="39"/>
      <c r="K5108" s="39">
        <f>SUM(K5109:K5109)</f>
        <v>0</v>
      </c>
    </row>
    <row r="5109" spans="1:11" outlineLevel="1" x14ac:dyDescent="0.2">
      <c r="A5109" s="51">
        <v>379</v>
      </c>
      <c r="B5109" s="52" t="s">
        <v>4125</v>
      </c>
      <c r="C5109" s="60" t="s">
        <v>4126</v>
      </c>
      <c r="D5109" s="69" t="s">
        <v>4127</v>
      </c>
      <c r="E5109" s="54">
        <v>5</v>
      </c>
      <c r="F5109" s="55">
        <v>0</v>
      </c>
      <c r="G5109" s="56">
        <f>ROUND(E5109*F5109,2)</f>
        <v>0</v>
      </c>
      <c r="H5109" s="54">
        <v>0</v>
      </c>
      <c r="I5109" s="54">
        <f>ROUND(E5109*H5109,2)</f>
        <v>0</v>
      </c>
      <c r="J5109" s="54">
        <v>0</v>
      </c>
      <c r="K5109" s="54">
        <f>ROUND(E5109*J5109,2)</f>
        <v>0</v>
      </c>
    </row>
    <row r="5110" spans="1:11" x14ac:dyDescent="0.2">
      <c r="A5110" s="36" t="s">
        <v>148</v>
      </c>
      <c r="B5110" s="37" t="s">
        <v>76</v>
      </c>
      <c r="C5110" s="58" t="s">
        <v>77</v>
      </c>
      <c r="D5110" s="70"/>
      <c r="E5110" s="39"/>
      <c r="F5110" s="40"/>
      <c r="G5110" s="40">
        <f>SUM(G5111:G5139)</f>
        <v>0</v>
      </c>
      <c r="H5110" s="39"/>
      <c r="I5110" s="39">
        <f>SUM(I5111:I5139)</f>
        <v>0.9700000000000002</v>
      </c>
      <c r="J5110" s="39"/>
      <c r="K5110" s="39">
        <f>SUM(K5111:K5139)</f>
        <v>0</v>
      </c>
    </row>
    <row r="5111" spans="1:11" outlineLevel="1" x14ac:dyDescent="0.2">
      <c r="A5111" s="43">
        <v>380</v>
      </c>
      <c r="B5111" s="44" t="s">
        <v>4128</v>
      </c>
      <c r="C5111" s="59" t="s">
        <v>4129</v>
      </c>
      <c r="D5111" s="68" t="s">
        <v>4127</v>
      </c>
      <c r="E5111" s="46">
        <v>5</v>
      </c>
      <c r="F5111" s="47">
        <v>0</v>
      </c>
      <c r="G5111" s="48">
        <f>ROUND(E5111*F5111,2)</f>
        <v>0</v>
      </c>
      <c r="H5111" s="46">
        <v>1.2999999999999999E-3</v>
      </c>
      <c r="I5111" s="46">
        <f>ROUND(E5111*H5111,2)</f>
        <v>0.01</v>
      </c>
      <c r="J5111" s="46">
        <v>0</v>
      </c>
      <c r="K5111" s="46">
        <f>ROUND(E5111*J5111,2)</f>
        <v>0</v>
      </c>
    </row>
    <row r="5112" spans="1:11" outlineLevel="1" x14ac:dyDescent="0.2">
      <c r="A5112" s="31"/>
      <c r="B5112" s="32"/>
      <c r="C5112" s="71" t="s">
        <v>8581</v>
      </c>
      <c r="D5112" s="65"/>
      <c r="E5112" s="65">
        <v>5</v>
      </c>
      <c r="F5112" s="34"/>
      <c r="G5112" s="34"/>
      <c r="H5112" s="33"/>
      <c r="I5112" s="33"/>
      <c r="J5112" s="33"/>
      <c r="K5112" s="33"/>
    </row>
    <row r="5113" spans="1:11" outlineLevel="1" x14ac:dyDescent="0.2">
      <c r="A5113" s="43">
        <v>381</v>
      </c>
      <c r="B5113" s="44" t="s">
        <v>4131</v>
      </c>
      <c r="C5113" s="59" t="s">
        <v>4132</v>
      </c>
      <c r="D5113" s="68" t="s">
        <v>4127</v>
      </c>
      <c r="E5113" s="46">
        <v>5</v>
      </c>
      <c r="F5113" s="47">
        <v>0</v>
      </c>
      <c r="G5113" s="48">
        <f>ROUND(E5113*F5113,2)</f>
        <v>0</v>
      </c>
      <c r="H5113" s="46">
        <v>2E-3</v>
      </c>
      <c r="I5113" s="46">
        <f>ROUND(E5113*H5113,2)</f>
        <v>0.01</v>
      </c>
      <c r="J5113" s="46">
        <v>0</v>
      </c>
      <c r="K5113" s="46">
        <f>ROUND(E5113*J5113,2)</f>
        <v>0</v>
      </c>
    </row>
    <row r="5114" spans="1:11" outlineLevel="1" x14ac:dyDescent="0.2">
      <c r="A5114" s="31"/>
      <c r="B5114" s="32"/>
      <c r="C5114" s="71" t="s">
        <v>8582</v>
      </c>
      <c r="D5114" s="65"/>
      <c r="E5114" s="65">
        <v>5</v>
      </c>
      <c r="F5114" s="34"/>
      <c r="G5114" s="34"/>
      <c r="H5114" s="33"/>
      <c r="I5114" s="33"/>
      <c r="J5114" s="33"/>
      <c r="K5114" s="33"/>
    </row>
    <row r="5115" spans="1:11" outlineLevel="1" x14ac:dyDescent="0.2">
      <c r="A5115" s="43">
        <v>382</v>
      </c>
      <c r="B5115" s="44" t="s">
        <v>4134</v>
      </c>
      <c r="C5115" s="59" t="s">
        <v>4135</v>
      </c>
      <c r="D5115" s="68" t="s">
        <v>4127</v>
      </c>
      <c r="E5115" s="46">
        <v>5</v>
      </c>
      <c r="F5115" s="47">
        <v>0</v>
      </c>
      <c r="G5115" s="48">
        <f>ROUND(E5115*F5115,2)</f>
        <v>0</v>
      </c>
      <c r="H5115" s="46">
        <v>2.2000000000000001E-3</v>
      </c>
      <c r="I5115" s="46">
        <f>ROUND(E5115*H5115,2)</f>
        <v>0.01</v>
      </c>
      <c r="J5115" s="46">
        <v>0</v>
      </c>
      <c r="K5115" s="46">
        <f>ROUND(E5115*J5115,2)</f>
        <v>0</v>
      </c>
    </row>
    <row r="5116" spans="1:11" outlineLevel="1" x14ac:dyDescent="0.2">
      <c r="A5116" s="31"/>
      <c r="B5116" s="32"/>
      <c r="C5116" s="71" t="s">
        <v>8583</v>
      </c>
      <c r="D5116" s="65"/>
      <c r="E5116" s="65">
        <v>5</v>
      </c>
      <c r="F5116" s="34"/>
      <c r="G5116" s="34"/>
      <c r="H5116" s="33"/>
      <c r="I5116" s="33"/>
      <c r="J5116" s="33"/>
      <c r="K5116" s="33"/>
    </row>
    <row r="5117" spans="1:11" outlineLevel="1" x14ac:dyDescent="0.2">
      <c r="A5117" s="43">
        <v>383</v>
      </c>
      <c r="B5117" s="44" t="s">
        <v>4137</v>
      </c>
      <c r="C5117" s="59" t="s">
        <v>4138</v>
      </c>
      <c r="D5117" s="68" t="s">
        <v>505</v>
      </c>
      <c r="E5117" s="46">
        <v>18</v>
      </c>
      <c r="F5117" s="47">
        <v>0</v>
      </c>
      <c r="G5117" s="48">
        <f>ROUND(E5117*F5117,2)</f>
        <v>0</v>
      </c>
      <c r="H5117" s="46">
        <v>0</v>
      </c>
      <c r="I5117" s="46">
        <f>ROUND(E5117*H5117,2)</f>
        <v>0</v>
      </c>
      <c r="J5117" s="46">
        <v>0</v>
      </c>
      <c r="K5117" s="46">
        <f>ROUND(E5117*J5117,2)</f>
        <v>0</v>
      </c>
    </row>
    <row r="5118" spans="1:11" outlineLevel="1" x14ac:dyDescent="0.2">
      <c r="A5118" s="31"/>
      <c r="B5118" s="32"/>
      <c r="C5118" s="71" t="s">
        <v>8584</v>
      </c>
      <c r="D5118" s="65"/>
      <c r="E5118" s="65">
        <v>18</v>
      </c>
      <c r="F5118" s="34"/>
      <c r="G5118" s="34"/>
      <c r="H5118" s="33"/>
      <c r="I5118" s="33"/>
      <c r="J5118" s="33"/>
      <c r="K5118" s="33"/>
    </row>
    <row r="5119" spans="1:11" outlineLevel="1" x14ac:dyDescent="0.2">
      <c r="A5119" s="43">
        <v>384</v>
      </c>
      <c r="B5119" s="44" t="s">
        <v>4140</v>
      </c>
      <c r="C5119" s="59" t="s">
        <v>4141</v>
      </c>
      <c r="D5119" s="68" t="s">
        <v>172</v>
      </c>
      <c r="E5119" s="46">
        <v>29.61</v>
      </c>
      <c r="F5119" s="47">
        <v>0</v>
      </c>
      <c r="G5119" s="48">
        <f>ROUND(E5119*F5119,2)</f>
        <v>0</v>
      </c>
      <c r="H5119" s="46">
        <v>8.0000000000000007E-5</v>
      </c>
      <c r="I5119" s="46">
        <f>ROUND(E5119*H5119,2)</f>
        <v>0</v>
      </c>
      <c r="J5119" s="46">
        <v>0</v>
      </c>
      <c r="K5119" s="46">
        <f>ROUND(E5119*J5119,2)</f>
        <v>0</v>
      </c>
    </row>
    <row r="5120" spans="1:11" outlineLevel="1" x14ac:dyDescent="0.2">
      <c r="A5120" s="31"/>
      <c r="B5120" s="32"/>
      <c r="C5120" s="365" t="s">
        <v>4142</v>
      </c>
      <c r="D5120" s="366"/>
      <c r="E5120" s="366"/>
      <c r="F5120" s="366"/>
      <c r="G5120" s="366"/>
      <c r="H5120" s="33"/>
      <c r="I5120" s="33"/>
      <c r="J5120" s="33"/>
      <c r="K5120" s="33"/>
    </row>
    <row r="5121" spans="1:11" outlineLevel="1" x14ac:dyDescent="0.2">
      <c r="A5121" s="31"/>
      <c r="B5121" s="32"/>
      <c r="C5121" s="71" t="s">
        <v>8585</v>
      </c>
      <c r="D5121" s="65"/>
      <c r="E5121" s="65">
        <v>12.6</v>
      </c>
      <c r="F5121" s="34"/>
      <c r="G5121" s="34"/>
      <c r="H5121" s="33"/>
      <c r="I5121" s="33"/>
      <c r="J5121" s="33"/>
      <c r="K5121" s="33"/>
    </row>
    <row r="5122" spans="1:11" outlineLevel="1" x14ac:dyDescent="0.2">
      <c r="A5122" s="31"/>
      <c r="B5122" s="32"/>
      <c r="C5122" s="71" t="s">
        <v>8586</v>
      </c>
      <c r="D5122" s="65"/>
      <c r="E5122" s="65">
        <v>9.4499999999999993</v>
      </c>
      <c r="F5122" s="34"/>
      <c r="G5122" s="34"/>
      <c r="H5122" s="33"/>
      <c r="I5122" s="33"/>
      <c r="J5122" s="33"/>
      <c r="K5122" s="33"/>
    </row>
    <row r="5123" spans="1:11" outlineLevel="1" x14ac:dyDescent="0.2">
      <c r="A5123" s="31"/>
      <c r="B5123" s="32"/>
      <c r="C5123" s="71" t="s">
        <v>8587</v>
      </c>
      <c r="D5123" s="65"/>
      <c r="E5123" s="65">
        <v>7.56</v>
      </c>
      <c r="F5123" s="34"/>
      <c r="G5123" s="34"/>
      <c r="H5123" s="33"/>
      <c r="I5123" s="33"/>
      <c r="J5123" s="33"/>
      <c r="K5123" s="33"/>
    </row>
    <row r="5124" spans="1:11" outlineLevel="1" x14ac:dyDescent="0.2">
      <c r="A5124" s="43">
        <v>385</v>
      </c>
      <c r="B5124" s="44" t="s">
        <v>8588</v>
      </c>
      <c r="C5124" s="59" t="s">
        <v>4147</v>
      </c>
      <c r="D5124" s="68" t="s">
        <v>2373</v>
      </c>
      <c r="E5124" s="46">
        <v>5</v>
      </c>
      <c r="F5124" s="47">
        <v>0</v>
      </c>
      <c r="G5124" s="48">
        <f>ROUND(E5124*F5124,2)</f>
        <v>0</v>
      </c>
      <c r="H5124" s="46">
        <v>2.0000000000000001E-4</v>
      </c>
      <c r="I5124" s="46">
        <f>ROUND(E5124*H5124,2)</f>
        <v>0</v>
      </c>
      <c r="J5124" s="46">
        <v>0</v>
      </c>
      <c r="K5124" s="46">
        <f>ROUND(E5124*J5124,2)</f>
        <v>0</v>
      </c>
    </row>
    <row r="5125" spans="1:11" outlineLevel="1" x14ac:dyDescent="0.2">
      <c r="A5125" s="31"/>
      <c r="B5125" s="32"/>
      <c r="C5125" s="71" t="s">
        <v>8589</v>
      </c>
      <c r="D5125" s="65"/>
      <c r="E5125" s="65">
        <v>5</v>
      </c>
      <c r="F5125" s="34"/>
      <c r="G5125" s="34"/>
      <c r="H5125" s="33"/>
      <c r="I5125" s="33"/>
      <c r="J5125" s="33"/>
      <c r="K5125" s="33"/>
    </row>
    <row r="5126" spans="1:11" ht="22.5" outlineLevel="1" x14ac:dyDescent="0.2">
      <c r="A5126" s="51">
        <v>386</v>
      </c>
      <c r="B5126" s="52" t="s">
        <v>8590</v>
      </c>
      <c r="C5126" s="60" t="s">
        <v>8591</v>
      </c>
      <c r="D5126" s="69" t="s">
        <v>2373</v>
      </c>
      <c r="E5126" s="54">
        <v>3</v>
      </c>
      <c r="F5126" s="55">
        <v>0</v>
      </c>
      <c r="G5126" s="56">
        <f>ROUND(E5126*F5126,2)</f>
        <v>0</v>
      </c>
      <c r="H5126" s="54">
        <v>0</v>
      </c>
      <c r="I5126" s="54">
        <f>ROUND(E5126*H5126,2)</f>
        <v>0</v>
      </c>
      <c r="J5126" s="54">
        <v>0</v>
      </c>
      <c r="K5126" s="54">
        <f>ROUND(E5126*J5126,2)</f>
        <v>0</v>
      </c>
    </row>
    <row r="5127" spans="1:11" ht="22.5" outlineLevel="1" x14ac:dyDescent="0.2">
      <c r="A5127" s="51">
        <v>387</v>
      </c>
      <c r="B5127" s="52" t="s">
        <v>8592</v>
      </c>
      <c r="C5127" s="60" t="s">
        <v>8593</v>
      </c>
      <c r="D5127" s="69" t="s">
        <v>2373</v>
      </c>
      <c r="E5127" s="54">
        <v>1</v>
      </c>
      <c r="F5127" s="55">
        <v>0</v>
      </c>
      <c r="G5127" s="56">
        <f>ROUND(E5127*F5127,2)</f>
        <v>0</v>
      </c>
      <c r="H5127" s="54">
        <v>0.1</v>
      </c>
      <c r="I5127" s="54">
        <f>ROUND(E5127*H5127,2)</f>
        <v>0.1</v>
      </c>
      <c r="J5127" s="54">
        <v>0</v>
      </c>
      <c r="K5127" s="54">
        <f>ROUND(E5127*J5127,2)</f>
        <v>0</v>
      </c>
    </row>
    <row r="5128" spans="1:11" ht="22.5" outlineLevel="1" x14ac:dyDescent="0.2">
      <c r="A5128" s="51">
        <v>388</v>
      </c>
      <c r="B5128" s="52" t="s">
        <v>8594</v>
      </c>
      <c r="C5128" s="60" t="s">
        <v>8595</v>
      </c>
      <c r="D5128" s="69" t="s">
        <v>2373</v>
      </c>
      <c r="E5128" s="54">
        <v>2</v>
      </c>
      <c r="F5128" s="55">
        <v>0</v>
      </c>
      <c r="G5128" s="56">
        <f>ROUND(E5128*F5128,2)</f>
        <v>0</v>
      </c>
      <c r="H5128" s="54">
        <v>0.1</v>
      </c>
      <c r="I5128" s="54">
        <f>ROUND(E5128*H5128,2)</f>
        <v>0.2</v>
      </c>
      <c r="J5128" s="54">
        <v>0</v>
      </c>
      <c r="K5128" s="54">
        <f>ROUND(E5128*J5128,2)</f>
        <v>0</v>
      </c>
    </row>
    <row r="5129" spans="1:11" ht="22.5" outlineLevel="1" x14ac:dyDescent="0.2">
      <c r="A5129" s="51">
        <v>389</v>
      </c>
      <c r="B5129" s="52" t="s">
        <v>8596</v>
      </c>
      <c r="C5129" s="60" t="s">
        <v>8597</v>
      </c>
      <c r="D5129" s="69" t="s">
        <v>2373</v>
      </c>
      <c r="E5129" s="54">
        <v>1</v>
      </c>
      <c r="F5129" s="55">
        <v>0</v>
      </c>
      <c r="G5129" s="56">
        <f>ROUND(E5129*F5129,2)</f>
        <v>0</v>
      </c>
      <c r="H5129" s="54">
        <v>7.4999999999999997E-2</v>
      </c>
      <c r="I5129" s="54">
        <f>ROUND(E5129*H5129,2)</f>
        <v>0.08</v>
      </c>
      <c r="J5129" s="54">
        <v>0</v>
      </c>
      <c r="K5129" s="54">
        <f>ROUND(E5129*J5129,2)</f>
        <v>0</v>
      </c>
    </row>
    <row r="5130" spans="1:11" outlineLevel="1" x14ac:dyDescent="0.2">
      <c r="A5130" s="43">
        <v>390</v>
      </c>
      <c r="B5130" s="44" t="s">
        <v>4156</v>
      </c>
      <c r="C5130" s="59" t="s">
        <v>4157</v>
      </c>
      <c r="D5130" s="68" t="s">
        <v>505</v>
      </c>
      <c r="E5130" s="46">
        <v>18</v>
      </c>
      <c r="F5130" s="47">
        <v>0</v>
      </c>
      <c r="G5130" s="48">
        <f>ROUND(E5130*F5130,2)</f>
        <v>0</v>
      </c>
      <c r="H5130" s="46">
        <v>1.6999999999999999E-3</v>
      </c>
      <c r="I5130" s="46">
        <f>ROUND(E5130*H5130,2)</f>
        <v>0.03</v>
      </c>
      <c r="J5130" s="46">
        <v>0</v>
      </c>
      <c r="K5130" s="46">
        <f>ROUND(E5130*J5130,2)</f>
        <v>0</v>
      </c>
    </row>
    <row r="5131" spans="1:11" outlineLevel="1" x14ac:dyDescent="0.2">
      <c r="A5131" s="31"/>
      <c r="B5131" s="32"/>
      <c r="C5131" s="71" t="s">
        <v>8598</v>
      </c>
      <c r="D5131" s="65"/>
      <c r="E5131" s="65">
        <v>18</v>
      </c>
      <c r="F5131" s="34"/>
      <c r="G5131" s="34"/>
      <c r="H5131" s="33"/>
      <c r="I5131" s="33"/>
      <c r="J5131" s="33"/>
      <c r="K5131" s="33"/>
    </row>
    <row r="5132" spans="1:11" outlineLevel="1" x14ac:dyDescent="0.2">
      <c r="A5132" s="51">
        <v>391</v>
      </c>
      <c r="B5132" s="52" t="s">
        <v>8599</v>
      </c>
      <c r="C5132" s="60" t="s">
        <v>4155</v>
      </c>
      <c r="D5132" s="69" t="s">
        <v>165</v>
      </c>
      <c r="E5132" s="54">
        <v>8</v>
      </c>
      <c r="F5132" s="55">
        <v>0</v>
      </c>
      <c r="G5132" s="56">
        <f>ROUND(E5132*F5132,2)</f>
        <v>0</v>
      </c>
      <c r="H5132" s="54">
        <v>2.5000000000000001E-2</v>
      </c>
      <c r="I5132" s="54">
        <f>ROUND(E5132*H5132,2)</f>
        <v>0.2</v>
      </c>
      <c r="J5132" s="54">
        <v>0</v>
      </c>
      <c r="K5132" s="54">
        <f>ROUND(E5132*J5132,2)</f>
        <v>0</v>
      </c>
    </row>
    <row r="5133" spans="1:11" outlineLevel="1" x14ac:dyDescent="0.2">
      <c r="A5133" s="43">
        <v>392</v>
      </c>
      <c r="B5133" s="44" t="s">
        <v>4159</v>
      </c>
      <c r="C5133" s="59" t="s">
        <v>4160</v>
      </c>
      <c r="D5133" s="68" t="s">
        <v>172</v>
      </c>
      <c r="E5133" s="46">
        <v>32.570999999999998</v>
      </c>
      <c r="F5133" s="47">
        <v>0</v>
      </c>
      <c r="G5133" s="48">
        <f>ROUND(E5133*F5133,2)</f>
        <v>0</v>
      </c>
      <c r="H5133" s="46">
        <v>0.01</v>
      </c>
      <c r="I5133" s="46">
        <f>ROUND(E5133*H5133,2)</f>
        <v>0.33</v>
      </c>
      <c r="J5133" s="46">
        <v>0</v>
      </c>
      <c r="K5133" s="46">
        <f>ROUND(E5133*J5133,2)</f>
        <v>0</v>
      </c>
    </row>
    <row r="5134" spans="1:11" outlineLevel="1" x14ac:dyDescent="0.2">
      <c r="A5134" s="31"/>
      <c r="B5134" s="32"/>
      <c r="C5134" s="71" t="s">
        <v>8600</v>
      </c>
      <c r="D5134" s="65"/>
      <c r="E5134" s="65">
        <v>29.61</v>
      </c>
      <c r="F5134" s="34"/>
      <c r="G5134" s="34"/>
      <c r="H5134" s="33"/>
      <c r="I5134" s="33"/>
      <c r="J5134" s="33"/>
      <c r="K5134" s="33"/>
    </row>
    <row r="5135" spans="1:11" outlineLevel="1" x14ac:dyDescent="0.2">
      <c r="A5135" s="31"/>
      <c r="B5135" s="32"/>
      <c r="C5135" s="72" t="s">
        <v>1878</v>
      </c>
      <c r="D5135" s="67"/>
      <c r="E5135" s="67">
        <v>2.9609999999999999</v>
      </c>
      <c r="F5135" s="34"/>
      <c r="G5135" s="34"/>
      <c r="H5135" s="33"/>
      <c r="I5135" s="33"/>
      <c r="J5135" s="33"/>
      <c r="K5135" s="33"/>
    </row>
    <row r="5136" spans="1:11" outlineLevel="1" x14ac:dyDescent="0.2">
      <c r="A5136" s="43">
        <v>393</v>
      </c>
      <c r="B5136" s="44" t="s">
        <v>4163</v>
      </c>
      <c r="C5136" s="59" t="s">
        <v>4164</v>
      </c>
      <c r="D5136" s="68" t="s">
        <v>297</v>
      </c>
      <c r="E5136" s="46">
        <v>0.96218000000000004</v>
      </c>
      <c r="F5136" s="47">
        <v>0</v>
      </c>
      <c r="G5136" s="48">
        <f>ROUND(E5136*F5136,2)</f>
        <v>0</v>
      </c>
      <c r="H5136" s="46">
        <v>0</v>
      </c>
      <c r="I5136" s="46">
        <f>ROUND(E5136*H5136,2)</f>
        <v>0</v>
      </c>
      <c r="J5136" s="46">
        <v>0</v>
      </c>
      <c r="K5136" s="46">
        <f>ROUND(E5136*J5136,2)</f>
        <v>0</v>
      </c>
    </row>
    <row r="5137" spans="1:11" outlineLevel="1" x14ac:dyDescent="0.2">
      <c r="A5137" s="31"/>
      <c r="B5137" s="32"/>
      <c r="C5137" s="71" t="s">
        <v>3547</v>
      </c>
      <c r="D5137" s="65"/>
      <c r="E5137" s="65"/>
      <c r="F5137" s="34"/>
      <c r="G5137" s="34"/>
      <c r="H5137" s="33"/>
      <c r="I5137" s="33"/>
      <c r="J5137" s="33"/>
      <c r="K5137" s="33"/>
    </row>
    <row r="5138" spans="1:11" outlineLevel="1" x14ac:dyDescent="0.2">
      <c r="A5138" s="31"/>
      <c r="B5138" s="32"/>
      <c r="C5138" s="71" t="s">
        <v>8601</v>
      </c>
      <c r="D5138" s="65"/>
      <c r="E5138" s="65"/>
      <c r="F5138" s="34"/>
      <c r="G5138" s="34"/>
      <c r="H5138" s="33"/>
      <c r="I5138" s="33"/>
      <c r="J5138" s="33"/>
      <c r="K5138" s="33"/>
    </row>
    <row r="5139" spans="1:11" outlineLevel="1" x14ac:dyDescent="0.2">
      <c r="A5139" s="31"/>
      <c r="B5139" s="32"/>
      <c r="C5139" s="71" t="s">
        <v>8602</v>
      </c>
      <c r="D5139" s="65"/>
      <c r="E5139" s="65">
        <v>0.96218000000000004</v>
      </c>
      <c r="F5139" s="34"/>
      <c r="G5139" s="34"/>
      <c r="H5139" s="33"/>
      <c r="I5139" s="33"/>
      <c r="J5139" s="33"/>
      <c r="K5139" s="33"/>
    </row>
    <row r="5140" spans="1:11" x14ac:dyDescent="0.2">
      <c r="A5140" s="36" t="s">
        <v>148</v>
      </c>
      <c r="B5140" s="37" t="s">
        <v>9746</v>
      </c>
      <c r="C5140" s="58" t="s">
        <v>11536</v>
      </c>
      <c r="D5140" s="70"/>
      <c r="E5140" s="39"/>
      <c r="F5140" s="40"/>
      <c r="G5140" s="40">
        <f>SUM(G5141:G5143)</f>
        <v>0</v>
      </c>
      <c r="H5140" s="39"/>
      <c r="I5140" s="39">
        <f>SUM(I5141:I5142)</f>
        <v>0</v>
      </c>
      <c r="J5140" s="39"/>
      <c r="K5140" s="39">
        <f>SUM(K5141:K5142)</f>
        <v>0</v>
      </c>
    </row>
    <row r="5141" spans="1:11" outlineLevel="1" x14ac:dyDescent="0.2">
      <c r="A5141" s="43">
        <v>453</v>
      </c>
      <c r="B5141" s="44" t="s">
        <v>12140</v>
      </c>
      <c r="C5141" s="59" t="s">
        <v>12021</v>
      </c>
      <c r="D5141" s="68" t="s">
        <v>4127</v>
      </c>
      <c r="E5141" s="46">
        <v>1</v>
      </c>
      <c r="F5141" s="47">
        <f>ut_B1!$G$72</f>
        <v>0</v>
      </c>
      <c r="G5141" s="48">
        <f>ROUND(E5141*F5141,2)</f>
        <v>0</v>
      </c>
      <c r="H5141" s="46">
        <v>0</v>
      </c>
      <c r="I5141" s="46">
        <f>ROUND(E5141*H5141,2)</f>
        <v>0</v>
      </c>
      <c r="J5141" s="46">
        <v>0</v>
      </c>
      <c r="K5141" s="46">
        <f>ROUND(E5141*J5141,2)</f>
        <v>0</v>
      </c>
    </row>
    <row r="5142" spans="1:11" outlineLevel="1" x14ac:dyDescent="0.2">
      <c r="A5142" s="43">
        <v>453</v>
      </c>
      <c r="B5142" s="44" t="s">
        <v>12141</v>
      </c>
      <c r="C5142" s="59" t="s">
        <v>12022</v>
      </c>
      <c r="D5142" s="68" t="s">
        <v>4127</v>
      </c>
      <c r="E5142" s="46">
        <v>1</v>
      </c>
      <c r="F5142" s="47">
        <f>ut_B2!$G$49</f>
        <v>0</v>
      </c>
      <c r="G5142" s="48">
        <f t="shared" ref="G5142:G5143" si="15">ROUND(E5142*F5142,2)</f>
        <v>0</v>
      </c>
      <c r="H5142" s="46">
        <v>0</v>
      </c>
      <c r="I5142" s="46">
        <f t="shared" ref="I5142:I5143" si="16">ROUND(E5142*H5142,2)</f>
        <v>0</v>
      </c>
      <c r="J5142" s="46">
        <v>0</v>
      </c>
      <c r="K5142" s="46">
        <f t="shared" ref="K5142:K5143" si="17">ROUND(E5142*J5142,2)</f>
        <v>0</v>
      </c>
    </row>
    <row r="5143" spans="1:11" outlineLevel="1" x14ac:dyDescent="0.2">
      <c r="A5143" s="43">
        <v>453</v>
      </c>
      <c r="B5143" s="44" t="s">
        <v>12142</v>
      </c>
      <c r="C5143" s="59" t="s">
        <v>12023</v>
      </c>
      <c r="D5143" s="68" t="s">
        <v>4127</v>
      </c>
      <c r="E5143" s="46">
        <v>1</v>
      </c>
      <c r="F5143" s="47">
        <f>ut_B3!$G$158</f>
        <v>0</v>
      </c>
      <c r="G5143" s="48">
        <f t="shared" si="15"/>
        <v>0</v>
      </c>
      <c r="H5143" s="46">
        <v>0</v>
      </c>
      <c r="I5143" s="46">
        <f t="shared" si="16"/>
        <v>0</v>
      </c>
      <c r="J5143" s="46">
        <v>0</v>
      </c>
      <c r="K5143" s="46">
        <f t="shared" si="17"/>
        <v>0</v>
      </c>
    </row>
    <row r="5144" spans="1:11" x14ac:dyDescent="0.2">
      <c r="A5144" s="36" t="s">
        <v>148</v>
      </c>
      <c r="B5144" s="37" t="s">
        <v>80</v>
      </c>
      <c r="C5144" s="58" t="s">
        <v>81</v>
      </c>
      <c r="D5144" s="70"/>
      <c r="E5144" s="39"/>
      <c r="F5144" s="40"/>
      <c r="G5144" s="40">
        <f>SUM(G5145:G5197)</f>
        <v>0</v>
      </c>
      <c r="H5144" s="39"/>
      <c r="I5144" s="39">
        <f>SUM(I5145:I5197)</f>
        <v>0.76</v>
      </c>
      <c r="J5144" s="39"/>
      <c r="K5144" s="39">
        <f>SUM(K5145:K5197)</f>
        <v>17.82</v>
      </c>
    </row>
    <row r="5145" spans="1:11" ht="22.5" outlineLevel="1" x14ac:dyDescent="0.2">
      <c r="A5145" s="43">
        <v>394</v>
      </c>
      <c r="B5145" s="44" t="s">
        <v>4272</v>
      </c>
      <c r="C5145" s="59" t="s">
        <v>4273</v>
      </c>
      <c r="D5145" s="68" t="s">
        <v>172</v>
      </c>
      <c r="E5145" s="46">
        <v>631.25710000000004</v>
      </c>
      <c r="F5145" s="47">
        <v>0</v>
      </c>
      <c r="G5145" s="48">
        <f>ROUND(E5145*F5145,2)</f>
        <v>0</v>
      </c>
      <c r="H5145" s="46">
        <v>4.0000000000000003E-5</v>
      </c>
      <c r="I5145" s="46">
        <f>ROUND(E5145*H5145,2)</f>
        <v>0.03</v>
      </c>
      <c r="J5145" s="46">
        <v>0</v>
      </c>
      <c r="K5145" s="46">
        <f>ROUND(E5145*J5145,2)</f>
        <v>0</v>
      </c>
    </row>
    <row r="5146" spans="1:11" outlineLevel="1" x14ac:dyDescent="0.2">
      <c r="A5146" s="31"/>
      <c r="B5146" s="32"/>
      <c r="C5146" s="71" t="s">
        <v>8538</v>
      </c>
      <c r="D5146" s="65"/>
      <c r="E5146" s="65">
        <v>185.8107</v>
      </c>
      <c r="F5146" s="34"/>
      <c r="G5146" s="34"/>
      <c r="H5146" s="33"/>
      <c r="I5146" s="33"/>
      <c r="J5146" s="33"/>
      <c r="K5146" s="33"/>
    </row>
    <row r="5147" spans="1:11" outlineLevel="1" x14ac:dyDescent="0.2">
      <c r="A5147" s="31"/>
      <c r="B5147" s="32"/>
      <c r="C5147" s="71" t="s">
        <v>4259</v>
      </c>
      <c r="D5147" s="65"/>
      <c r="E5147" s="65">
        <v>50.525399999999998</v>
      </c>
      <c r="F5147" s="34"/>
      <c r="G5147" s="34"/>
      <c r="H5147" s="33"/>
      <c r="I5147" s="33"/>
      <c r="J5147" s="33"/>
      <c r="K5147" s="33"/>
    </row>
    <row r="5148" spans="1:11" outlineLevel="1" x14ac:dyDescent="0.2">
      <c r="A5148" s="31"/>
      <c r="B5148" s="32"/>
      <c r="C5148" s="71" t="s">
        <v>4260</v>
      </c>
      <c r="D5148" s="65"/>
      <c r="E5148" s="65">
        <v>46.391399999999997</v>
      </c>
      <c r="F5148" s="34"/>
      <c r="G5148" s="34"/>
      <c r="H5148" s="33"/>
      <c r="I5148" s="33"/>
      <c r="J5148" s="33"/>
      <c r="K5148" s="33"/>
    </row>
    <row r="5149" spans="1:11" outlineLevel="1" x14ac:dyDescent="0.2">
      <c r="A5149" s="31"/>
      <c r="B5149" s="32"/>
      <c r="C5149" s="71" t="s">
        <v>4261</v>
      </c>
      <c r="D5149" s="65"/>
      <c r="E5149" s="65">
        <v>26.3032</v>
      </c>
      <c r="F5149" s="34"/>
      <c r="G5149" s="34"/>
      <c r="H5149" s="33"/>
      <c r="I5149" s="33"/>
      <c r="J5149" s="33"/>
      <c r="K5149" s="33"/>
    </row>
    <row r="5150" spans="1:11" outlineLevel="1" x14ac:dyDescent="0.2">
      <c r="A5150" s="31"/>
      <c r="B5150" s="32"/>
      <c r="C5150" s="71" t="s">
        <v>4262</v>
      </c>
      <c r="D5150" s="65"/>
      <c r="E5150" s="65">
        <v>45.446899999999999</v>
      </c>
      <c r="F5150" s="34"/>
      <c r="G5150" s="34"/>
      <c r="H5150" s="33"/>
      <c r="I5150" s="33"/>
      <c r="J5150" s="33"/>
      <c r="K5150" s="33"/>
    </row>
    <row r="5151" spans="1:11" outlineLevel="1" x14ac:dyDescent="0.2">
      <c r="A5151" s="31"/>
      <c r="B5151" s="32"/>
      <c r="C5151" s="71" t="s">
        <v>4263</v>
      </c>
      <c r="D5151" s="65"/>
      <c r="E5151" s="65">
        <v>96.293099999999995</v>
      </c>
      <c r="F5151" s="34"/>
      <c r="G5151" s="34"/>
      <c r="H5151" s="33"/>
      <c r="I5151" s="33"/>
      <c r="J5151" s="33"/>
      <c r="K5151" s="33"/>
    </row>
    <row r="5152" spans="1:11" outlineLevel="1" x14ac:dyDescent="0.2">
      <c r="A5152" s="31"/>
      <c r="B5152" s="32"/>
      <c r="C5152" s="71" t="s">
        <v>4264</v>
      </c>
      <c r="D5152" s="65"/>
      <c r="E5152" s="65">
        <v>43.220799999999997</v>
      </c>
      <c r="F5152" s="34"/>
      <c r="G5152" s="34"/>
      <c r="H5152" s="33"/>
      <c r="I5152" s="33"/>
      <c r="J5152" s="33"/>
      <c r="K5152" s="33"/>
    </row>
    <row r="5153" spans="1:11" outlineLevel="1" x14ac:dyDescent="0.2">
      <c r="A5153" s="31"/>
      <c r="B5153" s="32"/>
      <c r="C5153" s="71" t="s">
        <v>4265</v>
      </c>
      <c r="D5153" s="65"/>
      <c r="E5153" s="65">
        <v>12.614000000000001</v>
      </c>
      <c r="F5153" s="34"/>
      <c r="G5153" s="34"/>
      <c r="H5153" s="33"/>
      <c r="I5153" s="33"/>
      <c r="J5153" s="33"/>
      <c r="K5153" s="33"/>
    </row>
    <row r="5154" spans="1:11" outlineLevel="1" x14ac:dyDescent="0.2">
      <c r="A5154" s="31"/>
      <c r="B5154" s="32"/>
      <c r="C5154" s="71" t="s">
        <v>4266</v>
      </c>
      <c r="D5154" s="65"/>
      <c r="E5154" s="65">
        <v>18.239999999999998</v>
      </c>
      <c r="F5154" s="34"/>
      <c r="G5154" s="34"/>
      <c r="H5154" s="33"/>
      <c r="I5154" s="33"/>
      <c r="J5154" s="33"/>
      <c r="K5154" s="33"/>
    </row>
    <row r="5155" spans="1:11" outlineLevel="1" x14ac:dyDescent="0.2">
      <c r="A5155" s="31"/>
      <c r="B5155" s="32"/>
      <c r="C5155" s="71" t="s">
        <v>4267</v>
      </c>
      <c r="D5155" s="65"/>
      <c r="E5155" s="65">
        <v>101.66459999999999</v>
      </c>
      <c r="F5155" s="34"/>
      <c r="G5155" s="34"/>
      <c r="H5155" s="33"/>
      <c r="I5155" s="33"/>
      <c r="J5155" s="33"/>
      <c r="K5155" s="33"/>
    </row>
    <row r="5156" spans="1:11" outlineLevel="1" x14ac:dyDescent="0.2">
      <c r="A5156" s="31"/>
      <c r="B5156" s="32"/>
      <c r="C5156" s="71" t="s">
        <v>4268</v>
      </c>
      <c r="D5156" s="65"/>
      <c r="E5156" s="65">
        <v>4.7469999999999999</v>
      </c>
      <c r="F5156" s="34"/>
      <c r="G5156" s="34"/>
      <c r="H5156" s="33"/>
      <c r="I5156" s="33"/>
      <c r="J5156" s="33"/>
      <c r="K5156" s="33"/>
    </row>
    <row r="5157" spans="1:11" ht="22.5" outlineLevel="1" x14ac:dyDescent="0.2">
      <c r="A5157" s="43">
        <v>395</v>
      </c>
      <c r="B5157" s="44" t="s">
        <v>4277</v>
      </c>
      <c r="C5157" s="59" t="s">
        <v>4278</v>
      </c>
      <c r="D5157" s="68" t="s">
        <v>172</v>
      </c>
      <c r="E5157" s="46">
        <v>246.07929999999999</v>
      </c>
      <c r="F5157" s="47">
        <v>0</v>
      </c>
      <c r="G5157" s="48">
        <f>ROUND(E5157*F5157,2)</f>
        <v>0</v>
      </c>
      <c r="H5157" s="46">
        <v>0</v>
      </c>
      <c r="I5157" s="46">
        <f>ROUND(E5157*H5157,2)</f>
        <v>0</v>
      </c>
      <c r="J5157" s="46">
        <v>1.4999999999999999E-2</v>
      </c>
      <c r="K5157" s="46">
        <f>ROUND(E5157*J5157,2)</f>
        <v>3.69</v>
      </c>
    </row>
    <row r="5158" spans="1:11" outlineLevel="1" x14ac:dyDescent="0.2">
      <c r="A5158" s="31"/>
      <c r="B5158" s="32"/>
      <c r="C5158" s="71" t="s">
        <v>8500</v>
      </c>
      <c r="D5158" s="65"/>
      <c r="E5158" s="65">
        <v>175.8416</v>
      </c>
      <c r="F5158" s="34"/>
      <c r="G5158" s="34"/>
      <c r="H5158" s="33"/>
      <c r="I5158" s="33"/>
      <c r="J5158" s="33"/>
      <c r="K5158" s="33"/>
    </row>
    <row r="5159" spans="1:11" outlineLevel="1" x14ac:dyDescent="0.2">
      <c r="A5159" s="31"/>
      <c r="B5159" s="32"/>
      <c r="C5159" s="71" t="s">
        <v>8501</v>
      </c>
      <c r="D5159" s="65"/>
      <c r="E5159" s="65">
        <v>70.237700000000004</v>
      </c>
      <c r="F5159" s="34"/>
      <c r="G5159" s="34"/>
      <c r="H5159" s="33"/>
      <c r="I5159" s="33"/>
      <c r="J5159" s="33"/>
      <c r="K5159" s="33"/>
    </row>
    <row r="5160" spans="1:11" outlineLevel="1" x14ac:dyDescent="0.2">
      <c r="A5160" s="43">
        <v>396</v>
      </c>
      <c r="B5160" s="44" t="s">
        <v>4323</v>
      </c>
      <c r="C5160" s="59" t="s">
        <v>4324</v>
      </c>
      <c r="D5160" s="68" t="s">
        <v>172</v>
      </c>
      <c r="E5160" s="46">
        <v>548.6</v>
      </c>
      <c r="F5160" s="47">
        <v>0</v>
      </c>
      <c r="G5160" s="48">
        <f>ROUND(E5160*F5160,2)</f>
        <v>0</v>
      </c>
      <c r="H5160" s="46">
        <v>0</v>
      </c>
      <c r="I5160" s="46">
        <f>ROUND(E5160*H5160,2)</f>
        <v>0</v>
      </c>
      <c r="J5160" s="46">
        <v>1.7999999999999999E-2</v>
      </c>
      <c r="K5160" s="46">
        <f>ROUND(E5160*J5160,2)</f>
        <v>9.8699999999999992</v>
      </c>
    </row>
    <row r="5161" spans="1:11" outlineLevel="1" x14ac:dyDescent="0.2">
      <c r="A5161" s="31"/>
      <c r="B5161" s="32"/>
      <c r="C5161" s="71" t="s">
        <v>8603</v>
      </c>
      <c r="D5161" s="65"/>
      <c r="E5161" s="65"/>
      <c r="F5161" s="34"/>
      <c r="G5161" s="34"/>
      <c r="H5161" s="33"/>
      <c r="I5161" s="33"/>
      <c r="J5161" s="33"/>
      <c r="K5161" s="33"/>
    </row>
    <row r="5162" spans="1:11" outlineLevel="1" x14ac:dyDescent="0.2">
      <c r="A5162" s="31"/>
      <c r="B5162" s="32"/>
      <c r="C5162" s="71" t="s">
        <v>404</v>
      </c>
      <c r="D5162" s="65"/>
      <c r="E5162" s="65"/>
      <c r="F5162" s="34"/>
      <c r="G5162" s="34"/>
      <c r="H5162" s="33"/>
      <c r="I5162" s="33"/>
      <c r="J5162" s="33"/>
      <c r="K5162" s="33"/>
    </row>
    <row r="5163" spans="1:11" outlineLevel="1" x14ac:dyDescent="0.2">
      <c r="A5163" s="31"/>
      <c r="B5163" s="32"/>
      <c r="C5163" s="71" t="s">
        <v>6738</v>
      </c>
      <c r="D5163" s="65"/>
      <c r="E5163" s="65">
        <v>94.12</v>
      </c>
      <c r="F5163" s="34"/>
      <c r="G5163" s="34"/>
      <c r="H5163" s="33"/>
      <c r="I5163" s="33"/>
      <c r="J5163" s="33"/>
      <c r="K5163" s="33"/>
    </row>
    <row r="5164" spans="1:11" outlineLevel="1" x14ac:dyDescent="0.2">
      <c r="A5164" s="31"/>
      <c r="B5164" s="32"/>
      <c r="C5164" s="71" t="s">
        <v>6741</v>
      </c>
      <c r="D5164" s="65"/>
      <c r="E5164" s="65">
        <v>23.98</v>
      </c>
      <c r="F5164" s="34"/>
      <c r="G5164" s="34"/>
      <c r="H5164" s="33"/>
      <c r="I5164" s="33"/>
      <c r="J5164" s="33"/>
      <c r="K5164" s="33"/>
    </row>
    <row r="5165" spans="1:11" outlineLevel="1" x14ac:dyDescent="0.2">
      <c r="A5165" s="31"/>
      <c r="B5165" s="32"/>
      <c r="C5165" s="71" t="s">
        <v>6742</v>
      </c>
      <c r="D5165" s="65"/>
      <c r="E5165" s="65">
        <v>2.2000000000000002</v>
      </c>
      <c r="F5165" s="34"/>
      <c r="G5165" s="34"/>
      <c r="H5165" s="33"/>
      <c r="I5165" s="33"/>
      <c r="J5165" s="33"/>
      <c r="K5165" s="33"/>
    </row>
    <row r="5166" spans="1:11" outlineLevel="1" x14ac:dyDescent="0.2">
      <c r="A5166" s="31"/>
      <c r="B5166" s="32"/>
      <c r="C5166" s="71" t="s">
        <v>408</v>
      </c>
      <c r="D5166" s="65"/>
      <c r="E5166" s="65"/>
      <c r="F5166" s="34"/>
      <c r="G5166" s="34"/>
      <c r="H5166" s="33"/>
      <c r="I5166" s="33"/>
      <c r="J5166" s="33"/>
      <c r="K5166" s="33"/>
    </row>
    <row r="5167" spans="1:11" outlineLevel="1" x14ac:dyDescent="0.2">
      <c r="A5167" s="31"/>
      <c r="B5167" s="32"/>
      <c r="C5167" s="71" t="s">
        <v>6762</v>
      </c>
      <c r="D5167" s="65"/>
      <c r="E5167" s="65">
        <v>76.599999999999994</v>
      </c>
      <c r="F5167" s="34"/>
      <c r="G5167" s="34"/>
      <c r="H5167" s="33"/>
      <c r="I5167" s="33"/>
      <c r="J5167" s="33"/>
      <c r="K5167" s="33"/>
    </row>
    <row r="5168" spans="1:11" outlineLevel="1" x14ac:dyDescent="0.2">
      <c r="A5168" s="31"/>
      <c r="B5168" s="32"/>
      <c r="C5168" s="71" t="s">
        <v>415</v>
      </c>
      <c r="D5168" s="65"/>
      <c r="E5168" s="65"/>
      <c r="F5168" s="34"/>
      <c r="G5168" s="34"/>
      <c r="H5168" s="33"/>
      <c r="I5168" s="33"/>
      <c r="J5168" s="33"/>
      <c r="K5168" s="33"/>
    </row>
    <row r="5169" spans="1:11" outlineLevel="1" x14ac:dyDescent="0.2">
      <c r="A5169" s="31"/>
      <c r="B5169" s="32"/>
      <c r="C5169" s="71" t="s">
        <v>6780</v>
      </c>
      <c r="D5169" s="65"/>
      <c r="E5169" s="65">
        <v>78.010000000000005</v>
      </c>
      <c r="F5169" s="34"/>
      <c r="G5169" s="34"/>
      <c r="H5169" s="33"/>
      <c r="I5169" s="33"/>
      <c r="J5169" s="33"/>
      <c r="K5169" s="33"/>
    </row>
    <row r="5170" spans="1:11" outlineLevel="1" x14ac:dyDescent="0.2">
      <c r="A5170" s="31"/>
      <c r="B5170" s="32"/>
      <c r="C5170" s="71" t="s">
        <v>6783</v>
      </c>
      <c r="D5170" s="65"/>
      <c r="E5170" s="65">
        <v>42.07</v>
      </c>
      <c r="F5170" s="34"/>
      <c r="G5170" s="34"/>
      <c r="H5170" s="33"/>
      <c r="I5170" s="33"/>
      <c r="J5170" s="33"/>
      <c r="K5170" s="33"/>
    </row>
    <row r="5171" spans="1:11" outlineLevel="1" x14ac:dyDescent="0.2">
      <c r="A5171" s="31"/>
      <c r="B5171" s="32"/>
      <c r="C5171" s="71" t="s">
        <v>6784</v>
      </c>
      <c r="D5171" s="65"/>
      <c r="E5171" s="65">
        <v>36.81</v>
      </c>
      <c r="F5171" s="34"/>
      <c r="G5171" s="34"/>
      <c r="H5171" s="33"/>
      <c r="I5171" s="33"/>
      <c r="J5171" s="33"/>
      <c r="K5171" s="33"/>
    </row>
    <row r="5172" spans="1:11" outlineLevel="1" x14ac:dyDescent="0.2">
      <c r="A5172" s="31"/>
      <c r="B5172" s="32"/>
      <c r="C5172" s="71" t="s">
        <v>6785</v>
      </c>
      <c r="D5172" s="65"/>
      <c r="E5172" s="65">
        <v>5.33</v>
      </c>
      <c r="F5172" s="34"/>
      <c r="G5172" s="34"/>
      <c r="H5172" s="33"/>
      <c r="I5172" s="33"/>
      <c r="J5172" s="33"/>
      <c r="K5172" s="33"/>
    </row>
    <row r="5173" spans="1:11" outlineLevel="1" x14ac:dyDescent="0.2">
      <c r="A5173" s="31"/>
      <c r="B5173" s="32"/>
      <c r="C5173" s="71" t="s">
        <v>6786</v>
      </c>
      <c r="D5173" s="65"/>
      <c r="E5173" s="65">
        <v>71.52</v>
      </c>
      <c r="F5173" s="34"/>
      <c r="G5173" s="34"/>
      <c r="H5173" s="33"/>
      <c r="I5173" s="33"/>
      <c r="J5173" s="33"/>
      <c r="K5173" s="33"/>
    </row>
    <row r="5174" spans="1:11" outlineLevel="1" x14ac:dyDescent="0.2">
      <c r="A5174" s="31"/>
      <c r="B5174" s="32"/>
      <c r="C5174" s="71" t="s">
        <v>6787</v>
      </c>
      <c r="D5174" s="65"/>
      <c r="E5174" s="65">
        <v>2.89</v>
      </c>
      <c r="F5174" s="34"/>
      <c r="G5174" s="34"/>
      <c r="H5174" s="33"/>
      <c r="I5174" s="33"/>
      <c r="J5174" s="33"/>
      <c r="K5174" s="33"/>
    </row>
    <row r="5175" spans="1:11" outlineLevel="1" x14ac:dyDescent="0.2">
      <c r="A5175" s="31"/>
      <c r="B5175" s="32"/>
      <c r="C5175" s="71" t="s">
        <v>6789</v>
      </c>
      <c r="D5175" s="65"/>
      <c r="E5175" s="65">
        <v>76.66</v>
      </c>
      <c r="F5175" s="34"/>
      <c r="G5175" s="34"/>
      <c r="H5175" s="33"/>
      <c r="I5175" s="33"/>
      <c r="J5175" s="33"/>
      <c r="K5175" s="33"/>
    </row>
    <row r="5176" spans="1:11" outlineLevel="1" x14ac:dyDescent="0.2">
      <c r="A5176" s="31"/>
      <c r="B5176" s="32"/>
      <c r="C5176" s="71" t="s">
        <v>8604</v>
      </c>
      <c r="D5176" s="65"/>
      <c r="E5176" s="65"/>
      <c r="F5176" s="34"/>
      <c r="G5176" s="34"/>
      <c r="H5176" s="33"/>
      <c r="I5176" s="33"/>
      <c r="J5176" s="33"/>
      <c r="K5176" s="33"/>
    </row>
    <row r="5177" spans="1:11" outlineLevel="1" x14ac:dyDescent="0.2">
      <c r="A5177" s="31"/>
      <c r="B5177" s="32"/>
      <c r="C5177" s="71" t="s">
        <v>404</v>
      </c>
      <c r="D5177" s="65"/>
      <c r="E5177" s="65"/>
      <c r="F5177" s="34"/>
      <c r="G5177" s="34"/>
      <c r="H5177" s="33"/>
      <c r="I5177" s="33"/>
      <c r="J5177" s="33"/>
      <c r="K5177" s="33"/>
    </row>
    <row r="5178" spans="1:11" outlineLevel="1" x14ac:dyDescent="0.2">
      <c r="A5178" s="31"/>
      <c r="B5178" s="32"/>
      <c r="C5178" s="71" t="s">
        <v>6748</v>
      </c>
      <c r="D5178" s="65"/>
      <c r="E5178" s="65">
        <v>38.409999999999997</v>
      </c>
      <c r="F5178" s="34"/>
      <c r="G5178" s="34"/>
      <c r="H5178" s="33"/>
      <c r="I5178" s="33"/>
      <c r="J5178" s="33"/>
      <c r="K5178" s="33"/>
    </row>
    <row r="5179" spans="1:11" outlineLevel="1" x14ac:dyDescent="0.2">
      <c r="A5179" s="43">
        <v>397</v>
      </c>
      <c r="B5179" s="44" t="s">
        <v>8605</v>
      </c>
      <c r="C5179" s="59" t="s">
        <v>8606</v>
      </c>
      <c r="D5179" s="68" t="s">
        <v>172</v>
      </c>
      <c r="E5179" s="46">
        <v>220</v>
      </c>
      <c r="F5179" s="47">
        <v>0</v>
      </c>
      <c r="G5179" s="48">
        <f>ROUND(E5179*F5179,2)</f>
        <v>0</v>
      </c>
      <c r="H5179" s="46">
        <v>0</v>
      </c>
      <c r="I5179" s="46">
        <f>ROUND(E5179*H5179,2)</f>
        <v>0</v>
      </c>
      <c r="J5179" s="46">
        <v>1.4E-2</v>
      </c>
      <c r="K5179" s="46">
        <f>ROUND(E5179*J5179,2)</f>
        <v>3.08</v>
      </c>
    </row>
    <row r="5180" spans="1:11" outlineLevel="1" x14ac:dyDescent="0.2">
      <c r="A5180" s="31"/>
      <c r="B5180" s="32"/>
      <c r="C5180" s="71" t="s">
        <v>8499</v>
      </c>
      <c r="D5180" s="65"/>
      <c r="E5180" s="65">
        <v>220</v>
      </c>
      <c r="F5180" s="34"/>
      <c r="G5180" s="34"/>
      <c r="H5180" s="33"/>
      <c r="I5180" s="33"/>
      <c r="J5180" s="33"/>
      <c r="K5180" s="33"/>
    </row>
    <row r="5181" spans="1:11" outlineLevel="1" x14ac:dyDescent="0.2">
      <c r="A5181" s="43">
        <v>398</v>
      </c>
      <c r="B5181" s="44" t="s">
        <v>8607</v>
      </c>
      <c r="C5181" s="59" t="s">
        <v>8608</v>
      </c>
      <c r="D5181" s="68" t="s">
        <v>172</v>
      </c>
      <c r="E5181" s="46">
        <v>18.36</v>
      </c>
      <c r="F5181" s="47">
        <v>0</v>
      </c>
      <c r="G5181" s="48">
        <f>ROUND(E5181*F5181,2)</f>
        <v>0</v>
      </c>
      <c r="H5181" s="46">
        <v>1.6000000000000001E-4</v>
      </c>
      <c r="I5181" s="46">
        <f>ROUND(E5181*H5181,2)</f>
        <v>0</v>
      </c>
      <c r="J5181" s="46">
        <v>6.4000000000000001E-2</v>
      </c>
      <c r="K5181" s="46">
        <f>ROUND(E5181*J5181,2)</f>
        <v>1.18</v>
      </c>
    </row>
    <row r="5182" spans="1:11" outlineLevel="1" x14ac:dyDescent="0.2">
      <c r="A5182" s="31"/>
      <c r="B5182" s="32"/>
      <c r="C5182" s="71" t="s">
        <v>8609</v>
      </c>
      <c r="D5182" s="65"/>
      <c r="E5182" s="65">
        <v>11.22</v>
      </c>
      <c r="F5182" s="34"/>
      <c r="G5182" s="34"/>
      <c r="H5182" s="33"/>
      <c r="I5182" s="33"/>
      <c r="J5182" s="33"/>
      <c r="K5182" s="33"/>
    </row>
    <row r="5183" spans="1:11" outlineLevel="1" x14ac:dyDescent="0.2">
      <c r="A5183" s="31"/>
      <c r="B5183" s="32"/>
      <c r="C5183" s="71" t="s">
        <v>8610</v>
      </c>
      <c r="D5183" s="65"/>
      <c r="E5183" s="65">
        <v>7.14</v>
      </c>
      <c r="F5183" s="34"/>
      <c r="G5183" s="34"/>
      <c r="H5183" s="33"/>
      <c r="I5183" s="33"/>
      <c r="J5183" s="33"/>
      <c r="K5183" s="33"/>
    </row>
    <row r="5184" spans="1:11" ht="22.5" outlineLevel="1" x14ac:dyDescent="0.2">
      <c r="A5184" s="43">
        <v>399</v>
      </c>
      <c r="B5184" s="44" t="s">
        <v>4333</v>
      </c>
      <c r="C5184" s="59" t="s">
        <v>4334</v>
      </c>
      <c r="D5184" s="68" t="s">
        <v>172</v>
      </c>
      <c r="E5184" s="46">
        <v>194.6491</v>
      </c>
      <c r="F5184" s="47">
        <v>0</v>
      </c>
      <c r="G5184" s="48">
        <f>ROUND(E5184*F5184,2)</f>
        <v>0</v>
      </c>
      <c r="H5184" s="46">
        <v>6.0000000000000002E-5</v>
      </c>
      <c r="I5184" s="46">
        <f>ROUND(E5184*H5184,2)</f>
        <v>0.01</v>
      </c>
      <c r="J5184" s="46">
        <v>0</v>
      </c>
      <c r="K5184" s="46">
        <f>ROUND(E5184*J5184,2)</f>
        <v>0</v>
      </c>
    </row>
    <row r="5185" spans="1:11" outlineLevel="1" x14ac:dyDescent="0.2">
      <c r="A5185" s="31"/>
      <c r="B5185" s="32"/>
      <c r="C5185" s="71" t="s">
        <v>4345</v>
      </c>
      <c r="D5185" s="65"/>
      <c r="E5185" s="65">
        <v>114.6</v>
      </c>
      <c r="F5185" s="34"/>
      <c r="G5185" s="34"/>
      <c r="H5185" s="33"/>
      <c r="I5185" s="33"/>
      <c r="J5185" s="33"/>
      <c r="K5185" s="33"/>
    </row>
    <row r="5186" spans="1:11" outlineLevel="1" x14ac:dyDescent="0.2">
      <c r="A5186" s="31"/>
      <c r="B5186" s="32"/>
      <c r="C5186" s="71" t="s">
        <v>8611</v>
      </c>
      <c r="D5186" s="65"/>
      <c r="E5186" s="65"/>
      <c r="F5186" s="34"/>
      <c r="G5186" s="34"/>
      <c r="H5186" s="33"/>
      <c r="I5186" s="33"/>
      <c r="J5186" s="33"/>
      <c r="K5186" s="33"/>
    </row>
    <row r="5187" spans="1:11" outlineLevel="1" x14ac:dyDescent="0.2">
      <c r="A5187" s="31"/>
      <c r="B5187" s="32"/>
      <c r="C5187" s="71" t="s">
        <v>4348</v>
      </c>
      <c r="D5187" s="65"/>
      <c r="E5187" s="65">
        <v>76.724999999999994</v>
      </c>
      <c r="F5187" s="34"/>
      <c r="G5187" s="34"/>
      <c r="H5187" s="33"/>
      <c r="I5187" s="33"/>
      <c r="J5187" s="33"/>
      <c r="K5187" s="33"/>
    </row>
    <row r="5188" spans="1:11" outlineLevel="1" x14ac:dyDescent="0.2">
      <c r="A5188" s="31"/>
      <c r="B5188" s="32"/>
      <c r="C5188" s="71" t="s">
        <v>4349</v>
      </c>
      <c r="D5188" s="65"/>
      <c r="E5188" s="65">
        <v>2.56</v>
      </c>
      <c r="F5188" s="34"/>
      <c r="G5188" s="34"/>
      <c r="H5188" s="33"/>
      <c r="I5188" s="33"/>
      <c r="J5188" s="33"/>
      <c r="K5188" s="33"/>
    </row>
    <row r="5189" spans="1:11" outlineLevel="1" x14ac:dyDescent="0.2">
      <c r="A5189" s="31"/>
      <c r="B5189" s="32"/>
      <c r="C5189" s="71" t="s">
        <v>4350</v>
      </c>
      <c r="D5189" s="65"/>
      <c r="E5189" s="65">
        <v>0.41849999999999998</v>
      </c>
      <c r="F5189" s="34"/>
      <c r="G5189" s="34"/>
      <c r="H5189" s="33"/>
      <c r="I5189" s="33"/>
      <c r="J5189" s="33"/>
      <c r="K5189" s="33"/>
    </row>
    <row r="5190" spans="1:11" outlineLevel="1" x14ac:dyDescent="0.2">
      <c r="A5190" s="31"/>
      <c r="B5190" s="32"/>
      <c r="C5190" s="71" t="s">
        <v>4351</v>
      </c>
      <c r="D5190" s="65"/>
      <c r="E5190" s="65">
        <v>0.34560000000000002</v>
      </c>
      <c r="F5190" s="34"/>
      <c r="G5190" s="34"/>
      <c r="H5190" s="33"/>
      <c r="I5190" s="33"/>
      <c r="J5190" s="33"/>
      <c r="K5190" s="33"/>
    </row>
    <row r="5191" spans="1:11" ht="22.5" outlineLevel="1" x14ac:dyDescent="0.2">
      <c r="A5191" s="43">
        <v>400</v>
      </c>
      <c r="B5191" s="44" t="s">
        <v>4359</v>
      </c>
      <c r="C5191" s="59" t="s">
        <v>4360</v>
      </c>
      <c r="D5191" s="68" t="s">
        <v>179</v>
      </c>
      <c r="E5191" s="46">
        <v>1.4439599999999999</v>
      </c>
      <c r="F5191" s="47">
        <v>0</v>
      </c>
      <c r="G5191" s="48">
        <f>ROUND(E5191*F5191,2)</f>
        <v>0</v>
      </c>
      <c r="H5191" s="46">
        <v>0.5</v>
      </c>
      <c r="I5191" s="46">
        <f>ROUND(E5191*H5191,2)</f>
        <v>0.72</v>
      </c>
      <c r="J5191" s="46">
        <v>0</v>
      </c>
      <c r="K5191" s="46">
        <f>ROUND(E5191*J5191,2)</f>
        <v>0</v>
      </c>
    </row>
    <row r="5192" spans="1:11" outlineLevel="1" x14ac:dyDescent="0.2">
      <c r="A5192" s="31"/>
      <c r="B5192" s="32"/>
      <c r="C5192" s="71" t="s">
        <v>8612</v>
      </c>
      <c r="D5192" s="65"/>
      <c r="E5192" s="65">
        <v>1.3752</v>
      </c>
      <c r="F5192" s="34"/>
      <c r="G5192" s="34"/>
      <c r="H5192" s="33"/>
      <c r="I5192" s="33"/>
      <c r="J5192" s="33"/>
      <c r="K5192" s="33"/>
    </row>
    <row r="5193" spans="1:11" outlineLevel="1" x14ac:dyDescent="0.2">
      <c r="A5193" s="31"/>
      <c r="B5193" s="32"/>
      <c r="C5193" s="72" t="s">
        <v>1151</v>
      </c>
      <c r="D5193" s="67"/>
      <c r="E5193" s="67">
        <v>6.8760000000000002E-2</v>
      </c>
      <c r="F5193" s="34"/>
      <c r="G5193" s="34"/>
      <c r="H5193" s="33"/>
      <c r="I5193" s="33"/>
      <c r="J5193" s="33"/>
      <c r="K5193" s="33"/>
    </row>
    <row r="5194" spans="1:11" outlineLevel="1" x14ac:dyDescent="0.2">
      <c r="A5194" s="43">
        <v>401</v>
      </c>
      <c r="B5194" s="44" t="s">
        <v>4399</v>
      </c>
      <c r="C5194" s="59" t="s">
        <v>4400</v>
      </c>
      <c r="D5194" s="68" t="s">
        <v>297</v>
      </c>
      <c r="E5194" s="46">
        <v>0.76185000000000003</v>
      </c>
      <c r="F5194" s="47">
        <v>0</v>
      </c>
      <c r="G5194" s="48">
        <f>ROUND(E5194*F5194,2)</f>
        <v>0</v>
      </c>
      <c r="H5194" s="46">
        <v>0</v>
      </c>
      <c r="I5194" s="46">
        <f>ROUND(E5194*H5194,2)</f>
        <v>0</v>
      </c>
      <c r="J5194" s="46">
        <v>0</v>
      </c>
      <c r="K5194" s="46">
        <f>ROUND(E5194*J5194,2)</f>
        <v>0</v>
      </c>
    </row>
    <row r="5195" spans="1:11" outlineLevel="1" x14ac:dyDescent="0.2">
      <c r="A5195" s="31"/>
      <c r="B5195" s="32"/>
      <c r="C5195" s="71" t="s">
        <v>3547</v>
      </c>
      <c r="D5195" s="65"/>
      <c r="E5195" s="65"/>
      <c r="F5195" s="34"/>
      <c r="G5195" s="34"/>
      <c r="H5195" s="33"/>
      <c r="I5195" s="33"/>
      <c r="J5195" s="33"/>
      <c r="K5195" s="33"/>
    </row>
    <row r="5196" spans="1:11" outlineLevel="1" x14ac:dyDescent="0.2">
      <c r="A5196" s="31"/>
      <c r="B5196" s="32"/>
      <c r="C5196" s="71" t="s">
        <v>8613</v>
      </c>
      <c r="D5196" s="65"/>
      <c r="E5196" s="65"/>
      <c r="F5196" s="34"/>
      <c r="G5196" s="34"/>
      <c r="H5196" s="33"/>
      <c r="I5196" s="33"/>
      <c r="J5196" s="33"/>
      <c r="K5196" s="33"/>
    </row>
    <row r="5197" spans="1:11" outlineLevel="1" x14ac:dyDescent="0.2">
      <c r="A5197" s="31"/>
      <c r="B5197" s="32"/>
      <c r="C5197" s="71" t="s">
        <v>8614</v>
      </c>
      <c r="D5197" s="65"/>
      <c r="E5197" s="65">
        <v>0.76185000000000003</v>
      </c>
      <c r="F5197" s="34"/>
      <c r="G5197" s="34"/>
      <c r="H5197" s="33"/>
      <c r="I5197" s="33"/>
      <c r="J5197" s="33"/>
      <c r="K5197" s="33"/>
    </row>
    <row r="5198" spans="1:11" x14ac:dyDescent="0.2">
      <c r="A5198" s="36" t="s">
        <v>148</v>
      </c>
      <c r="B5198" s="37" t="s">
        <v>82</v>
      </c>
      <c r="C5198" s="58" t="s">
        <v>83</v>
      </c>
      <c r="D5198" s="70"/>
      <c r="E5198" s="39"/>
      <c r="F5198" s="40"/>
      <c r="G5198" s="40">
        <f>SUM(G5199:G5208)</f>
        <v>0</v>
      </c>
      <c r="H5198" s="39"/>
      <c r="I5198" s="39">
        <f>SUM(I5199:I5208)</f>
        <v>4.21</v>
      </c>
      <c r="J5198" s="39"/>
      <c r="K5198" s="39">
        <f>SUM(K5199:K5208)</f>
        <v>0</v>
      </c>
    </row>
    <row r="5199" spans="1:11" outlineLevel="1" x14ac:dyDescent="0.2">
      <c r="A5199" s="43">
        <v>402</v>
      </c>
      <c r="B5199" s="44" t="s">
        <v>4403</v>
      </c>
      <c r="C5199" s="59" t="s">
        <v>4404</v>
      </c>
      <c r="D5199" s="68" t="s">
        <v>172</v>
      </c>
      <c r="E5199" s="46">
        <v>254.14279999999999</v>
      </c>
      <c r="F5199" s="47">
        <v>0</v>
      </c>
      <c r="G5199" s="48">
        <f>ROUND(E5199*F5199,2)</f>
        <v>0</v>
      </c>
      <c r="H5199" s="46">
        <v>8.0000000000000007E-5</v>
      </c>
      <c r="I5199" s="46">
        <f>ROUND(E5199*H5199,2)</f>
        <v>0.02</v>
      </c>
      <c r="J5199" s="46">
        <v>0</v>
      </c>
      <c r="K5199" s="46">
        <f>ROUND(E5199*J5199,2)</f>
        <v>0</v>
      </c>
    </row>
    <row r="5200" spans="1:11" outlineLevel="1" x14ac:dyDescent="0.2">
      <c r="A5200" s="31"/>
      <c r="B5200" s="32"/>
      <c r="C5200" s="71" t="s">
        <v>8509</v>
      </c>
      <c r="D5200" s="65"/>
      <c r="E5200" s="65">
        <v>182.4228</v>
      </c>
      <c r="F5200" s="34"/>
      <c r="G5200" s="34"/>
      <c r="H5200" s="33"/>
      <c r="I5200" s="33"/>
      <c r="J5200" s="33"/>
      <c r="K5200" s="33"/>
    </row>
    <row r="5201" spans="1:11" outlineLevel="1" x14ac:dyDescent="0.2">
      <c r="A5201" s="31"/>
      <c r="B5201" s="32"/>
      <c r="C5201" s="71" t="s">
        <v>8510</v>
      </c>
      <c r="D5201" s="65"/>
      <c r="E5201" s="65">
        <v>71.72</v>
      </c>
      <c r="F5201" s="34"/>
      <c r="G5201" s="34"/>
      <c r="H5201" s="33"/>
      <c r="I5201" s="33"/>
      <c r="J5201" s="33"/>
      <c r="K5201" s="33"/>
    </row>
    <row r="5202" spans="1:11" ht="22.5" outlineLevel="1" x14ac:dyDescent="0.2">
      <c r="A5202" s="43">
        <v>403</v>
      </c>
      <c r="B5202" s="44" t="s">
        <v>4413</v>
      </c>
      <c r="C5202" s="59" t="s">
        <v>4414</v>
      </c>
      <c r="D5202" s="68" t="s">
        <v>172</v>
      </c>
      <c r="E5202" s="46">
        <v>279.55707999999998</v>
      </c>
      <c r="F5202" s="47">
        <v>0</v>
      </c>
      <c r="G5202" s="48">
        <f>ROUND(E5202*F5202,2)</f>
        <v>0</v>
      </c>
      <c r="H5202" s="46">
        <v>1.4999999999999999E-2</v>
      </c>
      <c r="I5202" s="46">
        <f>ROUND(E5202*H5202,2)</f>
        <v>4.1900000000000004</v>
      </c>
      <c r="J5202" s="46">
        <v>0</v>
      </c>
      <c r="K5202" s="46">
        <f>ROUND(E5202*J5202,2)</f>
        <v>0</v>
      </c>
    </row>
    <row r="5203" spans="1:11" outlineLevel="1" x14ac:dyDescent="0.2">
      <c r="A5203" s="31"/>
      <c r="B5203" s="32"/>
      <c r="C5203" s="71" t="s">
        <v>8615</v>
      </c>
      <c r="D5203" s="65"/>
      <c r="E5203" s="65">
        <v>254.14279999999999</v>
      </c>
      <c r="F5203" s="34"/>
      <c r="G5203" s="34"/>
      <c r="H5203" s="33"/>
      <c r="I5203" s="33"/>
      <c r="J5203" s="33"/>
      <c r="K5203" s="33"/>
    </row>
    <row r="5204" spans="1:11" outlineLevel="1" x14ac:dyDescent="0.2">
      <c r="A5204" s="31"/>
      <c r="B5204" s="32"/>
      <c r="C5204" s="72" t="s">
        <v>1878</v>
      </c>
      <c r="D5204" s="67"/>
      <c r="E5204" s="67">
        <v>25.414280000000002</v>
      </c>
      <c r="F5204" s="34"/>
      <c r="G5204" s="34"/>
      <c r="H5204" s="33"/>
      <c r="I5204" s="33"/>
      <c r="J5204" s="33"/>
      <c r="K5204" s="33"/>
    </row>
    <row r="5205" spans="1:11" outlineLevel="1" x14ac:dyDescent="0.2">
      <c r="A5205" s="43">
        <v>404</v>
      </c>
      <c r="B5205" s="44" t="s">
        <v>4399</v>
      </c>
      <c r="C5205" s="59" t="s">
        <v>4400</v>
      </c>
      <c r="D5205" s="68" t="s">
        <v>297</v>
      </c>
      <c r="E5205" s="46">
        <v>4.2136899999999997</v>
      </c>
      <c r="F5205" s="47">
        <v>0</v>
      </c>
      <c r="G5205" s="48">
        <f>ROUND(E5205*F5205,2)</f>
        <v>0</v>
      </c>
      <c r="H5205" s="46">
        <v>0</v>
      </c>
      <c r="I5205" s="46">
        <f>ROUND(E5205*H5205,2)</f>
        <v>0</v>
      </c>
      <c r="J5205" s="46">
        <v>0</v>
      </c>
      <c r="K5205" s="46">
        <f>ROUND(E5205*J5205,2)</f>
        <v>0</v>
      </c>
    </row>
    <row r="5206" spans="1:11" outlineLevel="1" x14ac:dyDescent="0.2">
      <c r="A5206" s="31"/>
      <c r="B5206" s="32"/>
      <c r="C5206" s="71" t="s">
        <v>3547</v>
      </c>
      <c r="D5206" s="65"/>
      <c r="E5206" s="65"/>
      <c r="F5206" s="34"/>
      <c r="G5206" s="34"/>
      <c r="H5206" s="33"/>
      <c r="I5206" s="33"/>
      <c r="J5206" s="33"/>
      <c r="K5206" s="33"/>
    </row>
    <row r="5207" spans="1:11" outlineLevel="1" x14ac:dyDescent="0.2">
      <c r="A5207" s="31"/>
      <c r="B5207" s="32"/>
      <c r="C5207" s="71" t="s">
        <v>8616</v>
      </c>
      <c r="D5207" s="65"/>
      <c r="E5207" s="65"/>
      <c r="F5207" s="34"/>
      <c r="G5207" s="34"/>
      <c r="H5207" s="33"/>
      <c r="I5207" s="33"/>
      <c r="J5207" s="33"/>
      <c r="K5207" s="33"/>
    </row>
    <row r="5208" spans="1:11" outlineLevel="1" x14ac:dyDescent="0.2">
      <c r="A5208" s="31"/>
      <c r="B5208" s="32"/>
      <c r="C5208" s="71" t="s">
        <v>8617</v>
      </c>
      <c r="D5208" s="65"/>
      <c r="E5208" s="65">
        <v>4.2136899999999997</v>
      </c>
      <c r="F5208" s="34"/>
      <c r="G5208" s="34"/>
      <c r="H5208" s="33"/>
      <c r="I5208" s="33"/>
      <c r="J5208" s="33"/>
      <c r="K5208" s="33"/>
    </row>
    <row r="5209" spans="1:11" x14ac:dyDescent="0.2">
      <c r="A5209" s="36" t="s">
        <v>148</v>
      </c>
      <c r="B5209" s="37" t="s">
        <v>84</v>
      </c>
      <c r="C5209" s="58" t="s">
        <v>85</v>
      </c>
      <c r="D5209" s="70"/>
      <c r="E5209" s="39"/>
      <c r="F5209" s="40"/>
      <c r="G5209" s="40">
        <f>SUM(G5210:G5316)</f>
        <v>0</v>
      </c>
      <c r="H5209" s="39"/>
      <c r="I5209" s="39">
        <f>SUM(I5210:I5316)</f>
        <v>4.1899999999999986</v>
      </c>
      <c r="J5209" s="39"/>
      <c r="K5209" s="39">
        <f>SUM(K5210:K5316)</f>
        <v>2.42</v>
      </c>
    </row>
    <row r="5210" spans="1:11" ht="22.5" outlineLevel="1" x14ac:dyDescent="0.2">
      <c r="A5210" s="43">
        <v>405</v>
      </c>
      <c r="B5210" s="44" t="s">
        <v>8618</v>
      </c>
      <c r="C5210" s="59" t="s">
        <v>8619</v>
      </c>
      <c r="D5210" s="68" t="s">
        <v>172</v>
      </c>
      <c r="E5210" s="46">
        <v>254.14279999999999</v>
      </c>
      <c r="F5210" s="47">
        <v>0</v>
      </c>
      <c r="G5210" s="48">
        <f>ROUND(E5210*F5210,2)</f>
        <v>0</v>
      </c>
      <c r="H5210" s="46">
        <v>8.3300000000000006E-3</v>
      </c>
      <c r="I5210" s="46">
        <f>ROUND(E5210*H5210,2)</f>
        <v>2.12</v>
      </c>
      <c r="J5210" s="46">
        <v>0</v>
      </c>
      <c r="K5210" s="46">
        <f>ROUND(E5210*J5210,2)</f>
        <v>0</v>
      </c>
    </row>
    <row r="5211" spans="1:11" outlineLevel="1" x14ac:dyDescent="0.2">
      <c r="A5211" s="31"/>
      <c r="B5211" s="32"/>
      <c r="C5211" s="365" t="s">
        <v>8620</v>
      </c>
      <c r="D5211" s="366"/>
      <c r="E5211" s="366"/>
      <c r="F5211" s="366"/>
      <c r="G5211" s="366"/>
      <c r="H5211" s="33"/>
      <c r="I5211" s="33"/>
      <c r="J5211" s="33"/>
      <c r="K5211" s="33"/>
    </row>
    <row r="5212" spans="1:11" outlineLevel="1" x14ac:dyDescent="0.2">
      <c r="A5212" s="31"/>
      <c r="B5212" s="32"/>
      <c r="C5212" s="71" t="s">
        <v>8509</v>
      </c>
      <c r="D5212" s="65"/>
      <c r="E5212" s="65">
        <v>182.4228</v>
      </c>
      <c r="F5212" s="34"/>
      <c r="G5212" s="34"/>
      <c r="H5212" s="33"/>
      <c r="I5212" s="33"/>
      <c r="J5212" s="33"/>
      <c r="K5212" s="33"/>
    </row>
    <row r="5213" spans="1:11" outlineLevel="1" x14ac:dyDescent="0.2">
      <c r="A5213" s="31"/>
      <c r="B5213" s="32"/>
      <c r="C5213" s="71" t="s">
        <v>8510</v>
      </c>
      <c r="D5213" s="65"/>
      <c r="E5213" s="65">
        <v>71.72</v>
      </c>
      <c r="F5213" s="34"/>
      <c r="G5213" s="34"/>
      <c r="H5213" s="33"/>
      <c r="I5213" s="33"/>
      <c r="J5213" s="33"/>
      <c r="K5213" s="33"/>
    </row>
    <row r="5214" spans="1:11" outlineLevel="1" x14ac:dyDescent="0.2">
      <c r="A5214" s="43">
        <v>406</v>
      </c>
      <c r="B5214" s="44" t="s">
        <v>8621</v>
      </c>
      <c r="C5214" s="59" t="s">
        <v>8622</v>
      </c>
      <c r="D5214" s="68" t="s">
        <v>373</v>
      </c>
      <c r="E5214" s="46">
        <v>209.91</v>
      </c>
      <c r="F5214" s="47">
        <v>0</v>
      </c>
      <c r="G5214" s="48">
        <f>ROUND(E5214*F5214,2)</f>
        <v>0</v>
      </c>
      <c r="H5214" s="46">
        <v>9.1E-4</v>
      </c>
      <c r="I5214" s="46">
        <f>ROUND(E5214*H5214,2)</f>
        <v>0.19</v>
      </c>
      <c r="J5214" s="46">
        <v>0</v>
      </c>
      <c r="K5214" s="46">
        <f>ROUND(E5214*J5214,2)</f>
        <v>0</v>
      </c>
    </row>
    <row r="5215" spans="1:11" outlineLevel="1" x14ac:dyDescent="0.2">
      <c r="A5215" s="31"/>
      <c r="B5215" s="32"/>
      <c r="C5215" s="71" t="s">
        <v>8623</v>
      </c>
      <c r="D5215" s="65"/>
      <c r="E5215" s="65">
        <v>46.2</v>
      </c>
      <c r="F5215" s="34"/>
      <c r="G5215" s="34"/>
      <c r="H5215" s="33"/>
      <c r="I5215" s="33"/>
      <c r="J5215" s="33"/>
      <c r="K5215" s="33"/>
    </row>
    <row r="5216" spans="1:11" outlineLevel="1" x14ac:dyDescent="0.2">
      <c r="A5216" s="31"/>
      <c r="B5216" s="32"/>
      <c r="C5216" s="71" t="s">
        <v>8624</v>
      </c>
      <c r="D5216" s="65"/>
      <c r="E5216" s="65">
        <v>32.11</v>
      </c>
      <c r="F5216" s="34"/>
      <c r="G5216" s="34"/>
      <c r="H5216" s="33"/>
      <c r="I5216" s="33"/>
      <c r="J5216" s="33"/>
      <c r="K5216" s="33"/>
    </row>
    <row r="5217" spans="1:11" outlineLevel="1" x14ac:dyDescent="0.2">
      <c r="A5217" s="31"/>
      <c r="B5217" s="32"/>
      <c r="C5217" s="71" t="s">
        <v>8625</v>
      </c>
      <c r="D5217" s="65"/>
      <c r="E5217" s="65">
        <v>131.6</v>
      </c>
      <c r="F5217" s="34"/>
      <c r="G5217" s="34"/>
      <c r="H5217" s="33"/>
      <c r="I5217" s="33"/>
      <c r="J5217" s="33"/>
      <c r="K5217" s="33"/>
    </row>
    <row r="5218" spans="1:11" outlineLevel="1" x14ac:dyDescent="0.2">
      <c r="A5218" s="43">
        <v>407</v>
      </c>
      <c r="B5218" s="44" t="s">
        <v>4422</v>
      </c>
      <c r="C5218" s="59" t="s">
        <v>4423</v>
      </c>
      <c r="D5218" s="68" t="s">
        <v>373</v>
      </c>
      <c r="E5218" s="46">
        <v>36.450000000000003</v>
      </c>
      <c r="F5218" s="47">
        <v>0</v>
      </c>
      <c r="G5218" s="48">
        <f>ROUND(E5218*F5218,2)</f>
        <v>0</v>
      </c>
      <c r="H5218" s="46">
        <v>1.24E-3</v>
      </c>
      <c r="I5218" s="46">
        <f>ROUND(E5218*H5218,2)</f>
        <v>0.05</v>
      </c>
      <c r="J5218" s="46">
        <v>0</v>
      </c>
      <c r="K5218" s="46">
        <f>ROUND(E5218*J5218,2)</f>
        <v>0</v>
      </c>
    </row>
    <row r="5219" spans="1:11" outlineLevel="1" x14ac:dyDescent="0.2">
      <c r="A5219" s="31"/>
      <c r="B5219" s="32"/>
      <c r="C5219" s="71" t="s">
        <v>8626</v>
      </c>
      <c r="D5219" s="65"/>
      <c r="E5219" s="65"/>
      <c r="F5219" s="34"/>
      <c r="G5219" s="34"/>
      <c r="H5219" s="33"/>
      <c r="I5219" s="33"/>
      <c r="J5219" s="33"/>
      <c r="K5219" s="33"/>
    </row>
    <row r="5220" spans="1:11" outlineLevel="1" x14ac:dyDescent="0.2">
      <c r="A5220" s="31"/>
      <c r="B5220" s="32"/>
      <c r="C5220" s="71" t="s">
        <v>8627</v>
      </c>
      <c r="D5220" s="65"/>
      <c r="E5220" s="65">
        <v>36.450000000000003</v>
      </c>
      <c r="F5220" s="34"/>
      <c r="G5220" s="34"/>
      <c r="H5220" s="33"/>
      <c r="I5220" s="33"/>
      <c r="J5220" s="33"/>
      <c r="K5220" s="33"/>
    </row>
    <row r="5221" spans="1:11" outlineLevel="1" x14ac:dyDescent="0.2">
      <c r="A5221" s="43">
        <v>408</v>
      </c>
      <c r="B5221" s="44" t="s">
        <v>8628</v>
      </c>
      <c r="C5221" s="59" t="s">
        <v>8629</v>
      </c>
      <c r="D5221" s="68" t="s">
        <v>373</v>
      </c>
      <c r="E5221" s="46">
        <v>33.090000000000003</v>
      </c>
      <c r="F5221" s="47">
        <v>0</v>
      </c>
      <c r="G5221" s="48">
        <f>ROUND(E5221*F5221,2)</f>
        <v>0</v>
      </c>
      <c r="H5221" s="46">
        <v>2.97E-3</v>
      </c>
      <c r="I5221" s="46">
        <f>ROUND(E5221*H5221,2)</f>
        <v>0.1</v>
      </c>
      <c r="J5221" s="46">
        <v>0</v>
      </c>
      <c r="K5221" s="46">
        <f>ROUND(E5221*J5221,2)</f>
        <v>0</v>
      </c>
    </row>
    <row r="5222" spans="1:11" outlineLevel="1" x14ac:dyDescent="0.2">
      <c r="A5222" s="31"/>
      <c r="B5222" s="32"/>
      <c r="C5222" s="71" t="s">
        <v>8630</v>
      </c>
      <c r="D5222" s="65"/>
      <c r="E5222" s="65"/>
      <c r="F5222" s="34"/>
      <c r="G5222" s="34"/>
      <c r="H5222" s="33"/>
      <c r="I5222" s="33"/>
      <c r="J5222" s="33"/>
      <c r="K5222" s="33"/>
    </row>
    <row r="5223" spans="1:11" outlineLevel="1" x14ac:dyDescent="0.2">
      <c r="A5223" s="31"/>
      <c r="B5223" s="32"/>
      <c r="C5223" s="71" t="s">
        <v>8631</v>
      </c>
      <c r="D5223" s="65"/>
      <c r="E5223" s="65">
        <v>33.090000000000003</v>
      </c>
      <c r="F5223" s="34"/>
      <c r="G5223" s="34"/>
      <c r="H5223" s="33"/>
      <c r="I5223" s="33"/>
      <c r="J5223" s="33"/>
      <c r="K5223" s="33"/>
    </row>
    <row r="5224" spans="1:11" ht="22.5" outlineLevel="1" x14ac:dyDescent="0.2">
      <c r="A5224" s="43">
        <v>409</v>
      </c>
      <c r="B5224" s="44" t="s">
        <v>4428</v>
      </c>
      <c r="C5224" s="59" t="s">
        <v>4429</v>
      </c>
      <c r="D5224" s="68" t="s">
        <v>373</v>
      </c>
      <c r="E5224" s="46">
        <v>150.6</v>
      </c>
      <c r="F5224" s="47">
        <v>0</v>
      </c>
      <c r="G5224" s="48">
        <f>ROUND(E5224*F5224,2)</f>
        <v>0</v>
      </c>
      <c r="H5224" s="46">
        <v>1.1900000000000001E-3</v>
      </c>
      <c r="I5224" s="46">
        <f>ROUND(E5224*H5224,2)</f>
        <v>0.18</v>
      </c>
      <c r="J5224" s="46">
        <v>0</v>
      </c>
      <c r="K5224" s="46">
        <f>ROUND(E5224*J5224,2)</f>
        <v>0</v>
      </c>
    </row>
    <row r="5225" spans="1:11" outlineLevel="1" x14ac:dyDescent="0.2">
      <c r="A5225" s="31"/>
      <c r="B5225" s="32"/>
      <c r="C5225" s="396" t="s">
        <v>4430</v>
      </c>
      <c r="D5225" s="397"/>
      <c r="E5225" s="397"/>
      <c r="F5225" s="397"/>
      <c r="G5225" s="397"/>
      <c r="H5225" s="33"/>
      <c r="I5225" s="33"/>
      <c r="J5225" s="33"/>
      <c r="K5225" s="33"/>
    </row>
    <row r="5226" spans="1:11" outlineLevel="1" x14ac:dyDescent="0.2">
      <c r="A5226" s="31"/>
      <c r="B5226" s="32"/>
      <c r="C5226" s="71" t="s">
        <v>8632</v>
      </c>
      <c r="D5226" s="65"/>
      <c r="E5226" s="65">
        <v>116.9</v>
      </c>
      <c r="F5226" s="34"/>
      <c r="G5226" s="34"/>
      <c r="H5226" s="33"/>
      <c r="I5226" s="33"/>
      <c r="J5226" s="33"/>
      <c r="K5226" s="33"/>
    </row>
    <row r="5227" spans="1:11" outlineLevel="1" x14ac:dyDescent="0.2">
      <c r="A5227" s="31"/>
      <c r="B5227" s="32"/>
      <c r="C5227" s="71" t="s">
        <v>8633</v>
      </c>
      <c r="D5227" s="65"/>
      <c r="E5227" s="65">
        <v>33.700000000000003</v>
      </c>
      <c r="F5227" s="34"/>
      <c r="G5227" s="34"/>
      <c r="H5227" s="33"/>
      <c r="I5227" s="33"/>
      <c r="J5227" s="33"/>
      <c r="K5227" s="33"/>
    </row>
    <row r="5228" spans="1:11" ht="22.5" outlineLevel="1" x14ac:dyDescent="0.2">
      <c r="A5228" s="43">
        <v>410</v>
      </c>
      <c r="B5228" s="44" t="s">
        <v>8634</v>
      </c>
      <c r="C5228" s="59" t="s">
        <v>8635</v>
      </c>
      <c r="D5228" s="68" t="s">
        <v>373</v>
      </c>
      <c r="E5228" s="46">
        <v>41</v>
      </c>
      <c r="F5228" s="47">
        <v>0</v>
      </c>
      <c r="G5228" s="48">
        <f>ROUND(E5228*F5228,2)</f>
        <v>0</v>
      </c>
      <c r="H5228" s="46">
        <v>7.3999999999999999E-4</v>
      </c>
      <c r="I5228" s="46">
        <f>ROUND(E5228*H5228,2)</f>
        <v>0.03</v>
      </c>
      <c r="J5228" s="46">
        <v>0</v>
      </c>
      <c r="K5228" s="46">
        <f>ROUND(E5228*J5228,2)</f>
        <v>0</v>
      </c>
    </row>
    <row r="5229" spans="1:11" outlineLevel="1" x14ac:dyDescent="0.2">
      <c r="A5229" s="31"/>
      <c r="B5229" s="32"/>
      <c r="C5229" s="71" t="s">
        <v>8636</v>
      </c>
      <c r="D5229" s="65"/>
      <c r="E5229" s="65">
        <v>20.5</v>
      </c>
      <c r="F5229" s="34"/>
      <c r="G5229" s="34"/>
      <c r="H5229" s="33"/>
      <c r="I5229" s="33"/>
      <c r="J5229" s="33"/>
      <c r="K5229" s="33"/>
    </row>
    <row r="5230" spans="1:11" outlineLevel="1" x14ac:dyDescent="0.2">
      <c r="A5230" s="31"/>
      <c r="B5230" s="32"/>
      <c r="C5230" s="71" t="s">
        <v>8637</v>
      </c>
      <c r="D5230" s="65"/>
      <c r="E5230" s="65">
        <v>20.5</v>
      </c>
      <c r="F5230" s="34"/>
      <c r="G5230" s="34"/>
      <c r="H5230" s="33"/>
      <c r="I5230" s="33"/>
      <c r="J5230" s="33"/>
      <c r="K5230" s="33"/>
    </row>
    <row r="5231" spans="1:11" ht="22.5" outlineLevel="1" x14ac:dyDescent="0.2">
      <c r="A5231" s="43">
        <v>411</v>
      </c>
      <c r="B5231" s="44" t="s">
        <v>8638</v>
      </c>
      <c r="C5231" s="59" t="s">
        <v>8639</v>
      </c>
      <c r="D5231" s="68" t="s">
        <v>373</v>
      </c>
      <c r="E5231" s="46">
        <v>33</v>
      </c>
      <c r="F5231" s="47">
        <v>0</v>
      </c>
      <c r="G5231" s="48">
        <f>ROUND(E5231*F5231,2)</f>
        <v>0</v>
      </c>
      <c r="H5231" s="46">
        <v>2.1800000000000001E-3</v>
      </c>
      <c r="I5231" s="46">
        <f>ROUND(E5231*H5231,2)</f>
        <v>7.0000000000000007E-2</v>
      </c>
      <c r="J5231" s="46">
        <v>0</v>
      </c>
      <c r="K5231" s="46">
        <f>ROUND(E5231*J5231,2)</f>
        <v>0</v>
      </c>
    </row>
    <row r="5232" spans="1:11" outlineLevel="1" x14ac:dyDescent="0.2">
      <c r="A5232" s="31"/>
      <c r="B5232" s="32"/>
      <c r="C5232" s="71" t="s">
        <v>8640</v>
      </c>
      <c r="D5232" s="65"/>
      <c r="E5232" s="65">
        <v>33</v>
      </c>
      <c r="F5232" s="34"/>
      <c r="G5232" s="34"/>
      <c r="H5232" s="33"/>
      <c r="I5232" s="33"/>
      <c r="J5232" s="33"/>
      <c r="K5232" s="33"/>
    </row>
    <row r="5233" spans="1:11" ht="22.5" outlineLevel="1" x14ac:dyDescent="0.2">
      <c r="A5233" s="43">
        <v>412</v>
      </c>
      <c r="B5233" s="44" t="s">
        <v>8641</v>
      </c>
      <c r="C5233" s="59" t="s">
        <v>8642</v>
      </c>
      <c r="D5233" s="68" t="s">
        <v>373</v>
      </c>
      <c r="E5233" s="46">
        <v>20.5</v>
      </c>
      <c r="F5233" s="47">
        <v>0</v>
      </c>
      <c r="G5233" s="48">
        <f>ROUND(E5233*F5233,2)</f>
        <v>0</v>
      </c>
      <c r="H5233" s="46">
        <v>3.9500000000000004E-3</v>
      </c>
      <c r="I5233" s="46">
        <f>ROUND(E5233*H5233,2)</f>
        <v>0.08</v>
      </c>
      <c r="J5233" s="46">
        <v>0</v>
      </c>
      <c r="K5233" s="46">
        <f>ROUND(E5233*J5233,2)</f>
        <v>0</v>
      </c>
    </row>
    <row r="5234" spans="1:11" outlineLevel="1" x14ac:dyDescent="0.2">
      <c r="A5234" s="31"/>
      <c r="B5234" s="32"/>
      <c r="C5234" s="71" t="s">
        <v>8643</v>
      </c>
      <c r="D5234" s="65"/>
      <c r="E5234" s="65">
        <v>20.5</v>
      </c>
      <c r="F5234" s="34"/>
      <c r="G5234" s="34"/>
      <c r="H5234" s="33"/>
      <c r="I5234" s="33"/>
      <c r="J5234" s="33"/>
      <c r="K5234" s="33"/>
    </row>
    <row r="5235" spans="1:11" outlineLevel="1" x14ac:dyDescent="0.2">
      <c r="A5235" s="43">
        <v>413</v>
      </c>
      <c r="B5235" s="44" t="s">
        <v>8644</v>
      </c>
      <c r="C5235" s="59" t="s">
        <v>8645</v>
      </c>
      <c r="D5235" s="68" t="s">
        <v>373</v>
      </c>
      <c r="E5235" s="46">
        <v>19.649999999999999</v>
      </c>
      <c r="F5235" s="47">
        <v>0</v>
      </c>
      <c r="G5235" s="48">
        <f>ROUND(E5235*F5235,2)</f>
        <v>0</v>
      </c>
      <c r="H5235" s="46">
        <v>1.16E-3</v>
      </c>
      <c r="I5235" s="46">
        <f>ROUND(E5235*H5235,2)</f>
        <v>0.02</v>
      </c>
      <c r="J5235" s="46">
        <v>0</v>
      </c>
      <c r="K5235" s="46">
        <f>ROUND(E5235*J5235,2)</f>
        <v>0</v>
      </c>
    </row>
    <row r="5236" spans="1:11" outlineLevel="1" x14ac:dyDescent="0.2">
      <c r="A5236" s="31"/>
      <c r="B5236" s="32"/>
      <c r="C5236" s="365" t="s">
        <v>8646</v>
      </c>
      <c r="D5236" s="366"/>
      <c r="E5236" s="366"/>
      <c r="F5236" s="366"/>
      <c r="G5236" s="366"/>
      <c r="H5236" s="33"/>
      <c r="I5236" s="33"/>
      <c r="J5236" s="33"/>
      <c r="K5236" s="33"/>
    </row>
    <row r="5237" spans="1:11" outlineLevel="1" x14ac:dyDescent="0.2">
      <c r="A5237" s="31"/>
      <c r="B5237" s="32"/>
      <c r="C5237" s="71" t="s">
        <v>8647</v>
      </c>
      <c r="D5237" s="65"/>
      <c r="E5237" s="65">
        <v>19.649999999999999</v>
      </c>
      <c r="F5237" s="34"/>
      <c r="G5237" s="34"/>
      <c r="H5237" s="33"/>
      <c r="I5237" s="33"/>
      <c r="J5237" s="33"/>
      <c r="K5237" s="33"/>
    </row>
    <row r="5238" spans="1:11" outlineLevel="1" x14ac:dyDescent="0.2">
      <c r="A5238" s="43">
        <v>414</v>
      </c>
      <c r="B5238" s="44" t="s">
        <v>8648</v>
      </c>
      <c r="C5238" s="59" t="s">
        <v>8649</v>
      </c>
      <c r="D5238" s="68" t="s">
        <v>373</v>
      </c>
      <c r="E5238" s="46">
        <v>16.5</v>
      </c>
      <c r="F5238" s="47">
        <v>0</v>
      </c>
      <c r="G5238" s="48">
        <f>ROUND(E5238*F5238,2)</f>
        <v>0</v>
      </c>
      <c r="H5238" s="46">
        <v>1.8799999999999999E-3</v>
      </c>
      <c r="I5238" s="46">
        <f>ROUND(E5238*H5238,2)</f>
        <v>0.03</v>
      </c>
      <c r="J5238" s="46">
        <v>0</v>
      </c>
      <c r="K5238" s="46">
        <f>ROUND(E5238*J5238,2)</f>
        <v>0</v>
      </c>
    </row>
    <row r="5239" spans="1:11" outlineLevel="1" x14ac:dyDescent="0.2">
      <c r="A5239" s="31"/>
      <c r="B5239" s="32"/>
      <c r="C5239" s="365" t="s">
        <v>8646</v>
      </c>
      <c r="D5239" s="366"/>
      <c r="E5239" s="366"/>
      <c r="F5239" s="366"/>
      <c r="G5239" s="366"/>
      <c r="H5239" s="33"/>
      <c r="I5239" s="33"/>
      <c r="J5239" s="33"/>
      <c r="K5239" s="33"/>
    </row>
    <row r="5240" spans="1:11" outlineLevel="1" x14ac:dyDescent="0.2">
      <c r="A5240" s="31"/>
      <c r="B5240" s="32"/>
      <c r="C5240" s="71" t="s">
        <v>8650</v>
      </c>
      <c r="D5240" s="65"/>
      <c r="E5240" s="65">
        <v>16.5</v>
      </c>
      <c r="F5240" s="34"/>
      <c r="G5240" s="34"/>
      <c r="H5240" s="33"/>
      <c r="I5240" s="33"/>
      <c r="J5240" s="33"/>
      <c r="K5240" s="33"/>
    </row>
    <row r="5241" spans="1:11" ht="22.5" outlineLevel="1" x14ac:dyDescent="0.2">
      <c r="A5241" s="43">
        <v>415</v>
      </c>
      <c r="B5241" s="44" t="s">
        <v>8651</v>
      </c>
      <c r="C5241" s="59" t="s">
        <v>8652</v>
      </c>
      <c r="D5241" s="68" t="s">
        <v>373</v>
      </c>
      <c r="E5241" s="46">
        <v>2</v>
      </c>
      <c r="F5241" s="47">
        <v>0</v>
      </c>
      <c r="G5241" s="48">
        <f>ROUND(E5241*F5241,2)</f>
        <v>0</v>
      </c>
      <c r="H5241" s="46">
        <v>3.1700000000000001E-3</v>
      </c>
      <c r="I5241" s="46">
        <f>ROUND(E5241*H5241,2)</f>
        <v>0.01</v>
      </c>
      <c r="J5241" s="46">
        <v>0</v>
      </c>
      <c r="K5241" s="46">
        <f>ROUND(E5241*J5241,2)</f>
        <v>0</v>
      </c>
    </row>
    <row r="5242" spans="1:11" outlineLevel="1" x14ac:dyDescent="0.2">
      <c r="A5242" s="31"/>
      <c r="B5242" s="32"/>
      <c r="C5242" s="365" t="s">
        <v>4441</v>
      </c>
      <c r="D5242" s="366"/>
      <c r="E5242" s="366"/>
      <c r="F5242" s="366"/>
      <c r="G5242" s="366"/>
      <c r="H5242" s="33"/>
      <c r="I5242" s="33"/>
      <c r="J5242" s="33"/>
      <c r="K5242" s="33"/>
    </row>
    <row r="5243" spans="1:11" outlineLevel="1" x14ac:dyDescent="0.2">
      <c r="A5243" s="31"/>
      <c r="B5243" s="32"/>
      <c r="C5243" s="71" t="s">
        <v>8653</v>
      </c>
      <c r="D5243" s="65"/>
      <c r="E5243" s="65">
        <v>2</v>
      </c>
      <c r="F5243" s="34"/>
      <c r="G5243" s="34"/>
      <c r="H5243" s="33"/>
      <c r="I5243" s="33"/>
      <c r="J5243" s="33"/>
      <c r="K5243" s="33"/>
    </row>
    <row r="5244" spans="1:11" ht="22.5" outlineLevel="1" x14ac:dyDescent="0.2">
      <c r="A5244" s="43">
        <v>416</v>
      </c>
      <c r="B5244" s="44" t="s">
        <v>4439</v>
      </c>
      <c r="C5244" s="59" t="s">
        <v>4440</v>
      </c>
      <c r="D5244" s="68" t="s">
        <v>373</v>
      </c>
      <c r="E5244" s="46">
        <v>91</v>
      </c>
      <c r="F5244" s="47">
        <v>0</v>
      </c>
      <c r="G5244" s="48">
        <f>ROUND(E5244*F5244,2)</f>
        <v>0</v>
      </c>
      <c r="H5244" s="46">
        <v>3.5400000000000002E-3</v>
      </c>
      <c r="I5244" s="46">
        <f>ROUND(E5244*H5244,2)</f>
        <v>0.32</v>
      </c>
      <c r="J5244" s="46">
        <v>0</v>
      </c>
      <c r="K5244" s="46">
        <f>ROUND(E5244*J5244,2)</f>
        <v>0</v>
      </c>
    </row>
    <row r="5245" spans="1:11" outlineLevel="1" x14ac:dyDescent="0.2">
      <c r="A5245" s="31"/>
      <c r="B5245" s="32"/>
      <c r="C5245" s="365" t="s">
        <v>4441</v>
      </c>
      <c r="D5245" s="366"/>
      <c r="E5245" s="366"/>
      <c r="F5245" s="366"/>
      <c r="G5245" s="366"/>
      <c r="H5245" s="33"/>
      <c r="I5245" s="33"/>
      <c r="J5245" s="33"/>
      <c r="K5245" s="33"/>
    </row>
    <row r="5246" spans="1:11" outlineLevel="1" x14ac:dyDescent="0.2">
      <c r="A5246" s="31"/>
      <c r="B5246" s="32"/>
      <c r="C5246" s="71" t="s">
        <v>8654</v>
      </c>
      <c r="D5246" s="65"/>
      <c r="E5246" s="65">
        <v>15</v>
      </c>
      <c r="F5246" s="34"/>
      <c r="G5246" s="34"/>
      <c r="H5246" s="33"/>
      <c r="I5246" s="33"/>
      <c r="J5246" s="33"/>
      <c r="K5246" s="33"/>
    </row>
    <row r="5247" spans="1:11" outlineLevel="1" x14ac:dyDescent="0.2">
      <c r="A5247" s="31"/>
      <c r="B5247" s="32"/>
      <c r="C5247" s="71" t="s">
        <v>8655</v>
      </c>
      <c r="D5247" s="65"/>
      <c r="E5247" s="65">
        <v>76</v>
      </c>
      <c r="F5247" s="34"/>
      <c r="G5247" s="34"/>
      <c r="H5247" s="33"/>
      <c r="I5247" s="33"/>
      <c r="J5247" s="33"/>
      <c r="K5247" s="33"/>
    </row>
    <row r="5248" spans="1:11" ht="22.5" outlineLevel="1" x14ac:dyDescent="0.2">
      <c r="A5248" s="43">
        <v>417</v>
      </c>
      <c r="B5248" s="44" t="s">
        <v>4445</v>
      </c>
      <c r="C5248" s="59" t="s">
        <v>4446</v>
      </c>
      <c r="D5248" s="68" t="s">
        <v>373</v>
      </c>
      <c r="E5248" s="46">
        <v>153.91999999999999</v>
      </c>
      <c r="F5248" s="47">
        <v>0</v>
      </c>
      <c r="G5248" s="48">
        <f>ROUND(E5248*F5248,2)</f>
        <v>0</v>
      </c>
      <c r="H5248" s="46">
        <v>2.3999999999999998E-3</v>
      </c>
      <c r="I5248" s="46">
        <f>ROUND(E5248*H5248,2)</f>
        <v>0.37</v>
      </c>
      <c r="J5248" s="46">
        <v>0</v>
      </c>
      <c r="K5248" s="46">
        <f>ROUND(E5248*J5248,2)</f>
        <v>0</v>
      </c>
    </row>
    <row r="5249" spans="1:11" outlineLevel="1" x14ac:dyDescent="0.2">
      <c r="A5249" s="31"/>
      <c r="B5249" s="32"/>
      <c r="C5249" s="365" t="s">
        <v>4447</v>
      </c>
      <c r="D5249" s="366"/>
      <c r="E5249" s="366"/>
      <c r="F5249" s="366"/>
      <c r="G5249" s="366"/>
      <c r="H5249" s="33"/>
      <c r="I5249" s="33"/>
      <c r="J5249" s="33"/>
      <c r="K5249" s="33"/>
    </row>
    <row r="5250" spans="1:11" outlineLevel="1" x14ac:dyDescent="0.2">
      <c r="A5250" s="31"/>
      <c r="B5250" s="32"/>
      <c r="C5250" s="71" t="s">
        <v>8656</v>
      </c>
      <c r="D5250" s="65"/>
      <c r="E5250" s="65">
        <v>92.77</v>
      </c>
      <c r="F5250" s="34"/>
      <c r="G5250" s="34"/>
      <c r="H5250" s="33"/>
      <c r="I5250" s="33"/>
      <c r="J5250" s="33"/>
      <c r="K5250" s="33"/>
    </row>
    <row r="5251" spans="1:11" outlineLevel="1" x14ac:dyDescent="0.2">
      <c r="A5251" s="31"/>
      <c r="B5251" s="32"/>
      <c r="C5251" s="71" t="s">
        <v>8657</v>
      </c>
      <c r="D5251" s="65"/>
      <c r="E5251" s="65">
        <v>24.08</v>
      </c>
      <c r="F5251" s="34"/>
      <c r="G5251" s="34"/>
      <c r="H5251" s="33"/>
      <c r="I5251" s="33"/>
      <c r="J5251" s="33"/>
      <c r="K5251" s="33"/>
    </row>
    <row r="5252" spans="1:11" outlineLevel="1" x14ac:dyDescent="0.2">
      <c r="A5252" s="31"/>
      <c r="B5252" s="32"/>
      <c r="C5252" s="71" t="s">
        <v>8658</v>
      </c>
      <c r="D5252" s="65"/>
      <c r="E5252" s="65">
        <v>37.07</v>
      </c>
      <c r="F5252" s="34"/>
      <c r="G5252" s="34"/>
      <c r="H5252" s="33"/>
      <c r="I5252" s="33"/>
      <c r="J5252" s="33"/>
      <c r="K5252" s="33"/>
    </row>
    <row r="5253" spans="1:11" ht="22.5" outlineLevel="1" x14ac:dyDescent="0.2">
      <c r="A5253" s="51">
        <v>418</v>
      </c>
      <c r="B5253" s="52" t="s">
        <v>4451</v>
      </c>
      <c r="C5253" s="60" t="s">
        <v>4452</v>
      </c>
      <c r="D5253" s="69" t="s">
        <v>505</v>
      </c>
      <c r="E5253" s="54">
        <v>9</v>
      </c>
      <c r="F5253" s="55">
        <v>0</v>
      </c>
      <c r="G5253" s="56">
        <f>ROUND(E5253*F5253,2)</f>
        <v>0</v>
      </c>
      <c r="H5253" s="54">
        <v>5.0000000000000001E-4</v>
      </c>
      <c r="I5253" s="54">
        <f>ROUND(E5253*H5253,2)</f>
        <v>0</v>
      </c>
      <c r="J5253" s="54">
        <v>0</v>
      </c>
      <c r="K5253" s="54">
        <f>ROUND(E5253*J5253,2)</f>
        <v>0</v>
      </c>
    </row>
    <row r="5254" spans="1:11" ht="22.5" outlineLevel="1" x14ac:dyDescent="0.2">
      <c r="A5254" s="43">
        <v>419</v>
      </c>
      <c r="B5254" s="44" t="s">
        <v>4463</v>
      </c>
      <c r="C5254" s="59" t="s">
        <v>4464</v>
      </c>
      <c r="D5254" s="68" t="s">
        <v>373</v>
      </c>
      <c r="E5254" s="46">
        <v>18.149999999999999</v>
      </c>
      <c r="F5254" s="47">
        <v>0</v>
      </c>
      <c r="G5254" s="48">
        <f>ROUND(E5254*F5254,2)</f>
        <v>0</v>
      </c>
      <c r="H5254" s="46">
        <v>2.3600000000000001E-3</v>
      </c>
      <c r="I5254" s="46">
        <f>ROUND(E5254*H5254,2)</f>
        <v>0.04</v>
      </c>
      <c r="J5254" s="46">
        <v>0</v>
      </c>
      <c r="K5254" s="46">
        <f>ROUND(E5254*J5254,2)</f>
        <v>0</v>
      </c>
    </row>
    <row r="5255" spans="1:11" outlineLevel="1" x14ac:dyDescent="0.2">
      <c r="A5255" s="31"/>
      <c r="B5255" s="32"/>
      <c r="C5255" s="365" t="s">
        <v>4461</v>
      </c>
      <c r="D5255" s="366"/>
      <c r="E5255" s="366"/>
      <c r="F5255" s="366"/>
      <c r="G5255" s="366"/>
      <c r="H5255" s="33"/>
      <c r="I5255" s="33"/>
      <c r="J5255" s="33"/>
      <c r="K5255" s="33"/>
    </row>
    <row r="5256" spans="1:11" outlineLevel="1" x14ac:dyDescent="0.2">
      <c r="A5256" s="31"/>
      <c r="B5256" s="32"/>
      <c r="C5256" s="71" t="s">
        <v>8659</v>
      </c>
      <c r="D5256" s="65"/>
      <c r="E5256" s="65"/>
      <c r="F5256" s="34"/>
      <c r="G5256" s="34"/>
      <c r="H5256" s="33"/>
      <c r="I5256" s="33"/>
      <c r="J5256" s="33"/>
      <c r="K5256" s="33"/>
    </row>
    <row r="5257" spans="1:11" outlineLevel="1" x14ac:dyDescent="0.2">
      <c r="A5257" s="31"/>
      <c r="B5257" s="32"/>
      <c r="C5257" s="71" t="s">
        <v>8660</v>
      </c>
      <c r="D5257" s="65"/>
      <c r="E5257" s="65">
        <v>18.149999999999999</v>
      </c>
      <c r="F5257" s="34"/>
      <c r="G5257" s="34"/>
      <c r="H5257" s="33"/>
      <c r="I5257" s="33"/>
      <c r="J5257" s="33"/>
      <c r="K5257" s="33"/>
    </row>
    <row r="5258" spans="1:11" ht="22.5" outlineLevel="1" x14ac:dyDescent="0.2">
      <c r="A5258" s="43">
        <v>420</v>
      </c>
      <c r="B5258" s="44" t="s">
        <v>4469</v>
      </c>
      <c r="C5258" s="59" t="s">
        <v>4470</v>
      </c>
      <c r="D5258" s="68" t="s">
        <v>373</v>
      </c>
      <c r="E5258" s="46">
        <v>178.75</v>
      </c>
      <c r="F5258" s="47">
        <v>0</v>
      </c>
      <c r="G5258" s="48">
        <f>ROUND(E5258*F5258,2)</f>
        <v>0</v>
      </c>
      <c r="H5258" s="46">
        <v>2.8900000000000002E-3</v>
      </c>
      <c r="I5258" s="46">
        <f>ROUND(E5258*H5258,2)</f>
        <v>0.52</v>
      </c>
      <c r="J5258" s="46">
        <v>0</v>
      </c>
      <c r="K5258" s="46">
        <f>ROUND(E5258*J5258,2)</f>
        <v>0</v>
      </c>
    </row>
    <row r="5259" spans="1:11" outlineLevel="1" x14ac:dyDescent="0.2">
      <c r="A5259" s="31"/>
      <c r="B5259" s="32"/>
      <c r="C5259" s="365" t="s">
        <v>4461</v>
      </c>
      <c r="D5259" s="366"/>
      <c r="E5259" s="366"/>
      <c r="F5259" s="366"/>
      <c r="G5259" s="366"/>
      <c r="H5259" s="33"/>
      <c r="I5259" s="33"/>
      <c r="J5259" s="33"/>
      <c r="K5259" s="33"/>
    </row>
    <row r="5260" spans="1:11" outlineLevel="1" x14ac:dyDescent="0.2">
      <c r="A5260" s="31"/>
      <c r="B5260" s="32"/>
      <c r="C5260" s="71" t="s">
        <v>8661</v>
      </c>
      <c r="D5260" s="65"/>
      <c r="E5260" s="65">
        <v>7.92</v>
      </c>
      <c r="F5260" s="34"/>
      <c r="G5260" s="34"/>
      <c r="H5260" s="33"/>
      <c r="I5260" s="33"/>
      <c r="J5260" s="33"/>
      <c r="K5260" s="33"/>
    </row>
    <row r="5261" spans="1:11" outlineLevel="1" x14ac:dyDescent="0.2">
      <c r="A5261" s="31"/>
      <c r="B5261" s="32"/>
      <c r="C5261" s="71" t="s">
        <v>8662</v>
      </c>
      <c r="D5261" s="65"/>
      <c r="E5261" s="65">
        <v>117.04</v>
      </c>
      <c r="F5261" s="34"/>
      <c r="G5261" s="34"/>
      <c r="H5261" s="33"/>
      <c r="I5261" s="33"/>
      <c r="J5261" s="33"/>
      <c r="K5261" s="33"/>
    </row>
    <row r="5262" spans="1:11" outlineLevel="1" x14ac:dyDescent="0.2">
      <c r="A5262" s="31"/>
      <c r="B5262" s="32"/>
      <c r="C5262" s="71" t="s">
        <v>8663</v>
      </c>
      <c r="D5262" s="65"/>
      <c r="E5262" s="65">
        <v>9.9</v>
      </c>
      <c r="F5262" s="34"/>
      <c r="G5262" s="34"/>
      <c r="H5262" s="33"/>
      <c r="I5262" s="33"/>
      <c r="J5262" s="33"/>
      <c r="K5262" s="33"/>
    </row>
    <row r="5263" spans="1:11" outlineLevel="1" x14ac:dyDescent="0.2">
      <c r="A5263" s="31"/>
      <c r="B5263" s="32"/>
      <c r="C5263" s="71" t="s">
        <v>8664</v>
      </c>
      <c r="D5263" s="65"/>
      <c r="E5263" s="65">
        <v>17.82</v>
      </c>
      <c r="F5263" s="34"/>
      <c r="G5263" s="34"/>
      <c r="H5263" s="33"/>
      <c r="I5263" s="33"/>
      <c r="J5263" s="33"/>
      <c r="K5263" s="33"/>
    </row>
    <row r="5264" spans="1:11" outlineLevel="1" x14ac:dyDescent="0.2">
      <c r="A5264" s="31"/>
      <c r="B5264" s="32"/>
      <c r="C5264" s="71" t="s">
        <v>8665</v>
      </c>
      <c r="D5264" s="65"/>
      <c r="E5264" s="65">
        <v>1.87</v>
      </c>
      <c r="F5264" s="34"/>
      <c r="G5264" s="34"/>
      <c r="H5264" s="33"/>
      <c r="I5264" s="33"/>
      <c r="J5264" s="33"/>
      <c r="K5264" s="33"/>
    </row>
    <row r="5265" spans="1:11" outlineLevel="1" x14ac:dyDescent="0.2">
      <c r="A5265" s="31"/>
      <c r="B5265" s="32"/>
      <c r="C5265" s="71" t="s">
        <v>8666</v>
      </c>
      <c r="D5265" s="65"/>
      <c r="E5265" s="65">
        <v>3.08</v>
      </c>
      <c r="F5265" s="34"/>
      <c r="G5265" s="34"/>
      <c r="H5265" s="33"/>
      <c r="I5265" s="33"/>
      <c r="J5265" s="33"/>
      <c r="K5265" s="33"/>
    </row>
    <row r="5266" spans="1:11" outlineLevel="1" x14ac:dyDescent="0.2">
      <c r="A5266" s="31"/>
      <c r="B5266" s="32"/>
      <c r="C5266" s="71" t="s">
        <v>8667</v>
      </c>
      <c r="D5266" s="65"/>
      <c r="E5266" s="65">
        <v>21.12</v>
      </c>
      <c r="F5266" s="34"/>
      <c r="G5266" s="34"/>
      <c r="H5266" s="33"/>
      <c r="I5266" s="33"/>
      <c r="J5266" s="33"/>
      <c r="K5266" s="33"/>
    </row>
    <row r="5267" spans="1:11" ht="22.5" outlineLevel="1" x14ac:dyDescent="0.2">
      <c r="A5267" s="43">
        <v>421</v>
      </c>
      <c r="B5267" s="44" t="s">
        <v>4486</v>
      </c>
      <c r="C5267" s="59" t="s">
        <v>4487</v>
      </c>
      <c r="D5267" s="68" t="s">
        <v>373</v>
      </c>
      <c r="E5267" s="46">
        <v>2.69</v>
      </c>
      <c r="F5267" s="47">
        <v>0</v>
      </c>
      <c r="G5267" s="48">
        <f>ROUND(E5267*F5267,2)</f>
        <v>0</v>
      </c>
      <c r="H5267" s="46">
        <v>3.6800000000000001E-3</v>
      </c>
      <c r="I5267" s="46">
        <f>ROUND(E5267*H5267,2)</f>
        <v>0.01</v>
      </c>
      <c r="J5267" s="46">
        <v>0</v>
      </c>
      <c r="K5267" s="46">
        <f>ROUND(E5267*J5267,2)</f>
        <v>0</v>
      </c>
    </row>
    <row r="5268" spans="1:11" outlineLevel="1" x14ac:dyDescent="0.2">
      <c r="A5268" s="31"/>
      <c r="B5268" s="32"/>
      <c r="C5268" s="365" t="s">
        <v>4461</v>
      </c>
      <c r="D5268" s="366"/>
      <c r="E5268" s="366"/>
      <c r="F5268" s="366"/>
      <c r="G5268" s="366"/>
      <c r="H5268" s="33"/>
      <c r="I5268" s="33"/>
      <c r="J5268" s="33"/>
      <c r="K5268" s="33"/>
    </row>
    <row r="5269" spans="1:11" outlineLevel="1" x14ac:dyDescent="0.2">
      <c r="A5269" s="31"/>
      <c r="B5269" s="32"/>
      <c r="C5269" s="71" t="s">
        <v>8668</v>
      </c>
      <c r="D5269" s="65"/>
      <c r="E5269" s="65"/>
      <c r="F5269" s="34"/>
      <c r="G5269" s="34"/>
      <c r="H5269" s="33"/>
      <c r="I5269" s="33"/>
      <c r="J5269" s="33"/>
      <c r="K5269" s="33"/>
    </row>
    <row r="5270" spans="1:11" outlineLevel="1" x14ac:dyDescent="0.2">
      <c r="A5270" s="31"/>
      <c r="B5270" s="32"/>
      <c r="C5270" s="71" t="s">
        <v>8669</v>
      </c>
      <c r="D5270" s="65"/>
      <c r="E5270" s="65">
        <v>2.69</v>
      </c>
      <c r="F5270" s="34"/>
      <c r="G5270" s="34"/>
      <c r="H5270" s="33"/>
      <c r="I5270" s="33"/>
      <c r="J5270" s="33"/>
      <c r="K5270" s="33"/>
    </row>
    <row r="5271" spans="1:11" ht="22.5" outlineLevel="1" x14ac:dyDescent="0.2">
      <c r="A5271" s="43">
        <v>422</v>
      </c>
      <c r="B5271" s="44" t="s">
        <v>4491</v>
      </c>
      <c r="C5271" s="59" t="s">
        <v>4492</v>
      </c>
      <c r="D5271" s="68" t="s">
        <v>373</v>
      </c>
      <c r="E5271" s="46">
        <v>14.57</v>
      </c>
      <c r="F5271" s="47">
        <v>0</v>
      </c>
      <c r="G5271" s="48">
        <f>ROUND(E5271*F5271,2)</f>
        <v>0</v>
      </c>
      <c r="H5271" s="46">
        <v>3.63E-3</v>
      </c>
      <c r="I5271" s="46">
        <f>ROUND(E5271*H5271,2)</f>
        <v>0.05</v>
      </c>
      <c r="J5271" s="46">
        <v>0</v>
      </c>
      <c r="K5271" s="46">
        <f>ROUND(E5271*J5271,2)</f>
        <v>0</v>
      </c>
    </row>
    <row r="5272" spans="1:11" outlineLevel="1" x14ac:dyDescent="0.2">
      <c r="A5272" s="31"/>
      <c r="B5272" s="32"/>
      <c r="C5272" s="71" t="s">
        <v>8670</v>
      </c>
      <c r="D5272" s="65"/>
      <c r="E5272" s="65"/>
      <c r="F5272" s="34"/>
      <c r="G5272" s="34"/>
      <c r="H5272" s="33"/>
      <c r="I5272" s="33"/>
      <c r="J5272" s="33"/>
      <c r="K5272" s="33"/>
    </row>
    <row r="5273" spans="1:11" outlineLevel="1" x14ac:dyDescent="0.2">
      <c r="A5273" s="31"/>
      <c r="B5273" s="32"/>
      <c r="C5273" s="71" t="s">
        <v>8671</v>
      </c>
      <c r="D5273" s="65"/>
      <c r="E5273" s="65">
        <v>9.24</v>
      </c>
      <c r="F5273" s="34"/>
      <c r="G5273" s="34"/>
      <c r="H5273" s="33"/>
      <c r="I5273" s="33"/>
      <c r="J5273" s="33"/>
      <c r="K5273" s="33"/>
    </row>
    <row r="5274" spans="1:11" outlineLevel="1" x14ac:dyDescent="0.2">
      <c r="A5274" s="31"/>
      <c r="B5274" s="32"/>
      <c r="C5274" s="71" t="s">
        <v>8672</v>
      </c>
      <c r="D5274" s="65"/>
      <c r="E5274" s="65">
        <v>0.66</v>
      </c>
      <c r="F5274" s="34"/>
      <c r="G5274" s="34"/>
      <c r="H5274" s="33"/>
      <c r="I5274" s="33"/>
      <c r="J5274" s="33"/>
      <c r="K5274" s="33"/>
    </row>
    <row r="5275" spans="1:11" outlineLevel="1" x14ac:dyDescent="0.2">
      <c r="A5275" s="31"/>
      <c r="B5275" s="32"/>
      <c r="C5275" s="71" t="s">
        <v>8673</v>
      </c>
      <c r="D5275" s="65"/>
      <c r="E5275" s="65">
        <v>1.87</v>
      </c>
      <c r="F5275" s="34"/>
      <c r="G5275" s="34"/>
      <c r="H5275" s="33"/>
      <c r="I5275" s="33"/>
      <c r="J5275" s="33"/>
      <c r="K5275" s="33"/>
    </row>
    <row r="5276" spans="1:11" outlineLevel="1" x14ac:dyDescent="0.2">
      <c r="A5276" s="31"/>
      <c r="B5276" s="32"/>
      <c r="C5276" s="71" t="s">
        <v>8674</v>
      </c>
      <c r="D5276" s="65"/>
      <c r="E5276" s="65">
        <v>2.8</v>
      </c>
      <c r="F5276" s="34"/>
      <c r="G5276" s="34"/>
      <c r="H5276" s="33"/>
      <c r="I5276" s="33"/>
      <c r="J5276" s="33"/>
      <c r="K5276" s="33"/>
    </row>
    <row r="5277" spans="1:11" outlineLevel="1" x14ac:dyDescent="0.2">
      <c r="A5277" s="43">
        <v>423</v>
      </c>
      <c r="B5277" s="44" t="s">
        <v>4508</v>
      </c>
      <c r="C5277" s="59" t="s">
        <v>4509</v>
      </c>
      <c r="D5277" s="68" t="s">
        <v>172</v>
      </c>
      <c r="E5277" s="46">
        <v>246.07929999999999</v>
      </c>
      <c r="F5277" s="47">
        <v>0</v>
      </c>
      <c r="G5277" s="48">
        <f>ROUND(E5277*F5277,2)</f>
        <v>0</v>
      </c>
      <c r="H5277" s="46">
        <v>0</v>
      </c>
      <c r="I5277" s="46">
        <f>ROUND(E5277*H5277,2)</f>
        <v>0</v>
      </c>
      <c r="J5277" s="46">
        <v>7.3200000000000001E-3</v>
      </c>
      <c r="K5277" s="46">
        <f>ROUND(E5277*J5277,2)</f>
        <v>1.8</v>
      </c>
    </row>
    <row r="5278" spans="1:11" outlineLevel="1" x14ac:dyDescent="0.2">
      <c r="A5278" s="31"/>
      <c r="B5278" s="32"/>
      <c r="C5278" s="71" t="s">
        <v>8500</v>
      </c>
      <c r="D5278" s="65"/>
      <c r="E5278" s="65">
        <v>175.8416</v>
      </c>
      <c r="F5278" s="34"/>
      <c r="G5278" s="34"/>
      <c r="H5278" s="33"/>
      <c r="I5278" s="33"/>
      <c r="J5278" s="33"/>
      <c r="K5278" s="33"/>
    </row>
    <row r="5279" spans="1:11" outlineLevel="1" x14ac:dyDescent="0.2">
      <c r="A5279" s="31"/>
      <c r="B5279" s="32"/>
      <c r="C5279" s="71" t="s">
        <v>8501</v>
      </c>
      <c r="D5279" s="65"/>
      <c r="E5279" s="65">
        <v>70.237700000000004</v>
      </c>
      <c r="F5279" s="34"/>
      <c r="G5279" s="34"/>
      <c r="H5279" s="33"/>
      <c r="I5279" s="33"/>
      <c r="J5279" s="33"/>
      <c r="K5279" s="33"/>
    </row>
    <row r="5280" spans="1:11" ht="22.5" outlineLevel="1" x14ac:dyDescent="0.2">
      <c r="A5280" s="43">
        <v>424</v>
      </c>
      <c r="B5280" s="44" t="s">
        <v>4518</v>
      </c>
      <c r="C5280" s="59" t="s">
        <v>4519</v>
      </c>
      <c r="D5280" s="68" t="s">
        <v>373</v>
      </c>
      <c r="E5280" s="46">
        <v>15.53</v>
      </c>
      <c r="F5280" s="47">
        <v>0</v>
      </c>
      <c r="G5280" s="48">
        <f>ROUND(E5280*F5280,2)</f>
        <v>0</v>
      </c>
      <c r="H5280" s="46">
        <v>0</v>
      </c>
      <c r="I5280" s="46">
        <f>ROUND(E5280*H5280,2)</f>
        <v>0</v>
      </c>
      <c r="J5280" s="46">
        <v>2.0500000000000002E-3</v>
      </c>
      <c r="K5280" s="46">
        <f>ROUND(E5280*J5280,2)</f>
        <v>0.03</v>
      </c>
    </row>
    <row r="5281" spans="1:11" outlineLevel="1" x14ac:dyDescent="0.2">
      <c r="A5281" s="31"/>
      <c r="B5281" s="32"/>
      <c r="C5281" s="71" t="s">
        <v>8675</v>
      </c>
      <c r="D5281" s="65"/>
      <c r="E5281" s="65">
        <v>15.53</v>
      </c>
      <c r="F5281" s="34"/>
      <c r="G5281" s="34"/>
      <c r="H5281" s="33"/>
      <c r="I5281" s="33"/>
      <c r="J5281" s="33"/>
      <c r="K5281" s="33"/>
    </row>
    <row r="5282" spans="1:11" outlineLevel="1" x14ac:dyDescent="0.2">
      <c r="A5282" s="43">
        <v>425</v>
      </c>
      <c r="B5282" s="44" t="s">
        <v>4542</v>
      </c>
      <c r="C5282" s="59" t="s">
        <v>4543</v>
      </c>
      <c r="D5282" s="68" t="s">
        <v>373</v>
      </c>
      <c r="E5282" s="46">
        <v>36.700000000000003</v>
      </c>
      <c r="F5282" s="47">
        <v>0</v>
      </c>
      <c r="G5282" s="48">
        <f>ROUND(E5282*F5282,2)</f>
        <v>0</v>
      </c>
      <c r="H5282" s="46">
        <v>0</v>
      </c>
      <c r="I5282" s="46">
        <f>ROUND(E5282*H5282,2)</f>
        <v>0</v>
      </c>
      <c r="J5282" s="46">
        <v>3.3600000000000001E-3</v>
      </c>
      <c r="K5282" s="46">
        <f>ROUND(E5282*J5282,2)</f>
        <v>0.12</v>
      </c>
    </row>
    <row r="5283" spans="1:11" outlineLevel="1" x14ac:dyDescent="0.2">
      <c r="A5283" s="31"/>
      <c r="B5283" s="32"/>
      <c r="C5283" s="71" t="s">
        <v>8676</v>
      </c>
      <c r="D5283" s="65"/>
      <c r="E5283" s="65">
        <v>36.700000000000003</v>
      </c>
      <c r="F5283" s="34"/>
      <c r="G5283" s="34"/>
      <c r="H5283" s="33"/>
      <c r="I5283" s="33"/>
      <c r="J5283" s="33"/>
      <c r="K5283" s="33"/>
    </row>
    <row r="5284" spans="1:11" ht="22.5" outlineLevel="1" x14ac:dyDescent="0.2">
      <c r="A5284" s="43">
        <v>426</v>
      </c>
      <c r="B5284" s="44" t="s">
        <v>8677</v>
      </c>
      <c r="C5284" s="59" t="s">
        <v>8678</v>
      </c>
      <c r="D5284" s="68" t="s">
        <v>373</v>
      </c>
      <c r="E5284" s="46">
        <v>15.52</v>
      </c>
      <c r="F5284" s="47">
        <v>0</v>
      </c>
      <c r="G5284" s="48">
        <f>ROUND(E5284*F5284,2)</f>
        <v>0</v>
      </c>
      <c r="H5284" s="46">
        <v>0</v>
      </c>
      <c r="I5284" s="46">
        <f>ROUND(E5284*H5284,2)</f>
        <v>0</v>
      </c>
      <c r="J5284" s="46">
        <v>1.92E-3</v>
      </c>
      <c r="K5284" s="46">
        <f>ROUND(E5284*J5284,2)</f>
        <v>0.03</v>
      </c>
    </row>
    <row r="5285" spans="1:11" outlineLevel="1" x14ac:dyDescent="0.2">
      <c r="A5285" s="31"/>
      <c r="B5285" s="32"/>
      <c r="C5285" s="71" t="s">
        <v>8679</v>
      </c>
      <c r="D5285" s="65"/>
      <c r="E5285" s="65">
        <v>15.52</v>
      </c>
      <c r="F5285" s="34"/>
      <c r="G5285" s="34"/>
      <c r="H5285" s="33"/>
      <c r="I5285" s="33"/>
      <c r="J5285" s="33"/>
      <c r="K5285" s="33"/>
    </row>
    <row r="5286" spans="1:11" outlineLevel="1" x14ac:dyDescent="0.2">
      <c r="A5286" s="43">
        <v>427</v>
      </c>
      <c r="B5286" s="44" t="s">
        <v>4560</v>
      </c>
      <c r="C5286" s="59" t="s">
        <v>4561</v>
      </c>
      <c r="D5286" s="68" t="s">
        <v>373</v>
      </c>
      <c r="E5286" s="46">
        <v>209.68</v>
      </c>
      <c r="F5286" s="47">
        <v>0</v>
      </c>
      <c r="G5286" s="48">
        <f>ROUND(E5286*F5286,2)</f>
        <v>0</v>
      </c>
      <c r="H5286" s="46">
        <v>0</v>
      </c>
      <c r="I5286" s="46">
        <f>ROUND(E5286*H5286,2)</f>
        <v>0</v>
      </c>
      <c r="J5286" s="46">
        <v>1.3500000000000001E-3</v>
      </c>
      <c r="K5286" s="46">
        <f>ROUND(E5286*J5286,2)</f>
        <v>0.28000000000000003</v>
      </c>
    </row>
    <row r="5287" spans="1:11" outlineLevel="1" x14ac:dyDescent="0.2">
      <c r="A5287" s="31"/>
      <c r="B5287" s="32"/>
      <c r="C5287" s="71" t="s">
        <v>8680</v>
      </c>
      <c r="D5287" s="65"/>
      <c r="E5287" s="65">
        <v>4.3</v>
      </c>
      <c r="F5287" s="34"/>
      <c r="G5287" s="34"/>
      <c r="H5287" s="33"/>
      <c r="I5287" s="33"/>
      <c r="J5287" s="33"/>
      <c r="K5287" s="33"/>
    </row>
    <row r="5288" spans="1:11" outlineLevel="1" x14ac:dyDescent="0.2">
      <c r="A5288" s="31"/>
      <c r="B5288" s="32"/>
      <c r="C5288" s="71" t="s">
        <v>8681</v>
      </c>
      <c r="D5288" s="65"/>
      <c r="E5288" s="65">
        <v>7.2</v>
      </c>
      <c r="F5288" s="34"/>
      <c r="G5288" s="34"/>
      <c r="H5288" s="33"/>
      <c r="I5288" s="33"/>
      <c r="J5288" s="33"/>
      <c r="K5288" s="33"/>
    </row>
    <row r="5289" spans="1:11" outlineLevel="1" x14ac:dyDescent="0.2">
      <c r="A5289" s="31"/>
      <c r="B5289" s="32"/>
      <c r="C5289" s="71" t="s">
        <v>8682</v>
      </c>
      <c r="D5289" s="65"/>
      <c r="E5289" s="65">
        <v>8.4</v>
      </c>
      <c r="F5289" s="34"/>
      <c r="G5289" s="34"/>
      <c r="H5289" s="33"/>
      <c r="I5289" s="33"/>
      <c r="J5289" s="33"/>
      <c r="K5289" s="33"/>
    </row>
    <row r="5290" spans="1:11" outlineLevel="1" x14ac:dyDescent="0.2">
      <c r="A5290" s="31"/>
      <c r="B5290" s="32"/>
      <c r="C5290" s="71" t="s">
        <v>8683</v>
      </c>
      <c r="D5290" s="65"/>
      <c r="E5290" s="65">
        <v>6</v>
      </c>
      <c r="F5290" s="34"/>
      <c r="G5290" s="34"/>
      <c r="H5290" s="33"/>
      <c r="I5290" s="33"/>
      <c r="J5290" s="33"/>
      <c r="K5290" s="33"/>
    </row>
    <row r="5291" spans="1:11" outlineLevel="1" x14ac:dyDescent="0.2">
      <c r="A5291" s="31"/>
      <c r="B5291" s="32"/>
      <c r="C5291" s="71" t="s">
        <v>8684</v>
      </c>
      <c r="D5291" s="65"/>
      <c r="E5291" s="65">
        <v>7.9</v>
      </c>
      <c r="F5291" s="34"/>
      <c r="G5291" s="34"/>
      <c r="H5291" s="33"/>
      <c r="I5291" s="33"/>
      <c r="J5291" s="33"/>
      <c r="K5291" s="33"/>
    </row>
    <row r="5292" spans="1:11" outlineLevel="1" x14ac:dyDescent="0.2">
      <c r="A5292" s="31"/>
      <c r="B5292" s="32"/>
      <c r="C5292" s="71" t="s">
        <v>7911</v>
      </c>
      <c r="D5292" s="65"/>
      <c r="E5292" s="65">
        <v>16.2</v>
      </c>
      <c r="F5292" s="34"/>
      <c r="G5292" s="34"/>
      <c r="H5292" s="33"/>
      <c r="I5292" s="33"/>
      <c r="J5292" s="33"/>
      <c r="K5292" s="33"/>
    </row>
    <row r="5293" spans="1:11" outlineLevel="1" x14ac:dyDescent="0.2">
      <c r="A5293" s="31"/>
      <c r="B5293" s="32"/>
      <c r="C5293" s="71" t="s">
        <v>3135</v>
      </c>
      <c r="D5293" s="65"/>
      <c r="E5293" s="65">
        <v>1.56</v>
      </c>
      <c r="F5293" s="34"/>
      <c r="G5293" s="34"/>
      <c r="H5293" s="33"/>
      <c r="I5293" s="33"/>
      <c r="J5293" s="33"/>
      <c r="K5293" s="33"/>
    </row>
    <row r="5294" spans="1:11" outlineLevel="1" x14ac:dyDescent="0.2">
      <c r="A5294" s="31"/>
      <c r="B5294" s="32"/>
      <c r="C5294" s="71" t="s">
        <v>7912</v>
      </c>
      <c r="D5294" s="65"/>
      <c r="E5294" s="65">
        <v>16.8</v>
      </c>
      <c r="F5294" s="34"/>
      <c r="G5294" s="34"/>
      <c r="H5294" s="33"/>
      <c r="I5294" s="33"/>
      <c r="J5294" s="33"/>
      <c r="K5294" s="33"/>
    </row>
    <row r="5295" spans="1:11" outlineLevel="1" x14ac:dyDescent="0.2">
      <c r="A5295" s="31"/>
      <c r="B5295" s="32"/>
      <c r="C5295" s="71" t="s">
        <v>8685</v>
      </c>
      <c r="D5295" s="65"/>
      <c r="E5295" s="65">
        <v>11.68</v>
      </c>
      <c r="F5295" s="34"/>
      <c r="G5295" s="34"/>
      <c r="H5295" s="33"/>
      <c r="I5295" s="33"/>
      <c r="J5295" s="33"/>
      <c r="K5295" s="33"/>
    </row>
    <row r="5296" spans="1:11" outlineLevel="1" x14ac:dyDescent="0.2">
      <c r="A5296" s="31"/>
      <c r="B5296" s="32"/>
      <c r="C5296" s="71" t="s">
        <v>8686</v>
      </c>
      <c r="D5296" s="65"/>
      <c r="E5296" s="65">
        <v>4.2</v>
      </c>
      <c r="F5296" s="34"/>
      <c r="G5296" s="34"/>
      <c r="H5296" s="33"/>
      <c r="I5296" s="33"/>
      <c r="J5296" s="33"/>
      <c r="K5296" s="33"/>
    </row>
    <row r="5297" spans="1:11" outlineLevel="1" x14ac:dyDescent="0.2">
      <c r="A5297" s="31"/>
      <c r="B5297" s="32"/>
      <c r="C5297" s="71" t="s">
        <v>8687</v>
      </c>
      <c r="D5297" s="65"/>
      <c r="E5297" s="65">
        <v>31.28</v>
      </c>
      <c r="F5297" s="34"/>
      <c r="G5297" s="34"/>
      <c r="H5297" s="33"/>
      <c r="I5297" s="33"/>
      <c r="J5297" s="33"/>
      <c r="K5297" s="33"/>
    </row>
    <row r="5298" spans="1:11" outlineLevel="1" x14ac:dyDescent="0.2">
      <c r="A5298" s="31"/>
      <c r="B5298" s="32"/>
      <c r="C5298" s="71" t="s">
        <v>8688</v>
      </c>
      <c r="D5298" s="65"/>
      <c r="E5298" s="65">
        <v>11.68</v>
      </c>
      <c r="F5298" s="34"/>
      <c r="G5298" s="34"/>
      <c r="H5298" s="33"/>
      <c r="I5298" s="33"/>
      <c r="J5298" s="33"/>
      <c r="K5298" s="33"/>
    </row>
    <row r="5299" spans="1:11" outlineLevel="1" x14ac:dyDescent="0.2">
      <c r="A5299" s="31"/>
      <c r="B5299" s="32"/>
      <c r="C5299" s="71" t="s">
        <v>8686</v>
      </c>
      <c r="D5299" s="65"/>
      <c r="E5299" s="65">
        <v>4.2</v>
      </c>
      <c r="F5299" s="34"/>
      <c r="G5299" s="34"/>
      <c r="H5299" s="33"/>
      <c r="I5299" s="33"/>
      <c r="J5299" s="33"/>
      <c r="K5299" s="33"/>
    </row>
    <row r="5300" spans="1:11" outlineLevel="1" x14ac:dyDescent="0.2">
      <c r="A5300" s="31"/>
      <c r="B5300" s="32"/>
      <c r="C5300" s="71" t="s">
        <v>8689</v>
      </c>
      <c r="D5300" s="65"/>
      <c r="E5300" s="65">
        <v>31.29</v>
      </c>
      <c r="F5300" s="34"/>
      <c r="G5300" s="34"/>
      <c r="H5300" s="33"/>
      <c r="I5300" s="33"/>
      <c r="J5300" s="33"/>
      <c r="K5300" s="33"/>
    </row>
    <row r="5301" spans="1:11" outlineLevel="1" x14ac:dyDescent="0.2">
      <c r="A5301" s="31"/>
      <c r="B5301" s="32"/>
      <c r="C5301" s="71" t="s">
        <v>8690</v>
      </c>
      <c r="D5301" s="65"/>
      <c r="E5301" s="65">
        <v>16.059999999999999</v>
      </c>
      <c r="F5301" s="34"/>
      <c r="G5301" s="34"/>
      <c r="H5301" s="33"/>
      <c r="I5301" s="33"/>
      <c r="J5301" s="33"/>
      <c r="K5301" s="33"/>
    </row>
    <row r="5302" spans="1:11" outlineLevel="1" x14ac:dyDescent="0.2">
      <c r="A5302" s="31"/>
      <c r="B5302" s="32"/>
      <c r="C5302" s="71" t="s">
        <v>8691</v>
      </c>
      <c r="D5302" s="65"/>
      <c r="E5302" s="65">
        <v>2.4</v>
      </c>
      <c r="F5302" s="34"/>
      <c r="G5302" s="34"/>
      <c r="H5302" s="33"/>
      <c r="I5302" s="33"/>
      <c r="J5302" s="33"/>
      <c r="K5302" s="33"/>
    </row>
    <row r="5303" spans="1:11" outlineLevel="1" x14ac:dyDescent="0.2">
      <c r="A5303" s="31"/>
      <c r="B5303" s="32"/>
      <c r="C5303" s="71" t="s">
        <v>8692</v>
      </c>
      <c r="D5303" s="65"/>
      <c r="E5303" s="65">
        <v>28.53</v>
      </c>
      <c r="F5303" s="34"/>
      <c r="G5303" s="34"/>
      <c r="H5303" s="33"/>
      <c r="I5303" s="33"/>
      <c r="J5303" s="33"/>
      <c r="K5303" s="33"/>
    </row>
    <row r="5304" spans="1:11" outlineLevel="1" x14ac:dyDescent="0.2">
      <c r="A5304" s="43">
        <v>428</v>
      </c>
      <c r="B5304" s="44" t="s">
        <v>4572</v>
      </c>
      <c r="C5304" s="59" t="s">
        <v>4573</v>
      </c>
      <c r="D5304" s="68" t="s">
        <v>373</v>
      </c>
      <c r="E5304" s="46">
        <v>65.3</v>
      </c>
      <c r="F5304" s="47">
        <v>0</v>
      </c>
      <c r="G5304" s="48">
        <f>ROUND(E5304*F5304,2)</f>
        <v>0</v>
      </c>
      <c r="H5304" s="46">
        <v>0</v>
      </c>
      <c r="I5304" s="46">
        <f>ROUND(E5304*H5304,2)</f>
        <v>0</v>
      </c>
      <c r="J5304" s="46">
        <v>9.3999999999999997E-4</v>
      </c>
      <c r="K5304" s="46">
        <f>ROUND(E5304*J5304,2)</f>
        <v>0.06</v>
      </c>
    </row>
    <row r="5305" spans="1:11" outlineLevel="1" x14ac:dyDescent="0.2">
      <c r="A5305" s="31"/>
      <c r="B5305" s="32"/>
      <c r="C5305" s="71" t="s">
        <v>8693</v>
      </c>
      <c r="D5305" s="65"/>
      <c r="E5305" s="65">
        <v>19.43</v>
      </c>
      <c r="F5305" s="34"/>
      <c r="G5305" s="34"/>
      <c r="H5305" s="33"/>
      <c r="I5305" s="33"/>
      <c r="J5305" s="33"/>
      <c r="K5305" s="33"/>
    </row>
    <row r="5306" spans="1:11" outlineLevel="1" x14ac:dyDescent="0.2">
      <c r="A5306" s="31"/>
      <c r="B5306" s="32"/>
      <c r="C5306" s="71" t="s">
        <v>8694</v>
      </c>
      <c r="D5306" s="65"/>
      <c r="E5306" s="65">
        <v>45.87</v>
      </c>
      <c r="F5306" s="34"/>
      <c r="G5306" s="34"/>
      <c r="H5306" s="33"/>
      <c r="I5306" s="33"/>
      <c r="J5306" s="33"/>
      <c r="K5306" s="33"/>
    </row>
    <row r="5307" spans="1:11" outlineLevel="1" x14ac:dyDescent="0.2">
      <c r="A5307" s="43">
        <v>429</v>
      </c>
      <c r="B5307" s="44" t="s">
        <v>4572</v>
      </c>
      <c r="C5307" s="59" t="s">
        <v>4573</v>
      </c>
      <c r="D5307" s="68" t="s">
        <v>373</v>
      </c>
      <c r="E5307" s="46">
        <v>12.07</v>
      </c>
      <c r="F5307" s="47">
        <v>0</v>
      </c>
      <c r="G5307" s="48">
        <f>ROUND(E5307*F5307,2)</f>
        <v>0</v>
      </c>
      <c r="H5307" s="46">
        <v>0</v>
      </c>
      <c r="I5307" s="46">
        <f>ROUND(E5307*H5307,2)</f>
        <v>0</v>
      </c>
      <c r="J5307" s="46">
        <v>9.3999999999999997E-4</v>
      </c>
      <c r="K5307" s="46">
        <f>ROUND(E5307*J5307,2)</f>
        <v>0.01</v>
      </c>
    </row>
    <row r="5308" spans="1:11" outlineLevel="1" x14ac:dyDescent="0.2">
      <c r="A5308" s="31"/>
      <c r="B5308" s="32"/>
      <c r="C5308" s="71" t="s">
        <v>8695</v>
      </c>
      <c r="D5308" s="65"/>
      <c r="E5308" s="65">
        <v>12.07</v>
      </c>
      <c r="F5308" s="34"/>
      <c r="G5308" s="34"/>
      <c r="H5308" s="33"/>
      <c r="I5308" s="33"/>
      <c r="J5308" s="33"/>
      <c r="K5308" s="33"/>
    </row>
    <row r="5309" spans="1:11" outlineLevel="1" x14ac:dyDescent="0.2">
      <c r="A5309" s="43">
        <v>430</v>
      </c>
      <c r="B5309" s="44" t="s">
        <v>8696</v>
      </c>
      <c r="C5309" s="59" t="s">
        <v>8697</v>
      </c>
      <c r="D5309" s="68" t="s">
        <v>373</v>
      </c>
      <c r="E5309" s="46">
        <v>23.47</v>
      </c>
      <c r="F5309" s="47">
        <v>0</v>
      </c>
      <c r="G5309" s="48">
        <f>ROUND(E5309*F5309,2)</f>
        <v>0</v>
      </c>
      <c r="H5309" s="46">
        <v>0</v>
      </c>
      <c r="I5309" s="46">
        <f>ROUND(E5309*H5309,2)</f>
        <v>0</v>
      </c>
      <c r="J5309" s="46">
        <v>2.5200000000000001E-3</v>
      </c>
      <c r="K5309" s="46">
        <f>ROUND(E5309*J5309,2)</f>
        <v>0.06</v>
      </c>
    </row>
    <row r="5310" spans="1:11" outlineLevel="1" x14ac:dyDescent="0.2">
      <c r="A5310" s="31"/>
      <c r="B5310" s="32"/>
      <c r="C5310" s="71" t="s">
        <v>8698</v>
      </c>
      <c r="D5310" s="65"/>
      <c r="E5310" s="65">
        <v>23.47</v>
      </c>
      <c r="F5310" s="34"/>
      <c r="G5310" s="34"/>
      <c r="H5310" s="33"/>
      <c r="I5310" s="33"/>
      <c r="J5310" s="33"/>
      <c r="K5310" s="33"/>
    </row>
    <row r="5311" spans="1:11" outlineLevel="1" x14ac:dyDescent="0.2">
      <c r="A5311" s="43">
        <v>431</v>
      </c>
      <c r="B5311" s="44" t="s">
        <v>4579</v>
      </c>
      <c r="C5311" s="59" t="s">
        <v>4580</v>
      </c>
      <c r="D5311" s="68" t="s">
        <v>373</v>
      </c>
      <c r="E5311" s="46">
        <v>14</v>
      </c>
      <c r="F5311" s="47">
        <v>0</v>
      </c>
      <c r="G5311" s="48">
        <f>ROUND(E5311*F5311,2)</f>
        <v>0</v>
      </c>
      <c r="H5311" s="46">
        <v>0</v>
      </c>
      <c r="I5311" s="46">
        <f>ROUND(E5311*H5311,2)</f>
        <v>0</v>
      </c>
      <c r="J5311" s="46">
        <v>2.2599999999999999E-3</v>
      </c>
      <c r="K5311" s="46">
        <f>ROUND(E5311*J5311,2)</f>
        <v>0.03</v>
      </c>
    </row>
    <row r="5312" spans="1:11" outlineLevel="1" x14ac:dyDescent="0.2">
      <c r="A5312" s="31"/>
      <c r="B5312" s="32"/>
      <c r="C5312" s="71" t="s">
        <v>8699</v>
      </c>
      <c r="D5312" s="65"/>
      <c r="E5312" s="65">
        <v>14</v>
      </c>
      <c r="F5312" s="34"/>
      <c r="G5312" s="34"/>
      <c r="H5312" s="33"/>
      <c r="I5312" s="33"/>
      <c r="J5312" s="33"/>
      <c r="K5312" s="33"/>
    </row>
    <row r="5313" spans="1:11" outlineLevel="1" x14ac:dyDescent="0.2">
      <c r="A5313" s="43">
        <v>432</v>
      </c>
      <c r="B5313" s="44" t="s">
        <v>4587</v>
      </c>
      <c r="C5313" s="59" t="s">
        <v>4588</v>
      </c>
      <c r="D5313" s="68" t="s">
        <v>297</v>
      </c>
      <c r="E5313" s="46">
        <v>4.19238</v>
      </c>
      <c r="F5313" s="47">
        <v>0</v>
      </c>
      <c r="G5313" s="48">
        <f>ROUND(E5313*F5313,2)</f>
        <v>0</v>
      </c>
      <c r="H5313" s="46">
        <v>0</v>
      </c>
      <c r="I5313" s="46">
        <f>ROUND(E5313*H5313,2)</f>
        <v>0</v>
      </c>
      <c r="J5313" s="46">
        <v>0</v>
      </c>
      <c r="K5313" s="46">
        <f>ROUND(E5313*J5313,2)</f>
        <v>0</v>
      </c>
    </row>
    <row r="5314" spans="1:11" outlineLevel="1" x14ac:dyDescent="0.2">
      <c r="A5314" s="31"/>
      <c r="B5314" s="32"/>
      <c r="C5314" s="71" t="s">
        <v>3547</v>
      </c>
      <c r="D5314" s="65"/>
      <c r="E5314" s="65"/>
      <c r="F5314" s="34"/>
      <c r="G5314" s="34"/>
      <c r="H5314" s="33"/>
      <c r="I5314" s="33"/>
      <c r="J5314" s="33"/>
      <c r="K5314" s="33"/>
    </row>
    <row r="5315" spans="1:11" outlineLevel="1" x14ac:dyDescent="0.2">
      <c r="A5315" s="31"/>
      <c r="B5315" s="32"/>
      <c r="C5315" s="71" t="s">
        <v>8700</v>
      </c>
      <c r="D5315" s="65"/>
      <c r="E5315" s="65"/>
      <c r="F5315" s="34"/>
      <c r="G5315" s="34"/>
      <c r="H5315" s="33"/>
      <c r="I5315" s="33"/>
      <c r="J5315" s="33"/>
      <c r="K5315" s="33"/>
    </row>
    <row r="5316" spans="1:11" outlineLevel="1" x14ac:dyDescent="0.2">
      <c r="A5316" s="31"/>
      <c r="B5316" s="32"/>
      <c r="C5316" s="71" t="s">
        <v>8701</v>
      </c>
      <c r="D5316" s="65"/>
      <c r="E5316" s="65">
        <v>4.19238</v>
      </c>
      <c r="F5316" s="34"/>
      <c r="G5316" s="34"/>
      <c r="H5316" s="33"/>
      <c r="I5316" s="33"/>
      <c r="J5316" s="33"/>
      <c r="K5316" s="33"/>
    </row>
    <row r="5317" spans="1:11" x14ac:dyDescent="0.2">
      <c r="A5317" s="36" t="s">
        <v>148</v>
      </c>
      <c r="B5317" s="37" t="s">
        <v>86</v>
      </c>
      <c r="C5317" s="58" t="s">
        <v>87</v>
      </c>
      <c r="D5317" s="70"/>
      <c r="E5317" s="39"/>
      <c r="F5317" s="40"/>
      <c r="G5317" s="40">
        <f>SUM(G5318:G5328)</f>
        <v>0</v>
      </c>
      <c r="H5317" s="39"/>
      <c r="I5317" s="39">
        <f>SUM(I5318:I5328)</f>
        <v>0.15000000000000002</v>
      </c>
      <c r="J5317" s="39"/>
      <c r="K5317" s="39">
        <f>SUM(K5318:K5328)</f>
        <v>0</v>
      </c>
    </row>
    <row r="5318" spans="1:11" outlineLevel="1" x14ac:dyDescent="0.2">
      <c r="A5318" s="43">
        <v>433</v>
      </c>
      <c r="B5318" s="44" t="s">
        <v>4648</v>
      </c>
      <c r="C5318" s="59" t="s">
        <v>4649</v>
      </c>
      <c r="D5318" s="68" t="s">
        <v>172</v>
      </c>
      <c r="E5318" s="46">
        <v>254.14279999999999</v>
      </c>
      <c r="F5318" s="47">
        <v>0</v>
      </c>
      <c r="G5318" s="48">
        <f>ROUND(E5318*F5318,2)</f>
        <v>0</v>
      </c>
      <c r="H5318" s="46">
        <v>3.0000000000000001E-5</v>
      </c>
      <c r="I5318" s="46">
        <f>ROUND(E5318*H5318,2)</f>
        <v>0.01</v>
      </c>
      <c r="J5318" s="46">
        <v>0</v>
      </c>
      <c r="K5318" s="46">
        <f>ROUND(E5318*J5318,2)</f>
        <v>0</v>
      </c>
    </row>
    <row r="5319" spans="1:11" outlineLevel="1" x14ac:dyDescent="0.2">
      <c r="A5319" s="31"/>
      <c r="B5319" s="32"/>
      <c r="C5319" s="365" t="s">
        <v>4650</v>
      </c>
      <c r="D5319" s="366"/>
      <c r="E5319" s="366"/>
      <c r="F5319" s="366"/>
      <c r="G5319" s="366"/>
      <c r="H5319" s="33"/>
      <c r="I5319" s="33"/>
      <c r="J5319" s="33"/>
      <c r="K5319" s="33"/>
    </row>
    <row r="5320" spans="1:11" outlineLevel="1" x14ac:dyDescent="0.2">
      <c r="A5320" s="31"/>
      <c r="B5320" s="32"/>
      <c r="C5320" s="71" t="s">
        <v>8509</v>
      </c>
      <c r="D5320" s="65"/>
      <c r="E5320" s="65">
        <v>182.4228</v>
      </c>
      <c r="F5320" s="34"/>
      <c r="G5320" s="34"/>
      <c r="H5320" s="33"/>
      <c r="I5320" s="33"/>
      <c r="J5320" s="33"/>
      <c r="K5320" s="33"/>
    </row>
    <row r="5321" spans="1:11" outlineLevel="1" x14ac:dyDescent="0.2">
      <c r="A5321" s="31"/>
      <c r="B5321" s="32"/>
      <c r="C5321" s="71" t="s">
        <v>8510</v>
      </c>
      <c r="D5321" s="65"/>
      <c r="E5321" s="65">
        <v>71.72</v>
      </c>
      <c r="F5321" s="34"/>
      <c r="G5321" s="34"/>
      <c r="H5321" s="33"/>
      <c r="I5321" s="33"/>
      <c r="J5321" s="33"/>
      <c r="K5321" s="33"/>
    </row>
    <row r="5322" spans="1:11" ht="22.5" outlineLevel="1" x14ac:dyDescent="0.2">
      <c r="A5322" s="43">
        <v>434</v>
      </c>
      <c r="B5322" s="44" t="s">
        <v>4663</v>
      </c>
      <c r="C5322" s="59" t="s">
        <v>4664</v>
      </c>
      <c r="D5322" s="68" t="s">
        <v>172</v>
      </c>
      <c r="E5322" s="46">
        <v>279.55707999999998</v>
      </c>
      <c r="F5322" s="47">
        <v>0</v>
      </c>
      <c r="G5322" s="48">
        <f>ROUND(E5322*F5322,2)</f>
        <v>0</v>
      </c>
      <c r="H5322" s="46">
        <v>5.0000000000000001E-4</v>
      </c>
      <c r="I5322" s="46">
        <f>ROUND(E5322*H5322,2)</f>
        <v>0.14000000000000001</v>
      </c>
      <c r="J5322" s="46">
        <v>0</v>
      </c>
      <c r="K5322" s="46">
        <f>ROUND(E5322*J5322,2)</f>
        <v>0</v>
      </c>
    </row>
    <row r="5323" spans="1:11" outlineLevel="1" x14ac:dyDescent="0.2">
      <c r="A5323" s="31"/>
      <c r="B5323" s="32"/>
      <c r="C5323" s="71" t="s">
        <v>8702</v>
      </c>
      <c r="D5323" s="65"/>
      <c r="E5323" s="65">
        <v>254.14279999999999</v>
      </c>
      <c r="F5323" s="34"/>
      <c r="G5323" s="34"/>
      <c r="H5323" s="33"/>
      <c r="I5323" s="33"/>
      <c r="J5323" s="33"/>
      <c r="K5323" s="33"/>
    </row>
    <row r="5324" spans="1:11" outlineLevel="1" x14ac:dyDescent="0.2">
      <c r="A5324" s="31"/>
      <c r="B5324" s="32"/>
      <c r="C5324" s="72" t="s">
        <v>1878</v>
      </c>
      <c r="D5324" s="67"/>
      <c r="E5324" s="67">
        <v>25.414280000000002</v>
      </c>
      <c r="F5324" s="34"/>
      <c r="G5324" s="34"/>
      <c r="H5324" s="33"/>
      <c r="I5324" s="33"/>
      <c r="J5324" s="33"/>
      <c r="K5324" s="33"/>
    </row>
    <row r="5325" spans="1:11" outlineLevel="1" x14ac:dyDescent="0.2">
      <c r="A5325" s="43">
        <v>435</v>
      </c>
      <c r="B5325" s="44" t="s">
        <v>4665</v>
      </c>
      <c r="C5325" s="59" t="s">
        <v>4666</v>
      </c>
      <c r="D5325" s="68" t="s">
        <v>297</v>
      </c>
      <c r="E5325" s="46">
        <v>0.1474</v>
      </c>
      <c r="F5325" s="47">
        <v>0</v>
      </c>
      <c r="G5325" s="48">
        <f>ROUND(E5325*F5325,2)</f>
        <v>0</v>
      </c>
      <c r="H5325" s="46">
        <v>0</v>
      </c>
      <c r="I5325" s="46">
        <f>ROUND(E5325*H5325,2)</f>
        <v>0</v>
      </c>
      <c r="J5325" s="46">
        <v>0</v>
      </c>
      <c r="K5325" s="46">
        <f>ROUND(E5325*J5325,2)</f>
        <v>0</v>
      </c>
    </row>
    <row r="5326" spans="1:11" outlineLevel="1" x14ac:dyDescent="0.2">
      <c r="A5326" s="31"/>
      <c r="B5326" s="32"/>
      <c r="C5326" s="71" t="s">
        <v>3547</v>
      </c>
      <c r="D5326" s="65"/>
      <c r="E5326" s="65"/>
      <c r="F5326" s="34"/>
      <c r="G5326" s="34"/>
      <c r="H5326" s="33"/>
      <c r="I5326" s="33"/>
      <c r="J5326" s="33"/>
      <c r="K5326" s="33"/>
    </row>
    <row r="5327" spans="1:11" outlineLevel="1" x14ac:dyDescent="0.2">
      <c r="A5327" s="31"/>
      <c r="B5327" s="32"/>
      <c r="C5327" s="71" t="s">
        <v>8703</v>
      </c>
      <c r="D5327" s="65"/>
      <c r="E5327" s="65"/>
      <c r="F5327" s="34"/>
      <c r="G5327" s="34"/>
      <c r="H5327" s="33"/>
      <c r="I5327" s="33"/>
      <c r="J5327" s="33"/>
      <c r="K5327" s="33"/>
    </row>
    <row r="5328" spans="1:11" outlineLevel="1" x14ac:dyDescent="0.2">
      <c r="A5328" s="31"/>
      <c r="B5328" s="32"/>
      <c r="C5328" s="71" t="s">
        <v>8704</v>
      </c>
      <c r="D5328" s="65"/>
      <c r="E5328" s="65">
        <v>0.1474</v>
      </c>
      <c r="F5328" s="34"/>
      <c r="G5328" s="34"/>
      <c r="H5328" s="33"/>
      <c r="I5328" s="33"/>
      <c r="J5328" s="33"/>
      <c r="K5328" s="33"/>
    </row>
    <row r="5329" spans="1:11" x14ac:dyDescent="0.2">
      <c r="A5329" s="36" t="s">
        <v>148</v>
      </c>
      <c r="B5329" s="37" t="s">
        <v>88</v>
      </c>
      <c r="C5329" s="58" t="s">
        <v>89</v>
      </c>
      <c r="D5329" s="70"/>
      <c r="E5329" s="39"/>
      <c r="F5329" s="40"/>
      <c r="G5329" s="40">
        <f>SUM(G5330:G5384)</f>
        <v>0</v>
      </c>
      <c r="H5329" s="39"/>
      <c r="I5329" s="39">
        <f>SUM(I5330:I5384)</f>
        <v>5.15</v>
      </c>
      <c r="J5329" s="39"/>
      <c r="K5329" s="39">
        <f>SUM(K5330:K5384)</f>
        <v>11.48</v>
      </c>
    </row>
    <row r="5330" spans="1:11" outlineLevel="1" x14ac:dyDescent="0.2">
      <c r="A5330" s="43">
        <v>436</v>
      </c>
      <c r="B5330" s="44" t="s">
        <v>4316</v>
      </c>
      <c r="C5330" s="59" t="s">
        <v>4317</v>
      </c>
      <c r="D5330" s="68" t="s">
        <v>172</v>
      </c>
      <c r="E5330" s="46">
        <v>18.59</v>
      </c>
      <c r="F5330" s="47">
        <v>0</v>
      </c>
      <c r="G5330" s="48">
        <f>ROUND(E5330*F5330,2)</f>
        <v>0</v>
      </c>
      <c r="H5330" s="46">
        <v>2.4000000000000001E-4</v>
      </c>
      <c r="I5330" s="46">
        <f>ROUND(E5330*H5330,2)</f>
        <v>0</v>
      </c>
      <c r="J5330" s="46">
        <v>0</v>
      </c>
      <c r="K5330" s="46">
        <f>ROUND(E5330*J5330,2)</f>
        <v>0</v>
      </c>
    </row>
    <row r="5331" spans="1:11" outlineLevel="1" x14ac:dyDescent="0.2">
      <c r="A5331" s="31"/>
      <c r="B5331" s="32"/>
      <c r="C5331" s="71" t="s">
        <v>8705</v>
      </c>
      <c r="D5331" s="65"/>
      <c r="E5331" s="65">
        <v>18.59</v>
      </c>
      <c r="F5331" s="34"/>
      <c r="G5331" s="34"/>
      <c r="H5331" s="33"/>
      <c r="I5331" s="33"/>
      <c r="J5331" s="33"/>
      <c r="K5331" s="33"/>
    </row>
    <row r="5332" spans="1:11" outlineLevel="1" x14ac:dyDescent="0.2">
      <c r="A5332" s="43">
        <v>437</v>
      </c>
      <c r="B5332" s="44" t="s">
        <v>8706</v>
      </c>
      <c r="C5332" s="59" t="s">
        <v>8707</v>
      </c>
      <c r="D5332" s="68" t="s">
        <v>172</v>
      </c>
      <c r="E5332" s="46">
        <v>6.06</v>
      </c>
      <c r="F5332" s="47">
        <v>0</v>
      </c>
      <c r="G5332" s="48">
        <f>ROUND(E5332*F5332,2)</f>
        <v>0</v>
      </c>
      <c r="H5332" s="46">
        <v>0</v>
      </c>
      <c r="I5332" s="46">
        <f>ROUND(E5332*H5332,2)</f>
        <v>0</v>
      </c>
      <c r="J5332" s="46">
        <v>1.695E-2</v>
      </c>
      <c r="K5332" s="46">
        <f>ROUND(E5332*J5332,2)</f>
        <v>0.1</v>
      </c>
    </row>
    <row r="5333" spans="1:11" outlineLevel="1" x14ac:dyDescent="0.2">
      <c r="A5333" s="31"/>
      <c r="B5333" s="32"/>
      <c r="C5333" s="71" t="s">
        <v>415</v>
      </c>
      <c r="D5333" s="65"/>
      <c r="E5333" s="65"/>
      <c r="F5333" s="34"/>
      <c r="G5333" s="34"/>
      <c r="H5333" s="33"/>
      <c r="I5333" s="33"/>
      <c r="J5333" s="33"/>
      <c r="K5333" s="33"/>
    </row>
    <row r="5334" spans="1:11" outlineLevel="1" x14ac:dyDescent="0.2">
      <c r="A5334" s="31"/>
      <c r="B5334" s="32"/>
      <c r="C5334" s="71" t="s">
        <v>8708</v>
      </c>
      <c r="D5334" s="65"/>
      <c r="E5334" s="65">
        <v>6.06</v>
      </c>
      <c r="F5334" s="34"/>
      <c r="G5334" s="34"/>
      <c r="H5334" s="33"/>
      <c r="I5334" s="33"/>
      <c r="J5334" s="33"/>
      <c r="K5334" s="33"/>
    </row>
    <row r="5335" spans="1:11" outlineLevel="1" x14ac:dyDescent="0.2">
      <c r="A5335" s="43">
        <v>438</v>
      </c>
      <c r="B5335" s="44" t="s">
        <v>4670</v>
      </c>
      <c r="C5335" s="59" t="s">
        <v>4671</v>
      </c>
      <c r="D5335" s="68" t="s">
        <v>172</v>
      </c>
      <c r="E5335" s="46">
        <v>28.004999999999999</v>
      </c>
      <c r="F5335" s="47">
        <v>0</v>
      </c>
      <c r="G5335" s="48">
        <f>ROUND(E5335*F5335,2)</f>
        <v>0</v>
      </c>
      <c r="H5335" s="46">
        <v>0</v>
      </c>
      <c r="I5335" s="46">
        <f>ROUND(E5335*H5335,2)</f>
        <v>0</v>
      </c>
      <c r="J5335" s="46">
        <v>1.6379999999999999E-2</v>
      </c>
      <c r="K5335" s="46">
        <f>ROUND(E5335*J5335,2)</f>
        <v>0.46</v>
      </c>
    </row>
    <row r="5336" spans="1:11" outlineLevel="1" x14ac:dyDescent="0.2">
      <c r="A5336" s="31"/>
      <c r="B5336" s="32"/>
      <c r="C5336" s="71" t="s">
        <v>404</v>
      </c>
      <c r="D5336" s="65"/>
      <c r="E5336" s="65"/>
      <c r="F5336" s="34"/>
      <c r="G5336" s="34"/>
      <c r="H5336" s="33"/>
      <c r="I5336" s="33"/>
      <c r="J5336" s="33"/>
      <c r="K5336" s="33"/>
    </row>
    <row r="5337" spans="1:11" outlineLevel="1" x14ac:dyDescent="0.2">
      <c r="A5337" s="31"/>
      <c r="B5337" s="32"/>
      <c r="C5337" s="71" t="s">
        <v>8709</v>
      </c>
      <c r="D5337" s="65"/>
      <c r="E5337" s="65">
        <v>16.5075</v>
      </c>
      <c r="F5337" s="34"/>
      <c r="G5337" s="34"/>
      <c r="H5337" s="33"/>
      <c r="I5337" s="33"/>
      <c r="J5337" s="33"/>
      <c r="K5337" s="33"/>
    </row>
    <row r="5338" spans="1:11" outlineLevel="1" x14ac:dyDescent="0.2">
      <c r="A5338" s="31"/>
      <c r="B5338" s="32"/>
      <c r="C5338" s="71" t="s">
        <v>411</v>
      </c>
      <c r="D5338" s="65"/>
      <c r="E5338" s="65"/>
      <c r="F5338" s="34"/>
      <c r="G5338" s="34"/>
      <c r="H5338" s="33"/>
      <c r="I5338" s="33"/>
      <c r="J5338" s="33"/>
      <c r="K5338" s="33"/>
    </row>
    <row r="5339" spans="1:11" outlineLevel="1" x14ac:dyDescent="0.2">
      <c r="A5339" s="31"/>
      <c r="B5339" s="32"/>
      <c r="C5339" s="71" t="s">
        <v>8710</v>
      </c>
      <c r="D5339" s="65"/>
      <c r="E5339" s="65">
        <v>11.4975</v>
      </c>
      <c r="F5339" s="34"/>
      <c r="G5339" s="34"/>
      <c r="H5339" s="33"/>
      <c r="I5339" s="33"/>
      <c r="J5339" s="33"/>
      <c r="K5339" s="33"/>
    </row>
    <row r="5340" spans="1:11" ht="22.5" outlineLevel="1" x14ac:dyDescent="0.2">
      <c r="A5340" s="43">
        <v>439</v>
      </c>
      <c r="B5340" s="44" t="s">
        <v>8711</v>
      </c>
      <c r="C5340" s="59" t="s">
        <v>8712</v>
      </c>
      <c r="D5340" s="68" t="s">
        <v>172</v>
      </c>
      <c r="E5340" s="46">
        <v>152</v>
      </c>
      <c r="F5340" s="47">
        <v>0</v>
      </c>
      <c r="G5340" s="48">
        <f>ROUND(E5340*F5340,2)</f>
        <v>0</v>
      </c>
      <c r="H5340" s="46">
        <v>1.8000000000000001E-4</v>
      </c>
      <c r="I5340" s="46">
        <f>ROUND(E5340*H5340,2)</f>
        <v>0.03</v>
      </c>
      <c r="J5340" s="46">
        <v>0</v>
      </c>
      <c r="K5340" s="46">
        <f>ROUND(E5340*J5340,2)</f>
        <v>0</v>
      </c>
    </row>
    <row r="5341" spans="1:11" outlineLevel="1" x14ac:dyDescent="0.2">
      <c r="A5341" s="31"/>
      <c r="B5341" s="32"/>
      <c r="C5341" s="365" t="s">
        <v>8713</v>
      </c>
      <c r="D5341" s="366"/>
      <c r="E5341" s="366"/>
      <c r="F5341" s="366"/>
      <c r="G5341" s="366"/>
      <c r="H5341" s="33"/>
      <c r="I5341" s="33"/>
      <c r="J5341" s="33"/>
      <c r="K5341" s="33"/>
    </row>
    <row r="5342" spans="1:11" outlineLevel="1" x14ac:dyDescent="0.2">
      <c r="A5342" s="31"/>
      <c r="B5342" s="32"/>
      <c r="C5342" s="71" t="s">
        <v>8714</v>
      </c>
      <c r="D5342" s="65"/>
      <c r="E5342" s="65">
        <v>152</v>
      </c>
      <c r="F5342" s="34"/>
      <c r="G5342" s="34"/>
      <c r="H5342" s="33"/>
      <c r="I5342" s="33"/>
      <c r="J5342" s="33"/>
      <c r="K5342" s="33"/>
    </row>
    <row r="5343" spans="1:11" outlineLevel="1" x14ac:dyDescent="0.2">
      <c r="A5343" s="43">
        <v>440</v>
      </c>
      <c r="B5343" s="44" t="s">
        <v>4674</v>
      </c>
      <c r="C5343" s="59" t="s">
        <v>4675</v>
      </c>
      <c r="D5343" s="68" t="s">
        <v>172</v>
      </c>
      <c r="E5343" s="46">
        <v>159.876</v>
      </c>
      <c r="F5343" s="47">
        <v>0</v>
      </c>
      <c r="G5343" s="48">
        <f>ROUND(E5343*F5343,2)</f>
        <v>0</v>
      </c>
      <c r="H5343" s="46">
        <v>0</v>
      </c>
      <c r="I5343" s="46">
        <f>ROUND(E5343*H5343,2)</f>
        <v>0</v>
      </c>
      <c r="J5343" s="46">
        <v>2.4649999999999998E-2</v>
      </c>
      <c r="K5343" s="46">
        <f>ROUND(E5343*J5343,2)</f>
        <v>3.94</v>
      </c>
    </row>
    <row r="5344" spans="1:11" outlineLevel="1" x14ac:dyDescent="0.2">
      <c r="A5344" s="31"/>
      <c r="B5344" s="32"/>
      <c r="C5344" s="71" t="s">
        <v>8715</v>
      </c>
      <c r="D5344" s="65"/>
      <c r="E5344" s="65">
        <v>4.68</v>
      </c>
      <c r="F5344" s="34"/>
      <c r="G5344" s="34"/>
      <c r="H5344" s="33"/>
      <c r="I5344" s="33"/>
      <c r="J5344" s="33"/>
      <c r="K5344" s="33"/>
    </row>
    <row r="5345" spans="1:11" ht="22.5" outlineLevel="1" x14ac:dyDescent="0.2">
      <c r="A5345" s="31"/>
      <c r="B5345" s="32"/>
      <c r="C5345" s="71" t="s">
        <v>8716</v>
      </c>
      <c r="D5345" s="65"/>
      <c r="E5345" s="65">
        <v>155.196</v>
      </c>
      <c r="F5345" s="34"/>
      <c r="G5345" s="34"/>
      <c r="H5345" s="33"/>
      <c r="I5345" s="33"/>
      <c r="J5345" s="33"/>
      <c r="K5345" s="33"/>
    </row>
    <row r="5346" spans="1:11" outlineLevel="1" x14ac:dyDescent="0.2">
      <c r="A5346" s="43">
        <v>441</v>
      </c>
      <c r="B5346" s="44" t="s">
        <v>4677</v>
      </c>
      <c r="C5346" s="59" t="s">
        <v>4678</v>
      </c>
      <c r="D5346" s="68" t="s">
        <v>172</v>
      </c>
      <c r="E5346" s="46">
        <v>39.1128</v>
      </c>
      <c r="F5346" s="47">
        <v>0</v>
      </c>
      <c r="G5346" s="48">
        <f>ROUND(E5346*F5346,2)</f>
        <v>0</v>
      </c>
      <c r="H5346" s="46">
        <v>0</v>
      </c>
      <c r="I5346" s="46">
        <f>ROUND(E5346*H5346,2)</f>
        <v>0</v>
      </c>
      <c r="J5346" s="46">
        <v>1.098E-2</v>
      </c>
      <c r="K5346" s="46">
        <f>ROUND(E5346*J5346,2)</f>
        <v>0.43</v>
      </c>
    </row>
    <row r="5347" spans="1:11" outlineLevel="1" x14ac:dyDescent="0.2">
      <c r="A5347" s="31"/>
      <c r="B5347" s="32"/>
      <c r="C5347" s="71" t="s">
        <v>8717</v>
      </c>
      <c r="D5347" s="65"/>
      <c r="E5347" s="65">
        <v>15.24</v>
      </c>
      <c r="F5347" s="34"/>
      <c r="G5347" s="34"/>
      <c r="H5347" s="33"/>
      <c r="I5347" s="33"/>
      <c r="J5347" s="33"/>
      <c r="K5347" s="33"/>
    </row>
    <row r="5348" spans="1:11" outlineLevel="1" x14ac:dyDescent="0.2">
      <c r="A5348" s="31"/>
      <c r="B5348" s="32"/>
      <c r="C5348" s="71" t="s">
        <v>8718</v>
      </c>
      <c r="D5348" s="65"/>
      <c r="E5348" s="65">
        <v>23.872800000000002</v>
      </c>
      <c r="F5348" s="34"/>
      <c r="G5348" s="34"/>
      <c r="H5348" s="33"/>
      <c r="I5348" s="33"/>
      <c r="J5348" s="33"/>
      <c r="K5348" s="33"/>
    </row>
    <row r="5349" spans="1:11" outlineLevel="1" x14ac:dyDescent="0.2">
      <c r="A5349" s="43">
        <v>442</v>
      </c>
      <c r="B5349" s="44" t="s">
        <v>4689</v>
      </c>
      <c r="C5349" s="59" t="s">
        <v>4690</v>
      </c>
      <c r="D5349" s="68" t="s">
        <v>172</v>
      </c>
      <c r="E5349" s="46">
        <v>198.9888</v>
      </c>
      <c r="F5349" s="47">
        <v>0</v>
      </c>
      <c r="G5349" s="48">
        <f>ROUND(E5349*F5349,2)</f>
        <v>0</v>
      </c>
      <c r="H5349" s="46">
        <v>0</v>
      </c>
      <c r="I5349" s="46">
        <f>ROUND(E5349*H5349,2)</f>
        <v>0</v>
      </c>
      <c r="J5349" s="46">
        <v>8.0000000000000002E-3</v>
      </c>
      <c r="K5349" s="46">
        <f>ROUND(E5349*J5349,2)</f>
        <v>1.59</v>
      </c>
    </row>
    <row r="5350" spans="1:11" outlineLevel="1" x14ac:dyDescent="0.2">
      <c r="A5350" s="31"/>
      <c r="B5350" s="32"/>
      <c r="C5350" s="71" t="s">
        <v>8719</v>
      </c>
      <c r="D5350" s="65"/>
      <c r="E5350" s="65">
        <v>159.876</v>
      </c>
      <c r="F5350" s="34"/>
      <c r="G5350" s="34"/>
      <c r="H5350" s="33"/>
      <c r="I5350" s="33"/>
      <c r="J5350" s="33"/>
      <c r="K5350" s="33"/>
    </row>
    <row r="5351" spans="1:11" outlineLevel="1" x14ac:dyDescent="0.2">
      <c r="A5351" s="31"/>
      <c r="B5351" s="32"/>
      <c r="C5351" s="71" t="s">
        <v>8720</v>
      </c>
      <c r="D5351" s="65"/>
      <c r="E5351" s="65">
        <v>39.1128</v>
      </c>
      <c r="F5351" s="34"/>
      <c r="G5351" s="34"/>
      <c r="H5351" s="33"/>
      <c r="I5351" s="33"/>
      <c r="J5351" s="33"/>
      <c r="K5351" s="33"/>
    </row>
    <row r="5352" spans="1:11" ht="22.5" outlineLevel="1" x14ac:dyDescent="0.2">
      <c r="A5352" s="43">
        <v>443</v>
      </c>
      <c r="B5352" s="44" t="s">
        <v>4693</v>
      </c>
      <c r="C5352" s="59" t="s">
        <v>4694</v>
      </c>
      <c r="D5352" s="68" t="s">
        <v>172</v>
      </c>
      <c r="E5352" s="46">
        <v>18.59</v>
      </c>
      <c r="F5352" s="47">
        <v>0</v>
      </c>
      <c r="G5352" s="48">
        <f>ROUND(E5352*F5352,2)</f>
        <v>0</v>
      </c>
      <c r="H5352" s="46">
        <v>2.7999999999999998E-4</v>
      </c>
      <c r="I5352" s="46">
        <f>ROUND(E5352*H5352,2)</f>
        <v>0.01</v>
      </c>
      <c r="J5352" s="46">
        <v>0</v>
      </c>
      <c r="K5352" s="46">
        <f>ROUND(E5352*J5352,2)</f>
        <v>0</v>
      </c>
    </row>
    <row r="5353" spans="1:11" outlineLevel="1" x14ac:dyDescent="0.2">
      <c r="A5353" s="31"/>
      <c r="B5353" s="32"/>
      <c r="C5353" s="71" t="s">
        <v>8721</v>
      </c>
      <c r="D5353" s="65"/>
      <c r="E5353" s="65">
        <v>18.59</v>
      </c>
      <c r="F5353" s="34"/>
      <c r="G5353" s="34"/>
      <c r="H5353" s="33"/>
      <c r="I5353" s="33"/>
      <c r="J5353" s="33"/>
      <c r="K5353" s="33"/>
    </row>
    <row r="5354" spans="1:11" ht="22.5" outlineLevel="1" x14ac:dyDescent="0.2">
      <c r="A5354" s="43">
        <v>444</v>
      </c>
      <c r="B5354" s="44" t="s">
        <v>4698</v>
      </c>
      <c r="C5354" s="59" t="s">
        <v>4699</v>
      </c>
      <c r="D5354" s="68" t="s">
        <v>373</v>
      </c>
      <c r="E5354" s="46">
        <v>101.4</v>
      </c>
      <c r="F5354" s="47">
        <v>0</v>
      </c>
      <c r="G5354" s="48">
        <f>ROUND(E5354*F5354,2)</f>
        <v>0</v>
      </c>
      <c r="H5354" s="46">
        <v>2.7999999999999998E-4</v>
      </c>
      <c r="I5354" s="46">
        <f>ROUND(E5354*H5354,2)</f>
        <v>0.03</v>
      </c>
      <c r="J5354" s="46">
        <v>0</v>
      </c>
      <c r="K5354" s="46">
        <f>ROUND(E5354*J5354,2)</f>
        <v>0</v>
      </c>
    </row>
    <row r="5355" spans="1:11" outlineLevel="1" x14ac:dyDescent="0.2">
      <c r="A5355" s="31"/>
      <c r="B5355" s="32"/>
      <c r="C5355" s="71" t="s">
        <v>8722</v>
      </c>
      <c r="D5355" s="65"/>
      <c r="E5355" s="65">
        <v>101.4</v>
      </c>
      <c r="F5355" s="34"/>
      <c r="G5355" s="34"/>
      <c r="H5355" s="33"/>
      <c r="I5355" s="33"/>
      <c r="J5355" s="33"/>
      <c r="K5355" s="33"/>
    </row>
    <row r="5356" spans="1:11" outlineLevel="1" x14ac:dyDescent="0.2">
      <c r="A5356" s="43">
        <v>445</v>
      </c>
      <c r="B5356" s="44" t="s">
        <v>8723</v>
      </c>
      <c r="C5356" s="59" t="s">
        <v>8724</v>
      </c>
      <c r="D5356" s="68" t="s">
        <v>172</v>
      </c>
      <c r="E5356" s="46">
        <v>214.93</v>
      </c>
      <c r="F5356" s="47">
        <v>0</v>
      </c>
      <c r="G5356" s="48">
        <f>ROUND(E5356*F5356,2)</f>
        <v>0</v>
      </c>
      <c r="H5356" s="46">
        <v>0</v>
      </c>
      <c r="I5356" s="46">
        <f>ROUND(E5356*H5356,2)</f>
        <v>0</v>
      </c>
      <c r="J5356" s="46">
        <v>1.098E-2</v>
      </c>
      <c r="K5356" s="46">
        <f>ROUND(E5356*J5356,2)</f>
        <v>2.36</v>
      </c>
    </row>
    <row r="5357" spans="1:11" outlineLevel="1" x14ac:dyDescent="0.2">
      <c r="A5357" s="31"/>
      <c r="B5357" s="32"/>
      <c r="C5357" s="71" t="s">
        <v>8147</v>
      </c>
      <c r="D5357" s="65"/>
      <c r="E5357" s="65">
        <v>214.93</v>
      </c>
      <c r="F5357" s="34"/>
      <c r="G5357" s="34"/>
      <c r="H5357" s="33"/>
      <c r="I5357" s="33"/>
      <c r="J5357" s="33"/>
      <c r="K5357" s="33"/>
    </row>
    <row r="5358" spans="1:11" outlineLevel="1" x14ac:dyDescent="0.2">
      <c r="A5358" s="43">
        <v>446</v>
      </c>
      <c r="B5358" s="44" t="s">
        <v>8725</v>
      </c>
      <c r="C5358" s="59" t="s">
        <v>8726</v>
      </c>
      <c r="D5358" s="68" t="s">
        <v>172</v>
      </c>
      <c r="E5358" s="46">
        <v>214.93</v>
      </c>
      <c r="F5358" s="47">
        <v>0</v>
      </c>
      <c r="G5358" s="48">
        <f>ROUND(E5358*F5358,2)</f>
        <v>0</v>
      </c>
      <c r="H5358" s="46">
        <v>0</v>
      </c>
      <c r="I5358" s="46">
        <f>ROUND(E5358*H5358,2)</f>
        <v>0</v>
      </c>
      <c r="J5358" s="46">
        <v>8.0000000000000002E-3</v>
      </c>
      <c r="K5358" s="46">
        <f>ROUND(E5358*J5358,2)</f>
        <v>1.72</v>
      </c>
    </row>
    <row r="5359" spans="1:11" outlineLevel="1" x14ac:dyDescent="0.2">
      <c r="A5359" s="31"/>
      <c r="B5359" s="32"/>
      <c r="C5359" s="71" t="s">
        <v>8727</v>
      </c>
      <c r="D5359" s="65"/>
      <c r="E5359" s="65">
        <v>214.93</v>
      </c>
      <c r="F5359" s="34"/>
      <c r="G5359" s="34"/>
      <c r="H5359" s="33"/>
      <c r="I5359" s="33"/>
      <c r="J5359" s="33"/>
      <c r="K5359" s="33"/>
    </row>
    <row r="5360" spans="1:11" ht="22.5" outlineLevel="1" x14ac:dyDescent="0.2">
      <c r="A5360" s="43">
        <v>447</v>
      </c>
      <c r="B5360" s="44" t="s">
        <v>8728</v>
      </c>
      <c r="C5360" s="59" t="s">
        <v>8729</v>
      </c>
      <c r="D5360" s="68" t="s">
        <v>373</v>
      </c>
      <c r="E5360" s="46">
        <v>608</v>
      </c>
      <c r="F5360" s="47">
        <v>0</v>
      </c>
      <c r="G5360" s="48">
        <f>ROUND(E5360*F5360,2)</f>
        <v>0</v>
      </c>
      <c r="H5360" s="46">
        <v>1.8000000000000001E-4</v>
      </c>
      <c r="I5360" s="46">
        <f>ROUND(E5360*H5360,2)</f>
        <v>0.11</v>
      </c>
      <c r="J5360" s="46">
        <v>0</v>
      </c>
      <c r="K5360" s="46">
        <f>ROUND(E5360*J5360,2)</f>
        <v>0</v>
      </c>
    </row>
    <row r="5361" spans="1:11" outlineLevel="1" x14ac:dyDescent="0.2">
      <c r="A5361" s="31"/>
      <c r="B5361" s="32"/>
      <c r="C5361" s="71" t="s">
        <v>8730</v>
      </c>
      <c r="D5361" s="65"/>
      <c r="E5361" s="65">
        <v>608</v>
      </c>
      <c r="F5361" s="34"/>
      <c r="G5361" s="34"/>
      <c r="H5361" s="33"/>
      <c r="I5361" s="33"/>
      <c r="J5361" s="33"/>
      <c r="K5361" s="33"/>
    </row>
    <row r="5362" spans="1:11" outlineLevel="1" x14ac:dyDescent="0.2">
      <c r="A5362" s="43">
        <v>448</v>
      </c>
      <c r="B5362" s="44" t="s">
        <v>4706</v>
      </c>
      <c r="C5362" s="59" t="s">
        <v>4707</v>
      </c>
      <c r="D5362" s="68" t="s">
        <v>505</v>
      </c>
      <c r="E5362" s="46">
        <v>8</v>
      </c>
      <c r="F5362" s="47">
        <v>0</v>
      </c>
      <c r="G5362" s="48">
        <f>ROUND(E5362*F5362,2)</f>
        <v>0</v>
      </c>
      <c r="H5362" s="46">
        <v>0</v>
      </c>
      <c r="I5362" s="46">
        <f>ROUND(E5362*H5362,2)</f>
        <v>0</v>
      </c>
      <c r="J5362" s="46">
        <v>0.1104</v>
      </c>
      <c r="K5362" s="46">
        <f>ROUND(E5362*J5362,2)</f>
        <v>0.88</v>
      </c>
    </row>
    <row r="5363" spans="1:11" outlineLevel="1" x14ac:dyDescent="0.2">
      <c r="A5363" s="31"/>
      <c r="B5363" s="32"/>
      <c r="C5363" s="71" t="s">
        <v>415</v>
      </c>
      <c r="D5363" s="65"/>
      <c r="E5363" s="65"/>
      <c r="F5363" s="34"/>
      <c r="G5363" s="34"/>
      <c r="H5363" s="33"/>
      <c r="I5363" s="33"/>
      <c r="J5363" s="33"/>
      <c r="K5363" s="33"/>
    </row>
    <row r="5364" spans="1:11" outlineLevel="1" x14ac:dyDescent="0.2">
      <c r="A5364" s="31"/>
      <c r="B5364" s="32"/>
      <c r="C5364" s="71" t="s">
        <v>8731</v>
      </c>
      <c r="D5364" s="65"/>
      <c r="E5364" s="65">
        <v>2</v>
      </c>
      <c r="F5364" s="34"/>
      <c r="G5364" s="34"/>
      <c r="H5364" s="33"/>
      <c r="I5364" s="33"/>
      <c r="J5364" s="33"/>
      <c r="K5364" s="33"/>
    </row>
    <row r="5365" spans="1:11" outlineLevel="1" x14ac:dyDescent="0.2">
      <c r="A5365" s="31"/>
      <c r="B5365" s="32"/>
      <c r="C5365" s="71" t="s">
        <v>8732</v>
      </c>
      <c r="D5365" s="65"/>
      <c r="E5365" s="65">
        <v>4</v>
      </c>
      <c r="F5365" s="34"/>
      <c r="G5365" s="34"/>
      <c r="H5365" s="33"/>
      <c r="I5365" s="33"/>
      <c r="J5365" s="33"/>
      <c r="K5365" s="33"/>
    </row>
    <row r="5366" spans="1:11" outlineLevel="1" x14ac:dyDescent="0.2">
      <c r="A5366" s="31"/>
      <c r="B5366" s="32"/>
      <c r="C5366" s="71" t="s">
        <v>8733</v>
      </c>
      <c r="D5366" s="65"/>
      <c r="E5366" s="65">
        <v>2</v>
      </c>
      <c r="F5366" s="34"/>
      <c r="G5366" s="34"/>
      <c r="H5366" s="33"/>
      <c r="I5366" s="33"/>
      <c r="J5366" s="33"/>
      <c r="K5366" s="33"/>
    </row>
    <row r="5367" spans="1:11" outlineLevel="1" x14ac:dyDescent="0.2">
      <c r="A5367" s="51">
        <v>449</v>
      </c>
      <c r="B5367" s="52" t="s">
        <v>8734</v>
      </c>
      <c r="C5367" s="60" t="s">
        <v>8735</v>
      </c>
      <c r="D5367" s="69" t="s">
        <v>2373</v>
      </c>
      <c r="E5367" s="54">
        <v>1</v>
      </c>
      <c r="F5367" s="55">
        <v>0</v>
      </c>
      <c r="G5367" s="56">
        <f>ROUND(E5367*F5367,2)</f>
        <v>0</v>
      </c>
      <c r="H5367" s="54">
        <v>0.1</v>
      </c>
      <c r="I5367" s="54">
        <f>ROUND(E5367*H5367,2)</f>
        <v>0.1</v>
      </c>
      <c r="J5367" s="54">
        <v>0</v>
      </c>
      <c r="K5367" s="54">
        <f>ROUND(E5367*J5367,2)</f>
        <v>0</v>
      </c>
    </row>
    <row r="5368" spans="1:11" ht="22.5" outlineLevel="1" x14ac:dyDescent="0.2">
      <c r="A5368" s="51">
        <v>450</v>
      </c>
      <c r="B5368" s="52" t="s">
        <v>8736</v>
      </c>
      <c r="C5368" s="60" t="s">
        <v>8737</v>
      </c>
      <c r="D5368" s="69" t="s">
        <v>2373</v>
      </c>
      <c r="E5368" s="54">
        <v>1</v>
      </c>
      <c r="F5368" s="55">
        <v>0</v>
      </c>
      <c r="G5368" s="56">
        <f>ROUND(E5368*F5368,2)</f>
        <v>0</v>
      </c>
      <c r="H5368" s="54">
        <v>0.15</v>
      </c>
      <c r="I5368" s="54">
        <f>ROUND(E5368*H5368,2)</f>
        <v>0.15</v>
      </c>
      <c r="J5368" s="54">
        <v>0</v>
      </c>
      <c r="K5368" s="54">
        <f>ROUND(E5368*J5368,2)</f>
        <v>0</v>
      </c>
    </row>
    <row r="5369" spans="1:11" outlineLevel="1" x14ac:dyDescent="0.2">
      <c r="A5369" s="43">
        <v>451</v>
      </c>
      <c r="B5369" s="44" t="s">
        <v>4715</v>
      </c>
      <c r="C5369" s="59" t="s">
        <v>4716</v>
      </c>
      <c r="D5369" s="68" t="s">
        <v>172</v>
      </c>
      <c r="E5369" s="46">
        <v>20.449000000000002</v>
      </c>
      <c r="F5369" s="47">
        <v>0</v>
      </c>
      <c r="G5369" s="48">
        <f>ROUND(E5369*F5369,2)</f>
        <v>0</v>
      </c>
      <c r="H5369" s="46">
        <v>2.1600000000000001E-2</v>
      </c>
      <c r="I5369" s="46">
        <f>ROUND(E5369*H5369,2)</f>
        <v>0.44</v>
      </c>
      <c r="J5369" s="46">
        <v>0</v>
      </c>
      <c r="K5369" s="46">
        <f>ROUND(E5369*J5369,2)</f>
        <v>0</v>
      </c>
    </row>
    <row r="5370" spans="1:11" outlineLevel="1" x14ac:dyDescent="0.2">
      <c r="A5370" s="31"/>
      <c r="B5370" s="32"/>
      <c r="C5370" s="71" t="s">
        <v>8705</v>
      </c>
      <c r="D5370" s="65"/>
      <c r="E5370" s="65">
        <v>18.59</v>
      </c>
      <c r="F5370" s="34"/>
      <c r="G5370" s="34"/>
      <c r="H5370" s="33"/>
      <c r="I5370" s="33"/>
      <c r="J5370" s="33"/>
      <c r="K5370" s="33"/>
    </row>
    <row r="5371" spans="1:11" outlineLevel="1" x14ac:dyDescent="0.2">
      <c r="A5371" s="31"/>
      <c r="B5371" s="32"/>
      <c r="C5371" s="72" t="s">
        <v>1878</v>
      </c>
      <c r="D5371" s="67"/>
      <c r="E5371" s="67">
        <v>1.859</v>
      </c>
      <c r="F5371" s="34"/>
      <c r="G5371" s="34"/>
      <c r="H5371" s="33"/>
      <c r="I5371" s="33"/>
      <c r="J5371" s="33"/>
      <c r="K5371" s="33"/>
    </row>
    <row r="5372" spans="1:11" outlineLevel="1" x14ac:dyDescent="0.2">
      <c r="A5372" s="43">
        <v>452</v>
      </c>
      <c r="B5372" s="44" t="s">
        <v>4717</v>
      </c>
      <c r="C5372" s="59" t="s">
        <v>4718</v>
      </c>
      <c r="D5372" s="68" t="s">
        <v>373</v>
      </c>
      <c r="E5372" s="46">
        <v>111.54</v>
      </c>
      <c r="F5372" s="47">
        <v>0</v>
      </c>
      <c r="G5372" s="48">
        <f>ROUND(E5372*F5372,2)</f>
        <v>0</v>
      </c>
      <c r="H5372" s="46">
        <v>8.3000000000000001E-4</v>
      </c>
      <c r="I5372" s="46">
        <f>ROUND(E5372*H5372,2)</f>
        <v>0.09</v>
      </c>
      <c r="J5372" s="46">
        <v>0</v>
      </c>
      <c r="K5372" s="46">
        <f>ROUND(E5372*J5372,2)</f>
        <v>0</v>
      </c>
    </row>
    <row r="5373" spans="1:11" outlineLevel="1" x14ac:dyDescent="0.2">
      <c r="A5373" s="31"/>
      <c r="B5373" s="32"/>
      <c r="C5373" s="71" t="s">
        <v>8738</v>
      </c>
      <c r="D5373" s="65"/>
      <c r="E5373" s="65">
        <v>101.4</v>
      </c>
      <c r="F5373" s="34"/>
      <c r="G5373" s="34"/>
      <c r="H5373" s="33"/>
      <c r="I5373" s="33"/>
      <c r="J5373" s="33"/>
      <c r="K5373" s="33"/>
    </row>
    <row r="5374" spans="1:11" outlineLevel="1" x14ac:dyDescent="0.2">
      <c r="A5374" s="31"/>
      <c r="B5374" s="32"/>
      <c r="C5374" s="72" t="s">
        <v>1878</v>
      </c>
      <c r="D5374" s="67"/>
      <c r="E5374" s="67">
        <v>10.14</v>
      </c>
      <c r="F5374" s="34"/>
      <c r="G5374" s="34"/>
      <c r="H5374" s="33"/>
      <c r="I5374" s="33"/>
      <c r="J5374" s="33"/>
      <c r="K5374" s="33"/>
    </row>
    <row r="5375" spans="1:11" outlineLevel="1" x14ac:dyDescent="0.2">
      <c r="A5375" s="43">
        <v>453</v>
      </c>
      <c r="B5375" s="44" t="s">
        <v>4362</v>
      </c>
      <c r="C5375" s="59" t="s">
        <v>4363</v>
      </c>
      <c r="D5375" s="68" t="s">
        <v>179</v>
      </c>
      <c r="E5375" s="46">
        <v>1.6051200000000001</v>
      </c>
      <c r="F5375" s="47">
        <v>0</v>
      </c>
      <c r="G5375" s="48">
        <f>ROUND(E5375*F5375,2)</f>
        <v>0</v>
      </c>
      <c r="H5375" s="46">
        <v>0.55000000000000004</v>
      </c>
      <c r="I5375" s="46">
        <f>ROUND(E5375*H5375,2)</f>
        <v>0.88</v>
      </c>
      <c r="J5375" s="46">
        <v>0</v>
      </c>
      <c r="K5375" s="46">
        <f>ROUND(E5375*J5375,2)</f>
        <v>0</v>
      </c>
    </row>
    <row r="5376" spans="1:11" outlineLevel="1" x14ac:dyDescent="0.2">
      <c r="A5376" s="31"/>
      <c r="B5376" s="32"/>
      <c r="C5376" s="71" t="s">
        <v>8739</v>
      </c>
      <c r="D5376" s="65"/>
      <c r="E5376" s="65">
        <v>1.4592000000000001</v>
      </c>
      <c r="F5376" s="34"/>
      <c r="G5376" s="34"/>
      <c r="H5376" s="33"/>
      <c r="I5376" s="33"/>
      <c r="J5376" s="33"/>
      <c r="K5376" s="33"/>
    </row>
    <row r="5377" spans="1:11" outlineLevel="1" x14ac:dyDescent="0.2">
      <c r="A5377" s="31"/>
      <c r="B5377" s="32"/>
      <c r="C5377" s="72" t="s">
        <v>1878</v>
      </c>
      <c r="D5377" s="67"/>
      <c r="E5377" s="67">
        <v>0.14591999999999999</v>
      </c>
      <c r="F5377" s="34"/>
      <c r="G5377" s="34"/>
      <c r="H5377" s="33"/>
      <c r="I5377" s="33"/>
      <c r="J5377" s="33"/>
      <c r="K5377" s="33"/>
    </row>
    <row r="5378" spans="1:11" outlineLevel="1" x14ac:dyDescent="0.2">
      <c r="A5378" s="43">
        <v>454</v>
      </c>
      <c r="B5378" s="44" t="s">
        <v>8740</v>
      </c>
      <c r="C5378" s="59" t="s">
        <v>8741</v>
      </c>
      <c r="D5378" s="68" t="s">
        <v>172</v>
      </c>
      <c r="E5378" s="46">
        <v>167.2</v>
      </c>
      <c r="F5378" s="47">
        <v>0</v>
      </c>
      <c r="G5378" s="48">
        <f>ROUND(E5378*F5378,2)</f>
        <v>0</v>
      </c>
      <c r="H5378" s="46">
        <v>1.9800000000000002E-2</v>
      </c>
      <c r="I5378" s="46">
        <f>ROUND(E5378*H5378,2)</f>
        <v>3.31</v>
      </c>
      <c r="J5378" s="46">
        <v>0</v>
      </c>
      <c r="K5378" s="46">
        <f>ROUND(E5378*J5378,2)</f>
        <v>0</v>
      </c>
    </row>
    <row r="5379" spans="1:11" outlineLevel="1" x14ac:dyDescent="0.2">
      <c r="A5379" s="31"/>
      <c r="B5379" s="32"/>
      <c r="C5379" s="71" t="s">
        <v>8742</v>
      </c>
      <c r="D5379" s="65"/>
      <c r="E5379" s="65">
        <v>152</v>
      </c>
      <c r="F5379" s="34"/>
      <c r="G5379" s="34"/>
      <c r="H5379" s="33"/>
      <c r="I5379" s="33"/>
      <c r="J5379" s="33"/>
      <c r="K5379" s="33"/>
    </row>
    <row r="5380" spans="1:11" outlineLevel="1" x14ac:dyDescent="0.2">
      <c r="A5380" s="31"/>
      <c r="B5380" s="32"/>
      <c r="C5380" s="72" t="s">
        <v>1878</v>
      </c>
      <c r="D5380" s="67"/>
      <c r="E5380" s="67">
        <v>15.2</v>
      </c>
      <c r="F5380" s="34"/>
      <c r="G5380" s="34"/>
      <c r="H5380" s="33"/>
      <c r="I5380" s="33"/>
      <c r="J5380" s="33"/>
      <c r="K5380" s="33"/>
    </row>
    <row r="5381" spans="1:11" outlineLevel="1" x14ac:dyDescent="0.2">
      <c r="A5381" s="43">
        <v>455</v>
      </c>
      <c r="B5381" s="44" t="s">
        <v>4723</v>
      </c>
      <c r="C5381" s="59" t="s">
        <v>4724</v>
      </c>
      <c r="D5381" s="68" t="s">
        <v>297</v>
      </c>
      <c r="E5381" s="46">
        <v>5.1525100000000004</v>
      </c>
      <c r="F5381" s="47">
        <v>0</v>
      </c>
      <c r="G5381" s="48">
        <f>ROUND(E5381*F5381,2)</f>
        <v>0</v>
      </c>
      <c r="H5381" s="46">
        <v>0</v>
      </c>
      <c r="I5381" s="46">
        <f>ROUND(E5381*H5381,2)</f>
        <v>0</v>
      </c>
      <c r="J5381" s="46">
        <v>0</v>
      </c>
      <c r="K5381" s="46">
        <f>ROUND(E5381*J5381,2)</f>
        <v>0</v>
      </c>
    </row>
    <row r="5382" spans="1:11" outlineLevel="1" x14ac:dyDescent="0.2">
      <c r="A5382" s="31"/>
      <c r="B5382" s="32"/>
      <c r="C5382" s="71" t="s">
        <v>3547</v>
      </c>
      <c r="D5382" s="65"/>
      <c r="E5382" s="65"/>
      <c r="F5382" s="34"/>
      <c r="G5382" s="34"/>
      <c r="H5382" s="33"/>
      <c r="I5382" s="33"/>
      <c r="J5382" s="33"/>
      <c r="K5382" s="33"/>
    </row>
    <row r="5383" spans="1:11" outlineLevel="1" x14ac:dyDescent="0.2">
      <c r="A5383" s="31"/>
      <c r="B5383" s="32"/>
      <c r="C5383" s="71" t="s">
        <v>8743</v>
      </c>
      <c r="D5383" s="65"/>
      <c r="E5383" s="65"/>
      <c r="F5383" s="34"/>
      <c r="G5383" s="34"/>
      <c r="H5383" s="33"/>
      <c r="I5383" s="33"/>
      <c r="J5383" s="33"/>
      <c r="K5383" s="33"/>
    </row>
    <row r="5384" spans="1:11" outlineLevel="1" x14ac:dyDescent="0.2">
      <c r="A5384" s="31"/>
      <c r="B5384" s="32"/>
      <c r="C5384" s="71" t="s">
        <v>8744</v>
      </c>
      <c r="D5384" s="65"/>
      <c r="E5384" s="65">
        <v>5.1525100000000004</v>
      </c>
      <c r="F5384" s="34"/>
      <c r="G5384" s="34"/>
      <c r="H5384" s="33"/>
      <c r="I5384" s="33"/>
      <c r="J5384" s="33"/>
      <c r="K5384" s="33"/>
    </row>
    <row r="5385" spans="1:11" x14ac:dyDescent="0.2">
      <c r="A5385" s="36" t="s">
        <v>148</v>
      </c>
      <c r="B5385" s="37" t="s">
        <v>90</v>
      </c>
      <c r="C5385" s="58" t="s">
        <v>91</v>
      </c>
      <c r="D5385" s="70"/>
      <c r="E5385" s="39"/>
      <c r="F5385" s="40"/>
      <c r="G5385" s="40">
        <f>SUM(G5386:G5446)</f>
        <v>0</v>
      </c>
      <c r="H5385" s="39"/>
      <c r="I5385" s="39">
        <f>SUM(I5386:I5446)</f>
        <v>4.3099999999999987</v>
      </c>
      <c r="J5385" s="39"/>
      <c r="K5385" s="39">
        <f>SUM(K5386:K5446)</f>
        <v>2.61</v>
      </c>
    </row>
    <row r="5386" spans="1:11" ht="22.5" outlineLevel="1" x14ac:dyDescent="0.2">
      <c r="A5386" s="43">
        <v>456</v>
      </c>
      <c r="B5386" s="44" t="s">
        <v>4730</v>
      </c>
      <c r="C5386" s="59" t="s">
        <v>4731</v>
      </c>
      <c r="D5386" s="68" t="s">
        <v>172</v>
      </c>
      <c r="E5386" s="46">
        <v>457.43</v>
      </c>
      <c r="F5386" s="47">
        <v>0</v>
      </c>
      <c r="G5386" s="48">
        <f>ROUND(E5386*F5386,2)</f>
        <v>0</v>
      </c>
      <c r="H5386" s="46">
        <v>0</v>
      </c>
      <c r="I5386" s="46">
        <f>ROUND(E5386*H5386,2)</f>
        <v>0</v>
      </c>
      <c r="J5386" s="46">
        <v>0</v>
      </c>
      <c r="K5386" s="46">
        <f>ROUND(E5386*J5386,2)</f>
        <v>0</v>
      </c>
    </row>
    <row r="5387" spans="1:11" outlineLevel="1" x14ac:dyDescent="0.2">
      <c r="A5387" s="31"/>
      <c r="B5387" s="32"/>
      <c r="C5387" s="71" t="s">
        <v>8745</v>
      </c>
      <c r="D5387" s="65"/>
      <c r="E5387" s="65">
        <v>457.43</v>
      </c>
      <c r="F5387" s="34"/>
      <c r="G5387" s="34"/>
      <c r="H5387" s="33"/>
      <c r="I5387" s="33"/>
      <c r="J5387" s="33"/>
      <c r="K5387" s="33"/>
    </row>
    <row r="5388" spans="1:11" ht="22.5" outlineLevel="1" x14ac:dyDescent="0.2">
      <c r="A5388" s="43">
        <v>457</v>
      </c>
      <c r="B5388" s="44" t="s">
        <v>4733</v>
      </c>
      <c r="C5388" s="59" t="s">
        <v>4734</v>
      </c>
      <c r="D5388" s="68" t="s">
        <v>172</v>
      </c>
      <c r="E5388" s="46">
        <v>457.43</v>
      </c>
      <c r="F5388" s="47">
        <v>0</v>
      </c>
      <c r="G5388" s="48">
        <f>ROUND(E5388*F5388,2)</f>
        <v>0</v>
      </c>
      <c r="H5388" s="46">
        <v>4.8300000000000001E-3</v>
      </c>
      <c r="I5388" s="46">
        <f>ROUND(E5388*H5388,2)</f>
        <v>2.21</v>
      </c>
      <c r="J5388" s="46">
        <v>0</v>
      </c>
      <c r="K5388" s="46">
        <f>ROUND(E5388*J5388,2)</f>
        <v>0</v>
      </c>
    </row>
    <row r="5389" spans="1:11" outlineLevel="1" x14ac:dyDescent="0.2">
      <c r="A5389" s="31"/>
      <c r="B5389" s="32"/>
      <c r="C5389" s="365" t="s">
        <v>4735</v>
      </c>
      <c r="D5389" s="366"/>
      <c r="E5389" s="366"/>
      <c r="F5389" s="366"/>
      <c r="G5389" s="366"/>
      <c r="H5389" s="33"/>
      <c r="I5389" s="33"/>
      <c r="J5389" s="33"/>
      <c r="K5389" s="33"/>
    </row>
    <row r="5390" spans="1:11" outlineLevel="1" x14ac:dyDescent="0.2">
      <c r="A5390" s="31"/>
      <c r="B5390" s="32"/>
      <c r="C5390" s="71" t="s">
        <v>4736</v>
      </c>
      <c r="D5390" s="65"/>
      <c r="E5390" s="65"/>
      <c r="F5390" s="34"/>
      <c r="G5390" s="34"/>
      <c r="H5390" s="33"/>
      <c r="I5390" s="33"/>
      <c r="J5390" s="33"/>
      <c r="K5390" s="33"/>
    </row>
    <row r="5391" spans="1:11" outlineLevel="1" x14ac:dyDescent="0.2">
      <c r="A5391" s="31"/>
      <c r="B5391" s="32"/>
      <c r="C5391" s="71" t="s">
        <v>906</v>
      </c>
      <c r="D5391" s="65"/>
      <c r="E5391" s="65"/>
      <c r="F5391" s="34"/>
      <c r="G5391" s="34"/>
      <c r="H5391" s="33"/>
      <c r="I5391" s="33"/>
      <c r="J5391" s="33"/>
      <c r="K5391" s="33"/>
    </row>
    <row r="5392" spans="1:11" outlineLevel="1" x14ac:dyDescent="0.2">
      <c r="A5392" s="31"/>
      <c r="B5392" s="32"/>
      <c r="C5392" s="71" t="s">
        <v>8746</v>
      </c>
      <c r="D5392" s="65"/>
      <c r="E5392" s="65">
        <v>43.6</v>
      </c>
      <c r="F5392" s="34"/>
      <c r="G5392" s="34"/>
      <c r="H5392" s="33"/>
      <c r="I5392" s="33"/>
      <c r="J5392" s="33"/>
      <c r="K5392" s="33"/>
    </row>
    <row r="5393" spans="1:11" outlineLevel="1" x14ac:dyDescent="0.2">
      <c r="A5393" s="31"/>
      <c r="B5393" s="32"/>
      <c r="C5393" s="71" t="s">
        <v>917</v>
      </c>
      <c r="D5393" s="65"/>
      <c r="E5393" s="65"/>
      <c r="F5393" s="34"/>
      <c r="G5393" s="34"/>
      <c r="H5393" s="33"/>
      <c r="I5393" s="33"/>
      <c r="J5393" s="33"/>
      <c r="K5393" s="33"/>
    </row>
    <row r="5394" spans="1:11" outlineLevel="1" x14ac:dyDescent="0.2">
      <c r="A5394" s="31"/>
      <c r="B5394" s="32"/>
      <c r="C5394" s="71" t="s">
        <v>8747</v>
      </c>
      <c r="D5394" s="65"/>
      <c r="E5394" s="65">
        <v>12.03</v>
      </c>
      <c r="F5394" s="34"/>
      <c r="G5394" s="34"/>
      <c r="H5394" s="33"/>
      <c r="I5394" s="33"/>
      <c r="J5394" s="33"/>
      <c r="K5394" s="33"/>
    </row>
    <row r="5395" spans="1:11" outlineLevel="1" x14ac:dyDescent="0.2">
      <c r="A5395" s="31"/>
      <c r="B5395" s="32"/>
      <c r="C5395" s="71" t="s">
        <v>926</v>
      </c>
      <c r="D5395" s="65"/>
      <c r="E5395" s="65"/>
      <c r="F5395" s="34"/>
      <c r="G5395" s="34"/>
      <c r="H5395" s="33"/>
      <c r="I5395" s="33"/>
      <c r="J5395" s="33"/>
      <c r="K5395" s="33"/>
    </row>
    <row r="5396" spans="1:11" outlineLevel="1" x14ac:dyDescent="0.2">
      <c r="A5396" s="31"/>
      <c r="B5396" s="32"/>
      <c r="C5396" s="71" t="s">
        <v>7247</v>
      </c>
      <c r="D5396" s="65"/>
      <c r="E5396" s="65">
        <v>53.3</v>
      </c>
      <c r="F5396" s="34"/>
      <c r="G5396" s="34"/>
      <c r="H5396" s="33"/>
      <c r="I5396" s="33"/>
      <c r="J5396" s="33"/>
      <c r="K5396" s="33"/>
    </row>
    <row r="5397" spans="1:11" outlineLevel="1" x14ac:dyDescent="0.2">
      <c r="A5397" s="31"/>
      <c r="B5397" s="32"/>
      <c r="C5397" s="71" t="s">
        <v>8748</v>
      </c>
      <c r="D5397" s="65"/>
      <c r="E5397" s="65">
        <v>57.56</v>
      </c>
      <c r="F5397" s="34"/>
      <c r="G5397" s="34"/>
      <c r="H5397" s="33"/>
      <c r="I5397" s="33"/>
      <c r="J5397" s="33"/>
      <c r="K5397" s="33"/>
    </row>
    <row r="5398" spans="1:11" outlineLevel="1" x14ac:dyDescent="0.2">
      <c r="A5398" s="31"/>
      <c r="B5398" s="32"/>
      <c r="C5398" s="71" t="s">
        <v>7249</v>
      </c>
      <c r="D5398" s="65"/>
      <c r="E5398" s="65">
        <v>28.4</v>
      </c>
      <c r="F5398" s="34"/>
      <c r="G5398" s="34"/>
      <c r="H5398" s="33"/>
      <c r="I5398" s="33"/>
      <c r="J5398" s="33"/>
      <c r="K5398" s="33"/>
    </row>
    <row r="5399" spans="1:11" outlineLevel="1" x14ac:dyDescent="0.2">
      <c r="A5399" s="31"/>
      <c r="B5399" s="32"/>
      <c r="C5399" s="71" t="s">
        <v>938</v>
      </c>
      <c r="D5399" s="65"/>
      <c r="E5399" s="65"/>
      <c r="F5399" s="34"/>
      <c r="G5399" s="34"/>
      <c r="H5399" s="33"/>
      <c r="I5399" s="33"/>
      <c r="J5399" s="33"/>
      <c r="K5399" s="33"/>
    </row>
    <row r="5400" spans="1:11" outlineLevel="1" x14ac:dyDescent="0.2">
      <c r="A5400" s="31"/>
      <c r="B5400" s="32"/>
      <c r="C5400" s="71" t="s">
        <v>7254</v>
      </c>
      <c r="D5400" s="65"/>
      <c r="E5400" s="65">
        <v>51.14</v>
      </c>
      <c r="F5400" s="34"/>
      <c r="G5400" s="34"/>
      <c r="H5400" s="33"/>
      <c r="I5400" s="33"/>
      <c r="J5400" s="33"/>
      <c r="K5400" s="33"/>
    </row>
    <row r="5401" spans="1:11" outlineLevel="1" x14ac:dyDescent="0.2">
      <c r="A5401" s="31"/>
      <c r="B5401" s="32"/>
      <c r="C5401" s="71" t="s">
        <v>8749</v>
      </c>
      <c r="D5401" s="65"/>
      <c r="E5401" s="65">
        <v>60.64</v>
      </c>
      <c r="F5401" s="34"/>
      <c r="G5401" s="34"/>
      <c r="H5401" s="33"/>
      <c r="I5401" s="33"/>
      <c r="J5401" s="33"/>
      <c r="K5401" s="33"/>
    </row>
    <row r="5402" spans="1:11" outlineLevel="1" x14ac:dyDescent="0.2">
      <c r="A5402" s="31"/>
      <c r="B5402" s="32"/>
      <c r="C5402" s="71" t="s">
        <v>7256</v>
      </c>
      <c r="D5402" s="65"/>
      <c r="E5402" s="65">
        <v>26.7</v>
      </c>
      <c r="F5402" s="34"/>
      <c r="G5402" s="34"/>
      <c r="H5402" s="33"/>
      <c r="I5402" s="33"/>
      <c r="J5402" s="33"/>
      <c r="K5402" s="33"/>
    </row>
    <row r="5403" spans="1:11" outlineLevel="1" x14ac:dyDescent="0.2">
      <c r="A5403" s="31"/>
      <c r="B5403" s="32"/>
      <c r="C5403" s="71" t="s">
        <v>950</v>
      </c>
      <c r="D5403" s="65"/>
      <c r="E5403" s="65"/>
      <c r="F5403" s="34"/>
      <c r="G5403" s="34"/>
      <c r="H5403" s="33"/>
      <c r="I5403" s="33"/>
      <c r="J5403" s="33"/>
      <c r="K5403" s="33"/>
    </row>
    <row r="5404" spans="1:11" outlineLevel="1" x14ac:dyDescent="0.2">
      <c r="A5404" s="31"/>
      <c r="B5404" s="32"/>
      <c r="C5404" s="71" t="s">
        <v>7259</v>
      </c>
      <c r="D5404" s="65"/>
      <c r="E5404" s="65">
        <v>48.05</v>
      </c>
      <c r="F5404" s="34"/>
      <c r="G5404" s="34"/>
      <c r="H5404" s="33"/>
      <c r="I5404" s="33"/>
      <c r="J5404" s="33"/>
      <c r="K5404" s="33"/>
    </row>
    <row r="5405" spans="1:11" outlineLevel="1" x14ac:dyDescent="0.2">
      <c r="A5405" s="31"/>
      <c r="B5405" s="32"/>
      <c r="C5405" s="71" t="s">
        <v>8750</v>
      </c>
      <c r="D5405" s="65"/>
      <c r="E5405" s="65">
        <v>56.77</v>
      </c>
      <c r="F5405" s="34"/>
      <c r="G5405" s="34"/>
      <c r="H5405" s="33"/>
      <c r="I5405" s="33"/>
      <c r="J5405" s="33"/>
      <c r="K5405" s="33"/>
    </row>
    <row r="5406" spans="1:11" outlineLevel="1" x14ac:dyDescent="0.2">
      <c r="A5406" s="31"/>
      <c r="B5406" s="32"/>
      <c r="C5406" s="71" t="s">
        <v>7262</v>
      </c>
      <c r="D5406" s="65"/>
      <c r="E5406" s="65">
        <v>19.239999999999998</v>
      </c>
      <c r="F5406" s="34"/>
      <c r="G5406" s="34"/>
      <c r="H5406" s="33"/>
      <c r="I5406" s="33"/>
      <c r="J5406" s="33"/>
      <c r="K5406" s="33"/>
    </row>
    <row r="5407" spans="1:11" outlineLevel="1" x14ac:dyDescent="0.2">
      <c r="A5407" s="43">
        <v>458</v>
      </c>
      <c r="B5407" s="44" t="s">
        <v>4746</v>
      </c>
      <c r="C5407" s="59" t="s">
        <v>4747</v>
      </c>
      <c r="D5407" s="68" t="s">
        <v>172</v>
      </c>
      <c r="E5407" s="46">
        <v>49.618499999999997</v>
      </c>
      <c r="F5407" s="47">
        <v>0</v>
      </c>
      <c r="G5407" s="48">
        <f>ROUND(E5407*F5407,2)</f>
        <v>0</v>
      </c>
      <c r="H5407" s="46">
        <v>0</v>
      </c>
      <c r="I5407" s="46">
        <f>ROUND(E5407*H5407,2)</f>
        <v>0</v>
      </c>
      <c r="J5407" s="46">
        <v>5.0000000000000001E-3</v>
      </c>
      <c r="K5407" s="46">
        <f>ROUND(E5407*J5407,2)</f>
        <v>0.25</v>
      </c>
    </row>
    <row r="5408" spans="1:11" outlineLevel="1" x14ac:dyDescent="0.2">
      <c r="A5408" s="31"/>
      <c r="B5408" s="32"/>
      <c r="C5408" s="71" t="s">
        <v>404</v>
      </c>
      <c r="D5408" s="65"/>
      <c r="E5408" s="65"/>
      <c r="F5408" s="34"/>
      <c r="G5408" s="34"/>
      <c r="H5408" s="33"/>
      <c r="I5408" s="33"/>
      <c r="J5408" s="33"/>
      <c r="K5408" s="33"/>
    </row>
    <row r="5409" spans="1:11" outlineLevel="1" x14ac:dyDescent="0.2">
      <c r="A5409" s="31"/>
      <c r="B5409" s="32"/>
      <c r="C5409" s="71" t="s">
        <v>8751</v>
      </c>
      <c r="D5409" s="65"/>
      <c r="E5409" s="65">
        <v>24.584099999999999</v>
      </c>
      <c r="F5409" s="34"/>
      <c r="G5409" s="34"/>
      <c r="H5409" s="33"/>
      <c r="I5409" s="33"/>
      <c r="J5409" s="33"/>
      <c r="K5409" s="33"/>
    </row>
    <row r="5410" spans="1:11" outlineLevel="1" x14ac:dyDescent="0.2">
      <c r="A5410" s="31"/>
      <c r="B5410" s="32"/>
      <c r="C5410" s="71" t="s">
        <v>8752</v>
      </c>
      <c r="D5410" s="65"/>
      <c r="E5410" s="65">
        <v>25.034400000000002</v>
      </c>
      <c r="F5410" s="34"/>
      <c r="G5410" s="34"/>
      <c r="H5410" s="33"/>
      <c r="I5410" s="33"/>
      <c r="J5410" s="33"/>
      <c r="K5410" s="33"/>
    </row>
    <row r="5411" spans="1:11" outlineLevel="1" x14ac:dyDescent="0.2">
      <c r="A5411" s="43">
        <v>459</v>
      </c>
      <c r="B5411" s="44" t="s">
        <v>4749</v>
      </c>
      <c r="C5411" s="59" t="s">
        <v>4750</v>
      </c>
      <c r="D5411" s="68" t="s">
        <v>172</v>
      </c>
      <c r="E5411" s="46">
        <v>49.618499999999997</v>
      </c>
      <c r="F5411" s="47">
        <v>0</v>
      </c>
      <c r="G5411" s="48">
        <f>ROUND(E5411*F5411,2)</f>
        <v>0</v>
      </c>
      <c r="H5411" s="46">
        <v>0</v>
      </c>
      <c r="I5411" s="46">
        <f>ROUND(E5411*H5411,2)</f>
        <v>0</v>
      </c>
      <c r="J5411" s="46">
        <v>2E-3</v>
      </c>
      <c r="K5411" s="46">
        <f>ROUND(E5411*J5411,2)</f>
        <v>0.1</v>
      </c>
    </row>
    <row r="5412" spans="1:11" outlineLevel="1" x14ac:dyDescent="0.2">
      <c r="A5412" s="31"/>
      <c r="B5412" s="32"/>
      <c r="C5412" s="71" t="s">
        <v>8753</v>
      </c>
      <c r="D5412" s="65"/>
      <c r="E5412" s="65">
        <v>49.618499999999997</v>
      </c>
      <c r="F5412" s="34"/>
      <c r="G5412" s="34"/>
      <c r="H5412" s="33"/>
      <c r="I5412" s="33"/>
      <c r="J5412" s="33"/>
      <c r="K5412" s="33"/>
    </row>
    <row r="5413" spans="1:11" ht="22.5" outlineLevel="1" x14ac:dyDescent="0.2">
      <c r="A5413" s="43">
        <v>460</v>
      </c>
      <c r="B5413" s="44" t="s">
        <v>4752</v>
      </c>
      <c r="C5413" s="59" t="s">
        <v>4753</v>
      </c>
      <c r="D5413" s="68" t="s">
        <v>2323</v>
      </c>
      <c r="E5413" s="46">
        <v>815.95299999999997</v>
      </c>
      <c r="F5413" s="47">
        <v>0</v>
      </c>
      <c r="G5413" s="48">
        <f>ROUND(E5413*F5413,2)</f>
        <v>0</v>
      </c>
      <c r="H5413" s="46">
        <v>5.0000000000000002E-5</v>
      </c>
      <c r="I5413" s="46">
        <f>ROUND(E5413*H5413,2)</f>
        <v>0.04</v>
      </c>
      <c r="J5413" s="46">
        <v>1E-3</v>
      </c>
      <c r="K5413" s="46">
        <f>ROUND(E5413*J5413,2)</f>
        <v>0.82</v>
      </c>
    </row>
    <row r="5414" spans="1:11" outlineLevel="1" x14ac:dyDescent="0.2">
      <c r="A5414" s="31"/>
      <c r="B5414" s="32"/>
      <c r="C5414" s="71" t="s">
        <v>4754</v>
      </c>
      <c r="D5414" s="65"/>
      <c r="E5414" s="65"/>
      <c r="F5414" s="34"/>
      <c r="G5414" s="34"/>
      <c r="H5414" s="33"/>
      <c r="I5414" s="33"/>
      <c r="J5414" s="33"/>
      <c r="K5414" s="33"/>
    </row>
    <row r="5415" spans="1:11" outlineLevel="1" x14ac:dyDescent="0.2">
      <c r="A5415" s="31"/>
      <c r="B5415" s="32"/>
      <c r="C5415" s="71" t="s">
        <v>8754</v>
      </c>
      <c r="D5415" s="65"/>
      <c r="E5415" s="65">
        <v>156.1</v>
      </c>
      <c r="F5415" s="34"/>
      <c r="G5415" s="34"/>
      <c r="H5415" s="33"/>
      <c r="I5415" s="33"/>
      <c r="J5415" s="33"/>
      <c r="K5415" s="33"/>
    </row>
    <row r="5416" spans="1:11" outlineLevel="1" x14ac:dyDescent="0.2">
      <c r="A5416" s="31"/>
      <c r="B5416" s="32"/>
      <c r="C5416" s="71" t="s">
        <v>8755</v>
      </c>
      <c r="D5416" s="65"/>
      <c r="E5416" s="65">
        <v>196.5</v>
      </c>
      <c r="F5416" s="34"/>
      <c r="G5416" s="34"/>
      <c r="H5416" s="33"/>
      <c r="I5416" s="33"/>
      <c r="J5416" s="33"/>
      <c r="K5416" s="33"/>
    </row>
    <row r="5417" spans="1:11" outlineLevel="1" x14ac:dyDescent="0.2">
      <c r="A5417" s="31"/>
      <c r="B5417" s="32"/>
      <c r="C5417" s="71" t="s">
        <v>8756</v>
      </c>
      <c r="D5417" s="65"/>
      <c r="E5417" s="65"/>
      <c r="F5417" s="34"/>
      <c r="G5417" s="34"/>
      <c r="H5417" s="33"/>
      <c r="I5417" s="33"/>
      <c r="J5417" s="33"/>
      <c r="K5417" s="33"/>
    </row>
    <row r="5418" spans="1:11" outlineLevel="1" x14ac:dyDescent="0.2">
      <c r="A5418" s="31"/>
      <c r="B5418" s="32"/>
      <c r="C5418" s="71" t="s">
        <v>395</v>
      </c>
      <c r="D5418" s="65"/>
      <c r="E5418" s="65"/>
      <c r="F5418" s="34"/>
      <c r="G5418" s="34"/>
      <c r="H5418" s="33"/>
      <c r="I5418" s="33"/>
      <c r="J5418" s="33"/>
      <c r="K5418" s="33"/>
    </row>
    <row r="5419" spans="1:11" outlineLevel="1" x14ac:dyDescent="0.2">
      <c r="A5419" s="31"/>
      <c r="B5419" s="32"/>
      <c r="C5419" s="71" t="s">
        <v>8757</v>
      </c>
      <c r="D5419" s="65"/>
      <c r="E5419" s="65">
        <v>196.49549999999999</v>
      </c>
      <c r="F5419" s="34"/>
      <c r="G5419" s="34"/>
      <c r="H5419" s="33"/>
      <c r="I5419" s="33"/>
      <c r="J5419" s="33"/>
      <c r="K5419" s="33"/>
    </row>
    <row r="5420" spans="1:11" outlineLevel="1" x14ac:dyDescent="0.2">
      <c r="A5420" s="31"/>
      <c r="B5420" s="32"/>
      <c r="C5420" s="71" t="s">
        <v>8758</v>
      </c>
      <c r="D5420" s="65"/>
      <c r="E5420" s="65">
        <v>58.65</v>
      </c>
      <c r="F5420" s="34"/>
      <c r="G5420" s="34"/>
      <c r="H5420" s="33"/>
      <c r="I5420" s="33"/>
      <c r="J5420" s="33"/>
      <c r="K5420" s="33"/>
    </row>
    <row r="5421" spans="1:11" outlineLevel="1" x14ac:dyDescent="0.2">
      <c r="A5421" s="31"/>
      <c r="B5421" s="32"/>
      <c r="C5421" s="71" t="s">
        <v>8759</v>
      </c>
      <c r="D5421" s="65"/>
      <c r="E5421" s="65">
        <v>208.20750000000001</v>
      </c>
      <c r="F5421" s="34"/>
      <c r="G5421" s="34"/>
      <c r="H5421" s="33"/>
      <c r="I5421" s="33"/>
      <c r="J5421" s="33"/>
      <c r="K5421" s="33"/>
    </row>
    <row r="5422" spans="1:11" ht="22.5" outlineLevel="1" x14ac:dyDescent="0.2">
      <c r="A5422" s="43">
        <v>461</v>
      </c>
      <c r="B5422" s="44" t="s">
        <v>4752</v>
      </c>
      <c r="C5422" s="59" t="s">
        <v>4753</v>
      </c>
      <c r="D5422" s="68" t="s">
        <v>2323</v>
      </c>
      <c r="E5422" s="46">
        <v>225</v>
      </c>
      <c r="F5422" s="47">
        <v>0</v>
      </c>
      <c r="G5422" s="48">
        <f>ROUND(E5422*F5422,2)</f>
        <v>0</v>
      </c>
      <c r="H5422" s="46">
        <v>5.0000000000000002E-5</v>
      </c>
      <c r="I5422" s="46">
        <f>ROUND(E5422*H5422,2)</f>
        <v>0.01</v>
      </c>
      <c r="J5422" s="46">
        <v>1E-3</v>
      </c>
      <c r="K5422" s="46">
        <f>ROUND(E5422*J5422,2)</f>
        <v>0.23</v>
      </c>
    </row>
    <row r="5423" spans="1:11" outlineLevel="1" x14ac:dyDescent="0.2">
      <c r="A5423" s="31"/>
      <c r="B5423" s="32"/>
      <c r="C5423" s="71" t="s">
        <v>8760</v>
      </c>
      <c r="D5423" s="65"/>
      <c r="E5423" s="65">
        <v>190</v>
      </c>
      <c r="F5423" s="34"/>
      <c r="G5423" s="34"/>
      <c r="H5423" s="33"/>
      <c r="I5423" s="33"/>
      <c r="J5423" s="33"/>
      <c r="K5423" s="33"/>
    </row>
    <row r="5424" spans="1:11" outlineLevel="1" x14ac:dyDescent="0.2">
      <c r="A5424" s="31"/>
      <c r="B5424" s="32"/>
      <c r="C5424" s="71" t="s">
        <v>8761</v>
      </c>
      <c r="D5424" s="65"/>
      <c r="E5424" s="65">
        <v>35</v>
      </c>
      <c r="F5424" s="34"/>
      <c r="G5424" s="34"/>
      <c r="H5424" s="33"/>
      <c r="I5424" s="33"/>
      <c r="J5424" s="33"/>
      <c r="K5424" s="33"/>
    </row>
    <row r="5425" spans="1:11" ht="22.5" outlineLevel="1" x14ac:dyDescent="0.2">
      <c r="A5425" s="43">
        <v>462</v>
      </c>
      <c r="B5425" s="44" t="s">
        <v>4763</v>
      </c>
      <c r="C5425" s="59" t="s">
        <v>4764</v>
      </c>
      <c r="D5425" s="68" t="s">
        <v>2323</v>
      </c>
      <c r="E5425" s="46">
        <v>250</v>
      </c>
      <c r="F5425" s="47">
        <v>0</v>
      </c>
      <c r="G5425" s="48">
        <f>ROUND(E5425*F5425,2)</f>
        <v>0</v>
      </c>
      <c r="H5425" s="46">
        <v>5.0000000000000002E-5</v>
      </c>
      <c r="I5425" s="46">
        <f>ROUND(E5425*H5425,2)</f>
        <v>0.01</v>
      </c>
      <c r="J5425" s="46">
        <v>1E-3</v>
      </c>
      <c r="K5425" s="46">
        <f>ROUND(E5425*J5425,2)</f>
        <v>0.25</v>
      </c>
    </row>
    <row r="5426" spans="1:11" outlineLevel="1" x14ac:dyDescent="0.2">
      <c r="A5426" s="31"/>
      <c r="B5426" s="32"/>
      <c r="C5426" s="71" t="s">
        <v>8762</v>
      </c>
      <c r="D5426" s="65"/>
      <c r="E5426" s="65">
        <v>250</v>
      </c>
      <c r="F5426" s="34"/>
      <c r="G5426" s="34"/>
      <c r="H5426" s="33"/>
      <c r="I5426" s="33"/>
      <c r="J5426" s="33"/>
      <c r="K5426" s="33"/>
    </row>
    <row r="5427" spans="1:11" outlineLevel="1" x14ac:dyDescent="0.2">
      <c r="A5427" s="43">
        <v>463</v>
      </c>
      <c r="B5427" s="44" t="s">
        <v>4771</v>
      </c>
      <c r="C5427" s="59" t="s">
        <v>4772</v>
      </c>
      <c r="D5427" s="68" t="s">
        <v>172</v>
      </c>
      <c r="E5427" s="46">
        <v>79.78</v>
      </c>
      <c r="F5427" s="47">
        <v>0</v>
      </c>
      <c r="G5427" s="48">
        <f>ROUND(E5427*F5427,2)</f>
        <v>0</v>
      </c>
      <c r="H5427" s="46">
        <v>0</v>
      </c>
      <c r="I5427" s="46">
        <f>ROUND(E5427*H5427,2)</f>
        <v>0</v>
      </c>
      <c r="J5427" s="46">
        <v>1.2E-2</v>
      </c>
      <c r="K5427" s="46">
        <f>ROUND(E5427*J5427,2)</f>
        <v>0.96</v>
      </c>
    </row>
    <row r="5428" spans="1:11" outlineLevel="1" x14ac:dyDescent="0.2">
      <c r="A5428" s="31"/>
      <c r="B5428" s="32"/>
      <c r="C5428" s="71" t="s">
        <v>8763</v>
      </c>
      <c r="D5428" s="65"/>
      <c r="E5428" s="65">
        <v>11.88</v>
      </c>
      <c r="F5428" s="34"/>
      <c r="G5428" s="34"/>
      <c r="H5428" s="33"/>
      <c r="I5428" s="33"/>
      <c r="J5428" s="33"/>
      <c r="K5428" s="33"/>
    </row>
    <row r="5429" spans="1:11" outlineLevel="1" x14ac:dyDescent="0.2">
      <c r="A5429" s="31"/>
      <c r="B5429" s="32"/>
      <c r="C5429" s="71" t="s">
        <v>8764</v>
      </c>
      <c r="D5429" s="65"/>
      <c r="E5429" s="65">
        <v>33.94</v>
      </c>
      <c r="F5429" s="34"/>
      <c r="G5429" s="34"/>
      <c r="H5429" s="33"/>
      <c r="I5429" s="33"/>
      <c r="J5429" s="33"/>
      <c r="K5429" s="33"/>
    </row>
    <row r="5430" spans="1:11" outlineLevel="1" x14ac:dyDescent="0.2">
      <c r="A5430" s="31"/>
      <c r="B5430" s="32"/>
      <c r="C5430" s="71" t="s">
        <v>8765</v>
      </c>
      <c r="D5430" s="65"/>
      <c r="E5430" s="65">
        <v>18.579999999999998</v>
      </c>
      <c r="F5430" s="34"/>
      <c r="G5430" s="34"/>
      <c r="H5430" s="33"/>
      <c r="I5430" s="33"/>
      <c r="J5430" s="33"/>
      <c r="K5430" s="33"/>
    </row>
    <row r="5431" spans="1:11" outlineLevel="1" x14ac:dyDescent="0.2">
      <c r="A5431" s="31"/>
      <c r="B5431" s="32"/>
      <c r="C5431" s="71" t="s">
        <v>8766</v>
      </c>
      <c r="D5431" s="65"/>
      <c r="E5431" s="65">
        <v>15.38</v>
      </c>
      <c r="F5431" s="34"/>
      <c r="G5431" s="34"/>
      <c r="H5431" s="33"/>
      <c r="I5431" s="33"/>
      <c r="J5431" s="33"/>
      <c r="K5431" s="33"/>
    </row>
    <row r="5432" spans="1:11" outlineLevel="1" x14ac:dyDescent="0.2">
      <c r="A5432" s="51">
        <v>464</v>
      </c>
      <c r="B5432" s="52" t="s">
        <v>8767</v>
      </c>
      <c r="C5432" s="60" t="s">
        <v>8768</v>
      </c>
      <c r="D5432" s="69" t="s">
        <v>2373</v>
      </c>
      <c r="E5432" s="54">
        <v>1</v>
      </c>
      <c r="F5432" s="55">
        <v>0</v>
      </c>
      <c r="G5432" s="56">
        <f t="shared" ref="G5432:G5443" si="18">ROUND(E5432*F5432,2)</f>
        <v>0</v>
      </c>
      <c r="H5432" s="54">
        <v>0.15</v>
      </c>
      <c r="I5432" s="54">
        <f t="shared" ref="I5432:I5443" si="19">ROUND(E5432*H5432,2)</f>
        <v>0.15</v>
      </c>
      <c r="J5432" s="54">
        <v>0</v>
      </c>
      <c r="K5432" s="54">
        <f t="shared" ref="K5432:K5443" si="20">ROUND(E5432*J5432,2)</f>
        <v>0</v>
      </c>
    </row>
    <row r="5433" spans="1:11" outlineLevel="1" x14ac:dyDescent="0.2">
      <c r="A5433" s="51">
        <v>465</v>
      </c>
      <c r="B5433" s="52" t="s">
        <v>8769</v>
      </c>
      <c r="C5433" s="60" t="s">
        <v>8770</v>
      </c>
      <c r="D5433" s="69" t="s">
        <v>2373</v>
      </c>
      <c r="E5433" s="54">
        <v>1</v>
      </c>
      <c r="F5433" s="55">
        <v>0</v>
      </c>
      <c r="G5433" s="56">
        <f t="shared" si="18"/>
        <v>0</v>
      </c>
      <c r="H5433" s="54">
        <v>0.12</v>
      </c>
      <c r="I5433" s="54">
        <f t="shared" si="19"/>
        <v>0.12</v>
      </c>
      <c r="J5433" s="54">
        <v>0</v>
      </c>
      <c r="K5433" s="54">
        <f t="shared" si="20"/>
        <v>0</v>
      </c>
    </row>
    <row r="5434" spans="1:11" outlineLevel="1" x14ac:dyDescent="0.2">
      <c r="A5434" s="51">
        <v>466</v>
      </c>
      <c r="B5434" s="52" t="s">
        <v>8771</v>
      </c>
      <c r="C5434" s="60" t="s">
        <v>8772</v>
      </c>
      <c r="D5434" s="69" t="s">
        <v>2373</v>
      </c>
      <c r="E5434" s="54">
        <v>1</v>
      </c>
      <c r="F5434" s="55">
        <v>0</v>
      </c>
      <c r="G5434" s="56">
        <f t="shared" si="18"/>
        <v>0</v>
      </c>
      <c r="H5434" s="54">
        <v>0.28499999999999998</v>
      </c>
      <c r="I5434" s="54">
        <f t="shared" si="19"/>
        <v>0.28999999999999998</v>
      </c>
      <c r="J5434" s="54">
        <v>0</v>
      </c>
      <c r="K5434" s="54">
        <f t="shared" si="20"/>
        <v>0</v>
      </c>
    </row>
    <row r="5435" spans="1:11" outlineLevel="1" x14ac:dyDescent="0.2">
      <c r="A5435" s="51">
        <v>467</v>
      </c>
      <c r="B5435" s="52" t="s">
        <v>8773</v>
      </c>
      <c r="C5435" s="60" t="s">
        <v>4795</v>
      </c>
      <c r="D5435" s="69" t="s">
        <v>2373</v>
      </c>
      <c r="E5435" s="54">
        <v>1</v>
      </c>
      <c r="F5435" s="55">
        <v>0</v>
      </c>
      <c r="G5435" s="56">
        <f t="shared" si="18"/>
        <v>0</v>
      </c>
      <c r="H5435" s="54">
        <v>9.2999999999999999E-2</v>
      </c>
      <c r="I5435" s="54">
        <f t="shared" si="19"/>
        <v>0.09</v>
      </c>
      <c r="J5435" s="54">
        <v>0</v>
      </c>
      <c r="K5435" s="54">
        <f t="shared" si="20"/>
        <v>0</v>
      </c>
    </row>
    <row r="5436" spans="1:11" outlineLevel="1" x14ac:dyDescent="0.2">
      <c r="A5436" s="51">
        <v>468</v>
      </c>
      <c r="B5436" s="52" t="s">
        <v>8774</v>
      </c>
      <c r="C5436" s="60" t="s">
        <v>8775</v>
      </c>
      <c r="D5436" s="69" t="s">
        <v>2373</v>
      </c>
      <c r="E5436" s="54">
        <v>1</v>
      </c>
      <c r="F5436" s="55">
        <v>0</v>
      </c>
      <c r="G5436" s="56">
        <f t="shared" si="18"/>
        <v>0</v>
      </c>
      <c r="H5436" s="54">
        <v>0.129</v>
      </c>
      <c r="I5436" s="54">
        <f t="shared" si="19"/>
        <v>0.13</v>
      </c>
      <c r="J5436" s="54">
        <v>0</v>
      </c>
      <c r="K5436" s="54">
        <f t="shared" si="20"/>
        <v>0</v>
      </c>
    </row>
    <row r="5437" spans="1:11" outlineLevel="1" x14ac:dyDescent="0.2">
      <c r="A5437" s="51">
        <v>469</v>
      </c>
      <c r="B5437" s="52" t="s">
        <v>8776</v>
      </c>
      <c r="C5437" s="60" t="s">
        <v>4791</v>
      </c>
      <c r="D5437" s="69" t="s">
        <v>2373</v>
      </c>
      <c r="E5437" s="54">
        <v>1</v>
      </c>
      <c r="F5437" s="55">
        <v>0</v>
      </c>
      <c r="G5437" s="56">
        <f t="shared" si="18"/>
        <v>0</v>
      </c>
      <c r="H5437" s="54">
        <v>0.01</v>
      </c>
      <c r="I5437" s="54">
        <f t="shared" si="19"/>
        <v>0.01</v>
      </c>
      <c r="J5437" s="54">
        <v>0</v>
      </c>
      <c r="K5437" s="54">
        <f t="shared" si="20"/>
        <v>0</v>
      </c>
    </row>
    <row r="5438" spans="1:11" outlineLevel="1" x14ac:dyDescent="0.2">
      <c r="A5438" s="51">
        <v>470</v>
      </c>
      <c r="B5438" s="52" t="s">
        <v>8777</v>
      </c>
      <c r="C5438" s="60" t="s">
        <v>4793</v>
      </c>
      <c r="D5438" s="69" t="s">
        <v>2373</v>
      </c>
      <c r="E5438" s="54">
        <v>1</v>
      </c>
      <c r="F5438" s="55">
        <v>0</v>
      </c>
      <c r="G5438" s="56">
        <f t="shared" si="18"/>
        <v>0</v>
      </c>
      <c r="H5438" s="54">
        <v>0.01</v>
      </c>
      <c r="I5438" s="54">
        <f t="shared" si="19"/>
        <v>0.01</v>
      </c>
      <c r="J5438" s="54">
        <v>0</v>
      </c>
      <c r="K5438" s="54">
        <f t="shared" si="20"/>
        <v>0</v>
      </c>
    </row>
    <row r="5439" spans="1:11" outlineLevel="1" x14ac:dyDescent="0.2">
      <c r="A5439" s="51">
        <v>471</v>
      </c>
      <c r="B5439" s="52" t="s">
        <v>8778</v>
      </c>
      <c r="C5439" s="60" t="s">
        <v>8779</v>
      </c>
      <c r="D5439" s="69" t="s">
        <v>2373</v>
      </c>
      <c r="E5439" s="54">
        <v>2</v>
      </c>
      <c r="F5439" s="55">
        <v>0</v>
      </c>
      <c r="G5439" s="56">
        <f t="shared" si="18"/>
        <v>0</v>
      </c>
      <c r="H5439" s="54">
        <v>0.01</v>
      </c>
      <c r="I5439" s="54">
        <f t="shared" si="19"/>
        <v>0.02</v>
      </c>
      <c r="J5439" s="54">
        <v>0</v>
      </c>
      <c r="K5439" s="54">
        <f t="shared" si="20"/>
        <v>0</v>
      </c>
    </row>
    <row r="5440" spans="1:11" ht="22.5" outlineLevel="1" x14ac:dyDescent="0.2">
      <c r="A5440" s="51">
        <v>472</v>
      </c>
      <c r="B5440" s="52" t="s">
        <v>8780</v>
      </c>
      <c r="C5440" s="60" t="s">
        <v>8781</v>
      </c>
      <c r="D5440" s="69" t="s">
        <v>2373</v>
      </c>
      <c r="E5440" s="54">
        <v>1</v>
      </c>
      <c r="F5440" s="55">
        <v>0</v>
      </c>
      <c r="G5440" s="56">
        <f t="shared" si="18"/>
        <v>0</v>
      </c>
      <c r="H5440" s="54">
        <v>1</v>
      </c>
      <c r="I5440" s="54">
        <f t="shared" si="19"/>
        <v>1</v>
      </c>
      <c r="J5440" s="54">
        <v>0</v>
      </c>
      <c r="K5440" s="54">
        <f t="shared" si="20"/>
        <v>0</v>
      </c>
    </row>
    <row r="5441" spans="1:11" outlineLevel="1" x14ac:dyDescent="0.2">
      <c r="A5441" s="51">
        <v>473</v>
      </c>
      <c r="B5441" s="52" t="s">
        <v>8782</v>
      </c>
      <c r="C5441" s="60" t="s">
        <v>8783</v>
      </c>
      <c r="D5441" s="69" t="s">
        <v>2373</v>
      </c>
      <c r="E5441" s="54">
        <v>2</v>
      </c>
      <c r="F5441" s="55">
        <v>0</v>
      </c>
      <c r="G5441" s="56">
        <f t="shared" si="18"/>
        <v>0</v>
      </c>
      <c r="H5441" s="54">
        <v>0.01</v>
      </c>
      <c r="I5441" s="54">
        <f t="shared" si="19"/>
        <v>0.02</v>
      </c>
      <c r="J5441" s="54">
        <v>0</v>
      </c>
      <c r="K5441" s="54">
        <f t="shared" si="20"/>
        <v>0</v>
      </c>
    </row>
    <row r="5442" spans="1:11" outlineLevel="1" x14ac:dyDescent="0.2">
      <c r="A5442" s="51">
        <v>474</v>
      </c>
      <c r="B5442" s="52" t="s">
        <v>8784</v>
      </c>
      <c r="C5442" s="60" t="s">
        <v>8785</v>
      </c>
      <c r="D5442" s="69" t="s">
        <v>2373</v>
      </c>
      <c r="E5442" s="54">
        <v>1</v>
      </c>
      <c r="F5442" s="55">
        <v>0</v>
      </c>
      <c r="G5442" s="56">
        <f t="shared" si="18"/>
        <v>0</v>
      </c>
      <c r="H5442" s="54">
        <v>0.2</v>
      </c>
      <c r="I5442" s="54">
        <f t="shared" si="19"/>
        <v>0.2</v>
      </c>
      <c r="J5442" s="54">
        <v>0</v>
      </c>
      <c r="K5442" s="54">
        <f t="shared" si="20"/>
        <v>0</v>
      </c>
    </row>
    <row r="5443" spans="1:11" outlineLevel="1" x14ac:dyDescent="0.2">
      <c r="A5443" s="43">
        <v>475</v>
      </c>
      <c r="B5443" s="44" t="s">
        <v>4800</v>
      </c>
      <c r="C5443" s="59" t="s">
        <v>4801</v>
      </c>
      <c r="D5443" s="68" t="s">
        <v>297</v>
      </c>
      <c r="E5443" s="46">
        <v>4.3109299999999999</v>
      </c>
      <c r="F5443" s="47">
        <v>0</v>
      </c>
      <c r="G5443" s="48">
        <f t="shared" si="18"/>
        <v>0</v>
      </c>
      <c r="H5443" s="46">
        <v>0</v>
      </c>
      <c r="I5443" s="46">
        <f t="shared" si="19"/>
        <v>0</v>
      </c>
      <c r="J5443" s="46">
        <v>0</v>
      </c>
      <c r="K5443" s="46">
        <f t="shared" si="20"/>
        <v>0</v>
      </c>
    </row>
    <row r="5444" spans="1:11" outlineLevel="1" x14ac:dyDescent="0.2">
      <c r="A5444" s="31"/>
      <c r="B5444" s="32"/>
      <c r="C5444" s="71" t="s">
        <v>3547</v>
      </c>
      <c r="D5444" s="65"/>
      <c r="E5444" s="65"/>
      <c r="F5444" s="34"/>
      <c r="G5444" s="34"/>
      <c r="H5444" s="33"/>
      <c r="I5444" s="33"/>
      <c r="J5444" s="33"/>
      <c r="K5444" s="33"/>
    </row>
    <row r="5445" spans="1:11" outlineLevel="1" x14ac:dyDescent="0.2">
      <c r="A5445" s="31"/>
      <c r="B5445" s="32"/>
      <c r="C5445" s="71" t="s">
        <v>8786</v>
      </c>
      <c r="D5445" s="65"/>
      <c r="E5445" s="65"/>
      <c r="F5445" s="34"/>
      <c r="G5445" s="34"/>
      <c r="H5445" s="33"/>
      <c r="I5445" s="33"/>
      <c r="J5445" s="33"/>
      <c r="K5445" s="33"/>
    </row>
    <row r="5446" spans="1:11" outlineLevel="1" x14ac:dyDescent="0.2">
      <c r="A5446" s="31"/>
      <c r="B5446" s="32"/>
      <c r="C5446" s="71" t="s">
        <v>8787</v>
      </c>
      <c r="D5446" s="65"/>
      <c r="E5446" s="65">
        <v>4.3109299999999999</v>
      </c>
      <c r="F5446" s="34"/>
      <c r="G5446" s="34"/>
      <c r="H5446" s="33"/>
      <c r="I5446" s="33"/>
      <c r="J5446" s="33"/>
      <c r="K5446" s="33"/>
    </row>
    <row r="5447" spans="1:11" x14ac:dyDescent="0.2">
      <c r="A5447" s="36" t="s">
        <v>148</v>
      </c>
      <c r="B5447" s="37" t="s">
        <v>94</v>
      </c>
      <c r="C5447" s="58" t="s">
        <v>95</v>
      </c>
      <c r="D5447" s="70"/>
      <c r="E5447" s="39"/>
      <c r="F5447" s="40"/>
      <c r="G5447" s="40">
        <f>SUM(G5448:G5499)</f>
        <v>0</v>
      </c>
      <c r="H5447" s="39"/>
      <c r="I5447" s="39">
        <f>SUM(I5448:I5499)</f>
        <v>9.8399999999999963</v>
      </c>
      <c r="J5447" s="39"/>
      <c r="K5447" s="39">
        <f>SUM(K5448:K5499)</f>
        <v>0</v>
      </c>
    </row>
    <row r="5448" spans="1:11" ht="22.5" outlineLevel="1" x14ac:dyDescent="0.2">
      <c r="A5448" s="43">
        <v>476</v>
      </c>
      <c r="B5448" s="44" t="s">
        <v>4807</v>
      </c>
      <c r="C5448" s="59" t="s">
        <v>4808</v>
      </c>
      <c r="D5448" s="68" t="s">
        <v>373</v>
      </c>
      <c r="E5448" s="46">
        <v>873.38</v>
      </c>
      <c r="F5448" s="47">
        <v>0</v>
      </c>
      <c r="G5448" s="48">
        <f>ROUND(E5448*F5448,2)</f>
        <v>0</v>
      </c>
      <c r="H5448" s="46">
        <v>0</v>
      </c>
      <c r="I5448" s="46">
        <f>ROUND(E5448*H5448,2)</f>
        <v>0</v>
      </c>
      <c r="J5448" s="46">
        <v>0</v>
      </c>
      <c r="K5448" s="46">
        <f>ROUND(E5448*J5448,2)</f>
        <v>0</v>
      </c>
    </row>
    <row r="5449" spans="1:11" outlineLevel="1" x14ac:dyDescent="0.2">
      <c r="A5449" s="31"/>
      <c r="B5449" s="32"/>
      <c r="C5449" s="152" t="s">
        <v>4809</v>
      </c>
      <c r="D5449" s="152"/>
      <c r="E5449" s="152"/>
      <c r="F5449" s="152"/>
      <c r="G5449" s="152"/>
      <c r="H5449" s="33"/>
      <c r="I5449" s="33"/>
      <c r="J5449" s="33"/>
      <c r="K5449" s="33"/>
    </row>
    <row r="5450" spans="1:11" outlineLevel="1" x14ac:dyDescent="0.2">
      <c r="A5450" s="31"/>
      <c r="B5450" s="32"/>
      <c r="C5450" s="71" t="s">
        <v>8788</v>
      </c>
      <c r="D5450" s="65"/>
      <c r="E5450" s="65">
        <v>823.08</v>
      </c>
      <c r="F5450" s="34"/>
      <c r="G5450" s="34"/>
      <c r="H5450" s="33"/>
      <c r="I5450" s="33"/>
      <c r="J5450" s="33"/>
      <c r="K5450" s="33"/>
    </row>
    <row r="5451" spans="1:11" outlineLevel="1" x14ac:dyDescent="0.2">
      <c r="A5451" s="31"/>
      <c r="B5451" s="32"/>
      <c r="C5451" s="71" t="s">
        <v>8789</v>
      </c>
      <c r="D5451" s="65"/>
      <c r="E5451" s="65">
        <v>6.6</v>
      </c>
      <c r="F5451" s="34"/>
      <c r="G5451" s="34"/>
      <c r="H5451" s="33"/>
      <c r="I5451" s="33"/>
      <c r="J5451" s="33"/>
      <c r="K5451" s="33"/>
    </row>
    <row r="5452" spans="1:11" outlineLevel="1" x14ac:dyDescent="0.2">
      <c r="A5452" s="31"/>
      <c r="B5452" s="32"/>
      <c r="C5452" s="71" t="s">
        <v>8790</v>
      </c>
      <c r="D5452" s="65"/>
      <c r="E5452" s="65">
        <v>6.5</v>
      </c>
      <c r="F5452" s="34"/>
      <c r="G5452" s="34"/>
      <c r="H5452" s="33"/>
      <c r="I5452" s="33"/>
      <c r="J5452" s="33"/>
      <c r="K5452" s="33"/>
    </row>
    <row r="5453" spans="1:11" outlineLevel="1" x14ac:dyDescent="0.2">
      <c r="A5453" s="31"/>
      <c r="B5453" s="32"/>
      <c r="C5453" s="71" t="s">
        <v>8791</v>
      </c>
      <c r="D5453" s="65"/>
      <c r="E5453" s="65">
        <v>5.4</v>
      </c>
      <c r="F5453" s="34"/>
      <c r="G5453" s="34"/>
      <c r="H5453" s="33"/>
      <c r="I5453" s="33"/>
      <c r="J5453" s="33"/>
      <c r="K5453" s="33"/>
    </row>
    <row r="5454" spans="1:11" outlineLevel="1" x14ac:dyDescent="0.2">
      <c r="A5454" s="31"/>
      <c r="B5454" s="32"/>
      <c r="C5454" s="71" t="s">
        <v>8792</v>
      </c>
      <c r="D5454" s="65"/>
      <c r="E5454" s="65">
        <v>9</v>
      </c>
      <c r="F5454" s="34"/>
      <c r="G5454" s="34"/>
      <c r="H5454" s="33"/>
      <c r="I5454" s="33"/>
      <c r="J5454" s="33"/>
      <c r="K5454" s="33"/>
    </row>
    <row r="5455" spans="1:11" outlineLevel="1" x14ac:dyDescent="0.2">
      <c r="A5455" s="31"/>
      <c r="B5455" s="32"/>
      <c r="C5455" s="71" t="s">
        <v>8793</v>
      </c>
      <c r="D5455" s="65"/>
      <c r="E5455" s="65">
        <v>8.1999999999999993</v>
      </c>
      <c r="F5455" s="34"/>
      <c r="G5455" s="34"/>
      <c r="H5455" s="33"/>
      <c r="I5455" s="33"/>
      <c r="J5455" s="33"/>
      <c r="K5455" s="33"/>
    </row>
    <row r="5456" spans="1:11" outlineLevel="1" x14ac:dyDescent="0.2">
      <c r="A5456" s="31"/>
      <c r="B5456" s="32"/>
      <c r="C5456" s="71" t="s">
        <v>8794</v>
      </c>
      <c r="D5456" s="65"/>
      <c r="E5456" s="65">
        <v>6</v>
      </c>
      <c r="F5456" s="34"/>
      <c r="G5456" s="34"/>
      <c r="H5456" s="33"/>
      <c r="I5456" s="33"/>
      <c r="J5456" s="33"/>
      <c r="K5456" s="33"/>
    </row>
    <row r="5457" spans="1:11" outlineLevel="1" x14ac:dyDescent="0.2">
      <c r="A5457" s="31"/>
      <c r="B5457" s="32"/>
      <c r="C5457" s="71" t="s">
        <v>8795</v>
      </c>
      <c r="D5457" s="65"/>
      <c r="E5457" s="65">
        <v>8.6</v>
      </c>
      <c r="F5457" s="34"/>
      <c r="G5457" s="34"/>
      <c r="H5457" s="33"/>
      <c r="I5457" s="33"/>
      <c r="J5457" s="33"/>
      <c r="K5457" s="33"/>
    </row>
    <row r="5458" spans="1:11" ht="22.5" outlineLevel="1" x14ac:dyDescent="0.2">
      <c r="A5458" s="43">
        <v>477</v>
      </c>
      <c r="B5458" s="44" t="s">
        <v>4817</v>
      </c>
      <c r="C5458" s="59" t="s">
        <v>4818</v>
      </c>
      <c r="D5458" s="68" t="s">
        <v>373</v>
      </c>
      <c r="E5458" s="46">
        <v>823.08</v>
      </c>
      <c r="F5458" s="47">
        <v>0</v>
      </c>
      <c r="G5458" s="48">
        <f>ROUND(E5458*F5458,2)</f>
        <v>0</v>
      </c>
      <c r="H5458" s="46">
        <v>2.0000000000000002E-5</v>
      </c>
      <c r="I5458" s="46">
        <f>ROUND(E5458*H5458,2)</f>
        <v>0.02</v>
      </c>
      <c r="J5458" s="46">
        <v>0</v>
      </c>
      <c r="K5458" s="46">
        <f>ROUND(E5458*J5458,2)</f>
        <v>0</v>
      </c>
    </row>
    <row r="5459" spans="1:11" ht="12.75" customHeight="1" outlineLevel="1" x14ac:dyDescent="0.2">
      <c r="A5459" s="31"/>
      <c r="B5459" s="32"/>
      <c r="C5459" s="164" t="s">
        <v>4819</v>
      </c>
      <c r="D5459" s="164"/>
      <c r="E5459" s="164"/>
      <c r="F5459" s="164"/>
      <c r="G5459" s="164"/>
      <c r="H5459" s="33"/>
      <c r="I5459" s="33"/>
      <c r="J5459" s="33"/>
      <c r="K5459" s="33"/>
    </row>
    <row r="5460" spans="1:11" outlineLevel="1" x14ac:dyDescent="0.2">
      <c r="A5460" s="31"/>
      <c r="B5460" s="32"/>
      <c r="C5460" s="71" t="s">
        <v>8796</v>
      </c>
      <c r="D5460" s="65"/>
      <c r="E5460" s="65">
        <v>23</v>
      </c>
      <c r="F5460" s="34"/>
      <c r="G5460" s="34"/>
      <c r="H5460" s="33"/>
      <c r="I5460" s="33"/>
      <c r="J5460" s="33"/>
      <c r="K5460" s="33"/>
    </row>
    <row r="5461" spans="1:11" outlineLevel="1" x14ac:dyDescent="0.2">
      <c r="A5461" s="31"/>
      <c r="B5461" s="32"/>
      <c r="C5461" s="71" t="s">
        <v>8797</v>
      </c>
      <c r="D5461" s="65"/>
      <c r="E5461" s="65">
        <v>7.44</v>
      </c>
      <c r="F5461" s="34"/>
      <c r="G5461" s="34"/>
      <c r="H5461" s="33"/>
      <c r="I5461" s="33"/>
      <c r="J5461" s="33"/>
      <c r="K5461" s="33"/>
    </row>
    <row r="5462" spans="1:11" outlineLevel="1" x14ac:dyDescent="0.2">
      <c r="A5462" s="31"/>
      <c r="B5462" s="32"/>
      <c r="C5462" s="71" t="s">
        <v>8798</v>
      </c>
      <c r="D5462" s="65"/>
      <c r="E5462" s="65">
        <v>6.4</v>
      </c>
      <c r="F5462" s="34"/>
      <c r="G5462" s="34"/>
      <c r="H5462" s="33"/>
      <c r="I5462" s="33"/>
      <c r="J5462" s="33"/>
      <c r="K5462" s="33"/>
    </row>
    <row r="5463" spans="1:11" outlineLevel="1" x14ac:dyDescent="0.2">
      <c r="A5463" s="31"/>
      <c r="B5463" s="32"/>
      <c r="C5463" s="71" t="s">
        <v>8799</v>
      </c>
      <c r="D5463" s="65"/>
      <c r="E5463" s="65">
        <v>7.5</v>
      </c>
      <c r="F5463" s="34"/>
      <c r="G5463" s="34"/>
      <c r="H5463" s="33"/>
      <c r="I5463" s="33"/>
      <c r="J5463" s="33"/>
      <c r="K5463" s="33"/>
    </row>
    <row r="5464" spans="1:11" outlineLevel="1" x14ac:dyDescent="0.2">
      <c r="A5464" s="31"/>
      <c r="B5464" s="32"/>
      <c r="C5464" s="71" t="s">
        <v>8800</v>
      </c>
      <c r="D5464" s="65"/>
      <c r="E5464" s="65">
        <v>16.2</v>
      </c>
      <c r="F5464" s="34"/>
      <c r="G5464" s="34"/>
      <c r="H5464" s="33"/>
      <c r="I5464" s="33"/>
      <c r="J5464" s="33"/>
      <c r="K5464" s="33"/>
    </row>
    <row r="5465" spans="1:11" outlineLevel="1" x14ac:dyDescent="0.2">
      <c r="A5465" s="31"/>
      <c r="B5465" s="32"/>
      <c r="C5465" s="71" t="s">
        <v>8801</v>
      </c>
      <c r="D5465" s="65"/>
      <c r="E5465" s="65">
        <v>511.2</v>
      </c>
      <c r="F5465" s="34"/>
      <c r="G5465" s="34"/>
      <c r="H5465" s="33"/>
      <c r="I5465" s="33"/>
      <c r="J5465" s="33"/>
      <c r="K5465" s="33"/>
    </row>
    <row r="5466" spans="1:11" outlineLevel="1" x14ac:dyDescent="0.2">
      <c r="A5466" s="31"/>
      <c r="B5466" s="32"/>
      <c r="C5466" s="71" t="s">
        <v>8802</v>
      </c>
      <c r="D5466" s="65"/>
      <c r="E5466" s="65">
        <v>108.8</v>
      </c>
      <c r="F5466" s="34"/>
      <c r="G5466" s="34"/>
      <c r="H5466" s="33"/>
      <c r="I5466" s="33"/>
      <c r="J5466" s="33"/>
      <c r="K5466" s="33"/>
    </row>
    <row r="5467" spans="1:11" outlineLevel="1" x14ac:dyDescent="0.2">
      <c r="A5467" s="31"/>
      <c r="B5467" s="32"/>
      <c r="C5467" s="71" t="s">
        <v>8803</v>
      </c>
      <c r="D5467" s="65"/>
      <c r="E5467" s="65">
        <v>18</v>
      </c>
      <c r="F5467" s="34"/>
      <c r="G5467" s="34"/>
      <c r="H5467" s="33"/>
      <c r="I5467" s="33"/>
      <c r="J5467" s="33"/>
      <c r="K5467" s="33"/>
    </row>
    <row r="5468" spans="1:11" outlineLevel="1" x14ac:dyDescent="0.2">
      <c r="A5468" s="31"/>
      <c r="B5468" s="32"/>
      <c r="C5468" s="71" t="s">
        <v>8804</v>
      </c>
      <c r="D5468" s="65"/>
      <c r="E5468" s="65">
        <v>38</v>
      </c>
      <c r="F5468" s="34"/>
      <c r="G5468" s="34"/>
      <c r="H5468" s="33"/>
      <c r="I5468" s="33"/>
      <c r="J5468" s="33"/>
      <c r="K5468" s="33"/>
    </row>
    <row r="5469" spans="1:11" outlineLevel="1" x14ac:dyDescent="0.2">
      <c r="A5469" s="31"/>
      <c r="B5469" s="32"/>
      <c r="C5469" s="71" t="s">
        <v>8805</v>
      </c>
      <c r="D5469" s="65"/>
      <c r="E5469" s="65">
        <v>7</v>
      </c>
      <c r="F5469" s="34"/>
      <c r="G5469" s="34"/>
      <c r="H5469" s="33"/>
      <c r="I5469" s="33"/>
      <c r="J5469" s="33"/>
      <c r="K5469" s="33"/>
    </row>
    <row r="5470" spans="1:11" outlineLevel="1" x14ac:dyDescent="0.2">
      <c r="A5470" s="31"/>
      <c r="B5470" s="32"/>
      <c r="C5470" s="71" t="s">
        <v>8806</v>
      </c>
      <c r="D5470" s="65"/>
      <c r="E5470" s="65">
        <v>15.48</v>
      </c>
      <c r="F5470" s="34"/>
      <c r="G5470" s="34"/>
      <c r="H5470" s="33"/>
      <c r="I5470" s="33"/>
      <c r="J5470" s="33"/>
      <c r="K5470" s="33"/>
    </row>
    <row r="5471" spans="1:11" outlineLevel="1" x14ac:dyDescent="0.2">
      <c r="A5471" s="31"/>
      <c r="B5471" s="32"/>
      <c r="C5471" s="71" t="s">
        <v>8807</v>
      </c>
      <c r="D5471" s="65"/>
      <c r="E5471" s="65">
        <v>11.92</v>
      </c>
      <c r="F5471" s="34"/>
      <c r="G5471" s="34"/>
      <c r="H5471" s="33"/>
      <c r="I5471" s="33"/>
      <c r="J5471" s="33"/>
      <c r="K5471" s="33"/>
    </row>
    <row r="5472" spans="1:11" outlineLevel="1" x14ac:dyDescent="0.2">
      <c r="A5472" s="31"/>
      <c r="B5472" s="32"/>
      <c r="C5472" s="71" t="s">
        <v>8808</v>
      </c>
      <c r="D5472" s="65"/>
      <c r="E5472" s="65">
        <v>28</v>
      </c>
      <c r="F5472" s="34"/>
      <c r="G5472" s="34"/>
      <c r="H5472" s="33"/>
      <c r="I5472" s="33"/>
      <c r="J5472" s="33"/>
      <c r="K5472" s="33"/>
    </row>
    <row r="5473" spans="1:11" outlineLevel="1" x14ac:dyDescent="0.2">
      <c r="A5473" s="31"/>
      <c r="B5473" s="32"/>
      <c r="C5473" s="71" t="s">
        <v>8809</v>
      </c>
      <c r="D5473" s="65"/>
      <c r="E5473" s="65">
        <v>11.82</v>
      </c>
      <c r="F5473" s="34"/>
      <c r="G5473" s="34"/>
      <c r="H5473" s="33"/>
      <c r="I5473" s="33"/>
      <c r="J5473" s="33"/>
      <c r="K5473" s="33"/>
    </row>
    <row r="5474" spans="1:11" outlineLevel="1" x14ac:dyDescent="0.2">
      <c r="A5474" s="31"/>
      <c r="B5474" s="32"/>
      <c r="C5474" s="71" t="s">
        <v>8810</v>
      </c>
      <c r="D5474" s="65"/>
      <c r="E5474" s="65">
        <v>12.32</v>
      </c>
      <c r="F5474" s="34"/>
      <c r="G5474" s="34"/>
      <c r="H5474" s="33"/>
      <c r="I5474" s="33"/>
      <c r="J5474" s="33"/>
      <c r="K5474" s="33"/>
    </row>
    <row r="5475" spans="1:11" ht="22.5" outlineLevel="1" x14ac:dyDescent="0.2">
      <c r="A5475" s="43">
        <v>478</v>
      </c>
      <c r="B5475" s="44" t="s">
        <v>4852</v>
      </c>
      <c r="C5475" s="59" t="s">
        <v>4853</v>
      </c>
      <c r="D5475" s="68" t="s">
        <v>373</v>
      </c>
      <c r="E5475" s="46">
        <v>6.6</v>
      </c>
      <c r="F5475" s="47">
        <v>0</v>
      </c>
      <c r="G5475" s="48">
        <f>ROUND(E5475*F5475,2)</f>
        <v>0</v>
      </c>
      <c r="H5475" s="46">
        <v>2.0000000000000002E-5</v>
      </c>
      <c r="I5475" s="46">
        <f>ROUND(E5475*H5475,2)</f>
        <v>0</v>
      </c>
      <c r="J5475" s="46">
        <v>0</v>
      </c>
      <c r="K5475" s="46">
        <f>ROUND(E5475*J5475,2)</f>
        <v>0</v>
      </c>
    </row>
    <row r="5476" spans="1:11" outlineLevel="1" x14ac:dyDescent="0.2">
      <c r="A5476" s="31"/>
      <c r="B5476" s="32"/>
      <c r="C5476" s="152" t="s">
        <v>4854</v>
      </c>
      <c r="D5476" s="152"/>
      <c r="E5476" s="152"/>
      <c r="F5476" s="152"/>
      <c r="G5476" s="152"/>
      <c r="H5476" s="33"/>
      <c r="I5476" s="33"/>
      <c r="J5476" s="33"/>
      <c r="K5476" s="33"/>
    </row>
    <row r="5477" spans="1:11" outlineLevel="1" x14ac:dyDescent="0.2">
      <c r="A5477" s="31"/>
      <c r="B5477" s="32"/>
      <c r="C5477" s="71" t="s">
        <v>8811</v>
      </c>
      <c r="D5477" s="65"/>
      <c r="E5477" s="65">
        <v>6.6</v>
      </c>
      <c r="F5477" s="34"/>
      <c r="G5477" s="34"/>
      <c r="H5477" s="33"/>
      <c r="I5477" s="33"/>
      <c r="J5477" s="33"/>
      <c r="K5477" s="33"/>
    </row>
    <row r="5478" spans="1:11" outlineLevel="1" x14ac:dyDescent="0.2">
      <c r="A5478" s="51">
        <v>479</v>
      </c>
      <c r="B5478" s="52" t="s">
        <v>8812</v>
      </c>
      <c r="C5478" s="60" t="s">
        <v>8813</v>
      </c>
      <c r="D5478" s="69" t="s">
        <v>2373</v>
      </c>
      <c r="E5478" s="54">
        <v>5</v>
      </c>
      <c r="F5478" s="55">
        <v>0</v>
      </c>
      <c r="G5478" s="56">
        <f>ROUND(E5478*F5478,2)</f>
        <v>0</v>
      </c>
      <c r="H5478" s="54">
        <v>3.7999999999999999E-2</v>
      </c>
      <c r="I5478" s="54">
        <f t="shared" ref="I5478:I5494" si="21">ROUND(E5478*H5478,2)</f>
        <v>0.19</v>
      </c>
      <c r="J5478" s="54">
        <v>0</v>
      </c>
      <c r="K5478" s="54">
        <f t="shared" ref="K5478:K5494" si="22">ROUND(E5478*J5478,2)</f>
        <v>0</v>
      </c>
    </row>
    <row r="5479" spans="1:11" outlineLevel="1" x14ac:dyDescent="0.2">
      <c r="A5479" s="51">
        <v>480</v>
      </c>
      <c r="B5479" s="52" t="s">
        <v>8814</v>
      </c>
      <c r="C5479" s="60" t="s">
        <v>8815</v>
      </c>
      <c r="D5479" s="69" t="s">
        <v>2373</v>
      </c>
      <c r="E5479" s="54">
        <v>2</v>
      </c>
      <c r="F5479" s="55">
        <v>0</v>
      </c>
      <c r="G5479" s="56">
        <f>ROUND(E5479*F5479,2)</f>
        <v>0</v>
      </c>
      <c r="H5479" s="54">
        <v>2.3E-2</v>
      </c>
      <c r="I5479" s="54">
        <f t="shared" si="21"/>
        <v>0.05</v>
      </c>
      <c r="J5479" s="54">
        <v>0</v>
      </c>
      <c r="K5479" s="54">
        <f t="shared" si="22"/>
        <v>0</v>
      </c>
    </row>
    <row r="5480" spans="1:11" outlineLevel="1" x14ac:dyDescent="0.2">
      <c r="A5480" s="51">
        <v>482</v>
      </c>
      <c r="B5480" s="52" t="s">
        <v>8916</v>
      </c>
      <c r="C5480" s="60" t="s">
        <v>8917</v>
      </c>
      <c r="D5480" s="69" t="s">
        <v>2373</v>
      </c>
      <c r="E5480" s="54">
        <v>1</v>
      </c>
      <c r="F5480" s="55">
        <v>0</v>
      </c>
      <c r="G5480" s="56">
        <f t="shared" ref="G5480:G5494" si="23">ROUND(E5480*F5480,2)</f>
        <v>0</v>
      </c>
      <c r="H5480" s="54">
        <v>4.8000000000000001E-2</v>
      </c>
      <c r="I5480" s="54">
        <f t="shared" si="21"/>
        <v>0.05</v>
      </c>
      <c r="J5480" s="54">
        <v>0</v>
      </c>
      <c r="K5480" s="54">
        <f t="shared" si="22"/>
        <v>0</v>
      </c>
    </row>
    <row r="5481" spans="1:11" outlineLevel="1" x14ac:dyDescent="0.2">
      <c r="A5481" s="51">
        <v>483</v>
      </c>
      <c r="B5481" s="52" t="s">
        <v>8918</v>
      </c>
      <c r="C5481" s="60" t="s">
        <v>8919</v>
      </c>
      <c r="D5481" s="69" t="s">
        <v>2373</v>
      </c>
      <c r="E5481" s="54">
        <v>1</v>
      </c>
      <c r="F5481" s="55">
        <v>0</v>
      </c>
      <c r="G5481" s="56">
        <f t="shared" si="23"/>
        <v>0</v>
      </c>
      <c r="H5481" s="54">
        <v>9.1999999999999998E-2</v>
      </c>
      <c r="I5481" s="54">
        <f t="shared" si="21"/>
        <v>0.09</v>
      </c>
      <c r="J5481" s="54">
        <v>0</v>
      </c>
      <c r="K5481" s="54">
        <f t="shared" si="22"/>
        <v>0</v>
      </c>
    </row>
    <row r="5482" spans="1:11" outlineLevel="1" x14ac:dyDescent="0.2">
      <c r="A5482" s="51">
        <v>484</v>
      </c>
      <c r="B5482" s="52" t="s">
        <v>8920</v>
      </c>
      <c r="C5482" s="60" t="s">
        <v>8921</v>
      </c>
      <c r="D5482" s="69" t="s">
        <v>2373</v>
      </c>
      <c r="E5482" s="54">
        <v>3</v>
      </c>
      <c r="F5482" s="55">
        <v>0</v>
      </c>
      <c r="G5482" s="56">
        <f t="shared" si="23"/>
        <v>0</v>
      </c>
      <c r="H5482" s="54">
        <v>4.5999999999999999E-2</v>
      </c>
      <c r="I5482" s="54">
        <f t="shared" si="21"/>
        <v>0.14000000000000001</v>
      </c>
      <c r="J5482" s="54">
        <v>0</v>
      </c>
      <c r="K5482" s="54">
        <f t="shared" si="22"/>
        <v>0</v>
      </c>
    </row>
    <row r="5483" spans="1:11" ht="22.5" outlineLevel="1" x14ac:dyDescent="0.2">
      <c r="A5483" s="51">
        <v>485</v>
      </c>
      <c r="B5483" s="52" t="s">
        <v>8922</v>
      </c>
      <c r="C5483" s="60" t="s">
        <v>8923</v>
      </c>
      <c r="D5483" s="69" t="s">
        <v>2373</v>
      </c>
      <c r="E5483" s="54">
        <v>1</v>
      </c>
      <c r="F5483" s="55">
        <v>0</v>
      </c>
      <c r="G5483" s="56">
        <f t="shared" si="23"/>
        <v>0</v>
      </c>
      <c r="H5483" s="54">
        <v>7.2999999999999995E-2</v>
      </c>
      <c r="I5483" s="54">
        <f t="shared" si="21"/>
        <v>7.0000000000000007E-2</v>
      </c>
      <c r="J5483" s="54">
        <v>0</v>
      </c>
      <c r="K5483" s="54">
        <f t="shared" si="22"/>
        <v>0</v>
      </c>
    </row>
    <row r="5484" spans="1:11" outlineLevel="1" x14ac:dyDescent="0.2">
      <c r="A5484" s="51">
        <v>486</v>
      </c>
      <c r="B5484" s="52" t="s">
        <v>8924</v>
      </c>
      <c r="C5484" s="60" t="s">
        <v>4893</v>
      </c>
      <c r="D5484" s="69" t="s">
        <v>2373</v>
      </c>
      <c r="E5484" s="54">
        <v>71</v>
      </c>
      <c r="F5484" s="55">
        <v>0</v>
      </c>
      <c r="G5484" s="56">
        <f t="shared" si="23"/>
        <v>0</v>
      </c>
      <c r="H5484" s="54">
        <v>8.8999999999999996E-2</v>
      </c>
      <c r="I5484" s="54">
        <f t="shared" si="21"/>
        <v>6.32</v>
      </c>
      <c r="J5484" s="54">
        <v>0</v>
      </c>
      <c r="K5484" s="54">
        <f t="shared" si="22"/>
        <v>0</v>
      </c>
    </row>
    <row r="5485" spans="1:11" outlineLevel="1" x14ac:dyDescent="0.2">
      <c r="A5485" s="51">
        <v>487</v>
      </c>
      <c r="B5485" s="52" t="s">
        <v>8925</v>
      </c>
      <c r="C5485" s="60" t="s">
        <v>4899</v>
      </c>
      <c r="D5485" s="69" t="s">
        <v>2373</v>
      </c>
      <c r="E5485" s="54">
        <v>16</v>
      </c>
      <c r="F5485" s="55">
        <v>0</v>
      </c>
      <c r="G5485" s="56">
        <f t="shared" si="23"/>
        <v>0</v>
      </c>
      <c r="H5485" s="54">
        <v>7.5999999999999998E-2</v>
      </c>
      <c r="I5485" s="54">
        <f t="shared" si="21"/>
        <v>1.22</v>
      </c>
      <c r="J5485" s="54">
        <v>0</v>
      </c>
      <c r="K5485" s="54">
        <f t="shared" si="22"/>
        <v>0</v>
      </c>
    </row>
    <row r="5486" spans="1:11" outlineLevel="1" x14ac:dyDescent="0.2">
      <c r="A5486" s="51">
        <v>488</v>
      </c>
      <c r="B5486" s="52" t="s">
        <v>8926</v>
      </c>
      <c r="C5486" s="60" t="s">
        <v>8927</v>
      </c>
      <c r="D5486" s="69" t="s">
        <v>2373</v>
      </c>
      <c r="E5486" s="54">
        <v>3</v>
      </c>
      <c r="F5486" s="55">
        <v>0</v>
      </c>
      <c r="G5486" s="56">
        <f t="shared" si="23"/>
        <v>0</v>
      </c>
      <c r="H5486" s="54">
        <v>6.2E-2</v>
      </c>
      <c r="I5486" s="54">
        <f t="shared" si="21"/>
        <v>0.19</v>
      </c>
      <c r="J5486" s="54">
        <v>0</v>
      </c>
      <c r="K5486" s="54">
        <f t="shared" si="22"/>
        <v>0</v>
      </c>
    </row>
    <row r="5487" spans="1:11" outlineLevel="1" x14ac:dyDescent="0.2">
      <c r="A5487" s="51">
        <v>489</v>
      </c>
      <c r="B5487" s="52" t="s">
        <v>8928</v>
      </c>
      <c r="C5487" s="60" t="s">
        <v>8929</v>
      </c>
      <c r="D5487" s="69" t="s">
        <v>2373</v>
      </c>
      <c r="E5487" s="54">
        <v>5</v>
      </c>
      <c r="F5487" s="55">
        <v>0</v>
      </c>
      <c r="G5487" s="56">
        <f t="shared" si="23"/>
        <v>0</v>
      </c>
      <c r="H5487" s="54">
        <v>0.104</v>
      </c>
      <c r="I5487" s="54">
        <f t="shared" si="21"/>
        <v>0.52</v>
      </c>
      <c r="J5487" s="54">
        <v>0</v>
      </c>
      <c r="K5487" s="54">
        <f t="shared" si="22"/>
        <v>0</v>
      </c>
    </row>
    <row r="5488" spans="1:11" outlineLevel="1" x14ac:dyDescent="0.2">
      <c r="A5488" s="51">
        <v>490</v>
      </c>
      <c r="B5488" s="52" t="s">
        <v>8930</v>
      </c>
      <c r="C5488" s="60" t="s">
        <v>8931</v>
      </c>
      <c r="D5488" s="69" t="s">
        <v>2373</v>
      </c>
      <c r="E5488" s="54">
        <v>1</v>
      </c>
      <c r="F5488" s="55">
        <v>0</v>
      </c>
      <c r="G5488" s="56">
        <f t="shared" si="23"/>
        <v>0</v>
      </c>
      <c r="H5488" s="54">
        <v>9.8000000000000004E-2</v>
      </c>
      <c r="I5488" s="54">
        <f t="shared" si="21"/>
        <v>0.1</v>
      </c>
      <c r="J5488" s="54">
        <v>0</v>
      </c>
      <c r="K5488" s="54">
        <f t="shared" si="22"/>
        <v>0</v>
      </c>
    </row>
    <row r="5489" spans="1:11" outlineLevel="1" x14ac:dyDescent="0.2">
      <c r="A5489" s="51">
        <v>491</v>
      </c>
      <c r="B5489" s="52" t="s">
        <v>8932</v>
      </c>
      <c r="C5489" s="60" t="s">
        <v>8933</v>
      </c>
      <c r="D5489" s="69" t="s">
        <v>2373</v>
      </c>
      <c r="E5489" s="54">
        <v>3</v>
      </c>
      <c r="F5489" s="55">
        <v>0</v>
      </c>
      <c r="G5489" s="56">
        <f t="shared" si="23"/>
        <v>0</v>
      </c>
      <c r="H5489" s="54">
        <v>0.04</v>
      </c>
      <c r="I5489" s="54">
        <f t="shared" si="21"/>
        <v>0.12</v>
      </c>
      <c r="J5489" s="54">
        <v>0</v>
      </c>
      <c r="K5489" s="54">
        <f t="shared" si="22"/>
        <v>0</v>
      </c>
    </row>
    <row r="5490" spans="1:11" outlineLevel="1" x14ac:dyDescent="0.2">
      <c r="A5490" s="51">
        <v>492</v>
      </c>
      <c r="B5490" s="52" t="s">
        <v>8934</v>
      </c>
      <c r="C5490" s="60" t="s">
        <v>4907</v>
      </c>
      <c r="D5490" s="69" t="s">
        <v>2373</v>
      </c>
      <c r="E5490" s="54">
        <v>2</v>
      </c>
      <c r="F5490" s="55">
        <v>0</v>
      </c>
      <c r="G5490" s="56">
        <f t="shared" si="23"/>
        <v>0</v>
      </c>
      <c r="H5490" s="54">
        <v>4.9000000000000002E-2</v>
      </c>
      <c r="I5490" s="54">
        <f t="shared" si="21"/>
        <v>0.1</v>
      </c>
      <c r="J5490" s="54">
        <v>0</v>
      </c>
      <c r="K5490" s="54">
        <f t="shared" si="22"/>
        <v>0</v>
      </c>
    </row>
    <row r="5491" spans="1:11" outlineLevel="1" x14ac:dyDescent="0.2">
      <c r="A5491" s="51">
        <v>493</v>
      </c>
      <c r="B5491" s="52" t="s">
        <v>8935</v>
      </c>
      <c r="C5491" s="60" t="s">
        <v>4918</v>
      </c>
      <c r="D5491" s="69" t="s">
        <v>2373</v>
      </c>
      <c r="E5491" s="54">
        <v>5</v>
      </c>
      <c r="F5491" s="55">
        <v>0</v>
      </c>
      <c r="G5491" s="56">
        <f t="shared" si="23"/>
        <v>0</v>
      </c>
      <c r="H5491" s="54">
        <v>5.6000000000000001E-2</v>
      </c>
      <c r="I5491" s="54">
        <f t="shared" si="21"/>
        <v>0.28000000000000003</v>
      </c>
      <c r="J5491" s="54">
        <v>0</v>
      </c>
      <c r="K5491" s="54">
        <f t="shared" si="22"/>
        <v>0</v>
      </c>
    </row>
    <row r="5492" spans="1:11" outlineLevel="1" x14ac:dyDescent="0.2">
      <c r="A5492" s="51">
        <v>494</v>
      </c>
      <c r="B5492" s="52" t="s">
        <v>8936</v>
      </c>
      <c r="C5492" s="60" t="s">
        <v>8937</v>
      </c>
      <c r="D5492" s="69" t="s">
        <v>2373</v>
      </c>
      <c r="E5492" s="54">
        <v>1</v>
      </c>
      <c r="F5492" s="55">
        <v>0</v>
      </c>
      <c r="G5492" s="56">
        <f t="shared" si="23"/>
        <v>0</v>
      </c>
      <c r="H5492" s="54">
        <v>0.16800000000000001</v>
      </c>
      <c r="I5492" s="54">
        <f t="shared" si="21"/>
        <v>0.17</v>
      </c>
      <c r="J5492" s="54">
        <v>0</v>
      </c>
      <c r="K5492" s="54">
        <f t="shared" si="22"/>
        <v>0</v>
      </c>
    </row>
    <row r="5493" spans="1:11" outlineLevel="1" x14ac:dyDescent="0.2">
      <c r="A5493" s="51">
        <v>495</v>
      </c>
      <c r="B5493" s="52" t="s">
        <v>8938</v>
      </c>
      <c r="C5493" s="60" t="s">
        <v>8939</v>
      </c>
      <c r="D5493" s="69" t="s">
        <v>2373</v>
      </c>
      <c r="E5493" s="54">
        <v>1</v>
      </c>
      <c r="F5493" s="55">
        <v>0</v>
      </c>
      <c r="G5493" s="56">
        <f t="shared" si="23"/>
        <v>0</v>
      </c>
      <c r="H5493" s="54">
        <v>0.17699999999999999</v>
      </c>
      <c r="I5493" s="54">
        <f t="shared" si="21"/>
        <v>0.18</v>
      </c>
      <c r="J5493" s="54">
        <v>0</v>
      </c>
      <c r="K5493" s="54">
        <f t="shared" si="22"/>
        <v>0</v>
      </c>
    </row>
    <row r="5494" spans="1:11" outlineLevel="1" x14ac:dyDescent="0.2">
      <c r="A5494" s="43">
        <v>496</v>
      </c>
      <c r="B5494" s="44" t="s">
        <v>8940</v>
      </c>
      <c r="C5494" s="59" t="s">
        <v>8941</v>
      </c>
      <c r="D5494" s="68" t="s">
        <v>2373</v>
      </c>
      <c r="E5494" s="46">
        <v>5</v>
      </c>
      <c r="F5494" s="47">
        <v>0</v>
      </c>
      <c r="G5494" s="48">
        <f t="shared" si="23"/>
        <v>0</v>
      </c>
      <c r="H5494" s="46">
        <v>5.0000000000000001E-3</v>
      </c>
      <c r="I5494" s="46">
        <f t="shared" si="21"/>
        <v>0.03</v>
      </c>
      <c r="J5494" s="46">
        <v>0</v>
      </c>
      <c r="K5494" s="46">
        <f t="shared" si="22"/>
        <v>0</v>
      </c>
    </row>
    <row r="5495" spans="1:11" outlineLevel="1" x14ac:dyDescent="0.2">
      <c r="A5495" s="31"/>
      <c r="B5495" s="32"/>
      <c r="C5495" s="71" t="s">
        <v>8942</v>
      </c>
      <c r="D5495" s="65"/>
      <c r="E5495" s="65">
        <v>5</v>
      </c>
      <c r="F5495" s="34"/>
      <c r="G5495" s="34"/>
      <c r="H5495" s="33"/>
      <c r="I5495" s="33"/>
      <c r="J5495" s="33"/>
      <c r="K5495" s="33"/>
    </row>
    <row r="5496" spans="1:11" outlineLevel="1" x14ac:dyDescent="0.2">
      <c r="A5496" s="43">
        <v>497</v>
      </c>
      <c r="B5496" s="44" t="s">
        <v>4723</v>
      </c>
      <c r="C5496" s="59" t="s">
        <v>4724</v>
      </c>
      <c r="D5496" s="68" t="s">
        <v>297</v>
      </c>
      <c r="E5496" s="46">
        <v>9.8105899999999995</v>
      </c>
      <c r="F5496" s="47">
        <v>0</v>
      </c>
      <c r="G5496" s="48">
        <f>ROUND(E5496*F5496,2)</f>
        <v>0</v>
      </c>
      <c r="H5496" s="46">
        <v>0</v>
      </c>
      <c r="I5496" s="46">
        <f>ROUND(E5496*H5496,2)</f>
        <v>0</v>
      </c>
      <c r="J5496" s="46">
        <v>0</v>
      </c>
      <c r="K5496" s="46">
        <f>ROUND(E5496*J5496,2)</f>
        <v>0</v>
      </c>
    </row>
    <row r="5497" spans="1:11" outlineLevel="1" x14ac:dyDescent="0.2">
      <c r="A5497" s="31"/>
      <c r="B5497" s="32"/>
      <c r="C5497" s="71" t="s">
        <v>3547</v>
      </c>
      <c r="D5497" s="65"/>
      <c r="E5497" s="65"/>
      <c r="F5497" s="34"/>
      <c r="G5497" s="34"/>
      <c r="H5497" s="33"/>
      <c r="I5497" s="33"/>
      <c r="J5497" s="33"/>
      <c r="K5497" s="33"/>
    </row>
    <row r="5498" spans="1:11" outlineLevel="1" x14ac:dyDescent="0.2">
      <c r="A5498" s="31"/>
      <c r="B5498" s="32"/>
      <c r="C5498" s="71" t="s">
        <v>8943</v>
      </c>
      <c r="D5498" s="65"/>
      <c r="E5498" s="65"/>
      <c r="F5498" s="34"/>
      <c r="G5498" s="34"/>
      <c r="H5498" s="33"/>
      <c r="I5498" s="33"/>
      <c r="J5498" s="33"/>
      <c r="K5498" s="33"/>
    </row>
    <row r="5499" spans="1:11" outlineLevel="1" x14ac:dyDescent="0.2">
      <c r="A5499" s="31"/>
      <c r="B5499" s="32"/>
      <c r="C5499" s="71" t="s">
        <v>8944</v>
      </c>
      <c r="D5499" s="65"/>
      <c r="E5499" s="65">
        <v>9.8105899999999995</v>
      </c>
      <c r="F5499" s="34"/>
      <c r="G5499" s="34"/>
      <c r="H5499" s="33"/>
      <c r="I5499" s="33"/>
      <c r="J5499" s="33"/>
      <c r="K5499" s="33"/>
    </row>
    <row r="5500" spans="1:11" x14ac:dyDescent="0.2">
      <c r="A5500" s="36" t="s">
        <v>148</v>
      </c>
      <c r="B5500" s="37" t="s">
        <v>96</v>
      </c>
      <c r="C5500" s="58" t="s">
        <v>97</v>
      </c>
      <c r="D5500" s="70"/>
      <c r="E5500" s="39"/>
      <c r="F5500" s="40"/>
      <c r="G5500" s="40">
        <f>SUM(G5501:G5918)</f>
        <v>0</v>
      </c>
      <c r="H5500" s="39"/>
      <c r="I5500" s="39">
        <f>SUM(I5501:I5918)</f>
        <v>40.760000000000005</v>
      </c>
      <c r="J5500" s="39"/>
      <c r="K5500" s="39">
        <f>SUM(K5501:K5918)</f>
        <v>0</v>
      </c>
    </row>
    <row r="5501" spans="1:11" outlineLevel="1" x14ac:dyDescent="0.2">
      <c r="A5501" s="43">
        <v>498</v>
      </c>
      <c r="B5501" s="44" t="s">
        <v>4929</v>
      </c>
      <c r="C5501" s="59" t="s">
        <v>4930</v>
      </c>
      <c r="D5501" s="68" t="s">
        <v>172</v>
      </c>
      <c r="E5501" s="46">
        <v>1669.19606</v>
      </c>
      <c r="F5501" s="47">
        <v>0</v>
      </c>
      <c r="G5501" s="48">
        <f>ROUND(E5501*F5501,2)</f>
        <v>0</v>
      </c>
      <c r="H5501" s="46">
        <v>2.1000000000000001E-4</v>
      </c>
      <c r="I5501" s="46">
        <f>ROUND(E5501*H5501,2)</f>
        <v>0.35</v>
      </c>
      <c r="J5501" s="46">
        <v>0</v>
      </c>
      <c r="K5501" s="46">
        <f>ROUND(E5501*J5501,2)</f>
        <v>0</v>
      </c>
    </row>
    <row r="5502" spans="1:11" outlineLevel="1" x14ac:dyDescent="0.2">
      <c r="A5502" s="31"/>
      <c r="B5502" s="32"/>
      <c r="C5502" s="71" t="s">
        <v>8945</v>
      </c>
      <c r="D5502" s="65"/>
      <c r="E5502" s="65">
        <v>153.47999999999999</v>
      </c>
      <c r="F5502" s="34"/>
      <c r="G5502" s="34"/>
      <c r="H5502" s="33"/>
      <c r="I5502" s="33"/>
      <c r="J5502" s="33"/>
      <c r="K5502" s="33"/>
    </row>
    <row r="5503" spans="1:11" outlineLevel="1" x14ac:dyDescent="0.2">
      <c r="A5503" s="31"/>
      <c r="B5503" s="32"/>
      <c r="C5503" s="71" t="s">
        <v>8946</v>
      </c>
      <c r="D5503" s="65"/>
      <c r="E5503" s="65">
        <v>1377.94</v>
      </c>
      <c r="F5503" s="34"/>
      <c r="G5503" s="34"/>
      <c r="H5503" s="33"/>
      <c r="I5503" s="33"/>
      <c r="J5503" s="33"/>
      <c r="K5503" s="33"/>
    </row>
    <row r="5504" spans="1:11" outlineLevel="1" x14ac:dyDescent="0.2">
      <c r="A5504" s="31"/>
      <c r="B5504" s="32"/>
      <c r="C5504" s="71" t="s">
        <v>8947</v>
      </c>
      <c r="D5504" s="65"/>
      <c r="E5504" s="65">
        <v>19.75</v>
      </c>
      <c r="F5504" s="34"/>
      <c r="G5504" s="34"/>
      <c r="H5504" s="33"/>
      <c r="I5504" s="33"/>
      <c r="J5504" s="33"/>
      <c r="K5504" s="33"/>
    </row>
    <row r="5505" spans="1:11" outlineLevel="1" x14ac:dyDescent="0.2">
      <c r="A5505" s="31"/>
      <c r="B5505" s="32"/>
      <c r="C5505" s="71" t="s">
        <v>8948</v>
      </c>
      <c r="D5505" s="65"/>
      <c r="E5505" s="65">
        <v>89.177999999999997</v>
      </c>
      <c r="F5505" s="34"/>
      <c r="G5505" s="34"/>
      <c r="H5505" s="33"/>
      <c r="I5505" s="33"/>
      <c r="J5505" s="33"/>
      <c r="K5505" s="33"/>
    </row>
    <row r="5506" spans="1:11" outlineLevel="1" x14ac:dyDescent="0.2">
      <c r="A5506" s="31"/>
      <c r="B5506" s="32"/>
      <c r="C5506" s="71" t="s">
        <v>6459</v>
      </c>
      <c r="D5506" s="65"/>
      <c r="E5506" s="65">
        <v>10.077859999999999</v>
      </c>
      <c r="F5506" s="34"/>
      <c r="G5506" s="34"/>
      <c r="H5506" s="33"/>
      <c r="I5506" s="33"/>
      <c r="J5506" s="33"/>
      <c r="K5506" s="33"/>
    </row>
    <row r="5507" spans="1:11" outlineLevel="1" x14ac:dyDescent="0.2">
      <c r="A5507" s="31"/>
      <c r="B5507" s="32"/>
      <c r="C5507" s="71" t="s">
        <v>8949</v>
      </c>
      <c r="D5507" s="65"/>
      <c r="E5507" s="65">
        <v>1.2141999999999999</v>
      </c>
      <c r="F5507" s="34"/>
      <c r="G5507" s="34"/>
      <c r="H5507" s="33"/>
      <c r="I5507" s="33"/>
      <c r="J5507" s="33"/>
      <c r="K5507" s="33"/>
    </row>
    <row r="5508" spans="1:11" outlineLevel="1" x14ac:dyDescent="0.2">
      <c r="A5508" s="31"/>
      <c r="B5508" s="32"/>
      <c r="C5508" s="71" t="s">
        <v>8950</v>
      </c>
      <c r="D5508" s="65"/>
      <c r="E5508" s="65">
        <v>7.2072000000000003</v>
      </c>
      <c r="F5508" s="34"/>
      <c r="G5508" s="34"/>
      <c r="H5508" s="33"/>
      <c r="I5508" s="33"/>
      <c r="J5508" s="33"/>
      <c r="K5508" s="33"/>
    </row>
    <row r="5509" spans="1:11" outlineLevel="1" x14ac:dyDescent="0.2">
      <c r="A5509" s="31"/>
      <c r="B5509" s="32"/>
      <c r="C5509" s="71" t="s">
        <v>8951</v>
      </c>
      <c r="D5509" s="65"/>
      <c r="E5509" s="65">
        <v>10.348800000000001</v>
      </c>
      <c r="F5509" s="34"/>
      <c r="G5509" s="34"/>
      <c r="H5509" s="33"/>
      <c r="I5509" s="33"/>
      <c r="J5509" s="33"/>
      <c r="K5509" s="33"/>
    </row>
    <row r="5510" spans="1:11" ht="22.5" outlineLevel="1" x14ac:dyDescent="0.2">
      <c r="A5510" s="43">
        <v>499</v>
      </c>
      <c r="B5510" s="44" t="s">
        <v>4937</v>
      </c>
      <c r="C5510" s="59" t="s">
        <v>4938</v>
      </c>
      <c r="D5510" s="68" t="s">
        <v>373</v>
      </c>
      <c r="E5510" s="46">
        <v>37.18</v>
      </c>
      <c r="F5510" s="47">
        <v>0</v>
      </c>
      <c r="G5510" s="48">
        <f>ROUND(E5510*F5510,2)</f>
        <v>0</v>
      </c>
      <c r="H5510" s="46">
        <v>2.7599999999999999E-3</v>
      </c>
      <c r="I5510" s="46">
        <f>ROUND(E5510*H5510,2)</f>
        <v>0.1</v>
      </c>
      <c r="J5510" s="46">
        <v>0</v>
      </c>
      <c r="K5510" s="46">
        <f>ROUND(E5510*J5510,2)</f>
        <v>0</v>
      </c>
    </row>
    <row r="5511" spans="1:11" outlineLevel="1" x14ac:dyDescent="0.2">
      <c r="A5511" s="31"/>
      <c r="B5511" s="32"/>
      <c r="C5511" s="71" t="s">
        <v>8952</v>
      </c>
      <c r="D5511" s="65"/>
      <c r="E5511" s="65">
        <v>21.58</v>
      </c>
      <c r="F5511" s="34"/>
      <c r="G5511" s="34"/>
      <c r="H5511" s="33"/>
      <c r="I5511" s="33"/>
      <c r="J5511" s="33"/>
      <c r="K5511" s="33"/>
    </row>
    <row r="5512" spans="1:11" outlineLevel="1" x14ac:dyDescent="0.2">
      <c r="A5512" s="31"/>
      <c r="B5512" s="32"/>
      <c r="C5512" s="71" t="s">
        <v>8953</v>
      </c>
      <c r="D5512" s="65"/>
      <c r="E5512" s="65">
        <v>15.6</v>
      </c>
      <c r="F5512" s="34"/>
      <c r="G5512" s="34"/>
      <c r="H5512" s="33"/>
      <c r="I5512" s="33"/>
      <c r="J5512" s="33"/>
      <c r="K5512" s="33"/>
    </row>
    <row r="5513" spans="1:11" ht="22.5" outlineLevel="1" x14ac:dyDescent="0.2">
      <c r="A5513" s="43">
        <v>500</v>
      </c>
      <c r="B5513" s="44" t="s">
        <v>4943</v>
      </c>
      <c r="C5513" s="59" t="s">
        <v>4944</v>
      </c>
      <c r="D5513" s="68" t="s">
        <v>373</v>
      </c>
      <c r="E5513" s="46">
        <v>37.18</v>
      </c>
      <c r="F5513" s="47">
        <v>0</v>
      </c>
      <c r="G5513" s="48">
        <f>ROUND(E5513*F5513,2)</f>
        <v>0</v>
      </c>
      <c r="H5513" s="46">
        <v>2.2300000000000002E-3</v>
      </c>
      <c r="I5513" s="46">
        <f>ROUND(E5513*H5513,2)</f>
        <v>0.08</v>
      </c>
      <c r="J5513" s="46">
        <v>0</v>
      </c>
      <c r="K5513" s="46">
        <f>ROUND(E5513*J5513,2)</f>
        <v>0</v>
      </c>
    </row>
    <row r="5514" spans="1:11" outlineLevel="1" x14ac:dyDescent="0.2">
      <c r="A5514" s="31"/>
      <c r="B5514" s="32"/>
      <c r="C5514" s="71" t="s">
        <v>8952</v>
      </c>
      <c r="D5514" s="65"/>
      <c r="E5514" s="65">
        <v>21.58</v>
      </c>
      <c r="F5514" s="34"/>
      <c r="G5514" s="34"/>
      <c r="H5514" s="33"/>
      <c r="I5514" s="33"/>
      <c r="J5514" s="33"/>
      <c r="K5514" s="33"/>
    </row>
    <row r="5515" spans="1:11" outlineLevel="1" x14ac:dyDescent="0.2">
      <c r="A5515" s="31"/>
      <c r="B5515" s="32"/>
      <c r="C5515" s="71" t="s">
        <v>8953</v>
      </c>
      <c r="D5515" s="65"/>
      <c r="E5515" s="65">
        <v>15.6</v>
      </c>
      <c r="F5515" s="34"/>
      <c r="G5515" s="34"/>
      <c r="H5515" s="33"/>
      <c r="I5515" s="33"/>
      <c r="J5515" s="33"/>
      <c r="K5515" s="33"/>
    </row>
    <row r="5516" spans="1:11" ht="22.5" outlineLevel="1" x14ac:dyDescent="0.2">
      <c r="A5516" s="43">
        <v>501</v>
      </c>
      <c r="B5516" s="44" t="s">
        <v>4946</v>
      </c>
      <c r="C5516" s="59" t="s">
        <v>4947</v>
      </c>
      <c r="D5516" s="68" t="s">
        <v>373</v>
      </c>
      <c r="E5516" s="46">
        <v>891.78</v>
      </c>
      <c r="F5516" s="47">
        <v>0</v>
      </c>
      <c r="G5516" s="48">
        <f>ROUND(E5516*F5516,2)</f>
        <v>0</v>
      </c>
      <c r="H5516" s="46">
        <v>2.9999999999999997E-4</v>
      </c>
      <c r="I5516" s="46">
        <f>ROUND(E5516*H5516,2)</f>
        <v>0.27</v>
      </c>
      <c r="J5516" s="46">
        <v>0</v>
      </c>
      <c r="K5516" s="46">
        <f>ROUND(E5516*J5516,2)</f>
        <v>0</v>
      </c>
    </row>
    <row r="5517" spans="1:11" outlineLevel="1" x14ac:dyDescent="0.2">
      <c r="A5517" s="31"/>
      <c r="B5517" s="32"/>
      <c r="C5517" s="71" t="s">
        <v>906</v>
      </c>
      <c r="D5517" s="65"/>
      <c r="E5517" s="65"/>
      <c r="F5517" s="34"/>
      <c r="G5517" s="34"/>
      <c r="H5517" s="33"/>
      <c r="I5517" s="33"/>
      <c r="J5517" s="33"/>
      <c r="K5517" s="33"/>
    </row>
    <row r="5518" spans="1:11" outlineLevel="1" x14ac:dyDescent="0.2">
      <c r="A5518" s="31"/>
      <c r="B5518" s="32"/>
      <c r="C5518" s="71" t="s">
        <v>8954</v>
      </c>
      <c r="D5518" s="65"/>
      <c r="E5518" s="65">
        <v>29.46</v>
      </c>
      <c r="F5518" s="34"/>
      <c r="G5518" s="34"/>
      <c r="H5518" s="33"/>
      <c r="I5518" s="33"/>
      <c r="J5518" s="33"/>
      <c r="K5518" s="33"/>
    </row>
    <row r="5519" spans="1:11" outlineLevel="1" x14ac:dyDescent="0.2">
      <c r="A5519" s="31"/>
      <c r="B5519" s="32"/>
      <c r="C5519" s="71" t="s">
        <v>8955</v>
      </c>
      <c r="D5519" s="65"/>
      <c r="E5519" s="65">
        <v>-6.52</v>
      </c>
      <c r="F5519" s="34"/>
      <c r="G5519" s="34"/>
      <c r="H5519" s="33"/>
      <c r="I5519" s="33"/>
      <c r="J5519" s="33"/>
      <c r="K5519" s="33"/>
    </row>
    <row r="5520" spans="1:11" outlineLevel="1" x14ac:dyDescent="0.2">
      <c r="A5520" s="31"/>
      <c r="B5520" s="32"/>
      <c r="C5520" s="71" t="s">
        <v>8956</v>
      </c>
      <c r="D5520" s="65"/>
      <c r="E5520" s="65">
        <v>25.58</v>
      </c>
      <c r="F5520" s="34"/>
      <c r="G5520" s="34"/>
      <c r="H5520" s="33"/>
      <c r="I5520" s="33"/>
      <c r="J5520" s="33"/>
      <c r="K5520" s="33"/>
    </row>
    <row r="5521" spans="1:11" outlineLevel="1" x14ac:dyDescent="0.2">
      <c r="A5521" s="31"/>
      <c r="B5521" s="32"/>
      <c r="C5521" s="71" t="s">
        <v>8957</v>
      </c>
      <c r="D5521" s="65"/>
      <c r="E5521" s="65">
        <v>-2.57</v>
      </c>
      <c r="F5521" s="34"/>
      <c r="G5521" s="34"/>
      <c r="H5521" s="33"/>
      <c r="I5521" s="33"/>
      <c r="J5521" s="33"/>
      <c r="K5521" s="33"/>
    </row>
    <row r="5522" spans="1:11" outlineLevel="1" x14ac:dyDescent="0.2">
      <c r="A5522" s="31"/>
      <c r="B5522" s="32"/>
      <c r="C5522" s="71" t="s">
        <v>8958</v>
      </c>
      <c r="D5522" s="65"/>
      <c r="E5522" s="65">
        <v>27.42</v>
      </c>
      <c r="F5522" s="34"/>
      <c r="G5522" s="34"/>
      <c r="H5522" s="33"/>
      <c r="I5522" s="33"/>
      <c r="J5522" s="33"/>
      <c r="K5522" s="33"/>
    </row>
    <row r="5523" spans="1:11" outlineLevel="1" x14ac:dyDescent="0.2">
      <c r="A5523" s="31"/>
      <c r="B5523" s="32"/>
      <c r="C5523" s="71" t="s">
        <v>8959</v>
      </c>
      <c r="D5523" s="65"/>
      <c r="E5523" s="65">
        <v>-3.83</v>
      </c>
      <c r="F5523" s="34"/>
      <c r="G5523" s="34"/>
      <c r="H5523" s="33"/>
      <c r="I5523" s="33"/>
      <c r="J5523" s="33"/>
      <c r="K5523" s="33"/>
    </row>
    <row r="5524" spans="1:11" ht="22.5" outlineLevel="1" x14ac:dyDescent="0.2">
      <c r="A5524" s="31"/>
      <c r="B5524" s="32"/>
      <c r="C5524" s="71" t="s">
        <v>8960</v>
      </c>
      <c r="D5524" s="65"/>
      <c r="E5524" s="65">
        <v>33.450000000000003</v>
      </c>
      <c r="F5524" s="34"/>
      <c r="G5524" s="34"/>
      <c r="H5524" s="33"/>
      <c r="I5524" s="33"/>
      <c r="J5524" s="33"/>
      <c r="K5524" s="33"/>
    </row>
    <row r="5525" spans="1:11" outlineLevel="1" x14ac:dyDescent="0.2">
      <c r="A5525" s="31"/>
      <c r="B5525" s="32"/>
      <c r="C5525" s="71" t="s">
        <v>8961</v>
      </c>
      <c r="D5525" s="65"/>
      <c r="E5525" s="65">
        <v>-3.95</v>
      </c>
      <c r="F5525" s="34"/>
      <c r="G5525" s="34"/>
      <c r="H5525" s="33"/>
      <c r="I5525" s="33"/>
      <c r="J5525" s="33"/>
      <c r="K5525" s="33"/>
    </row>
    <row r="5526" spans="1:11" outlineLevel="1" x14ac:dyDescent="0.2">
      <c r="A5526" s="31"/>
      <c r="B5526" s="32"/>
      <c r="C5526" s="71" t="s">
        <v>8962</v>
      </c>
      <c r="D5526" s="65"/>
      <c r="E5526" s="65">
        <v>27.67</v>
      </c>
      <c r="F5526" s="34"/>
      <c r="G5526" s="34"/>
      <c r="H5526" s="33"/>
      <c r="I5526" s="33"/>
      <c r="J5526" s="33"/>
      <c r="K5526" s="33"/>
    </row>
    <row r="5527" spans="1:11" outlineLevel="1" x14ac:dyDescent="0.2">
      <c r="A5527" s="31"/>
      <c r="B5527" s="32"/>
      <c r="C5527" s="71" t="s">
        <v>8963</v>
      </c>
      <c r="D5527" s="65"/>
      <c r="E5527" s="65">
        <v>-3.3</v>
      </c>
      <c r="F5527" s="34"/>
      <c r="G5527" s="34"/>
      <c r="H5527" s="33"/>
      <c r="I5527" s="33"/>
      <c r="J5527" s="33"/>
      <c r="K5527" s="33"/>
    </row>
    <row r="5528" spans="1:11" outlineLevel="1" x14ac:dyDescent="0.2">
      <c r="A5528" s="31"/>
      <c r="B5528" s="32"/>
      <c r="C5528" s="71" t="s">
        <v>8964</v>
      </c>
      <c r="D5528" s="65"/>
      <c r="E5528" s="65">
        <v>38.11</v>
      </c>
      <c r="F5528" s="34"/>
      <c r="G5528" s="34"/>
      <c r="H5528" s="33"/>
      <c r="I5528" s="33"/>
      <c r="J5528" s="33"/>
      <c r="K5528" s="33"/>
    </row>
    <row r="5529" spans="1:11" outlineLevel="1" x14ac:dyDescent="0.2">
      <c r="A5529" s="31"/>
      <c r="B5529" s="32"/>
      <c r="C5529" s="71" t="s">
        <v>8965</v>
      </c>
      <c r="D5529" s="65"/>
      <c r="E5529" s="65">
        <v>-5.15</v>
      </c>
      <c r="F5529" s="34"/>
      <c r="G5529" s="34"/>
      <c r="H5529" s="33"/>
      <c r="I5529" s="33"/>
      <c r="J5529" s="33"/>
      <c r="K5529" s="33"/>
    </row>
    <row r="5530" spans="1:11" outlineLevel="1" x14ac:dyDescent="0.2">
      <c r="A5530" s="31"/>
      <c r="B5530" s="32"/>
      <c r="C5530" s="71" t="s">
        <v>8966</v>
      </c>
      <c r="D5530" s="65"/>
      <c r="E5530" s="65">
        <v>19.11</v>
      </c>
      <c r="F5530" s="34"/>
      <c r="G5530" s="34"/>
      <c r="H5530" s="33"/>
      <c r="I5530" s="33"/>
      <c r="J5530" s="33"/>
      <c r="K5530" s="33"/>
    </row>
    <row r="5531" spans="1:11" outlineLevel="1" x14ac:dyDescent="0.2">
      <c r="A5531" s="31"/>
      <c r="B5531" s="32"/>
      <c r="C5531" s="71" t="s">
        <v>8967</v>
      </c>
      <c r="D5531" s="65"/>
      <c r="E5531" s="65">
        <v>-0.6</v>
      </c>
      <c r="F5531" s="34"/>
      <c r="G5531" s="34"/>
      <c r="H5531" s="33"/>
      <c r="I5531" s="33"/>
      <c r="J5531" s="33"/>
      <c r="K5531" s="33"/>
    </row>
    <row r="5532" spans="1:11" outlineLevel="1" x14ac:dyDescent="0.2">
      <c r="A5532" s="31"/>
      <c r="B5532" s="32"/>
      <c r="C5532" s="71" t="s">
        <v>8399</v>
      </c>
      <c r="D5532" s="65"/>
      <c r="E5532" s="65">
        <v>15.42</v>
      </c>
      <c r="F5532" s="34"/>
      <c r="G5532" s="34"/>
      <c r="H5532" s="33"/>
      <c r="I5532" s="33"/>
      <c r="J5532" s="33"/>
      <c r="K5532" s="33"/>
    </row>
    <row r="5533" spans="1:11" outlineLevel="1" x14ac:dyDescent="0.2">
      <c r="A5533" s="31"/>
      <c r="B5533" s="32"/>
      <c r="C5533" s="71" t="s">
        <v>8968</v>
      </c>
      <c r="D5533" s="65"/>
      <c r="E5533" s="65">
        <v>14.88</v>
      </c>
      <c r="F5533" s="34"/>
      <c r="G5533" s="34"/>
      <c r="H5533" s="33"/>
      <c r="I5533" s="33"/>
      <c r="J5533" s="33"/>
      <c r="K5533" s="33"/>
    </row>
    <row r="5534" spans="1:11" outlineLevel="1" x14ac:dyDescent="0.2">
      <c r="A5534" s="31"/>
      <c r="B5534" s="32"/>
      <c r="C5534" s="71" t="s">
        <v>4970</v>
      </c>
      <c r="D5534" s="65"/>
      <c r="E5534" s="65">
        <v>-0.9</v>
      </c>
      <c r="F5534" s="34"/>
      <c r="G5534" s="34"/>
      <c r="H5534" s="33"/>
      <c r="I5534" s="33"/>
      <c r="J5534" s="33"/>
      <c r="K5534" s="33"/>
    </row>
    <row r="5535" spans="1:11" outlineLevel="1" x14ac:dyDescent="0.2">
      <c r="A5535" s="31"/>
      <c r="B5535" s="32"/>
      <c r="C5535" s="71" t="s">
        <v>8969</v>
      </c>
      <c r="D5535" s="65"/>
      <c r="E5535" s="65">
        <v>21.6</v>
      </c>
      <c r="F5535" s="34"/>
      <c r="G5535" s="34"/>
      <c r="H5535" s="33"/>
      <c r="I5535" s="33"/>
      <c r="J5535" s="33"/>
      <c r="K5535" s="33"/>
    </row>
    <row r="5536" spans="1:11" outlineLevel="1" x14ac:dyDescent="0.2">
      <c r="A5536" s="31"/>
      <c r="B5536" s="32"/>
      <c r="C5536" s="71" t="s">
        <v>8970</v>
      </c>
      <c r="D5536" s="65"/>
      <c r="E5536" s="65">
        <v>-1.7</v>
      </c>
      <c r="F5536" s="34"/>
      <c r="G5536" s="34"/>
      <c r="H5536" s="33"/>
      <c r="I5536" s="33"/>
      <c r="J5536" s="33"/>
      <c r="K5536" s="33"/>
    </row>
    <row r="5537" spans="1:11" outlineLevel="1" x14ac:dyDescent="0.2">
      <c r="A5537" s="31"/>
      <c r="B5537" s="32"/>
      <c r="C5537" s="71" t="s">
        <v>8971</v>
      </c>
      <c r="D5537" s="65"/>
      <c r="E5537" s="65">
        <v>22.48</v>
      </c>
      <c r="F5537" s="34"/>
      <c r="G5537" s="34"/>
      <c r="H5537" s="33"/>
      <c r="I5537" s="33"/>
      <c r="J5537" s="33"/>
      <c r="K5537" s="33"/>
    </row>
    <row r="5538" spans="1:11" outlineLevel="1" x14ac:dyDescent="0.2">
      <c r="A5538" s="31"/>
      <c r="B5538" s="32"/>
      <c r="C5538" s="71" t="s">
        <v>5172</v>
      </c>
      <c r="D5538" s="65"/>
      <c r="E5538" s="65">
        <v>-1.6</v>
      </c>
      <c r="F5538" s="34"/>
      <c r="G5538" s="34"/>
      <c r="H5538" s="33"/>
      <c r="I5538" s="33"/>
      <c r="J5538" s="33"/>
      <c r="K5538" s="33"/>
    </row>
    <row r="5539" spans="1:11" outlineLevel="1" x14ac:dyDescent="0.2">
      <c r="A5539" s="31"/>
      <c r="B5539" s="32"/>
      <c r="C5539" s="71" t="s">
        <v>8404</v>
      </c>
      <c r="D5539" s="65"/>
      <c r="E5539" s="65">
        <v>20.94</v>
      </c>
      <c r="F5539" s="34"/>
      <c r="G5539" s="34"/>
      <c r="H5539" s="33"/>
      <c r="I5539" s="33"/>
      <c r="J5539" s="33"/>
      <c r="K5539" s="33"/>
    </row>
    <row r="5540" spans="1:11" outlineLevel="1" x14ac:dyDescent="0.2">
      <c r="A5540" s="31"/>
      <c r="B5540" s="32"/>
      <c r="C5540" s="71" t="s">
        <v>4970</v>
      </c>
      <c r="D5540" s="65"/>
      <c r="E5540" s="65">
        <v>-0.9</v>
      </c>
      <c r="F5540" s="34"/>
      <c r="G5540" s="34"/>
      <c r="H5540" s="33"/>
      <c r="I5540" s="33"/>
      <c r="J5540" s="33"/>
      <c r="K5540" s="33"/>
    </row>
    <row r="5541" spans="1:11" outlineLevel="1" x14ac:dyDescent="0.2">
      <c r="A5541" s="31"/>
      <c r="B5541" s="32"/>
      <c r="C5541" s="71" t="s">
        <v>8972</v>
      </c>
      <c r="D5541" s="65"/>
      <c r="E5541" s="65">
        <v>5.64</v>
      </c>
      <c r="F5541" s="34"/>
      <c r="G5541" s="34"/>
      <c r="H5541" s="33"/>
      <c r="I5541" s="33"/>
      <c r="J5541" s="33"/>
      <c r="K5541" s="33"/>
    </row>
    <row r="5542" spans="1:11" outlineLevel="1" x14ac:dyDescent="0.2">
      <c r="A5542" s="31"/>
      <c r="B5542" s="32"/>
      <c r="C5542" s="71" t="s">
        <v>8973</v>
      </c>
      <c r="D5542" s="65"/>
      <c r="E5542" s="65">
        <v>-0.7</v>
      </c>
      <c r="F5542" s="34"/>
      <c r="G5542" s="34"/>
      <c r="H5542" s="33"/>
      <c r="I5542" s="33"/>
      <c r="J5542" s="33"/>
      <c r="K5542" s="33"/>
    </row>
    <row r="5543" spans="1:11" outlineLevel="1" x14ac:dyDescent="0.2">
      <c r="A5543" s="31"/>
      <c r="B5543" s="32"/>
      <c r="C5543" s="71" t="s">
        <v>8974</v>
      </c>
      <c r="D5543" s="65"/>
      <c r="E5543" s="65">
        <v>14.4</v>
      </c>
      <c r="F5543" s="34"/>
      <c r="G5543" s="34"/>
      <c r="H5543" s="33"/>
      <c r="I5543" s="33"/>
      <c r="J5543" s="33"/>
      <c r="K5543" s="33"/>
    </row>
    <row r="5544" spans="1:11" outlineLevel="1" x14ac:dyDescent="0.2">
      <c r="A5544" s="31"/>
      <c r="B5544" s="32"/>
      <c r="C5544" s="71" t="s">
        <v>8975</v>
      </c>
      <c r="D5544" s="65"/>
      <c r="E5544" s="65">
        <v>-1.3</v>
      </c>
      <c r="F5544" s="34"/>
      <c r="G5544" s="34"/>
      <c r="H5544" s="33"/>
      <c r="I5544" s="33"/>
      <c r="J5544" s="33"/>
      <c r="K5544" s="33"/>
    </row>
    <row r="5545" spans="1:11" outlineLevel="1" x14ac:dyDescent="0.2">
      <c r="A5545" s="31"/>
      <c r="B5545" s="32"/>
      <c r="C5545" s="71" t="s">
        <v>8976</v>
      </c>
      <c r="D5545" s="65"/>
      <c r="E5545" s="65">
        <v>4.5599999999999996</v>
      </c>
      <c r="F5545" s="34"/>
      <c r="G5545" s="34"/>
      <c r="H5545" s="33"/>
      <c r="I5545" s="33"/>
      <c r="J5545" s="33"/>
      <c r="K5545" s="33"/>
    </row>
    <row r="5546" spans="1:11" outlineLevel="1" x14ac:dyDescent="0.2">
      <c r="A5546" s="31"/>
      <c r="B5546" s="32"/>
      <c r="C5546" s="71" t="s">
        <v>8977</v>
      </c>
      <c r="D5546" s="65"/>
      <c r="E5546" s="65">
        <v>3.46</v>
      </c>
      <c r="F5546" s="34"/>
      <c r="G5546" s="34"/>
      <c r="H5546" s="33"/>
      <c r="I5546" s="33"/>
      <c r="J5546" s="33"/>
      <c r="K5546" s="33"/>
    </row>
    <row r="5547" spans="1:11" outlineLevel="1" x14ac:dyDescent="0.2">
      <c r="A5547" s="31"/>
      <c r="B5547" s="32"/>
      <c r="C5547" s="71" t="s">
        <v>917</v>
      </c>
      <c r="D5547" s="65"/>
      <c r="E5547" s="65"/>
      <c r="F5547" s="34"/>
      <c r="G5547" s="34"/>
      <c r="H5547" s="33"/>
      <c r="I5547" s="33"/>
      <c r="J5547" s="33"/>
      <c r="K5547" s="33"/>
    </row>
    <row r="5548" spans="1:11" outlineLevel="1" x14ac:dyDescent="0.2">
      <c r="A5548" s="31"/>
      <c r="B5548" s="32"/>
      <c r="C5548" s="71" t="s">
        <v>8978</v>
      </c>
      <c r="D5548" s="65"/>
      <c r="E5548" s="65">
        <v>18.14</v>
      </c>
      <c r="F5548" s="34"/>
      <c r="G5548" s="34"/>
      <c r="H5548" s="33"/>
      <c r="I5548" s="33"/>
      <c r="J5548" s="33"/>
      <c r="K5548" s="33"/>
    </row>
    <row r="5549" spans="1:11" outlineLevel="1" x14ac:dyDescent="0.2">
      <c r="A5549" s="31"/>
      <c r="B5549" s="32"/>
      <c r="C5549" s="71" t="s">
        <v>8979</v>
      </c>
      <c r="D5549" s="65"/>
      <c r="E5549" s="65">
        <v>-2.74</v>
      </c>
      <c r="F5549" s="34"/>
      <c r="G5549" s="34"/>
      <c r="H5549" s="33"/>
      <c r="I5549" s="33"/>
      <c r="J5549" s="33"/>
      <c r="K5549" s="33"/>
    </row>
    <row r="5550" spans="1:11" outlineLevel="1" x14ac:dyDescent="0.2">
      <c r="A5550" s="31"/>
      <c r="B5550" s="32"/>
      <c r="C5550" s="71" t="s">
        <v>8980</v>
      </c>
      <c r="D5550" s="65"/>
      <c r="E5550" s="65">
        <v>9.51</v>
      </c>
      <c r="F5550" s="34"/>
      <c r="G5550" s="34"/>
      <c r="H5550" s="33"/>
      <c r="I5550" s="33"/>
      <c r="J5550" s="33"/>
      <c r="K5550" s="33"/>
    </row>
    <row r="5551" spans="1:11" outlineLevel="1" x14ac:dyDescent="0.2">
      <c r="A5551" s="31"/>
      <c r="B5551" s="32"/>
      <c r="C5551" s="71" t="s">
        <v>5172</v>
      </c>
      <c r="D5551" s="65"/>
      <c r="E5551" s="65">
        <v>-1.6</v>
      </c>
      <c r="F5551" s="34"/>
      <c r="G5551" s="34"/>
      <c r="H5551" s="33"/>
      <c r="I5551" s="33"/>
      <c r="J5551" s="33"/>
      <c r="K5551" s="33"/>
    </row>
    <row r="5552" spans="1:11" outlineLevel="1" x14ac:dyDescent="0.2">
      <c r="A5552" s="31"/>
      <c r="B5552" s="32"/>
      <c r="C5552" s="71" t="s">
        <v>8981</v>
      </c>
      <c r="D5552" s="65"/>
      <c r="E5552" s="65">
        <v>9.2100000000000009</v>
      </c>
      <c r="F5552" s="34"/>
      <c r="G5552" s="34"/>
      <c r="H5552" s="33"/>
      <c r="I5552" s="33"/>
      <c r="J5552" s="33"/>
      <c r="K5552" s="33"/>
    </row>
    <row r="5553" spans="1:11" outlineLevel="1" x14ac:dyDescent="0.2">
      <c r="A5553" s="31"/>
      <c r="B5553" s="32"/>
      <c r="C5553" s="71" t="s">
        <v>8982</v>
      </c>
      <c r="D5553" s="65"/>
      <c r="E5553" s="65">
        <v>15.6</v>
      </c>
      <c r="F5553" s="34"/>
      <c r="G5553" s="34"/>
      <c r="H5553" s="33"/>
      <c r="I5553" s="33"/>
      <c r="J5553" s="33"/>
      <c r="K5553" s="33"/>
    </row>
    <row r="5554" spans="1:11" outlineLevel="1" x14ac:dyDescent="0.2">
      <c r="A5554" s="31"/>
      <c r="B5554" s="32"/>
      <c r="C5554" s="71" t="s">
        <v>5219</v>
      </c>
      <c r="D5554" s="65"/>
      <c r="E5554" s="65">
        <v>1.2</v>
      </c>
      <c r="F5554" s="34"/>
      <c r="G5554" s="34"/>
      <c r="H5554" s="33"/>
      <c r="I5554" s="33"/>
      <c r="J5554" s="33"/>
      <c r="K5554" s="33"/>
    </row>
    <row r="5555" spans="1:11" outlineLevel="1" x14ac:dyDescent="0.2">
      <c r="A5555" s="31"/>
      <c r="B5555" s="32"/>
      <c r="C5555" s="71" t="s">
        <v>8983</v>
      </c>
      <c r="D5555" s="65"/>
      <c r="E5555" s="65">
        <v>11.88</v>
      </c>
      <c r="F5555" s="34"/>
      <c r="G5555" s="34"/>
      <c r="H5555" s="33"/>
      <c r="I5555" s="33"/>
      <c r="J5555" s="33"/>
      <c r="K5555" s="33"/>
    </row>
    <row r="5556" spans="1:11" outlineLevel="1" x14ac:dyDescent="0.2">
      <c r="A5556" s="31"/>
      <c r="B5556" s="32"/>
      <c r="C5556" s="71" t="s">
        <v>8984</v>
      </c>
      <c r="D5556" s="65"/>
      <c r="E5556" s="65">
        <v>13.29</v>
      </c>
      <c r="F5556" s="34"/>
      <c r="G5556" s="34"/>
      <c r="H5556" s="33"/>
      <c r="I5556" s="33"/>
      <c r="J5556" s="33"/>
      <c r="K5556" s="33"/>
    </row>
    <row r="5557" spans="1:11" outlineLevel="1" x14ac:dyDescent="0.2">
      <c r="A5557" s="31"/>
      <c r="B5557" s="32"/>
      <c r="C5557" s="71" t="s">
        <v>8985</v>
      </c>
      <c r="D5557" s="65"/>
      <c r="E5557" s="65">
        <v>-6.17</v>
      </c>
      <c r="F5557" s="34"/>
      <c r="G5557" s="34"/>
      <c r="H5557" s="33"/>
      <c r="I5557" s="33"/>
      <c r="J5557" s="33"/>
      <c r="K5557" s="33"/>
    </row>
    <row r="5558" spans="1:11" outlineLevel="1" x14ac:dyDescent="0.2">
      <c r="A5558" s="31"/>
      <c r="B5558" s="32"/>
      <c r="C5558" s="71" t="s">
        <v>8986</v>
      </c>
      <c r="D5558" s="65"/>
      <c r="E5558" s="65">
        <v>18.66</v>
      </c>
      <c r="F5558" s="34"/>
      <c r="G5558" s="34"/>
      <c r="H5558" s="33"/>
      <c r="I5558" s="33"/>
      <c r="J5558" s="33"/>
      <c r="K5558" s="33"/>
    </row>
    <row r="5559" spans="1:11" outlineLevel="1" x14ac:dyDescent="0.2">
      <c r="A5559" s="31"/>
      <c r="B5559" s="32"/>
      <c r="C5559" s="71" t="s">
        <v>8987</v>
      </c>
      <c r="D5559" s="65"/>
      <c r="E5559" s="65">
        <v>8.73</v>
      </c>
      <c r="F5559" s="34"/>
      <c r="G5559" s="34"/>
      <c r="H5559" s="33"/>
      <c r="I5559" s="33"/>
      <c r="J5559" s="33"/>
      <c r="K5559" s="33"/>
    </row>
    <row r="5560" spans="1:11" outlineLevel="1" x14ac:dyDescent="0.2">
      <c r="A5560" s="31"/>
      <c r="B5560" s="32"/>
      <c r="C5560" s="71" t="s">
        <v>8973</v>
      </c>
      <c r="D5560" s="65"/>
      <c r="E5560" s="65">
        <v>-0.7</v>
      </c>
      <c r="F5560" s="34"/>
      <c r="G5560" s="34"/>
      <c r="H5560" s="33"/>
      <c r="I5560" s="33"/>
      <c r="J5560" s="33"/>
      <c r="K5560" s="33"/>
    </row>
    <row r="5561" spans="1:11" outlineLevel="1" x14ac:dyDescent="0.2">
      <c r="A5561" s="31"/>
      <c r="B5561" s="32"/>
      <c r="C5561" s="71" t="s">
        <v>8988</v>
      </c>
      <c r="D5561" s="65"/>
      <c r="E5561" s="65">
        <v>14.66</v>
      </c>
      <c r="F5561" s="34"/>
      <c r="G5561" s="34"/>
      <c r="H5561" s="33"/>
      <c r="I5561" s="33"/>
      <c r="J5561" s="33"/>
      <c r="K5561" s="33"/>
    </row>
    <row r="5562" spans="1:11" outlineLevel="1" x14ac:dyDescent="0.2">
      <c r="A5562" s="31"/>
      <c r="B5562" s="32"/>
      <c r="C5562" s="71" t="s">
        <v>4970</v>
      </c>
      <c r="D5562" s="65"/>
      <c r="E5562" s="65">
        <v>-0.9</v>
      </c>
      <c r="F5562" s="34"/>
      <c r="G5562" s="34"/>
      <c r="H5562" s="33"/>
      <c r="I5562" s="33"/>
      <c r="J5562" s="33"/>
      <c r="K5562" s="33"/>
    </row>
    <row r="5563" spans="1:11" outlineLevel="1" x14ac:dyDescent="0.2">
      <c r="A5563" s="31"/>
      <c r="B5563" s="32"/>
      <c r="C5563" s="71" t="s">
        <v>8989</v>
      </c>
      <c r="D5563" s="65"/>
      <c r="E5563" s="65">
        <v>18.079999999999998</v>
      </c>
      <c r="F5563" s="34"/>
      <c r="G5563" s="34"/>
      <c r="H5563" s="33"/>
      <c r="I5563" s="33"/>
      <c r="J5563" s="33"/>
      <c r="K5563" s="33"/>
    </row>
    <row r="5564" spans="1:11" outlineLevel="1" x14ac:dyDescent="0.2">
      <c r="A5564" s="31"/>
      <c r="B5564" s="32"/>
      <c r="C5564" s="71" t="s">
        <v>5172</v>
      </c>
      <c r="D5564" s="65"/>
      <c r="E5564" s="65">
        <v>-1.6</v>
      </c>
      <c r="F5564" s="34"/>
      <c r="G5564" s="34"/>
      <c r="H5564" s="33"/>
      <c r="I5564" s="33"/>
      <c r="J5564" s="33"/>
      <c r="K5564" s="33"/>
    </row>
    <row r="5565" spans="1:11" outlineLevel="1" x14ac:dyDescent="0.2">
      <c r="A5565" s="31"/>
      <c r="B5565" s="32"/>
      <c r="C5565" s="71" t="s">
        <v>8990</v>
      </c>
      <c r="D5565" s="65"/>
      <c r="E5565" s="65">
        <v>15.46</v>
      </c>
      <c r="F5565" s="34"/>
      <c r="G5565" s="34"/>
      <c r="H5565" s="33"/>
      <c r="I5565" s="33"/>
      <c r="J5565" s="33"/>
      <c r="K5565" s="33"/>
    </row>
    <row r="5566" spans="1:11" outlineLevel="1" x14ac:dyDescent="0.2">
      <c r="A5566" s="31"/>
      <c r="B5566" s="32"/>
      <c r="C5566" s="71" t="s">
        <v>5172</v>
      </c>
      <c r="D5566" s="65"/>
      <c r="E5566" s="65">
        <v>-1.6</v>
      </c>
      <c r="F5566" s="34"/>
      <c r="G5566" s="34"/>
      <c r="H5566" s="33"/>
      <c r="I5566" s="33"/>
      <c r="J5566" s="33"/>
      <c r="K5566" s="33"/>
    </row>
    <row r="5567" spans="1:11" outlineLevel="1" x14ac:dyDescent="0.2">
      <c r="A5567" s="31"/>
      <c r="B5567" s="32"/>
      <c r="C5567" s="71" t="s">
        <v>8991</v>
      </c>
      <c r="D5567" s="65"/>
      <c r="E5567" s="65">
        <v>6.2</v>
      </c>
      <c r="F5567" s="34"/>
      <c r="G5567" s="34"/>
      <c r="H5567" s="33"/>
      <c r="I5567" s="33"/>
      <c r="J5567" s="33"/>
      <c r="K5567" s="33"/>
    </row>
    <row r="5568" spans="1:11" outlineLevel="1" x14ac:dyDescent="0.2">
      <c r="A5568" s="31"/>
      <c r="B5568" s="32"/>
      <c r="C5568" s="71" t="s">
        <v>8992</v>
      </c>
      <c r="D5568" s="65"/>
      <c r="E5568" s="65">
        <v>-2.5</v>
      </c>
      <c r="F5568" s="34"/>
      <c r="G5568" s="34"/>
      <c r="H5568" s="33"/>
      <c r="I5568" s="33"/>
      <c r="J5568" s="33"/>
      <c r="K5568" s="33"/>
    </row>
    <row r="5569" spans="1:11" outlineLevel="1" x14ac:dyDescent="0.2">
      <c r="A5569" s="31"/>
      <c r="B5569" s="32"/>
      <c r="C5569" s="71" t="s">
        <v>8993</v>
      </c>
      <c r="D5569" s="65"/>
      <c r="E5569" s="65">
        <v>4.3</v>
      </c>
      <c r="F5569" s="34"/>
      <c r="G5569" s="34"/>
      <c r="H5569" s="33"/>
      <c r="I5569" s="33"/>
      <c r="J5569" s="33"/>
      <c r="K5569" s="33"/>
    </row>
    <row r="5570" spans="1:11" outlineLevel="1" x14ac:dyDescent="0.2">
      <c r="A5570" s="31"/>
      <c r="B5570" s="32"/>
      <c r="C5570" s="71" t="s">
        <v>8973</v>
      </c>
      <c r="D5570" s="65"/>
      <c r="E5570" s="65">
        <v>-0.7</v>
      </c>
      <c r="F5570" s="34"/>
      <c r="G5570" s="34"/>
      <c r="H5570" s="33"/>
      <c r="I5570" s="33"/>
      <c r="J5570" s="33"/>
      <c r="K5570" s="33"/>
    </row>
    <row r="5571" spans="1:11" outlineLevel="1" x14ac:dyDescent="0.2">
      <c r="A5571" s="31"/>
      <c r="B5571" s="32"/>
      <c r="C5571" s="71" t="s">
        <v>926</v>
      </c>
      <c r="D5571" s="65"/>
      <c r="E5571" s="65"/>
      <c r="F5571" s="34"/>
      <c r="G5571" s="34"/>
      <c r="H5571" s="33"/>
      <c r="I5571" s="33"/>
      <c r="J5571" s="33"/>
      <c r="K5571" s="33"/>
    </row>
    <row r="5572" spans="1:11" outlineLevel="1" x14ac:dyDescent="0.2">
      <c r="A5572" s="31"/>
      <c r="B5572" s="32"/>
      <c r="C5572" s="71" t="s">
        <v>8994</v>
      </c>
      <c r="D5572" s="65"/>
      <c r="E5572" s="65">
        <v>26.98</v>
      </c>
      <c r="F5572" s="34"/>
      <c r="G5572" s="34"/>
      <c r="H5572" s="33"/>
      <c r="I5572" s="33"/>
      <c r="J5572" s="33"/>
      <c r="K5572" s="33"/>
    </row>
    <row r="5573" spans="1:11" outlineLevel="1" x14ac:dyDescent="0.2">
      <c r="A5573" s="31"/>
      <c r="B5573" s="32"/>
      <c r="C5573" s="71" t="s">
        <v>5219</v>
      </c>
      <c r="D5573" s="65"/>
      <c r="E5573" s="65">
        <v>1.2</v>
      </c>
      <c r="F5573" s="34"/>
      <c r="G5573" s="34"/>
      <c r="H5573" s="33"/>
      <c r="I5573" s="33"/>
      <c r="J5573" s="33"/>
      <c r="K5573" s="33"/>
    </row>
    <row r="5574" spans="1:11" outlineLevel="1" x14ac:dyDescent="0.2">
      <c r="A5574" s="31"/>
      <c r="B5574" s="32"/>
      <c r="C5574" s="71" t="s">
        <v>8995</v>
      </c>
      <c r="D5574" s="65"/>
      <c r="E5574" s="65">
        <v>18.62</v>
      </c>
      <c r="F5574" s="34"/>
      <c r="G5574" s="34"/>
      <c r="H5574" s="33"/>
      <c r="I5574" s="33"/>
      <c r="J5574" s="33"/>
      <c r="K5574" s="33"/>
    </row>
    <row r="5575" spans="1:11" outlineLevel="1" x14ac:dyDescent="0.2">
      <c r="A5575" s="31"/>
      <c r="B5575" s="32"/>
      <c r="C5575" s="71" t="s">
        <v>8996</v>
      </c>
      <c r="D5575" s="65"/>
      <c r="E5575" s="65">
        <v>-7.72</v>
      </c>
      <c r="F5575" s="34"/>
      <c r="G5575" s="34"/>
      <c r="H5575" s="33"/>
      <c r="I5575" s="33"/>
      <c r="J5575" s="33"/>
      <c r="K5575" s="33"/>
    </row>
    <row r="5576" spans="1:11" outlineLevel="1" x14ac:dyDescent="0.2">
      <c r="A5576" s="31"/>
      <c r="B5576" s="32"/>
      <c r="C5576" s="71" t="s">
        <v>8997</v>
      </c>
      <c r="D5576" s="65"/>
      <c r="E5576" s="65">
        <v>19.12</v>
      </c>
      <c r="F5576" s="34"/>
      <c r="G5576" s="34"/>
      <c r="H5576" s="33"/>
      <c r="I5576" s="33"/>
      <c r="J5576" s="33"/>
      <c r="K5576" s="33"/>
    </row>
    <row r="5577" spans="1:11" outlineLevel="1" x14ac:dyDescent="0.2">
      <c r="A5577" s="31"/>
      <c r="B5577" s="32"/>
      <c r="C5577" s="71" t="s">
        <v>4970</v>
      </c>
      <c r="D5577" s="65"/>
      <c r="E5577" s="65">
        <v>-0.9</v>
      </c>
      <c r="F5577" s="34"/>
      <c r="G5577" s="34"/>
      <c r="H5577" s="33"/>
      <c r="I5577" s="33"/>
      <c r="J5577" s="33"/>
      <c r="K5577" s="33"/>
    </row>
    <row r="5578" spans="1:11" outlineLevel="1" x14ac:dyDescent="0.2">
      <c r="A5578" s="31"/>
      <c r="B5578" s="32"/>
      <c r="C5578" s="71" t="s">
        <v>8998</v>
      </c>
      <c r="D5578" s="65"/>
      <c r="E5578" s="65">
        <v>19.829999999999998</v>
      </c>
      <c r="F5578" s="34"/>
      <c r="G5578" s="34"/>
      <c r="H5578" s="33"/>
      <c r="I5578" s="33"/>
      <c r="J5578" s="33"/>
      <c r="K5578" s="33"/>
    </row>
    <row r="5579" spans="1:11" outlineLevel="1" x14ac:dyDescent="0.2">
      <c r="A5579" s="31"/>
      <c r="B5579" s="32"/>
      <c r="C5579" s="71" t="s">
        <v>8999</v>
      </c>
      <c r="D5579" s="65"/>
      <c r="E5579" s="65">
        <v>0.9</v>
      </c>
      <c r="F5579" s="34"/>
      <c r="G5579" s="34"/>
      <c r="H5579" s="33"/>
      <c r="I5579" s="33"/>
      <c r="J5579" s="33"/>
      <c r="K5579" s="33"/>
    </row>
    <row r="5580" spans="1:11" outlineLevel="1" x14ac:dyDescent="0.2">
      <c r="A5580" s="31"/>
      <c r="B5580" s="32"/>
      <c r="C5580" s="71" t="s">
        <v>9000</v>
      </c>
      <c r="D5580" s="65"/>
      <c r="E5580" s="65">
        <v>14.26</v>
      </c>
      <c r="F5580" s="34"/>
      <c r="G5580" s="34"/>
      <c r="H5580" s="33"/>
      <c r="I5580" s="33"/>
      <c r="J5580" s="33"/>
      <c r="K5580" s="33"/>
    </row>
    <row r="5581" spans="1:11" outlineLevel="1" x14ac:dyDescent="0.2">
      <c r="A5581" s="31"/>
      <c r="B5581" s="32"/>
      <c r="C5581" s="71" t="s">
        <v>9001</v>
      </c>
      <c r="D5581" s="65"/>
      <c r="E5581" s="65">
        <v>-2.6</v>
      </c>
      <c r="F5581" s="34"/>
      <c r="G5581" s="34"/>
      <c r="H5581" s="33"/>
      <c r="I5581" s="33"/>
      <c r="J5581" s="33"/>
      <c r="K5581" s="33"/>
    </row>
    <row r="5582" spans="1:11" outlineLevel="1" x14ac:dyDescent="0.2">
      <c r="A5582" s="31"/>
      <c r="B5582" s="32"/>
      <c r="C5582" s="71" t="s">
        <v>9002</v>
      </c>
      <c r="D5582" s="65"/>
      <c r="E5582" s="65">
        <v>5.78</v>
      </c>
      <c r="F5582" s="34"/>
      <c r="G5582" s="34"/>
      <c r="H5582" s="33"/>
      <c r="I5582" s="33"/>
      <c r="J5582" s="33"/>
      <c r="K5582" s="33"/>
    </row>
    <row r="5583" spans="1:11" outlineLevel="1" x14ac:dyDescent="0.2">
      <c r="A5583" s="31"/>
      <c r="B5583" s="32"/>
      <c r="C5583" s="71" t="s">
        <v>8973</v>
      </c>
      <c r="D5583" s="65"/>
      <c r="E5583" s="65">
        <v>-0.7</v>
      </c>
      <c r="F5583" s="34"/>
      <c r="G5583" s="34"/>
      <c r="H5583" s="33"/>
      <c r="I5583" s="33"/>
      <c r="J5583" s="33"/>
      <c r="K5583" s="33"/>
    </row>
    <row r="5584" spans="1:11" outlineLevel="1" x14ac:dyDescent="0.2">
      <c r="A5584" s="31"/>
      <c r="B5584" s="32"/>
      <c r="C5584" s="71" t="s">
        <v>9003</v>
      </c>
      <c r="D5584" s="65"/>
      <c r="E5584" s="65">
        <v>21.19</v>
      </c>
      <c r="F5584" s="34"/>
      <c r="G5584" s="34"/>
      <c r="H5584" s="33"/>
      <c r="I5584" s="33"/>
      <c r="J5584" s="33"/>
      <c r="K5584" s="33"/>
    </row>
    <row r="5585" spans="1:11" outlineLevel="1" x14ac:dyDescent="0.2">
      <c r="A5585" s="31"/>
      <c r="B5585" s="32"/>
      <c r="C5585" s="71" t="s">
        <v>9004</v>
      </c>
      <c r="D5585" s="65"/>
      <c r="E5585" s="65">
        <v>-4.5</v>
      </c>
      <c r="F5585" s="34"/>
      <c r="G5585" s="34"/>
      <c r="H5585" s="33"/>
      <c r="I5585" s="33"/>
      <c r="J5585" s="33"/>
      <c r="K5585" s="33"/>
    </row>
    <row r="5586" spans="1:11" outlineLevel="1" x14ac:dyDescent="0.2">
      <c r="A5586" s="31"/>
      <c r="B5586" s="32"/>
      <c r="C5586" s="71" t="s">
        <v>9005</v>
      </c>
      <c r="D5586" s="65"/>
      <c r="E5586" s="65">
        <v>13.44</v>
      </c>
      <c r="F5586" s="34"/>
      <c r="G5586" s="34"/>
      <c r="H5586" s="33"/>
      <c r="I5586" s="33"/>
      <c r="J5586" s="33"/>
      <c r="K5586" s="33"/>
    </row>
    <row r="5587" spans="1:11" outlineLevel="1" x14ac:dyDescent="0.2">
      <c r="A5587" s="31"/>
      <c r="B5587" s="32"/>
      <c r="C5587" s="71" t="s">
        <v>4970</v>
      </c>
      <c r="D5587" s="65"/>
      <c r="E5587" s="65">
        <v>-0.9</v>
      </c>
      <c r="F5587" s="34"/>
      <c r="G5587" s="34"/>
      <c r="H5587" s="33"/>
      <c r="I5587" s="33"/>
      <c r="J5587" s="33"/>
      <c r="K5587" s="33"/>
    </row>
    <row r="5588" spans="1:11" outlineLevel="1" x14ac:dyDescent="0.2">
      <c r="A5588" s="31"/>
      <c r="B5588" s="32"/>
      <c r="C5588" s="71" t="s">
        <v>938</v>
      </c>
      <c r="D5588" s="65"/>
      <c r="E5588" s="65"/>
      <c r="F5588" s="34"/>
      <c r="G5588" s="34"/>
      <c r="H5588" s="33"/>
      <c r="I5588" s="33"/>
      <c r="J5588" s="33"/>
      <c r="K5588" s="33"/>
    </row>
    <row r="5589" spans="1:11" outlineLevel="1" x14ac:dyDescent="0.2">
      <c r="A5589" s="31"/>
      <c r="B5589" s="32"/>
      <c r="C5589" s="71" t="s">
        <v>9006</v>
      </c>
      <c r="D5589" s="65"/>
      <c r="E5589" s="65">
        <v>15.92</v>
      </c>
      <c r="F5589" s="34"/>
      <c r="G5589" s="34"/>
      <c r="H5589" s="33"/>
      <c r="I5589" s="33"/>
      <c r="J5589" s="33"/>
      <c r="K5589" s="33"/>
    </row>
    <row r="5590" spans="1:11" outlineLevel="1" x14ac:dyDescent="0.2">
      <c r="A5590" s="31"/>
      <c r="B5590" s="32"/>
      <c r="C5590" s="71" t="s">
        <v>9007</v>
      </c>
      <c r="D5590" s="65"/>
      <c r="E5590" s="65">
        <v>0.56000000000000005</v>
      </c>
      <c r="F5590" s="34"/>
      <c r="G5590" s="34"/>
      <c r="H5590" s="33"/>
      <c r="I5590" s="33"/>
      <c r="J5590" s="33"/>
      <c r="K5590" s="33"/>
    </row>
    <row r="5591" spans="1:11" outlineLevel="1" x14ac:dyDescent="0.2">
      <c r="A5591" s="31"/>
      <c r="B5591" s="32"/>
      <c r="C5591" s="71" t="s">
        <v>9008</v>
      </c>
      <c r="D5591" s="65"/>
      <c r="E5591" s="65">
        <v>27.04</v>
      </c>
      <c r="F5591" s="34"/>
      <c r="G5591" s="34"/>
      <c r="H5591" s="33"/>
      <c r="I5591" s="33"/>
      <c r="J5591" s="33"/>
      <c r="K5591" s="33"/>
    </row>
    <row r="5592" spans="1:11" outlineLevel="1" x14ac:dyDescent="0.2">
      <c r="A5592" s="31"/>
      <c r="B5592" s="32"/>
      <c r="C5592" s="71" t="s">
        <v>9009</v>
      </c>
      <c r="D5592" s="65"/>
      <c r="E5592" s="65">
        <v>-7.42</v>
      </c>
      <c r="F5592" s="34"/>
      <c r="G5592" s="34"/>
      <c r="H5592" s="33"/>
      <c r="I5592" s="33"/>
      <c r="J5592" s="33"/>
      <c r="K5592" s="33"/>
    </row>
    <row r="5593" spans="1:11" outlineLevel="1" x14ac:dyDescent="0.2">
      <c r="A5593" s="31"/>
      <c r="B5593" s="32"/>
      <c r="C5593" s="71" t="s">
        <v>9010</v>
      </c>
      <c r="D5593" s="65"/>
      <c r="E5593" s="65">
        <v>18.899999999999999</v>
      </c>
      <c r="F5593" s="34"/>
      <c r="G5593" s="34"/>
      <c r="H5593" s="33"/>
      <c r="I5593" s="33"/>
      <c r="J5593" s="33"/>
      <c r="K5593" s="33"/>
    </row>
    <row r="5594" spans="1:11" outlineLevel="1" x14ac:dyDescent="0.2">
      <c r="A5594" s="31"/>
      <c r="B5594" s="32"/>
      <c r="C5594" s="71" t="s">
        <v>4970</v>
      </c>
      <c r="D5594" s="65"/>
      <c r="E5594" s="65">
        <v>-0.9</v>
      </c>
      <c r="F5594" s="34"/>
      <c r="G5594" s="34"/>
      <c r="H5594" s="33"/>
      <c r="I5594" s="33"/>
      <c r="J5594" s="33"/>
      <c r="K5594" s="33"/>
    </row>
    <row r="5595" spans="1:11" outlineLevel="1" x14ac:dyDescent="0.2">
      <c r="A5595" s="31"/>
      <c r="B5595" s="32"/>
      <c r="C5595" s="71" t="s">
        <v>9011</v>
      </c>
      <c r="D5595" s="65"/>
      <c r="E5595" s="65">
        <v>21.31</v>
      </c>
      <c r="F5595" s="34"/>
      <c r="G5595" s="34"/>
      <c r="H5595" s="33"/>
      <c r="I5595" s="33"/>
      <c r="J5595" s="33"/>
      <c r="K5595" s="33"/>
    </row>
    <row r="5596" spans="1:11" outlineLevel="1" x14ac:dyDescent="0.2">
      <c r="A5596" s="31"/>
      <c r="B5596" s="32"/>
      <c r="C5596" s="71" t="s">
        <v>9012</v>
      </c>
      <c r="D5596" s="65"/>
      <c r="E5596" s="65">
        <v>0.6</v>
      </c>
      <c r="F5596" s="34"/>
      <c r="G5596" s="34"/>
      <c r="H5596" s="33"/>
      <c r="I5596" s="33"/>
      <c r="J5596" s="33"/>
      <c r="K5596" s="33"/>
    </row>
    <row r="5597" spans="1:11" outlineLevel="1" x14ac:dyDescent="0.2">
      <c r="A5597" s="31"/>
      <c r="B5597" s="32"/>
      <c r="C5597" s="71" t="s">
        <v>9013</v>
      </c>
      <c r="D5597" s="65"/>
      <c r="E5597" s="65">
        <v>15.93</v>
      </c>
      <c r="F5597" s="34"/>
      <c r="G5597" s="34"/>
      <c r="H5597" s="33"/>
      <c r="I5597" s="33"/>
      <c r="J5597" s="33"/>
      <c r="K5597" s="33"/>
    </row>
    <row r="5598" spans="1:11" outlineLevel="1" x14ac:dyDescent="0.2">
      <c r="A5598" s="31"/>
      <c r="B5598" s="32"/>
      <c r="C5598" s="71" t="s">
        <v>9014</v>
      </c>
      <c r="D5598" s="65"/>
      <c r="E5598" s="65">
        <v>-0.72</v>
      </c>
      <c r="F5598" s="34"/>
      <c r="G5598" s="34"/>
      <c r="H5598" s="33"/>
      <c r="I5598" s="33"/>
      <c r="J5598" s="33"/>
      <c r="K5598" s="33"/>
    </row>
    <row r="5599" spans="1:11" outlineLevel="1" x14ac:dyDescent="0.2">
      <c r="A5599" s="31"/>
      <c r="B5599" s="32"/>
      <c r="C5599" s="71" t="s">
        <v>9015</v>
      </c>
      <c r="D5599" s="65"/>
      <c r="E5599" s="65">
        <v>5.78</v>
      </c>
      <c r="F5599" s="34"/>
      <c r="G5599" s="34"/>
      <c r="H5599" s="33"/>
      <c r="I5599" s="33"/>
      <c r="J5599" s="33"/>
      <c r="K5599" s="33"/>
    </row>
    <row r="5600" spans="1:11" outlineLevel="1" x14ac:dyDescent="0.2">
      <c r="A5600" s="31"/>
      <c r="B5600" s="32"/>
      <c r="C5600" s="71" t="s">
        <v>8973</v>
      </c>
      <c r="D5600" s="65"/>
      <c r="E5600" s="65">
        <v>-0.7</v>
      </c>
      <c r="F5600" s="34"/>
      <c r="G5600" s="34"/>
      <c r="H5600" s="33"/>
      <c r="I5600" s="33"/>
      <c r="J5600" s="33"/>
      <c r="K5600" s="33"/>
    </row>
    <row r="5601" spans="1:11" outlineLevel="1" x14ac:dyDescent="0.2">
      <c r="A5601" s="31"/>
      <c r="B5601" s="32"/>
      <c r="C5601" s="71" t="s">
        <v>9016</v>
      </c>
      <c r="D5601" s="65"/>
      <c r="E5601" s="65">
        <v>20.65</v>
      </c>
      <c r="F5601" s="34"/>
      <c r="G5601" s="34"/>
      <c r="H5601" s="33"/>
      <c r="I5601" s="33"/>
      <c r="J5601" s="33"/>
      <c r="K5601" s="33"/>
    </row>
    <row r="5602" spans="1:11" outlineLevel="1" x14ac:dyDescent="0.2">
      <c r="A5602" s="31"/>
      <c r="B5602" s="32"/>
      <c r="C5602" s="71" t="s">
        <v>9017</v>
      </c>
      <c r="D5602" s="65"/>
      <c r="E5602" s="65">
        <v>-1.8</v>
      </c>
      <c r="F5602" s="34"/>
      <c r="G5602" s="34"/>
      <c r="H5602" s="33"/>
      <c r="I5602" s="33"/>
      <c r="J5602" s="33"/>
      <c r="K5602" s="33"/>
    </row>
    <row r="5603" spans="1:11" outlineLevel="1" x14ac:dyDescent="0.2">
      <c r="A5603" s="31"/>
      <c r="B5603" s="32"/>
      <c r="C5603" s="71" t="s">
        <v>9018</v>
      </c>
      <c r="D5603" s="65"/>
      <c r="E5603" s="65">
        <v>13.38</v>
      </c>
      <c r="F5603" s="34"/>
      <c r="G5603" s="34"/>
      <c r="H5603" s="33"/>
      <c r="I5603" s="33"/>
      <c r="J5603" s="33"/>
      <c r="K5603" s="33"/>
    </row>
    <row r="5604" spans="1:11" outlineLevel="1" x14ac:dyDescent="0.2">
      <c r="A5604" s="31"/>
      <c r="B5604" s="32"/>
      <c r="C5604" s="71" t="s">
        <v>4970</v>
      </c>
      <c r="D5604" s="65"/>
      <c r="E5604" s="65">
        <v>-0.9</v>
      </c>
      <c r="F5604" s="34"/>
      <c r="G5604" s="34"/>
      <c r="H5604" s="33"/>
      <c r="I5604" s="33"/>
      <c r="J5604" s="33"/>
      <c r="K5604" s="33"/>
    </row>
    <row r="5605" spans="1:11" outlineLevel="1" x14ac:dyDescent="0.2">
      <c r="A5605" s="31"/>
      <c r="B5605" s="32"/>
      <c r="C5605" s="71" t="s">
        <v>950</v>
      </c>
      <c r="D5605" s="65"/>
      <c r="E5605" s="65"/>
      <c r="F5605" s="34"/>
      <c r="G5605" s="34"/>
      <c r="H5605" s="33"/>
      <c r="I5605" s="33"/>
      <c r="J5605" s="33"/>
      <c r="K5605" s="33"/>
    </row>
    <row r="5606" spans="1:11" outlineLevel="1" x14ac:dyDescent="0.2">
      <c r="A5606" s="31"/>
      <c r="B5606" s="32"/>
      <c r="C5606" s="71" t="s">
        <v>9019</v>
      </c>
      <c r="D5606" s="65"/>
      <c r="E5606" s="65">
        <v>14.81</v>
      </c>
      <c r="F5606" s="34"/>
      <c r="G5606" s="34"/>
      <c r="H5606" s="33"/>
      <c r="I5606" s="33"/>
      <c r="J5606" s="33"/>
      <c r="K5606" s="33"/>
    </row>
    <row r="5607" spans="1:11" outlineLevel="1" x14ac:dyDescent="0.2">
      <c r="A5607" s="31"/>
      <c r="B5607" s="32"/>
      <c r="C5607" s="71" t="s">
        <v>9007</v>
      </c>
      <c r="D5607" s="65"/>
      <c r="E5607" s="65">
        <v>0.56000000000000005</v>
      </c>
      <c r="F5607" s="34"/>
      <c r="G5607" s="34"/>
      <c r="H5607" s="33"/>
      <c r="I5607" s="33"/>
      <c r="J5607" s="33"/>
      <c r="K5607" s="33"/>
    </row>
    <row r="5608" spans="1:11" outlineLevel="1" x14ac:dyDescent="0.2">
      <c r="A5608" s="31"/>
      <c r="B5608" s="32"/>
      <c r="C5608" s="71" t="s">
        <v>9020</v>
      </c>
      <c r="D5608" s="65"/>
      <c r="E5608" s="65">
        <v>26.19</v>
      </c>
      <c r="F5608" s="34"/>
      <c r="G5608" s="34"/>
      <c r="H5608" s="33"/>
      <c r="I5608" s="33"/>
      <c r="J5608" s="33"/>
      <c r="K5608" s="33"/>
    </row>
    <row r="5609" spans="1:11" outlineLevel="1" x14ac:dyDescent="0.2">
      <c r="A5609" s="31"/>
      <c r="B5609" s="32"/>
      <c r="C5609" s="71" t="s">
        <v>9021</v>
      </c>
      <c r="D5609" s="65"/>
      <c r="E5609" s="65">
        <v>-7.12</v>
      </c>
      <c r="F5609" s="34"/>
      <c r="G5609" s="34"/>
      <c r="H5609" s="33"/>
      <c r="I5609" s="33"/>
      <c r="J5609" s="33"/>
      <c r="K5609" s="33"/>
    </row>
    <row r="5610" spans="1:11" outlineLevel="1" x14ac:dyDescent="0.2">
      <c r="A5610" s="31"/>
      <c r="B5610" s="32"/>
      <c r="C5610" s="71" t="s">
        <v>9022</v>
      </c>
      <c r="D5610" s="65"/>
      <c r="E5610" s="65">
        <v>18.78</v>
      </c>
      <c r="F5610" s="34"/>
      <c r="G5610" s="34"/>
      <c r="H5610" s="33"/>
      <c r="I5610" s="33"/>
      <c r="J5610" s="33"/>
      <c r="K5610" s="33"/>
    </row>
    <row r="5611" spans="1:11" outlineLevel="1" x14ac:dyDescent="0.2">
      <c r="A5611" s="31"/>
      <c r="B5611" s="32"/>
      <c r="C5611" s="71" t="s">
        <v>4970</v>
      </c>
      <c r="D5611" s="65"/>
      <c r="E5611" s="65">
        <v>-0.9</v>
      </c>
      <c r="F5611" s="34"/>
      <c r="G5611" s="34"/>
      <c r="H5611" s="33"/>
      <c r="I5611" s="33"/>
      <c r="J5611" s="33"/>
      <c r="K5611" s="33"/>
    </row>
    <row r="5612" spans="1:11" outlineLevel="1" x14ac:dyDescent="0.2">
      <c r="A5612" s="31"/>
      <c r="B5612" s="32"/>
      <c r="C5612" s="71" t="s">
        <v>9023</v>
      </c>
      <c r="D5612" s="65"/>
      <c r="E5612" s="65">
        <v>19.510000000000002</v>
      </c>
      <c r="F5612" s="34"/>
      <c r="G5612" s="34"/>
      <c r="H5612" s="33"/>
      <c r="I5612" s="33"/>
      <c r="J5612" s="33"/>
      <c r="K5612" s="33"/>
    </row>
    <row r="5613" spans="1:11" outlineLevel="1" x14ac:dyDescent="0.2">
      <c r="A5613" s="31"/>
      <c r="B5613" s="32"/>
      <c r="C5613" s="71" t="s">
        <v>9012</v>
      </c>
      <c r="D5613" s="65"/>
      <c r="E5613" s="65">
        <v>0.6</v>
      </c>
      <c r="F5613" s="34"/>
      <c r="G5613" s="34"/>
      <c r="H5613" s="33"/>
      <c r="I5613" s="33"/>
      <c r="J5613" s="33"/>
      <c r="K5613" s="33"/>
    </row>
    <row r="5614" spans="1:11" outlineLevel="1" x14ac:dyDescent="0.2">
      <c r="A5614" s="31"/>
      <c r="B5614" s="32"/>
      <c r="C5614" s="71" t="s">
        <v>9024</v>
      </c>
      <c r="D5614" s="65"/>
      <c r="E5614" s="65">
        <v>13.82</v>
      </c>
      <c r="F5614" s="34"/>
      <c r="G5614" s="34"/>
      <c r="H5614" s="33"/>
      <c r="I5614" s="33"/>
      <c r="J5614" s="33"/>
      <c r="K5614" s="33"/>
    </row>
    <row r="5615" spans="1:11" outlineLevel="1" x14ac:dyDescent="0.2">
      <c r="A5615" s="31"/>
      <c r="B5615" s="32"/>
      <c r="C5615" s="71" t="s">
        <v>5013</v>
      </c>
      <c r="D5615" s="65"/>
      <c r="E5615" s="65">
        <v>0.94</v>
      </c>
      <c r="F5615" s="34"/>
      <c r="G5615" s="34"/>
      <c r="H5615" s="33"/>
      <c r="I5615" s="33"/>
      <c r="J5615" s="33"/>
      <c r="K5615" s="33"/>
    </row>
    <row r="5616" spans="1:11" outlineLevel="1" x14ac:dyDescent="0.2">
      <c r="A5616" s="31"/>
      <c r="B5616" s="32"/>
      <c r="C5616" s="71" t="s">
        <v>9025</v>
      </c>
      <c r="D5616" s="65"/>
      <c r="E5616" s="65">
        <v>-1.9</v>
      </c>
      <c r="F5616" s="34"/>
      <c r="G5616" s="34"/>
      <c r="H5616" s="33"/>
      <c r="I5616" s="33"/>
      <c r="J5616" s="33"/>
      <c r="K5616" s="33"/>
    </row>
    <row r="5617" spans="1:11" outlineLevel="1" x14ac:dyDescent="0.2">
      <c r="A5617" s="31"/>
      <c r="B5617" s="32"/>
      <c r="C5617" s="71" t="s">
        <v>9026</v>
      </c>
      <c r="D5617" s="65"/>
      <c r="E5617" s="65">
        <v>5.76</v>
      </c>
      <c r="F5617" s="34"/>
      <c r="G5617" s="34"/>
      <c r="H5617" s="33"/>
      <c r="I5617" s="33"/>
      <c r="J5617" s="33"/>
      <c r="K5617" s="33"/>
    </row>
    <row r="5618" spans="1:11" outlineLevel="1" x14ac:dyDescent="0.2">
      <c r="A5618" s="31"/>
      <c r="B5618" s="32"/>
      <c r="C5618" s="71" t="s">
        <v>4953</v>
      </c>
      <c r="D5618" s="65"/>
      <c r="E5618" s="65">
        <v>-0.8</v>
      </c>
      <c r="F5618" s="34"/>
      <c r="G5618" s="34"/>
      <c r="H5618" s="33"/>
      <c r="I5618" s="33"/>
      <c r="J5618" s="33"/>
      <c r="K5618" s="33"/>
    </row>
    <row r="5619" spans="1:11" outlineLevel="1" x14ac:dyDescent="0.2">
      <c r="A5619" s="31"/>
      <c r="B5619" s="32"/>
      <c r="C5619" s="71" t="s">
        <v>9027</v>
      </c>
      <c r="D5619" s="65"/>
      <c r="E5619" s="65">
        <v>17.82</v>
      </c>
      <c r="F5619" s="34"/>
      <c r="G5619" s="34"/>
      <c r="H5619" s="33"/>
      <c r="I5619" s="33"/>
      <c r="J5619" s="33"/>
      <c r="K5619" s="33"/>
    </row>
    <row r="5620" spans="1:11" outlineLevel="1" x14ac:dyDescent="0.2">
      <c r="A5620" s="31"/>
      <c r="B5620" s="32"/>
      <c r="C5620" s="71" t="s">
        <v>9028</v>
      </c>
      <c r="D5620" s="65"/>
      <c r="E5620" s="65">
        <v>1.84</v>
      </c>
      <c r="F5620" s="34"/>
      <c r="G5620" s="34"/>
      <c r="H5620" s="33"/>
      <c r="I5620" s="33"/>
      <c r="J5620" s="33"/>
      <c r="K5620" s="33"/>
    </row>
    <row r="5621" spans="1:11" outlineLevel="1" x14ac:dyDescent="0.2">
      <c r="A5621" s="31"/>
      <c r="B5621" s="32"/>
      <c r="C5621" s="71" t="s">
        <v>9029</v>
      </c>
      <c r="D5621" s="65"/>
      <c r="E5621" s="65">
        <v>-5.85</v>
      </c>
      <c r="F5621" s="34"/>
      <c r="G5621" s="34"/>
      <c r="H5621" s="33"/>
      <c r="I5621" s="33"/>
      <c r="J5621" s="33"/>
      <c r="K5621" s="33"/>
    </row>
    <row r="5622" spans="1:11" outlineLevel="1" x14ac:dyDescent="0.2">
      <c r="A5622" s="31"/>
      <c r="B5622" s="32"/>
      <c r="C5622" s="71" t="s">
        <v>997</v>
      </c>
      <c r="D5622" s="65"/>
      <c r="E5622" s="65"/>
      <c r="F5622" s="34"/>
      <c r="G5622" s="34"/>
      <c r="H5622" s="33"/>
      <c r="I5622" s="33"/>
      <c r="J5622" s="33"/>
      <c r="K5622" s="33"/>
    </row>
    <row r="5623" spans="1:11" outlineLevel="1" x14ac:dyDescent="0.2">
      <c r="A5623" s="31"/>
      <c r="B5623" s="32"/>
      <c r="C5623" s="71" t="s">
        <v>9030</v>
      </c>
      <c r="D5623" s="65"/>
      <c r="E5623" s="65">
        <v>41.98</v>
      </c>
      <c r="F5623" s="34"/>
      <c r="G5623" s="34"/>
      <c r="H5623" s="33"/>
      <c r="I5623" s="33"/>
      <c r="J5623" s="33"/>
      <c r="K5623" s="33"/>
    </row>
    <row r="5624" spans="1:11" outlineLevel="1" x14ac:dyDescent="0.2">
      <c r="A5624" s="31"/>
      <c r="B5624" s="32"/>
      <c r="C5624" s="71" t="s">
        <v>9031</v>
      </c>
      <c r="D5624" s="65"/>
      <c r="E5624" s="65">
        <v>24.65</v>
      </c>
      <c r="F5624" s="34"/>
      <c r="G5624" s="34"/>
      <c r="H5624" s="33"/>
      <c r="I5624" s="33"/>
      <c r="J5624" s="33"/>
      <c r="K5624" s="33"/>
    </row>
    <row r="5625" spans="1:11" outlineLevel="1" x14ac:dyDescent="0.2">
      <c r="A5625" s="31"/>
      <c r="B5625" s="32"/>
      <c r="C5625" s="71" t="s">
        <v>9032</v>
      </c>
      <c r="D5625" s="65"/>
      <c r="E5625" s="65">
        <v>-11.7</v>
      </c>
      <c r="F5625" s="34"/>
      <c r="G5625" s="34"/>
      <c r="H5625" s="33"/>
      <c r="I5625" s="33"/>
      <c r="J5625" s="33"/>
      <c r="K5625" s="33"/>
    </row>
    <row r="5626" spans="1:11" outlineLevel="1" x14ac:dyDescent="0.2">
      <c r="A5626" s="31"/>
      <c r="B5626" s="32"/>
      <c r="C5626" s="71" t="s">
        <v>9033</v>
      </c>
      <c r="D5626" s="65"/>
      <c r="E5626" s="65">
        <v>19.079999999999998</v>
      </c>
      <c r="F5626" s="34"/>
      <c r="G5626" s="34"/>
      <c r="H5626" s="33"/>
      <c r="I5626" s="33"/>
      <c r="J5626" s="33"/>
      <c r="K5626" s="33"/>
    </row>
    <row r="5627" spans="1:11" outlineLevel="1" x14ac:dyDescent="0.2">
      <c r="A5627" s="31"/>
      <c r="B5627" s="32"/>
      <c r="C5627" s="71" t="s">
        <v>4970</v>
      </c>
      <c r="D5627" s="65"/>
      <c r="E5627" s="65">
        <v>-0.9</v>
      </c>
      <c r="F5627" s="34"/>
      <c r="G5627" s="34"/>
      <c r="H5627" s="33"/>
      <c r="I5627" s="33"/>
      <c r="J5627" s="33"/>
      <c r="K5627" s="33"/>
    </row>
    <row r="5628" spans="1:11" outlineLevel="1" x14ac:dyDescent="0.2">
      <c r="A5628" s="31"/>
      <c r="B5628" s="32"/>
      <c r="C5628" s="71" t="s">
        <v>9034</v>
      </c>
      <c r="D5628" s="65"/>
      <c r="E5628" s="65">
        <v>26.21</v>
      </c>
      <c r="F5628" s="34"/>
      <c r="G5628" s="34"/>
      <c r="H5628" s="33"/>
      <c r="I5628" s="33"/>
      <c r="J5628" s="33"/>
      <c r="K5628" s="33"/>
    </row>
    <row r="5629" spans="1:11" outlineLevel="1" x14ac:dyDescent="0.2">
      <c r="A5629" s="31"/>
      <c r="B5629" s="32"/>
      <c r="C5629" s="71" t="s">
        <v>4953</v>
      </c>
      <c r="D5629" s="65"/>
      <c r="E5629" s="65">
        <v>-0.8</v>
      </c>
      <c r="F5629" s="34"/>
      <c r="G5629" s="34"/>
      <c r="H5629" s="33"/>
      <c r="I5629" s="33"/>
      <c r="J5629" s="33"/>
      <c r="K5629" s="33"/>
    </row>
    <row r="5630" spans="1:11" ht="22.5" outlineLevel="1" x14ac:dyDescent="0.2">
      <c r="A5630" s="43">
        <v>502</v>
      </c>
      <c r="B5630" s="44" t="s">
        <v>5038</v>
      </c>
      <c r="C5630" s="59" t="s">
        <v>5039</v>
      </c>
      <c r="D5630" s="68" t="s">
        <v>373</v>
      </c>
      <c r="E5630" s="46">
        <v>23.23</v>
      </c>
      <c r="F5630" s="47">
        <v>0</v>
      </c>
      <c r="G5630" s="48">
        <f>ROUND(E5630*F5630,2)</f>
        <v>0</v>
      </c>
      <c r="H5630" s="46">
        <v>4.0999999999999999E-4</v>
      </c>
      <c r="I5630" s="46">
        <f>ROUND(E5630*H5630,2)</f>
        <v>0.01</v>
      </c>
      <c r="J5630" s="46">
        <v>0</v>
      </c>
      <c r="K5630" s="46">
        <f>ROUND(E5630*J5630,2)</f>
        <v>0</v>
      </c>
    </row>
    <row r="5631" spans="1:11" outlineLevel="1" x14ac:dyDescent="0.2">
      <c r="A5631" s="31"/>
      <c r="B5631" s="32"/>
      <c r="C5631" s="71" t="s">
        <v>9035</v>
      </c>
      <c r="D5631" s="65"/>
      <c r="E5631" s="65">
        <v>12.141999999999999</v>
      </c>
      <c r="F5631" s="34"/>
      <c r="G5631" s="34"/>
      <c r="H5631" s="33"/>
      <c r="I5631" s="33"/>
      <c r="J5631" s="33"/>
      <c r="K5631" s="33"/>
    </row>
    <row r="5632" spans="1:11" outlineLevel="1" x14ac:dyDescent="0.2">
      <c r="A5632" s="31"/>
      <c r="B5632" s="32"/>
      <c r="C5632" s="71" t="s">
        <v>9036</v>
      </c>
      <c r="D5632" s="65"/>
      <c r="E5632" s="65">
        <v>11.087999999999999</v>
      </c>
      <c r="F5632" s="34"/>
      <c r="G5632" s="34"/>
      <c r="H5632" s="33"/>
      <c r="I5632" s="33"/>
      <c r="J5632" s="33"/>
      <c r="K5632" s="33"/>
    </row>
    <row r="5633" spans="1:11" ht="22.5" outlineLevel="1" x14ac:dyDescent="0.2">
      <c r="A5633" s="43">
        <v>503</v>
      </c>
      <c r="B5633" s="44" t="s">
        <v>5042</v>
      </c>
      <c r="C5633" s="59" t="s">
        <v>5043</v>
      </c>
      <c r="D5633" s="68" t="s">
        <v>172</v>
      </c>
      <c r="E5633" s="46">
        <v>153.47999999999999</v>
      </c>
      <c r="F5633" s="47">
        <v>0</v>
      </c>
      <c r="G5633" s="48">
        <f>ROUND(E5633*F5633,2)</f>
        <v>0</v>
      </c>
      <c r="H5633" s="46">
        <v>2.9399999999999999E-3</v>
      </c>
      <c r="I5633" s="46">
        <f>ROUND(E5633*H5633,2)</f>
        <v>0.45</v>
      </c>
      <c r="J5633" s="46">
        <v>0</v>
      </c>
      <c r="K5633" s="46">
        <f>ROUND(E5633*J5633,2)</f>
        <v>0</v>
      </c>
    </row>
    <row r="5634" spans="1:11" outlineLevel="1" x14ac:dyDescent="0.2">
      <c r="A5634" s="31"/>
      <c r="B5634" s="32"/>
      <c r="C5634" s="71" t="s">
        <v>906</v>
      </c>
      <c r="D5634" s="65"/>
      <c r="E5634" s="65"/>
      <c r="F5634" s="34"/>
      <c r="G5634" s="34"/>
      <c r="H5634" s="33"/>
      <c r="I5634" s="33"/>
      <c r="J5634" s="33"/>
      <c r="K5634" s="33"/>
    </row>
    <row r="5635" spans="1:11" outlineLevel="1" x14ac:dyDescent="0.2">
      <c r="A5635" s="31"/>
      <c r="B5635" s="32"/>
      <c r="C5635" s="71" t="s">
        <v>7233</v>
      </c>
      <c r="D5635" s="65"/>
      <c r="E5635" s="65">
        <v>12.39</v>
      </c>
      <c r="F5635" s="34"/>
      <c r="G5635" s="34"/>
      <c r="H5635" s="33"/>
      <c r="I5635" s="33"/>
      <c r="J5635" s="33"/>
      <c r="K5635" s="33"/>
    </row>
    <row r="5636" spans="1:11" outlineLevel="1" x14ac:dyDescent="0.2">
      <c r="A5636" s="31"/>
      <c r="B5636" s="32"/>
      <c r="C5636" s="71" t="s">
        <v>7238</v>
      </c>
      <c r="D5636" s="65"/>
      <c r="E5636" s="65">
        <v>22.28</v>
      </c>
      <c r="F5636" s="34"/>
      <c r="G5636" s="34"/>
      <c r="H5636" s="33"/>
      <c r="I5636" s="33"/>
      <c r="J5636" s="33"/>
      <c r="K5636" s="33"/>
    </row>
    <row r="5637" spans="1:11" outlineLevel="1" x14ac:dyDescent="0.2">
      <c r="A5637" s="31"/>
      <c r="B5637" s="32"/>
      <c r="C5637" s="71" t="s">
        <v>917</v>
      </c>
      <c r="D5637" s="65"/>
      <c r="E5637" s="65"/>
      <c r="F5637" s="34"/>
      <c r="G5637" s="34"/>
      <c r="H5637" s="33"/>
      <c r="I5637" s="33"/>
      <c r="J5637" s="33"/>
      <c r="K5637" s="33"/>
    </row>
    <row r="5638" spans="1:11" outlineLevel="1" x14ac:dyDescent="0.2">
      <c r="A5638" s="31"/>
      <c r="B5638" s="32"/>
      <c r="C5638" s="71" t="s">
        <v>7244</v>
      </c>
      <c r="D5638" s="65"/>
      <c r="E5638" s="65">
        <v>13.15</v>
      </c>
      <c r="F5638" s="34"/>
      <c r="G5638" s="34"/>
      <c r="H5638" s="33"/>
      <c r="I5638" s="33"/>
      <c r="J5638" s="33"/>
      <c r="K5638" s="33"/>
    </row>
    <row r="5639" spans="1:11" outlineLevel="1" x14ac:dyDescent="0.2">
      <c r="A5639" s="31"/>
      <c r="B5639" s="32"/>
      <c r="C5639" s="71" t="s">
        <v>7245</v>
      </c>
      <c r="D5639" s="65"/>
      <c r="E5639" s="65">
        <v>1.1399999999999999</v>
      </c>
      <c r="F5639" s="34"/>
      <c r="G5639" s="34"/>
      <c r="H5639" s="33"/>
      <c r="I5639" s="33"/>
      <c r="J5639" s="33"/>
      <c r="K5639" s="33"/>
    </row>
    <row r="5640" spans="1:11" outlineLevel="1" x14ac:dyDescent="0.2">
      <c r="A5640" s="31"/>
      <c r="B5640" s="32"/>
      <c r="C5640" s="71" t="s">
        <v>926</v>
      </c>
      <c r="D5640" s="65"/>
      <c r="E5640" s="65"/>
      <c r="F5640" s="34"/>
      <c r="G5640" s="34"/>
      <c r="H5640" s="33"/>
      <c r="I5640" s="33"/>
      <c r="J5640" s="33"/>
      <c r="K5640" s="33"/>
    </row>
    <row r="5641" spans="1:11" outlineLevel="1" x14ac:dyDescent="0.2">
      <c r="A5641" s="31"/>
      <c r="B5641" s="32"/>
      <c r="C5641" s="71" t="s">
        <v>6321</v>
      </c>
      <c r="D5641" s="65"/>
      <c r="E5641" s="65">
        <v>21.11</v>
      </c>
      <c r="F5641" s="34"/>
      <c r="G5641" s="34"/>
      <c r="H5641" s="33"/>
      <c r="I5641" s="33"/>
      <c r="J5641" s="33"/>
      <c r="K5641" s="33"/>
    </row>
    <row r="5642" spans="1:11" outlineLevel="1" x14ac:dyDescent="0.2">
      <c r="A5642" s="31"/>
      <c r="B5642" s="32"/>
      <c r="C5642" s="71" t="s">
        <v>7252</v>
      </c>
      <c r="D5642" s="65"/>
      <c r="E5642" s="65">
        <v>10.91</v>
      </c>
      <c r="F5642" s="34"/>
      <c r="G5642" s="34"/>
      <c r="H5642" s="33"/>
      <c r="I5642" s="33"/>
      <c r="J5642" s="33"/>
      <c r="K5642" s="33"/>
    </row>
    <row r="5643" spans="1:11" outlineLevel="1" x14ac:dyDescent="0.2">
      <c r="A5643" s="31"/>
      <c r="B5643" s="32"/>
      <c r="C5643" s="71" t="s">
        <v>938</v>
      </c>
      <c r="D5643" s="65"/>
      <c r="E5643" s="65"/>
      <c r="F5643" s="34"/>
      <c r="G5643" s="34"/>
      <c r="H5643" s="33"/>
      <c r="I5643" s="33"/>
      <c r="J5643" s="33"/>
      <c r="K5643" s="33"/>
    </row>
    <row r="5644" spans="1:11" outlineLevel="1" x14ac:dyDescent="0.2">
      <c r="A5644" s="31"/>
      <c r="B5644" s="32"/>
      <c r="C5644" s="71" t="s">
        <v>6330</v>
      </c>
      <c r="D5644" s="65"/>
      <c r="E5644" s="65">
        <v>20.27</v>
      </c>
      <c r="F5644" s="34"/>
      <c r="G5644" s="34"/>
      <c r="H5644" s="33"/>
      <c r="I5644" s="33"/>
      <c r="J5644" s="33"/>
      <c r="K5644" s="33"/>
    </row>
    <row r="5645" spans="1:11" outlineLevel="1" x14ac:dyDescent="0.2">
      <c r="A5645" s="31"/>
      <c r="B5645" s="32"/>
      <c r="C5645" s="71" t="s">
        <v>7257</v>
      </c>
      <c r="D5645" s="65"/>
      <c r="E5645" s="65">
        <v>10.91</v>
      </c>
      <c r="F5645" s="34"/>
      <c r="G5645" s="34"/>
      <c r="H5645" s="33"/>
      <c r="I5645" s="33"/>
      <c r="J5645" s="33"/>
      <c r="K5645" s="33"/>
    </row>
    <row r="5646" spans="1:11" outlineLevel="1" x14ac:dyDescent="0.2">
      <c r="A5646" s="31"/>
      <c r="B5646" s="32"/>
      <c r="C5646" s="71" t="s">
        <v>950</v>
      </c>
      <c r="D5646" s="65"/>
      <c r="E5646" s="65"/>
      <c r="F5646" s="34"/>
      <c r="G5646" s="34"/>
      <c r="H5646" s="33"/>
      <c r="I5646" s="33"/>
      <c r="J5646" s="33"/>
      <c r="K5646" s="33"/>
    </row>
    <row r="5647" spans="1:11" outlineLevel="1" x14ac:dyDescent="0.2">
      <c r="A5647" s="31"/>
      <c r="B5647" s="32"/>
      <c r="C5647" s="71" t="s">
        <v>7260</v>
      </c>
      <c r="D5647" s="65"/>
      <c r="E5647" s="65">
        <v>20.239999999999998</v>
      </c>
      <c r="F5647" s="34"/>
      <c r="G5647" s="34"/>
      <c r="H5647" s="33"/>
      <c r="I5647" s="33"/>
      <c r="J5647" s="33"/>
      <c r="K5647" s="33"/>
    </row>
    <row r="5648" spans="1:11" outlineLevel="1" x14ac:dyDescent="0.2">
      <c r="A5648" s="31"/>
      <c r="B5648" s="32"/>
      <c r="C5648" s="71" t="s">
        <v>997</v>
      </c>
      <c r="D5648" s="65"/>
      <c r="E5648" s="65"/>
      <c r="F5648" s="34"/>
      <c r="G5648" s="34"/>
      <c r="H5648" s="33"/>
      <c r="I5648" s="33"/>
      <c r="J5648" s="33"/>
      <c r="K5648" s="33"/>
    </row>
    <row r="5649" spans="1:11" outlineLevel="1" x14ac:dyDescent="0.2">
      <c r="A5649" s="31"/>
      <c r="B5649" s="32"/>
      <c r="C5649" s="71" t="s">
        <v>7266</v>
      </c>
      <c r="D5649" s="65"/>
      <c r="E5649" s="65">
        <v>21.08</v>
      </c>
      <c r="F5649" s="34"/>
      <c r="G5649" s="34"/>
      <c r="H5649" s="33"/>
      <c r="I5649" s="33"/>
      <c r="J5649" s="33"/>
      <c r="K5649" s="33"/>
    </row>
    <row r="5650" spans="1:11" ht="22.5" outlineLevel="1" x14ac:dyDescent="0.2">
      <c r="A5650" s="43">
        <v>504</v>
      </c>
      <c r="B5650" s="44" t="s">
        <v>5044</v>
      </c>
      <c r="C5650" s="59" t="s">
        <v>5045</v>
      </c>
      <c r="D5650" s="68" t="s">
        <v>172</v>
      </c>
      <c r="E5650" s="46">
        <v>1377.94</v>
      </c>
      <c r="F5650" s="47">
        <v>0</v>
      </c>
      <c r="G5650" s="48">
        <f>ROUND(E5650*F5650,2)</f>
        <v>0</v>
      </c>
      <c r="H5650" s="46">
        <v>3.0500000000000002E-3</v>
      </c>
      <c r="I5650" s="46">
        <f>ROUND(E5650*H5650,2)</f>
        <v>4.2</v>
      </c>
      <c r="J5650" s="46">
        <v>0</v>
      </c>
      <c r="K5650" s="46">
        <f>ROUND(E5650*J5650,2)</f>
        <v>0</v>
      </c>
    </row>
    <row r="5651" spans="1:11" outlineLevel="1" x14ac:dyDescent="0.2">
      <c r="A5651" s="31"/>
      <c r="B5651" s="32"/>
      <c r="C5651" s="71" t="s">
        <v>906</v>
      </c>
      <c r="D5651" s="65"/>
      <c r="E5651" s="65"/>
      <c r="F5651" s="34"/>
      <c r="G5651" s="34"/>
      <c r="H5651" s="33"/>
      <c r="I5651" s="33"/>
      <c r="J5651" s="33"/>
      <c r="K5651" s="33"/>
    </row>
    <row r="5652" spans="1:11" outlineLevel="1" x14ac:dyDescent="0.2">
      <c r="A5652" s="31"/>
      <c r="B5652" s="32"/>
      <c r="C5652" s="71" t="s">
        <v>6310</v>
      </c>
      <c r="D5652" s="65"/>
      <c r="E5652" s="65">
        <v>48.02</v>
      </c>
      <c r="F5652" s="34"/>
      <c r="G5652" s="34"/>
      <c r="H5652" s="33"/>
      <c r="I5652" s="33"/>
      <c r="J5652" s="33"/>
      <c r="K5652" s="33"/>
    </row>
    <row r="5653" spans="1:11" outlineLevel="1" x14ac:dyDescent="0.2">
      <c r="A5653" s="31"/>
      <c r="B5653" s="32"/>
      <c r="C5653" s="71" t="s">
        <v>6340</v>
      </c>
      <c r="D5653" s="65"/>
      <c r="E5653" s="65">
        <v>3.11</v>
      </c>
      <c r="F5653" s="34"/>
      <c r="G5653" s="34"/>
      <c r="H5653" s="33"/>
      <c r="I5653" s="33"/>
      <c r="J5653" s="33"/>
      <c r="K5653" s="33"/>
    </row>
    <row r="5654" spans="1:11" outlineLevel="1" x14ac:dyDescent="0.2">
      <c r="A5654" s="31"/>
      <c r="B5654" s="32"/>
      <c r="C5654" s="71" t="s">
        <v>6311</v>
      </c>
      <c r="D5654" s="65"/>
      <c r="E5654" s="65">
        <v>34.58</v>
      </c>
      <c r="F5654" s="34"/>
      <c r="G5654" s="34"/>
      <c r="H5654" s="33"/>
      <c r="I5654" s="33"/>
      <c r="J5654" s="33"/>
      <c r="K5654" s="33"/>
    </row>
    <row r="5655" spans="1:11" outlineLevel="1" x14ac:dyDescent="0.2">
      <c r="A5655" s="31"/>
      <c r="B5655" s="32"/>
      <c r="C5655" s="71" t="s">
        <v>6312</v>
      </c>
      <c r="D5655" s="65"/>
      <c r="E5655" s="65">
        <v>21.97</v>
      </c>
      <c r="F5655" s="34"/>
      <c r="G5655" s="34"/>
      <c r="H5655" s="33"/>
      <c r="I5655" s="33"/>
      <c r="J5655" s="33"/>
      <c r="K5655" s="33"/>
    </row>
    <row r="5656" spans="1:11" outlineLevel="1" x14ac:dyDescent="0.2">
      <c r="A5656" s="31"/>
      <c r="B5656" s="32"/>
      <c r="C5656" s="71" t="s">
        <v>6313</v>
      </c>
      <c r="D5656" s="65"/>
      <c r="E5656" s="65">
        <v>42.12</v>
      </c>
      <c r="F5656" s="34"/>
      <c r="G5656" s="34"/>
      <c r="H5656" s="33"/>
      <c r="I5656" s="33"/>
      <c r="J5656" s="33"/>
      <c r="K5656" s="33"/>
    </row>
    <row r="5657" spans="1:11" outlineLevel="1" x14ac:dyDescent="0.2">
      <c r="A5657" s="31"/>
      <c r="B5657" s="32"/>
      <c r="C5657" s="71" t="s">
        <v>6314</v>
      </c>
      <c r="D5657" s="65"/>
      <c r="E5657" s="65">
        <v>30.6</v>
      </c>
      <c r="F5657" s="34"/>
      <c r="G5657" s="34"/>
      <c r="H5657" s="33"/>
      <c r="I5657" s="33"/>
      <c r="J5657" s="33"/>
      <c r="K5657" s="33"/>
    </row>
    <row r="5658" spans="1:11" outlineLevel="1" x14ac:dyDescent="0.2">
      <c r="A5658" s="31"/>
      <c r="B5658" s="32"/>
      <c r="C5658" s="71" t="s">
        <v>7235</v>
      </c>
      <c r="D5658" s="65"/>
      <c r="E5658" s="65">
        <v>62.25</v>
      </c>
      <c r="F5658" s="34"/>
      <c r="G5658" s="34"/>
      <c r="H5658" s="33"/>
      <c r="I5658" s="33"/>
      <c r="J5658" s="33"/>
      <c r="K5658" s="33"/>
    </row>
    <row r="5659" spans="1:11" outlineLevel="1" x14ac:dyDescent="0.2">
      <c r="A5659" s="31"/>
      <c r="B5659" s="32"/>
      <c r="C5659" s="71" t="s">
        <v>6341</v>
      </c>
      <c r="D5659" s="65"/>
      <c r="E5659" s="65">
        <v>2.61</v>
      </c>
      <c r="F5659" s="34"/>
      <c r="G5659" s="34"/>
      <c r="H5659" s="33"/>
      <c r="I5659" s="33"/>
      <c r="J5659" s="33"/>
      <c r="K5659" s="33"/>
    </row>
    <row r="5660" spans="1:11" outlineLevel="1" x14ac:dyDescent="0.2">
      <c r="A5660" s="31"/>
      <c r="B5660" s="32"/>
      <c r="C5660" s="71" t="s">
        <v>6342</v>
      </c>
      <c r="D5660" s="65"/>
      <c r="E5660" s="65">
        <v>1.26</v>
      </c>
      <c r="F5660" s="34"/>
      <c r="G5660" s="34"/>
      <c r="H5660" s="33"/>
      <c r="I5660" s="33"/>
      <c r="J5660" s="33"/>
      <c r="K5660" s="33"/>
    </row>
    <row r="5661" spans="1:11" outlineLevel="1" x14ac:dyDescent="0.2">
      <c r="A5661" s="31"/>
      <c r="B5661" s="32"/>
      <c r="C5661" s="71" t="s">
        <v>7236</v>
      </c>
      <c r="D5661" s="65"/>
      <c r="E5661" s="65">
        <v>14</v>
      </c>
      <c r="F5661" s="34"/>
      <c r="G5661" s="34"/>
      <c r="H5661" s="33"/>
      <c r="I5661" s="33"/>
      <c r="J5661" s="33"/>
      <c r="K5661" s="33"/>
    </row>
    <row r="5662" spans="1:11" outlineLevel="1" x14ac:dyDescent="0.2">
      <c r="A5662" s="31"/>
      <c r="B5662" s="32"/>
      <c r="C5662" s="71" t="s">
        <v>8310</v>
      </c>
      <c r="D5662" s="65"/>
      <c r="E5662" s="65">
        <v>6.8</v>
      </c>
      <c r="F5662" s="34"/>
      <c r="G5662" s="34"/>
      <c r="H5662" s="33"/>
      <c r="I5662" s="33"/>
      <c r="J5662" s="33"/>
      <c r="K5662" s="33"/>
    </row>
    <row r="5663" spans="1:11" outlineLevel="1" x14ac:dyDescent="0.2">
      <c r="A5663" s="31"/>
      <c r="B5663" s="32"/>
      <c r="C5663" s="71" t="s">
        <v>6714</v>
      </c>
      <c r="D5663" s="65"/>
      <c r="E5663" s="65">
        <v>32.92</v>
      </c>
      <c r="F5663" s="34"/>
      <c r="G5663" s="34"/>
      <c r="H5663" s="33"/>
      <c r="I5663" s="33"/>
      <c r="J5663" s="33"/>
      <c r="K5663" s="33"/>
    </row>
    <row r="5664" spans="1:11" outlineLevel="1" x14ac:dyDescent="0.2">
      <c r="A5664" s="31"/>
      <c r="B5664" s="32"/>
      <c r="C5664" s="71" t="s">
        <v>6315</v>
      </c>
      <c r="D5664" s="65"/>
      <c r="E5664" s="65">
        <v>25.31</v>
      </c>
      <c r="F5664" s="34"/>
      <c r="G5664" s="34"/>
      <c r="H5664" s="33"/>
      <c r="I5664" s="33"/>
      <c r="J5664" s="33"/>
      <c r="K5664" s="33"/>
    </row>
    <row r="5665" spans="1:11" outlineLevel="1" x14ac:dyDescent="0.2">
      <c r="A5665" s="31"/>
      <c r="B5665" s="32"/>
      <c r="C5665" s="71" t="s">
        <v>6343</v>
      </c>
      <c r="D5665" s="65"/>
      <c r="E5665" s="65">
        <v>8.9499999999999993</v>
      </c>
      <c r="F5665" s="34"/>
      <c r="G5665" s="34"/>
      <c r="H5665" s="33"/>
      <c r="I5665" s="33"/>
      <c r="J5665" s="33"/>
      <c r="K5665" s="33"/>
    </row>
    <row r="5666" spans="1:11" outlineLevel="1" x14ac:dyDescent="0.2">
      <c r="A5666" s="31"/>
      <c r="B5666" s="32"/>
      <c r="C5666" s="71" t="s">
        <v>6344</v>
      </c>
      <c r="D5666" s="65"/>
      <c r="E5666" s="65">
        <v>2.25</v>
      </c>
      <c r="F5666" s="34"/>
      <c r="G5666" s="34"/>
      <c r="H5666" s="33"/>
      <c r="I5666" s="33"/>
      <c r="J5666" s="33"/>
      <c r="K5666" s="33"/>
    </row>
    <row r="5667" spans="1:11" outlineLevel="1" x14ac:dyDescent="0.2">
      <c r="A5667" s="31"/>
      <c r="B5667" s="32"/>
      <c r="C5667" s="71" t="s">
        <v>6345</v>
      </c>
      <c r="D5667" s="65"/>
      <c r="E5667" s="65">
        <v>1.44</v>
      </c>
      <c r="F5667" s="34"/>
      <c r="G5667" s="34"/>
      <c r="H5667" s="33"/>
      <c r="I5667" s="33"/>
      <c r="J5667" s="33"/>
      <c r="K5667" s="33"/>
    </row>
    <row r="5668" spans="1:11" outlineLevel="1" x14ac:dyDescent="0.2">
      <c r="A5668" s="31"/>
      <c r="B5668" s="32"/>
      <c r="C5668" s="71" t="s">
        <v>6346</v>
      </c>
      <c r="D5668" s="65"/>
      <c r="E5668" s="65">
        <v>1.44</v>
      </c>
      <c r="F5668" s="34"/>
      <c r="G5668" s="34"/>
      <c r="H5668" s="33"/>
      <c r="I5668" s="33"/>
      <c r="J5668" s="33"/>
      <c r="K5668" s="33"/>
    </row>
    <row r="5669" spans="1:11" outlineLevel="1" x14ac:dyDescent="0.2">
      <c r="A5669" s="31"/>
      <c r="B5669" s="32"/>
      <c r="C5669" s="71" t="s">
        <v>6316</v>
      </c>
      <c r="D5669" s="65"/>
      <c r="E5669" s="65">
        <v>25.91</v>
      </c>
      <c r="F5669" s="34"/>
      <c r="G5669" s="34"/>
      <c r="H5669" s="33"/>
      <c r="I5669" s="33"/>
      <c r="J5669" s="33"/>
      <c r="K5669" s="33"/>
    </row>
    <row r="5670" spans="1:11" outlineLevel="1" x14ac:dyDescent="0.2">
      <c r="A5670" s="31"/>
      <c r="B5670" s="32"/>
      <c r="C5670" s="71" t="s">
        <v>6348</v>
      </c>
      <c r="D5670" s="65"/>
      <c r="E5670" s="65">
        <v>10.41</v>
      </c>
      <c r="F5670" s="34"/>
      <c r="G5670" s="34"/>
      <c r="H5670" s="33"/>
      <c r="I5670" s="33"/>
      <c r="J5670" s="33"/>
      <c r="K5670" s="33"/>
    </row>
    <row r="5671" spans="1:11" outlineLevel="1" x14ac:dyDescent="0.2">
      <c r="A5671" s="31"/>
      <c r="B5671" s="32"/>
      <c r="C5671" s="71" t="s">
        <v>6349</v>
      </c>
      <c r="D5671" s="65"/>
      <c r="E5671" s="65">
        <v>1.44</v>
      </c>
      <c r="F5671" s="34"/>
      <c r="G5671" s="34"/>
      <c r="H5671" s="33"/>
      <c r="I5671" s="33"/>
      <c r="J5671" s="33"/>
      <c r="K5671" s="33"/>
    </row>
    <row r="5672" spans="1:11" outlineLevel="1" x14ac:dyDescent="0.2">
      <c r="A5672" s="31"/>
      <c r="B5672" s="32"/>
      <c r="C5672" s="71" t="s">
        <v>6350</v>
      </c>
      <c r="D5672" s="65"/>
      <c r="E5672" s="65">
        <v>1.44</v>
      </c>
      <c r="F5672" s="34"/>
      <c r="G5672" s="34"/>
      <c r="H5672" s="33"/>
      <c r="I5672" s="33"/>
      <c r="J5672" s="33"/>
      <c r="K5672" s="33"/>
    </row>
    <row r="5673" spans="1:11" outlineLevel="1" x14ac:dyDescent="0.2">
      <c r="A5673" s="31"/>
      <c r="B5673" s="32"/>
      <c r="C5673" s="71" t="s">
        <v>6351</v>
      </c>
      <c r="D5673" s="65"/>
      <c r="E5673" s="65">
        <v>1.44</v>
      </c>
      <c r="F5673" s="34"/>
      <c r="G5673" s="34"/>
      <c r="H5673" s="33"/>
      <c r="I5673" s="33"/>
      <c r="J5673" s="33"/>
      <c r="K5673" s="33"/>
    </row>
    <row r="5674" spans="1:11" outlineLevel="1" x14ac:dyDescent="0.2">
      <c r="A5674" s="31"/>
      <c r="B5674" s="32"/>
      <c r="C5674" s="71" t="s">
        <v>7239</v>
      </c>
      <c r="D5674" s="65"/>
      <c r="E5674" s="65">
        <v>1.86</v>
      </c>
      <c r="F5674" s="34"/>
      <c r="G5674" s="34"/>
      <c r="H5674" s="33"/>
      <c r="I5674" s="33"/>
      <c r="J5674" s="33"/>
      <c r="K5674" s="33"/>
    </row>
    <row r="5675" spans="1:11" outlineLevel="1" x14ac:dyDescent="0.2">
      <c r="A5675" s="31"/>
      <c r="B5675" s="32"/>
      <c r="C5675" s="71" t="s">
        <v>6317</v>
      </c>
      <c r="D5675" s="65"/>
      <c r="E5675" s="65">
        <v>12.95</v>
      </c>
      <c r="F5675" s="34"/>
      <c r="G5675" s="34"/>
      <c r="H5675" s="33"/>
      <c r="I5675" s="33"/>
      <c r="J5675" s="33"/>
      <c r="K5675" s="33"/>
    </row>
    <row r="5676" spans="1:11" outlineLevel="1" x14ac:dyDescent="0.2">
      <c r="A5676" s="31"/>
      <c r="B5676" s="32"/>
      <c r="C5676" s="71" t="s">
        <v>9037</v>
      </c>
      <c r="D5676" s="65"/>
      <c r="E5676" s="65">
        <v>1.96</v>
      </c>
      <c r="F5676" s="34"/>
      <c r="G5676" s="34"/>
      <c r="H5676" s="33"/>
      <c r="I5676" s="33"/>
      <c r="J5676" s="33"/>
      <c r="K5676" s="33"/>
    </row>
    <row r="5677" spans="1:11" outlineLevel="1" x14ac:dyDescent="0.2">
      <c r="A5677" s="31"/>
      <c r="B5677" s="32"/>
      <c r="C5677" s="71" t="s">
        <v>9038</v>
      </c>
      <c r="D5677" s="65"/>
      <c r="E5677" s="65">
        <v>2.1</v>
      </c>
      <c r="F5677" s="34"/>
      <c r="G5677" s="34"/>
      <c r="H5677" s="33"/>
      <c r="I5677" s="33"/>
      <c r="J5677" s="33"/>
      <c r="K5677" s="33"/>
    </row>
    <row r="5678" spans="1:11" outlineLevel="1" x14ac:dyDescent="0.2">
      <c r="A5678" s="31"/>
      <c r="B5678" s="32"/>
      <c r="C5678" s="71" t="s">
        <v>917</v>
      </c>
      <c r="D5678" s="65"/>
      <c r="E5678" s="65"/>
      <c r="F5678" s="34"/>
      <c r="G5678" s="34"/>
      <c r="H5678" s="33"/>
      <c r="I5678" s="33"/>
      <c r="J5678" s="33"/>
      <c r="K5678" s="33"/>
    </row>
    <row r="5679" spans="1:11" outlineLevel="1" x14ac:dyDescent="0.2">
      <c r="A5679" s="31"/>
      <c r="B5679" s="32"/>
      <c r="C5679" s="71" t="s">
        <v>6353</v>
      </c>
      <c r="D5679" s="65"/>
      <c r="E5679" s="65">
        <v>19.32</v>
      </c>
      <c r="F5679" s="34"/>
      <c r="G5679" s="34"/>
      <c r="H5679" s="33"/>
      <c r="I5679" s="33"/>
      <c r="J5679" s="33"/>
      <c r="K5679" s="33"/>
    </row>
    <row r="5680" spans="1:11" outlineLevel="1" x14ac:dyDescent="0.2">
      <c r="A5680" s="31"/>
      <c r="B5680" s="32"/>
      <c r="C5680" s="71" t="s">
        <v>6354</v>
      </c>
      <c r="D5680" s="65"/>
      <c r="E5680" s="65">
        <v>34.549999999999997</v>
      </c>
      <c r="F5680" s="34"/>
      <c r="G5680" s="34"/>
      <c r="H5680" s="33"/>
      <c r="I5680" s="33"/>
      <c r="J5680" s="33"/>
      <c r="K5680" s="33"/>
    </row>
    <row r="5681" spans="1:11" outlineLevel="1" x14ac:dyDescent="0.2">
      <c r="A5681" s="31"/>
      <c r="B5681" s="32"/>
      <c r="C5681" s="71" t="s">
        <v>6355</v>
      </c>
      <c r="D5681" s="65"/>
      <c r="E5681" s="65">
        <v>33</v>
      </c>
      <c r="F5681" s="34"/>
      <c r="G5681" s="34"/>
      <c r="H5681" s="33"/>
      <c r="I5681" s="33"/>
      <c r="J5681" s="33"/>
      <c r="K5681" s="33"/>
    </row>
    <row r="5682" spans="1:11" outlineLevel="1" x14ac:dyDescent="0.2">
      <c r="A5682" s="31"/>
      <c r="B5682" s="32"/>
      <c r="C5682" s="71" t="s">
        <v>6356</v>
      </c>
      <c r="D5682" s="65"/>
      <c r="E5682" s="65">
        <v>8.65</v>
      </c>
      <c r="F5682" s="34"/>
      <c r="G5682" s="34"/>
      <c r="H5682" s="33"/>
      <c r="I5682" s="33"/>
      <c r="J5682" s="33"/>
      <c r="K5682" s="33"/>
    </row>
    <row r="5683" spans="1:11" outlineLevel="1" x14ac:dyDescent="0.2">
      <c r="A5683" s="31"/>
      <c r="B5683" s="32"/>
      <c r="C5683" s="71" t="s">
        <v>6357</v>
      </c>
      <c r="D5683" s="65"/>
      <c r="E5683" s="65">
        <v>4.76</v>
      </c>
      <c r="F5683" s="34"/>
      <c r="G5683" s="34"/>
      <c r="H5683" s="33"/>
      <c r="I5683" s="33"/>
      <c r="J5683" s="33"/>
      <c r="K5683" s="33"/>
    </row>
    <row r="5684" spans="1:11" outlineLevel="1" x14ac:dyDescent="0.2">
      <c r="A5684" s="31"/>
      <c r="B5684" s="32"/>
      <c r="C5684" s="71" t="s">
        <v>7241</v>
      </c>
      <c r="D5684" s="65"/>
      <c r="E5684" s="65">
        <v>4.7699999999999996</v>
      </c>
      <c r="F5684" s="34"/>
      <c r="G5684" s="34"/>
      <c r="H5684" s="33"/>
      <c r="I5684" s="33"/>
      <c r="J5684" s="33"/>
      <c r="K5684" s="33"/>
    </row>
    <row r="5685" spans="1:11" outlineLevel="1" x14ac:dyDescent="0.2">
      <c r="A5685" s="31"/>
      <c r="B5685" s="32"/>
      <c r="C5685" s="71" t="s">
        <v>7242</v>
      </c>
      <c r="D5685" s="65"/>
      <c r="E5685" s="65">
        <v>3.25</v>
      </c>
      <c r="F5685" s="34"/>
      <c r="G5685" s="34"/>
      <c r="H5685" s="33"/>
      <c r="I5685" s="33"/>
      <c r="J5685" s="33"/>
      <c r="K5685" s="33"/>
    </row>
    <row r="5686" spans="1:11" outlineLevel="1" x14ac:dyDescent="0.2">
      <c r="A5686" s="31"/>
      <c r="B5686" s="32"/>
      <c r="C5686" s="71" t="s">
        <v>6359</v>
      </c>
      <c r="D5686" s="65"/>
      <c r="E5686" s="65">
        <v>1.79</v>
      </c>
      <c r="F5686" s="34"/>
      <c r="G5686" s="34"/>
      <c r="H5686" s="33"/>
      <c r="I5686" s="33"/>
      <c r="J5686" s="33"/>
      <c r="K5686" s="33"/>
    </row>
    <row r="5687" spans="1:11" outlineLevel="1" x14ac:dyDescent="0.2">
      <c r="A5687" s="31"/>
      <c r="B5687" s="32"/>
      <c r="C5687" s="71" t="s">
        <v>6360</v>
      </c>
      <c r="D5687" s="65"/>
      <c r="E5687" s="65">
        <v>1.8</v>
      </c>
      <c r="F5687" s="34"/>
      <c r="G5687" s="34"/>
      <c r="H5687" s="33"/>
      <c r="I5687" s="33"/>
      <c r="J5687" s="33"/>
      <c r="K5687" s="33"/>
    </row>
    <row r="5688" spans="1:11" outlineLevel="1" x14ac:dyDescent="0.2">
      <c r="A5688" s="31"/>
      <c r="B5688" s="32"/>
      <c r="C5688" s="71" t="s">
        <v>6361</v>
      </c>
      <c r="D5688" s="65"/>
      <c r="E5688" s="65">
        <v>3.86</v>
      </c>
      <c r="F5688" s="34"/>
      <c r="G5688" s="34"/>
      <c r="H5688" s="33"/>
      <c r="I5688" s="33"/>
      <c r="J5688" s="33"/>
      <c r="K5688" s="33"/>
    </row>
    <row r="5689" spans="1:11" outlineLevel="1" x14ac:dyDescent="0.2">
      <c r="A5689" s="31"/>
      <c r="B5689" s="32"/>
      <c r="C5689" s="71" t="s">
        <v>6394</v>
      </c>
      <c r="D5689" s="65"/>
      <c r="E5689" s="65">
        <v>1.65</v>
      </c>
      <c r="F5689" s="34"/>
      <c r="G5689" s="34"/>
      <c r="H5689" s="33"/>
      <c r="I5689" s="33"/>
      <c r="J5689" s="33"/>
      <c r="K5689" s="33"/>
    </row>
    <row r="5690" spans="1:11" outlineLevel="1" x14ac:dyDescent="0.2">
      <c r="A5690" s="31"/>
      <c r="B5690" s="32"/>
      <c r="C5690" s="71" t="s">
        <v>6318</v>
      </c>
      <c r="D5690" s="65"/>
      <c r="E5690" s="65">
        <v>50.98</v>
      </c>
      <c r="F5690" s="34"/>
      <c r="G5690" s="34"/>
      <c r="H5690" s="33"/>
      <c r="I5690" s="33"/>
      <c r="J5690" s="33"/>
      <c r="K5690" s="33"/>
    </row>
    <row r="5691" spans="1:11" outlineLevel="1" x14ac:dyDescent="0.2">
      <c r="A5691" s="31"/>
      <c r="B5691" s="32"/>
      <c r="C5691" s="71" t="s">
        <v>6362</v>
      </c>
      <c r="D5691" s="65"/>
      <c r="E5691" s="65">
        <v>5.03</v>
      </c>
      <c r="F5691" s="34"/>
      <c r="G5691" s="34"/>
      <c r="H5691" s="33"/>
      <c r="I5691" s="33"/>
      <c r="J5691" s="33"/>
      <c r="K5691" s="33"/>
    </row>
    <row r="5692" spans="1:11" outlineLevel="1" x14ac:dyDescent="0.2">
      <c r="A5692" s="31"/>
      <c r="B5692" s="32"/>
      <c r="C5692" s="71" t="s">
        <v>6363</v>
      </c>
      <c r="D5692" s="65"/>
      <c r="E5692" s="65">
        <v>3.24</v>
      </c>
      <c r="F5692" s="34"/>
      <c r="G5692" s="34"/>
      <c r="H5692" s="33"/>
      <c r="I5692" s="33"/>
      <c r="J5692" s="33"/>
      <c r="K5692" s="33"/>
    </row>
    <row r="5693" spans="1:11" outlineLevel="1" x14ac:dyDescent="0.2">
      <c r="A5693" s="31"/>
      <c r="B5693" s="32"/>
      <c r="C5693" s="71" t="s">
        <v>6364</v>
      </c>
      <c r="D5693" s="65"/>
      <c r="E5693" s="65">
        <v>1.53</v>
      </c>
      <c r="F5693" s="34"/>
      <c r="G5693" s="34"/>
      <c r="H5693" s="33"/>
      <c r="I5693" s="33"/>
      <c r="J5693" s="33"/>
      <c r="K5693" s="33"/>
    </row>
    <row r="5694" spans="1:11" outlineLevel="1" x14ac:dyDescent="0.2">
      <c r="A5694" s="31"/>
      <c r="B5694" s="32"/>
      <c r="C5694" s="71" t="s">
        <v>6365</v>
      </c>
      <c r="D5694" s="65"/>
      <c r="E5694" s="65">
        <v>5</v>
      </c>
      <c r="F5694" s="34"/>
      <c r="G5694" s="34"/>
      <c r="H5694" s="33"/>
      <c r="I5694" s="33"/>
      <c r="J5694" s="33"/>
      <c r="K5694" s="33"/>
    </row>
    <row r="5695" spans="1:11" outlineLevel="1" x14ac:dyDescent="0.2">
      <c r="A5695" s="31"/>
      <c r="B5695" s="32"/>
      <c r="C5695" s="71" t="s">
        <v>6366</v>
      </c>
      <c r="D5695" s="65"/>
      <c r="E5695" s="65">
        <v>10.65</v>
      </c>
      <c r="F5695" s="34"/>
      <c r="G5695" s="34"/>
      <c r="H5695" s="33"/>
      <c r="I5695" s="33"/>
      <c r="J5695" s="33"/>
      <c r="K5695" s="33"/>
    </row>
    <row r="5696" spans="1:11" outlineLevel="1" x14ac:dyDescent="0.2">
      <c r="A5696" s="31"/>
      <c r="B5696" s="32"/>
      <c r="C5696" s="71" t="s">
        <v>6367</v>
      </c>
      <c r="D5696" s="65"/>
      <c r="E5696" s="65">
        <v>3.83</v>
      </c>
      <c r="F5696" s="34"/>
      <c r="G5696" s="34"/>
      <c r="H5696" s="33"/>
      <c r="I5696" s="33"/>
      <c r="J5696" s="33"/>
      <c r="K5696" s="33"/>
    </row>
    <row r="5697" spans="1:11" outlineLevel="1" x14ac:dyDescent="0.2">
      <c r="A5697" s="31"/>
      <c r="B5697" s="32"/>
      <c r="C5697" s="71" t="s">
        <v>6395</v>
      </c>
      <c r="D5697" s="65"/>
      <c r="E5697" s="65">
        <v>2.64</v>
      </c>
      <c r="F5697" s="34"/>
      <c r="G5697" s="34"/>
      <c r="H5697" s="33"/>
      <c r="I5697" s="33"/>
      <c r="J5697" s="33"/>
      <c r="K5697" s="33"/>
    </row>
    <row r="5698" spans="1:11" outlineLevel="1" x14ac:dyDescent="0.2">
      <c r="A5698" s="31"/>
      <c r="B5698" s="32"/>
      <c r="C5698" s="71" t="s">
        <v>6396</v>
      </c>
      <c r="D5698" s="65"/>
      <c r="E5698" s="65">
        <v>1.26</v>
      </c>
      <c r="F5698" s="34"/>
      <c r="G5698" s="34"/>
      <c r="H5698" s="33"/>
      <c r="I5698" s="33"/>
      <c r="J5698" s="33"/>
      <c r="K5698" s="33"/>
    </row>
    <row r="5699" spans="1:11" outlineLevel="1" x14ac:dyDescent="0.2">
      <c r="A5699" s="31"/>
      <c r="B5699" s="32"/>
      <c r="C5699" s="71" t="s">
        <v>7243</v>
      </c>
      <c r="D5699" s="65"/>
      <c r="E5699" s="65">
        <v>56.1</v>
      </c>
      <c r="F5699" s="34"/>
      <c r="G5699" s="34"/>
      <c r="H5699" s="33"/>
      <c r="I5699" s="33"/>
      <c r="J5699" s="33"/>
      <c r="K5699" s="33"/>
    </row>
    <row r="5700" spans="1:11" outlineLevel="1" x14ac:dyDescent="0.2">
      <c r="A5700" s="31"/>
      <c r="B5700" s="32"/>
      <c r="C5700" s="71" t="s">
        <v>6319</v>
      </c>
      <c r="D5700" s="65"/>
      <c r="E5700" s="65">
        <v>13.62</v>
      </c>
      <c r="F5700" s="34"/>
      <c r="G5700" s="34"/>
      <c r="H5700" s="33"/>
      <c r="I5700" s="33"/>
      <c r="J5700" s="33"/>
      <c r="K5700" s="33"/>
    </row>
    <row r="5701" spans="1:11" outlineLevel="1" x14ac:dyDescent="0.2">
      <c r="A5701" s="31"/>
      <c r="B5701" s="32"/>
      <c r="C5701" s="71" t="s">
        <v>6368</v>
      </c>
      <c r="D5701" s="65"/>
      <c r="E5701" s="65">
        <v>3.31</v>
      </c>
      <c r="F5701" s="34"/>
      <c r="G5701" s="34"/>
      <c r="H5701" s="33"/>
      <c r="I5701" s="33"/>
      <c r="J5701" s="33"/>
      <c r="K5701" s="33"/>
    </row>
    <row r="5702" spans="1:11" outlineLevel="1" x14ac:dyDescent="0.2">
      <c r="A5702" s="31"/>
      <c r="B5702" s="32"/>
      <c r="C5702" s="71" t="s">
        <v>6370</v>
      </c>
      <c r="D5702" s="65"/>
      <c r="E5702" s="65">
        <v>4.99</v>
      </c>
      <c r="F5702" s="34"/>
      <c r="G5702" s="34"/>
      <c r="H5702" s="33"/>
      <c r="I5702" s="33"/>
      <c r="J5702" s="33"/>
      <c r="K5702" s="33"/>
    </row>
    <row r="5703" spans="1:11" outlineLevel="1" x14ac:dyDescent="0.2">
      <c r="A5703" s="31"/>
      <c r="B5703" s="32"/>
      <c r="C5703" s="71" t="s">
        <v>6320</v>
      </c>
      <c r="D5703" s="65"/>
      <c r="E5703" s="65">
        <v>11.09</v>
      </c>
      <c r="F5703" s="34"/>
      <c r="G5703" s="34"/>
      <c r="H5703" s="33"/>
      <c r="I5703" s="33"/>
      <c r="J5703" s="33"/>
      <c r="K5703" s="33"/>
    </row>
    <row r="5704" spans="1:11" outlineLevel="1" x14ac:dyDescent="0.2">
      <c r="A5704" s="31"/>
      <c r="B5704" s="32"/>
      <c r="C5704" s="71" t="s">
        <v>6371</v>
      </c>
      <c r="D5704" s="65"/>
      <c r="E5704" s="65">
        <v>3.31</v>
      </c>
      <c r="F5704" s="34"/>
      <c r="G5704" s="34"/>
      <c r="H5704" s="33"/>
      <c r="I5704" s="33"/>
      <c r="J5704" s="33"/>
      <c r="K5704" s="33"/>
    </row>
    <row r="5705" spans="1:11" outlineLevel="1" x14ac:dyDescent="0.2">
      <c r="A5705" s="31"/>
      <c r="B5705" s="32"/>
      <c r="C5705" s="71" t="s">
        <v>6372</v>
      </c>
      <c r="D5705" s="65"/>
      <c r="E5705" s="65">
        <v>3.45</v>
      </c>
      <c r="F5705" s="34"/>
      <c r="G5705" s="34"/>
      <c r="H5705" s="33"/>
      <c r="I5705" s="33"/>
      <c r="J5705" s="33"/>
      <c r="K5705" s="33"/>
    </row>
    <row r="5706" spans="1:11" outlineLevel="1" x14ac:dyDescent="0.2">
      <c r="A5706" s="31"/>
      <c r="B5706" s="32"/>
      <c r="C5706" s="71" t="s">
        <v>6373</v>
      </c>
      <c r="D5706" s="65"/>
      <c r="E5706" s="65">
        <v>4.99</v>
      </c>
      <c r="F5706" s="34"/>
      <c r="G5706" s="34"/>
      <c r="H5706" s="33"/>
      <c r="I5706" s="33"/>
      <c r="J5706" s="33"/>
      <c r="K5706" s="33"/>
    </row>
    <row r="5707" spans="1:11" outlineLevel="1" x14ac:dyDescent="0.2">
      <c r="A5707" s="31"/>
      <c r="B5707" s="32"/>
      <c r="C5707" s="71" t="s">
        <v>926</v>
      </c>
      <c r="D5707" s="65"/>
      <c r="E5707" s="65"/>
      <c r="F5707" s="34"/>
      <c r="G5707" s="34"/>
      <c r="H5707" s="33"/>
      <c r="I5707" s="33"/>
      <c r="J5707" s="33"/>
      <c r="K5707" s="33"/>
    </row>
    <row r="5708" spans="1:11" outlineLevel="1" x14ac:dyDescent="0.2">
      <c r="A5708" s="31"/>
      <c r="B5708" s="32"/>
      <c r="C5708" s="71" t="s">
        <v>7247</v>
      </c>
      <c r="D5708" s="65"/>
      <c r="E5708" s="65">
        <v>53.3</v>
      </c>
      <c r="F5708" s="34"/>
      <c r="G5708" s="34"/>
      <c r="H5708" s="33"/>
      <c r="I5708" s="33"/>
      <c r="J5708" s="33"/>
      <c r="K5708" s="33"/>
    </row>
    <row r="5709" spans="1:11" outlineLevel="1" x14ac:dyDescent="0.2">
      <c r="A5709" s="31"/>
      <c r="B5709" s="32"/>
      <c r="C5709" s="71" t="s">
        <v>6374</v>
      </c>
      <c r="D5709" s="65"/>
      <c r="E5709" s="65">
        <v>4.82</v>
      </c>
      <c r="F5709" s="34"/>
      <c r="G5709" s="34"/>
      <c r="H5709" s="33"/>
      <c r="I5709" s="33"/>
      <c r="J5709" s="33"/>
      <c r="K5709" s="33"/>
    </row>
    <row r="5710" spans="1:11" outlineLevel="1" x14ac:dyDescent="0.2">
      <c r="A5710" s="31"/>
      <c r="B5710" s="32"/>
      <c r="C5710" s="71" t="s">
        <v>6375</v>
      </c>
      <c r="D5710" s="65"/>
      <c r="E5710" s="65">
        <v>3.55</v>
      </c>
      <c r="F5710" s="34"/>
      <c r="G5710" s="34"/>
      <c r="H5710" s="33"/>
      <c r="I5710" s="33"/>
      <c r="J5710" s="33"/>
      <c r="K5710" s="33"/>
    </row>
    <row r="5711" spans="1:11" outlineLevel="1" x14ac:dyDescent="0.2">
      <c r="A5711" s="31"/>
      <c r="B5711" s="32"/>
      <c r="C5711" s="71" t="s">
        <v>6376</v>
      </c>
      <c r="D5711" s="65"/>
      <c r="E5711" s="65">
        <v>1.63</v>
      </c>
      <c r="F5711" s="34"/>
      <c r="G5711" s="34"/>
      <c r="H5711" s="33"/>
      <c r="I5711" s="33"/>
      <c r="J5711" s="33"/>
      <c r="K5711" s="33"/>
    </row>
    <row r="5712" spans="1:11" outlineLevel="1" x14ac:dyDescent="0.2">
      <c r="A5712" s="31"/>
      <c r="B5712" s="32"/>
      <c r="C5712" s="71" t="s">
        <v>6377</v>
      </c>
      <c r="D5712" s="65"/>
      <c r="E5712" s="65">
        <v>4.71</v>
      </c>
      <c r="F5712" s="34"/>
      <c r="G5712" s="34"/>
      <c r="H5712" s="33"/>
      <c r="I5712" s="33"/>
      <c r="J5712" s="33"/>
      <c r="K5712" s="33"/>
    </row>
    <row r="5713" spans="1:11" outlineLevel="1" x14ac:dyDescent="0.2">
      <c r="A5713" s="31"/>
      <c r="B5713" s="32"/>
      <c r="C5713" s="71" t="s">
        <v>6378</v>
      </c>
      <c r="D5713" s="65"/>
      <c r="E5713" s="65">
        <v>5.75</v>
      </c>
      <c r="F5713" s="34"/>
      <c r="G5713" s="34"/>
      <c r="H5713" s="33"/>
      <c r="I5713" s="33"/>
      <c r="J5713" s="33"/>
      <c r="K5713" s="33"/>
    </row>
    <row r="5714" spans="1:11" outlineLevel="1" x14ac:dyDescent="0.2">
      <c r="A5714" s="31"/>
      <c r="B5714" s="32"/>
      <c r="C5714" s="71" t="s">
        <v>6379</v>
      </c>
      <c r="D5714" s="65"/>
      <c r="E5714" s="65">
        <v>3.84</v>
      </c>
      <c r="F5714" s="34"/>
      <c r="G5714" s="34"/>
      <c r="H5714" s="33"/>
      <c r="I5714" s="33"/>
      <c r="J5714" s="33"/>
      <c r="K5714" s="33"/>
    </row>
    <row r="5715" spans="1:11" outlineLevel="1" x14ac:dyDescent="0.2">
      <c r="A5715" s="31"/>
      <c r="B5715" s="32"/>
      <c r="C5715" s="71" t="s">
        <v>7248</v>
      </c>
      <c r="D5715" s="65"/>
      <c r="E5715" s="65">
        <v>68.7</v>
      </c>
      <c r="F5715" s="34"/>
      <c r="G5715" s="34"/>
      <c r="H5715" s="33"/>
      <c r="I5715" s="33"/>
      <c r="J5715" s="33"/>
      <c r="K5715" s="33"/>
    </row>
    <row r="5716" spans="1:11" outlineLevel="1" x14ac:dyDescent="0.2">
      <c r="A5716" s="31"/>
      <c r="B5716" s="32"/>
      <c r="C5716" s="71" t="s">
        <v>6398</v>
      </c>
      <c r="D5716" s="65"/>
      <c r="E5716" s="65">
        <v>1.76</v>
      </c>
      <c r="F5716" s="34"/>
      <c r="G5716" s="34"/>
      <c r="H5716" s="33"/>
      <c r="I5716" s="33"/>
      <c r="J5716" s="33"/>
      <c r="K5716" s="33"/>
    </row>
    <row r="5717" spans="1:11" outlineLevel="1" x14ac:dyDescent="0.2">
      <c r="A5717" s="31"/>
      <c r="B5717" s="32"/>
      <c r="C5717" s="71" t="s">
        <v>7249</v>
      </c>
      <c r="D5717" s="65"/>
      <c r="E5717" s="65">
        <v>28.4</v>
      </c>
      <c r="F5717" s="34"/>
      <c r="G5717" s="34"/>
      <c r="H5717" s="33"/>
      <c r="I5717" s="33"/>
      <c r="J5717" s="33"/>
      <c r="K5717" s="33"/>
    </row>
    <row r="5718" spans="1:11" outlineLevel="1" x14ac:dyDescent="0.2">
      <c r="A5718" s="31"/>
      <c r="B5718" s="32"/>
      <c r="C5718" s="71" t="s">
        <v>938</v>
      </c>
      <c r="D5718" s="65"/>
      <c r="E5718" s="65"/>
      <c r="F5718" s="34"/>
      <c r="G5718" s="34"/>
      <c r="H5718" s="33"/>
      <c r="I5718" s="33"/>
      <c r="J5718" s="33"/>
      <c r="K5718" s="33"/>
    </row>
    <row r="5719" spans="1:11" outlineLevel="1" x14ac:dyDescent="0.2">
      <c r="A5719" s="31"/>
      <c r="B5719" s="32"/>
      <c r="C5719" s="71" t="s">
        <v>7254</v>
      </c>
      <c r="D5719" s="65"/>
      <c r="E5719" s="65">
        <v>51.14</v>
      </c>
      <c r="F5719" s="34"/>
      <c r="G5719" s="34"/>
      <c r="H5719" s="33"/>
      <c r="I5719" s="33"/>
      <c r="J5719" s="33"/>
      <c r="K5719" s="33"/>
    </row>
    <row r="5720" spans="1:11" outlineLevel="1" x14ac:dyDescent="0.2">
      <c r="A5720" s="31"/>
      <c r="B5720" s="32"/>
      <c r="C5720" s="71" t="s">
        <v>6380</v>
      </c>
      <c r="D5720" s="65"/>
      <c r="E5720" s="65">
        <v>4.79</v>
      </c>
      <c r="F5720" s="34"/>
      <c r="G5720" s="34"/>
      <c r="H5720" s="33"/>
      <c r="I5720" s="33"/>
      <c r="J5720" s="33"/>
      <c r="K5720" s="33"/>
    </row>
    <row r="5721" spans="1:11" outlineLevel="1" x14ac:dyDescent="0.2">
      <c r="A5721" s="31"/>
      <c r="B5721" s="32"/>
      <c r="C5721" s="71" t="s">
        <v>6381</v>
      </c>
      <c r="D5721" s="65"/>
      <c r="E5721" s="65">
        <v>3.48</v>
      </c>
      <c r="F5721" s="34"/>
      <c r="G5721" s="34"/>
      <c r="H5721" s="33"/>
      <c r="I5721" s="33"/>
      <c r="J5721" s="33"/>
      <c r="K5721" s="33"/>
    </row>
    <row r="5722" spans="1:11" outlineLevel="1" x14ac:dyDescent="0.2">
      <c r="A5722" s="31"/>
      <c r="B5722" s="32"/>
      <c r="C5722" s="71" t="s">
        <v>6382</v>
      </c>
      <c r="D5722" s="65"/>
      <c r="E5722" s="65">
        <v>1.6</v>
      </c>
      <c r="F5722" s="34"/>
      <c r="G5722" s="34"/>
      <c r="H5722" s="33"/>
      <c r="I5722" s="33"/>
      <c r="J5722" s="33"/>
      <c r="K5722" s="33"/>
    </row>
    <row r="5723" spans="1:11" outlineLevel="1" x14ac:dyDescent="0.2">
      <c r="A5723" s="31"/>
      <c r="B5723" s="32"/>
      <c r="C5723" s="71" t="s">
        <v>6383</v>
      </c>
      <c r="D5723" s="65"/>
      <c r="E5723" s="65">
        <v>4.54</v>
      </c>
      <c r="F5723" s="34"/>
      <c r="G5723" s="34"/>
      <c r="H5723" s="33"/>
      <c r="I5723" s="33"/>
      <c r="J5723" s="33"/>
      <c r="K5723" s="33"/>
    </row>
    <row r="5724" spans="1:11" outlineLevel="1" x14ac:dyDescent="0.2">
      <c r="A5724" s="31"/>
      <c r="B5724" s="32"/>
      <c r="C5724" s="71" t="s">
        <v>6384</v>
      </c>
      <c r="D5724" s="65"/>
      <c r="E5724" s="65">
        <v>10.71</v>
      </c>
      <c r="F5724" s="34"/>
      <c r="G5724" s="34"/>
      <c r="H5724" s="33"/>
      <c r="I5724" s="33"/>
      <c r="J5724" s="33"/>
      <c r="K5724" s="33"/>
    </row>
    <row r="5725" spans="1:11" outlineLevel="1" x14ac:dyDescent="0.2">
      <c r="A5725" s="31"/>
      <c r="B5725" s="32"/>
      <c r="C5725" s="71" t="s">
        <v>6385</v>
      </c>
      <c r="D5725" s="65"/>
      <c r="E5725" s="65">
        <v>3.88</v>
      </c>
      <c r="F5725" s="34"/>
      <c r="G5725" s="34"/>
      <c r="H5725" s="33"/>
      <c r="I5725" s="33"/>
      <c r="J5725" s="33"/>
      <c r="K5725" s="33"/>
    </row>
    <row r="5726" spans="1:11" outlineLevel="1" x14ac:dyDescent="0.2">
      <c r="A5726" s="31"/>
      <c r="B5726" s="32"/>
      <c r="C5726" s="71" t="s">
        <v>7255</v>
      </c>
      <c r="D5726" s="65"/>
      <c r="E5726" s="65">
        <v>72.64</v>
      </c>
      <c r="F5726" s="34"/>
      <c r="G5726" s="34"/>
      <c r="H5726" s="33"/>
      <c r="I5726" s="33"/>
      <c r="J5726" s="33"/>
      <c r="K5726" s="33"/>
    </row>
    <row r="5727" spans="1:11" outlineLevel="1" x14ac:dyDescent="0.2">
      <c r="A5727" s="31"/>
      <c r="B5727" s="32"/>
      <c r="C5727" s="71" t="s">
        <v>6400</v>
      </c>
      <c r="D5727" s="65"/>
      <c r="E5727" s="65">
        <v>1.76</v>
      </c>
      <c r="F5727" s="34"/>
      <c r="G5727" s="34"/>
      <c r="H5727" s="33"/>
      <c r="I5727" s="33"/>
      <c r="J5727" s="33"/>
      <c r="K5727" s="33"/>
    </row>
    <row r="5728" spans="1:11" outlineLevel="1" x14ac:dyDescent="0.2">
      <c r="A5728" s="31"/>
      <c r="B5728" s="32"/>
      <c r="C5728" s="71" t="s">
        <v>7256</v>
      </c>
      <c r="D5728" s="65"/>
      <c r="E5728" s="65">
        <v>26.7</v>
      </c>
      <c r="F5728" s="34"/>
      <c r="G5728" s="34"/>
      <c r="H5728" s="33"/>
      <c r="I5728" s="33"/>
      <c r="J5728" s="33"/>
      <c r="K5728" s="33"/>
    </row>
    <row r="5729" spans="1:11" outlineLevel="1" x14ac:dyDescent="0.2">
      <c r="A5729" s="31"/>
      <c r="B5729" s="32"/>
      <c r="C5729" s="71" t="s">
        <v>950</v>
      </c>
      <c r="D5729" s="65"/>
      <c r="E5729" s="65"/>
      <c r="F5729" s="34"/>
      <c r="G5729" s="34"/>
      <c r="H5729" s="33"/>
      <c r="I5729" s="33"/>
      <c r="J5729" s="33"/>
      <c r="K5729" s="33"/>
    </row>
    <row r="5730" spans="1:11" outlineLevel="1" x14ac:dyDescent="0.2">
      <c r="A5730" s="31"/>
      <c r="B5730" s="32"/>
      <c r="C5730" s="71" t="s">
        <v>7259</v>
      </c>
      <c r="D5730" s="65"/>
      <c r="E5730" s="65">
        <v>48.05</v>
      </c>
      <c r="F5730" s="34"/>
      <c r="G5730" s="34"/>
      <c r="H5730" s="33"/>
      <c r="I5730" s="33"/>
      <c r="J5730" s="33"/>
      <c r="K5730" s="33"/>
    </row>
    <row r="5731" spans="1:11" outlineLevel="1" x14ac:dyDescent="0.2">
      <c r="A5731" s="31"/>
      <c r="B5731" s="32"/>
      <c r="C5731" s="71" t="s">
        <v>6386</v>
      </c>
      <c r="D5731" s="65"/>
      <c r="E5731" s="65">
        <v>4.16</v>
      </c>
      <c r="F5731" s="34"/>
      <c r="G5731" s="34"/>
      <c r="H5731" s="33"/>
      <c r="I5731" s="33"/>
      <c r="J5731" s="33"/>
      <c r="K5731" s="33"/>
    </row>
    <row r="5732" spans="1:11" outlineLevel="1" x14ac:dyDescent="0.2">
      <c r="A5732" s="31"/>
      <c r="B5732" s="32"/>
      <c r="C5732" s="71" t="s">
        <v>6387</v>
      </c>
      <c r="D5732" s="65"/>
      <c r="E5732" s="65">
        <v>2.99</v>
      </c>
      <c r="F5732" s="34"/>
      <c r="G5732" s="34"/>
      <c r="H5732" s="33"/>
      <c r="I5732" s="33"/>
      <c r="J5732" s="33"/>
      <c r="K5732" s="33"/>
    </row>
    <row r="5733" spans="1:11" outlineLevel="1" x14ac:dyDescent="0.2">
      <c r="A5733" s="31"/>
      <c r="B5733" s="32"/>
      <c r="C5733" s="71" t="s">
        <v>6388</v>
      </c>
      <c r="D5733" s="65"/>
      <c r="E5733" s="65">
        <v>1.44</v>
      </c>
      <c r="F5733" s="34"/>
      <c r="G5733" s="34"/>
      <c r="H5733" s="33"/>
      <c r="I5733" s="33"/>
      <c r="J5733" s="33"/>
      <c r="K5733" s="33"/>
    </row>
    <row r="5734" spans="1:11" outlineLevel="1" x14ac:dyDescent="0.2">
      <c r="A5734" s="31"/>
      <c r="B5734" s="32"/>
      <c r="C5734" s="71" t="s">
        <v>6389</v>
      </c>
      <c r="D5734" s="65"/>
      <c r="E5734" s="65">
        <v>6.53</v>
      </c>
      <c r="F5734" s="34"/>
      <c r="G5734" s="34"/>
      <c r="H5734" s="33"/>
      <c r="I5734" s="33"/>
      <c r="J5734" s="33"/>
      <c r="K5734" s="33"/>
    </row>
    <row r="5735" spans="1:11" outlineLevel="1" x14ac:dyDescent="0.2">
      <c r="A5735" s="31"/>
      <c r="B5735" s="32"/>
      <c r="C5735" s="71" t="s">
        <v>6390</v>
      </c>
      <c r="D5735" s="65"/>
      <c r="E5735" s="65">
        <v>8.9</v>
      </c>
      <c r="F5735" s="34"/>
      <c r="G5735" s="34"/>
      <c r="H5735" s="33"/>
      <c r="I5735" s="33"/>
      <c r="J5735" s="33"/>
      <c r="K5735" s="33"/>
    </row>
    <row r="5736" spans="1:11" outlineLevel="1" x14ac:dyDescent="0.2">
      <c r="A5736" s="31"/>
      <c r="B5736" s="32"/>
      <c r="C5736" s="71" t="s">
        <v>6391</v>
      </c>
      <c r="D5736" s="65"/>
      <c r="E5736" s="65">
        <v>4.34</v>
      </c>
      <c r="F5736" s="34"/>
      <c r="G5736" s="34"/>
      <c r="H5736" s="33"/>
      <c r="I5736" s="33"/>
      <c r="J5736" s="33"/>
      <c r="K5736" s="33"/>
    </row>
    <row r="5737" spans="1:11" outlineLevel="1" x14ac:dyDescent="0.2">
      <c r="A5737" s="31"/>
      <c r="B5737" s="32"/>
      <c r="C5737" s="71" t="s">
        <v>7261</v>
      </c>
      <c r="D5737" s="65"/>
      <c r="E5737" s="65">
        <v>68.47</v>
      </c>
      <c r="F5737" s="34"/>
      <c r="G5737" s="34"/>
      <c r="H5737" s="33"/>
      <c r="I5737" s="33"/>
      <c r="J5737" s="33"/>
      <c r="K5737" s="33"/>
    </row>
    <row r="5738" spans="1:11" outlineLevel="1" x14ac:dyDescent="0.2">
      <c r="A5738" s="31"/>
      <c r="B5738" s="32"/>
      <c r="C5738" s="71" t="s">
        <v>6402</v>
      </c>
      <c r="D5738" s="65"/>
      <c r="E5738" s="65">
        <v>1.81</v>
      </c>
      <c r="F5738" s="34"/>
      <c r="G5738" s="34"/>
      <c r="H5738" s="33"/>
      <c r="I5738" s="33"/>
      <c r="J5738" s="33"/>
      <c r="K5738" s="33"/>
    </row>
    <row r="5739" spans="1:11" outlineLevel="1" x14ac:dyDescent="0.2">
      <c r="A5739" s="31"/>
      <c r="B5739" s="32"/>
      <c r="C5739" s="71" t="s">
        <v>7262</v>
      </c>
      <c r="D5739" s="65"/>
      <c r="E5739" s="65">
        <v>19.239999999999998</v>
      </c>
      <c r="F5739" s="34"/>
      <c r="G5739" s="34"/>
      <c r="H5739" s="33"/>
      <c r="I5739" s="33"/>
      <c r="J5739" s="33"/>
      <c r="K5739" s="33"/>
    </row>
    <row r="5740" spans="1:11" outlineLevel="1" x14ac:dyDescent="0.2">
      <c r="A5740" s="31"/>
      <c r="B5740" s="32"/>
      <c r="C5740" s="71" t="s">
        <v>997</v>
      </c>
      <c r="D5740" s="65"/>
      <c r="E5740" s="65"/>
      <c r="F5740" s="34"/>
      <c r="G5740" s="34"/>
      <c r="H5740" s="33"/>
      <c r="I5740" s="33"/>
      <c r="J5740" s="33"/>
      <c r="K5740" s="33"/>
    </row>
    <row r="5741" spans="1:11" outlineLevel="1" x14ac:dyDescent="0.2">
      <c r="A5741" s="31"/>
      <c r="B5741" s="32"/>
      <c r="C5741" s="71" t="s">
        <v>7265</v>
      </c>
      <c r="D5741" s="65"/>
      <c r="E5741" s="65">
        <v>65.05</v>
      </c>
      <c r="F5741" s="34"/>
      <c r="G5741" s="34"/>
      <c r="H5741" s="33"/>
      <c r="I5741" s="33"/>
      <c r="J5741" s="33"/>
      <c r="K5741" s="33"/>
    </row>
    <row r="5742" spans="1:11" outlineLevel="1" x14ac:dyDescent="0.2">
      <c r="A5742" s="31"/>
      <c r="B5742" s="32"/>
      <c r="C5742" s="71" t="s">
        <v>7270</v>
      </c>
      <c r="D5742" s="65"/>
      <c r="E5742" s="65">
        <v>5.57</v>
      </c>
      <c r="F5742" s="34"/>
      <c r="G5742" s="34"/>
      <c r="H5742" s="33"/>
      <c r="I5742" s="33"/>
      <c r="J5742" s="33"/>
      <c r="K5742" s="33"/>
    </row>
    <row r="5743" spans="1:11" outlineLevel="1" x14ac:dyDescent="0.2">
      <c r="A5743" s="31"/>
      <c r="B5743" s="32"/>
      <c r="C5743" s="71" t="s">
        <v>7271</v>
      </c>
      <c r="D5743" s="65"/>
      <c r="E5743" s="65">
        <v>12.16</v>
      </c>
      <c r="F5743" s="34"/>
      <c r="G5743" s="34"/>
      <c r="H5743" s="33"/>
      <c r="I5743" s="33"/>
      <c r="J5743" s="33"/>
      <c r="K5743" s="33"/>
    </row>
    <row r="5744" spans="1:11" outlineLevel="1" x14ac:dyDescent="0.2">
      <c r="A5744" s="31"/>
      <c r="B5744" s="32"/>
      <c r="C5744" s="71" t="s">
        <v>7272</v>
      </c>
      <c r="D5744" s="65"/>
      <c r="E5744" s="65">
        <v>5.49</v>
      </c>
      <c r="F5744" s="34"/>
      <c r="G5744" s="34"/>
      <c r="H5744" s="33"/>
      <c r="I5744" s="33"/>
      <c r="J5744" s="33"/>
      <c r="K5744" s="33"/>
    </row>
    <row r="5745" spans="1:11" outlineLevel="1" x14ac:dyDescent="0.2">
      <c r="A5745" s="31"/>
      <c r="B5745" s="32"/>
      <c r="C5745" s="71" t="s">
        <v>7273</v>
      </c>
      <c r="D5745" s="65"/>
      <c r="E5745" s="65">
        <v>3.48</v>
      </c>
      <c r="F5745" s="34"/>
      <c r="G5745" s="34"/>
      <c r="H5745" s="33"/>
      <c r="I5745" s="33"/>
      <c r="J5745" s="33"/>
      <c r="K5745" s="33"/>
    </row>
    <row r="5746" spans="1:11" outlineLevel="1" x14ac:dyDescent="0.2">
      <c r="A5746" s="31"/>
      <c r="B5746" s="32"/>
      <c r="C5746" s="71" t="s">
        <v>7274</v>
      </c>
      <c r="D5746" s="65"/>
      <c r="E5746" s="65">
        <v>1.51</v>
      </c>
      <c r="F5746" s="34"/>
      <c r="G5746" s="34"/>
      <c r="H5746" s="33"/>
      <c r="I5746" s="33"/>
      <c r="J5746" s="33"/>
      <c r="K5746" s="33"/>
    </row>
    <row r="5747" spans="1:11" outlineLevel="1" x14ac:dyDescent="0.2">
      <c r="A5747" s="31"/>
      <c r="B5747" s="32"/>
      <c r="C5747" s="71" t="s">
        <v>7275</v>
      </c>
      <c r="D5747" s="65"/>
      <c r="E5747" s="65">
        <v>4.59</v>
      </c>
      <c r="F5747" s="34"/>
      <c r="G5747" s="34"/>
      <c r="H5747" s="33"/>
      <c r="I5747" s="33"/>
      <c r="J5747" s="33"/>
      <c r="K5747" s="33"/>
    </row>
    <row r="5748" spans="1:11" outlineLevel="1" x14ac:dyDescent="0.2">
      <c r="A5748" s="31"/>
      <c r="B5748" s="32"/>
      <c r="C5748" s="71" t="s">
        <v>7276</v>
      </c>
      <c r="D5748" s="65"/>
      <c r="E5748" s="65">
        <v>53.24</v>
      </c>
      <c r="F5748" s="34"/>
      <c r="G5748" s="34"/>
      <c r="H5748" s="33"/>
      <c r="I5748" s="33"/>
      <c r="J5748" s="33"/>
      <c r="K5748" s="33"/>
    </row>
    <row r="5749" spans="1:11" outlineLevel="1" x14ac:dyDescent="0.2">
      <c r="A5749" s="31"/>
      <c r="B5749" s="32"/>
      <c r="C5749" s="71" t="s">
        <v>6405</v>
      </c>
      <c r="D5749" s="65"/>
      <c r="E5749" s="65">
        <v>1.66</v>
      </c>
      <c r="F5749" s="34"/>
      <c r="G5749" s="34"/>
      <c r="H5749" s="33"/>
      <c r="I5749" s="33"/>
      <c r="J5749" s="33"/>
      <c r="K5749" s="33"/>
    </row>
    <row r="5750" spans="1:11" ht="22.5" outlineLevel="1" x14ac:dyDescent="0.2">
      <c r="A5750" s="43">
        <v>505</v>
      </c>
      <c r="B5750" s="44" t="s">
        <v>5050</v>
      </c>
      <c r="C5750" s="59" t="s">
        <v>5051</v>
      </c>
      <c r="D5750" s="68" t="s">
        <v>172</v>
      </c>
      <c r="E5750" s="46">
        <v>19.75</v>
      </c>
      <c r="F5750" s="47">
        <v>0</v>
      </c>
      <c r="G5750" s="48">
        <f>ROUND(E5750*F5750,2)</f>
        <v>0</v>
      </c>
      <c r="H5750" s="46">
        <v>3.3600000000000001E-3</v>
      </c>
      <c r="I5750" s="46">
        <f>ROUND(E5750*H5750,2)</f>
        <v>7.0000000000000007E-2</v>
      </c>
      <c r="J5750" s="46">
        <v>0</v>
      </c>
      <c r="K5750" s="46">
        <f>ROUND(E5750*J5750,2)</f>
        <v>0</v>
      </c>
    </row>
    <row r="5751" spans="1:11" outlineLevel="1" x14ac:dyDescent="0.2">
      <c r="A5751" s="31"/>
      <c r="B5751" s="32"/>
      <c r="C5751" s="71" t="s">
        <v>906</v>
      </c>
      <c r="D5751" s="65"/>
      <c r="E5751" s="65"/>
      <c r="F5751" s="34"/>
      <c r="G5751" s="34"/>
      <c r="H5751" s="33"/>
      <c r="I5751" s="33"/>
      <c r="J5751" s="33"/>
      <c r="K5751" s="33"/>
    </row>
    <row r="5752" spans="1:11" outlineLevel="1" x14ac:dyDescent="0.2">
      <c r="A5752" s="31"/>
      <c r="B5752" s="32"/>
      <c r="C5752" s="71" t="s">
        <v>6347</v>
      </c>
      <c r="D5752" s="65"/>
      <c r="E5752" s="65">
        <v>6.08</v>
      </c>
      <c r="F5752" s="34"/>
      <c r="G5752" s="34"/>
      <c r="H5752" s="33"/>
      <c r="I5752" s="33"/>
      <c r="J5752" s="33"/>
      <c r="K5752" s="33"/>
    </row>
    <row r="5753" spans="1:11" outlineLevel="1" x14ac:dyDescent="0.2">
      <c r="A5753" s="31"/>
      <c r="B5753" s="32"/>
      <c r="C5753" s="71" t="s">
        <v>6352</v>
      </c>
      <c r="D5753" s="65"/>
      <c r="E5753" s="65">
        <v>6.43</v>
      </c>
      <c r="F5753" s="34"/>
      <c r="G5753" s="34"/>
      <c r="H5753" s="33"/>
      <c r="I5753" s="33"/>
      <c r="J5753" s="33"/>
      <c r="K5753" s="33"/>
    </row>
    <row r="5754" spans="1:11" outlineLevel="1" x14ac:dyDescent="0.2">
      <c r="A5754" s="31"/>
      <c r="B5754" s="32"/>
      <c r="C5754" s="71" t="s">
        <v>917</v>
      </c>
      <c r="D5754" s="65"/>
      <c r="E5754" s="65"/>
      <c r="F5754" s="34"/>
      <c r="G5754" s="34"/>
      <c r="H5754" s="33"/>
      <c r="I5754" s="33"/>
      <c r="J5754" s="33"/>
      <c r="K5754" s="33"/>
    </row>
    <row r="5755" spans="1:11" outlineLevel="1" x14ac:dyDescent="0.2">
      <c r="A5755" s="31"/>
      <c r="B5755" s="32"/>
      <c r="C5755" s="71" t="s">
        <v>6358</v>
      </c>
      <c r="D5755" s="65"/>
      <c r="E5755" s="65">
        <v>3.79</v>
      </c>
      <c r="F5755" s="34"/>
      <c r="G5755" s="34"/>
      <c r="H5755" s="33"/>
      <c r="I5755" s="33"/>
      <c r="J5755" s="33"/>
      <c r="K5755" s="33"/>
    </row>
    <row r="5756" spans="1:11" outlineLevel="1" x14ac:dyDescent="0.2">
      <c r="A5756" s="31"/>
      <c r="B5756" s="32"/>
      <c r="C5756" s="71" t="s">
        <v>6369</v>
      </c>
      <c r="D5756" s="65"/>
      <c r="E5756" s="65">
        <v>3.45</v>
      </c>
      <c r="F5756" s="34"/>
      <c r="G5756" s="34"/>
      <c r="H5756" s="33"/>
      <c r="I5756" s="33"/>
      <c r="J5756" s="33"/>
      <c r="K5756" s="33"/>
    </row>
    <row r="5757" spans="1:11" ht="22.5" outlineLevel="1" x14ac:dyDescent="0.2">
      <c r="A5757" s="43">
        <v>506</v>
      </c>
      <c r="B5757" s="44" t="s">
        <v>5052</v>
      </c>
      <c r="C5757" s="59" t="s">
        <v>5053</v>
      </c>
      <c r="D5757" s="68" t="s">
        <v>373</v>
      </c>
      <c r="E5757" s="46">
        <v>1518.49</v>
      </c>
      <c r="F5757" s="47">
        <v>0</v>
      </c>
      <c r="G5757" s="48">
        <f>ROUND(E5757*F5757,2)</f>
        <v>0</v>
      </c>
      <c r="H5757" s="46">
        <v>4.0000000000000003E-5</v>
      </c>
      <c r="I5757" s="46">
        <f>ROUND(E5757*H5757,2)</f>
        <v>0.06</v>
      </c>
      <c r="J5757" s="46">
        <v>0</v>
      </c>
      <c r="K5757" s="46">
        <f>ROUND(E5757*J5757,2)</f>
        <v>0</v>
      </c>
    </row>
    <row r="5758" spans="1:11" outlineLevel="1" x14ac:dyDescent="0.2">
      <c r="A5758" s="31"/>
      <c r="B5758" s="32"/>
      <c r="C5758" s="365" t="s">
        <v>5054</v>
      </c>
      <c r="D5758" s="366"/>
      <c r="E5758" s="366"/>
      <c r="F5758" s="366"/>
      <c r="G5758" s="366"/>
      <c r="H5758" s="33"/>
      <c r="I5758" s="33"/>
      <c r="J5758" s="33"/>
      <c r="K5758" s="33"/>
    </row>
    <row r="5759" spans="1:11" outlineLevel="1" x14ac:dyDescent="0.2">
      <c r="A5759" s="31"/>
      <c r="B5759" s="32"/>
      <c r="C5759" s="71" t="s">
        <v>906</v>
      </c>
      <c r="D5759" s="65"/>
      <c r="E5759" s="65"/>
      <c r="F5759" s="34"/>
      <c r="G5759" s="34"/>
      <c r="H5759" s="33"/>
      <c r="I5759" s="33"/>
      <c r="J5759" s="33"/>
      <c r="K5759" s="33"/>
    </row>
    <row r="5760" spans="1:11" outlineLevel="1" x14ac:dyDescent="0.2">
      <c r="A5760" s="31"/>
      <c r="B5760" s="32"/>
      <c r="C5760" s="71" t="s">
        <v>8954</v>
      </c>
      <c r="D5760" s="65"/>
      <c r="E5760" s="65">
        <v>29.46</v>
      </c>
      <c r="F5760" s="34"/>
      <c r="G5760" s="34"/>
      <c r="H5760" s="33"/>
      <c r="I5760" s="33"/>
      <c r="J5760" s="33"/>
      <c r="K5760" s="33"/>
    </row>
    <row r="5761" spans="1:11" outlineLevel="1" x14ac:dyDescent="0.2">
      <c r="A5761" s="31"/>
      <c r="B5761" s="32"/>
      <c r="C5761" s="71" t="s">
        <v>8956</v>
      </c>
      <c r="D5761" s="65"/>
      <c r="E5761" s="65">
        <v>25.58</v>
      </c>
      <c r="F5761" s="34"/>
      <c r="G5761" s="34"/>
      <c r="H5761" s="33"/>
      <c r="I5761" s="33"/>
      <c r="J5761" s="33"/>
      <c r="K5761" s="33"/>
    </row>
    <row r="5762" spans="1:11" outlineLevel="1" x14ac:dyDescent="0.2">
      <c r="A5762" s="31"/>
      <c r="B5762" s="32"/>
      <c r="C5762" s="71" t="s">
        <v>8958</v>
      </c>
      <c r="D5762" s="65"/>
      <c r="E5762" s="65">
        <v>27.42</v>
      </c>
      <c r="F5762" s="34"/>
      <c r="G5762" s="34"/>
      <c r="H5762" s="33"/>
      <c r="I5762" s="33"/>
      <c r="J5762" s="33"/>
      <c r="K5762" s="33"/>
    </row>
    <row r="5763" spans="1:11" ht="22.5" outlineLevel="1" x14ac:dyDescent="0.2">
      <c r="A5763" s="31"/>
      <c r="B5763" s="32"/>
      <c r="C5763" s="71" t="s">
        <v>8960</v>
      </c>
      <c r="D5763" s="65"/>
      <c r="E5763" s="65">
        <v>33.450000000000003</v>
      </c>
      <c r="F5763" s="34"/>
      <c r="G5763" s="34"/>
      <c r="H5763" s="33"/>
      <c r="I5763" s="33"/>
      <c r="J5763" s="33"/>
      <c r="K5763" s="33"/>
    </row>
    <row r="5764" spans="1:11" outlineLevel="1" x14ac:dyDescent="0.2">
      <c r="A5764" s="31"/>
      <c r="B5764" s="32"/>
      <c r="C5764" s="71" t="s">
        <v>8962</v>
      </c>
      <c r="D5764" s="65"/>
      <c r="E5764" s="65">
        <v>27.67</v>
      </c>
      <c r="F5764" s="34"/>
      <c r="G5764" s="34"/>
      <c r="H5764" s="33"/>
      <c r="I5764" s="33"/>
      <c r="J5764" s="33"/>
      <c r="K5764" s="33"/>
    </row>
    <row r="5765" spans="1:11" outlineLevel="1" x14ac:dyDescent="0.2">
      <c r="A5765" s="31"/>
      <c r="B5765" s="32"/>
      <c r="C5765" s="71" t="s">
        <v>8964</v>
      </c>
      <c r="D5765" s="65"/>
      <c r="E5765" s="65">
        <v>38.11</v>
      </c>
      <c r="F5765" s="34"/>
      <c r="G5765" s="34"/>
      <c r="H5765" s="33"/>
      <c r="I5765" s="33"/>
      <c r="J5765" s="33"/>
      <c r="K5765" s="33"/>
    </row>
    <row r="5766" spans="1:11" outlineLevel="1" x14ac:dyDescent="0.2">
      <c r="A5766" s="31"/>
      <c r="B5766" s="32"/>
      <c r="C5766" s="71" t="s">
        <v>9039</v>
      </c>
      <c r="D5766" s="65"/>
      <c r="E5766" s="65">
        <v>6.9</v>
      </c>
      <c r="F5766" s="34"/>
      <c r="G5766" s="34"/>
      <c r="H5766" s="33"/>
      <c r="I5766" s="33"/>
      <c r="J5766" s="33"/>
      <c r="K5766" s="33"/>
    </row>
    <row r="5767" spans="1:11" outlineLevel="1" x14ac:dyDescent="0.2">
      <c r="A5767" s="31"/>
      <c r="B5767" s="32"/>
      <c r="C5767" s="71" t="s">
        <v>9040</v>
      </c>
      <c r="D5767" s="65"/>
      <c r="E5767" s="65">
        <v>4.5999999999999996</v>
      </c>
      <c r="F5767" s="34"/>
      <c r="G5767" s="34"/>
      <c r="H5767" s="33"/>
      <c r="I5767" s="33"/>
      <c r="J5767" s="33"/>
      <c r="K5767" s="33"/>
    </row>
    <row r="5768" spans="1:11" outlineLevel="1" x14ac:dyDescent="0.2">
      <c r="A5768" s="31"/>
      <c r="B5768" s="32"/>
      <c r="C5768" s="71" t="s">
        <v>8966</v>
      </c>
      <c r="D5768" s="65"/>
      <c r="E5768" s="65">
        <v>19.11</v>
      </c>
      <c r="F5768" s="34"/>
      <c r="G5768" s="34"/>
      <c r="H5768" s="33"/>
      <c r="I5768" s="33"/>
      <c r="J5768" s="33"/>
      <c r="K5768" s="33"/>
    </row>
    <row r="5769" spans="1:11" outlineLevel="1" x14ac:dyDescent="0.2">
      <c r="A5769" s="31"/>
      <c r="B5769" s="32"/>
      <c r="C5769" s="71" t="s">
        <v>8399</v>
      </c>
      <c r="D5769" s="65"/>
      <c r="E5769" s="65">
        <v>15.42</v>
      </c>
      <c r="F5769" s="34"/>
      <c r="G5769" s="34"/>
      <c r="H5769" s="33"/>
      <c r="I5769" s="33"/>
      <c r="J5769" s="33"/>
      <c r="K5769" s="33"/>
    </row>
    <row r="5770" spans="1:11" outlineLevel="1" x14ac:dyDescent="0.2">
      <c r="A5770" s="31"/>
      <c r="B5770" s="32"/>
      <c r="C5770" s="71" t="s">
        <v>8968</v>
      </c>
      <c r="D5770" s="65"/>
      <c r="E5770" s="65">
        <v>14.88</v>
      </c>
      <c r="F5770" s="34"/>
      <c r="G5770" s="34"/>
      <c r="H5770" s="33"/>
      <c r="I5770" s="33"/>
      <c r="J5770" s="33"/>
      <c r="K5770" s="33"/>
    </row>
    <row r="5771" spans="1:11" outlineLevel="1" x14ac:dyDescent="0.2">
      <c r="A5771" s="31"/>
      <c r="B5771" s="32"/>
      <c r="C5771" s="71" t="s">
        <v>8969</v>
      </c>
      <c r="D5771" s="65"/>
      <c r="E5771" s="65">
        <v>21.6</v>
      </c>
      <c r="F5771" s="34"/>
      <c r="G5771" s="34"/>
      <c r="H5771" s="33"/>
      <c r="I5771" s="33"/>
      <c r="J5771" s="33"/>
      <c r="K5771" s="33"/>
    </row>
    <row r="5772" spans="1:11" outlineLevel="1" x14ac:dyDescent="0.2">
      <c r="A5772" s="31"/>
      <c r="B5772" s="32"/>
      <c r="C5772" s="71" t="s">
        <v>9041</v>
      </c>
      <c r="D5772" s="65"/>
      <c r="E5772" s="65">
        <v>16.440000000000001</v>
      </c>
      <c r="F5772" s="34"/>
      <c r="G5772" s="34"/>
      <c r="H5772" s="33"/>
      <c r="I5772" s="33"/>
      <c r="J5772" s="33"/>
      <c r="K5772" s="33"/>
    </row>
    <row r="5773" spans="1:11" outlineLevel="1" x14ac:dyDescent="0.2">
      <c r="A5773" s="31"/>
      <c r="B5773" s="32"/>
      <c r="C5773" s="71" t="s">
        <v>8400</v>
      </c>
      <c r="D5773" s="65"/>
      <c r="E5773" s="65">
        <v>6.8</v>
      </c>
      <c r="F5773" s="34"/>
      <c r="G5773" s="34"/>
      <c r="H5773" s="33"/>
      <c r="I5773" s="33"/>
      <c r="J5773" s="33"/>
      <c r="K5773" s="33"/>
    </row>
    <row r="5774" spans="1:11" outlineLevel="1" x14ac:dyDescent="0.2">
      <c r="A5774" s="31"/>
      <c r="B5774" s="32"/>
      <c r="C5774" s="71" t="s">
        <v>9042</v>
      </c>
      <c r="D5774" s="65"/>
      <c r="E5774" s="65">
        <v>5</v>
      </c>
      <c r="F5774" s="34"/>
      <c r="G5774" s="34"/>
      <c r="H5774" s="33"/>
      <c r="I5774" s="33"/>
      <c r="J5774" s="33"/>
      <c r="K5774" s="33"/>
    </row>
    <row r="5775" spans="1:11" outlineLevel="1" x14ac:dyDescent="0.2">
      <c r="A5775" s="31"/>
      <c r="B5775" s="32"/>
      <c r="C5775" s="71" t="s">
        <v>9043</v>
      </c>
      <c r="D5775" s="65"/>
      <c r="E5775" s="65">
        <v>5</v>
      </c>
      <c r="F5775" s="34"/>
      <c r="G5775" s="34"/>
      <c r="H5775" s="33"/>
      <c r="I5775" s="33"/>
      <c r="J5775" s="33"/>
      <c r="K5775" s="33"/>
    </row>
    <row r="5776" spans="1:11" outlineLevel="1" x14ac:dyDescent="0.2">
      <c r="A5776" s="31"/>
      <c r="B5776" s="32"/>
      <c r="C5776" s="71" t="s">
        <v>8401</v>
      </c>
      <c r="D5776" s="65"/>
      <c r="E5776" s="65">
        <v>11.26</v>
      </c>
      <c r="F5776" s="34"/>
      <c r="G5776" s="34"/>
      <c r="H5776" s="33"/>
      <c r="I5776" s="33"/>
      <c r="J5776" s="33"/>
      <c r="K5776" s="33"/>
    </row>
    <row r="5777" spans="1:11" outlineLevel="1" x14ac:dyDescent="0.2">
      <c r="A5777" s="31"/>
      <c r="B5777" s="32"/>
      <c r="C5777" s="71" t="s">
        <v>8402</v>
      </c>
      <c r="D5777" s="65"/>
      <c r="E5777" s="65">
        <v>3.6</v>
      </c>
      <c r="F5777" s="34"/>
      <c r="G5777" s="34"/>
      <c r="H5777" s="33"/>
      <c r="I5777" s="33"/>
      <c r="J5777" s="33"/>
      <c r="K5777" s="33"/>
    </row>
    <row r="5778" spans="1:11" outlineLevel="1" x14ac:dyDescent="0.2">
      <c r="A5778" s="31"/>
      <c r="B5778" s="32"/>
      <c r="C5778" s="71" t="s">
        <v>8971</v>
      </c>
      <c r="D5778" s="65"/>
      <c r="E5778" s="65">
        <v>22.48</v>
      </c>
      <c r="F5778" s="34"/>
      <c r="G5778" s="34"/>
      <c r="H5778" s="33"/>
      <c r="I5778" s="33"/>
      <c r="J5778" s="33"/>
      <c r="K5778" s="33"/>
    </row>
    <row r="5779" spans="1:11" outlineLevel="1" x14ac:dyDescent="0.2">
      <c r="A5779" s="31"/>
      <c r="B5779" s="32"/>
      <c r="C5779" s="71" t="s">
        <v>9044</v>
      </c>
      <c r="D5779" s="65"/>
      <c r="E5779" s="65">
        <v>16.100000000000001</v>
      </c>
      <c r="F5779" s="34"/>
      <c r="G5779" s="34"/>
      <c r="H5779" s="33"/>
      <c r="I5779" s="33"/>
      <c r="J5779" s="33"/>
      <c r="K5779" s="33"/>
    </row>
    <row r="5780" spans="1:11" outlineLevel="1" x14ac:dyDescent="0.2">
      <c r="A5780" s="31"/>
      <c r="B5780" s="32"/>
      <c r="C5780" s="71" t="s">
        <v>9045</v>
      </c>
      <c r="D5780" s="65"/>
      <c r="E5780" s="65">
        <v>5</v>
      </c>
      <c r="F5780" s="34"/>
      <c r="G5780" s="34"/>
      <c r="H5780" s="33"/>
      <c r="I5780" s="33"/>
      <c r="J5780" s="33"/>
      <c r="K5780" s="33"/>
    </row>
    <row r="5781" spans="1:11" outlineLevel="1" x14ac:dyDescent="0.2">
      <c r="A5781" s="31"/>
      <c r="B5781" s="32"/>
      <c r="C5781" s="71" t="s">
        <v>9046</v>
      </c>
      <c r="D5781" s="65"/>
      <c r="E5781" s="65">
        <v>5</v>
      </c>
      <c r="F5781" s="34"/>
      <c r="G5781" s="34"/>
      <c r="H5781" s="33"/>
      <c r="I5781" s="33"/>
      <c r="J5781" s="33"/>
      <c r="K5781" s="33"/>
    </row>
    <row r="5782" spans="1:11" outlineLevel="1" x14ac:dyDescent="0.2">
      <c r="A5782" s="31"/>
      <c r="B5782" s="32"/>
      <c r="C5782" s="71" t="s">
        <v>9047</v>
      </c>
      <c r="D5782" s="65"/>
      <c r="E5782" s="65">
        <v>5</v>
      </c>
      <c r="F5782" s="34"/>
      <c r="G5782" s="34"/>
      <c r="H5782" s="33"/>
      <c r="I5782" s="33"/>
      <c r="J5782" s="33"/>
      <c r="K5782" s="33"/>
    </row>
    <row r="5783" spans="1:11" outlineLevel="1" x14ac:dyDescent="0.2">
      <c r="A5783" s="31"/>
      <c r="B5783" s="32"/>
      <c r="C5783" s="71" t="s">
        <v>8403</v>
      </c>
      <c r="D5783" s="65"/>
      <c r="E5783" s="65">
        <v>11.64</v>
      </c>
      <c r="F5783" s="34"/>
      <c r="G5783" s="34"/>
      <c r="H5783" s="33"/>
      <c r="I5783" s="33"/>
      <c r="J5783" s="33"/>
      <c r="K5783" s="33"/>
    </row>
    <row r="5784" spans="1:11" outlineLevel="1" x14ac:dyDescent="0.2">
      <c r="A5784" s="31"/>
      <c r="B5784" s="32"/>
      <c r="C5784" s="71" t="s">
        <v>8402</v>
      </c>
      <c r="D5784" s="65"/>
      <c r="E5784" s="65">
        <v>3.6</v>
      </c>
      <c r="F5784" s="34"/>
      <c r="G5784" s="34"/>
      <c r="H5784" s="33"/>
      <c r="I5784" s="33"/>
      <c r="J5784" s="33"/>
      <c r="K5784" s="33"/>
    </row>
    <row r="5785" spans="1:11" outlineLevel="1" x14ac:dyDescent="0.2">
      <c r="A5785" s="31"/>
      <c r="B5785" s="32"/>
      <c r="C5785" s="71" t="s">
        <v>8404</v>
      </c>
      <c r="D5785" s="65"/>
      <c r="E5785" s="65">
        <v>20.94</v>
      </c>
      <c r="F5785" s="34"/>
      <c r="G5785" s="34"/>
      <c r="H5785" s="33"/>
      <c r="I5785" s="33"/>
      <c r="J5785" s="33"/>
      <c r="K5785" s="33"/>
    </row>
    <row r="5786" spans="1:11" outlineLevel="1" x14ac:dyDescent="0.2">
      <c r="A5786" s="31"/>
      <c r="B5786" s="32"/>
      <c r="C5786" s="71" t="s">
        <v>8972</v>
      </c>
      <c r="D5786" s="65"/>
      <c r="E5786" s="65">
        <v>5.64</v>
      </c>
      <c r="F5786" s="34"/>
      <c r="G5786" s="34"/>
      <c r="H5786" s="33"/>
      <c r="I5786" s="33"/>
      <c r="J5786" s="33"/>
      <c r="K5786" s="33"/>
    </row>
    <row r="5787" spans="1:11" outlineLevel="1" x14ac:dyDescent="0.2">
      <c r="A5787" s="31"/>
      <c r="B5787" s="32"/>
      <c r="C5787" s="71" t="s">
        <v>8974</v>
      </c>
      <c r="D5787" s="65"/>
      <c r="E5787" s="65">
        <v>14.4</v>
      </c>
      <c r="F5787" s="34"/>
      <c r="G5787" s="34"/>
      <c r="H5787" s="33"/>
      <c r="I5787" s="33"/>
      <c r="J5787" s="33"/>
      <c r="K5787" s="33"/>
    </row>
    <row r="5788" spans="1:11" outlineLevel="1" x14ac:dyDescent="0.2">
      <c r="A5788" s="31"/>
      <c r="B5788" s="32"/>
      <c r="C5788" s="71" t="s">
        <v>917</v>
      </c>
      <c r="D5788" s="65"/>
      <c r="E5788" s="65"/>
      <c r="F5788" s="34"/>
      <c r="G5788" s="34"/>
      <c r="H5788" s="33"/>
      <c r="I5788" s="33"/>
      <c r="J5788" s="33"/>
      <c r="K5788" s="33"/>
    </row>
    <row r="5789" spans="1:11" outlineLevel="1" x14ac:dyDescent="0.2">
      <c r="A5789" s="31"/>
      <c r="B5789" s="32"/>
      <c r="C5789" s="71" t="s">
        <v>8978</v>
      </c>
      <c r="D5789" s="65"/>
      <c r="E5789" s="65">
        <v>18.14</v>
      </c>
      <c r="F5789" s="34"/>
      <c r="G5789" s="34"/>
      <c r="H5789" s="33"/>
      <c r="I5789" s="33"/>
      <c r="J5789" s="33"/>
      <c r="K5789" s="33"/>
    </row>
    <row r="5790" spans="1:11" outlineLevel="1" x14ac:dyDescent="0.2">
      <c r="A5790" s="31"/>
      <c r="B5790" s="32"/>
      <c r="C5790" s="71" t="s">
        <v>8405</v>
      </c>
      <c r="D5790" s="65"/>
      <c r="E5790" s="65">
        <v>14.14</v>
      </c>
      <c r="F5790" s="34"/>
      <c r="G5790" s="34"/>
      <c r="H5790" s="33"/>
      <c r="I5790" s="33"/>
      <c r="J5790" s="33"/>
      <c r="K5790" s="33"/>
    </row>
    <row r="5791" spans="1:11" outlineLevel="1" x14ac:dyDescent="0.2">
      <c r="A5791" s="31"/>
      <c r="B5791" s="32"/>
      <c r="C5791" s="71" t="s">
        <v>8406</v>
      </c>
      <c r="D5791" s="65"/>
      <c r="E5791" s="65">
        <v>23.08</v>
      </c>
      <c r="F5791" s="34"/>
      <c r="G5791" s="34"/>
      <c r="H5791" s="33"/>
      <c r="I5791" s="33"/>
      <c r="J5791" s="33"/>
      <c r="K5791" s="33"/>
    </row>
    <row r="5792" spans="1:11" outlineLevel="1" x14ac:dyDescent="0.2">
      <c r="A5792" s="31"/>
      <c r="B5792" s="32"/>
      <c r="C5792" s="71" t="s">
        <v>5195</v>
      </c>
      <c r="D5792" s="65"/>
      <c r="E5792" s="65">
        <v>2.4</v>
      </c>
      <c r="F5792" s="34"/>
      <c r="G5792" s="34"/>
      <c r="H5792" s="33"/>
      <c r="I5792" s="33"/>
      <c r="J5792" s="33"/>
      <c r="K5792" s="33"/>
    </row>
    <row r="5793" spans="1:11" outlineLevel="1" x14ac:dyDescent="0.2">
      <c r="A5793" s="31"/>
      <c r="B5793" s="32"/>
      <c r="C5793" s="71" t="s">
        <v>8407</v>
      </c>
      <c r="D5793" s="65"/>
      <c r="E5793" s="65">
        <v>11.8</v>
      </c>
      <c r="F5793" s="34"/>
      <c r="G5793" s="34"/>
      <c r="H5793" s="33"/>
      <c r="I5793" s="33"/>
      <c r="J5793" s="33"/>
      <c r="K5793" s="33"/>
    </row>
    <row r="5794" spans="1:11" outlineLevel="1" x14ac:dyDescent="0.2">
      <c r="A5794" s="31"/>
      <c r="B5794" s="32"/>
      <c r="C5794" s="71" t="s">
        <v>9048</v>
      </c>
      <c r="D5794" s="65"/>
      <c r="E5794" s="65">
        <v>9.92</v>
      </c>
      <c r="F5794" s="34"/>
      <c r="G5794" s="34"/>
      <c r="H5794" s="33"/>
      <c r="I5794" s="33"/>
      <c r="J5794" s="33"/>
      <c r="K5794" s="33"/>
    </row>
    <row r="5795" spans="1:11" outlineLevel="1" x14ac:dyDescent="0.2">
      <c r="A5795" s="31"/>
      <c r="B5795" s="32"/>
      <c r="C5795" s="71" t="s">
        <v>9049</v>
      </c>
      <c r="D5795" s="65"/>
      <c r="E5795" s="65">
        <v>12.58</v>
      </c>
      <c r="F5795" s="34"/>
      <c r="G5795" s="34"/>
      <c r="H5795" s="33"/>
      <c r="I5795" s="33"/>
      <c r="J5795" s="33"/>
      <c r="K5795" s="33"/>
    </row>
    <row r="5796" spans="1:11" outlineLevel="1" x14ac:dyDescent="0.2">
      <c r="A5796" s="31"/>
      <c r="B5796" s="32"/>
      <c r="C5796" s="71" t="s">
        <v>9050</v>
      </c>
      <c r="D5796" s="65"/>
      <c r="E5796" s="65">
        <v>9.74</v>
      </c>
      <c r="F5796" s="34"/>
      <c r="G5796" s="34"/>
      <c r="H5796" s="33"/>
      <c r="I5796" s="33"/>
      <c r="J5796" s="33"/>
      <c r="K5796" s="33"/>
    </row>
    <row r="5797" spans="1:11" outlineLevel="1" x14ac:dyDescent="0.2">
      <c r="A5797" s="31"/>
      <c r="B5797" s="32"/>
      <c r="C5797" s="71" t="s">
        <v>9051</v>
      </c>
      <c r="D5797" s="65"/>
      <c r="E5797" s="65">
        <v>5.6</v>
      </c>
      <c r="F5797" s="34"/>
      <c r="G5797" s="34"/>
      <c r="H5797" s="33"/>
      <c r="I5797" s="33"/>
      <c r="J5797" s="33"/>
      <c r="K5797" s="33"/>
    </row>
    <row r="5798" spans="1:11" outlineLevel="1" x14ac:dyDescent="0.2">
      <c r="A5798" s="31"/>
      <c r="B5798" s="32"/>
      <c r="C5798" s="71" t="s">
        <v>9052</v>
      </c>
      <c r="D5798" s="65"/>
      <c r="E5798" s="65">
        <v>5.74</v>
      </c>
      <c r="F5798" s="34"/>
      <c r="G5798" s="34"/>
      <c r="H5798" s="33"/>
      <c r="I5798" s="33"/>
      <c r="J5798" s="33"/>
      <c r="K5798" s="33"/>
    </row>
    <row r="5799" spans="1:11" outlineLevel="1" x14ac:dyDescent="0.2">
      <c r="A5799" s="31"/>
      <c r="B5799" s="32"/>
      <c r="C5799" s="71" t="s">
        <v>8408</v>
      </c>
      <c r="D5799" s="65"/>
      <c r="E5799" s="65">
        <v>7.92</v>
      </c>
      <c r="F5799" s="34"/>
      <c r="G5799" s="34"/>
      <c r="H5799" s="33"/>
      <c r="I5799" s="33"/>
      <c r="J5799" s="33"/>
      <c r="K5799" s="33"/>
    </row>
    <row r="5800" spans="1:11" outlineLevel="1" x14ac:dyDescent="0.2">
      <c r="A5800" s="31"/>
      <c r="B5800" s="32"/>
      <c r="C5800" s="71" t="s">
        <v>9053</v>
      </c>
      <c r="D5800" s="65"/>
      <c r="E5800" s="65">
        <v>5.38</v>
      </c>
      <c r="F5800" s="34"/>
      <c r="G5800" s="34"/>
      <c r="H5800" s="33"/>
      <c r="I5800" s="33"/>
      <c r="J5800" s="33"/>
      <c r="K5800" s="33"/>
    </row>
    <row r="5801" spans="1:11" outlineLevel="1" x14ac:dyDescent="0.2">
      <c r="A5801" s="31"/>
      <c r="B5801" s="32"/>
      <c r="C5801" s="71" t="s">
        <v>8982</v>
      </c>
      <c r="D5801" s="65"/>
      <c r="E5801" s="65">
        <v>15.6</v>
      </c>
      <c r="F5801" s="34"/>
      <c r="G5801" s="34"/>
      <c r="H5801" s="33"/>
      <c r="I5801" s="33"/>
      <c r="J5801" s="33"/>
      <c r="K5801" s="33"/>
    </row>
    <row r="5802" spans="1:11" outlineLevel="1" x14ac:dyDescent="0.2">
      <c r="A5802" s="31"/>
      <c r="B5802" s="32"/>
      <c r="C5802" s="71" t="s">
        <v>5219</v>
      </c>
      <c r="D5802" s="65"/>
      <c r="E5802" s="65">
        <v>1.2</v>
      </c>
      <c r="F5802" s="34"/>
      <c r="G5802" s="34"/>
      <c r="H5802" s="33"/>
      <c r="I5802" s="33"/>
      <c r="J5802" s="33"/>
      <c r="K5802" s="33"/>
    </row>
    <row r="5803" spans="1:11" outlineLevel="1" x14ac:dyDescent="0.2">
      <c r="A5803" s="31"/>
      <c r="B5803" s="32"/>
      <c r="C5803" s="71" t="s">
        <v>8983</v>
      </c>
      <c r="D5803" s="65"/>
      <c r="E5803" s="65">
        <v>11.88</v>
      </c>
      <c r="F5803" s="34"/>
      <c r="G5803" s="34"/>
      <c r="H5803" s="33"/>
      <c r="I5803" s="33"/>
      <c r="J5803" s="33"/>
      <c r="K5803" s="33"/>
    </row>
    <row r="5804" spans="1:11" outlineLevel="1" x14ac:dyDescent="0.2">
      <c r="A5804" s="31"/>
      <c r="B5804" s="32"/>
      <c r="C5804" s="71" t="s">
        <v>8984</v>
      </c>
      <c r="D5804" s="65"/>
      <c r="E5804" s="65">
        <v>13.29</v>
      </c>
      <c r="F5804" s="34"/>
      <c r="G5804" s="34"/>
      <c r="H5804" s="33"/>
      <c r="I5804" s="33"/>
      <c r="J5804" s="33"/>
      <c r="K5804" s="33"/>
    </row>
    <row r="5805" spans="1:11" outlineLevel="1" x14ac:dyDescent="0.2">
      <c r="A5805" s="31"/>
      <c r="B5805" s="32"/>
      <c r="C5805" s="71" t="s">
        <v>8985</v>
      </c>
      <c r="D5805" s="65"/>
      <c r="E5805" s="65">
        <v>-6.17</v>
      </c>
      <c r="F5805" s="34"/>
      <c r="G5805" s="34"/>
      <c r="H5805" s="33"/>
      <c r="I5805" s="33"/>
      <c r="J5805" s="33"/>
      <c r="K5805" s="33"/>
    </row>
    <row r="5806" spans="1:11" outlineLevel="1" x14ac:dyDescent="0.2">
      <c r="A5806" s="31"/>
      <c r="B5806" s="32"/>
      <c r="C5806" s="71" t="s">
        <v>9054</v>
      </c>
      <c r="D5806" s="65"/>
      <c r="E5806" s="65">
        <v>9.52</v>
      </c>
      <c r="F5806" s="34"/>
      <c r="G5806" s="34"/>
      <c r="H5806" s="33"/>
      <c r="I5806" s="33"/>
      <c r="J5806" s="33"/>
      <c r="K5806" s="33"/>
    </row>
    <row r="5807" spans="1:11" outlineLevel="1" x14ac:dyDescent="0.2">
      <c r="A5807" s="31"/>
      <c r="B5807" s="32"/>
      <c r="C5807" s="71" t="s">
        <v>8409</v>
      </c>
      <c r="D5807" s="65"/>
      <c r="E5807" s="65">
        <v>7.54</v>
      </c>
      <c r="F5807" s="34"/>
      <c r="G5807" s="34"/>
      <c r="H5807" s="33"/>
      <c r="I5807" s="33"/>
      <c r="J5807" s="33"/>
      <c r="K5807" s="33"/>
    </row>
    <row r="5808" spans="1:11" outlineLevel="1" x14ac:dyDescent="0.2">
      <c r="A5808" s="31"/>
      <c r="B5808" s="32"/>
      <c r="C5808" s="71" t="s">
        <v>9055</v>
      </c>
      <c r="D5808" s="65"/>
      <c r="E5808" s="65">
        <v>5.2</v>
      </c>
      <c r="F5808" s="34"/>
      <c r="G5808" s="34"/>
      <c r="H5808" s="33"/>
      <c r="I5808" s="33"/>
      <c r="J5808" s="33"/>
      <c r="K5808" s="33"/>
    </row>
    <row r="5809" spans="1:11" outlineLevel="1" x14ac:dyDescent="0.2">
      <c r="A5809" s="31"/>
      <c r="B5809" s="32"/>
      <c r="C5809" s="71" t="s">
        <v>9056</v>
      </c>
      <c r="D5809" s="65"/>
      <c r="E5809" s="65">
        <v>9.6999999999999993</v>
      </c>
      <c r="F5809" s="34"/>
      <c r="G5809" s="34"/>
      <c r="H5809" s="33"/>
      <c r="I5809" s="33"/>
      <c r="J5809" s="33"/>
      <c r="K5809" s="33"/>
    </row>
    <row r="5810" spans="1:11" outlineLevel="1" x14ac:dyDescent="0.2">
      <c r="A5810" s="31"/>
      <c r="B5810" s="32"/>
      <c r="C5810" s="71" t="s">
        <v>9057</v>
      </c>
      <c r="D5810" s="65"/>
      <c r="E5810" s="65">
        <v>13.82</v>
      </c>
      <c r="F5810" s="34"/>
      <c r="G5810" s="34"/>
      <c r="H5810" s="33"/>
      <c r="I5810" s="33"/>
      <c r="J5810" s="33"/>
      <c r="K5810" s="33"/>
    </row>
    <row r="5811" spans="1:11" outlineLevel="1" x14ac:dyDescent="0.2">
      <c r="A5811" s="31"/>
      <c r="B5811" s="32"/>
      <c r="C5811" s="71" t="s">
        <v>9058</v>
      </c>
      <c r="D5811" s="65"/>
      <c r="E5811" s="65">
        <v>8.34</v>
      </c>
      <c r="F5811" s="34"/>
      <c r="G5811" s="34"/>
      <c r="H5811" s="33"/>
      <c r="I5811" s="33"/>
      <c r="J5811" s="33"/>
      <c r="K5811" s="33"/>
    </row>
    <row r="5812" spans="1:11" outlineLevel="1" x14ac:dyDescent="0.2">
      <c r="A5812" s="31"/>
      <c r="B5812" s="32"/>
      <c r="C5812" s="71" t="s">
        <v>9059</v>
      </c>
      <c r="D5812" s="65"/>
      <c r="E5812" s="65">
        <v>6.74</v>
      </c>
      <c r="F5812" s="34"/>
      <c r="G5812" s="34"/>
      <c r="H5812" s="33"/>
      <c r="I5812" s="33"/>
      <c r="J5812" s="33"/>
      <c r="K5812" s="33"/>
    </row>
    <row r="5813" spans="1:11" outlineLevel="1" x14ac:dyDescent="0.2">
      <c r="A5813" s="31"/>
      <c r="B5813" s="32"/>
      <c r="C5813" s="71" t="s">
        <v>9060</v>
      </c>
      <c r="D5813" s="65"/>
      <c r="E5813" s="65">
        <v>4.5999999999999996</v>
      </c>
      <c r="F5813" s="34"/>
      <c r="G5813" s="34"/>
      <c r="H5813" s="33"/>
      <c r="I5813" s="33"/>
      <c r="J5813" s="33"/>
      <c r="K5813" s="33"/>
    </row>
    <row r="5814" spans="1:11" outlineLevel="1" x14ac:dyDescent="0.2">
      <c r="A5814" s="31"/>
      <c r="B5814" s="32"/>
      <c r="C5814" s="71" t="s">
        <v>8986</v>
      </c>
      <c r="D5814" s="65"/>
      <c r="E5814" s="65">
        <v>18.66</v>
      </c>
      <c r="F5814" s="34"/>
      <c r="G5814" s="34"/>
      <c r="H5814" s="33"/>
      <c r="I5814" s="33"/>
      <c r="J5814" s="33"/>
      <c r="K5814" s="33"/>
    </row>
    <row r="5815" spans="1:11" outlineLevel="1" x14ac:dyDescent="0.2">
      <c r="A5815" s="31"/>
      <c r="B5815" s="32"/>
      <c r="C5815" s="71" t="s">
        <v>8987</v>
      </c>
      <c r="D5815" s="65"/>
      <c r="E5815" s="65">
        <v>8.73</v>
      </c>
      <c r="F5815" s="34"/>
      <c r="G5815" s="34"/>
      <c r="H5815" s="33"/>
      <c r="I5815" s="33"/>
      <c r="J5815" s="33"/>
      <c r="K5815" s="33"/>
    </row>
    <row r="5816" spans="1:11" outlineLevel="1" x14ac:dyDescent="0.2">
      <c r="A5816" s="31"/>
      <c r="B5816" s="32"/>
      <c r="C5816" s="71" t="s">
        <v>8988</v>
      </c>
      <c r="D5816" s="65"/>
      <c r="E5816" s="65">
        <v>14.66</v>
      </c>
      <c r="F5816" s="34"/>
      <c r="G5816" s="34"/>
      <c r="H5816" s="33"/>
      <c r="I5816" s="33"/>
      <c r="J5816" s="33"/>
      <c r="K5816" s="33"/>
    </row>
    <row r="5817" spans="1:11" outlineLevel="1" x14ac:dyDescent="0.2">
      <c r="A5817" s="31"/>
      <c r="B5817" s="32"/>
      <c r="C5817" s="71" t="s">
        <v>8989</v>
      </c>
      <c r="D5817" s="65"/>
      <c r="E5817" s="65">
        <v>18.079999999999998</v>
      </c>
      <c r="F5817" s="34"/>
      <c r="G5817" s="34"/>
      <c r="H5817" s="33"/>
      <c r="I5817" s="33"/>
      <c r="J5817" s="33"/>
      <c r="K5817" s="33"/>
    </row>
    <row r="5818" spans="1:11" outlineLevel="1" x14ac:dyDescent="0.2">
      <c r="A5818" s="31"/>
      <c r="B5818" s="32"/>
      <c r="C5818" s="71" t="s">
        <v>9061</v>
      </c>
      <c r="D5818" s="65"/>
      <c r="E5818" s="65">
        <v>7.28</v>
      </c>
      <c r="F5818" s="34"/>
      <c r="G5818" s="34"/>
      <c r="H5818" s="33"/>
      <c r="I5818" s="33"/>
      <c r="J5818" s="33"/>
      <c r="K5818" s="33"/>
    </row>
    <row r="5819" spans="1:11" outlineLevel="1" x14ac:dyDescent="0.2">
      <c r="A5819" s="31"/>
      <c r="B5819" s="32"/>
      <c r="C5819" s="71" t="s">
        <v>8410</v>
      </c>
      <c r="D5819" s="65"/>
      <c r="E5819" s="65">
        <v>9.36</v>
      </c>
      <c r="F5819" s="34"/>
      <c r="G5819" s="34"/>
      <c r="H5819" s="33"/>
      <c r="I5819" s="33"/>
      <c r="J5819" s="33"/>
      <c r="K5819" s="33"/>
    </row>
    <row r="5820" spans="1:11" outlineLevel="1" x14ac:dyDescent="0.2">
      <c r="A5820" s="31"/>
      <c r="B5820" s="32"/>
      <c r="C5820" s="71" t="s">
        <v>9062</v>
      </c>
      <c r="D5820" s="65"/>
      <c r="E5820" s="65">
        <v>9.08</v>
      </c>
      <c r="F5820" s="34"/>
      <c r="G5820" s="34"/>
      <c r="H5820" s="33"/>
      <c r="I5820" s="33"/>
      <c r="J5820" s="33"/>
      <c r="K5820" s="33"/>
    </row>
    <row r="5821" spans="1:11" outlineLevel="1" x14ac:dyDescent="0.2">
      <c r="A5821" s="31"/>
      <c r="B5821" s="32"/>
      <c r="C5821" s="71" t="s">
        <v>8990</v>
      </c>
      <c r="D5821" s="65"/>
      <c r="E5821" s="65">
        <v>15.46</v>
      </c>
      <c r="F5821" s="34"/>
      <c r="G5821" s="34"/>
      <c r="H5821" s="33"/>
      <c r="I5821" s="33"/>
      <c r="J5821" s="33"/>
      <c r="K5821" s="33"/>
    </row>
    <row r="5822" spans="1:11" outlineLevel="1" x14ac:dyDescent="0.2">
      <c r="A5822" s="31"/>
      <c r="B5822" s="32"/>
      <c r="C5822" s="71" t="s">
        <v>8991</v>
      </c>
      <c r="D5822" s="65"/>
      <c r="E5822" s="65">
        <v>6.2</v>
      </c>
      <c r="F5822" s="34"/>
      <c r="G5822" s="34"/>
      <c r="H5822" s="33"/>
      <c r="I5822" s="33"/>
      <c r="J5822" s="33"/>
      <c r="K5822" s="33"/>
    </row>
    <row r="5823" spans="1:11" outlineLevel="1" x14ac:dyDescent="0.2">
      <c r="A5823" s="31"/>
      <c r="B5823" s="32"/>
      <c r="C5823" s="71" t="s">
        <v>9063</v>
      </c>
      <c r="D5823" s="65"/>
      <c r="E5823" s="65">
        <v>7.28</v>
      </c>
      <c r="F5823" s="34"/>
      <c r="G5823" s="34"/>
      <c r="H5823" s="33"/>
      <c r="I5823" s="33"/>
      <c r="J5823" s="33"/>
      <c r="K5823" s="33"/>
    </row>
    <row r="5824" spans="1:11" outlineLevel="1" x14ac:dyDescent="0.2">
      <c r="A5824" s="31"/>
      <c r="B5824" s="32"/>
      <c r="C5824" s="71" t="s">
        <v>8411</v>
      </c>
      <c r="D5824" s="65"/>
      <c r="E5824" s="65">
        <v>9.36</v>
      </c>
      <c r="F5824" s="34"/>
      <c r="G5824" s="34"/>
      <c r="H5824" s="33"/>
      <c r="I5824" s="33"/>
      <c r="J5824" s="33"/>
      <c r="K5824" s="33"/>
    </row>
    <row r="5825" spans="1:11" outlineLevel="1" x14ac:dyDescent="0.2">
      <c r="A5825" s="31"/>
      <c r="B5825" s="32"/>
      <c r="C5825" s="71" t="s">
        <v>9064</v>
      </c>
      <c r="D5825" s="65"/>
      <c r="E5825" s="65">
        <v>9.1</v>
      </c>
      <c r="F5825" s="34"/>
      <c r="G5825" s="34"/>
      <c r="H5825" s="33"/>
      <c r="I5825" s="33"/>
      <c r="J5825" s="33"/>
      <c r="K5825" s="33"/>
    </row>
    <row r="5826" spans="1:11" outlineLevel="1" x14ac:dyDescent="0.2">
      <c r="A5826" s="31"/>
      <c r="B5826" s="32"/>
      <c r="C5826" s="71" t="s">
        <v>8993</v>
      </c>
      <c r="D5826" s="65"/>
      <c r="E5826" s="65">
        <v>4.3</v>
      </c>
      <c r="F5826" s="34"/>
      <c r="G5826" s="34"/>
      <c r="H5826" s="33"/>
      <c r="I5826" s="33"/>
      <c r="J5826" s="33"/>
      <c r="K5826" s="33"/>
    </row>
    <row r="5827" spans="1:11" outlineLevel="1" x14ac:dyDescent="0.2">
      <c r="A5827" s="31"/>
      <c r="B5827" s="32"/>
      <c r="C5827" s="71" t="s">
        <v>926</v>
      </c>
      <c r="D5827" s="65"/>
      <c r="E5827" s="65"/>
      <c r="F5827" s="34"/>
      <c r="G5827" s="34"/>
      <c r="H5827" s="33"/>
      <c r="I5827" s="33"/>
      <c r="J5827" s="33"/>
      <c r="K5827" s="33"/>
    </row>
    <row r="5828" spans="1:11" outlineLevel="1" x14ac:dyDescent="0.2">
      <c r="A5828" s="31"/>
      <c r="B5828" s="32"/>
      <c r="C5828" s="71" t="s">
        <v>8994</v>
      </c>
      <c r="D5828" s="65"/>
      <c r="E5828" s="65">
        <v>26.98</v>
      </c>
      <c r="F5828" s="34"/>
      <c r="G5828" s="34"/>
      <c r="H5828" s="33"/>
      <c r="I5828" s="33"/>
      <c r="J5828" s="33"/>
      <c r="K5828" s="33"/>
    </row>
    <row r="5829" spans="1:11" outlineLevel="1" x14ac:dyDescent="0.2">
      <c r="A5829" s="31"/>
      <c r="B5829" s="32"/>
      <c r="C5829" s="71" t="s">
        <v>5219</v>
      </c>
      <c r="D5829" s="65"/>
      <c r="E5829" s="65">
        <v>1.2</v>
      </c>
      <c r="F5829" s="34"/>
      <c r="G5829" s="34"/>
      <c r="H5829" s="33"/>
      <c r="I5829" s="33"/>
      <c r="J5829" s="33"/>
      <c r="K5829" s="33"/>
    </row>
    <row r="5830" spans="1:11" outlineLevel="1" x14ac:dyDescent="0.2">
      <c r="A5830" s="31"/>
      <c r="B5830" s="32"/>
      <c r="C5830" s="71" t="s">
        <v>8995</v>
      </c>
      <c r="D5830" s="65"/>
      <c r="E5830" s="65">
        <v>18.62</v>
      </c>
      <c r="F5830" s="34"/>
      <c r="G5830" s="34"/>
      <c r="H5830" s="33"/>
      <c r="I5830" s="33"/>
      <c r="J5830" s="33"/>
      <c r="K5830" s="33"/>
    </row>
    <row r="5831" spans="1:11" outlineLevel="1" x14ac:dyDescent="0.2">
      <c r="A5831" s="31"/>
      <c r="B5831" s="32"/>
      <c r="C5831" s="71" t="s">
        <v>8997</v>
      </c>
      <c r="D5831" s="65"/>
      <c r="E5831" s="65">
        <v>19.12</v>
      </c>
      <c r="F5831" s="34"/>
      <c r="G5831" s="34"/>
      <c r="H5831" s="33"/>
      <c r="I5831" s="33"/>
      <c r="J5831" s="33"/>
      <c r="K5831" s="33"/>
    </row>
    <row r="5832" spans="1:11" outlineLevel="1" x14ac:dyDescent="0.2">
      <c r="A5832" s="31"/>
      <c r="B5832" s="32"/>
      <c r="C5832" s="71" t="s">
        <v>9065</v>
      </c>
      <c r="D5832" s="65"/>
      <c r="E5832" s="65">
        <v>9.66</v>
      </c>
      <c r="F5832" s="34"/>
      <c r="G5832" s="34"/>
      <c r="H5832" s="33"/>
      <c r="I5832" s="33"/>
      <c r="J5832" s="33"/>
      <c r="K5832" s="33"/>
    </row>
    <row r="5833" spans="1:11" outlineLevel="1" x14ac:dyDescent="0.2">
      <c r="A5833" s="31"/>
      <c r="B5833" s="32"/>
      <c r="C5833" s="71" t="s">
        <v>8412</v>
      </c>
      <c r="D5833" s="65"/>
      <c r="E5833" s="65">
        <v>7.8</v>
      </c>
      <c r="F5833" s="34"/>
      <c r="G5833" s="34"/>
      <c r="H5833" s="33"/>
      <c r="I5833" s="33"/>
      <c r="J5833" s="33"/>
      <c r="K5833" s="33"/>
    </row>
    <row r="5834" spans="1:11" outlineLevel="1" x14ac:dyDescent="0.2">
      <c r="A5834" s="31"/>
      <c r="B5834" s="32"/>
      <c r="C5834" s="71" t="s">
        <v>9066</v>
      </c>
      <c r="D5834" s="65"/>
      <c r="E5834" s="65">
        <v>5.42</v>
      </c>
      <c r="F5834" s="34"/>
      <c r="G5834" s="34"/>
      <c r="H5834" s="33"/>
      <c r="I5834" s="33"/>
      <c r="J5834" s="33"/>
      <c r="K5834" s="33"/>
    </row>
    <row r="5835" spans="1:11" outlineLevel="1" x14ac:dyDescent="0.2">
      <c r="A5835" s="31"/>
      <c r="B5835" s="32"/>
      <c r="C5835" s="71" t="s">
        <v>9067</v>
      </c>
      <c r="D5835" s="65"/>
      <c r="E5835" s="65">
        <v>8.92</v>
      </c>
      <c r="F5835" s="34"/>
      <c r="G5835" s="34"/>
      <c r="H5835" s="33"/>
      <c r="I5835" s="33"/>
      <c r="J5835" s="33"/>
      <c r="K5835" s="33"/>
    </row>
    <row r="5836" spans="1:11" outlineLevel="1" x14ac:dyDescent="0.2">
      <c r="A5836" s="31"/>
      <c r="B5836" s="32"/>
      <c r="C5836" s="71" t="s">
        <v>9068</v>
      </c>
      <c r="D5836" s="65"/>
      <c r="E5836" s="65">
        <v>10.06</v>
      </c>
      <c r="F5836" s="34"/>
      <c r="G5836" s="34"/>
      <c r="H5836" s="33"/>
      <c r="I5836" s="33"/>
      <c r="J5836" s="33"/>
      <c r="K5836" s="33"/>
    </row>
    <row r="5837" spans="1:11" outlineLevel="1" x14ac:dyDescent="0.2">
      <c r="A5837" s="31"/>
      <c r="B5837" s="32"/>
      <c r="C5837" s="71" t="s">
        <v>9069</v>
      </c>
      <c r="D5837" s="65"/>
      <c r="E5837" s="65">
        <v>8.36</v>
      </c>
      <c r="F5837" s="34"/>
      <c r="G5837" s="34"/>
      <c r="H5837" s="33"/>
      <c r="I5837" s="33"/>
      <c r="J5837" s="33"/>
      <c r="K5837" s="33"/>
    </row>
    <row r="5838" spans="1:11" outlineLevel="1" x14ac:dyDescent="0.2">
      <c r="A5838" s="31"/>
      <c r="B5838" s="32"/>
      <c r="C5838" s="71" t="s">
        <v>8998</v>
      </c>
      <c r="D5838" s="65"/>
      <c r="E5838" s="65">
        <v>19.829999999999998</v>
      </c>
      <c r="F5838" s="34"/>
      <c r="G5838" s="34"/>
      <c r="H5838" s="33"/>
      <c r="I5838" s="33"/>
      <c r="J5838" s="33"/>
      <c r="K5838" s="33"/>
    </row>
    <row r="5839" spans="1:11" outlineLevel="1" x14ac:dyDescent="0.2">
      <c r="A5839" s="31"/>
      <c r="B5839" s="32"/>
      <c r="C5839" s="71" t="s">
        <v>8999</v>
      </c>
      <c r="D5839" s="65"/>
      <c r="E5839" s="65">
        <v>0.9</v>
      </c>
      <c r="F5839" s="34"/>
      <c r="G5839" s="34"/>
      <c r="H5839" s="33"/>
      <c r="I5839" s="33"/>
      <c r="J5839" s="33"/>
      <c r="K5839" s="33"/>
    </row>
    <row r="5840" spans="1:11" outlineLevel="1" x14ac:dyDescent="0.2">
      <c r="A5840" s="31"/>
      <c r="B5840" s="32"/>
      <c r="C5840" s="71" t="s">
        <v>9000</v>
      </c>
      <c r="D5840" s="65"/>
      <c r="E5840" s="65">
        <v>14.26</v>
      </c>
      <c r="F5840" s="34"/>
      <c r="G5840" s="34"/>
      <c r="H5840" s="33"/>
      <c r="I5840" s="33"/>
      <c r="J5840" s="33"/>
      <c r="K5840" s="33"/>
    </row>
    <row r="5841" spans="1:11" outlineLevel="1" x14ac:dyDescent="0.2">
      <c r="A5841" s="31"/>
      <c r="B5841" s="32"/>
      <c r="C5841" s="71" t="s">
        <v>9002</v>
      </c>
      <c r="D5841" s="65"/>
      <c r="E5841" s="65">
        <v>5.78</v>
      </c>
      <c r="F5841" s="34"/>
      <c r="G5841" s="34"/>
      <c r="H5841" s="33"/>
      <c r="I5841" s="33"/>
      <c r="J5841" s="33"/>
      <c r="K5841" s="33"/>
    </row>
    <row r="5842" spans="1:11" outlineLevel="1" x14ac:dyDescent="0.2">
      <c r="A5842" s="31"/>
      <c r="B5842" s="32"/>
      <c r="C5842" s="71" t="s">
        <v>9003</v>
      </c>
      <c r="D5842" s="65"/>
      <c r="E5842" s="65">
        <v>21.19</v>
      </c>
      <c r="F5842" s="34"/>
      <c r="G5842" s="34"/>
      <c r="H5842" s="33"/>
      <c r="I5842" s="33"/>
      <c r="J5842" s="33"/>
      <c r="K5842" s="33"/>
    </row>
    <row r="5843" spans="1:11" outlineLevel="1" x14ac:dyDescent="0.2">
      <c r="A5843" s="31"/>
      <c r="B5843" s="32"/>
      <c r="C5843" s="71" t="s">
        <v>9005</v>
      </c>
      <c r="D5843" s="65"/>
      <c r="E5843" s="65">
        <v>13.44</v>
      </c>
      <c r="F5843" s="34"/>
      <c r="G5843" s="34"/>
      <c r="H5843" s="33"/>
      <c r="I5843" s="33"/>
      <c r="J5843" s="33"/>
      <c r="K5843" s="33"/>
    </row>
    <row r="5844" spans="1:11" outlineLevel="1" x14ac:dyDescent="0.2">
      <c r="A5844" s="31"/>
      <c r="B5844" s="32"/>
      <c r="C5844" s="71" t="s">
        <v>938</v>
      </c>
      <c r="D5844" s="65"/>
      <c r="E5844" s="65"/>
      <c r="F5844" s="34"/>
      <c r="G5844" s="34"/>
      <c r="H5844" s="33"/>
      <c r="I5844" s="33"/>
      <c r="J5844" s="33"/>
      <c r="K5844" s="33"/>
    </row>
    <row r="5845" spans="1:11" outlineLevel="1" x14ac:dyDescent="0.2">
      <c r="A5845" s="31"/>
      <c r="B5845" s="32"/>
      <c r="C5845" s="71" t="s">
        <v>9006</v>
      </c>
      <c r="D5845" s="65"/>
      <c r="E5845" s="65">
        <v>15.92</v>
      </c>
      <c r="F5845" s="34"/>
      <c r="G5845" s="34"/>
      <c r="H5845" s="33"/>
      <c r="I5845" s="33"/>
      <c r="J5845" s="33"/>
      <c r="K5845" s="33"/>
    </row>
    <row r="5846" spans="1:11" outlineLevel="1" x14ac:dyDescent="0.2">
      <c r="A5846" s="31"/>
      <c r="B5846" s="32"/>
      <c r="C5846" s="71" t="s">
        <v>9007</v>
      </c>
      <c r="D5846" s="65"/>
      <c r="E5846" s="65">
        <v>0.56000000000000005</v>
      </c>
      <c r="F5846" s="34"/>
      <c r="G5846" s="34"/>
      <c r="H5846" s="33"/>
      <c r="I5846" s="33"/>
      <c r="J5846" s="33"/>
      <c r="K5846" s="33"/>
    </row>
    <row r="5847" spans="1:11" outlineLevel="1" x14ac:dyDescent="0.2">
      <c r="A5847" s="31"/>
      <c r="B5847" s="32"/>
      <c r="C5847" s="71" t="s">
        <v>9008</v>
      </c>
      <c r="D5847" s="65"/>
      <c r="E5847" s="65">
        <v>27.04</v>
      </c>
      <c r="F5847" s="34"/>
      <c r="G5847" s="34"/>
      <c r="H5847" s="33"/>
      <c r="I5847" s="33"/>
      <c r="J5847" s="33"/>
      <c r="K5847" s="33"/>
    </row>
    <row r="5848" spans="1:11" outlineLevel="1" x14ac:dyDescent="0.2">
      <c r="A5848" s="31"/>
      <c r="B5848" s="32"/>
      <c r="C5848" s="71" t="s">
        <v>9010</v>
      </c>
      <c r="D5848" s="65"/>
      <c r="E5848" s="65">
        <v>18.899999999999999</v>
      </c>
      <c r="F5848" s="34"/>
      <c r="G5848" s="34"/>
      <c r="H5848" s="33"/>
      <c r="I5848" s="33"/>
      <c r="J5848" s="33"/>
      <c r="K5848" s="33"/>
    </row>
    <row r="5849" spans="1:11" outlineLevel="1" x14ac:dyDescent="0.2">
      <c r="A5849" s="31"/>
      <c r="B5849" s="32"/>
      <c r="C5849" s="71" t="s">
        <v>9070</v>
      </c>
      <c r="D5849" s="65"/>
      <c r="E5849" s="65">
        <v>9.3800000000000008</v>
      </c>
      <c r="F5849" s="34"/>
      <c r="G5849" s="34"/>
      <c r="H5849" s="33"/>
      <c r="I5849" s="33"/>
      <c r="J5849" s="33"/>
      <c r="K5849" s="33"/>
    </row>
    <row r="5850" spans="1:11" outlineLevel="1" x14ac:dyDescent="0.2">
      <c r="A5850" s="31"/>
      <c r="B5850" s="32"/>
      <c r="C5850" s="71" t="s">
        <v>8413</v>
      </c>
      <c r="D5850" s="65"/>
      <c r="E5850" s="65">
        <v>7.7</v>
      </c>
      <c r="F5850" s="34"/>
      <c r="G5850" s="34"/>
      <c r="H5850" s="33"/>
      <c r="I5850" s="33"/>
      <c r="J5850" s="33"/>
      <c r="K5850" s="33"/>
    </row>
    <row r="5851" spans="1:11" outlineLevel="1" x14ac:dyDescent="0.2">
      <c r="A5851" s="31"/>
      <c r="B5851" s="32"/>
      <c r="C5851" s="71" t="s">
        <v>9071</v>
      </c>
      <c r="D5851" s="65"/>
      <c r="E5851" s="65">
        <v>5.36</v>
      </c>
      <c r="F5851" s="34"/>
      <c r="G5851" s="34"/>
      <c r="H5851" s="33"/>
      <c r="I5851" s="33"/>
      <c r="J5851" s="33"/>
      <c r="K5851" s="33"/>
    </row>
    <row r="5852" spans="1:11" outlineLevel="1" x14ac:dyDescent="0.2">
      <c r="A5852" s="31"/>
      <c r="B5852" s="32"/>
      <c r="C5852" s="71" t="s">
        <v>9072</v>
      </c>
      <c r="D5852" s="65"/>
      <c r="E5852" s="65">
        <v>9.1999999999999993</v>
      </c>
      <c r="F5852" s="34"/>
      <c r="G5852" s="34"/>
      <c r="H5852" s="33"/>
      <c r="I5852" s="33"/>
      <c r="J5852" s="33"/>
      <c r="K5852" s="33"/>
    </row>
    <row r="5853" spans="1:11" outlineLevel="1" x14ac:dyDescent="0.2">
      <c r="A5853" s="31"/>
      <c r="B5853" s="32"/>
      <c r="C5853" s="71" t="s">
        <v>9073</v>
      </c>
      <c r="D5853" s="65"/>
      <c r="E5853" s="65">
        <v>13.96</v>
      </c>
      <c r="F5853" s="34"/>
      <c r="G5853" s="34"/>
      <c r="H5853" s="33"/>
      <c r="I5853" s="33"/>
      <c r="J5853" s="33"/>
      <c r="K5853" s="33"/>
    </row>
    <row r="5854" spans="1:11" outlineLevel="1" x14ac:dyDescent="0.2">
      <c r="A5854" s="31"/>
      <c r="B5854" s="32"/>
      <c r="C5854" s="71" t="s">
        <v>9074</v>
      </c>
      <c r="D5854" s="65"/>
      <c r="E5854" s="65">
        <v>8.3000000000000007</v>
      </c>
      <c r="F5854" s="34"/>
      <c r="G5854" s="34"/>
      <c r="H5854" s="33"/>
      <c r="I5854" s="33"/>
      <c r="J5854" s="33"/>
      <c r="K5854" s="33"/>
    </row>
    <row r="5855" spans="1:11" outlineLevel="1" x14ac:dyDescent="0.2">
      <c r="A5855" s="31"/>
      <c r="B5855" s="32"/>
      <c r="C5855" s="71" t="s">
        <v>9011</v>
      </c>
      <c r="D5855" s="65"/>
      <c r="E5855" s="65">
        <v>21.31</v>
      </c>
      <c r="F5855" s="34"/>
      <c r="G5855" s="34"/>
      <c r="H5855" s="33"/>
      <c r="I5855" s="33"/>
      <c r="J5855" s="33"/>
      <c r="K5855" s="33"/>
    </row>
    <row r="5856" spans="1:11" outlineLevel="1" x14ac:dyDescent="0.2">
      <c r="A5856" s="31"/>
      <c r="B5856" s="32"/>
      <c r="C5856" s="71" t="s">
        <v>9012</v>
      </c>
      <c r="D5856" s="65"/>
      <c r="E5856" s="65">
        <v>0.6</v>
      </c>
      <c r="F5856" s="34"/>
      <c r="G5856" s="34"/>
      <c r="H5856" s="33"/>
      <c r="I5856" s="33"/>
      <c r="J5856" s="33"/>
      <c r="K5856" s="33"/>
    </row>
    <row r="5857" spans="1:11" outlineLevel="1" x14ac:dyDescent="0.2">
      <c r="A5857" s="31"/>
      <c r="B5857" s="32"/>
      <c r="C5857" s="71" t="s">
        <v>9013</v>
      </c>
      <c r="D5857" s="65"/>
      <c r="E5857" s="65">
        <v>15.93</v>
      </c>
      <c r="F5857" s="34"/>
      <c r="G5857" s="34"/>
      <c r="H5857" s="33"/>
      <c r="I5857" s="33"/>
      <c r="J5857" s="33"/>
      <c r="K5857" s="33"/>
    </row>
    <row r="5858" spans="1:11" outlineLevel="1" x14ac:dyDescent="0.2">
      <c r="A5858" s="31"/>
      <c r="B5858" s="32"/>
      <c r="C5858" s="71" t="s">
        <v>9015</v>
      </c>
      <c r="D5858" s="65"/>
      <c r="E5858" s="65">
        <v>5.78</v>
      </c>
      <c r="F5858" s="34"/>
      <c r="G5858" s="34"/>
      <c r="H5858" s="33"/>
      <c r="I5858" s="33"/>
      <c r="J5858" s="33"/>
      <c r="K5858" s="33"/>
    </row>
    <row r="5859" spans="1:11" outlineLevel="1" x14ac:dyDescent="0.2">
      <c r="A5859" s="31"/>
      <c r="B5859" s="32"/>
      <c r="C5859" s="71" t="s">
        <v>9016</v>
      </c>
      <c r="D5859" s="65"/>
      <c r="E5859" s="65">
        <v>20.65</v>
      </c>
      <c r="F5859" s="34"/>
      <c r="G5859" s="34"/>
      <c r="H5859" s="33"/>
      <c r="I5859" s="33"/>
      <c r="J5859" s="33"/>
      <c r="K5859" s="33"/>
    </row>
    <row r="5860" spans="1:11" outlineLevel="1" x14ac:dyDescent="0.2">
      <c r="A5860" s="31"/>
      <c r="B5860" s="32"/>
      <c r="C5860" s="71" t="s">
        <v>9018</v>
      </c>
      <c r="D5860" s="65"/>
      <c r="E5860" s="65">
        <v>13.38</v>
      </c>
      <c r="F5860" s="34"/>
      <c r="G5860" s="34"/>
      <c r="H5860" s="33"/>
      <c r="I5860" s="33"/>
      <c r="J5860" s="33"/>
      <c r="K5860" s="33"/>
    </row>
    <row r="5861" spans="1:11" outlineLevel="1" x14ac:dyDescent="0.2">
      <c r="A5861" s="31"/>
      <c r="B5861" s="32"/>
      <c r="C5861" s="71" t="s">
        <v>950</v>
      </c>
      <c r="D5861" s="65"/>
      <c r="E5861" s="65"/>
      <c r="F5861" s="34"/>
      <c r="G5861" s="34"/>
      <c r="H5861" s="33"/>
      <c r="I5861" s="33"/>
      <c r="J5861" s="33"/>
      <c r="K5861" s="33"/>
    </row>
    <row r="5862" spans="1:11" outlineLevel="1" x14ac:dyDescent="0.2">
      <c r="A5862" s="31"/>
      <c r="B5862" s="32"/>
      <c r="C5862" s="71" t="s">
        <v>9019</v>
      </c>
      <c r="D5862" s="65"/>
      <c r="E5862" s="65">
        <v>14.81</v>
      </c>
      <c r="F5862" s="34"/>
      <c r="G5862" s="34"/>
      <c r="H5862" s="33"/>
      <c r="I5862" s="33"/>
      <c r="J5862" s="33"/>
      <c r="K5862" s="33"/>
    </row>
    <row r="5863" spans="1:11" outlineLevel="1" x14ac:dyDescent="0.2">
      <c r="A5863" s="31"/>
      <c r="B5863" s="32"/>
      <c r="C5863" s="71" t="s">
        <v>9007</v>
      </c>
      <c r="D5863" s="65"/>
      <c r="E5863" s="65">
        <v>0.56000000000000005</v>
      </c>
      <c r="F5863" s="34"/>
      <c r="G5863" s="34"/>
      <c r="H5863" s="33"/>
      <c r="I5863" s="33"/>
      <c r="J5863" s="33"/>
      <c r="K5863" s="33"/>
    </row>
    <row r="5864" spans="1:11" outlineLevel="1" x14ac:dyDescent="0.2">
      <c r="A5864" s="31"/>
      <c r="B5864" s="32"/>
      <c r="C5864" s="71" t="s">
        <v>9020</v>
      </c>
      <c r="D5864" s="65"/>
      <c r="E5864" s="65">
        <v>26.19</v>
      </c>
      <c r="F5864" s="34"/>
      <c r="G5864" s="34"/>
      <c r="H5864" s="33"/>
      <c r="I5864" s="33"/>
      <c r="J5864" s="33"/>
      <c r="K5864" s="33"/>
    </row>
    <row r="5865" spans="1:11" outlineLevel="1" x14ac:dyDescent="0.2">
      <c r="A5865" s="31"/>
      <c r="B5865" s="32"/>
      <c r="C5865" s="71" t="s">
        <v>9022</v>
      </c>
      <c r="D5865" s="65"/>
      <c r="E5865" s="65">
        <v>18.78</v>
      </c>
      <c r="F5865" s="34"/>
      <c r="G5865" s="34"/>
      <c r="H5865" s="33"/>
      <c r="I5865" s="33"/>
      <c r="J5865" s="33"/>
      <c r="K5865" s="33"/>
    </row>
    <row r="5866" spans="1:11" outlineLevel="1" x14ac:dyDescent="0.2">
      <c r="A5866" s="31"/>
      <c r="B5866" s="32"/>
      <c r="C5866" s="71" t="s">
        <v>9075</v>
      </c>
      <c r="D5866" s="65"/>
      <c r="E5866" s="65">
        <v>8.82</v>
      </c>
      <c r="F5866" s="34"/>
      <c r="G5866" s="34"/>
      <c r="H5866" s="33"/>
      <c r="I5866" s="33"/>
      <c r="J5866" s="33"/>
      <c r="K5866" s="33"/>
    </row>
    <row r="5867" spans="1:11" outlineLevel="1" x14ac:dyDescent="0.2">
      <c r="A5867" s="31"/>
      <c r="B5867" s="32"/>
      <c r="C5867" s="71" t="s">
        <v>8414</v>
      </c>
      <c r="D5867" s="65"/>
      <c r="E5867" s="65">
        <v>7.1</v>
      </c>
      <c r="F5867" s="34"/>
      <c r="G5867" s="34"/>
      <c r="H5867" s="33"/>
      <c r="I5867" s="33"/>
      <c r="J5867" s="33"/>
      <c r="K5867" s="33"/>
    </row>
    <row r="5868" spans="1:11" outlineLevel="1" x14ac:dyDescent="0.2">
      <c r="A5868" s="31"/>
      <c r="B5868" s="32"/>
      <c r="C5868" s="71" t="s">
        <v>9076</v>
      </c>
      <c r="D5868" s="65"/>
      <c r="E5868" s="65">
        <v>5</v>
      </c>
      <c r="F5868" s="34"/>
      <c r="G5868" s="34"/>
      <c r="H5868" s="33"/>
      <c r="I5868" s="33"/>
      <c r="J5868" s="33"/>
      <c r="K5868" s="33"/>
    </row>
    <row r="5869" spans="1:11" outlineLevel="1" x14ac:dyDescent="0.2">
      <c r="A5869" s="31"/>
      <c r="B5869" s="32"/>
      <c r="C5869" s="71" t="s">
        <v>9077</v>
      </c>
      <c r="D5869" s="65"/>
      <c r="E5869" s="65">
        <v>10.3</v>
      </c>
      <c r="F5869" s="34"/>
      <c r="G5869" s="34"/>
      <c r="H5869" s="33"/>
      <c r="I5869" s="33"/>
      <c r="J5869" s="33"/>
      <c r="K5869" s="33"/>
    </row>
    <row r="5870" spans="1:11" outlineLevel="1" x14ac:dyDescent="0.2">
      <c r="A5870" s="31"/>
      <c r="B5870" s="32"/>
      <c r="C5870" s="71" t="s">
        <v>9078</v>
      </c>
      <c r="D5870" s="65"/>
      <c r="E5870" s="65">
        <v>12.34</v>
      </c>
      <c r="F5870" s="34"/>
      <c r="G5870" s="34"/>
      <c r="H5870" s="33"/>
      <c r="I5870" s="33"/>
      <c r="J5870" s="33"/>
      <c r="K5870" s="33"/>
    </row>
    <row r="5871" spans="1:11" outlineLevel="1" x14ac:dyDescent="0.2">
      <c r="A5871" s="31"/>
      <c r="B5871" s="32"/>
      <c r="C5871" s="71" t="s">
        <v>9079</v>
      </c>
      <c r="D5871" s="65"/>
      <c r="E5871" s="65">
        <v>8.7200000000000006</v>
      </c>
      <c r="F5871" s="34"/>
      <c r="G5871" s="34"/>
      <c r="H5871" s="33"/>
      <c r="I5871" s="33"/>
      <c r="J5871" s="33"/>
      <c r="K5871" s="33"/>
    </row>
    <row r="5872" spans="1:11" outlineLevel="1" x14ac:dyDescent="0.2">
      <c r="A5872" s="31"/>
      <c r="B5872" s="32"/>
      <c r="C5872" s="71" t="s">
        <v>9023</v>
      </c>
      <c r="D5872" s="65"/>
      <c r="E5872" s="65">
        <v>19.510000000000002</v>
      </c>
      <c r="F5872" s="34"/>
      <c r="G5872" s="34"/>
      <c r="H5872" s="33"/>
      <c r="I5872" s="33"/>
      <c r="J5872" s="33"/>
      <c r="K5872" s="33"/>
    </row>
    <row r="5873" spans="1:11" outlineLevel="1" x14ac:dyDescent="0.2">
      <c r="A5873" s="31"/>
      <c r="B5873" s="32"/>
      <c r="C5873" s="71" t="s">
        <v>9012</v>
      </c>
      <c r="D5873" s="65"/>
      <c r="E5873" s="65">
        <v>0.6</v>
      </c>
      <c r="F5873" s="34"/>
      <c r="G5873" s="34"/>
      <c r="H5873" s="33"/>
      <c r="I5873" s="33"/>
      <c r="J5873" s="33"/>
      <c r="K5873" s="33"/>
    </row>
    <row r="5874" spans="1:11" outlineLevel="1" x14ac:dyDescent="0.2">
      <c r="A5874" s="31"/>
      <c r="B5874" s="32"/>
      <c r="C5874" s="71" t="s">
        <v>9024</v>
      </c>
      <c r="D5874" s="65"/>
      <c r="E5874" s="65">
        <v>13.82</v>
      </c>
      <c r="F5874" s="34"/>
      <c r="G5874" s="34"/>
      <c r="H5874" s="33"/>
      <c r="I5874" s="33"/>
      <c r="J5874" s="33"/>
      <c r="K5874" s="33"/>
    </row>
    <row r="5875" spans="1:11" outlineLevel="1" x14ac:dyDescent="0.2">
      <c r="A5875" s="31"/>
      <c r="B5875" s="32"/>
      <c r="C5875" s="71" t="s">
        <v>5013</v>
      </c>
      <c r="D5875" s="65"/>
      <c r="E5875" s="65">
        <v>0.94</v>
      </c>
      <c r="F5875" s="34"/>
      <c r="G5875" s="34"/>
      <c r="H5875" s="33"/>
      <c r="I5875" s="33"/>
      <c r="J5875" s="33"/>
      <c r="K5875" s="33"/>
    </row>
    <row r="5876" spans="1:11" outlineLevel="1" x14ac:dyDescent="0.2">
      <c r="A5876" s="31"/>
      <c r="B5876" s="32"/>
      <c r="C5876" s="71" t="s">
        <v>9026</v>
      </c>
      <c r="D5876" s="65"/>
      <c r="E5876" s="65">
        <v>5.76</v>
      </c>
      <c r="F5876" s="34"/>
      <c r="G5876" s="34"/>
      <c r="H5876" s="33"/>
      <c r="I5876" s="33"/>
      <c r="J5876" s="33"/>
      <c r="K5876" s="33"/>
    </row>
    <row r="5877" spans="1:11" outlineLevel="1" x14ac:dyDescent="0.2">
      <c r="A5877" s="31"/>
      <c r="B5877" s="32"/>
      <c r="C5877" s="71" t="s">
        <v>9027</v>
      </c>
      <c r="D5877" s="65"/>
      <c r="E5877" s="65">
        <v>17.82</v>
      </c>
      <c r="F5877" s="34"/>
      <c r="G5877" s="34"/>
      <c r="H5877" s="33"/>
      <c r="I5877" s="33"/>
      <c r="J5877" s="33"/>
      <c r="K5877" s="33"/>
    </row>
    <row r="5878" spans="1:11" outlineLevel="1" x14ac:dyDescent="0.2">
      <c r="A5878" s="31"/>
      <c r="B5878" s="32"/>
      <c r="C5878" s="71" t="s">
        <v>9028</v>
      </c>
      <c r="D5878" s="65"/>
      <c r="E5878" s="65">
        <v>1.84</v>
      </c>
      <c r="F5878" s="34"/>
      <c r="G5878" s="34"/>
      <c r="H5878" s="33"/>
      <c r="I5878" s="33"/>
      <c r="J5878" s="33"/>
      <c r="K5878" s="33"/>
    </row>
    <row r="5879" spans="1:11" outlineLevel="1" x14ac:dyDescent="0.2">
      <c r="A5879" s="31"/>
      <c r="B5879" s="32"/>
      <c r="C5879" s="71" t="s">
        <v>997</v>
      </c>
      <c r="D5879" s="65"/>
      <c r="E5879" s="65"/>
      <c r="F5879" s="34"/>
      <c r="G5879" s="34"/>
      <c r="H5879" s="33"/>
      <c r="I5879" s="33"/>
      <c r="J5879" s="33"/>
      <c r="K5879" s="33"/>
    </row>
    <row r="5880" spans="1:11" outlineLevel="1" x14ac:dyDescent="0.2">
      <c r="A5880" s="31"/>
      <c r="B5880" s="32"/>
      <c r="C5880" s="71" t="s">
        <v>9030</v>
      </c>
      <c r="D5880" s="65"/>
      <c r="E5880" s="65">
        <v>41.98</v>
      </c>
      <c r="F5880" s="34"/>
      <c r="G5880" s="34"/>
      <c r="H5880" s="33"/>
      <c r="I5880" s="33"/>
      <c r="J5880" s="33"/>
      <c r="K5880" s="33"/>
    </row>
    <row r="5881" spans="1:11" outlineLevel="1" x14ac:dyDescent="0.2">
      <c r="A5881" s="31"/>
      <c r="B5881" s="32"/>
      <c r="C5881" s="71" t="s">
        <v>9031</v>
      </c>
      <c r="D5881" s="65"/>
      <c r="E5881" s="65">
        <v>24.65</v>
      </c>
      <c r="F5881" s="34"/>
      <c r="G5881" s="34"/>
      <c r="H5881" s="33"/>
      <c r="I5881" s="33"/>
      <c r="J5881" s="33"/>
      <c r="K5881" s="33"/>
    </row>
    <row r="5882" spans="1:11" outlineLevel="1" x14ac:dyDescent="0.2">
      <c r="A5882" s="31"/>
      <c r="B5882" s="32"/>
      <c r="C5882" s="71" t="s">
        <v>9033</v>
      </c>
      <c r="D5882" s="65"/>
      <c r="E5882" s="65">
        <v>19.079999999999998</v>
      </c>
      <c r="F5882" s="34"/>
      <c r="G5882" s="34"/>
      <c r="H5882" s="33"/>
      <c r="I5882" s="33"/>
      <c r="J5882" s="33"/>
      <c r="K5882" s="33"/>
    </row>
    <row r="5883" spans="1:11" outlineLevel="1" x14ac:dyDescent="0.2">
      <c r="A5883" s="31"/>
      <c r="B5883" s="32"/>
      <c r="C5883" s="71" t="s">
        <v>9080</v>
      </c>
      <c r="D5883" s="65"/>
      <c r="E5883" s="65">
        <v>9.86</v>
      </c>
      <c r="F5883" s="34"/>
      <c r="G5883" s="34"/>
      <c r="H5883" s="33"/>
      <c r="I5883" s="33"/>
      <c r="J5883" s="33"/>
      <c r="K5883" s="33"/>
    </row>
    <row r="5884" spans="1:11" outlineLevel="1" x14ac:dyDescent="0.2">
      <c r="A5884" s="31"/>
      <c r="B5884" s="32"/>
      <c r="C5884" s="71" t="s">
        <v>9081</v>
      </c>
      <c r="D5884" s="65"/>
      <c r="E5884" s="65">
        <v>14.44</v>
      </c>
      <c r="F5884" s="34"/>
      <c r="G5884" s="34"/>
      <c r="H5884" s="33"/>
      <c r="I5884" s="33"/>
      <c r="J5884" s="33"/>
      <c r="K5884" s="33"/>
    </row>
    <row r="5885" spans="1:11" outlineLevel="1" x14ac:dyDescent="0.2">
      <c r="A5885" s="31"/>
      <c r="B5885" s="32"/>
      <c r="C5885" s="71" t="s">
        <v>9082</v>
      </c>
      <c r="D5885" s="65"/>
      <c r="E5885" s="65">
        <v>9.74</v>
      </c>
      <c r="F5885" s="34"/>
      <c r="G5885" s="34"/>
      <c r="H5885" s="33"/>
      <c r="I5885" s="33"/>
      <c r="J5885" s="33"/>
      <c r="K5885" s="33"/>
    </row>
    <row r="5886" spans="1:11" outlineLevel="1" x14ac:dyDescent="0.2">
      <c r="A5886" s="31"/>
      <c r="B5886" s="32"/>
      <c r="C5886" s="71" t="s">
        <v>8415</v>
      </c>
      <c r="D5886" s="65"/>
      <c r="E5886" s="65">
        <v>7.52</v>
      </c>
      <c r="F5886" s="34"/>
      <c r="G5886" s="34"/>
      <c r="H5886" s="33"/>
      <c r="I5886" s="33"/>
      <c r="J5886" s="33"/>
      <c r="K5886" s="33"/>
    </row>
    <row r="5887" spans="1:11" outlineLevel="1" x14ac:dyDescent="0.2">
      <c r="A5887" s="31"/>
      <c r="B5887" s="32"/>
      <c r="C5887" s="71" t="s">
        <v>9083</v>
      </c>
      <c r="D5887" s="65"/>
      <c r="E5887" s="65">
        <v>5.16</v>
      </c>
      <c r="F5887" s="34"/>
      <c r="G5887" s="34"/>
      <c r="H5887" s="33"/>
      <c r="I5887" s="33"/>
      <c r="J5887" s="33"/>
      <c r="K5887" s="33"/>
    </row>
    <row r="5888" spans="1:11" outlineLevel="1" x14ac:dyDescent="0.2">
      <c r="A5888" s="31"/>
      <c r="B5888" s="32"/>
      <c r="C5888" s="71" t="s">
        <v>9084</v>
      </c>
      <c r="D5888" s="65"/>
      <c r="E5888" s="65">
        <v>8.6199999999999992</v>
      </c>
      <c r="F5888" s="34"/>
      <c r="G5888" s="34"/>
      <c r="H5888" s="33"/>
      <c r="I5888" s="33"/>
      <c r="J5888" s="33"/>
      <c r="K5888" s="33"/>
    </row>
    <row r="5889" spans="1:11" outlineLevel="1" x14ac:dyDescent="0.2">
      <c r="A5889" s="31"/>
      <c r="B5889" s="32"/>
      <c r="C5889" s="71" t="s">
        <v>9034</v>
      </c>
      <c r="D5889" s="65"/>
      <c r="E5889" s="65">
        <v>26.21</v>
      </c>
      <c r="F5889" s="34"/>
      <c r="G5889" s="34"/>
      <c r="H5889" s="33"/>
      <c r="I5889" s="33"/>
      <c r="J5889" s="33"/>
      <c r="K5889" s="33"/>
    </row>
    <row r="5890" spans="1:11" outlineLevel="1" x14ac:dyDescent="0.2">
      <c r="A5890" s="31"/>
      <c r="B5890" s="32"/>
      <c r="C5890" s="71" t="s">
        <v>9085</v>
      </c>
      <c r="D5890" s="65"/>
      <c r="E5890" s="65">
        <v>5.46</v>
      </c>
      <c r="F5890" s="34"/>
      <c r="G5890" s="34"/>
      <c r="H5890" s="33"/>
      <c r="I5890" s="33"/>
      <c r="J5890" s="33"/>
      <c r="K5890" s="33"/>
    </row>
    <row r="5891" spans="1:11" outlineLevel="1" x14ac:dyDescent="0.2">
      <c r="A5891" s="43">
        <v>507</v>
      </c>
      <c r="B5891" s="44" t="s">
        <v>5082</v>
      </c>
      <c r="C5891" s="59" t="s">
        <v>5083</v>
      </c>
      <c r="D5891" s="68" t="s">
        <v>172</v>
      </c>
      <c r="E5891" s="46">
        <v>1522.4781700000001</v>
      </c>
      <c r="F5891" s="47">
        <v>0</v>
      </c>
      <c r="G5891" s="48">
        <f>ROUND(E5891*F5891,2)</f>
        <v>0</v>
      </c>
      <c r="H5891" s="46">
        <v>1.9199999999999998E-2</v>
      </c>
      <c r="I5891" s="46">
        <f>ROUND(E5891*H5891,2)</f>
        <v>29.23</v>
      </c>
      <c r="J5891" s="46">
        <v>0</v>
      </c>
      <c r="K5891" s="46">
        <f>ROUND(E5891*J5891,2)</f>
        <v>0</v>
      </c>
    </row>
    <row r="5892" spans="1:11" outlineLevel="1" x14ac:dyDescent="0.2">
      <c r="A5892" s="31"/>
      <c r="B5892" s="32"/>
      <c r="C5892" s="365" t="s">
        <v>5084</v>
      </c>
      <c r="D5892" s="366"/>
      <c r="E5892" s="366"/>
      <c r="F5892" s="366"/>
      <c r="G5892" s="366"/>
      <c r="H5892" s="33"/>
      <c r="I5892" s="33"/>
      <c r="J5892" s="33"/>
      <c r="K5892" s="33"/>
    </row>
    <row r="5893" spans="1:11" outlineLevel="1" x14ac:dyDescent="0.2">
      <c r="A5893" s="31"/>
      <c r="B5893" s="32"/>
      <c r="C5893" s="71" t="s">
        <v>8946</v>
      </c>
      <c r="D5893" s="65"/>
      <c r="E5893" s="65">
        <v>1377.94</v>
      </c>
      <c r="F5893" s="34"/>
      <c r="G5893" s="34"/>
      <c r="H5893" s="33"/>
      <c r="I5893" s="33"/>
      <c r="J5893" s="33"/>
      <c r="K5893" s="33"/>
    </row>
    <row r="5894" spans="1:11" outlineLevel="1" x14ac:dyDescent="0.2">
      <c r="A5894" s="31"/>
      <c r="B5894" s="32"/>
      <c r="C5894" s="71" t="s">
        <v>9086</v>
      </c>
      <c r="D5894" s="65"/>
      <c r="E5894" s="65">
        <v>3.6038600000000001</v>
      </c>
      <c r="F5894" s="34"/>
      <c r="G5894" s="34"/>
      <c r="H5894" s="33"/>
      <c r="I5894" s="33"/>
      <c r="J5894" s="33"/>
      <c r="K5894" s="33"/>
    </row>
    <row r="5895" spans="1:11" outlineLevel="1" x14ac:dyDescent="0.2">
      <c r="A5895" s="31"/>
      <c r="B5895" s="32"/>
      <c r="C5895" s="71" t="s">
        <v>9087</v>
      </c>
      <c r="D5895" s="65"/>
      <c r="E5895" s="65">
        <v>2.5272000000000001</v>
      </c>
      <c r="F5895" s="34"/>
      <c r="G5895" s="34"/>
      <c r="H5895" s="33"/>
      <c r="I5895" s="33"/>
      <c r="J5895" s="33"/>
      <c r="K5895" s="33"/>
    </row>
    <row r="5896" spans="1:11" outlineLevel="1" x14ac:dyDescent="0.2">
      <c r="A5896" s="31"/>
      <c r="B5896" s="32"/>
      <c r="C5896" s="72" t="s">
        <v>1878</v>
      </c>
      <c r="D5896" s="67"/>
      <c r="E5896" s="67">
        <v>138.40710999999999</v>
      </c>
      <c r="F5896" s="34"/>
      <c r="G5896" s="34"/>
      <c r="H5896" s="33"/>
      <c r="I5896" s="33"/>
      <c r="J5896" s="33"/>
      <c r="K5896" s="33"/>
    </row>
    <row r="5897" spans="1:11" outlineLevel="1" x14ac:dyDescent="0.2">
      <c r="A5897" s="43">
        <v>508</v>
      </c>
      <c r="B5897" s="44" t="s">
        <v>5089</v>
      </c>
      <c r="C5897" s="59" t="s">
        <v>5090</v>
      </c>
      <c r="D5897" s="68" t="s">
        <v>172</v>
      </c>
      <c r="E5897" s="46">
        <v>168.828</v>
      </c>
      <c r="F5897" s="47">
        <v>0</v>
      </c>
      <c r="G5897" s="48">
        <f>ROUND(E5897*F5897,2)</f>
        <v>0</v>
      </c>
      <c r="H5897" s="46">
        <v>1.9199999999999998E-2</v>
      </c>
      <c r="I5897" s="46">
        <f>ROUND(E5897*H5897,2)</f>
        <v>3.24</v>
      </c>
      <c r="J5897" s="46">
        <v>0</v>
      </c>
      <c r="K5897" s="46">
        <f>ROUND(E5897*J5897,2)</f>
        <v>0</v>
      </c>
    </row>
    <row r="5898" spans="1:11" outlineLevel="1" x14ac:dyDescent="0.2">
      <c r="A5898" s="31"/>
      <c r="B5898" s="32"/>
      <c r="C5898" s="365" t="s">
        <v>5091</v>
      </c>
      <c r="D5898" s="366"/>
      <c r="E5898" s="366"/>
      <c r="F5898" s="366"/>
      <c r="G5898" s="366"/>
      <c r="H5898" s="33"/>
      <c r="I5898" s="33"/>
      <c r="J5898" s="33"/>
      <c r="K5898" s="33"/>
    </row>
    <row r="5899" spans="1:11" outlineLevel="1" x14ac:dyDescent="0.2">
      <c r="A5899" s="31"/>
      <c r="B5899" s="32"/>
      <c r="C5899" s="71" t="s">
        <v>8945</v>
      </c>
      <c r="D5899" s="65"/>
      <c r="E5899" s="65">
        <v>153.47999999999999</v>
      </c>
      <c r="F5899" s="34"/>
      <c r="G5899" s="34"/>
      <c r="H5899" s="33"/>
      <c r="I5899" s="33"/>
      <c r="J5899" s="33"/>
      <c r="K5899" s="33"/>
    </row>
    <row r="5900" spans="1:11" outlineLevel="1" x14ac:dyDescent="0.2">
      <c r="A5900" s="31"/>
      <c r="B5900" s="32"/>
      <c r="C5900" s="72" t="s">
        <v>1878</v>
      </c>
      <c r="D5900" s="67"/>
      <c r="E5900" s="67">
        <v>15.348000000000001</v>
      </c>
      <c r="F5900" s="34"/>
      <c r="G5900" s="34"/>
      <c r="H5900" s="33"/>
      <c r="I5900" s="33"/>
      <c r="J5900" s="33"/>
      <c r="K5900" s="33"/>
    </row>
    <row r="5901" spans="1:11" outlineLevel="1" x14ac:dyDescent="0.2">
      <c r="A5901" s="43">
        <v>509</v>
      </c>
      <c r="B5901" s="44" t="s">
        <v>5092</v>
      </c>
      <c r="C5901" s="59" t="s">
        <v>5093</v>
      </c>
      <c r="D5901" s="68" t="s">
        <v>172</v>
      </c>
      <c r="E5901" s="46">
        <v>21.725000000000001</v>
      </c>
      <c r="F5901" s="47">
        <v>0</v>
      </c>
      <c r="G5901" s="48">
        <f>ROUND(E5901*F5901,2)</f>
        <v>0</v>
      </c>
      <c r="H5901" s="46">
        <v>1.9199999999999998E-2</v>
      </c>
      <c r="I5901" s="46">
        <f>ROUND(E5901*H5901,2)</f>
        <v>0.42</v>
      </c>
      <c r="J5901" s="46">
        <v>0</v>
      </c>
      <c r="K5901" s="46">
        <f>ROUND(E5901*J5901,2)</f>
        <v>0</v>
      </c>
    </row>
    <row r="5902" spans="1:11" outlineLevel="1" x14ac:dyDescent="0.2">
      <c r="A5902" s="31"/>
      <c r="B5902" s="32"/>
      <c r="C5902" s="365" t="s">
        <v>5094</v>
      </c>
      <c r="D5902" s="366"/>
      <c r="E5902" s="366"/>
      <c r="F5902" s="366"/>
      <c r="G5902" s="366"/>
      <c r="H5902" s="33"/>
      <c r="I5902" s="33"/>
      <c r="J5902" s="33"/>
      <c r="K5902" s="33"/>
    </row>
    <row r="5903" spans="1:11" outlineLevel="1" x14ac:dyDescent="0.2">
      <c r="A5903" s="31"/>
      <c r="B5903" s="32"/>
      <c r="C5903" s="71" t="s">
        <v>8947</v>
      </c>
      <c r="D5903" s="65"/>
      <c r="E5903" s="65">
        <v>19.75</v>
      </c>
      <c r="F5903" s="34"/>
      <c r="G5903" s="34"/>
      <c r="H5903" s="33"/>
      <c r="I5903" s="33"/>
      <c r="J5903" s="33"/>
      <c r="K5903" s="33"/>
    </row>
    <row r="5904" spans="1:11" outlineLevel="1" x14ac:dyDescent="0.2">
      <c r="A5904" s="31"/>
      <c r="B5904" s="32"/>
      <c r="C5904" s="72" t="s">
        <v>1878</v>
      </c>
      <c r="D5904" s="67"/>
      <c r="E5904" s="67">
        <v>1.9750000000000001</v>
      </c>
      <c r="F5904" s="34"/>
      <c r="G5904" s="34"/>
      <c r="H5904" s="33"/>
      <c r="I5904" s="33"/>
      <c r="J5904" s="33"/>
      <c r="K5904" s="33"/>
    </row>
    <row r="5905" spans="1:11" ht="22.5" outlineLevel="1" x14ac:dyDescent="0.2">
      <c r="A5905" s="43">
        <v>510</v>
      </c>
      <c r="B5905" s="44" t="s">
        <v>5095</v>
      </c>
      <c r="C5905" s="59" t="s">
        <v>5096</v>
      </c>
      <c r="D5905" s="68" t="s">
        <v>172</v>
      </c>
      <c r="E5905" s="46">
        <v>12.269399999999999</v>
      </c>
      <c r="F5905" s="47">
        <v>0</v>
      </c>
      <c r="G5905" s="48">
        <f>ROUND(E5905*F5905,2)</f>
        <v>0</v>
      </c>
      <c r="H5905" s="46">
        <v>1.9199999999999998E-2</v>
      </c>
      <c r="I5905" s="46">
        <f>ROUND(E5905*H5905,2)</f>
        <v>0.24</v>
      </c>
      <c r="J5905" s="46">
        <v>0</v>
      </c>
      <c r="K5905" s="46">
        <f>ROUND(E5905*J5905,2)</f>
        <v>0</v>
      </c>
    </row>
    <row r="5906" spans="1:11" outlineLevel="1" x14ac:dyDescent="0.2">
      <c r="A5906" s="31"/>
      <c r="B5906" s="32"/>
      <c r="C5906" s="365" t="s">
        <v>5097</v>
      </c>
      <c r="D5906" s="366"/>
      <c r="E5906" s="366"/>
      <c r="F5906" s="366"/>
      <c r="G5906" s="366"/>
      <c r="H5906" s="33"/>
      <c r="I5906" s="33"/>
      <c r="J5906" s="33"/>
      <c r="K5906" s="33"/>
    </row>
    <row r="5907" spans="1:11" outlineLevel="1" x14ac:dyDescent="0.2">
      <c r="A5907" s="31"/>
      <c r="B5907" s="32"/>
      <c r="C5907" s="71" t="s">
        <v>9088</v>
      </c>
      <c r="D5907" s="65"/>
      <c r="E5907" s="65">
        <v>6.4740000000000002</v>
      </c>
      <c r="F5907" s="34"/>
      <c r="G5907" s="34"/>
      <c r="H5907" s="33"/>
      <c r="I5907" s="33"/>
      <c r="J5907" s="33"/>
      <c r="K5907" s="33"/>
    </row>
    <row r="5908" spans="1:11" outlineLevel="1" x14ac:dyDescent="0.2">
      <c r="A5908" s="31"/>
      <c r="B5908" s="32"/>
      <c r="C5908" s="71" t="s">
        <v>9089</v>
      </c>
      <c r="D5908" s="65"/>
      <c r="E5908" s="65">
        <v>4.68</v>
      </c>
      <c r="F5908" s="34"/>
      <c r="G5908" s="34"/>
      <c r="H5908" s="33"/>
      <c r="I5908" s="33"/>
      <c r="J5908" s="33"/>
      <c r="K5908" s="33"/>
    </row>
    <row r="5909" spans="1:11" outlineLevel="1" x14ac:dyDescent="0.2">
      <c r="A5909" s="31"/>
      <c r="B5909" s="32"/>
      <c r="C5909" s="72" t="s">
        <v>1878</v>
      </c>
      <c r="D5909" s="67"/>
      <c r="E5909" s="67">
        <v>1.1153999999999999</v>
      </c>
      <c r="F5909" s="34"/>
      <c r="G5909" s="34"/>
      <c r="H5909" s="33"/>
      <c r="I5909" s="33"/>
      <c r="J5909" s="33"/>
      <c r="K5909" s="33"/>
    </row>
    <row r="5910" spans="1:11" ht="22.5" outlineLevel="1" x14ac:dyDescent="0.2">
      <c r="A5910" s="43">
        <v>511</v>
      </c>
      <c r="B5910" s="44" t="s">
        <v>5102</v>
      </c>
      <c r="C5910" s="59" t="s">
        <v>5103</v>
      </c>
      <c r="D5910" s="68" t="s">
        <v>505</v>
      </c>
      <c r="E5910" s="46">
        <v>1675.3</v>
      </c>
      <c r="F5910" s="47">
        <v>0</v>
      </c>
      <c r="G5910" s="48">
        <f>ROUND(E5910*F5910,2)</f>
        <v>0</v>
      </c>
      <c r="H5910" s="46">
        <v>1.2199999999999999E-3</v>
      </c>
      <c r="I5910" s="46">
        <f>ROUND(E5910*H5910,2)</f>
        <v>2.04</v>
      </c>
      <c r="J5910" s="46">
        <v>0</v>
      </c>
      <c r="K5910" s="46">
        <f>ROUND(E5910*J5910,2)</f>
        <v>0</v>
      </c>
    </row>
    <row r="5911" spans="1:11" outlineLevel="1" x14ac:dyDescent="0.2">
      <c r="A5911" s="31"/>
      <c r="B5911" s="32"/>
      <c r="C5911" s="71" t="s">
        <v>9090</v>
      </c>
      <c r="D5911" s="65"/>
      <c r="E5911" s="65">
        <v>1486.3</v>
      </c>
      <c r="F5911" s="34"/>
      <c r="G5911" s="34"/>
      <c r="H5911" s="33"/>
      <c r="I5911" s="33"/>
      <c r="J5911" s="33"/>
      <c r="K5911" s="33"/>
    </row>
    <row r="5912" spans="1:11" outlineLevel="1" x14ac:dyDescent="0.2">
      <c r="A5912" s="31"/>
      <c r="B5912" s="32"/>
      <c r="C5912" s="71" t="s">
        <v>9091</v>
      </c>
      <c r="D5912" s="65"/>
      <c r="E5912" s="65">
        <v>20</v>
      </c>
      <c r="F5912" s="34"/>
      <c r="G5912" s="34"/>
      <c r="H5912" s="33"/>
      <c r="I5912" s="33"/>
      <c r="J5912" s="33"/>
      <c r="K5912" s="33"/>
    </row>
    <row r="5913" spans="1:11" outlineLevel="1" x14ac:dyDescent="0.2">
      <c r="A5913" s="31"/>
      <c r="B5913" s="32"/>
      <c r="C5913" s="71" t="s">
        <v>9092</v>
      </c>
      <c r="D5913" s="65"/>
      <c r="E5913" s="65">
        <v>18</v>
      </c>
      <c r="F5913" s="34"/>
      <c r="G5913" s="34"/>
      <c r="H5913" s="33"/>
      <c r="I5913" s="33"/>
      <c r="J5913" s="33"/>
      <c r="K5913" s="33"/>
    </row>
    <row r="5914" spans="1:11" outlineLevel="1" x14ac:dyDescent="0.2">
      <c r="A5914" s="31"/>
      <c r="B5914" s="32"/>
      <c r="C5914" s="71" t="s">
        <v>9093</v>
      </c>
      <c r="D5914" s="65"/>
      <c r="E5914" s="65">
        <v>151</v>
      </c>
      <c r="F5914" s="34"/>
      <c r="G5914" s="34"/>
      <c r="H5914" s="33"/>
      <c r="I5914" s="33"/>
      <c r="J5914" s="33"/>
      <c r="K5914" s="33"/>
    </row>
    <row r="5915" spans="1:11" outlineLevel="1" x14ac:dyDescent="0.2">
      <c r="A5915" s="43">
        <v>512</v>
      </c>
      <c r="B5915" s="44" t="s">
        <v>5108</v>
      </c>
      <c r="C5915" s="59" t="s">
        <v>5109</v>
      </c>
      <c r="D5915" s="68" t="s">
        <v>297</v>
      </c>
      <c r="E5915" s="46">
        <v>40.763800000000003</v>
      </c>
      <c r="F5915" s="47">
        <v>0</v>
      </c>
      <c r="G5915" s="48">
        <f>ROUND(E5915*F5915,2)</f>
        <v>0</v>
      </c>
      <c r="H5915" s="46">
        <v>0</v>
      </c>
      <c r="I5915" s="46">
        <f>ROUND(E5915*H5915,2)</f>
        <v>0</v>
      </c>
      <c r="J5915" s="46">
        <v>0</v>
      </c>
      <c r="K5915" s="46">
        <f>ROUND(E5915*J5915,2)</f>
        <v>0</v>
      </c>
    </row>
    <row r="5916" spans="1:11" outlineLevel="1" x14ac:dyDescent="0.2">
      <c r="A5916" s="31"/>
      <c r="B5916" s="32"/>
      <c r="C5916" s="71" t="s">
        <v>3547</v>
      </c>
      <c r="D5916" s="65"/>
      <c r="E5916" s="65"/>
      <c r="F5916" s="34"/>
      <c r="G5916" s="34"/>
      <c r="H5916" s="33"/>
      <c r="I5916" s="33"/>
      <c r="J5916" s="33"/>
      <c r="K5916" s="33"/>
    </row>
    <row r="5917" spans="1:11" outlineLevel="1" x14ac:dyDescent="0.2">
      <c r="A5917" s="31"/>
      <c r="B5917" s="32"/>
      <c r="C5917" s="71" t="s">
        <v>9094</v>
      </c>
      <c r="D5917" s="65"/>
      <c r="E5917" s="65"/>
      <c r="F5917" s="34"/>
      <c r="G5917" s="34"/>
      <c r="H5917" s="33"/>
      <c r="I5917" s="33"/>
      <c r="J5917" s="33"/>
      <c r="K5917" s="33"/>
    </row>
    <row r="5918" spans="1:11" outlineLevel="1" x14ac:dyDescent="0.2">
      <c r="A5918" s="31"/>
      <c r="B5918" s="32"/>
      <c r="C5918" s="71" t="s">
        <v>9095</v>
      </c>
      <c r="D5918" s="65"/>
      <c r="E5918" s="65">
        <v>40.763800000000003</v>
      </c>
      <c r="F5918" s="34"/>
      <c r="G5918" s="34"/>
      <c r="H5918" s="33"/>
      <c r="I5918" s="33"/>
      <c r="J5918" s="33"/>
      <c r="K5918" s="33"/>
    </row>
    <row r="5919" spans="1:11" x14ac:dyDescent="0.2">
      <c r="A5919" s="36" t="s">
        <v>148</v>
      </c>
      <c r="B5919" s="37" t="s">
        <v>98</v>
      </c>
      <c r="C5919" s="58" t="s">
        <v>99</v>
      </c>
      <c r="D5919" s="70"/>
      <c r="E5919" s="39"/>
      <c r="F5919" s="40"/>
      <c r="G5919" s="40">
        <f>SUM(G5920:G5931)</f>
        <v>0</v>
      </c>
      <c r="H5919" s="39"/>
      <c r="I5919" s="39">
        <f>SUM(I5920:I5931)</f>
        <v>1.8200000000000003</v>
      </c>
      <c r="J5919" s="39"/>
      <c r="K5919" s="39">
        <f>SUM(K5920:K5931)</f>
        <v>0</v>
      </c>
    </row>
    <row r="5920" spans="1:11" ht="22.5" outlineLevel="1" x14ac:dyDescent="0.2">
      <c r="A5920" s="43">
        <v>513</v>
      </c>
      <c r="B5920" s="44" t="s">
        <v>9096</v>
      </c>
      <c r="C5920" s="59" t="s">
        <v>9097</v>
      </c>
      <c r="D5920" s="68" t="s">
        <v>172</v>
      </c>
      <c r="E5920" s="46">
        <v>19.830719999999999</v>
      </c>
      <c r="F5920" s="47">
        <v>0</v>
      </c>
      <c r="G5920" s="48">
        <f>ROUND(E5920*F5920,2)</f>
        <v>0</v>
      </c>
      <c r="H5920" s="46">
        <v>6.6500000000000004E-2</v>
      </c>
      <c r="I5920" s="46">
        <f>ROUND(E5920*H5920,2)</f>
        <v>1.32</v>
      </c>
      <c r="J5920" s="46">
        <v>0</v>
      </c>
      <c r="K5920" s="46">
        <f>ROUND(E5920*J5920,2)</f>
        <v>0</v>
      </c>
    </row>
    <row r="5921" spans="1:11" outlineLevel="1" x14ac:dyDescent="0.2">
      <c r="A5921" s="31"/>
      <c r="B5921" s="32"/>
      <c r="C5921" s="71" t="s">
        <v>9098</v>
      </c>
      <c r="D5921" s="65"/>
      <c r="E5921" s="65">
        <v>19.830719999999999</v>
      </c>
      <c r="F5921" s="34"/>
      <c r="G5921" s="34"/>
      <c r="H5921" s="33"/>
      <c r="I5921" s="33"/>
      <c r="J5921" s="33"/>
      <c r="K5921" s="33"/>
    </row>
    <row r="5922" spans="1:11" ht="22.5" outlineLevel="1" x14ac:dyDescent="0.2">
      <c r="A5922" s="43">
        <v>514</v>
      </c>
      <c r="B5922" s="44" t="s">
        <v>9099</v>
      </c>
      <c r="C5922" s="59" t="s">
        <v>9100</v>
      </c>
      <c r="D5922" s="68" t="s">
        <v>373</v>
      </c>
      <c r="E5922" s="46">
        <v>7.19</v>
      </c>
      <c r="F5922" s="47">
        <v>0</v>
      </c>
      <c r="G5922" s="48">
        <f>ROUND(E5922*F5922,2)</f>
        <v>0</v>
      </c>
      <c r="H5922" s="46">
        <v>8.2400000000000008E-3</v>
      </c>
      <c r="I5922" s="46">
        <f>ROUND(E5922*H5922,2)</f>
        <v>0.06</v>
      </c>
      <c r="J5922" s="46">
        <v>0</v>
      </c>
      <c r="K5922" s="46">
        <f>ROUND(E5922*J5922,2)</f>
        <v>0</v>
      </c>
    </row>
    <row r="5923" spans="1:11" outlineLevel="1" x14ac:dyDescent="0.2">
      <c r="A5923" s="31"/>
      <c r="B5923" s="32"/>
      <c r="C5923" s="71" t="s">
        <v>9101</v>
      </c>
      <c r="D5923" s="65"/>
      <c r="E5923" s="65">
        <v>7.19</v>
      </c>
      <c r="F5923" s="34"/>
      <c r="G5923" s="34"/>
      <c r="H5923" s="33"/>
      <c r="I5923" s="33"/>
      <c r="J5923" s="33"/>
      <c r="K5923" s="33"/>
    </row>
    <row r="5924" spans="1:11" ht="22.5" outlineLevel="1" x14ac:dyDescent="0.2">
      <c r="A5924" s="43">
        <v>515</v>
      </c>
      <c r="B5924" s="44" t="s">
        <v>9102</v>
      </c>
      <c r="C5924" s="59" t="s">
        <v>9103</v>
      </c>
      <c r="D5924" s="68" t="s">
        <v>373</v>
      </c>
      <c r="E5924" s="46">
        <v>9.26</v>
      </c>
      <c r="F5924" s="47">
        <v>0</v>
      </c>
      <c r="G5924" s="48">
        <f>ROUND(E5924*F5924,2)</f>
        <v>0</v>
      </c>
      <c r="H5924" s="46">
        <v>8.2400000000000008E-3</v>
      </c>
      <c r="I5924" s="46">
        <f>ROUND(E5924*H5924,2)</f>
        <v>0.08</v>
      </c>
      <c r="J5924" s="46">
        <v>0</v>
      </c>
      <c r="K5924" s="46">
        <f>ROUND(E5924*J5924,2)</f>
        <v>0</v>
      </c>
    </row>
    <row r="5925" spans="1:11" outlineLevel="1" x14ac:dyDescent="0.2">
      <c r="A5925" s="31"/>
      <c r="B5925" s="32"/>
      <c r="C5925" s="71" t="s">
        <v>9104</v>
      </c>
      <c r="D5925" s="65"/>
      <c r="E5925" s="65">
        <v>9.26</v>
      </c>
      <c r="F5925" s="34"/>
      <c r="G5925" s="34"/>
      <c r="H5925" s="33"/>
      <c r="I5925" s="33"/>
      <c r="J5925" s="33"/>
      <c r="K5925" s="33"/>
    </row>
    <row r="5926" spans="1:11" outlineLevel="1" x14ac:dyDescent="0.2">
      <c r="A5926" s="43">
        <v>516</v>
      </c>
      <c r="B5926" s="44" t="s">
        <v>9105</v>
      </c>
      <c r="C5926" s="59" t="s">
        <v>9106</v>
      </c>
      <c r="D5926" s="68" t="s">
        <v>172</v>
      </c>
      <c r="E5926" s="46">
        <v>6.42</v>
      </c>
      <c r="F5926" s="47">
        <v>0</v>
      </c>
      <c r="G5926" s="48">
        <f>ROUND(E5926*F5926,2)</f>
        <v>0</v>
      </c>
      <c r="H5926" s="46">
        <v>5.6599999999999998E-2</v>
      </c>
      <c r="I5926" s="46">
        <f>ROUND(E5926*H5926,2)</f>
        <v>0.36</v>
      </c>
      <c r="J5926" s="46">
        <v>0</v>
      </c>
      <c r="K5926" s="46">
        <f>ROUND(E5926*J5926,2)</f>
        <v>0</v>
      </c>
    </row>
    <row r="5927" spans="1:11" outlineLevel="1" x14ac:dyDescent="0.2">
      <c r="A5927" s="31"/>
      <c r="B5927" s="32"/>
      <c r="C5927" s="71" t="s">
        <v>9107</v>
      </c>
      <c r="D5927" s="65"/>
      <c r="E5927" s="65">
        <v>6.42</v>
      </c>
      <c r="F5927" s="34"/>
      <c r="G5927" s="34"/>
      <c r="H5927" s="33"/>
      <c r="I5927" s="33"/>
      <c r="J5927" s="33"/>
      <c r="K5927" s="33"/>
    </row>
    <row r="5928" spans="1:11" outlineLevel="1" x14ac:dyDescent="0.2">
      <c r="A5928" s="43">
        <v>517</v>
      </c>
      <c r="B5928" s="44" t="s">
        <v>9108</v>
      </c>
      <c r="C5928" s="59" t="s">
        <v>9109</v>
      </c>
      <c r="D5928" s="68" t="s">
        <v>297</v>
      </c>
      <c r="E5928" s="46">
        <v>1.8176600000000001</v>
      </c>
      <c r="F5928" s="47">
        <v>0</v>
      </c>
      <c r="G5928" s="48">
        <f>ROUND(E5928*F5928,2)</f>
        <v>0</v>
      </c>
      <c r="H5928" s="46">
        <v>0</v>
      </c>
      <c r="I5928" s="46">
        <f>ROUND(E5928*H5928,2)</f>
        <v>0</v>
      </c>
      <c r="J5928" s="46">
        <v>0</v>
      </c>
      <c r="K5928" s="46">
        <f>ROUND(E5928*J5928,2)</f>
        <v>0</v>
      </c>
    </row>
    <row r="5929" spans="1:11" outlineLevel="1" x14ac:dyDescent="0.2">
      <c r="A5929" s="31"/>
      <c r="B5929" s="32"/>
      <c r="C5929" s="71" t="s">
        <v>3547</v>
      </c>
      <c r="D5929" s="65"/>
      <c r="E5929" s="65"/>
      <c r="F5929" s="34"/>
      <c r="G5929" s="34"/>
      <c r="H5929" s="33"/>
      <c r="I5929" s="33"/>
      <c r="J5929" s="33"/>
      <c r="K5929" s="33"/>
    </row>
    <row r="5930" spans="1:11" outlineLevel="1" x14ac:dyDescent="0.2">
      <c r="A5930" s="31"/>
      <c r="B5930" s="32"/>
      <c r="C5930" s="71" t="s">
        <v>9110</v>
      </c>
      <c r="D5930" s="65"/>
      <c r="E5930" s="65"/>
      <c r="F5930" s="34"/>
      <c r="G5930" s="34"/>
      <c r="H5930" s="33"/>
      <c r="I5930" s="33"/>
      <c r="J5930" s="33"/>
      <c r="K5930" s="33"/>
    </row>
    <row r="5931" spans="1:11" outlineLevel="1" x14ac:dyDescent="0.2">
      <c r="A5931" s="31"/>
      <c r="B5931" s="32"/>
      <c r="C5931" s="71" t="s">
        <v>9111</v>
      </c>
      <c r="D5931" s="65"/>
      <c r="E5931" s="65">
        <v>1.8176600000000001</v>
      </c>
      <c r="F5931" s="34"/>
      <c r="G5931" s="34"/>
      <c r="H5931" s="33"/>
      <c r="I5931" s="33"/>
      <c r="J5931" s="33"/>
      <c r="K5931" s="33"/>
    </row>
    <row r="5932" spans="1:11" x14ac:dyDescent="0.2">
      <c r="A5932" s="36" t="s">
        <v>148</v>
      </c>
      <c r="B5932" s="37" t="s">
        <v>100</v>
      </c>
      <c r="C5932" s="58" t="s">
        <v>101</v>
      </c>
      <c r="D5932" s="70"/>
      <c r="E5932" s="39"/>
      <c r="F5932" s="40"/>
      <c r="G5932" s="40">
        <f>SUM(G5933:G5967)</f>
        <v>0</v>
      </c>
      <c r="H5932" s="39"/>
      <c r="I5932" s="39">
        <f>SUM(I5933:I5967)</f>
        <v>0</v>
      </c>
      <c r="J5932" s="39"/>
      <c r="K5932" s="39">
        <f>SUM(K5933:K5967)</f>
        <v>10.97</v>
      </c>
    </row>
    <row r="5933" spans="1:11" outlineLevel="1" x14ac:dyDescent="0.2">
      <c r="A5933" s="43">
        <v>518</v>
      </c>
      <c r="B5933" s="44" t="s">
        <v>5115</v>
      </c>
      <c r="C5933" s="59" t="s">
        <v>5116</v>
      </c>
      <c r="D5933" s="68" t="s">
        <v>172</v>
      </c>
      <c r="E5933" s="46">
        <v>548.6</v>
      </c>
      <c r="F5933" s="47">
        <v>0</v>
      </c>
      <c r="G5933" s="48">
        <f>ROUND(E5933*F5933,2)</f>
        <v>0</v>
      </c>
      <c r="H5933" s="46">
        <v>0</v>
      </c>
      <c r="I5933" s="46">
        <f>ROUND(E5933*H5933,2)</f>
        <v>0</v>
      </c>
      <c r="J5933" s="46">
        <v>0.02</v>
      </c>
      <c r="K5933" s="46">
        <f>ROUND(E5933*J5933,2)</f>
        <v>10.97</v>
      </c>
    </row>
    <row r="5934" spans="1:11" outlineLevel="1" x14ac:dyDescent="0.2">
      <c r="A5934" s="31"/>
      <c r="B5934" s="32"/>
      <c r="C5934" s="71" t="s">
        <v>8603</v>
      </c>
      <c r="D5934" s="65"/>
      <c r="E5934" s="65"/>
      <c r="F5934" s="34"/>
      <c r="G5934" s="34"/>
      <c r="H5934" s="33"/>
      <c r="I5934" s="33"/>
      <c r="J5934" s="33"/>
      <c r="K5934" s="33"/>
    </row>
    <row r="5935" spans="1:11" outlineLevel="1" x14ac:dyDescent="0.2">
      <c r="A5935" s="31"/>
      <c r="B5935" s="32"/>
      <c r="C5935" s="71" t="s">
        <v>404</v>
      </c>
      <c r="D5935" s="65"/>
      <c r="E5935" s="65"/>
      <c r="F5935" s="34"/>
      <c r="G5935" s="34"/>
      <c r="H5935" s="33"/>
      <c r="I5935" s="33"/>
      <c r="J5935" s="33"/>
      <c r="K5935" s="33"/>
    </row>
    <row r="5936" spans="1:11" outlineLevel="1" x14ac:dyDescent="0.2">
      <c r="A5936" s="31"/>
      <c r="B5936" s="32"/>
      <c r="C5936" s="71" t="s">
        <v>6738</v>
      </c>
      <c r="D5936" s="65"/>
      <c r="E5936" s="65">
        <v>94.12</v>
      </c>
      <c r="F5936" s="34"/>
      <c r="G5936" s="34"/>
      <c r="H5936" s="33"/>
      <c r="I5936" s="33"/>
      <c r="J5936" s="33"/>
      <c r="K5936" s="33"/>
    </row>
    <row r="5937" spans="1:11" outlineLevel="1" x14ac:dyDescent="0.2">
      <c r="A5937" s="31"/>
      <c r="B5937" s="32"/>
      <c r="C5937" s="71" t="s">
        <v>6741</v>
      </c>
      <c r="D5937" s="65"/>
      <c r="E5937" s="65">
        <v>23.98</v>
      </c>
      <c r="F5937" s="34"/>
      <c r="G5937" s="34"/>
      <c r="H5937" s="33"/>
      <c r="I5937" s="33"/>
      <c r="J5937" s="33"/>
      <c r="K5937" s="33"/>
    </row>
    <row r="5938" spans="1:11" outlineLevel="1" x14ac:dyDescent="0.2">
      <c r="A5938" s="31"/>
      <c r="B5938" s="32"/>
      <c r="C5938" s="71" t="s">
        <v>6742</v>
      </c>
      <c r="D5938" s="65"/>
      <c r="E5938" s="65">
        <v>2.2000000000000002</v>
      </c>
      <c r="F5938" s="34"/>
      <c r="G5938" s="34"/>
      <c r="H5938" s="33"/>
      <c r="I5938" s="33"/>
      <c r="J5938" s="33"/>
      <c r="K5938" s="33"/>
    </row>
    <row r="5939" spans="1:11" outlineLevel="1" x14ac:dyDescent="0.2">
      <c r="A5939" s="31"/>
      <c r="B5939" s="32"/>
      <c r="C5939" s="71" t="s">
        <v>408</v>
      </c>
      <c r="D5939" s="65"/>
      <c r="E5939" s="65"/>
      <c r="F5939" s="34"/>
      <c r="G5939" s="34"/>
      <c r="H5939" s="33"/>
      <c r="I5939" s="33"/>
      <c r="J5939" s="33"/>
      <c r="K5939" s="33"/>
    </row>
    <row r="5940" spans="1:11" outlineLevel="1" x14ac:dyDescent="0.2">
      <c r="A5940" s="31"/>
      <c r="B5940" s="32"/>
      <c r="C5940" s="71" t="s">
        <v>6762</v>
      </c>
      <c r="D5940" s="65"/>
      <c r="E5940" s="65">
        <v>76.599999999999994</v>
      </c>
      <c r="F5940" s="34"/>
      <c r="G5940" s="34"/>
      <c r="H5940" s="33"/>
      <c r="I5940" s="33"/>
      <c r="J5940" s="33"/>
      <c r="K5940" s="33"/>
    </row>
    <row r="5941" spans="1:11" outlineLevel="1" x14ac:dyDescent="0.2">
      <c r="A5941" s="31"/>
      <c r="B5941" s="32"/>
      <c r="C5941" s="71" t="s">
        <v>415</v>
      </c>
      <c r="D5941" s="65"/>
      <c r="E5941" s="65"/>
      <c r="F5941" s="34"/>
      <c r="G5941" s="34"/>
      <c r="H5941" s="33"/>
      <c r="I5941" s="33"/>
      <c r="J5941" s="33"/>
      <c r="K5941" s="33"/>
    </row>
    <row r="5942" spans="1:11" outlineLevel="1" x14ac:dyDescent="0.2">
      <c r="A5942" s="31"/>
      <c r="B5942" s="32"/>
      <c r="C5942" s="71" t="s">
        <v>6780</v>
      </c>
      <c r="D5942" s="65"/>
      <c r="E5942" s="65">
        <v>78.010000000000005</v>
      </c>
      <c r="F5942" s="34"/>
      <c r="G5942" s="34"/>
      <c r="H5942" s="33"/>
      <c r="I5942" s="33"/>
      <c r="J5942" s="33"/>
      <c r="K5942" s="33"/>
    </row>
    <row r="5943" spans="1:11" outlineLevel="1" x14ac:dyDescent="0.2">
      <c r="A5943" s="31"/>
      <c r="B5943" s="32"/>
      <c r="C5943" s="71" t="s">
        <v>6783</v>
      </c>
      <c r="D5943" s="65"/>
      <c r="E5943" s="65">
        <v>42.07</v>
      </c>
      <c r="F5943" s="34"/>
      <c r="G5943" s="34"/>
      <c r="H5943" s="33"/>
      <c r="I5943" s="33"/>
      <c r="J5943" s="33"/>
      <c r="K5943" s="33"/>
    </row>
    <row r="5944" spans="1:11" outlineLevel="1" x14ac:dyDescent="0.2">
      <c r="A5944" s="31"/>
      <c r="B5944" s="32"/>
      <c r="C5944" s="71" t="s">
        <v>6784</v>
      </c>
      <c r="D5944" s="65"/>
      <c r="E5944" s="65">
        <v>36.81</v>
      </c>
      <c r="F5944" s="34"/>
      <c r="G5944" s="34"/>
      <c r="H5944" s="33"/>
      <c r="I5944" s="33"/>
      <c r="J5944" s="33"/>
      <c r="K5944" s="33"/>
    </row>
    <row r="5945" spans="1:11" outlineLevel="1" x14ac:dyDescent="0.2">
      <c r="A5945" s="31"/>
      <c r="B5945" s="32"/>
      <c r="C5945" s="71" t="s">
        <v>6785</v>
      </c>
      <c r="D5945" s="65"/>
      <c r="E5945" s="65">
        <v>5.33</v>
      </c>
      <c r="F5945" s="34"/>
      <c r="G5945" s="34"/>
      <c r="H5945" s="33"/>
      <c r="I5945" s="33"/>
      <c r="J5945" s="33"/>
      <c r="K5945" s="33"/>
    </row>
    <row r="5946" spans="1:11" outlineLevel="1" x14ac:dyDescent="0.2">
      <c r="A5946" s="31"/>
      <c r="B5946" s="32"/>
      <c r="C5946" s="71" t="s">
        <v>6786</v>
      </c>
      <c r="D5946" s="65"/>
      <c r="E5946" s="65">
        <v>71.52</v>
      </c>
      <c r="F5946" s="34"/>
      <c r="G5946" s="34"/>
      <c r="H5946" s="33"/>
      <c r="I5946" s="33"/>
      <c r="J5946" s="33"/>
      <c r="K5946" s="33"/>
    </row>
    <row r="5947" spans="1:11" outlineLevel="1" x14ac:dyDescent="0.2">
      <c r="A5947" s="31"/>
      <c r="B5947" s="32"/>
      <c r="C5947" s="71" t="s">
        <v>6787</v>
      </c>
      <c r="D5947" s="65"/>
      <c r="E5947" s="65">
        <v>2.89</v>
      </c>
      <c r="F5947" s="34"/>
      <c r="G5947" s="34"/>
      <c r="H5947" s="33"/>
      <c r="I5947" s="33"/>
      <c r="J5947" s="33"/>
      <c r="K5947" s="33"/>
    </row>
    <row r="5948" spans="1:11" outlineLevel="1" x14ac:dyDescent="0.2">
      <c r="A5948" s="31"/>
      <c r="B5948" s="32"/>
      <c r="C5948" s="71" t="s">
        <v>6789</v>
      </c>
      <c r="D5948" s="65"/>
      <c r="E5948" s="65">
        <v>76.66</v>
      </c>
      <c r="F5948" s="34"/>
      <c r="G5948" s="34"/>
      <c r="H5948" s="33"/>
      <c r="I5948" s="33"/>
      <c r="J5948" s="33"/>
      <c r="K5948" s="33"/>
    </row>
    <row r="5949" spans="1:11" outlineLevel="1" x14ac:dyDescent="0.2">
      <c r="A5949" s="31"/>
      <c r="B5949" s="32"/>
      <c r="C5949" s="71" t="s">
        <v>8604</v>
      </c>
      <c r="D5949" s="65"/>
      <c r="E5949" s="65"/>
      <c r="F5949" s="34"/>
      <c r="G5949" s="34"/>
      <c r="H5949" s="33"/>
      <c r="I5949" s="33"/>
      <c r="J5949" s="33"/>
      <c r="K5949" s="33"/>
    </row>
    <row r="5950" spans="1:11" outlineLevel="1" x14ac:dyDescent="0.2">
      <c r="A5950" s="31"/>
      <c r="B5950" s="32"/>
      <c r="C5950" s="71" t="s">
        <v>404</v>
      </c>
      <c r="D5950" s="65"/>
      <c r="E5950" s="65"/>
      <c r="F5950" s="34"/>
      <c r="G5950" s="34"/>
      <c r="H5950" s="33"/>
      <c r="I5950" s="33"/>
      <c r="J5950" s="33"/>
      <c r="K5950" s="33"/>
    </row>
    <row r="5951" spans="1:11" outlineLevel="1" x14ac:dyDescent="0.2">
      <c r="A5951" s="31"/>
      <c r="B5951" s="32"/>
      <c r="C5951" s="71" t="s">
        <v>6748</v>
      </c>
      <c r="D5951" s="65"/>
      <c r="E5951" s="65">
        <v>38.409999999999997</v>
      </c>
      <c r="F5951" s="34"/>
      <c r="G5951" s="34"/>
      <c r="H5951" s="33"/>
      <c r="I5951" s="33"/>
      <c r="J5951" s="33"/>
      <c r="K5951" s="33"/>
    </row>
    <row r="5952" spans="1:11" outlineLevel="1" x14ac:dyDescent="0.2">
      <c r="A5952" s="43">
        <v>519</v>
      </c>
      <c r="B5952" s="44" t="s">
        <v>5117</v>
      </c>
      <c r="C5952" s="59" t="s">
        <v>5118</v>
      </c>
      <c r="D5952" s="68" t="s">
        <v>172</v>
      </c>
      <c r="E5952" s="46">
        <v>592.5</v>
      </c>
      <c r="F5952" s="47">
        <v>0</v>
      </c>
      <c r="G5952" s="48">
        <f>ROUND(E5952*F5952,2)</f>
        <v>0</v>
      </c>
      <c r="H5952" s="46">
        <v>0</v>
      </c>
      <c r="I5952" s="46">
        <f>ROUND(E5952*H5952,2)</f>
        <v>0</v>
      </c>
      <c r="J5952" s="46">
        <v>0</v>
      </c>
      <c r="K5952" s="46">
        <f>ROUND(E5952*J5952,2)</f>
        <v>0</v>
      </c>
    </row>
    <row r="5953" spans="1:11" outlineLevel="1" x14ac:dyDescent="0.2">
      <c r="A5953" s="31"/>
      <c r="B5953" s="32"/>
      <c r="C5953" s="71" t="s">
        <v>7215</v>
      </c>
      <c r="D5953" s="65"/>
      <c r="E5953" s="65"/>
      <c r="F5953" s="34"/>
      <c r="G5953" s="34"/>
      <c r="H5953" s="33"/>
      <c r="I5953" s="33"/>
      <c r="J5953" s="33"/>
      <c r="K5953" s="33"/>
    </row>
    <row r="5954" spans="1:11" outlineLevel="1" x14ac:dyDescent="0.2">
      <c r="A5954" s="31"/>
      <c r="B5954" s="32"/>
      <c r="C5954" s="71" t="s">
        <v>917</v>
      </c>
      <c r="D5954" s="65"/>
      <c r="E5954" s="65"/>
      <c r="F5954" s="34"/>
      <c r="G5954" s="34"/>
      <c r="H5954" s="33"/>
      <c r="I5954" s="33"/>
      <c r="J5954" s="33"/>
      <c r="K5954" s="33"/>
    </row>
    <row r="5955" spans="1:11" outlineLevel="1" x14ac:dyDescent="0.2">
      <c r="A5955" s="31"/>
      <c r="B5955" s="32"/>
      <c r="C5955" s="71" t="s">
        <v>7216</v>
      </c>
      <c r="D5955" s="65"/>
      <c r="E5955" s="65">
        <v>34.99</v>
      </c>
      <c r="F5955" s="34"/>
      <c r="G5955" s="34"/>
      <c r="H5955" s="33"/>
      <c r="I5955" s="33"/>
      <c r="J5955" s="33"/>
      <c r="K5955" s="33"/>
    </row>
    <row r="5956" spans="1:11" outlineLevel="1" x14ac:dyDescent="0.2">
      <c r="A5956" s="31"/>
      <c r="B5956" s="32"/>
      <c r="C5956" s="71" t="s">
        <v>926</v>
      </c>
      <c r="D5956" s="65"/>
      <c r="E5956" s="65"/>
      <c r="F5956" s="34"/>
      <c r="G5956" s="34"/>
      <c r="H5956" s="33"/>
      <c r="I5956" s="33"/>
      <c r="J5956" s="33"/>
      <c r="K5956" s="33"/>
    </row>
    <row r="5957" spans="1:11" outlineLevel="1" x14ac:dyDescent="0.2">
      <c r="A5957" s="31"/>
      <c r="B5957" s="32"/>
      <c r="C5957" s="71" t="s">
        <v>7217</v>
      </c>
      <c r="D5957" s="65"/>
      <c r="E5957" s="65">
        <v>37.090000000000003</v>
      </c>
      <c r="F5957" s="34"/>
      <c r="G5957" s="34"/>
      <c r="H5957" s="33"/>
      <c r="I5957" s="33"/>
      <c r="J5957" s="33"/>
      <c r="K5957" s="33"/>
    </row>
    <row r="5958" spans="1:11" outlineLevel="1" x14ac:dyDescent="0.2">
      <c r="A5958" s="31"/>
      <c r="B5958" s="32"/>
      <c r="C5958" s="71" t="s">
        <v>7218</v>
      </c>
      <c r="D5958" s="65"/>
      <c r="E5958" s="65">
        <v>39.26</v>
      </c>
      <c r="F5958" s="34"/>
      <c r="G5958" s="34"/>
      <c r="H5958" s="33"/>
      <c r="I5958" s="33"/>
      <c r="J5958" s="33"/>
      <c r="K5958" s="33"/>
    </row>
    <row r="5959" spans="1:11" outlineLevel="1" x14ac:dyDescent="0.2">
      <c r="A5959" s="31"/>
      <c r="B5959" s="32"/>
      <c r="C5959" s="71" t="s">
        <v>7219</v>
      </c>
      <c r="D5959" s="65"/>
      <c r="E5959" s="65">
        <v>40.14</v>
      </c>
      <c r="F5959" s="34"/>
      <c r="G5959" s="34"/>
      <c r="H5959" s="33"/>
      <c r="I5959" s="33"/>
      <c r="J5959" s="33"/>
      <c r="K5959" s="33"/>
    </row>
    <row r="5960" spans="1:11" outlineLevel="1" x14ac:dyDescent="0.2">
      <c r="A5960" s="31"/>
      <c r="B5960" s="32"/>
      <c r="C5960" s="71" t="s">
        <v>7220</v>
      </c>
      <c r="D5960" s="65"/>
      <c r="E5960" s="65">
        <v>40.659999999999997</v>
      </c>
      <c r="F5960" s="34"/>
      <c r="G5960" s="34"/>
      <c r="H5960" s="33"/>
      <c r="I5960" s="33"/>
      <c r="J5960" s="33"/>
      <c r="K5960" s="33"/>
    </row>
    <row r="5961" spans="1:11" outlineLevel="1" x14ac:dyDescent="0.2">
      <c r="A5961" s="31"/>
      <c r="B5961" s="32"/>
      <c r="C5961" s="71" t="s">
        <v>7221</v>
      </c>
      <c r="D5961" s="65"/>
      <c r="E5961" s="65">
        <v>40.71</v>
      </c>
      <c r="F5961" s="34"/>
      <c r="G5961" s="34"/>
      <c r="H5961" s="33"/>
      <c r="I5961" s="33"/>
      <c r="J5961" s="33"/>
      <c r="K5961" s="33"/>
    </row>
    <row r="5962" spans="1:11" outlineLevel="1" x14ac:dyDescent="0.2">
      <c r="A5962" s="31"/>
      <c r="B5962" s="32"/>
      <c r="C5962" s="71" t="s">
        <v>7222</v>
      </c>
      <c r="D5962" s="65"/>
      <c r="E5962" s="65">
        <v>40.98</v>
      </c>
      <c r="F5962" s="34"/>
      <c r="G5962" s="34"/>
      <c r="H5962" s="33"/>
      <c r="I5962" s="33"/>
      <c r="J5962" s="33"/>
      <c r="K5962" s="33"/>
    </row>
    <row r="5963" spans="1:11" outlineLevel="1" x14ac:dyDescent="0.2">
      <c r="A5963" s="31"/>
      <c r="B5963" s="32"/>
      <c r="C5963" s="71" t="s">
        <v>938</v>
      </c>
      <c r="D5963" s="65"/>
      <c r="E5963" s="65"/>
      <c r="F5963" s="34"/>
      <c r="G5963" s="34"/>
      <c r="H5963" s="33"/>
      <c r="I5963" s="33"/>
      <c r="J5963" s="33"/>
      <c r="K5963" s="33"/>
    </row>
    <row r="5964" spans="1:11" outlineLevel="1" x14ac:dyDescent="0.2">
      <c r="A5964" s="31"/>
      <c r="B5964" s="32"/>
      <c r="C5964" s="71" t="s">
        <v>7223</v>
      </c>
      <c r="D5964" s="65"/>
      <c r="E5964" s="65">
        <v>77.16</v>
      </c>
      <c r="F5964" s="34"/>
      <c r="G5964" s="34"/>
      <c r="H5964" s="33"/>
      <c r="I5964" s="33"/>
      <c r="J5964" s="33"/>
      <c r="K5964" s="33"/>
    </row>
    <row r="5965" spans="1:11" outlineLevel="1" x14ac:dyDescent="0.2">
      <c r="A5965" s="31"/>
      <c r="B5965" s="32"/>
      <c r="C5965" s="71" t="s">
        <v>7224</v>
      </c>
      <c r="D5965" s="65"/>
      <c r="E5965" s="65">
        <v>81.95</v>
      </c>
      <c r="F5965" s="34"/>
      <c r="G5965" s="34"/>
      <c r="H5965" s="33"/>
      <c r="I5965" s="33"/>
      <c r="J5965" s="33"/>
      <c r="K5965" s="33"/>
    </row>
    <row r="5966" spans="1:11" outlineLevel="1" x14ac:dyDescent="0.2">
      <c r="A5966" s="31"/>
      <c r="B5966" s="32"/>
      <c r="C5966" s="71" t="s">
        <v>7225</v>
      </c>
      <c r="D5966" s="65"/>
      <c r="E5966" s="65">
        <v>77.2</v>
      </c>
      <c r="F5966" s="34"/>
      <c r="G5966" s="34"/>
      <c r="H5966" s="33"/>
      <c r="I5966" s="33"/>
      <c r="J5966" s="33"/>
      <c r="K5966" s="33"/>
    </row>
    <row r="5967" spans="1:11" outlineLevel="1" x14ac:dyDescent="0.2">
      <c r="A5967" s="31"/>
      <c r="B5967" s="32"/>
      <c r="C5967" s="71" t="s">
        <v>7226</v>
      </c>
      <c r="D5967" s="65"/>
      <c r="E5967" s="65">
        <v>82.36</v>
      </c>
      <c r="F5967" s="34"/>
      <c r="G5967" s="34"/>
      <c r="H5967" s="33"/>
      <c r="I5967" s="33"/>
      <c r="J5967" s="33"/>
      <c r="K5967" s="33"/>
    </row>
    <row r="5968" spans="1:11" x14ac:dyDescent="0.2">
      <c r="A5968" s="36" t="s">
        <v>148</v>
      </c>
      <c r="B5968" s="37" t="s">
        <v>102</v>
      </c>
      <c r="C5968" s="58" t="s">
        <v>103</v>
      </c>
      <c r="D5968" s="70"/>
      <c r="E5968" s="39"/>
      <c r="F5968" s="40"/>
      <c r="G5968" s="40">
        <f>SUM(G5969:G6191)</f>
        <v>0</v>
      </c>
      <c r="H5968" s="39"/>
      <c r="I5968" s="39">
        <f>SUM(I5969:I6191)</f>
        <v>5.42</v>
      </c>
      <c r="J5968" s="39"/>
      <c r="K5968" s="39">
        <f>SUM(K5969:K6191)</f>
        <v>3.5100000000000002</v>
      </c>
    </row>
    <row r="5969" spans="1:11" outlineLevel="1" x14ac:dyDescent="0.2">
      <c r="A5969" s="43">
        <v>520</v>
      </c>
      <c r="B5969" s="44" t="s">
        <v>5119</v>
      </c>
      <c r="C5969" s="59" t="s">
        <v>5120</v>
      </c>
      <c r="D5969" s="68" t="s">
        <v>172</v>
      </c>
      <c r="E5969" s="46">
        <v>1288.72</v>
      </c>
      <c r="F5969" s="47">
        <v>0</v>
      </c>
      <c r="G5969" s="48">
        <f>ROUND(E5969*F5969,2)</f>
        <v>0</v>
      </c>
      <c r="H5969" s="46">
        <v>0</v>
      </c>
      <c r="I5969" s="46">
        <f>ROUND(E5969*H5969,2)</f>
        <v>0</v>
      </c>
      <c r="J5969" s="46">
        <v>0</v>
      </c>
      <c r="K5969" s="46">
        <f>ROUND(E5969*J5969,2)</f>
        <v>0</v>
      </c>
    </row>
    <row r="5970" spans="1:11" outlineLevel="1" x14ac:dyDescent="0.2">
      <c r="A5970" s="31"/>
      <c r="B5970" s="32"/>
      <c r="C5970" s="71" t="s">
        <v>9112</v>
      </c>
      <c r="D5970" s="65"/>
      <c r="E5970" s="65">
        <v>1288.72</v>
      </c>
      <c r="F5970" s="34"/>
      <c r="G5970" s="34"/>
      <c r="H5970" s="33"/>
      <c r="I5970" s="33"/>
      <c r="J5970" s="33"/>
      <c r="K5970" s="33"/>
    </row>
    <row r="5971" spans="1:11" outlineLevel="1" x14ac:dyDescent="0.2">
      <c r="A5971" s="43">
        <v>521</v>
      </c>
      <c r="B5971" s="44" t="s">
        <v>5122</v>
      </c>
      <c r="C5971" s="59" t="s">
        <v>5123</v>
      </c>
      <c r="D5971" s="68" t="s">
        <v>373</v>
      </c>
      <c r="E5971" s="46">
        <v>699.12</v>
      </c>
      <c r="F5971" s="47">
        <v>0</v>
      </c>
      <c r="G5971" s="48">
        <f>ROUND(E5971*F5971,2)</f>
        <v>0</v>
      </c>
      <c r="H5971" s="46">
        <v>0</v>
      </c>
      <c r="I5971" s="46">
        <f>ROUND(E5971*H5971,2)</f>
        <v>0</v>
      </c>
      <c r="J5971" s="46">
        <v>8.0000000000000007E-5</v>
      </c>
      <c r="K5971" s="46">
        <f>ROUND(E5971*J5971,2)</f>
        <v>0.06</v>
      </c>
    </row>
    <row r="5972" spans="1:11" outlineLevel="1" x14ac:dyDescent="0.2">
      <c r="A5972" s="31"/>
      <c r="B5972" s="32"/>
      <c r="C5972" s="71" t="s">
        <v>9113</v>
      </c>
      <c r="D5972" s="65"/>
      <c r="E5972" s="65"/>
      <c r="F5972" s="34"/>
      <c r="G5972" s="34"/>
      <c r="H5972" s="33"/>
      <c r="I5972" s="33"/>
      <c r="J5972" s="33"/>
      <c r="K5972" s="33"/>
    </row>
    <row r="5973" spans="1:11" outlineLevel="1" x14ac:dyDescent="0.2">
      <c r="A5973" s="31"/>
      <c r="B5973" s="32"/>
      <c r="C5973" s="71" t="s">
        <v>404</v>
      </c>
      <c r="D5973" s="65"/>
      <c r="E5973" s="65"/>
      <c r="F5973" s="34"/>
      <c r="G5973" s="34"/>
      <c r="H5973" s="33"/>
      <c r="I5973" s="33"/>
      <c r="J5973" s="33"/>
      <c r="K5973" s="33"/>
    </row>
    <row r="5974" spans="1:11" outlineLevel="1" x14ac:dyDescent="0.2">
      <c r="A5974" s="31"/>
      <c r="B5974" s="32"/>
      <c r="C5974" s="71" t="s">
        <v>9114</v>
      </c>
      <c r="D5974" s="65"/>
      <c r="E5974" s="65">
        <v>31.14</v>
      </c>
      <c r="F5974" s="34"/>
      <c r="G5974" s="34"/>
      <c r="H5974" s="33"/>
      <c r="I5974" s="33"/>
      <c r="J5974" s="33"/>
      <c r="K5974" s="33"/>
    </row>
    <row r="5975" spans="1:11" outlineLevel="1" x14ac:dyDescent="0.2">
      <c r="A5975" s="31"/>
      <c r="B5975" s="32"/>
      <c r="C5975" s="71" t="s">
        <v>408</v>
      </c>
      <c r="D5975" s="65"/>
      <c r="E5975" s="65"/>
      <c r="F5975" s="34"/>
      <c r="G5975" s="34"/>
      <c r="H5975" s="33"/>
      <c r="I5975" s="33"/>
      <c r="J5975" s="33"/>
      <c r="K5975" s="33"/>
    </row>
    <row r="5976" spans="1:11" outlineLevel="1" x14ac:dyDescent="0.2">
      <c r="A5976" s="31"/>
      <c r="B5976" s="32"/>
      <c r="C5976" s="71" t="s">
        <v>9115</v>
      </c>
      <c r="D5976" s="65"/>
      <c r="E5976" s="65">
        <v>24.04</v>
      </c>
      <c r="F5976" s="34"/>
      <c r="G5976" s="34"/>
      <c r="H5976" s="33"/>
      <c r="I5976" s="33"/>
      <c r="J5976" s="33"/>
      <c r="K5976" s="33"/>
    </row>
    <row r="5977" spans="1:11" outlineLevel="1" x14ac:dyDescent="0.2">
      <c r="A5977" s="31"/>
      <c r="B5977" s="32"/>
      <c r="C5977" s="71" t="s">
        <v>9116</v>
      </c>
      <c r="D5977" s="65"/>
      <c r="E5977" s="65">
        <v>24.68</v>
      </c>
      <c r="F5977" s="34"/>
      <c r="G5977" s="34"/>
      <c r="H5977" s="33"/>
      <c r="I5977" s="33"/>
      <c r="J5977" s="33"/>
      <c r="K5977" s="33"/>
    </row>
    <row r="5978" spans="1:11" outlineLevel="1" x14ac:dyDescent="0.2">
      <c r="A5978" s="31"/>
      <c r="B5978" s="32"/>
      <c r="C5978" s="71" t="s">
        <v>9117</v>
      </c>
      <c r="D5978" s="65"/>
      <c r="E5978" s="65">
        <v>36.86</v>
      </c>
      <c r="F5978" s="34"/>
      <c r="G5978" s="34"/>
      <c r="H5978" s="33"/>
      <c r="I5978" s="33"/>
      <c r="J5978" s="33"/>
      <c r="K5978" s="33"/>
    </row>
    <row r="5979" spans="1:11" outlineLevel="1" x14ac:dyDescent="0.2">
      <c r="A5979" s="31"/>
      <c r="B5979" s="32"/>
      <c r="C5979" s="71" t="s">
        <v>9118</v>
      </c>
      <c r="D5979" s="65"/>
      <c r="E5979" s="65">
        <v>36.9</v>
      </c>
      <c r="F5979" s="34"/>
      <c r="G5979" s="34"/>
      <c r="H5979" s="33"/>
      <c r="I5979" s="33"/>
      <c r="J5979" s="33"/>
      <c r="K5979" s="33"/>
    </row>
    <row r="5980" spans="1:11" outlineLevel="1" x14ac:dyDescent="0.2">
      <c r="A5980" s="31"/>
      <c r="B5980" s="32"/>
      <c r="C5980" s="71" t="s">
        <v>411</v>
      </c>
      <c r="D5980" s="65"/>
      <c r="E5980" s="65"/>
      <c r="F5980" s="34"/>
      <c r="G5980" s="34"/>
      <c r="H5980" s="33"/>
      <c r="I5980" s="33"/>
      <c r="J5980" s="33"/>
      <c r="K5980" s="33"/>
    </row>
    <row r="5981" spans="1:11" outlineLevel="1" x14ac:dyDescent="0.2">
      <c r="A5981" s="31"/>
      <c r="B5981" s="32"/>
      <c r="C5981" s="71" t="s">
        <v>9119</v>
      </c>
      <c r="D5981" s="65"/>
      <c r="E5981" s="65">
        <v>35.82</v>
      </c>
      <c r="F5981" s="34"/>
      <c r="G5981" s="34"/>
      <c r="H5981" s="33"/>
      <c r="I5981" s="33"/>
      <c r="J5981" s="33"/>
      <c r="K5981" s="33"/>
    </row>
    <row r="5982" spans="1:11" outlineLevel="1" x14ac:dyDescent="0.2">
      <c r="A5982" s="31"/>
      <c r="B5982" s="32"/>
      <c r="C5982" s="71" t="s">
        <v>9120</v>
      </c>
      <c r="D5982" s="65"/>
      <c r="E5982" s="65">
        <v>36.86</v>
      </c>
      <c r="F5982" s="34"/>
      <c r="G5982" s="34"/>
      <c r="H5982" s="33"/>
      <c r="I5982" s="33"/>
      <c r="J5982" s="33"/>
      <c r="K5982" s="33"/>
    </row>
    <row r="5983" spans="1:11" outlineLevel="1" x14ac:dyDescent="0.2">
      <c r="A5983" s="31"/>
      <c r="B5983" s="32"/>
      <c r="C5983" s="71" t="s">
        <v>9121</v>
      </c>
      <c r="D5983" s="65"/>
      <c r="E5983" s="65">
        <v>36.979999999999997</v>
      </c>
      <c r="F5983" s="34"/>
      <c r="G5983" s="34"/>
      <c r="H5983" s="33"/>
      <c r="I5983" s="33"/>
      <c r="J5983" s="33"/>
      <c r="K5983" s="33"/>
    </row>
    <row r="5984" spans="1:11" outlineLevel="1" x14ac:dyDescent="0.2">
      <c r="A5984" s="31"/>
      <c r="B5984" s="32"/>
      <c r="C5984" s="71" t="s">
        <v>9122</v>
      </c>
      <c r="D5984" s="65"/>
      <c r="E5984" s="65">
        <v>35.64</v>
      </c>
      <c r="F5984" s="34"/>
      <c r="G5984" s="34"/>
      <c r="H5984" s="33"/>
      <c r="I5984" s="33"/>
      <c r="J5984" s="33"/>
      <c r="K5984" s="33"/>
    </row>
    <row r="5985" spans="1:11" outlineLevel="1" x14ac:dyDescent="0.2">
      <c r="A5985" s="31"/>
      <c r="B5985" s="32"/>
      <c r="C5985" s="71" t="s">
        <v>8603</v>
      </c>
      <c r="D5985" s="65"/>
      <c r="E5985" s="65"/>
      <c r="F5985" s="34"/>
      <c r="G5985" s="34"/>
      <c r="H5985" s="33"/>
      <c r="I5985" s="33"/>
      <c r="J5985" s="33"/>
      <c r="K5985" s="33"/>
    </row>
    <row r="5986" spans="1:11" outlineLevel="1" x14ac:dyDescent="0.2">
      <c r="A5986" s="31"/>
      <c r="B5986" s="32"/>
      <c r="C5986" s="71" t="s">
        <v>404</v>
      </c>
      <c r="D5986" s="65"/>
      <c r="E5986" s="65"/>
      <c r="F5986" s="34"/>
      <c r="G5986" s="34"/>
      <c r="H5986" s="33"/>
      <c r="I5986" s="33"/>
      <c r="J5986" s="33"/>
      <c r="K5986" s="33"/>
    </row>
    <row r="5987" spans="1:11" outlineLevel="1" x14ac:dyDescent="0.2">
      <c r="A5987" s="31"/>
      <c r="B5987" s="32"/>
      <c r="C5987" s="71" t="s">
        <v>9123</v>
      </c>
      <c r="D5987" s="65"/>
      <c r="E5987" s="65">
        <v>40.479999999999997</v>
      </c>
      <c r="F5987" s="34"/>
      <c r="G5987" s="34"/>
      <c r="H5987" s="33"/>
      <c r="I5987" s="33"/>
      <c r="J5987" s="33"/>
      <c r="K5987" s="33"/>
    </row>
    <row r="5988" spans="1:11" outlineLevel="1" x14ac:dyDescent="0.2">
      <c r="A5988" s="31"/>
      <c r="B5988" s="32"/>
      <c r="C5988" s="71" t="s">
        <v>9124</v>
      </c>
      <c r="D5988" s="65"/>
      <c r="E5988" s="65">
        <v>21.8</v>
      </c>
      <c r="F5988" s="34"/>
      <c r="G5988" s="34"/>
      <c r="H5988" s="33"/>
      <c r="I5988" s="33"/>
      <c r="J5988" s="33"/>
      <c r="K5988" s="33"/>
    </row>
    <row r="5989" spans="1:11" outlineLevel="1" x14ac:dyDescent="0.2">
      <c r="A5989" s="31"/>
      <c r="B5989" s="32"/>
      <c r="C5989" s="71" t="s">
        <v>9125</v>
      </c>
      <c r="D5989" s="65"/>
      <c r="E5989" s="65">
        <v>5.98</v>
      </c>
      <c r="F5989" s="34"/>
      <c r="G5989" s="34"/>
      <c r="H5989" s="33"/>
      <c r="I5989" s="33"/>
      <c r="J5989" s="33"/>
      <c r="K5989" s="33"/>
    </row>
    <row r="5990" spans="1:11" outlineLevel="1" x14ac:dyDescent="0.2">
      <c r="A5990" s="31"/>
      <c r="B5990" s="32"/>
      <c r="C5990" s="71" t="s">
        <v>408</v>
      </c>
      <c r="D5990" s="65"/>
      <c r="E5990" s="65"/>
      <c r="F5990" s="34"/>
      <c r="G5990" s="34"/>
      <c r="H5990" s="33"/>
      <c r="I5990" s="33"/>
      <c r="J5990" s="33"/>
      <c r="K5990" s="33"/>
    </row>
    <row r="5991" spans="1:11" outlineLevel="1" x14ac:dyDescent="0.2">
      <c r="A5991" s="31"/>
      <c r="B5991" s="32"/>
      <c r="C5991" s="71" t="s">
        <v>9126</v>
      </c>
      <c r="D5991" s="65"/>
      <c r="E5991" s="65">
        <v>36.159999999999997</v>
      </c>
      <c r="F5991" s="34"/>
      <c r="G5991" s="34"/>
      <c r="H5991" s="33"/>
      <c r="I5991" s="33"/>
      <c r="J5991" s="33"/>
      <c r="K5991" s="33"/>
    </row>
    <row r="5992" spans="1:11" outlineLevel="1" x14ac:dyDescent="0.2">
      <c r="A5992" s="31"/>
      <c r="B5992" s="32"/>
      <c r="C5992" s="71" t="s">
        <v>415</v>
      </c>
      <c r="D5992" s="65"/>
      <c r="E5992" s="65"/>
      <c r="F5992" s="34"/>
      <c r="G5992" s="34"/>
      <c r="H5992" s="33"/>
      <c r="I5992" s="33"/>
      <c r="J5992" s="33"/>
      <c r="K5992" s="33"/>
    </row>
    <row r="5993" spans="1:11" outlineLevel="1" x14ac:dyDescent="0.2">
      <c r="A5993" s="31"/>
      <c r="B5993" s="32"/>
      <c r="C5993" s="71" t="s">
        <v>9127</v>
      </c>
      <c r="D5993" s="65"/>
      <c r="E5993" s="65">
        <v>35.840000000000003</v>
      </c>
      <c r="F5993" s="34"/>
      <c r="G5993" s="34"/>
      <c r="H5993" s="33"/>
      <c r="I5993" s="33"/>
      <c r="J5993" s="33"/>
      <c r="K5993" s="33"/>
    </row>
    <row r="5994" spans="1:11" outlineLevel="1" x14ac:dyDescent="0.2">
      <c r="A5994" s="31"/>
      <c r="B5994" s="32"/>
      <c r="C5994" s="71" t="s">
        <v>9128</v>
      </c>
      <c r="D5994" s="65"/>
      <c r="E5994" s="65">
        <v>26.14</v>
      </c>
      <c r="F5994" s="34"/>
      <c r="G5994" s="34"/>
      <c r="H5994" s="33"/>
      <c r="I5994" s="33"/>
      <c r="J5994" s="33"/>
      <c r="K5994" s="33"/>
    </row>
    <row r="5995" spans="1:11" outlineLevel="1" x14ac:dyDescent="0.2">
      <c r="A5995" s="31"/>
      <c r="B5995" s="32"/>
      <c r="C5995" s="71" t="s">
        <v>9129</v>
      </c>
      <c r="D5995" s="65"/>
      <c r="E5995" s="65">
        <v>24.68</v>
      </c>
      <c r="F5995" s="34"/>
      <c r="G5995" s="34"/>
      <c r="H5995" s="33"/>
      <c r="I5995" s="33"/>
      <c r="J5995" s="33"/>
      <c r="K5995" s="33"/>
    </row>
    <row r="5996" spans="1:11" outlineLevel="1" x14ac:dyDescent="0.2">
      <c r="A5996" s="31"/>
      <c r="B5996" s="32"/>
      <c r="C5996" s="71" t="s">
        <v>9130</v>
      </c>
      <c r="D5996" s="65"/>
      <c r="E5996" s="65">
        <v>11.08</v>
      </c>
      <c r="F5996" s="34"/>
      <c r="G5996" s="34"/>
      <c r="H5996" s="33"/>
      <c r="I5996" s="33"/>
      <c r="J5996" s="33"/>
      <c r="K5996" s="33"/>
    </row>
    <row r="5997" spans="1:11" outlineLevel="1" x14ac:dyDescent="0.2">
      <c r="A5997" s="31"/>
      <c r="B5997" s="32"/>
      <c r="C5997" s="71" t="s">
        <v>9131</v>
      </c>
      <c r="D5997" s="65"/>
      <c r="E5997" s="65">
        <v>34.46</v>
      </c>
      <c r="F5997" s="34"/>
      <c r="G5997" s="34"/>
      <c r="H5997" s="33"/>
      <c r="I5997" s="33"/>
      <c r="J5997" s="33"/>
      <c r="K5997" s="33"/>
    </row>
    <row r="5998" spans="1:11" outlineLevel="1" x14ac:dyDescent="0.2">
      <c r="A5998" s="31"/>
      <c r="B5998" s="32"/>
      <c r="C5998" s="71" t="s">
        <v>9132</v>
      </c>
      <c r="D5998" s="65"/>
      <c r="E5998" s="65">
        <v>7.24</v>
      </c>
      <c r="F5998" s="34"/>
      <c r="G5998" s="34"/>
      <c r="H5998" s="33"/>
      <c r="I5998" s="33"/>
      <c r="J5998" s="33"/>
      <c r="K5998" s="33"/>
    </row>
    <row r="5999" spans="1:11" outlineLevel="1" x14ac:dyDescent="0.2">
      <c r="A5999" s="31"/>
      <c r="B5999" s="32"/>
      <c r="C5999" s="71" t="s">
        <v>9133</v>
      </c>
      <c r="D5999" s="65"/>
      <c r="E5999" s="65">
        <v>36.28</v>
      </c>
      <c r="F5999" s="34"/>
      <c r="G5999" s="34"/>
      <c r="H5999" s="33"/>
      <c r="I5999" s="33"/>
      <c r="J5999" s="33"/>
      <c r="K5999" s="33"/>
    </row>
    <row r="6000" spans="1:11" outlineLevel="1" x14ac:dyDescent="0.2">
      <c r="A6000" s="31"/>
      <c r="B6000" s="32"/>
      <c r="C6000" s="71" t="s">
        <v>9134</v>
      </c>
      <c r="D6000" s="65"/>
      <c r="E6000" s="65"/>
      <c r="F6000" s="34"/>
      <c r="G6000" s="34"/>
      <c r="H6000" s="33"/>
      <c r="I6000" s="33"/>
      <c r="J6000" s="33"/>
      <c r="K6000" s="33"/>
    </row>
    <row r="6001" spans="1:11" outlineLevel="1" x14ac:dyDescent="0.2">
      <c r="A6001" s="31"/>
      <c r="B6001" s="32"/>
      <c r="C6001" s="71" t="s">
        <v>404</v>
      </c>
      <c r="D6001" s="65"/>
      <c r="E6001" s="65"/>
      <c r="F6001" s="34"/>
      <c r="G6001" s="34"/>
      <c r="H6001" s="33"/>
      <c r="I6001" s="33"/>
      <c r="J6001" s="33"/>
      <c r="K6001" s="33"/>
    </row>
    <row r="6002" spans="1:11" outlineLevel="1" x14ac:dyDescent="0.2">
      <c r="A6002" s="31"/>
      <c r="B6002" s="32"/>
      <c r="C6002" s="71" t="s">
        <v>9135</v>
      </c>
      <c r="D6002" s="65"/>
      <c r="E6002" s="65">
        <v>19.7</v>
      </c>
      <c r="F6002" s="34"/>
      <c r="G6002" s="34"/>
      <c r="H6002" s="33"/>
      <c r="I6002" s="33"/>
      <c r="J6002" s="33"/>
      <c r="K6002" s="33"/>
    </row>
    <row r="6003" spans="1:11" outlineLevel="1" x14ac:dyDescent="0.2">
      <c r="A6003" s="31"/>
      <c r="B6003" s="32"/>
      <c r="C6003" s="71" t="s">
        <v>9136</v>
      </c>
      <c r="D6003" s="65"/>
      <c r="E6003" s="65">
        <v>14.08</v>
      </c>
      <c r="F6003" s="34"/>
      <c r="G6003" s="34"/>
      <c r="H6003" s="33"/>
      <c r="I6003" s="33"/>
      <c r="J6003" s="33"/>
      <c r="K6003" s="33"/>
    </row>
    <row r="6004" spans="1:11" outlineLevel="1" x14ac:dyDescent="0.2">
      <c r="A6004" s="31"/>
      <c r="B6004" s="32"/>
      <c r="C6004" s="71" t="s">
        <v>408</v>
      </c>
      <c r="D6004" s="65"/>
      <c r="E6004" s="65"/>
      <c r="F6004" s="34"/>
      <c r="G6004" s="34"/>
      <c r="H6004" s="33"/>
      <c r="I6004" s="33"/>
      <c r="J6004" s="33"/>
      <c r="K6004" s="33"/>
    </row>
    <row r="6005" spans="1:11" outlineLevel="1" x14ac:dyDescent="0.2">
      <c r="A6005" s="31"/>
      <c r="B6005" s="32"/>
      <c r="C6005" s="71" t="s">
        <v>9137</v>
      </c>
      <c r="D6005" s="65"/>
      <c r="E6005" s="65">
        <v>8.68</v>
      </c>
      <c r="F6005" s="34"/>
      <c r="G6005" s="34"/>
      <c r="H6005" s="33"/>
      <c r="I6005" s="33"/>
      <c r="J6005" s="33"/>
      <c r="K6005" s="33"/>
    </row>
    <row r="6006" spans="1:11" outlineLevel="1" x14ac:dyDescent="0.2">
      <c r="A6006" s="31"/>
      <c r="B6006" s="32"/>
      <c r="C6006" s="71" t="s">
        <v>411</v>
      </c>
      <c r="D6006" s="65"/>
      <c r="E6006" s="65"/>
      <c r="F6006" s="34"/>
      <c r="G6006" s="34"/>
      <c r="H6006" s="33"/>
      <c r="I6006" s="33"/>
      <c r="J6006" s="33"/>
      <c r="K6006" s="33"/>
    </row>
    <row r="6007" spans="1:11" outlineLevel="1" x14ac:dyDescent="0.2">
      <c r="A6007" s="31"/>
      <c r="B6007" s="32"/>
      <c r="C6007" s="71" t="s">
        <v>9138</v>
      </c>
      <c r="D6007" s="65"/>
      <c r="E6007" s="65">
        <v>8.7200000000000006</v>
      </c>
      <c r="F6007" s="34"/>
      <c r="G6007" s="34"/>
      <c r="H6007" s="33"/>
      <c r="I6007" s="33"/>
      <c r="J6007" s="33"/>
      <c r="K6007" s="33"/>
    </row>
    <row r="6008" spans="1:11" outlineLevel="1" x14ac:dyDescent="0.2">
      <c r="A6008" s="31"/>
      <c r="B6008" s="32"/>
      <c r="C6008" s="71" t="s">
        <v>9139</v>
      </c>
      <c r="D6008" s="65"/>
      <c r="E6008" s="65">
        <v>23.88</v>
      </c>
      <c r="F6008" s="34"/>
      <c r="G6008" s="34"/>
      <c r="H6008" s="33"/>
      <c r="I6008" s="33"/>
      <c r="J6008" s="33"/>
      <c r="K6008" s="33"/>
    </row>
    <row r="6009" spans="1:11" outlineLevel="1" x14ac:dyDescent="0.2">
      <c r="A6009" s="31"/>
      <c r="B6009" s="32"/>
      <c r="C6009" s="71" t="s">
        <v>415</v>
      </c>
      <c r="D6009" s="65"/>
      <c r="E6009" s="65"/>
      <c r="F6009" s="34"/>
      <c r="G6009" s="34"/>
      <c r="H6009" s="33"/>
      <c r="I6009" s="33"/>
      <c r="J6009" s="33"/>
      <c r="K6009" s="33"/>
    </row>
    <row r="6010" spans="1:11" outlineLevel="1" x14ac:dyDescent="0.2">
      <c r="A6010" s="31"/>
      <c r="B6010" s="32"/>
      <c r="C6010" s="71" t="s">
        <v>9140</v>
      </c>
      <c r="D6010" s="65"/>
      <c r="E6010" s="65">
        <v>23.84</v>
      </c>
      <c r="F6010" s="34"/>
      <c r="G6010" s="34"/>
      <c r="H6010" s="33"/>
      <c r="I6010" s="33"/>
      <c r="J6010" s="33"/>
      <c r="K6010" s="33"/>
    </row>
    <row r="6011" spans="1:11" outlineLevel="1" x14ac:dyDescent="0.2">
      <c r="A6011" s="31"/>
      <c r="B6011" s="32"/>
      <c r="C6011" s="71" t="s">
        <v>9141</v>
      </c>
      <c r="D6011" s="65"/>
      <c r="E6011" s="65">
        <v>21.16</v>
      </c>
      <c r="F6011" s="34"/>
      <c r="G6011" s="34"/>
      <c r="H6011" s="33"/>
      <c r="I6011" s="33"/>
      <c r="J6011" s="33"/>
      <c r="K6011" s="33"/>
    </row>
    <row r="6012" spans="1:11" outlineLevel="1" x14ac:dyDescent="0.2">
      <c r="A6012" s="43">
        <v>522</v>
      </c>
      <c r="B6012" s="44" t="s">
        <v>5160</v>
      </c>
      <c r="C6012" s="59" t="s">
        <v>5161</v>
      </c>
      <c r="D6012" s="68" t="s">
        <v>373</v>
      </c>
      <c r="E6012" s="46">
        <v>780.88</v>
      </c>
      <c r="F6012" s="47">
        <v>0</v>
      </c>
      <c r="G6012" s="48">
        <f>ROUND(E6012*F6012,2)</f>
        <v>0</v>
      </c>
      <c r="H6012" s="46">
        <v>1.9000000000000001E-4</v>
      </c>
      <c r="I6012" s="46">
        <f>ROUND(E6012*H6012,2)</f>
        <v>0.15</v>
      </c>
      <c r="J6012" s="46">
        <v>0</v>
      </c>
      <c r="K6012" s="46">
        <f>ROUND(E6012*J6012,2)</f>
        <v>0</v>
      </c>
    </row>
    <row r="6013" spans="1:11" outlineLevel="1" x14ac:dyDescent="0.2">
      <c r="A6013" s="31"/>
      <c r="B6013" s="32"/>
      <c r="C6013" s="365" t="s">
        <v>5162</v>
      </c>
      <c r="D6013" s="366"/>
      <c r="E6013" s="366"/>
      <c r="F6013" s="366"/>
      <c r="G6013" s="366"/>
      <c r="H6013" s="33"/>
      <c r="I6013" s="33"/>
      <c r="J6013" s="33"/>
      <c r="K6013" s="33"/>
    </row>
    <row r="6014" spans="1:11" outlineLevel="1" x14ac:dyDescent="0.2">
      <c r="A6014" s="31"/>
      <c r="B6014" s="32"/>
      <c r="C6014" s="71" t="s">
        <v>917</v>
      </c>
      <c r="D6014" s="65"/>
      <c r="E6014" s="65"/>
      <c r="F6014" s="34"/>
      <c r="G6014" s="34"/>
      <c r="H6014" s="33"/>
      <c r="I6014" s="33"/>
      <c r="J6014" s="33"/>
      <c r="K6014" s="33"/>
    </row>
    <row r="6015" spans="1:11" outlineLevel="1" x14ac:dyDescent="0.2">
      <c r="A6015" s="31"/>
      <c r="B6015" s="32"/>
      <c r="C6015" s="71" t="s">
        <v>9142</v>
      </c>
      <c r="D6015" s="65"/>
      <c r="E6015" s="65">
        <v>32.200000000000003</v>
      </c>
      <c r="F6015" s="34"/>
      <c r="G6015" s="34"/>
      <c r="H6015" s="33"/>
      <c r="I6015" s="33"/>
      <c r="J6015" s="33"/>
      <c r="K6015" s="33"/>
    </row>
    <row r="6016" spans="1:11" outlineLevel="1" x14ac:dyDescent="0.2">
      <c r="A6016" s="31"/>
      <c r="B6016" s="32"/>
      <c r="C6016" s="71" t="s">
        <v>8975</v>
      </c>
      <c r="D6016" s="65"/>
      <c r="E6016" s="65">
        <v>-1.3</v>
      </c>
      <c r="F6016" s="34"/>
      <c r="G6016" s="34"/>
      <c r="H6016" s="33"/>
      <c r="I6016" s="33"/>
      <c r="J6016" s="33"/>
      <c r="K6016" s="33"/>
    </row>
    <row r="6017" spans="1:11" outlineLevel="1" x14ac:dyDescent="0.2">
      <c r="A6017" s="31"/>
      <c r="B6017" s="32"/>
      <c r="C6017" s="71" t="s">
        <v>9143</v>
      </c>
      <c r="D6017" s="65"/>
      <c r="E6017" s="65">
        <v>25.64</v>
      </c>
      <c r="F6017" s="34"/>
      <c r="G6017" s="34"/>
      <c r="H6017" s="33"/>
      <c r="I6017" s="33"/>
      <c r="J6017" s="33"/>
      <c r="K6017" s="33"/>
    </row>
    <row r="6018" spans="1:11" outlineLevel="1" x14ac:dyDescent="0.2">
      <c r="A6018" s="31"/>
      <c r="B6018" s="32"/>
      <c r="C6018" s="71" t="s">
        <v>9144</v>
      </c>
      <c r="D6018" s="65"/>
      <c r="E6018" s="65">
        <v>1.92</v>
      </c>
      <c r="F6018" s="34"/>
      <c r="G6018" s="34"/>
      <c r="H6018" s="33"/>
      <c r="I6018" s="33"/>
      <c r="J6018" s="33"/>
      <c r="K6018" s="33"/>
    </row>
    <row r="6019" spans="1:11" outlineLevel="1" x14ac:dyDescent="0.2">
      <c r="A6019" s="31"/>
      <c r="B6019" s="32"/>
      <c r="C6019" s="71" t="s">
        <v>5006</v>
      </c>
      <c r="D6019" s="65"/>
      <c r="E6019" s="65">
        <v>0.3</v>
      </c>
      <c r="F6019" s="34"/>
      <c r="G6019" s="34"/>
      <c r="H6019" s="33"/>
      <c r="I6019" s="33"/>
      <c r="J6019" s="33"/>
      <c r="K6019" s="33"/>
    </row>
    <row r="6020" spans="1:11" outlineLevel="1" x14ac:dyDescent="0.2">
      <c r="A6020" s="31"/>
      <c r="B6020" s="32"/>
      <c r="C6020" s="71" t="s">
        <v>9145</v>
      </c>
      <c r="D6020" s="65"/>
      <c r="E6020" s="65">
        <v>4.5599999999999996</v>
      </c>
      <c r="F6020" s="34"/>
      <c r="G6020" s="34"/>
      <c r="H6020" s="33"/>
      <c r="I6020" s="33"/>
      <c r="J6020" s="33"/>
      <c r="K6020" s="33"/>
    </row>
    <row r="6021" spans="1:11" outlineLevel="1" x14ac:dyDescent="0.2">
      <c r="A6021" s="31"/>
      <c r="B6021" s="32"/>
      <c r="C6021" s="71" t="s">
        <v>5240</v>
      </c>
      <c r="D6021" s="65"/>
      <c r="E6021" s="65">
        <v>-2.7</v>
      </c>
      <c r="F6021" s="34"/>
      <c r="G6021" s="34"/>
      <c r="H6021" s="33"/>
      <c r="I6021" s="33"/>
      <c r="J6021" s="33"/>
      <c r="K6021" s="33"/>
    </row>
    <row r="6022" spans="1:11" outlineLevel="1" x14ac:dyDescent="0.2">
      <c r="A6022" s="31"/>
      <c r="B6022" s="32"/>
      <c r="C6022" s="71" t="s">
        <v>9146</v>
      </c>
      <c r="D6022" s="65"/>
      <c r="E6022" s="65">
        <v>36.36</v>
      </c>
      <c r="F6022" s="34"/>
      <c r="G6022" s="34"/>
      <c r="H6022" s="33"/>
      <c r="I6022" s="33"/>
      <c r="J6022" s="33"/>
      <c r="K6022" s="33"/>
    </row>
    <row r="6023" spans="1:11" outlineLevel="1" x14ac:dyDescent="0.2">
      <c r="A6023" s="31"/>
      <c r="B6023" s="32"/>
      <c r="C6023" s="71" t="s">
        <v>5195</v>
      </c>
      <c r="D6023" s="65"/>
      <c r="E6023" s="65">
        <v>2.4</v>
      </c>
      <c r="F6023" s="34"/>
      <c r="G6023" s="34"/>
      <c r="H6023" s="33"/>
      <c r="I6023" s="33"/>
      <c r="J6023" s="33"/>
      <c r="K6023" s="33"/>
    </row>
    <row r="6024" spans="1:11" outlineLevel="1" x14ac:dyDescent="0.2">
      <c r="A6024" s="31"/>
      <c r="B6024" s="32"/>
      <c r="C6024" s="71" t="s">
        <v>4352</v>
      </c>
      <c r="D6024" s="65"/>
      <c r="E6024" s="65"/>
      <c r="F6024" s="34"/>
      <c r="G6024" s="34"/>
      <c r="H6024" s="33"/>
      <c r="I6024" s="33"/>
      <c r="J6024" s="33"/>
      <c r="K6024" s="33"/>
    </row>
    <row r="6025" spans="1:11" outlineLevel="1" x14ac:dyDescent="0.2">
      <c r="A6025" s="31"/>
      <c r="B6025" s="32"/>
      <c r="C6025" s="71" t="s">
        <v>926</v>
      </c>
      <c r="D6025" s="65"/>
      <c r="E6025" s="65"/>
      <c r="F6025" s="34"/>
      <c r="G6025" s="34"/>
      <c r="H6025" s="33"/>
      <c r="I6025" s="33"/>
      <c r="J6025" s="33"/>
      <c r="K6025" s="33"/>
    </row>
    <row r="6026" spans="1:11" outlineLevel="1" x14ac:dyDescent="0.2">
      <c r="A6026" s="31"/>
      <c r="B6026" s="32"/>
      <c r="C6026" s="71" t="s">
        <v>9147</v>
      </c>
      <c r="D6026" s="65"/>
      <c r="E6026" s="65">
        <v>24.94</v>
      </c>
      <c r="F6026" s="34"/>
      <c r="G6026" s="34"/>
      <c r="H6026" s="33"/>
      <c r="I6026" s="33"/>
      <c r="J6026" s="33"/>
      <c r="K6026" s="33"/>
    </row>
    <row r="6027" spans="1:11" outlineLevel="1" x14ac:dyDescent="0.2">
      <c r="A6027" s="31"/>
      <c r="B6027" s="32"/>
      <c r="C6027" s="71" t="s">
        <v>4960</v>
      </c>
      <c r="D6027" s="65"/>
      <c r="E6027" s="65">
        <v>1.2</v>
      </c>
      <c r="F6027" s="34"/>
      <c r="G6027" s="34"/>
      <c r="H6027" s="33"/>
      <c r="I6027" s="33"/>
      <c r="J6027" s="33"/>
      <c r="K6027" s="33"/>
    </row>
    <row r="6028" spans="1:11" outlineLevel="1" x14ac:dyDescent="0.2">
      <c r="A6028" s="31"/>
      <c r="B6028" s="32"/>
      <c r="C6028" s="71" t="s">
        <v>4970</v>
      </c>
      <c r="D6028" s="65"/>
      <c r="E6028" s="65">
        <v>-0.9</v>
      </c>
      <c r="F6028" s="34"/>
      <c r="G6028" s="34"/>
      <c r="H6028" s="33"/>
      <c r="I6028" s="33"/>
      <c r="J6028" s="33"/>
      <c r="K6028" s="33"/>
    </row>
    <row r="6029" spans="1:11" outlineLevel="1" x14ac:dyDescent="0.2">
      <c r="A6029" s="31"/>
      <c r="B6029" s="32"/>
      <c r="C6029" s="71" t="s">
        <v>9148</v>
      </c>
      <c r="D6029" s="65"/>
      <c r="E6029" s="65">
        <v>25.58</v>
      </c>
      <c r="F6029" s="34"/>
      <c r="G6029" s="34"/>
      <c r="H6029" s="33"/>
      <c r="I6029" s="33"/>
      <c r="J6029" s="33"/>
      <c r="K6029" s="33"/>
    </row>
    <row r="6030" spans="1:11" outlineLevel="1" x14ac:dyDescent="0.2">
      <c r="A6030" s="31"/>
      <c r="B6030" s="32"/>
      <c r="C6030" s="71" t="s">
        <v>4960</v>
      </c>
      <c r="D6030" s="65"/>
      <c r="E6030" s="65">
        <v>1.2</v>
      </c>
      <c r="F6030" s="34"/>
      <c r="G6030" s="34"/>
      <c r="H6030" s="33"/>
      <c r="I6030" s="33"/>
      <c r="J6030" s="33"/>
      <c r="K6030" s="33"/>
    </row>
    <row r="6031" spans="1:11" outlineLevel="1" x14ac:dyDescent="0.2">
      <c r="A6031" s="31"/>
      <c r="B6031" s="32"/>
      <c r="C6031" s="71" t="s">
        <v>4970</v>
      </c>
      <c r="D6031" s="65"/>
      <c r="E6031" s="65">
        <v>-0.9</v>
      </c>
      <c r="F6031" s="34"/>
      <c r="G6031" s="34"/>
      <c r="H6031" s="33"/>
      <c r="I6031" s="33"/>
      <c r="J6031" s="33"/>
      <c r="K6031" s="33"/>
    </row>
    <row r="6032" spans="1:11" outlineLevel="1" x14ac:dyDescent="0.2">
      <c r="A6032" s="31"/>
      <c r="B6032" s="32"/>
      <c r="C6032" s="71" t="s">
        <v>9149</v>
      </c>
      <c r="D6032" s="65"/>
      <c r="E6032" s="65">
        <v>8.68</v>
      </c>
      <c r="F6032" s="34"/>
      <c r="G6032" s="34"/>
      <c r="H6032" s="33"/>
      <c r="I6032" s="33"/>
      <c r="J6032" s="33"/>
      <c r="K6032" s="33"/>
    </row>
    <row r="6033" spans="1:11" outlineLevel="1" x14ac:dyDescent="0.2">
      <c r="A6033" s="31"/>
      <c r="B6033" s="32"/>
      <c r="C6033" s="71" t="s">
        <v>4953</v>
      </c>
      <c r="D6033" s="65"/>
      <c r="E6033" s="65">
        <v>-0.8</v>
      </c>
      <c r="F6033" s="34"/>
      <c r="G6033" s="34"/>
      <c r="H6033" s="33"/>
      <c r="I6033" s="33"/>
      <c r="J6033" s="33"/>
      <c r="K6033" s="33"/>
    </row>
    <row r="6034" spans="1:11" outlineLevel="1" x14ac:dyDescent="0.2">
      <c r="A6034" s="31"/>
      <c r="B6034" s="32"/>
      <c r="C6034" s="71" t="s">
        <v>9150</v>
      </c>
      <c r="D6034" s="65"/>
      <c r="E6034" s="65">
        <v>27.3</v>
      </c>
      <c r="F6034" s="34"/>
      <c r="G6034" s="34"/>
      <c r="H6034" s="33"/>
      <c r="I6034" s="33"/>
      <c r="J6034" s="33"/>
      <c r="K6034" s="33"/>
    </row>
    <row r="6035" spans="1:11" outlineLevel="1" x14ac:dyDescent="0.2">
      <c r="A6035" s="31"/>
      <c r="B6035" s="32"/>
      <c r="C6035" s="71" t="s">
        <v>4985</v>
      </c>
      <c r="D6035" s="65"/>
      <c r="E6035" s="65">
        <v>0.6</v>
      </c>
      <c r="F6035" s="34"/>
      <c r="G6035" s="34"/>
      <c r="H6035" s="33"/>
      <c r="I6035" s="33"/>
      <c r="J6035" s="33"/>
      <c r="K6035" s="33"/>
    </row>
    <row r="6036" spans="1:11" outlineLevel="1" x14ac:dyDescent="0.2">
      <c r="A6036" s="31"/>
      <c r="B6036" s="32"/>
      <c r="C6036" s="71" t="s">
        <v>9151</v>
      </c>
      <c r="D6036" s="65"/>
      <c r="E6036" s="65">
        <v>-1.6</v>
      </c>
      <c r="F6036" s="34"/>
      <c r="G6036" s="34"/>
      <c r="H6036" s="33"/>
      <c r="I6036" s="33"/>
      <c r="J6036" s="33"/>
      <c r="K6036" s="33"/>
    </row>
    <row r="6037" spans="1:11" outlineLevel="1" x14ac:dyDescent="0.2">
      <c r="A6037" s="31"/>
      <c r="B6037" s="32"/>
      <c r="C6037" s="71" t="s">
        <v>9152</v>
      </c>
      <c r="D6037" s="65"/>
      <c r="E6037" s="65">
        <v>26.56</v>
      </c>
      <c r="F6037" s="34"/>
      <c r="G6037" s="34"/>
      <c r="H6037" s="33"/>
      <c r="I6037" s="33"/>
      <c r="J6037" s="33"/>
      <c r="K6037" s="33"/>
    </row>
    <row r="6038" spans="1:11" outlineLevel="1" x14ac:dyDescent="0.2">
      <c r="A6038" s="31"/>
      <c r="B6038" s="32"/>
      <c r="C6038" s="71" t="s">
        <v>9153</v>
      </c>
      <c r="D6038" s="65"/>
      <c r="E6038" s="65">
        <v>0.28000000000000003</v>
      </c>
      <c r="F6038" s="34"/>
      <c r="G6038" s="34"/>
      <c r="H6038" s="33"/>
      <c r="I6038" s="33"/>
      <c r="J6038" s="33"/>
      <c r="K6038" s="33"/>
    </row>
    <row r="6039" spans="1:11" outlineLevel="1" x14ac:dyDescent="0.2">
      <c r="A6039" s="31"/>
      <c r="B6039" s="32"/>
      <c r="C6039" s="71" t="s">
        <v>4970</v>
      </c>
      <c r="D6039" s="65"/>
      <c r="E6039" s="65">
        <v>-0.9</v>
      </c>
      <c r="F6039" s="34"/>
      <c r="G6039" s="34"/>
      <c r="H6039" s="33"/>
      <c r="I6039" s="33"/>
      <c r="J6039" s="33"/>
      <c r="K6039" s="33"/>
    </row>
    <row r="6040" spans="1:11" outlineLevel="1" x14ac:dyDescent="0.2">
      <c r="A6040" s="31"/>
      <c r="B6040" s="32"/>
      <c r="C6040" s="71" t="s">
        <v>9154</v>
      </c>
      <c r="D6040" s="65"/>
      <c r="E6040" s="65">
        <v>24.92</v>
      </c>
      <c r="F6040" s="34"/>
      <c r="G6040" s="34"/>
      <c r="H6040" s="33"/>
      <c r="I6040" s="33"/>
      <c r="J6040" s="33"/>
      <c r="K6040" s="33"/>
    </row>
    <row r="6041" spans="1:11" outlineLevel="1" x14ac:dyDescent="0.2">
      <c r="A6041" s="31"/>
      <c r="B6041" s="32"/>
      <c r="C6041" s="71" t="s">
        <v>9153</v>
      </c>
      <c r="D6041" s="65"/>
      <c r="E6041" s="65">
        <v>0.28000000000000003</v>
      </c>
      <c r="F6041" s="34"/>
      <c r="G6041" s="34"/>
      <c r="H6041" s="33"/>
      <c r="I6041" s="33"/>
      <c r="J6041" s="33"/>
      <c r="K6041" s="33"/>
    </row>
    <row r="6042" spans="1:11" outlineLevel="1" x14ac:dyDescent="0.2">
      <c r="A6042" s="31"/>
      <c r="B6042" s="32"/>
      <c r="C6042" s="71" t="s">
        <v>4970</v>
      </c>
      <c r="D6042" s="65"/>
      <c r="E6042" s="65">
        <v>-0.9</v>
      </c>
      <c r="F6042" s="34"/>
      <c r="G6042" s="34"/>
      <c r="H6042" s="33"/>
      <c r="I6042" s="33"/>
      <c r="J6042" s="33"/>
      <c r="K6042" s="33"/>
    </row>
    <row r="6043" spans="1:11" outlineLevel="1" x14ac:dyDescent="0.2">
      <c r="A6043" s="31"/>
      <c r="B6043" s="32"/>
      <c r="C6043" s="71" t="s">
        <v>9155</v>
      </c>
      <c r="D6043" s="65"/>
      <c r="E6043" s="65">
        <v>27.04</v>
      </c>
      <c r="F6043" s="34"/>
      <c r="G6043" s="34"/>
      <c r="H6043" s="33"/>
      <c r="I6043" s="33"/>
      <c r="J6043" s="33"/>
      <c r="K6043" s="33"/>
    </row>
    <row r="6044" spans="1:11" outlineLevel="1" x14ac:dyDescent="0.2">
      <c r="A6044" s="31"/>
      <c r="B6044" s="32"/>
      <c r="C6044" s="71" t="s">
        <v>4985</v>
      </c>
      <c r="D6044" s="65"/>
      <c r="E6044" s="65">
        <v>0.6</v>
      </c>
      <c r="F6044" s="34"/>
      <c r="G6044" s="34"/>
      <c r="H6044" s="33"/>
      <c r="I6044" s="33"/>
      <c r="J6044" s="33"/>
      <c r="K6044" s="33"/>
    </row>
    <row r="6045" spans="1:11" outlineLevel="1" x14ac:dyDescent="0.2">
      <c r="A6045" s="31"/>
      <c r="B6045" s="32"/>
      <c r="C6045" s="71" t="s">
        <v>4970</v>
      </c>
      <c r="D6045" s="65"/>
      <c r="E6045" s="65">
        <v>-0.9</v>
      </c>
      <c r="F6045" s="34"/>
      <c r="G6045" s="34"/>
      <c r="H6045" s="33"/>
      <c r="I6045" s="33"/>
      <c r="J6045" s="33"/>
      <c r="K6045" s="33"/>
    </row>
    <row r="6046" spans="1:11" outlineLevel="1" x14ac:dyDescent="0.2">
      <c r="A6046" s="31"/>
      <c r="B6046" s="32"/>
      <c r="C6046" s="71" t="s">
        <v>9156</v>
      </c>
      <c r="D6046" s="65"/>
      <c r="E6046" s="65">
        <v>25.98</v>
      </c>
      <c r="F6046" s="34"/>
      <c r="G6046" s="34"/>
      <c r="H6046" s="33"/>
      <c r="I6046" s="33"/>
      <c r="J6046" s="33"/>
      <c r="K6046" s="33"/>
    </row>
    <row r="6047" spans="1:11" outlineLevel="1" x14ac:dyDescent="0.2">
      <c r="A6047" s="31"/>
      <c r="B6047" s="32"/>
      <c r="C6047" s="71" t="s">
        <v>4985</v>
      </c>
      <c r="D6047" s="65"/>
      <c r="E6047" s="65">
        <v>0.6</v>
      </c>
      <c r="F6047" s="34"/>
      <c r="G6047" s="34"/>
      <c r="H6047" s="33"/>
      <c r="I6047" s="33"/>
      <c r="J6047" s="33"/>
      <c r="K6047" s="33"/>
    </row>
    <row r="6048" spans="1:11" outlineLevel="1" x14ac:dyDescent="0.2">
      <c r="A6048" s="31"/>
      <c r="B6048" s="32"/>
      <c r="C6048" s="71" t="s">
        <v>4970</v>
      </c>
      <c r="D6048" s="65"/>
      <c r="E6048" s="65">
        <v>-0.9</v>
      </c>
      <c r="F6048" s="34"/>
      <c r="G6048" s="34"/>
      <c r="H6048" s="33"/>
      <c r="I6048" s="33"/>
      <c r="J6048" s="33"/>
      <c r="K6048" s="33"/>
    </row>
    <row r="6049" spans="1:11" outlineLevel="1" x14ac:dyDescent="0.2">
      <c r="A6049" s="31"/>
      <c r="B6049" s="32"/>
      <c r="C6049" s="71" t="s">
        <v>9157</v>
      </c>
      <c r="D6049" s="65"/>
      <c r="E6049" s="65">
        <v>27.34</v>
      </c>
      <c r="F6049" s="34"/>
      <c r="G6049" s="34"/>
      <c r="H6049" s="33"/>
      <c r="I6049" s="33"/>
      <c r="J6049" s="33"/>
      <c r="K6049" s="33"/>
    </row>
    <row r="6050" spans="1:11" outlineLevel="1" x14ac:dyDescent="0.2">
      <c r="A6050" s="31"/>
      <c r="B6050" s="32"/>
      <c r="C6050" s="71" t="s">
        <v>4985</v>
      </c>
      <c r="D6050" s="65"/>
      <c r="E6050" s="65">
        <v>0.6</v>
      </c>
      <c r="F6050" s="34"/>
      <c r="G6050" s="34"/>
      <c r="H6050" s="33"/>
      <c r="I6050" s="33"/>
      <c r="J6050" s="33"/>
      <c r="K6050" s="33"/>
    </row>
    <row r="6051" spans="1:11" outlineLevel="1" x14ac:dyDescent="0.2">
      <c r="A6051" s="31"/>
      <c r="B6051" s="32"/>
      <c r="C6051" s="71" t="s">
        <v>4970</v>
      </c>
      <c r="D6051" s="65"/>
      <c r="E6051" s="65">
        <v>-0.9</v>
      </c>
      <c r="F6051" s="34"/>
      <c r="G6051" s="34"/>
      <c r="H6051" s="33"/>
      <c r="I6051" s="33"/>
      <c r="J6051" s="33"/>
      <c r="K6051" s="33"/>
    </row>
    <row r="6052" spans="1:11" outlineLevel="1" x14ac:dyDescent="0.2">
      <c r="A6052" s="31"/>
      <c r="B6052" s="32"/>
      <c r="C6052" s="71" t="s">
        <v>938</v>
      </c>
      <c r="D6052" s="65"/>
      <c r="E6052" s="65"/>
      <c r="F6052" s="34"/>
      <c r="G6052" s="34"/>
      <c r="H6052" s="33"/>
      <c r="I6052" s="33"/>
      <c r="J6052" s="33"/>
      <c r="K6052" s="33"/>
    </row>
    <row r="6053" spans="1:11" outlineLevel="1" x14ac:dyDescent="0.2">
      <c r="A6053" s="31"/>
      <c r="B6053" s="32"/>
      <c r="C6053" s="71" t="s">
        <v>9158</v>
      </c>
      <c r="D6053" s="65"/>
      <c r="E6053" s="65">
        <v>36.42</v>
      </c>
      <c r="F6053" s="34"/>
      <c r="G6053" s="34"/>
      <c r="H6053" s="33"/>
      <c r="I6053" s="33"/>
      <c r="J6053" s="33"/>
      <c r="K6053" s="33"/>
    </row>
    <row r="6054" spans="1:11" outlineLevel="1" x14ac:dyDescent="0.2">
      <c r="A6054" s="31"/>
      <c r="B6054" s="32"/>
      <c r="C6054" s="71" t="s">
        <v>5219</v>
      </c>
      <c r="D6054" s="65"/>
      <c r="E6054" s="65">
        <v>1.2</v>
      </c>
      <c r="F6054" s="34"/>
      <c r="G6054" s="34"/>
      <c r="H6054" s="33"/>
      <c r="I6054" s="33"/>
      <c r="J6054" s="33"/>
      <c r="K6054" s="33"/>
    </row>
    <row r="6055" spans="1:11" outlineLevel="1" x14ac:dyDescent="0.2">
      <c r="A6055" s="31"/>
      <c r="B6055" s="32"/>
      <c r="C6055" s="71" t="s">
        <v>5197</v>
      </c>
      <c r="D6055" s="65"/>
      <c r="E6055" s="65">
        <v>-1.4</v>
      </c>
      <c r="F6055" s="34"/>
      <c r="G6055" s="34"/>
      <c r="H6055" s="33"/>
      <c r="I6055" s="33"/>
      <c r="J6055" s="33"/>
      <c r="K6055" s="33"/>
    </row>
    <row r="6056" spans="1:11" outlineLevel="1" x14ac:dyDescent="0.2">
      <c r="A6056" s="31"/>
      <c r="B6056" s="32"/>
      <c r="C6056" s="71" t="s">
        <v>9159</v>
      </c>
      <c r="D6056" s="65"/>
      <c r="E6056" s="65">
        <v>8.68</v>
      </c>
      <c r="F6056" s="34"/>
      <c r="G6056" s="34"/>
      <c r="H6056" s="33"/>
      <c r="I6056" s="33"/>
      <c r="J6056" s="33"/>
      <c r="K6056" s="33"/>
    </row>
    <row r="6057" spans="1:11" outlineLevel="1" x14ac:dyDescent="0.2">
      <c r="A6057" s="31"/>
      <c r="B6057" s="32"/>
      <c r="C6057" s="71" t="s">
        <v>4953</v>
      </c>
      <c r="D6057" s="65"/>
      <c r="E6057" s="65">
        <v>-0.8</v>
      </c>
      <c r="F6057" s="34"/>
      <c r="G6057" s="34"/>
      <c r="H6057" s="33"/>
      <c r="I6057" s="33"/>
      <c r="J6057" s="33"/>
      <c r="K6057" s="33"/>
    </row>
    <row r="6058" spans="1:11" outlineLevel="1" x14ac:dyDescent="0.2">
      <c r="A6058" s="31"/>
      <c r="B6058" s="32"/>
      <c r="C6058" s="71" t="s">
        <v>9160</v>
      </c>
      <c r="D6058" s="65"/>
      <c r="E6058" s="65">
        <v>38.68</v>
      </c>
      <c r="F6058" s="34"/>
      <c r="G6058" s="34"/>
      <c r="H6058" s="33"/>
      <c r="I6058" s="33"/>
      <c r="J6058" s="33"/>
      <c r="K6058" s="33"/>
    </row>
    <row r="6059" spans="1:11" outlineLevel="1" x14ac:dyDescent="0.2">
      <c r="A6059" s="31"/>
      <c r="B6059" s="32"/>
      <c r="C6059" s="71" t="s">
        <v>5219</v>
      </c>
      <c r="D6059" s="65"/>
      <c r="E6059" s="65">
        <v>1.2</v>
      </c>
      <c r="F6059" s="34"/>
      <c r="G6059" s="34"/>
      <c r="H6059" s="33"/>
      <c r="I6059" s="33"/>
      <c r="J6059" s="33"/>
      <c r="K6059" s="33"/>
    </row>
    <row r="6060" spans="1:11" outlineLevel="1" x14ac:dyDescent="0.2">
      <c r="A6060" s="31"/>
      <c r="B6060" s="32"/>
      <c r="C6060" s="71" t="s">
        <v>9161</v>
      </c>
      <c r="D6060" s="65"/>
      <c r="E6060" s="65">
        <v>-1.68</v>
      </c>
      <c r="F6060" s="34"/>
      <c r="G6060" s="34"/>
      <c r="H6060" s="33"/>
      <c r="I6060" s="33"/>
      <c r="J6060" s="33"/>
      <c r="K6060" s="33"/>
    </row>
    <row r="6061" spans="1:11" outlineLevel="1" x14ac:dyDescent="0.2">
      <c r="A6061" s="31"/>
      <c r="B6061" s="32"/>
      <c r="C6061" s="71" t="s">
        <v>9162</v>
      </c>
      <c r="D6061" s="65"/>
      <c r="E6061" s="65">
        <v>36.24</v>
      </c>
      <c r="F6061" s="34"/>
      <c r="G6061" s="34"/>
      <c r="H6061" s="33"/>
      <c r="I6061" s="33"/>
      <c r="J6061" s="33"/>
      <c r="K6061" s="33"/>
    </row>
    <row r="6062" spans="1:11" outlineLevel="1" x14ac:dyDescent="0.2">
      <c r="A6062" s="31"/>
      <c r="B6062" s="32"/>
      <c r="C6062" s="71" t="s">
        <v>9163</v>
      </c>
      <c r="D6062" s="65"/>
      <c r="E6062" s="65">
        <v>1.04</v>
      </c>
      <c r="F6062" s="34"/>
      <c r="G6062" s="34"/>
      <c r="H6062" s="33"/>
      <c r="I6062" s="33"/>
      <c r="J6062" s="33"/>
      <c r="K6062" s="33"/>
    </row>
    <row r="6063" spans="1:11" outlineLevel="1" x14ac:dyDescent="0.2">
      <c r="A6063" s="31"/>
      <c r="B6063" s="32"/>
      <c r="C6063" s="71" t="s">
        <v>9164</v>
      </c>
      <c r="D6063" s="65"/>
      <c r="E6063" s="65">
        <v>0.4</v>
      </c>
      <c r="F6063" s="34"/>
      <c r="G6063" s="34"/>
      <c r="H6063" s="33"/>
      <c r="I6063" s="33"/>
      <c r="J6063" s="33"/>
      <c r="K6063" s="33"/>
    </row>
    <row r="6064" spans="1:11" outlineLevel="1" x14ac:dyDescent="0.2">
      <c r="A6064" s="31"/>
      <c r="B6064" s="32"/>
      <c r="C6064" s="71" t="s">
        <v>4970</v>
      </c>
      <c r="D6064" s="65"/>
      <c r="E6064" s="65">
        <v>-0.9</v>
      </c>
      <c r="F6064" s="34"/>
      <c r="G6064" s="34"/>
      <c r="H6064" s="33"/>
      <c r="I6064" s="33"/>
      <c r="J6064" s="33"/>
      <c r="K6064" s="33"/>
    </row>
    <row r="6065" spans="1:11" outlineLevel="1" x14ac:dyDescent="0.2">
      <c r="A6065" s="31"/>
      <c r="B6065" s="32"/>
      <c r="C6065" s="71" t="s">
        <v>9165</v>
      </c>
      <c r="D6065" s="65"/>
      <c r="E6065" s="65">
        <v>38.799999999999997</v>
      </c>
      <c r="F6065" s="34"/>
      <c r="G6065" s="34"/>
      <c r="H6065" s="33"/>
      <c r="I6065" s="33"/>
      <c r="J6065" s="33"/>
      <c r="K6065" s="33"/>
    </row>
    <row r="6066" spans="1:11" outlineLevel="1" x14ac:dyDescent="0.2">
      <c r="A6066" s="31"/>
      <c r="B6066" s="32"/>
      <c r="C6066" s="71" t="s">
        <v>5219</v>
      </c>
      <c r="D6066" s="65"/>
      <c r="E6066" s="65">
        <v>1.2</v>
      </c>
      <c r="F6066" s="34"/>
      <c r="G6066" s="34"/>
      <c r="H6066" s="33"/>
      <c r="I6066" s="33"/>
      <c r="J6066" s="33"/>
      <c r="K6066" s="33"/>
    </row>
    <row r="6067" spans="1:11" outlineLevel="1" x14ac:dyDescent="0.2">
      <c r="A6067" s="31"/>
      <c r="B6067" s="32"/>
      <c r="C6067" s="71" t="s">
        <v>4970</v>
      </c>
      <c r="D6067" s="65"/>
      <c r="E6067" s="65">
        <v>-0.9</v>
      </c>
      <c r="F6067" s="34"/>
      <c r="G6067" s="34"/>
      <c r="H6067" s="33"/>
      <c r="I6067" s="33"/>
      <c r="J6067" s="33"/>
      <c r="K6067" s="33"/>
    </row>
    <row r="6068" spans="1:11" outlineLevel="1" x14ac:dyDescent="0.2">
      <c r="A6068" s="31"/>
      <c r="B6068" s="32"/>
      <c r="C6068" s="71" t="s">
        <v>950</v>
      </c>
      <c r="D6068" s="65"/>
      <c r="E6068" s="65"/>
      <c r="F6068" s="34"/>
      <c r="G6068" s="34"/>
      <c r="H6068" s="33"/>
      <c r="I6068" s="33"/>
      <c r="J6068" s="33"/>
      <c r="K6068" s="33"/>
    </row>
    <row r="6069" spans="1:11" outlineLevel="1" x14ac:dyDescent="0.2">
      <c r="A6069" s="31"/>
      <c r="B6069" s="32"/>
      <c r="C6069" s="71" t="s">
        <v>9166</v>
      </c>
      <c r="D6069" s="65"/>
      <c r="E6069" s="65">
        <v>30.41</v>
      </c>
      <c r="F6069" s="34"/>
      <c r="G6069" s="34"/>
      <c r="H6069" s="33"/>
      <c r="I6069" s="33"/>
      <c r="J6069" s="33"/>
      <c r="K6069" s="33"/>
    </row>
    <row r="6070" spans="1:11" outlineLevel="1" x14ac:dyDescent="0.2">
      <c r="A6070" s="31"/>
      <c r="B6070" s="32"/>
      <c r="C6070" s="71" t="s">
        <v>5219</v>
      </c>
      <c r="D6070" s="65"/>
      <c r="E6070" s="65">
        <v>1.2</v>
      </c>
      <c r="F6070" s="34"/>
      <c r="G6070" s="34"/>
      <c r="H6070" s="33"/>
      <c r="I6070" s="33"/>
      <c r="J6070" s="33"/>
      <c r="K6070" s="33"/>
    </row>
    <row r="6071" spans="1:11" outlineLevel="1" x14ac:dyDescent="0.2">
      <c r="A6071" s="31"/>
      <c r="B6071" s="32"/>
      <c r="C6071" s="71" t="s">
        <v>9167</v>
      </c>
      <c r="D6071" s="65"/>
      <c r="E6071" s="65">
        <v>-1.1000000000000001</v>
      </c>
      <c r="F6071" s="34"/>
      <c r="G6071" s="34"/>
      <c r="H6071" s="33"/>
      <c r="I6071" s="33"/>
      <c r="J6071" s="33"/>
      <c r="K6071" s="33"/>
    </row>
    <row r="6072" spans="1:11" outlineLevel="1" x14ac:dyDescent="0.2">
      <c r="A6072" s="31"/>
      <c r="B6072" s="32"/>
      <c r="C6072" s="71" t="s">
        <v>9168</v>
      </c>
      <c r="D6072" s="65"/>
      <c r="E6072" s="65">
        <v>8.7799999999999994</v>
      </c>
      <c r="F6072" s="34"/>
      <c r="G6072" s="34"/>
      <c r="H6072" s="33"/>
      <c r="I6072" s="33"/>
      <c r="J6072" s="33"/>
      <c r="K6072" s="33"/>
    </row>
    <row r="6073" spans="1:11" outlineLevel="1" x14ac:dyDescent="0.2">
      <c r="A6073" s="31"/>
      <c r="B6073" s="32"/>
      <c r="C6073" s="71" t="s">
        <v>4953</v>
      </c>
      <c r="D6073" s="65"/>
      <c r="E6073" s="65">
        <v>-0.8</v>
      </c>
      <c r="F6073" s="34"/>
      <c r="G6073" s="34"/>
      <c r="H6073" s="33"/>
      <c r="I6073" s="33"/>
      <c r="J6073" s="33"/>
      <c r="K6073" s="33"/>
    </row>
    <row r="6074" spans="1:11" outlineLevel="1" x14ac:dyDescent="0.2">
      <c r="A6074" s="31"/>
      <c r="B6074" s="32"/>
      <c r="C6074" s="71" t="s">
        <v>9169</v>
      </c>
      <c r="D6074" s="65"/>
      <c r="E6074" s="65">
        <v>31.19</v>
      </c>
      <c r="F6074" s="34"/>
      <c r="G6074" s="34"/>
      <c r="H6074" s="33"/>
      <c r="I6074" s="33"/>
      <c r="J6074" s="33"/>
      <c r="K6074" s="33"/>
    </row>
    <row r="6075" spans="1:11" outlineLevel="1" x14ac:dyDescent="0.2">
      <c r="A6075" s="31"/>
      <c r="B6075" s="32"/>
      <c r="C6075" s="71" t="s">
        <v>5219</v>
      </c>
      <c r="D6075" s="65"/>
      <c r="E6075" s="65">
        <v>1.2</v>
      </c>
      <c r="F6075" s="34"/>
      <c r="G6075" s="34"/>
      <c r="H6075" s="33"/>
      <c r="I6075" s="33"/>
      <c r="J6075" s="33"/>
      <c r="K6075" s="33"/>
    </row>
    <row r="6076" spans="1:11" outlineLevel="1" x14ac:dyDescent="0.2">
      <c r="A6076" s="31"/>
      <c r="B6076" s="32"/>
      <c r="C6076" s="71" t="s">
        <v>9167</v>
      </c>
      <c r="D6076" s="65"/>
      <c r="E6076" s="65">
        <v>-1.1000000000000001</v>
      </c>
      <c r="F6076" s="34"/>
      <c r="G6076" s="34"/>
      <c r="H6076" s="33"/>
      <c r="I6076" s="33"/>
      <c r="J6076" s="33"/>
      <c r="K6076" s="33"/>
    </row>
    <row r="6077" spans="1:11" outlineLevel="1" x14ac:dyDescent="0.2">
      <c r="A6077" s="31"/>
      <c r="B6077" s="32"/>
      <c r="C6077" s="71" t="s">
        <v>9170</v>
      </c>
      <c r="D6077" s="65"/>
      <c r="E6077" s="65">
        <v>36.28</v>
      </c>
      <c r="F6077" s="34"/>
      <c r="G6077" s="34"/>
      <c r="H6077" s="33"/>
      <c r="I6077" s="33"/>
      <c r="J6077" s="33"/>
      <c r="K6077" s="33"/>
    </row>
    <row r="6078" spans="1:11" outlineLevel="1" x14ac:dyDescent="0.2">
      <c r="A6078" s="31"/>
      <c r="B6078" s="32"/>
      <c r="C6078" s="71" t="s">
        <v>5017</v>
      </c>
      <c r="D6078" s="65"/>
      <c r="E6078" s="65">
        <v>0.8</v>
      </c>
      <c r="F6078" s="34"/>
      <c r="G6078" s="34"/>
      <c r="H6078" s="33"/>
      <c r="I6078" s="33"/>
      <c r="J6078" s="33"/>
      <c r="K6078" s="33"/>
    </row>
    <row r="6079" spans="1:11" outlineLevel="1" x14ac:dyDescent="0.2">
      <c r="A6079" s="31"/>
      <c r="B6079" s="32"/>
      <c r="C6079" s="71" t="s">
        <v>4970</v>
      </c>
      <c r="D6079" s="65"/>
      <c r="E6079" s="65">
        <v>-0.9</v>
      </c>
      <c r="F6079" s="34"/>
      <c r="G6079" s="34"/>
      <c r="H6079" s="33"/>
      <c r="I6079" s="33"/>
      <c r="J6079" s="33"/>
      <c r="K6079" s="33"/>
    </row>
    <row r="6080" spans="1:11" outlineLevel="1" x14ac:dyDescent="0.2">
      <c r="A6080" s="31"/>
      <c r="B6080" s="32"/>
      <c r="C6080" s="71" t="s">
        <v>9171</v>
      </c>
      <c r="D6080" s="65"/>
      <c r="E6080" s="65">
        <v>21.76</v>
      </c>
      <c r="F6080" s="34"/>
      <c r="G6080" s="34"/>
      <c r="H6080" s="33"/>
      <c r="I6080" s="33"/>
      <c r="J6080" s="33"/>
      <c r="K6080" s="33"/>
    </row>
    <row r="6081" spans="1:11" outlineLevel="1" x14ac:dyDescent="0.2">
      <c r="A6081" s="31"/>
      <c r="B6081" s="32"/>
      <c r="C6081" s="71" t="s">
        <v>5006</v>
      </c>
      <c r="D6081" s="65"/>
      <c r="E6081" s="65">
        <v>0.3</v>
      </c>
      <c r="F6081" s="34"/>
      <c r="G6081" s="34"/>
      <c r="H6081" s="33"/>
      <c r="I6081" s="33"/>
      <c r="J6081" s="33"/>
      <c r="K6081" s="33"/>
    </row>
    <row r="6082" spans="1:11" outlineLevel="1" x14ac:dyDescent="0.2">
      <c r="A6082" s="31"/>
      <c r="B6082" s="32"/>
      <c r="C6082" s="71" t="s">
        <v>4953</v>
      </c>
      <c r="D6082" s="65"/>
      <c r="E6082" s="65">
        <v>-0.8</v>
      </c>
      <c r="F6082" s="34"/>
      <c r="G6082" s="34"/>
      <c r="H6082" s="33"/>
      <c r="I6082" s="33"/>
      <c r="J6082" s="33"/>
      <c r="K6082" s="33"/>
    </row>
    <row r="6083" spans="1:11" outlineLevel="1" x14ac:dyDescent="0.2">
      <c r="A6083" s="31"/>
      <c r="B6083" s="32"/>
      <c r="C6083" s="71" t="s">
        <v>9172</v>
      </c>
      <c r="D6083" s="65"/>
      <c r="E6083" s="65">
        <v>36.979999999999997</v>
      </c>
      <c r="F6083" s="34"/>
      <c r="G6083" s="34"/>
      <c r="H6083" s="33"/>
      <c r="I6083" s="33"/>
      <c r="J6083" s="33"/>
      <c r="K6083" s="33"/>
    </row>
    <row r="6084" spans="1:11" outlineLevel="1" x14ac:dyDescent="0.2">
      <c r="A6084" s="31"/>
      <c r="B6084" s="32"/>
      <c r="C6084" s="71" t="s">
        <v>5219</v>
      </c>
      <c r="D6084" s="65"/>
      <c r="E6084" s="65">
        <v>1.2</v>
      </c>
      <c r="F6084" s="34"/>
      <c r="G6084" s="34"/>
      <c r="H6084" s="33"/>
      <c r="I6084" s="33"/>
      <c r="J6084" s="33"/>
      <c r="K6084" s="33"/>
    </row>
    <row r="6085" spans="1:11" outlineLevel="1" x14ac:dyDescent="0.2">
      <c r="A6085" s="31"/>
      <c r="B6085" s="32"/>
      <c r="C6085" s="71" t="s">
        <v>9167</v>
      </c>
      <c r="D6085" s="65"/>
      <c r="E6085" s="65">
        <v>-1.1000000000000001</v>
      </c>
      <c r="F6085" s="34"/>
      <c r="G6085" s="34"/>
      <c r="H6085" s="33"/>
      <c r="I6085" s="33"/>
      <c r="J6085" s="33"/>
      <c r="K6085" s="33"/>
    </row>
    <row r="6086" spans="1:11" outlineLevel="1" x14ac:dyDescent="0.2">
      <c r="A6086" s="31"/>
      <c r="B6086" s="32"/>
      <c r="C6086" s="71" t="s">
        <v>997</v>
      </c>
      <c r="D6086" s="65"/>
      <c r="E6086" s="65"/>
      <c r="F6086" s="34"/>
      <c r="G6086" s="34"/>
      <c r="H6086" s="33"/>
      <c r="I6086" s="33"/>
      <c r="J6086" s="33"/>
      <c r="K6086" s="33"/>
    </row>
    <row r="6087" spans="1:11" outlineLevel="1" x14ac:dyDescent="0.2">
      <c r="A6087" s="31"/>
      <c r="B6087" s="32"/>
      <c r="C6087" s="71" t="s">
        <v>9173</v>
      </c>
      <c r="D6087" s="65"/>
      <c r="E6087" s="65">
        <v>22.24</v>
      </c>
      <c r="F6087" s="34"/>
      <c r="G6087" s="34"/>
      <c r="H6087" s="33"/>
      <c r="I6087" s="33"/>
      <c r="J6087" s="33"/>
      <c r="K6087" s="33"/>
    </row>
    <row r="6088" spans="1:11" outlineLevel="1" x14ac:dyDescent="0.2">
      <c r="A6088" s="31"/>
      <c r="B6088" s="32"/>
      <c r="C6088" s="71" t="s">
        <v>4960</v>
      </c>
      <c r="D6088" s="65"/>
      <c r="E6088" s="65">
        <v>1.2</v>
      </c>
      <c r="F6088" s="34"/>
      <c r="G6088" s="34"/>
      <c r="H6088" s="33"/>
      <c r="I6088" s="33"/>
      <c r="J6088" s="33"/>
      <c r="K6088" s="33"/>
    </row>
    <row r="6089" spans="1:11" outlineLevel="1" x14ac:dyDescent="0.2">
      <c r="A6089" s="31"/>
      <c r="B6089" s="32"/>
      <c r="C6089" s="71" t="s">
        <v>4953</v>
      </c>
      <c r="D6089" s="65"/>
      <c r="E6089" s="65">
        <v>-0.8</v>
      </c>
      <c r="F6089" s="34"/>
      <c r="G6089" s="34"/>
      <c r="H6089" s="33"/>
      <c r="I6089" s="33"/>
      <c r="J6089" s="33"/>
      <c r="K6089" s="33"/>
    </row>
    <row r="6090" spans="1:11" outlineLevel="1" x14ac:dyDescent="0.2">
      <c r="A6090" s="31"/>
      <c r="B6090" s="32"/>
      <c r="C6090" s="71" t="s">
        <v>9174</v>
      </c>
      <c r="D6090" s="65"/>
      <c r="E6090" s="65">
        <v>17.760000000000002</v>
      </c>
      <c r="F6090" s="34"/>
      <c r="G6090" s="34"/>
      <c r="H6090" s="33"/>
      <c r="I6090" s="33"/>
      <c r="J6090" s="33"/>
      <c r="K6090" s="33"/>
    </row>
    <row r="6091" spans="1:11" outlineLevel="1" x14ac:dyDescent="0.2">
      <c r="A6091" s="31"/>
      <c r="B6091" s="32"/>
      <c r="C6091" s="71" t="s">
        <v>4953</v>
      </c>
      <c r="D6091" s="65"/>
      <c r="E6091" s="65">
        <v>-0.8</v>
      </c>
      <c r="F6091" s="34"/>
      <c r="G6091" s="34"/>
      <c r="H6091" s="33"/>
      <c r="I6091" s="33"/>
      <c r="J6091" s="33"/>
      <c r="K6091" s="33"/>
    </row>
    <row r="6092" spans="1:11" outlineLevel="1" x14ac:dyDescent="0.2">
      <c r="A6092" s="31"/>
      <c r="B6092" s="32"/>
      <c r="C6092" s="71" t="s">
        <v>9175</v>
      </c>
      <c r="D6092" s="65"/>
      <c r="E6092" s="65">
        <v>17.16</v>
      </c>
      <c r="F6092" s="34"/>
      <c r="G6092" s="34"/>
      <c r="H6092" s="33"/>
      <c r="I6092" s="33"/>
      <c r="J6092" s="33"/>
      <c r="K6092" s="33"/>
    </row>
    <row r="6093" spans="1:11" outlineLevel="1" x14ac:dyDescent="0.2">
      <c r="A6093" s="31"/>
      <c r="B6093" s="32"/>
      <c r="C6093" s="71" t="s">
        <v>4953</v>
      </c>
      <c r="D6093" s="65"/>
      <c r="E6093" s="65">
        <v>-0.8</v>
      </c>
      <c r="F6093" s="34"/>
      <c r="G6093" s="34"/>
      <c r="H6093" s="33"/>
      <c r="I6093" s="33"/>
      <c r="J6093" s="33"/>
      <c r="K6093" s="33"/>
    </row>
    <row r="6094" spans="1:11" outlineLevel="1" x14ac:dyDescent="0.2">
      <c r="A6094" s="31"/>
      <c r="B6094" s="32"/>
      <c r="C6094" s="71" t="s">
        <v>9176</v>
      </c>
      <c r="D6094" s="65"/>
      <c r="E6094" s="65">
        <v>8.8000000000000007</v>
      </c>
      <c r="F6094" s="34"/>
      <c r="G6094" s="34"/>
      <c r="H6094" s="33"/>
      <c r="I6094" s="33"/>
      <c r="J6094" s="33"/>
      <c r="K6094" s="33"/>
    </row>
    <row r="6095" spans="1:11" outlineLevel="1" x14ac:dyDescent="0.2">
      <c r="A6095" s="31"/>
      <c r="B6095" s="32"/>
      <c r="C6095" s="71" t="s">
        <v>4953</v>
      </c>
      <c r="D6095" s="65"/>
      <c r="E6095" s="65">
        <v>-0.8</v>
      </c>
      <c r="F6095" s="34"/>
      <c r="G6095" s="34"/>
      <c r="H6095" s="33"/>
      <c r="I6095" s="33"/>
      <c r="J6095" s="33"/>
      <c r="K6095" s="33"/>
    </row>
    <row r="6096" spans="1:11" outlineLevel="1" x14ac:dyDescent="0.2">
      <c r="A6096" s="31"/>
      <c r="B6096" s="32"/>
      <c r="C6096" s="71" t="s">
        <v>9177</v>
      </c>
      <c r="D6096" s="65"/>
      <c r="E6096" s="65">
        <v>17.68</v>
      </c>
      <c r="F6096" s="34"/>
      <c r="G6096" s="34"/>
      <c r="H6096" s="33"/>
      <c r="I6096" s="33"/>
      <c r="J6096" s="33"/>
      <c r="K6096" s="33"/>
    </row>
    <row r="6097" spans="1:11" outlineLevel="1" x14ac:dyDescent="0.2">
      <c r="A6097" s="31"/>
      <c r="B6097" s="32"/>
      <c r="C6097" s="71" t="s">
        <v>4953</v>
      </c>
      <c r="D6097" s="65"/>
      <c r="E6097" s="65">
        <v>-0.8</v>
      </c>
      <c r="F6097" s="34"/>
      <c r="G6097" s="34"/>
      <c r="H6097" s="33"/>
      <c r="I6097" s="33"/>
      <c r="J6097" s="33"/>
      <c r="K6097" s="33"/>
    </row>
    <row r="6098" spans="1:11" outlineLevel="1" x14ac:dyDescent="0.2">
      <c r="A6098" s="31"/>
      <c r="B6098" s="32"/>
      <c r="C6098" s="71" t="s">
        <v>9178</v>
      </c>
      <c r="D6098" s="65"/>
      <c r="E6098" s="65">
        <v>60.48</v>
      </c>
      <c r="F6098" s="34"/>
      <c r="G6098" s="34"/>
      <c r="H6098" s="33"/>
      <c r="I6098" s="33"/>
      <c r="J6098" s="33"/>
      <c r="K6098" s="33"/>
    </row>
    <row r="6099" spans="1:11" outlineLevel="1" x14ac:dyDescent="0.2">
      <c r="A6099" s="31"/>
      <c r="B6099" s="32"/>
      <c r="C6099" s="71" t="s">
        <v>9179</v>
      </c>
      <c r="D6099" s="65"/>
      <c r="E6099" s="65">
        <v>6</v>
      </c>
      <c r="F6099" s="34"/>
      <c r="G6099" s="34"/>
      <c r="H6099" s="33"/>
      <c r="I6099" s="33"/>
      <c r="J6099" s="33"/>
      <c r="K6099" s="33"/>
    </row>
    <row r="6100" spans="1:11" outlineLevel="1" x14ac:dyDescent="0.2">
      <c r="A6100" s="31"/>
      <c r="B6100" s="32"/>
      <c r="C6100" s="71" t="s">
        <v>9180</v>
      </c>
      <c r="D6100" s="65"/>
      <c r="E6100" s="65">
        <v>-3.3</v>
      </c>
      <c r="F6100" s="34"/>
      <c r="G6100" s="34"/>
      <c r="H6100" s="33"/>
      <c r="I6100" s="33"/>
      <c r="J6100" s="33"/>
      <c r="K6100" s="33"/>
    </row>
    <row r="6101" spans="1:11" ht="22.5" outlineLevel="1" x14ac:dyDescent="0.2">
      <c r="A6101" s="43">
        <v>523</v>
      </c>
      <c r="B6101" s="44" t="s">
        <v>5241</v>
      </c>
      <c r="C6101" s="59" t="s">
        <v>5242</v>
      </c>
      <c r="D6101" s="68" t="s">
        <v>172</v>
      </c>
      <c r="E6101" s="46">
        <v>3446.5</v>
      </c>
      <c r="F6101" s="47">
        <v>0</v>
      </c>
      <c r="G6101" s="48">
        <f>ROUND(E6101*F6101,2)</f>
        <v>0</v>
      </c>
      <c r="H6101" s="46">
        <v>0</v>
      </c>
      <c r="I6101" s="46">
        <f>ROUND(E6101*H6101,2)</f>
        <v>0</v>
      </c>
      <c r="J6101" s="46">
        <v>1E-3</v>
      </c>
      <c r="K6101" s="46">
        <f>ROUND(E6101*J6101,2)</f>
        <v>3.45</v>
      </c>
    </row>
    <row r="6102" spans="1:11" outlineLevel="1" x14ac:dyDescent="0.2">
      <c r="A6102" s="31"/>
      <c r="B6102" s="32"/>
      <c r="C6102" s="71" t="s">
        <v>9181</v>
      </c>
      <c r="D6102" s="65"/>
      <c r="E6102" s="65"/>
      <c r="F6102" s="34"/>
      <c r="G6102" s="34"/>
      <c r="H6102" s="33"/>
      <c r="I6102" s="33"/>
      <c r="J6102" s="33"/>
      <c r="K6102" s="33"/>
    </row>
    <row r="6103" spans="1:11" outlineLevel="1" x14ac:dyDescent="0.2">
      <c r="A6103" s="31"/>
      <c r="B6103" s="32"/>
      <c r="C6103" s="71" t="s">
        <v>404</v>
      </c>
      <c r="D6103" s="65"/>
      <c r="E6103" s="65"/>
      <c r="F6103" s="34"/>
      <c r="G6103" s="34"/>
      <c r="H6103" s="33"/>
      <c r="I6103" s="33"/>
      <c r="J6103" s="33"/>
      <c r="K6103" s="33"/>
    </row>
    <row r="6104" spans="1:11" outlineLevel="1" x14ac:dyDescent="0.2">
      <c r="A6104" s="31"/>
      <c r="B6104" s="32"/>
      <c r="C6104" s="71" t="s">
        <v>9182</v>
      </c>
      <c r="D6104" s="65"/>
      <c r="E6104" s="65">
        <v>108.3</v>
      </c>
      <c r="F6104" s="34"/>
      <c r="G6104" s="34"/>
      <c r="H6104" s="33"/>
      <c r="I6104" s="33"/>
      <c r="J6104" s="33"/>
      <c r="K6104" s="33"/>
    </row>
    <row r="6105" spans="1:11" outlineLevel="1" x14ac:dyDescent="0.2">
      <c r="A6105" s="31"/>
      <c r="B6105" s="32"/>
      <c r="C6105" s="71" t="s">
        <v>408</v>
      </c>
      <c r="D6105" s="65"/>
      <c r="E6105" s="65"/>
      <c r="F6105" s="34"/>
      <c r="G6105" s="34"/>
      <c r="H6105" s="33"/>
      <c r="I6105" s="33"/>
      <c r="J6105" s="33"/>
      <c r="K6105" s="33"/>
    </row>
    <row r="6106" spans="1:11" outlineLevel="1" x14ac:dyDescent="0.2">
      <c r="A6106" s="31"/>
      <c r="B6106" s="32"/>
      <c r="C6106" s="71" t="s">
        <v>9183</v>
      </c>
      <c r="D6106" s="65"/>
      <c r="E6106" s="65">
        <v>111.54</v>
      </c>
      <c r="F6106" s="34"/>
      <c r="G6106" s="34"/>
      <c r="H6106" s="33"/>
      <c r="I6106" s="33"/>
      <c r="J6106" s="33"/>
      <c r="K6106" s="33"/>
    </row>
    <row r="6107" spans="1:11" outlineLevel="1" x14ac:dyDescent="0.2">
      <c r="A6107" s="31"/>
      <c r="B6107" s="32"/>
      <c r="C6107" s="71" t="s">
        <v>9184</v>
      </c>
      <c r="D6107" s="65"/>
      <c r="E6107" s="65">
        <v>118.08</v>
      </c>
      <c r="F6107" s="34"/>
      <c r="G6107" s="34"/>
      <c r="H6107" s="33"/>
      <c r="I6107" s="33"/>
      <c r="J6107" s="33"/>
      <c r="K6107" s="33"/>
    </row>
    <row r="6108" spans="1:11" outlineLevel="1" x14ac:dyDescent="0.2">
      <c r="A6108" s="31"/>
      <c r="B6108" s="32"/>
      <c r="C6108" s="71" t="s">
        <v>9185</v>
      </c>
      <c r="D6108" s="65"/>
      <c r="E6108" s="65">
        <v>246.36</v>
      </c>
      <c r="F6108" s="34"/>
      <c r="G6108" s="34"/>
      <c r="H6108" s="33"/>
      <c r="I6108" s="33"/>
      <c r="J6108" s="33"/>
      <c r="K6108" s="33"/>
    </row>
    <row r="6109" spans="1:11" outlineLevel="1" x14ac:dyDescent="0.2">
      <c r="A6109" s="31"/>
      <c r="B6109" s="32"/>
      <c r="C6109" s="71" t="s">
        <v>9186</v>
      </c>
      <c r="D6109" s="65"/>
      <c r="E6109" s="65">
        <v>246.42</v>
      </c>
      <c r="F6109" s="34"/>
      <c r="G6109" s="34"/>
      <c r="H6109" s="33"/>
      <c r="I6109" s="33"/>
      <c r="J6109" s="33"/>
      <c r="K6109" s="33"/>
    </row>
    <row r="6110" spans="1:11" outlineLevel="1" x14ac:dyDescent="0.2">
      <c r="A6110" s="31"/>
      <c r="B6110" s="32"/>
      <c r="C6110" s="71" t="s">
        <v>411</v>
      </c>
      <c r="D6110" s="65"/>
      <c r="E6110" s="65"/>
      <c r="F6110" s="34"/>
      <c r="G6110" s="34"/>
      <c r="H6110" s="33"/>
      <c r="I6110" s="33"/>
      <c r="J6110" s="33"/>
      <c r="K6110" s="33"/>
    </row>
    <row r="6111" spans="1:11" outlineLevel="1" x14ac:dyDescent="0.2">
      <c r="A6111" s="31"/>
      <c r="B6111" s="32"/>
      <c r="C6111" s="71" t="s">
        <v>9187</v>
      </c>
      <c r="D6111" s="65"/>
      <c r="E6111" s="65">
        <v>231.48</v>
      </c>
      <c r="F6111" s="34"/>
      <c r="G6111" s="34"/>
      <c r="H6111" s="33"/>
      <c r="I6111" s="33"/>
      <c r="J6111" s="33"/>
      <c r="K6111" s="33"/>
    </row>
    <row r="6112" spans="1:11" outlineLevel="1" x14ac:dyDescent="0.2">
      <c r="A6112" s="31"/>
      <c r="B6112" s="32"/>
      <c r="C6112" s="71" t="s">
        <v>9188</v>
      </c>
      <c r="D6112" s="65"/>
      <c r="E6112" s="65">
        <v>245.85</v>
      </c>
      <c r="F6112" s="34"/>
      <c r="G6112" s="34"/>
      <c r="H6112" s="33"/>
      <c r="I6112" s="33"/>
      <c r="J6112" s="33"/>
      <c r="K6112" s="33"/>
    </row>
    <row r="6113" spans="1:11" outlineLevel="1" x14ac:dyDescent="0.2">
      <c r="A6113" s="31"/>
      <c r="B6113" s="32"/>
      <c r="C6113" s="71" t="s">
        <v>9189</v>
      </c>
      <c r="D6113" s="65"/>
      <c r="E6113" s="65">
        <v>247.08</v>
      </c>
      <c r="F6113" s="34"/>
      <c r="G6113" s="34"/>
      <c r="H6113" s="33"/>
      <c r="I6113" s="33"/>
      <c r="J6113" s="33"/>
      <c r="K6113" s="33"/>
    </row>
    <row r="6114" spans="1:11" outlineLevel="1" x14ac:dyDescent="0.2">
      <c r="A6114" s="31"/>
      <c r="B6114" s="32"/>
      <c r="C6114" s="71" t="s">
        <v>9190</v>
      </c>
      <c r="D6114" s="65"/>
      <c r="E6114" s="65">
        <v>231.6</v>
      </c>
      <c r="F6114" s="34"/>
      <c r="G6114" s="34"/>
      <c r="H6114" s="33"/>
      <c r="I6114" s="33"/>
      <c r="J6114" s="33"/>
      <c r="K6114" s="33"/>
    </row>
    <row r="6115" spans="1:11" outlineLevel="1" x14ac:dyDescent="0.2">
      <c r="A6115" s="31"/>
      <c r="B6115" s="32"/>
      <c r="C6115" s="71" t="s">
        <v>9191</v>
      </c>
      <c r="D6115" s="65"/>
      <c r="E6115" s="65"/>
      <c r="F6115" s="34"/>
      <c r="G6115" s="34"/>
      <c r="H6115" s="33"/>
      <c r="I6115" s="33"/>
      <c r="J6115" s="33"/>
      <c r="K6115" s="33"/>
    </row>
    <row r="6116" spans="1:11" outlineLevel="1" x14ac:dyDescent="0.2">
      <c r="A6116" s="31"/>
      <c r="B6116" s="32"/>
      <c r="C6116" s="71" t="s">
        <v>404</v>
      </c>
      <c r="D6116" s="65"/>
      <c r="E6116" s="65"/>
      <c r="F6116" s="34"/>
      <c r="G6116" s="34"/>
      <c r="H6116" s="33"/>
      <c r="I6116" s="33"/>
      <c r="J6116" s="33"/>
      <c r="K6116" s="33"/>
    </row>
    <row r="6117" spans="1:11" outlineLevel="1" x14ac:dyDescent="0.2">
      <c r="A6117" s="31"/>
      <c r="B6117" s="32"/>
      <c r="C6117" s="71" t="s">
        <v>9192</v>
      </c>
      <c r="D6117" s="65"/>
      <c r="E6117" s="65">
        <v>282.36</v>
      </c>
      <c r="F6117" s="34"/>
      <c r="G6117" s="34"/>
      <c r="H6117" s="33"/>
      <c r="I6117" s="33"/>
      <c r="J6117" s="33"/>
      <c r="K6117" s="33"/>
    </row>
    <row r="6118" spans="1:11" outlineLevel="1" x14ac:dyDescent="0.2">
      <c r="A6118" s="31"/>
      <c r="B6118" s="32"/>
      <c r="C6118" s="71" t="s">
        <v>9193</v>
      </c>
      <c r="D6118" s="65"/>
      <c r="E6118" s="65">
        <v>71.94</v>
      </c>
      <c r="F6118" s="34"/>
      <c r="G6118" s="34"/>
      <c r="H6118" s="33"/>
      <c r="I6118" s="33"/>
      <c r="J6118" s="33"/>
      <c r="K6118" s="33"/>
    </row>
    <row r="6119" spans="1:11" outlineLevel="1" x14ac:dyDescent="0.2">
      <c r="A6119" s="31"/>
      <c r="B6119" s="32"/>
      <c r="C6119" s="71" t="s">
        <v>9194</v>
      </c>
      <c r="D6119" s="65"/>
      <c r="E6119" s="65">
        <v>6.6</v>
      </c>
      <c r="F6119" s="34"/>
      <c r="G6119" s="34"/>
      <c r="H6119" s="33"/>
      <c r="I6119" s="33"/>
      <c r="J6119" s="33"/>
      <c r="K6119" s="33"/>
    </row>
    <row r="6120" spans="1:11" outlineLevel="1" x14ac:dyDescent="0.2">
      <c r="A6120" s="31"/>
      <c r="B6120" s="32"/>
      <c r="C6120" s="71" t="s">
        <v>408</v>
      </c>
      <c r="D6120" s="65"/>
      <c r="E6120" s="65"/>
      <c r="F6120" s="34"/>
      <c r="G6120" s="34"/>
      <c r="H6120" s="33"/>
      <c r="I6120" s="33"/>
      <c r="J6120" s="33"/>
      <c r="K6120" s="33"/>
    </row>
    <row r="6121" spans="1:11" outlineLevel="1" x14ac:dyDescent="0.2">
      <c r="A6121" s="31"/>
      <c r="B6121" s="32"/>
      <c r="C6121" s="71" t="s">
        <v>9195</v>
      </c>
      <c r="D6121" s="65"/>
      <c r="E6121" s="65">
        <v>229.8</v>
      </c>
      <c r="F6121" s="34"/>
      <c r="G6121" s="34"/>
      <c r="H6121" s="33"/>
      <c r="I6121" s="33"/>
      <c r="J6121" s="33"/>
      <c r="K6121" s="33"/>
    </row>
    <row r="6122" spans="1:11" outlineLevel="1" x14ac:dyDescent="0.2">
      <c r="A6122" s="31"/>
      <c r="B6122" s="32"/>
      <c r="C6122" s="71" t="s">
        <v>415</v>
      </c>
      <c r="D6122" s="65"/>
      <c r="E6122" s="65"/>
      <c r="F6122" s="34"/>
      <c r="G6122" s="34"/>
      <c r="H6122" s="33"/>
      <c r="I6122" s="33"/>
      <c r="J6122" s="33"/>
      <c r="K6122" s="33"/>
    </row>
    <row r="6123" spans="1:11" outlineLevel="1" x14ac:dyDescent="0.2">
      <c r="A6123" s="31"/>
      <c r="B6123" s="32"/>
      <c r="C6123" s="71" t="s">
        <v>9196</v>
      </c>
      <c r="D6123" s="65"/>
      <c r="E6123" s="65">
        <v>234.03</v>
      </c>
      <c r="F6123" s="34"/>
      <c r="G6123" s="34"/>
      <c r="H6123" s="33"/>
      <c r="I6123" s="33"/>
      <c r="J6123" s="33"/>
      <c r="K6123" s="33"/>
    </row>
    <row r="6124" spans="1:11" outlineLevel="1" x14ac:dyDescent="0.2">
      <c r="A6124" s="31"/>
      <c r="B6124" s="32"/>
      <c r="C6124" s="71" t="s">
        <v>9197</v>
      </c>
      <c r="D6124" s="65"/>
      <c r="E6124" s="65">
        <v>126.21</v>
      </c>
      <c r="F6124" s="34"/>
      <c r="G6124" s="34"/>
      <c r="H6124" s="33"/>
      <c r="I6124" s="33"/>
      <c r="J6124" s="33"/>
      <c r="K6124" s="33"/>
    </row>
    <row r="6125" spans="1:11" outlineLevel="1" x14ac:dyDescent="0.2">
      <c r="A6125" s="31"/>
      <c r="B6125" s="32"/>
      <c r="C6125" s="71" t="s">
        <v>9198</v>
      </c>
      <c r="D6125" s="65"/>
      <c r="E6125" s="65">
        <v>110.43</v>
      </c>
      <c r="F6125" s="34"/>
      <c r="G6125" s="34"/>
      <c r="H6125" s="33"/>
      <c r="I6125" s="33"/>
      <c r="J6125" s="33"/>
      <c r="K6125" s="33"/>
    </row>
    <row r="6126" spans="1:11" outlineLevel="1" x14ac:dyDescent="0.2">
      <c r="A6126" s="31"/>
      <c r="B6126" s="32"/>
      <c r="C6126" s="71" t="s">
        <v>9199</v>
      </c>
      <c r="D6126" s="65"/>
      <c r="E6126" s="65">
        <v>15.99</v>
      </c>
      <c r="F6126" s="34"/>
      <c r="G6126" s="34"/>
      <c r="H6126" s="33"/>
      <c r="I6126" s="33"/>
      <c r="J6126" s="33"/>
      <c r="K6126" s="33"/>
    </row>
    <row r="6127" spans="1:11" outlineLevel="1" x14ac:dyDescent="0.2">
      <c r="A6127" s="31"/>
      <c r="B6127" s="32"/>
      <c r="C6127" s="71" t="s">
        <v>9200</v>
      </c>
      <c r="D6127" s="65"/>
      <c r="E6127" s="65">
        <v>214.56</v>
      </c>
      <c r="F6127" s="34"/>
      <c r="G6127" s="34"/>
      <c r="H6127" s="33"/>
      <c r="I6127" s="33"/>
      <c r="J6127" s="33"/>
      <c r="K6127" s="33"/>
    </row>
    <row r="6128" spans="1:11" outlineLevel="1" x14ac:dyDescent="0.2">
      <c r="A6128" s="31"/>
      <c r="B6128" s="32"/>
      <c r="C6128" s="71" t="s">
        <v>9201</v>
      </c>
      <c r="D6128" s="65"/>
      <c r="E6128" s="65">
        <v>8.67</v>
      </c>
      <c r="F6128" s="34"/>
      <c r="G6128" s="34"/>
      <c r="H6128" s="33"/>
      <c r="I6128" s="33"/>
      <c r="J6128" s="33"/>
      <c r="K6128" s="33"/>
    </row>
    <row r="6129" spans="1:11" outlineLevel="1" x14ac:dyDescent="0.2">
      <c r="A6129" s="31"/>
      <c r="B6129" s="32"/>
      <c r="C6129" s="71" t="s">
        <v>9202</v>
      </c>
      <c r="D6129" s="65"/>
      <c r="E6129" s="65">
        <v>229.98</v>
      </c>
      <c r="F6129" s="34"/>
      <c r="G6129" s="34"/>
      <c r="H6129" s="33"/>
      <c r="I6129" s="33"/>
      <c r="J6129" s="33"/>
      <c r="K6129" s="33"/>
    </row>
    <row r="6130" spans="1:11" outlineLevel="1" x14ac:dyDescent="0.2">
      <c r="A6130" s="31"/>
      <c r="B6130" s="32"/>
      <c r="C6130" s="71" t="s">
        <v>9203</v>
      </c>
      <c r="D6130" s="65"/>
      <c r="E6130" s="65"/>
      <c r="F6130" s="34"/>
      <c r="G6130" s="34"/>
      <c r="H6130" s="33"/>
      <c r="I6130" s="33"/>
      <c r="J6130" s="33"/>
      <c r="K6130" s="33"/>
    </row>
    <row r="6131" spans="1:11" outlineLevel="1" x14ac:dyDescent="0.2">
      <c r="A6131" s="31"/>
      <c r="B6131" s="32"/>
      <c r="C6131" s="71" t="s">
        <v>404</v>
      </c>
      <c r="D6131" s="65"/>
      <c r="E6131" s="65"/>
      <c r="F6131" s="34"/>
      <c r="G6131" s="34"/>
      <c r="H6131" s="33"/>
      <c r="I6131" s="33"/>
      <c r="J6131" s="33"/>
      <c r="K6131" s="33"/>
    </row>
    <row r="6132" spans="1:11" outlineLevel="1" x14ac:dyDescent="0.2">
      <c r="A6132" s="31"/>
      <c r="B6132" s="32"/>
      <c r="C6132" s="71" t="s">
        <v>6739</v>
      </c>
      <c r="D6132" s="65"/>
      <c r="E6132" s="65">
        <v>21.16</v>
      </c>
      <c r="F6132" s="34"/>
      <c r="G6132" s="34"/>
      <c r="H6132" s="33"/>
      <c r="I6132" s="33"/>
      <c r="J6132" s="33"/>
      <c r="K6132" s="33"/>
    </row>
    <row r="6133" spans="1:11" outlineLevel="1" x14ac:dyDescent="0.2">
      <c r="A6133" s="31"/>
      <c r="B6133" s="32"/>
      <c r="C6133" s="71" t="s">
        <v>6740</v>
      </c>
      <c r="D6133" s="65"/>
      <c r="E6133" s="65">
        <v>13.04</v>
      </c>
      <c r="F6133" s="34"/>
      <c r="G6133" s="34"/>
      <c r="H6133" s="33"/>
      <c r="I6133" s="33"/>
      <c r="J6133" s="33"/>
      <c r="K6133" s="33"/>
    </row>
    <row r="6134" spans="1:11" outlineLevel="1" x14ac:dyDescent="0.2">
      <c r="A6134" s="31"/>
      <c r="B6134" s="32"/>
      <c r="C6134" s="71" t="s">
        <v>408</v>
      </c>
      <c r="D6134" s="65"/>
      <c r="E6134" s="65"/>
      <c r="F6134" s="34"/>
      <c r="G6134" s="34"/>
      <c r="H6134" s="33"/>
      <c r="I6134" s="33"/>
      <c r="J6134" s="33"/>
      <c r="K6134" s="33"/>
    </row>
    <row r="6135" spans="1:11" outlineLevel="1" x14ac:dyDescent="0.2">
      <c r="A6135" s="31"/>
      <c r="B6135" s="32"/>
      <c r="C6135" s="71" t="s">
        <v>6753</v>
      </c>
      <c r="D6135" s="65"/>
      <c r="E6135" s="65">
        <v>4.67</v>
      </c>
      <c r="F6135" s="34"/>
      <c r="G6135" s="34"/>
      <c r="H6135" s="33"/>
      <c r="I6135" s="33"/>
      <c r="J6135" s="33"/>
      <c r="K6135" s="33"/>
    </row>
    <row r="6136" spans="1:11" outlineLevel="1" x14ac:dyDescent="0.2">
      <c r="A6136" s="31"/>
      <c r="B6136" s="32"/>
      <c r="C6136" s="71" t="s">
        <v>411</v>
      </c>
      <c r="D6136" s="65"/>
      <c r="E6136" s="65"/>
      <c r="F6136" s="34"/>
      <c r="G6136" s="34"/>
      <c r="H6136" s="33"/>
      <c r="I6136" s="33"/>
      <c r="J6136" s="33"/>
      <c r="K6136" s="33"/>
    </row>
    <row r="6137" spans="1:11" outlineLevel="1" x14ac:dyDescent="0.2">
      <c r="A6137" s="31"/>
      <c r="B6137" s="32"/>
      <c r="C6137" s="71" t="s">
        <v>6765</v>
      </c>
      <c r="D6137" s="65"/>
      <c r="E6137" s="65">
        <v>4.71</v>
      </c>
      <c r="F6137" s="34"/>
      <c r="G6137" s="34"/>
      <c r="H6137" s="33"/>
      <c r="I6137" s="33"/>
      <c r="J6137" s="33"/>
      <c r="K6137" s="33"/>
    </row>
    <row r="6138" spans="1:11" outlineLevel="1" x14ac:dyDescent="0.2">
      <c r="A6138" s="31"/>
      <c r="B6138" s="32"/>
      <c r="C6138" s="71" t="s">
        <v>6770</v>
      </c>
      <c r="D6138" s="65"/>
      <c r="E6138" s="65">
        <v>28.74</v>
      </c>
      <c r="F6138" s="34"/>
      <c r="G6138" s="34"/>
      <c r="H6138" s="33"/>
      <c r="I6138" s="33"/>
      <c r="J6138" s="33"/>
      <c r="K6138" s="33"/>
    </row>
    <row r="6139" spans="1:11" outlineLevel="1" x14ac:dyDescent="0.2">
      <c r="A6139" s="31"/>
      <c r="B6139" s="32"/>
      <c r="C6139" s="71" t="s">
        <v>415</v>
      </c>
      <c r="D6139" s="65"/>
      <c r="E6139" s="65"/>
      <c r="F6139" s="34"/>
      <c r="G6139" s="34"/>
      <c r="H6139" s="33"/>
      <c r="I6139" s="33"/>
      <c r="J6139" s="33"/>
      <c r="K6139" s="33"/>
    </row>
    <row r="6140" spans="1:11" outlineLevel="1" x14ac:dyDescent="0.2">
      <c r="A6140" s="31"/>
      <c r="B6140" s="32"/>
      <c r="C6140" s="71" t="s">
        <v>6779</v>
      </c>
      <c r="D6140" s="65"/>
      <c r="E6140" s="65">
        <v>33.17</v>
      </c>
      <c r="F6140" s="34"/>
      <c r="G6140" s="34"/>
      <c r="H6140" s="33"/>
      <c r="I6140" s="33"/>
      <c r="J6140" s="33"/>
      <c r="K6140" s="33"/>
    </row>
    <row r="6141" spans="1:11" outlineLevel="1" x14ac:dyDescent="0.2">
      <c r="A6141" s="31"/>
      <c r="B6141" s="32"/>
      <c r="C6141" s="71" t="s">
        <v>6788</v>
      </c>
      <c r="D6141" s="65"/>
      <c r="E6141" s="65">
        <v>23.73</v>
      </c>
      <c r="F6141" s="34"/>
      <c r="G6141" s="34"/>
      <c r="H6141" s="33"/>
      <c r="I6141" s="33"/>
      <c r="J6141" s="33"/>
      <c r="K6141" s="33"/>
    </row>
    <row r="6142" spans="1:11" ht="22.5" outlineLevel="1" x14ac:dyDescent="0.2">
      <c r="A6142" s="43">
        <v>524</v>
      </c>
      <c r="B6142" s="44" t="s">
        <v>5275</v>
      </c>
      <c r="C6142" s="59" t="s">
        <v>5276</v>
      </c>
      <c r="D6142" s="68" t="s">
        <v>172</v>
      </c>
      <c r="E6142" s="46">
        <v>1288.72</v>
      </c>
      <c r="F6142" s="47">
        <v>0</v>
      </c>
      <c r="G6142" s="48">
        <f>ROUND(E6142*F6142,2)</f>
        <v>0</v>
      </c>
      <c r="H6142" s="46">
        <v>4.0000000000000002E-4</v>
      </c>
      <c r="I6142" s="46">
        <f>ROUND(E6142*H6142,2)</f>
        <v>0.52</v>
      </c>
      <c r="J6142" s="46">
        <v>0</v>
      </c>
      <c r="K6142" s="46">
        <f>ROUND(E6142*J6142,2)</f>
        <v>0</v>
      </c>
    </row>
    <row r="6143" spans="1:11" outlineLevel="1" x14ac:dyDescent="0.2">
      <c r="A6143" s="31"/>
      <c r="B6143" s="32"/>
      <c r="C6143" s="71" t="s">
        <v>917</v>
      </c>
      <c r="D6143" s="65"/>
      <c r="E6143" s="65"/>
      <c r="F6143" s="34"/>
      <c r="G6143" s="34"/>
      <c r="H6143" s="33"/>
      <c r="I6143" s="33"/>
      <c r="J6143" s="33"/>
      <c r="K6143" s="33"/>
    </row>
    <row r="6144" spans="1:11" outlineLevel="1" x14ac:dyDescent="0.2">
      <c r="A6144" s="31"/>
      <c r="B6144" s="32"/>
      <c r="C6144" s="71" t="s">
        <v>7216</v>
      </c>
      <c r="D6144" s="65"/>
      <c r="E6144" s="65">
        <v>34.99</v>
      </c>
      <c r="F6144" s="34"/>
      <c r="G6144" s="34"/>
      <c r="H6144" s="33"/>
      <c r="I6144" s="33"/>
      <c r="J6144" s="33"/>
      <c r="K6144" s="33"/>
    </row>
    <row r="6145" spans="1:11" outlineLevel="1" x14ac:dyDescent="0.2">
      <c r="A6145" s="31"/>
      <c r="B6145" s="32"/>
      <c r="C6145" s="71" t="s">
        <v>926</v>
      </c>
      <c r="D6145" s="65"/>
      <c r="E6145" s="65"/>
      <c r="F6145" s="34"/>
      <c r="G6145" s="34"/>
      <c r="H6145" s="33"/>
      <c r="I6145" s="33"/>
      <c r="J6145" s="33"/>
      <c r="K6145" s="33"/>
    </row>
    <row r="6146" spans="1:11" outlineLevel="1" x14ac:dyDescent="0.2">
      <c r="A6146" s="31"/>
      <c r="B6146" s="32"/>
      <c r="C6146" s="71" t="s">
        <v>7217</v>
      </c>
      <c r="D6146" s="65"/>
      <c r="E6146" s="65">
        <v>37.090000000000003</v>
      </c>
      <c r="F6146" s="34"/>
      <c r="G6146" s="34"/>
      <c r="H6146" s="33"/>
      <c r="I6146" s="33"/>
      <c r="J6146" s="33"/>
      <c r="K6146" s="33"/>
    </row>
    <row r="6147" spans="1:11" outlineLevel="1" x14ac:dyDescent="0.2">
      <c r="A6147" s="31"/>
      <c r="B6147" s="32"/>
      <c r="C6147" s="71" t="s">
        <v>7218</v>
      </c>
      <c r="D6147" s="65"/>
      <c r="E6147" s="65">
        <v>39.26</v>
      </c>
      <c r="F6147" s="34"/>
      <c r="G6147" s="34"/>
      <c r="H6147" s="33"/>
      <c r="I6147" s="33"/>
      <c r="J6147" s="33"/>
      <c r="K6147" s="33"/>
    </row>
    <row r="6148" spans="1:11" outlineLevel="1" x14ac:dyDescent="0.2">
      <c r="A6148" s="31"/>
      <c r="B6148" s="32"/>
      <c r="C6148" s="71" t="s">
        <v>7219</v>
      </c>
      <c r="D6148" s="65"/>
      <c r="E6148" s="65">
        <v>40.14</v>
      </c>
      <c r="F6148" s="34"/>
      <c r="G6148" s="34"/>
      <c r="H6148" s="33"/>
      <c r="I6148" s="33"/>
      <c r="J6148" s="33"/>
      <c r="K6148" s="33"/>
    </row>
    <row r="6149" spans="1:11" outlineLevel="1" x14ac:dyDescent="0.2">
      <c r="A6149" s="31"/>
      <c r="B6149" s="32"/>
      <c r="C6149" s="71" t="s">
        <v>7250</v>
      </c>
      <c r="D6149" s="65"/>
      <c r="E6149" s="65">
        <v>38.78</v>
      </c>
      <c r="F6149" s="34"/>
      <c r="G6149" s="34"/>
      <c r="H6149" s="33"/>
      <c r="I6149" s="33"/>
      <c r="J6149" s="33"/>
      <c r="K6149" s="33"/>
    </row>
    <row r="6150" spans="1:11" outlineLevel="1" x14ac:dyDescent="0.2">
      <c r="A6150" s="31"/>
      <c r="B6150" s="32"/>
      <c r="C6150" s="71" t="s">
        <v>7251</v>
      </c>
      <c r="D6150" s="65"/>
      <c r="E6150" s="65">
        <v>37.25</v>
      </c>
      <c r="F6150" s="34"/>
      <c r="G6150" s="34"/>
      <c r="H6150" s="33"/>
      <c r="I6150" s="33"/>
      <c r="J6150" s="33"/>
      <c r="K6150" s="33"/>
    </row>
    <row r="6151" spans="1:11" outlineLevel="1" x14ac:dyDescent="0.2">
      <c r="A6151" s="31"/>
      <c r="B6151" s="32"/>
      <c r="C6151" s="71" t="s">
        <v>7220</v>
      </c>
      <c r="D6151" s="65"/>
      <c r="E6151" s="65">
        <v>40.659999999999997</v>
      </c>
      <c r="F6151" s="34"/>
      <c r="G6151" s="34"/>
      <c r="H6151" s="33"/>
      <c r="I6151" s="33"/>
      <c r="J6151" s="33"/>
      <c r="K6151" s="33"/>
    </row>
    <row r="6152" spans="1:11" outlineLevel="1" x14ac:dyDescent="0.2">
      <c r="A6152" s="31"/>
      <c r="B6152" s="32"/>
      <c r="C6152" s="71" t="s">
        <v>7221</v>
      </c>
      <c r="D6152" s="65"/>
      <c r="E6152" s="65">
        <v>40.71</v>
      </c>
      <c r="F6152" s="34"/>
      <c r="G6152" s="34"/>
      <c r="H6152" s="33"/>
      <c r="I6152" s="33"/>
      <c r="J6152" s="33"/>
      <c r="K6152" s="33"/>
    </row>
    <row r="6153" spans="1:11" outlineLevel="1" x14ac:dyDescent="0.2">
      <c r="A6153" s="31"/>
      <c r="B6153" s="32"/>
      <c r="C6153" s="71" t="s">
        <v>7222</v>
      </c>
      <c r="D6153" s="65"/>
      <c r="E6153" s="65">
        <v>40.98</v>
      </c>
      <c r="F6153" s="34"/>
      <c r="G6153" s="34"/>
      <c r="H6153" s="33"/>
      <c r="I6153" s="33"/>
      <c r="J6153" s="33"/>
      <c r="K6153" s="33"/>
    </row>
    <row r="6154" spans="1:11" outlineLevel="1" x14ac:dyDescent="0.2">
      <c r="A6154" s="31"/>
      <c r="B6154" s="32"/>
      <c r="C6154" s="71" t="s">
        <v>938</v>
      </c>
      <c r="D6154" s="65"/>
      <c r="E6154" s="65"/>
      <c r="F6154" s="34"/>
      <c r="G6154" s="34"/>
      <c r="H6154" s="33"/>
      <c r="I6154" s="33"/>
      <c r="J6154" s="33"/>
      <c r="K6154" s="33"/>
    </row>
    <row r="6155" spans="1:11" outlineLevel="1" x14ac:dyDescent="0.2">
      <c r="A6155" s="31"/>
      <c r="B6155" s="32"/>
      <c r="C6155" s="71" t="s">
        <v>7223</v>
      </c>
      <c r="D6155" s="65"/>
      <c r="E6155" s="65">
        <v>77.16</v>
      </c>
      <c r="F6155" s="34"/>
      <c r="G6155" s="34"/>
      <c r="H6155" s="33"/>
      <c r="I6155" s="33"/>
      <c r="J6155" s="33"/>
      <c r="K6155" s="33"/>
    </row>
    <row r="6156" spans="1:11" outlineLevel="1" x14ac:dyDescent="0.2">
      <c r="A6156" s="31"/>
      <c r="B6156" s="32"/>
      <c r="C6156" s="71" t="s">
        <v>7224</v>
      </c>
      <c r="D6156" s="65"/>
      <c r="E6156" s="65">
        <v>81.95</v>
      </c>
      <c r="F6156" s="34"/>
      <c r="G6156" s="34"/>
      <c r="H6156" s="33"/>
      <c r="I6156" s="33"/>
      <c r="J6156" s="33"/>
      <c r="K6156" s="33"/>
    </row>
    <row r="6157" spans="1:11" outlineLevel="1" x14ac:dyDescent="0.2">
      <c r="A6157" s="31"/>
      <c r="B6157" s="32"/>
      <c r="C6157" s="71" t="s">
        <v>7225</v>
      </c>
      <c r="D6157" s="65"/>
      <c r="E6157" s="65">
        <v>77.2</v>
      </c>
      <c r="F6157" s="34"/>
      <c r="G6157" s="34"/>
      <c r="H6157" s="33"/>
      <c r="I6157" s="33"/>
      <c r="J6157" s="33"/>
      <c r="K6157" s="33"/>
    </row>
    <row r="6158" spans="1:11" outlineLevel="1" x14ac:dyDescent="0.2">
      <c r="A6158" s="31"/>
      <c r="B6158" s="32"/>
      <c r="C6158" s="71" t="s">
        <v>7226</v>
      </c>
      <c r="D6158" s="65"/>
      <c r="E6158" s="65">
        <v>82.36</v>
      </c>
      <c r="F6158" s="34"/>
      <c r="G6158" s="34"/>
      <c r="H6158" s="33"/>
      <c r="I6158" s="33"/>
      <c r="J6158" s="33"/>
      <c r="K6158" s="33"/>
    </row>
    <row r="6159" spans="1:11" outlineLevel="1" x14ac:dyDescent="0.2">
      <c r="A6159" s="31"/>
      <c r="B6159" s="32"/>
      <c r="C6159" s="71" t="s">
        <v>950</v>
      </c>
      <c r="D6159" s="65"/>
      <c r="E6159" s="65"/>
      <c r="F6159" s="34"/>
      <c r="G6159" s="34"/>
      <c r="H6159" s="33"/>
      <c r="I6159" s="33"/>
      <c r="J6159" s="33"/>
      <c r="K6159" s="33"/>
    </row>
    <row r="6160" spans="1:11" outlineLevel="1" x14ac:dyDescent="0.2">
      <c r="A6160" s="31"/>
      <c r="B6160" s="32"/>
      <c r="C6160" s="71" t="s">
        <v>6411</v>
      </c>
      <c r="D6160" s="65"/>
      <c r="E6160" s="65">
        <v>79.92</v>
      </c>
      <c r="F6160" s="34"/>
      <c r="G6160" s="34"/>
      <c r="H6160" s="33"/>
      <c r="I6160" s="33"/>
      <c r="J6160" s="33"/>
      <c r="K6160" s="33"/>
    </row>
    <row r="6161" spans="1:11" outlineLevel="1" x14ac:dyDescent="0.2">
      <c r="A6161" s="31"/>
      <c r="B6161" s="32"/>
      <c r="C6161" s="71" t="s">
        <v>6412</v>
      </c>
      <c r="D6161" s="65"/>
      <c r="E6161" s="65">
        <v>83.82</v>
      </c>
      <c r="F6161" s="34"/>
      <c r="G6161" s="34"/>
      <c r="H6161" s="33"/>
      <c r="I6161" s="33"/>
      <c r="J6161" s="33"/>
      <c r="K6161" s="33"/>
    </row>
    <row r="6162" spans="1:11" outlineLevel="1" x14ac:dyDescent="0.2">
      <c r="A6162" s="31"/>
      <c r="B6162" s="32"/>
      <c r="C6162" s="71" t="s">
        <v>7211</v>
      </c>
      <c r="D6162" s="65"/>
      <c r="E6162" s="65">
        <v>76.59</v>
      </c>
      <c r="F6162" s="34"/>
      <c r="G6162" s="34"/>
      <c r="H6162" s="33"/>
      <c r="I6162" s="33"/>
      <c r="J6162" s="33"/>
      <c r="K6162" s="33"/>
    </row>
    <row r="6163" spans="1:11" outlineLevel="1" x14ac:dyDescent="0.2">
      <c r="A6163" s="31"/>
      <c r="B6163" s="32"/>
      <c r="C6163" s="71" t="s">
        <v>7212</v>
      </c>
      <c r="D6163" s="65"/>
      <c r="E6163" s="65">
        <v>23.62</v>
      </c>
      <c r="F6163" s="34"/>
      <c r="G6163" s="34"/>
      <c r="H6163" s="33"/>
      <c r="I6163" s="33"/>
      <c r="J6163" s="33"/>
      <c r="K6163" s="33"/>
    </row>
    <row r="6164" spans="1:11" outlineLevel="1" x14ac:dyDescent="0.2">
      <c r="A6164" s="31"/>
      <c r="B6164" s="32"/>
      <c r="C6164" s="71" t="s">
        <v>7263</v>
      </c>
      <c r="D6164" s="65"/>
      <c r="E6164" s="65">
        <v>81.17</v>
      </c>
      <c r="F6164" s="34"/>
      <c r="G6164" s="34"/>
      <c r="H6164" s="33"/>
      <c r="I6164" s="33"/>
      <c r="J6164" s="33"/>
      <c r="K6164" s="33"/>
    </row>
    <row r="6165" spans="1:11" outlineLevel="1" x14ac:dyDescent="0.2">
      <c r="A6165" s="31"/>
      <c r="B6165" s="32"/>
      <c r="C6165" s="71" t="s">
        <v>997</v>
      </c>
      <c r="D6165" s="65"/>
      <c r="E6165" s="65"/>
      <c r="F6165" s="34"/>
      <c r="G6165" s="34"/>
      <c r="H6165" s="33"/>
      <c r="I6165" s="33"/>
      <c r="J6165" s="33"/>
      <c r="K6165" s="33"/>
    </row>
    <row r="6166" spans="1:11" outlineLevel="1" x14ac:dyDescent="0.2">
      <c r="A6166" s="31"/>
      <c r="B6166" s="32"/>
      <c r="C6166" s="71" t="s">
        <v>7267</v>
      </c>
      <c r="D6166" s="65"/>
      <c r="E6166" s="65">
        <v>26.14</v>
      </c>
      <c r="F6166" s="34"/>
      <c r="G6166" s="34"/>
      <c r="H6166" s="33"/>
      <c r="I6166" s="33"/>
      <c r="J6166" s="33"/>
      <c r="K6166" s="33"/>
    </row>
    <row r="6167" spans="1:11" outlineLevel="1" x14ac:dyDescent="0.2">
      <c r="A6167" s="31"/>
      <c r="B6167" s="32"/>
      <c r="C6167" s="71" t="s">
        <v>7268</v>
      </c>
      <c r="D6167" s="65"/>
      <c r="E6167" s="65">
        <v>17.98</v>
      </c>
      <c r="F6167" s="34"/>
      <c r="G6167" s="34"/>
      <c r="H6167" s="33"/>
      <c r="I6167" s="33"/>
      <c r="J6167" s="33"/>
      <c r="K6167" s="33"/>
    </row>
    <row r="6168" spans="1:11" outlineLevel="1" x14ac:dyDescent="0.2">
      <c r="A6168" s="31"/>
      <c r="B6168" s="32"/>
      <c r="C6168" s="71" t="s">
        <v>7269</v>
      </c>
      <c r="D6168" s="65"/>
      <c r="E6168" s="65">
        <v>17.98</v>
      </c>
      <c r="F6168" s="34"/>
      <c r="G6168" s="34"/>
      <c r="H6168" s="33"/>
      <c r="I6168" s="33"/>
      <c r="J6168" s="33"/>
      <c r="K6168" s="33"/>
    </row>
    <row r="6169" spans="1:11" outlineLevel="1" x14ac:dyDescent="0.2">
      <c r="A6169" s="31"/>
      <c r="B6169" s="32"/>
      <c r="C6169" s="71" t="s">
        <v>7277</v>
      </c>
      <c r="D6169" s="65"/>
      <c r="E6169" s="65">
        <v>19.09</v>
      </c>
      <c r="F6169" s="34"/>
      <c r="G6169" s="34"/>
      <c r="H6169" s="33"/>
      <c r="I6169" s="33"/>
      <c r="J6169" s="33"/>
      <c r="K6169" s="33"/>
    </row>
    <row r="6170" spans="1:11" outlineLevel="1" x14ac:dyDescent="0.2">
      <c r="A6170" s="31"/>
      <c r="B6170" s="32"/>
      <c r="C6170" s="71" t="s">
        <v>7278</v>
      </c>
      <c r="D6170" s="65"/>
      <c r="E6170" s="65">
        <v>193.88</v>
      </c>
      <c r="F6170" s="34"/>
      <c r="G6170" s="34"/>
      <c r="H6170" s="33"/>
      <c r="I6170" s="33"/>
      <c r="J6170" s="33"/>
      <c r="K6170" s="33"/>
    </row>
    <row r="6171" spans="1:11" ht="22.5" outlineLevel="1" x14ac:dyDescent="0.2">
      <c r="A6171" s="43">
        <v>525</v>
      </c>
      <c r="B6171" s="44" t="s">
        <v>9204</v>
      </c>
      <c r="C6171" s="59" t="s">
        <v>9205</v>
      </c>
      <c r="D6171" s="68" t="s">
        <v>172</v>
      </c>
      <c r="E6171" s="46">
        <v>96.09</v>
      </c>
      <c r="F6171" s="47">
        <v>0</v>
      </c>
      <c r="G6171" s="48">
        <f>ROUND(E6171*F6171,2)</f>
        <v>0</v>
      </c>
      <c r="H6171" s="46">
        <v>4.2000000000000002E-4</v>
      </c>
      <c r="I6171" s="46">
        <f>ROUND(E6171*H6171,2)</f>
        <v>0.04</v>
      </c>
      <c r="J6171" s="46">
        <v>0</v>
      </c>
      <c r="K6171" s="46">
        <f>ROUND(E6171*J6171,2)</f>
        <v>0</v>
      </c>
    </row>
    <row r="6172" spans="1:11" outlineLevel="1" x14ac:dyDescent="0.2">
      <c r="A6172" s="31"/>
      <c r="B6172" s="32"/>
      <c r="C6172" s="71" t="s">
        <v>9206</v>
      </c>
      <c r="D6172" s="65"/>
      <c r="E6172" s="65"/>
      <c r="F6172" s="34"/>
      <c r="G6172" s="34"/>
      <c r="H6172" s="33"/>
      <c r="I6172" s="33"/>
      <c r="J6172" s="33"/>
      <c r="K6172" s="33"/>
    </row>
    <row r="6173" spans="1:11" outlineLevel="1" x14ac:dyDescent="0.2">
      <c r="A6173" s="31"/>
      <c r="B6173" s="32"/>
      <c r="C6173" s="71" t="s">
        <v>6397</v>
      </c>
      <c r="D6173" s="65"/>
      <c r="E6173" s="65">
        <v>4.09</v>
      </c>
      <c r="F6173" s="34"/>
      <c r="G6173" s="34"/>
      <c r="H6173" s="33"/>
      <c r="I6173" s="33"/>
      <c r="J6173" s="33"/>
      <c r="K6173" s="33"/>
    </row>
    <row r="6174" spans="1:11" outlineLevel="1" x14ac:dyDescent="0.2">
      <c r="A6174" s="31"/>
      <c r="B6174" s="32"/>
      <c r="C6174" s="71" t="s">
        <v>6399</v>
      </c>
      <c r="D6174" s="65"/>
      <c r="E6174" s="65">
        <v>4.09</v>
      </c>
      <c r="F6174" s="34"/>
      <c r="G6174" s="34"/>
      <c r="H6174" s="33"/>
      <c r="I6174" s="33"/>
      <c r="J6174" s="33"/>
      <c r="K6174" s="33"/>
    </row>
    <row r="6175" spans="1:11" outlineLevel="1" x14ac:dyDescent="0.2">
      <c r="A6175" s="31"/>
      <c r="B6175" s="32"/>
      <c r="C6175" s="71" t="s">
        <v>6412</v>
      </c>
      <c r="D6175" s="65"/>
      <c r="E6175" s="65">
        <v>83.82</v>
      </c>
      <c r="F6175" s="34"/>
      <c r="G6175" s="34"/>
      <c r="H6175" s="33"/>
      <c r="I6175" s="33"/>
      <c r="J6175" s="33"/>
      <c r="K6175" s="33"/>
    </row>
    <row r="6176" spans="1:11" outlineLevel="1" x14ac:dyDescent="0.2">
      <c r="A6176" s="31"/>
      <c r="B6176" s="32"/>
      <c r="C6176" s="71" t="s">
        <v>6403</v>
      </c>
      <c r="D6176" s="65"/>
      <c r="E6176" s="65">
        <v>4.09</v>
      </c>
      <c r="F6176" s="34"/>
      <c r="G6176" s="34"/>
      <c r="H6176" s="33"/>
      <c r="I6176" s="33"/>
      <c r="J6176" s="33"/>
      <c r="K6176" s="33"/>
    </row>
    <row r="6177" spans="1:11" outlineLevel="1" x14ac:dyDescent="0.2">
      <c r="A6177" s="43">
        <v>526</v>
      </c>
      <c r="B6177" s="44" t="s">
        <v>5290</v>
      </c>
      <c r="C6177" s="59" t="s">
        <v>5291</v>
      </c>
      <c r="D6177" s="68" t="s">
        <v>373</v>
      </c>
      <c r="E6177" s="46">
        <v>819.92399999999998</v>
      </c>
      <c r="F6177" s="47">
        <v>0</v>
      </c>
      <c r="G6177" s="48">
        <f>ROUND(E6177*F6177,2)</f>
        <v>0</v>
      </c>
      <c r="H6177" s="46">
        <v>5.0000000000000001E-4</v>
      </c>
      <c r="I6177" s="46">
        <f>ROUND(E6177*H6177,2)</f>
        <v>0.41</v>
      </c>
      <c r="J6177" s="46">
        <v>0</v>
      </c>
      <c r="K6177" s="46">
        <f>ROUND(E6177*J6177,2)</f>
        <v>0</v>
      </c>
    </row>
    <row r="6178" spans="1:11" outlineLevel="1" x14ac:dyDescent="0.2">
      <c r="A6178" s="31"/>
      <c r="B6178" s="32"/>
      <c r="C6178" s="71" t="s">
        <v>9207</v>
      </c>
      <c r="D6178" s="65"/>
      <c r="E6178" s="65">
        <v>780.88</v>
      </c>
      <c r="F6178" s="34"/>
      <c r="G6178" s="34"/>
      <c r="H6178" s="33"/>
      <c r="I6178" s="33"/>
      <c r="J6178" s="33"/>
      <c r="K6178" s="33"/>
    </row>
    <row r="6179" spans="1:11" outlineLevel="1" x14ac:dyDescent="0.2">
      <c r="A6179" s="31"/>
      <c r="B6179" s="32"/>
      <c r="C6179" s="72" t="s">
        <v>1151</v>
      </c>
      <c r="D6179" s="67"/>
      <c r="E6179" s="67">
        <v>39.043999999999997</v>
      </c>
      <c r="F6179" s="34"/>
      <c r="G6179" s="34"/>
      <c r="H6179" s="33"/>
      <c r="I6179" s="33"/>
      <c r="J6179" s="33"/>
      <c r="K6179" s="33"/>
    </row>
    <row r="6180" spans="1:11" ht="22.5" outlineLevel="1" x14ac:dyDescent="0.2">
      <c r="A6180" s="43">
        <v>527</v>
      </c>
      <c r="B6180" s="44" t="s">
        <v>9208</v>
      </c>
      <c r="C6180" s="59" t="s">
        <v>9209</v>
      </c>
      <c r="D6180" s="68" t="s">
        <v>172</v>
      </c>
      <c r="E6180" s="46">
        <v>105.699</v>
      </c>
      <c r="F6180" s="47">
        <v>0</v>
      </c>
      <c r="G6180" s="48">
        <f>ROUND(E6180*F6180,2)</f>
        <v>0</v>
      </c>
      <c r="H6180" s="46">
        <v>2.3600000000000001E-3</v>
      </c>
      <c r="I6180" s="46">
        <f>ROUND(E6180*H6180,2)</f>
        <v>0.25</v>
      </c>
      <c r="J6180" s="46">
        <v>0</v>
      </c>
      <c r="K6180" s="46">
        <f>ROUND(E6180*J6180,2)</f>
        <v>0</v>
      </c>
    </row>
    <row r="6181" spans="1:11" outlineLevel="1" x14ac:dyDescent="0.2">
      <c r="A6181" s="31"/>
      <c r="B6181" s="32"/>
      <c r="C6181" s="71" t="s">
        <v>9210</v>
      </c>
      <c r="D6181" s="65"/>
      <c r="E6181" s="65">
        <v>96.09</v>
      </c>
      <c r="F6181" s="34"/>
      <c r="G6181" s="34"/>
      <c r="H6181" s="33"/>
      <c r="I6181" s="33"/>
      <c r="J6181" s="33"/>
      <c r="K6181" s="33"/>
    </row>
    <row r="6182" spans="1:11" outlineLevel="1" x14ac:dyDescent="0.2">
      <c r="A6182" s="31"/>
      <c r="B6182" s="32"/>
      <c r="C6182" s="72" t="s">
        <v>1878</v>
      </c>
      <c r="D6182" s="67"/>
      <c r="E6182" s="67">
        <v>9.609</v>
      </c>
      <c r="F6182" s="34"/>
      <c r="G6182" s="34"/>
      <c r="H6182" s="33"/>
      <c r="I6182" s="33"/>
      <c r="J6182" s="33"/>
      <c r="K6182" s="33"/>
    </row>
    <row r="6183" spans="1:11" ht="22.5" outlineLevel="1" x14ac:dyDescent="0.2">
      <c r="A6183" s="43">
        <v>528</v>
      </c>
      <c r="B6183" s="44" t="s">
        <v>5293</v>
      </c>
      <c r="C6183" s="59" t="s">
        <v>5294</v>
      </c>
      <c r="D6183" s="68" t="s">
        <v>172</v>
      </c>
      <c r="E6183" s="46">
        <v>1469.1300799999999</v>
      </c>
      <c r="F6183" s="47">
        <v>0</v>
      </c>
      <c r="G6183" s="48">
        <f>ROUND(E6183*F6183,2)</f>
        <v>0</v>
      </c>
      <c r="H6183" s="46">
        <v>2.7599999999999999E-3</v>
      </c>
      <c r="I6183" s="46">
        <f>ROUND(E6183*H6183,2)</f>
        <v>4.05</v>
      </c>
      <c r="J6183" s="46">
        <v>0</v>
      </c>
      <c r="K6183" s="46">
        <f>ROUND(E6183*J6183,2)</f>
        <v>0</v>
      </c>
    </row>
    <row r="6184" spans="1:11" outlineLevel="1" x14ac:dyDescent="0.2">
      <c r="A6184" s="31"/>
      <c r="B6184" s="32"/>
      <c r="C6184" s="365" t="s">
        <v>5295</v>
      </c>
      <c r="D6184" s="366"/>
      <c r="E6184" s="366"/>
      <c r="F6184" s="366"/>
      <c r="G6184" s="366"/>
      <c r="H6184" s="33"/>
      <c r="I6184" s="33"/>
      <c r="J6184" s="33"/>
      <c r="K6184" s="33"/>
    </row>
    <row r="6185" spans="1:11" outlineLevel="1" x14ac:dyDescent="0.2">
      <c r="A6185" s="31"/>
      <c r="B6185" s="32"/>
      <c r="C6185" s="71" t="s">
        <v>9112</v>
      </c>
      <c r="D6185" s="65"/>
      <c r="E6185" s="65">
        <v>1288.72</v>
      </c>
      <c r="F6185" s="34"/>
      <c r="G6185" s="34"/>
      <c r="H6185" s="33"/>
      <c r="I6185" s="33"/>
      <c r="J6185" s="33"/>
      <c r="K6185" s="33"/>
    </row>
    <row r="6186" spans="1:11" outlineLevel="1" x14ac:dyDescent="0.2">
      <c r="A6186" s="31"/>
      <c r="B6186" s="32"/>
      <c r="C6186" s="71" t="s">
        <v>9211</v>
      </c>
      <c r="D6186" s="65"/>
      <c r="E6186" s="65">
        <v>46.852800000000002</v>
      </c>
      <c r="F6186" s="34"/>
      <c r="G6186" s="34"/>
      <c r="H6186" s="33"/>
      <c r="I6186" s="33"/>
      <c r="J6186" s="33"/>
      <c r="K6186" s="33"/>
    </row>
    <row r="6187" spans="1:11" outlineLevel="1" x14ac:dyDescent="0.2">
      <c r="A6187" s="31"/>
      <c r="B6187" s="32"/>
      <c r="C6187" s="72" t="s">
        <v>1878</v>
      </c>
      <c r="D6187" s="67"/>
      <c r="E6187" s="67">
        <v>133.55727999999999</v>
      </c>
      <c r="F6187" s="34"/>
      <c r="G6187" s="34"/>
      <c r="H6187" s="33"/>
      <c r="I6187" s="33"/>
      <c r="J6187" s="33"/>
      <c r="K6187" s="33"/>
    </row>
    <row r="6188" spans="1:11" outlineLevel="1" x14ac:dyDescent="0.2">
      <c r="A6188" s="43">
        <v>529</v>
      </c>
      <c r="B6188" s="44" t="s">
        <v>5297</v>
      </c>
      <c r="C6188" s="59" t="s">
        <v>5298</v>
      </c>
      <c r="D6188" s="68" t="s">
        <v>297</v>
      </c>
      <c r="E6188" s="46">
        <v>5.4184200000000002</v>
      </c>
      <c r="F6188" s="47">
        <v>0</v>
      </c>
      <c r="G6188" s="48">
        <f>ROUND(E6188*F6188,2)</f>
        <v>0</v>
      </c>
      <c r="H6188" s="46">
        <v>0</v>
      </c>
      <c r="I6188" s="46">
        <f>ROUND(E6188*H6188,2)</f>
        <v>0</v>
      </c>
      <c r="J6188" s="46">
        <v>0</v>
      </c>
      <c r="K6188" s="46">
        <f>ROUND(E6188*J6188,2)</f>
        <v>0</v>
      </c>
    </row>
    <row r="6189" spans="1:11" outlineLevel="1" x14ac:dyDescent="0.2">
      <c r="A6189" s="31"/>
      <c r="B6189" s="32"/>
      <c r="C6189" s="71" t="s">
        <v>3547</v>
      </c>
      <c r="D6189" s="65"/>
      <c r="E6189" s="65"/>
      <c r="F6189" s="34"/>
      <c r="G6189" s="34"/>
      <c r="H6189" s="33"/>
      <c r="I6189" s="33"/>
      <c r="J6189" s="33"/>
      <c r="K6189" s="33"/>
    </row>
    <row r="6190" spans="1:11" outlineLevel="1" x14ac:dyDescent="0.2">
      <c r="A6190" s="31"/>
      <c r="B6190" s="32"/>
      <c r="C6190" s="71" t="s">
        <v>9212</v>
      </c>
      <c r="D6190" s="65"/>
      <c r="E6190" s="65"/>
      <c r="F6190" s="34"/>
      <c r="G6190" s="34"/>
      <c r="H6190" s="33"/>
      <c r="I6190" s="33"/>
      <c r="J6190" s="33"/>
      <c r="K6190" s="33"/>
    </row>
    <row r="6191" spans="1:11" outlineLevel="1" x14ac:dyDescent="0.2">
      <c r="A6191" s="31"/>
      <c r="B6191" s="32"/>
      <c r="C6191" s="71" t="s">
        <v>9213</v>
      </c>
      <c r="D6191" s="65"/>
      <c r="E6191" s="65">
        <v>5.4184200000000002</v>
      </c>
      <c r="F6191" s="34"/>
      <c r="G6191" s="34"/>
      <c r="H6191" s="33"/>
      <c r="I6191" s="33"/>
      <c r="J6191" s="33"/>
      <c r="K6191" s="33"/>
    </row>
    <row r="6192" spans="1:11" x14ac:dyDescent="0.2">
      <c r="A6192" s="36" t="s">
        <v>148</v>
      </c>
      <c r="B6192" s="37" t="s">
        <v>104</v>
      </c>
      <c r="C6192" s="58" t="s">
        <v>105</v>
      </c>
      <c r="D6192" s="70"/>
      <c r="E6192" s="39"/>
      <c r="F6192" s="40"/>
      <c r="G6192" s="40">
        <f>SUM(G6193:G6201)</f>
        <v>0</v>
      </c>
      <c r="H6192" s="39"/>
      <c r="I6192" s="39">
        <f>SUM(I6193:I6201)</f>
        <v>1.38</v>
      </c>
      <c r="J6192" s="39"/>
      <c r="K6192" s="39">
        <f>SUM(K6193:K6201)</f>
        <v>0</v>
      </c>
    </row>
    <row r="6193" spans="1:11" ht="22.5" outlineLevel="1" x14ac:dyDescent="0.2">
      <c r="A6193" s="43">
        <v>530</v>
      </c>
      <c r="B6193" s="44" t="s">
        <v>9214</v>
      </c>
      <c r="C6193" s="59" t="s">
        <v>9215</v>
      </c>
      <c r="D6193" s="68" t="s">
        <v>172</v>
      </c>
      <c r="E6193" s="46">
        <v>328.04</v>
      </c>
      <c r="F6193" s="47">
        <v>0</v>
      </c>
      <c r="G6193" s="48">
        <f>ROUND(E6193*F6193,2)</f>
        <v>0</v>
      </c>
      <c r="H6193" s="46">
        <v>4.1999999999999997E-3</v>
      </c>
      <c r="I6193" s="46">
        <f>ROUND(E6193*H6193,2)</f>
        <v>1.38</v>
      </c>
      <c r="J6193" s="46">
        <v>0</v>
      </c>
      <c r="K6193" s="46">
        <f>ROUND(E6193*J6193,2)</f>
        <v>0</v>
      </c>
    </row>
    <row r="6194" spans="1:11" outlineLevel="1" x14ac:dyDescent="0.2">
      <c r="A6194" s="31"/>
      <c r="B6194" s="32"/>
      <c r="C6194" s="71" t="s">
        <v>7189</v>
      </c>
      <c r="D6194" s="65"/>
      <c r="E6194" s="65"/>
      <c r="F6194" s="34"/>
      <c r="G6194" s="34"/>
      <c r="H6194" s="33"/>
      <c r="I6194" s="33"/>
      <c r="J6194" s="33"/>
      <c r="K6194" s="33"/>
    </row>
    <row r="6195" spans="1:11" outlineLevel="1" x14ac:dyDescent="0.2">
      <c r="A6195" s="31"/>
      <c r="B6195" s="32"/>
      <c r="C6195" s="71" t="s">
        <v>6714</v>
      </c>
      <c r="D6195" s="65"/>
      <c r="E6195" s="65">
        <v>32.92</v>
      </c>
      <c r="F6195" s="34"/>
      <c r="G6195" s="34"/>
      <c r="H6195" s="33"/>
      <c r="I6195" s="33"/>
      <c r="J6195" s="33"/>
      <c r="K6195" s="33"/>
    </row>
    <row r="6196" spans="1:11" outlineLevel="1" x14ac:dyDescent="0.2">
      <c r="A6196" s="31"/>
      <c r="B6196" s="32"/>
      <c r="C6196" s="71" t="s">
        <v>7190</v>
      </c>
      <c r="D6196" s="65"/>
      <c r="E6196" s="65">
        <v>215.47</v>
      </c>
      <c r="F6196" s="34"/>
      <c r="G6196" s="34"/>
      <c r="H6196" s="33"/>
      <c r="I6196" s="33"/>
      <c r="J6196" s="33"/>
      <c r="K6196" s="33"/>
    </row>
    <row r="6197" spans="1:11" outlineLevel="1" x14ac:dyDescent="0.2">
      <c r="A6197" s="31"/>
      <c r="B6197" s="32"/>
      <c r="C6197" s="71" t="s">
        <v>7191</v>
      </c>
      <c r="D6197" s="65"/>
      <c r="E6197" s="65">
        <v>79.650000000000006</v>
      </c>
      <c r="F6197" s="34"/>
      <c r="G6197" s="34"/>
      <c r="H6197" s="33"/>
      <c r="I6197" s="33"/>
      <c r="J6197" s="33"/>
      <c r="K6197" s="33"/>
    </row>
    <row r="6198" spans="1:11" outlineLevel="1" x14ac:dyDescent="0.2">
      <c r="A6198" s="43">
        <v>531</v>
      </c>
      <c r="B6198" s="44" t="s">
        <v>9216</v>
      </c>
      <c r="C6198" s="59" t="s">
        <v>9217</v>
      </c>
      <c r="D6198" s="68" t="s">
        <v>297</v>
      </c>
      <c r="E6198" s="46">
        <v>1.3777699999999999</v>
      </c>
      <c r="F6198" s="47">
        <v>0</v>
      </c>
      <c r="G6198" s="48">
        <f>ROUND(E6198*F6198,2)</f>
        <v>0</v>
      </c>
      <c r="H6198" s="46">
        <v>0</v>
      </c>
      <c r="I6198" s="46">
        <f>ROUND(E6198*H6198,2)</f>
        <v>0</v>
      </c>
      <c r="J6198" s="46">
        <v>0</v>
      </c>
      <c r="K6198" s="46">
        <f>ROUND(E6198*J6198,2)</f>
        <v>0</v>
      </c>
    </row>
    <row r="6199" spans="1:11" outlineLevel="1" x14ac:dyDescent="0.2">
      <c r="A6199" s="31"/>
      <c r="B6199" s="32"/>
      <c r="C6199" s="71" t="s">
        <v>3547</v>
      </c>
      <c r="D6199" s="65"/>
      <c r="E6199" s="65"/>
      <c r="F6199" s="34"/>
      <c r="G6199" s="34"/>
      <c r="H6199" s="33"/>
      <c r="I6199" s="33"/>
      <c r="J6199" s="33"/>
      <c r="K6199" s="33"/>
    </row>
    <row r="6200" spans="1:11" outlineLevel="1" x14ac:dyDescent="0.2">
      <c r="A6200" s="31"/>
      <c r="B6200" s="32"/>
      <c r="C6200" s="71" t="s">
        <v>9218</v>
      </c>
      <c r="D6200" s="65"/>
      <c r="E6200" s="65"/>
      <c r="F6200" s="34"/>
      <c r="G6200" s="34"/>
      <c r="H6200" s="33"/>
      <c r="I6200" s="33"/>
      <c r="J6200" s="33"/>
      <c r="K6200" s="33"/>
    </row>
    <row r="6201" spans="1:11" outlineLevel="1" x14ac:dyDescent="0.2">
      <c r="A6201" s="31"/>
      <c r="B6201" s="32"/>
      <c r="C6201" s="71" t="s">
        <v>9219</v>
      </c>
      <c r="D6201" s="65"/>
      <c r="E6201" s="65">
        <v>1.3777699999999999</v>
      </c>
      <c r="F6201" s="34"/>
      <c r="G6201" s="34"/>
      <c r="H6201" s="33"/>
      <c r="I6201" s="33"/>
      <c r="J6201" s="33"/>
      <c r="K6201" s="33"/>
    </row>
    <row r="6202" spans="1:11" x14ac:dyDescent="0.2">
      <c r="A6202" s="36" t="s">
        <v>148</v>
      </c>
      <c r="B6202" s="37" t="s">
        <v>106</v>
      </c>
      <c r="C6202" s="58" t="s">
        <v>107</v>
      </c>
      <c r="D6202" s="70"/>
      <c r="E6202" s="39"/>
      <c r="F6202" s="40"/>
      <c r="G6202" s="40">
        <f>SUM(G6203:G6498)</f>
        <v>0</v>
      </c>
      <c r="H6202" s="39"/>
      <c r="I6202" s="39">
        <f>SUM(I6203:I6498)</f>
        <v>23.08</v>
      </c>
      <c r="J6202" s="39"/>
      <c r="K6202" s="39">
        <f>SUM(K6203:K6498)</f>
        <v>0</v>
      </c>
    </row>
    <row r="6203" spans="1:11" ht="22.5" outlineLevel="1" x14ac:dyDescent="0.2">
      <c r="A6203" s="43">
        <v>532</v>
      </c>
      <c r="B6203" s="44" t="s">
        <v>5052</v>
      </c>
      <c r="C6203" s="59" t="s">
        <v>5053</v>
      </c>
      <c r="D6203" s="68" t="s">
        <v>373</v>
      </c>
      <c r="E6203" s="46">
        <v>564</v>
      </c>
      <c r="F6203" s="47">
        <v>0</v>
      </c>
      <c r="G6203" s="48">
        <f>ROUND(E6203*F6203,2)</f>
        <v>0</v>
      </c>
      <c r="H6203" s="46">
        <v>4.0000000000000003E-5</v>
      </c>
      <c r="I6203" s="46">
        <f>ROUND(E6203*H6203,2)</f>
        <v>0.02</v>
      </c>
      <c r="J6203" s="46">
        <v>0</v>
      </c>
      <c r="K6203" s="46">
        <f>ROUND(E6203*J6203,2)</f>
        <v>0</v>
      </c>
    </row>
    <row r="6204" spans="1:11" outlineLevel="1" x14ac:dyDescent="0.2">
      <c r="A6204" s="31"/>
      <c r="B6204" s="32"/>
      <c r="C6204" s="365" t="s">
        <v>5054</v>
      </c>
      <c r="D6204" s="366"/>
      <c r="E6204" s="366"/>
      <c r="F6204" s="366"/>
      <c r="G6204" s="366"/>
      <c r="H6204" s="33"/>
      <c r="I6204" s="33"/>
      <c r="J6204" s="33"/>
      <c r="K6204" s="33"/>
    </row>
    <row r="6205" spans="1:11" outlineLevel="1" x14ac:dyDescent="0.2">
      <c r="A6205" s="31"/>
      <c r="B6205" s="32"/>
      <c r="C6205" s="71" t="s">
        <v>9220</v>
      </c>
      <c r="D6205" s="65"/>
      <c r="E6205" s="65"/>
      <c r="F6205" s="34"/>
      <c r="G6205" s="34"/>
      <c r="H6205" s="33"/>
      <c r="I6205" s="33"/>
      <c r="J6205" s="33"/>
      <c r="K6205" s="33"/>
    </row>
    <row r="6206" spans="1:11" outlineLevel="1" x14ac:dyDescent="0.2">
      <c r="A6206" s="31"/>
      <c r="B6206" s="32"/>
      <c r="C6206" s="71" t="s">
        <v>906</v>
      </c>
      <c r="D6206" s="65"/>
      <c r="E6206" s="65"/>
      <c r="F6206" s="34"/>
      <c r="G6206" s="34"/>
      <c r="H6206" s="33"/>
      <c r="I6206" s="33"/>
      <c r="J6206" s="33"/>
      <c r="K6206" s="33"/>
    </row>
    <row r="6207" spans="1:11" outlineLevel="1" x14ac:dyDescent="0.2">
      <c r="A6207" s="31"/>
      <c r="B6207" s="32"/>
      <c r="C6207" s="71" t="s">
        <v>8416</v>
      </c>
      <c r="D6207" s="65"/>
      <c r="E6207" s="65">
        <v>10</v>
      </c>
      <c r="F6207" s="34"/>
      <c r="G6207" s="34"/>
      <c r="H6207" s="33"/>
      <c r="I6207" s="33"/>
      <c r="J6207" s="33"/>
      <c r="K6207" s="33"/>
    </row>
    <row r="6208" spans="1:11" outlineLevel="1" x14ac:dyDescent="0.2">
      <c r="A6208" s="31"/>
      <c r="B6208" s="32"/>
      <c r="C6208" s="71" t="s">
        <v>8417</v>
      </c>
      <c r="D6208" s="65"/>
      <c r="E6208" s="65">
        <v>10</v>
      </c>
      <c r="F6208" s="34"/>
      <c r="G6208" s="34"/>
      <c r="H6208" s="33"/>
      <c r="I6208" s="33"/>
      <c r="J6208" s="33"/>
      <c r="K6208" s="33"/>
    </row>
    <row r="6209" spans="1:11" outlineLevel="1" x14ac:dyDescent="0.2">
      <c r="A6209" s="31"/>
      <c r="B6209" s="32"/>
      <c r="C6209" s="71" t="s">
        <v>8418</v>
      </c>
      <c r="D6209" s="65"/>
      <c r="E6209" s="65">
        <v>8</v>
      </c>
      <c r="F6209" s="34"/>
      <c r="G6209" s="34"/>
      <c r="H6209" s="33"/>
      <c r="I6209" s="33"/>
      <c r="J6209" s="33"/>
      <c r="K6209" s="33"/>
    </row>
    <row r="6210" spans="1:11" outlineLevel="1" x14ac:dyDescent="0.2">
      <c r="A6210" s="31"/>
      <c r="B6210" s="32"/>
      <c r="C6210" s="71" t="s">
        <v>8419</v>
      </c>
      <c r="D6210" s="65"/>
      <c r="E6210" s="65">
        <v>10</v>
      </c>
      <c r="F6210" s="34"/>
      <c r="G6210" s="34"/>
      <c r="H6210" s="33"/>
      <c r="I6210" s="33"/>
      <c r="J6210" s="33"/>
      <c r="K6210" s="33"/>
    </row>
    <row r="6211" spans="1:11" outlineLevel="1" x14ac:dyDescent="0.2">
      <c r="A6211" s="31"/>
      <c r="B6211" s="32"/>
      <c r="C6211" s="71" t="s">
        <v>8420</v>
      </c>
      <c r="D6211" s="65"/>
      <c r="E6211" s="65">
        <v>8</v>
      </c>
      <c r="F6211" s="34"/>
      <c r="G6211" s="34"/>
      <c r="H6211" s="33"/>
      <c r="I6211" s="33"/>
      <c r="J6211" s="33"/>
      <c r="K6211" s="33"/>
    </row>
    <row r="6212" spans="1:11" outlineLevel="1" x14ac:dyDescent="0.2">
      <c r="A6212" s="31"/>
      <c r="B6212" s="32"/>
      <c r="C6212" s="71" t="s">
        <v>8421</v>
      </c>
      <c r="D6212" s="65"/>
      <c r="E6212" s="65">
        <v>8</v>
      </c>
      <c r="F6212" s="34"/>
      <c r="G6212" s="34"/>
      <c r="H6212" s="33"/>
      <c r="I6212" s="33"/>
      <c r="J6212" s="33"/>
      <c r="K6212" s="33"/>
    </row>
    <row r="6213" spans="1:11" outlineLevel="1" x14ac:dyDescent="0.2">
      <c r="A6213" s="31"/>
      <c r="B6213" s="32"/>
      <c r="C6213" s="71" t="s">
        <v>8422</v>
      </c>
      <c r="D6213" s="65"/>
      <c r="E6213" s="65">
        <v>8</v>
      </c>
      <c r="F6213" s="34"/>
      <c r="G6213" s="34"/>
      <c r="H6213" s="33"/>
      <c r="I6213" s="33"/>
      <c r="J6213" s="33"/>
      <c r="K6213" s="33"/>
    </row>
    <row r="6214" spans="1:11" outlineLevel="1" x14ac:dyDescent="0.2">
      <c r="A6214" s="31"/>
      <c r="B6214" s="32"/>
      <c r="C6214" s="71" t="s">
        <v>8423</v>
      </c>
      <c r="D6214" s="65"/>
      <c r="E6214" s="65">
        <v>18</v>
      </c>
      <c r="F6214" s="34"/>
      <c r="G6214" s="34"/>
      <c r="H6214" s="33"/>
      <c r="I6214" s="33"/>
      <c r="J6214" s="33"/>
      <c r="K6214" s="33"/>
    </row>
    <row r="6215" spans="1:11" outlineLevel="1" x14ac:dyDescent="0.2">
      <c r="A6215" s="31"/>
      <c r="B6215" s="32"/>
      <c r="C6215" s="71" t="s">
        <v>8424</v>
      </c>
      <c r="D6215" s="65"/>
      <c r="E6215" s="65">
        <v>12</v>
      </c>
      <c r="F6215" s="34"/>
      <c r="G6215" s="34"/>
      <c r="H6215" s="33"/>
      <c r="I6215" s="33"/>
      <c r="J6215" s="33"/>
      <c r="K6215" s="33"/>
    </row>
    <row r="6216" spans="1:11" outlineLevel="1" x14ac:dyDescent="0.2">
      <c r="A6216" s="31"/>
      <c r="B6216" s="32"/>
      <c r="C6216" s="71" t="s">
        <v>8425</v>
      </c>
      <c r="D6216" s="65"/>
      <c r="E6216" s="65">
        <v>8</v>
      </c>
      <c r="F6216" s="34"/>
      <c r="G6216" s="34"/>
      <c r="H6216" s="33"/>
      <c r="I6216" s="33"/>
      <c r="J6216" s="33"/>
      <c r="K6216" s="33"/>
    </row>
    <row r="6217" spans="1:11" outlineLevel="1" x14ac:dyDescent="0.2">
      <c r="A6217" s="31"/>
      <c r="B6217" s="32"/>
      <c r="C6217" s="71" t="s">
        <v>8426</v>
      </c>
      <c r="D6217" s="65"/>
      <c r="E6217" s="65">
        <v>8</v>
      </c>
      <c r="F6217" s="34"/>
      <c r="G6217" s="34"/>
      <c r="H6217" s="33"/>
      <c r="I6217" s="33"/>
      <c r="J6217" s="33"/>
      <c r="K6217" s="33"/>
    </row>
    <row r="6218" spans="1:11" outlineLevel="1" x14ac:dyDescent="0.2">
      <c r="A6218" s="31"/>
      <c r="B6218" s="32"/>
      <c r="C6218" s="71" t="s">
        <v>8427</v>
      </c>
      <c r="D6218" s="65"/>
      <c r="E6218" s="65">
        <v>8</v>
      </c>
      <c r="F6218" s="34"/>
      <c r="G6218" s="34"/>
      <c r="H6218" s="33"/>
      <c r="I6218" s="33"/>
      <c r="J6218" s="33"/>
      <c r="K6218" s="33"/>
    </row>
    <row r="6219" spans="1:11" outlineLevel="1" x14ac:dyDescent="0.2">
      <c r="A6219" s="31"/>
      <c r="B6219" s="32"/>
      <c r="C6219" s="71" t="s">
        <v>8428</v>
      </c>
      <c r="D6219" s="65"/>
      <c r="E6219" s="65">
        <v>18</v>
      </c>
      <c r="F6219" s="34"/>
      <c r="G6219" s="34"/>
      <c r="H6219" s="33"/>
      <c r="I6219" s="33"/>
      <c r="J6219" s="33"/>
      <c r="K6219" s="33"/>
    </row>
    <row r="6220" spans="1:11" outlineLevel="1" x14ac:dyDescent="0.2">
      <c r="A6220" s="31"/>
      <c r="B6220" s="32"/>
      <c r="C6220" s="71" t="s">
        <v>917</v>
      </c>
      <c r="D6220" s="65"/>
      <c r="E6220" s="65"/>
      <c r="F6220" s="34"/>
      <c r="G6220" s="34"/>
      <c r="H6220" s="33"/>
      <c r="I6220" s="33"/>
      <c r="J6220" s="33"/>
      <c r="K6220" s="33"/>
    </row>
    <row r="6221" spans="1:11" outlineLevel="1" x14ac:dyDescent="0.2">
      <c r="A6221" s="31"/>
      <c r="B6221" s="32"/>
      <c r="C6221" s="71" t="s">
        <v>8429</v>
      </c>
      <c r="D6221" s="65"/>
      <c r="E6221" s="65">
        <v>4</v>
      </c>
      <c r="F6221" s="34"/>
      <c r="G6221" s="34"/>
      <c r="H6221" s="33"/>
      <c r="I6221" s="33"/>
      <c r="J6221" s="33"/>
      <c r="K6221" s="33"/>
    </row>
    <row r="6222" spans="1:11" outlineLevel="1" x14ac:dyDescent="0.2">
      <c r="A6222" s="31"/>
      <c r="B6222" s="32"/>
      <c r="C6222" s="71" t="s">
        <v>8430</v>
      </c>
      <c r="D6222" s="65"/>
      <c r="E6222" s="65">
        <v>8</v>
      </c>
      <c r="F6222" s="34"/>
      <c r="G6222" s="34"/>
      <c r="H6222" s="33"/>
      <c r="I6222" s="33"/>
      <c r="J6222" s="33"/>
      <c r="K6222" s="33"/>
    </row>
    <row r="6223" spans="1:11" outlineLevel="1" x14ac:dyDescent="0.2">
      <c r="A6223" s="31"/>
      <c r="B6223" s="32"/>
      <c r="C6223" s="71" t="s">
        <v>8431</v>
      </c>
      <c r="D6223" s="65"/>
      <c r="E6223" s="65">
        <v>8</v>
      </c>
      <c r="F6223" s="34"/>
      <c r="G6223" s="34"/>
      <c r="H6223" s="33"/>
      <c r="I6223" s="33"/>
      <c r="J6223" s="33"/>
      <c r="K6223" s="33"/>
    </row>
    <row r="6224" spans="1:11" outlineLevel="1" x14ac:dyDescent="0.2">
      <c r="A6224" s="31"/>
      <c r="B6224" s="32"/>
      <c r="C6224" s="71" t="s">
        <v>8432</v>
      </c>
      <c r="D6224" s="65"/>
      <c r="E6224" s="65">
        <v>8</v>
      </c>
      <c r="F6224" s="34"/>
      <c r="G6224" s="34"/>
      <c r="H6224" s="33"/>
      <c r="I6224" s="33"/>
      <c r="J6224" s="33"/>
      <c r="K6224" s="33"/>
    </row>
    <row r="6225" spans="1:11" outlineLevel="1" x14ac:dyDescent="0.2">
      <c r="A6225" s="31"/>
      <c r="B6225" s="32"/>
      <c r="C6225" s="71" t="s">
        <v>8433</v>
      </c>
      <c r="D6225" s="65"/>
      <c r="E6225" s="65">
        <v>12</v>
      </c>
      <c r="F6225" s="34"/>
      <c r="G6225" s="34"/>
      <c r="H6225" s="33"/>
      <c r="I6225" s="33"/>
      <c r="J6225" s="33"/>
      <c r="K6225" s="33"/>
    </row>
    <row r="6226" spans="1:11" outlineLevel="1" x14ac:dyDescent="0.2">
      <c r="A6226" s="31"/>
      <c r="B6226" s="32"/>
      <c r="C6226" s="71" t="s">
        <v>8434</v>
      </c>
      <c r="D6226" s="65"/>
      <c r="E6226" s="65">
        <v>8</v>
      </c>
      <c r="F6226" s="34"/>
      <c r="G6226" s="34"/>
      <c r="H6226" s="33"/>
      <c r="I6226" s="33"/>
      <c r="J6226" s="33"/>
      <c r="K6226" s="33"/>
    </row>
    <row r="6227" spans="1:11" outlineLevel="1" x14ac:dyDescent="0.2">
      <c r="A6227" s="31"/>
      <c r="B6227" s="32"/>
      <c r="C6227" s="71" t="s">
        <v>8435</v>
      </c>
      <c r="D6227" s="65"/>
      <c r="E6227" s="65">
        <v>8</v>
      </c>
      <c r="F6227" s="34"/>
      <c r="G6227" s="34"/>
      <c r="H6227" s="33"/>
      <c r="I6227" s="33"/>
      <c r="J6227" s="33"/>
      <c r="K6227" s="33"/>
    </row>
    <row r="6228" spans="1:11" outlineLevel="1" x14ac:dyDescent="0.2">
      <c r="A6228" s="31"/>
      <c r="B6228" s="32"/>
      <c r="C6228" s="71" t="s">
        <v>8436</v>
      </c>
      <c r="D6228" s="65"/>
      <c r="E6228" s="65">
        <v>8</v>
      </c>
      <c r="F6228" s="34"/>
      <c r="G6228" s="34"/>
      <c r="H6228" s="33"/>
      <c r="I6228" s="33"/>
      <c r="J6228" s="33"/>
      <c r="K6228" s="33"/>
    </row>
    <row r="6229" spans="1:11" outlineLevel="1" x14ac:dyDescent="0.2">
      <c r="A6229" s="31"/>
      <c r="B6229" s="32"/>
      <c r="C6229" s="71" t="s">
        <v>8437</v>
      </c>
      <c r="D6229" s="65"/>
      <c r="E6229" s="65">
        <v>8</v>
      </c>
      <c r="F6229" s="34"/>
      <c r="G6229" s="34"/>
      <c r="H6229" s="33"/>
      <c r="I6229" s="33"/>
      <c r="J6229" s="33"/>
      <c r="K6229" s="33"/>
    </row>
    <row r="6230" spans="1:11" outlineLevel="1" x14ac:dyDescent="0.2">
      <c r="A6230" s="31"/>
      <c r="B6230" s="32"/>
      <c r="C6230" s="71" t="s">
        <v>8438</v>
      </c>
      <c r="D6230" s="65"/>
      <c r="E6230" s="65">
        <v>10</v>
      </c>
      <c r="F6230" s="34"/>
      <c r="G6230" s="34"/>
      <c r="H6230" s="33"/>
      <c r="I6230" s="33"/>
      <c r="J6230" s="33"/>
      <c r="K6230" s="33"/>
    </row>
    <row r="6231" spans="1:11" outlineLevel="1" x14ac:dyDescent="0.2">
      <c r="A6231" s="31"/>
      <c r="B6231" s="32"/>
      <c r="C6231" s="71" t="s">
        <v>8439</v>
      </c>
      <c r="D6231" s="65"/>
      <c r="E6231" s="65">
        <v>10</v>
      </c>
      <c r="F6231" s="34"/>
      <c r="G6231" s="34"/>
      <c r="H6231" s="33"/>
      <c r="I6231" s="33"/>
      <c r="J6231" s="33"/>
      <c r="K6231" s="33"/>
    </row>
    <row r="6232" spans="1:11" outlineLevel="1" x14ac:dyDescent="0.2">
      <c r="A6232" s="31"/>
      <c r="B6232" s="32"/>
      <c r="C6232" s="71" t="s">
        <v>8440</v>
      </c>
      <c r="D6232" s="65"/>
      <c r="E6232" s="65">
        <v>8</v>
      </c>
      <c r="F6232" s="34"/>
      <c r="G6232" s="34"/>
      <c r="H6232" s="33"/>
      <c r="I6232" s="33"/>
      <c r="J6232" s="33"/>
      <c r="K6232" s="33"/>
    </row>
    <row r="6233" spans="1:11" outlineLevel="1" x14ac:dyDescent="0.2">
      <c r="A6233" s="31"/>
      <c r="B6233" s="32"/>
      <c r="C6233" s="71" t="s">
        <v>8441</v>
      </c>
      <c r="D6233" s="65"/>
      <c r="E6233" s="65">
        <v>12</v>
      </c>
      <c r="F6233" s="34"/>
      <c r="G6233" s="34"/>
      <c r="H6233" s="33"/>
      <c r="I6233" s="33"/>
      <c r="J6233" s="33"/>
      <c r="K6233" s="33"/>
    </row>
    <row r="6234" spans="1:11" outlineLevel="1" x14ac:dyDescent="0.2">
      <c r="A6234" s="31"/>
      <c r="B6234" s="32"/>
      <c r="C6234" s="71" t="s">
        <v>8442</v>
      </c>
      <c r="D6234" s="65"/>
      <c r="E6234" s="65">
        <v>10</v>
      </c>
      <c r="F6234" s="34"/>
      <c r="G6234" s="34"/>
      <c r="H6234" s="33"/>
      <c r="I6234" s="33"/>
      <c r="J6234" s="33"/>
      <c r="K6234" s="33"/>
    </row>
    <row r="6235" spans="1:11" outlineLevel="1" x14ac:dyDescent="0.2">
      <c r="A6235" s="31"/>
      <c r="B6235" s="32"/>
      <c r="C6235" s="71" t="s">
        <v>8443</v>
      </c>
      <c r="D6235" s="65"/>
      <c r="E6235" s="65">
        <v>6</v>
      </c>
      <c r="F6235" s="34"/>
      <c r="G6235" s="34"/>
      <c r="H6235" s="33"/>
      <c r="I6235" s="33"/>
      <c r="J6235" s="33"/>
      <c r="K6235" s="33"/>
    </row>
    <row r="6236" spans="1:11" outlineLevel="1" x14ac:dyDescent="0.2">
      <c r="A6236" s="31"/>
      <c r="B6236" s="32"/>
      <c r="C6236" s="71" t="s">
        <v>8444</v>
      </c>
      <c r="D6236" s="65"/>
      <c r="E6236" s="65">
        <v>6</v>
      </c>
      <c r="F6236" s="34"/>
      <c r="G6236" s="34"/>
      <c r="H6236" s="33"/>
      <c r="I6236" s="33"/>
      <c r="J6236" s="33"/>
      <c r="K6236" s="33"/>
    </row>
    <row r="6237" spans="1:11" outlineLevel="1" x14ac:dyDescent="0.2">
      <c r="A6237" s="31"/>
      <c r="B6237" s="32"/>
      <c r="C6237" s="71" t="s">
        <v>8445</v>
      </c>
      <c r="D6237" s="65"/>
      <c r="E6237" s="65">
        <v>8</v>
      </c>
      <c r="F6237" s="34"/>
      <c r="G6237" s="34"/>
      <c r="H6237" s="33"/>
      <c r="I6237" s="33"/>
      <c r="J6237" s="33"/>
      <c r="K6237" s="33"/>
    </row>
    <row r="6238" spans="1:11" outlineLevel="1" x14ac:dyDescent="0.2">
      <c r="A6238" s="31"/>
      <c r="B6238" s="32"/>
      <c r="C6238" s="71" t="s">
        <v>8446</v>
      </c>
      <c r="D6238" s="65"/>
      <c r="E6238" s="65">
        <v>4</v>
      </c>
      <c r="F6238" s="34"/>
      <c r="G6238" s="34"/>
      <c r="H6238" s="33"/>
      <c r="I6238" s="33"/>
      <c r="J6238" s="33"/>
      <c r="K6238" s="33"/>
    </row>
    <row r="6239" spans="1:11" outlineLevel="1" x14ac:dyDescent="0.2">
      <c r="A6239" s="31"/>
      <c r="B6239" s="32"/>
      <c r="C6239" s="71" t="s">
        <v>8447</v>
      </c>
      <c r="D6239" s="65"/>
      <c r="E6239" s="65">
        <v>12</v>
      </c>
      <c r="F6239" s="34"/>
      <c r="G6239" s="34"/>
      <c r="H6239" s="33"/>
      <c r="I6239" s="33"/>
      <c r="J6239" s="33"/>
      <c r="K6239" s="33"/>
    </row>
    <row r="6240" spans="1:11" outlineLevel="1" x14ac:dyDescent="0.2">
      <c r="A6240" s="31"/>
      <c r="B6240" s="32"/>
      <c r="C6240" s="71" t="s">
        <v>8448</v>
      </c>
      <c r="D6240" s="65"/>
      <c r="E6240" s="65">
        <v>8</v>
      </c>
      <c r="F6240" s="34"/>
      <c r="G6240" s="34"/>
      <c r="H6240" s="33"/>
      <c r="I6240" s="33"/>
      <c r="J6240" s="33"/>
      <c r="K6240" s="33"/>
    </row>
    <row r="6241" spans="1:11" outlineLevel="1" x14ac:dyDescent="0.2">
      <c r="A6241" s="31"/>
      <c r="B6241" s="32"/>
      <c r="C6241" s="71" t="s">
        <v>8449</v>
      </c>
      <c r="D6241" s="65"/>
      <c r="E6241" s="65">
        <v>8</v>
      </c>
      <c r="F6241" s="34"/>
      <c r="G6241" s="34"/>
      <c r="H6241" s="33"/>
      <c r="I6241" s="33"/>
      <c r="J6241" s="33"/>
      <c r="K6241" s="33"/>
    </row>
    <row r="6242" spans="1:11" outlineLevel="1" x14ac:dyDescent="0.2">
      <c r="A6242" s="31"/>
      <c r="B6242" s="32"/>
      <c r="C6242" s="71" t="s">
        <v>8450</v>
      </c>
      <c r="D6242" s="65"/>
      <c r="E6242" s="65">
        <v>12</v>
      </c>
      <c r="F6242" s="34"/>
      <c r="G6242" s="34"/>
      <c r="H6242" s="33"/>
      <c r="I6242" s="33"/>
      <c r="J6242" s="33"/>
      <c r="K6242" s="33"/>
    </row>
    <row r="6243" spans="1:11" outlineLevel="1" x14ac:dyDescent="0.2">
      <c r="A6243" s="31"/>
      <c r="B6243" s="32"/>
      <c r="C6243" s="71" t="s">
        <v>8451</v>
      </c>
      <c r="D6243" s="65"/>
      <c r="E6243" s="65">
        <v>8</v>
      </c>
      <c r="F6243" s="34"/>
      <c r="G6243" s="34"/>
      <c r="H6243" s="33"/>
      <c r="I6243" s="33"/>
      <c r="J6243" s="33"/>
      <c r="K6243" s="33"/>
    </row>
    <row r="6244" spans="1:11" outlineLevel="1" x14ac:dyDescent="0.2">
      <c r="A6244" s="31"/>
      <c r="B6244" s="32"/>
      <c r="C6244" s="71" t="s">
        <v>926</v>
      </c>
      <c r="D6244" s="65"/>
      <c r="E6244" s="65"/>
      <c r="F6244" s="34"/>
      <c r="G6244" s="34"/>
      <c r="H6244" s="33"/>
      <c r="I6244" s="33"/>
      <c r="J6244" s="33"/>
      <c r="K6244" s="33"/>
    </row>
    <row r="6245" spans="1:11" outlineLevel="1" x14ac:dyDescent="0.2">
      <c r="A6245" s="31"/>
      <c r="B6245" s="32"/>
      <c r="C6245" s="71" t="s">
        <v>8452</v>
      </c>
      <c r="D6245" s="65"/>
      <c r="E6245" s="65">
        <v>10</v>
      </c>
      <c r="F6245" s="34"/>
      <c r="G6245" s="34"/>
      <c r="H6245" s="33"/>
      <c r="I6245" s="33"/>
      <c r="J6245" s="33"/>
      <c r="K6245" s="33"/>
    </row>
    <row r="6246" spans="1:11" outlineLevel="1" x14ac:dyDescent="0.2">
      <c r="A6246" s="31"/>
      <c r="B6246" s="32"/>
      <c r="C6246" s="71" t="s">
        <v>8453</v>
      </c>
      <c r="D6246" s="65"/>
      <c r="E6246" s="65">
        <v>10</v>
      </c>
      <c r="F6246" s="34"/>
      <c r="G6246" s="34"/>
      <c r="H6246" s="33"/>
      <c r="I6246" s="33"/>
      <c r="J6246" s="33"/>
      <c r="K6246" s="33"/>
    </row>
    <row r="6247" spans="1:11" outlineLevel="1" x14ac:dyDescent="0.2">
      <c r="A6247" s="31"/>
      <c r="B6247" s="32"/>
      <c r="C6247" s="71" t="s">
        <v>8454</v>
      </c>
      <c r="D6247" s="65"/>
      <c r="E6247" s="65">
        <v>8</v>
      </c>
      <c r="F6247" s="34"/>
      <c r="G6247" s="34"/>
      <c r="H6247" s="33"/>
      <c r="I6247" s="33"/>
      <c r="J6247" s="33"/>
      <c r="K6247" s="33"/>
    </row>
    <row r="6248" spans="1:11" outlineLevel="1" x14ac:dyDescent="0.2">
      <c r="A6248" s="31"/>
      <c r="B6248" s="32"/>
      <c r="C6248" s="71" t="s">
        <v>8455</v>
      </c>
      <c r="D6248" s="65"/>
      <c r="E6248" s="65">
        <v>8</v>
      </c>
      <c r="F6248" s="34"/>
      <c r="G6248" s="34"/>
      <c r="H6248" s="33"/>
      <c r="I6248" s="33"/>
      <c r="J6248" s="33"/>
      <c r="K6248" s="33"/>
    </row>
    <row r="6249" spans="1:11" outlineLevel="1" x14ac:dyDescent="0.2">
      <c r="A6249" s="31"/>
      <c r="B6249" s="32"/>
      <c r="C6249" s="71" t="s">
        <v>8456</v>
      </c>
      <c r="D6249" s="65"/>
      <c r="E6249" s="65">
        <v>10</v>
      </c>
      <c r="F6249" s="34"/>
      <c r="G6249" s="34"/>
      <c r="H6249" s="33"/>
      <c r="I6249" s="33"/>
      <c r="J6249" s="33"/>
      <c r="K6249" s="33"/>
    </row>
    <row r="6250" spans="1:11" outlineLevel="1" x14ac:dyDescent="0.2">
      <c r="A6250" s="31"/>
      <c r="B6250" s="32"/>
      <c r="C6250" s="71" t="s">
        <v>8457</v>
      </c>
      <c r="D6250" s="65"/>
      <c r="E6250" s="65">
        <v>6</v>
      </c>
      <c r="F6250" s="34"/>
      <c r="G6250" s="34"/>
      <c r="H6250" s="33"/>
      <c r="I6250" s="33"/>
      <c r="J6250" s="33"/>
      <c r="K6250" s="33"/>
    </row>
    <row r="6251" spans="1:11" outlineLevel="1" x14ac:dyDescent="0.2">
      <c r="A6251" s="31"/>
      <c r="B6251" s="32"/>
      <c r="C6251" s="71" t="s">
        <v>8458</v>
      </c>
      <c r="D6251" s="65"/>
      <c r="E6251" s="65">
        <v>2.4</v>
      </c>
      <c r="F6251" s="34"/>
      <c r="G6251" s="34"/>
      <c r="H6251" s="33"/>
      <c r="I6251" s="33"/>
      <c r="J6251" s="33"/>
      <c r="K6251" s="33"/>
    </row>
    <row r="6252" spans="1:11" outlineLevel="1" x14ac:dyDescent="0.2">
      <c r="A6252" s="31"/>
      <c r="B6252" s="32"/>
      <c r="C6252" s="71" t="s">
        <v>8459</v>
      </c>
      <c r="D6252" s="65"/>
      <c r="E6252" s="65">
        <v>2.4</v>
      </c>
      <c r="F6252" s="34"/>
      <c r="G6252" s="34"/>
      <c r="H6252" s="33"/>
      <c r="I6252" s="33"/>
      <c r="J6252" s="33"/>
      <c r="K6252" s="33"/>
    </row>
    <row r="6253" spans="1:11" outlineLevel="1" x14ac:dyDescent="0.2">
      <c r="A6253" s="31"/>
      <c r="B6253" s="32"/>
      <c r="C6253" s="71" t="s">
        <v>8460</v>
      </c>
      <c r="D6253" s="65"/>
      <c r="E6253" s="65">
        <v>1.2</v>
      </c>
      <c r="F6253" s="34"/>
      <c r="G6253" s="34"/>
      <c r="H6253" s="33"/>
      <c r="I6253" s="33"/>
      <c r="J6253" s="33"/>
      <c r="K6253" s="33"/>
    </row>
    <row r="6254" spans="1:11" outlineLevel="1" x14ac:dyDescent="0.2">
      <c r="A6254" s="31"/>
      <c r="B6254" s="32"/>
      <c r="C6254" s="71" t="s">
        <v>8461</v>
      </c>
      <c r="D6254" s="65"/>
      <c r="E6254" s="65">
        <v>2.4</v>
      </c>
      <c r="F6254" s="34"/>
      <c r="G6254" s="34"/>
      <c r="H6254" s="33"/>
      <c r="I6254" s="33"/>
      <c r="J6254" s="33"/>
      <c r="K6254" s="33"/>
    </row>
    <row r="6255" spans="1:11" outlineLevel="1" x14ac:dyDescent="0.2">
      <c r="A6255" s="31"/>
      <c r="B6255" s="32"/>
      <c r="C6255" s="71" t="s">
        <v>938</v>
      </c>
      <c r="D6255" s="65"/>
      <c r="E6255" s="65"/>
      <c r="F6255" s="34"/>
      <c r="G6255" s="34"/>
      <c r="H6255" s="33"/>
      <c r="I6255" s="33"/>
      <c r="J6255" s="33"/>
      <c r="K6255" s="33"/>
    </row>
    <row r="6256" spans="1:11" outlineLevel="1" x14ac:dyDescent="0.2">
      <c r="A6256" s="31"/>
      <c r="B6256" s="32"/>
      <c r="C6256" s="71" t="s">
        <v>8462</v>
      </c>
      <c r="D6256" s="65"/>
      <c r="E6256" s="65">
        <v>10</v>
      </c>
      <c r="F6256" s="34"/>
      <c r="G6256" s="34"/>
      <c r="H6256" s="33"/>
      <c r="I6256" s="33"/>
      <c r="J6256" s="33"/>
      <c r="K6256" s="33"/>
    </row>
    <row r="6257" spans="1:11" outlineLevel="1" x14ac:dyDescent="0.2">
      <c r="A6257" s="31"/>
      <c r="B6257" s="32"/>
      <c r="C6257" s="71" t="s">
        <v>8463</v>
      </c>
      <c r="D6257" s="65"/>
      <c r="E6257" s="65">
        <v>10</v>
      </c>
      <c r="F6257" s="34"/>
      <c r="G6257" s="34"/>
      <c r="H6257" s="33"/>
      <c r="I6257" s="33"/>
      <c r="J6257" s="33"/>
      <c r="K6257" s="33"/>
    </row>
    <row r="6258" spans="1:11" outlineLevel="1" x14ac:dyDescent="0.2">
      <c r="A6258" s="31"/>
      <c r="B6258" s="32"/>
      <c r="C6258" s="71" t="s">
        <v>8464</v>
      </c>
      <c r="D6258" s="65"/>
      <c r="E6258" s="65">
        <v>8</v>
      </c>
      <c r="F6258" s="34"/>
      <c r="G6258" s="34"/>
      <c r="H6258" s="33"/>
      <c r="I6258" s="33"/>
      <c r="J6258" s="33"/>
      <c r="K6258" s="33"/>
    </row>
    <row r="6259" spans="1:11" outlineLevel="1" x14ac:dyDescent="0.2">
      <c r="A6259" s="31"/>
      <c r="B6259" s="32"/>
      <c r="C6259" s="71" t="s">
        <v>8465</v>
      </c>
      <c r="D6259" s="65"/>
      <c r="E6259" s="65">
        <v>10</v>
      </c>
      <c r="F6259" s="34"/>
      <c r="G6259" s="34"/>
      <c r="H6259" s="33"/>
      <c r="I6259" s="33"/>
      <c r="J6259" s="33"/>
      <c r="K6259" s="33"/>
    </row>
    <row r="6260" spans="1:11" outlineLevel="1" x14ac:dyDescent="0.2">
      <c r="A6260" s="31"/>
      <c r="B6260" s="32"/>
      <c r="C6260" s="71" t="s">
        <v>8466</v>
      </c>
      <c r="D6260" s="65"/>
      <c r="E6260" s="65">
        <v>10</v>
      </c>
      <c r="F6260" s="34"/>
      <c r="G6260" s="34"/>
      <c r="H6260" s="33"/>
      <c r="I6260" s="33"/>
      <c r="J6260" s="33"/>
      <c r="K6260" s="33"/>
    </row>
    <row r="6261" spans="1:11" outlineLevel="1" x14ac:dyDescent="0.2">
      <c r="A6261" s="31"/>
      <c r="B6261" s="32"/>
      <c r="C6261" s="71" t="s">
        <v>8467</v>
      </c>
      <c r="D6261" s="65"/>
      <c r="E6261" s="65">
        <v>6</v>
      </c>
      <c r="F6261" s="34"/>
      <c r="G6261" s="34"/>
      <c r="H6261" s="33"/>
      <c r="I6261" s="33"/>
      <c r="J6261" s="33"/>
      <c r="K6261" s="33"/>
    </row>
    <row r="6262" spans="1:11" outlineLevel="1" x14ac:dyDescent="0.2">
      <c r="A6262" s="31"/>
      <c r="B6262" s="32"/>
      <c r="C6262" s="71" t="s">
        <v>8468</v>
      </c>
      <c r="D6262" s="65"/>
      <c r="E6262" s="65">
        <v>2.4</v>
      </c>
      <c r="F6262" s="34"/>
      <c r="G6262" s="34"/>
      <c r="H6262" s="33"/>
      <c r="I6262" s="33"/>
      <c r="J6262" s="33"/>
      <c r="K6262" s="33"/>
    </row>
    <row r="6263" spans="1:11" outlineLevel="1" x14ac:dyDescent="0.2">
      <c r="A6263" s="31"/>
      <c r="B6263" s="32"/>
      <c r="C6263" s="71" t="s">
        <v>8469</v>
      </c>
      <c r="D6263" s="65"/>
      <c r="E6263" s="65">
        <v>2.4</v>
      </c>
      <c r="F6263" s="34"/>
      <c r="G6263" s="34"/>
      <c r="H6263" s="33"/>
      <c r="I6263" s="33"/>
      <c r="J6263" s="33"/>
      <c r="K6263" s="33"/>
    </row>
    <row r="6264" spans="1:11" outlineLevel="1" x14ac:dyDescent="0.2">
      <c r="A6264" s="31"/>
      <c r="B6264" s="32"/>
      <c r="C6264" s="71" t="s">
        <v>8470</v>
      </c>
      <c r="D6264" s="65"/>
      <c r="E6264" s="65">
        <v>2.4</v>
      </c>
      <c r="F6264" s="34"/>
      <c r="G6264" s="34"/>
      <c r="H6264" s="33"/>
      <c r="I6264" s="33"/>
      <c r="J6264" s="33"/>
      <c r="K6264" s="33"/>
    </row>
    <row r="6265" spans="1:11" outlineLevel="1" x14ac:dyDescent="0.2">
      <c r="A6265" s="31"/>
      <c r="B6265" s="32"/>
      <c r="C6265" s="71" t="s">
        <v>950</v>
      </c>
      <c r="D6265" s="65"/>
      <c r="E6265" s="65"/>
      <c r="F6265" s="34"/>
      <c r="G6265" s="34"/>
      <c r="H6265" s="33"/>
      <c r="I6265" s="33"/>
      <c r="J6265" s="33"/>
      <c r="K6265" s="33"/>
    </row>
    <row r="6266" spans="1:11" outlineLevel="1" x14ac:dyDescent="0.2">
      <c r="A6266" s="31"/>
      <c r="B6266" s="32"/>
      <c r="C6266" s="71" t="s">
        <v>8471</v>
      </c>
      <c r="D6266" s="65"/>
      <c r="E6266" s="65">
        <v>10</v>
      </c>
      <c r="F6266" s="34"/>
      <c r="G6266" s="34"/>
      <c r="H6266" s="33"/>
      <c r="I6266" s="33"/>
      <c r="J6266" s="33"/>
      <c r="K6266" s="33"/>
    </row>
    <row r="6267" spans="1:11" outlineLevel="1" x14ac:dyDescent="0.2">
      <c r="A6267" s="31"/>
      <c r="B6267" s="32"/>
      <c r="C6267" s="71" t="s">
        <v>8472</v>
      </c>
      <c r="D6267" s="65"/>
      <c r="E6267" s="65">
        <v>10</v>
      </c>
      <c r="F6267" s="34"/>
      <c r="G6267" s="34"/>
      <c r="H6267" s="33"/>
      <c r="I6267" s="33"/>
      <c r="J6267" s="33"/>
      <c r="K6267" s="33"/>
    </row>
    <row r="6268" spans="1:11" outlineLevel="1" x14ac:dyDescent="0.2">
      <c r="A6268" s="31"/>
      <c r="B6268" s="32"/>
      <c r="C6268" s="71" t="s">
        <v>8473</v>
      </c>
      <c r="D6268" s="65"/>
      <c r="E6268" s="65">
        <v>8</v>
      </c>
      <c r="F6268" s="34"/>
      <c r="G6268" s="34"/>
      <c r="H6268" s="33"/>
      <c r="I6268" s="33"/>
      <c r="J6268" s="33"/>
      <c r="K6268" s="33"/>
    </row>
    <row r="6269" spans="1:11" outlineLevel="1" x14ac:dyDescent="0.2">
      <c r="A6269" s="31"/>
      <c r="B6269" s="32"/>
      <c r="C6269" s="71" t="s">
        <v>8474</v>
      </c>
      <c r="D6269" s="65"/>
      <c r="E6269" s="65">
        <v>8</v>
      </c>
      <c r="F6269" s="34"/>
      <c r="G6269" s="34"/>
      <c r="H6269" s="33"/>
      <c r="I6269" s="33"/>
      <c r="J6269" s="33"/>
      <c r="K6269" s="33"/>
    </row>
    <row r="6270" spans="1:11" outlineLevel="1" x14ac:dyDescent="0.2">
      <c r="A6270" s="31"/>
      <c r="B6270" s="32"/>
      <c r="C6270" s="71" t="s">
        <v>8475</v>
      </c>
      <c r="D6270" s="65"/>
      <c r="E6270" s="65">
        <v>10</v>
      </c>
      <c r="F6270" s="34"/>
      <c r="G6270" s="34"/>
      <c r="H6270" s="33"/>
      <c r="I6270" s="33"/>
      <c r="J6270" s="33"/>
      <c r="K6270" s="33"/>
    </row>
    <row r="6271" spans="1:11" outlineLevel="1" x14ac:dyDescent="0.2">
      <c r="A6271" s="31"/>
      <c r="B6271" s="32"/>
      <c r="C6271" s="71" t="s">
        <v>8476</v>
      </c>
      <c r="D6271" s="65"/>
      <c r="E6271" s="65">
        <v>8</v>
      </c>
      <c r="F6271" s="34"/>
      <c r="G6271" s="34"/>
      <c r="H6271" s="33"/>
      <c r="I6271" s="33"/>
      <c r="J6271" s="33"/>
      <c r="K6271" s="33"/>
    </row>
    <row r="6272" spans="1:11" outlineLevel="1" x14ac:dyDescent="0.2">
      <c r="A6272" s="31"/>
      <c r="B6272" s="32"/>
      <c r="C6272" s="71" t="s">
        <v>8477</v>
      </c>
      <c r="D6272" s="65"/>
      <c r="E6272" s="65">
        <v>2.4</v>
      </c>
      <c r="F6272" s="34"/>
      <c r="G6272" s="34"/>
      <c r="H6272" s="33"/>
      <c r="I6272" s="33"/>
      <c r="J6272" s="33"/>
      <c r="K6272" s="33"/>
    </row>
    <row r="6273" spans="1:11" outlineLevel="1" x14ac:dyDescent="0.2">
      <c r="A6273" s="31"/>
      <c r="B6273" s="32"/>
      <c r="C6273" s="71" t="s">
        <v>997</v>
      </c>
      <c r="D6273" s="65"/>
      <c r="E6273" s="65"/>
      <c r="F6273" s="34"/>
      <c r="G6273" s="34"/>
      <c r="H6273" s="33"/>
      <c r="I6273" s="33"/>
      <c r="J6273" s="33"/>
      <c r="K6273" s="33"/>
    </row>
    <row r="6274" spans="1:11" outlineLevel="1" x14ac:dyDescent="0.2">
      <c r="A6274" s="31"/>
      <c r="B6274" s="32"/>
      <c r="C6274" s="71" t="s">
        <v>8478</v>
      </c>
      <c r="D6274" s="65"/>
      <c r="E6274" s="65">
        <v>8</v>
      </c>
      <c r="F6274" s="34"/>
      <c r="G6274" s="34"/>
      <c r="H6274" s="33"/>
      <c r="I6274" s="33"/>
      <c r="J6274" s="33"/>
      <c r="K6274" s="33"/>
    </row>
    <row r="6275" spans="1:11" outlineLevel="1" x14ac:dyDescent="0.2">
      <c r="A6275" s="31"/>
      <c r="B6275" s="32"/>
      <c r="C6275" s="71" t="s">
        <v>8479</v>
      </c>
      <c r="D6275" s="65"/>
      <c r="E6275" s="65">
        <v>10</v>
      </c>
      <c r="F6275" s="34"/>
      <c r="G6275" s="34"/>
      <c r="H6275" s="33"/>
      <c r="I6275" s="33"/>
      <c r="J6275" s="33"/>
      <c r="K6275" s="33"/>
    </row>
    <row r="6276" spans="1:11" outlineLevel="1" x14ac:dyDescent="0.2">
      <c r="A6276" s="31"/>
      <c r="B6276" s="32"/>
      <c r="C6276" s="71" t="s">
        <v>8480</v>
      </c>
      <c r="D6276" s="65"/>
      <c r="E6276" s="65">
        <v>8</v>
      </c>
      <c r="F6276" s="34"/>
      <c r="G6276" s="34"/>
      <c r="H6276" s="33"/>
      <c r="I6276" s="33"/>
      <c r="J6276" s="33"/>
      <c r="K6276" s="33"/>
    </row>
    <row r="6277" spans="1:11" outlineLevel="1" x14ac:dyDescent="0.2">
      <c r="A6277" s="31"/>
      <c r="B6277" s="32"/>
      <c r="C6277" s="71" t="s">
        <v>8481</v>
      </c>
      <c r="D6277" s="65"/>
      <c r="E6277" s="65">
        <v>8</v>
      </c>
      <c r="F6277" s="34"/>
      <c r="G6277" s="34"/>
      <c r="H6277" s="33"/>
      <c r="I6277" s="33"/>
      <c r="J6277" s="33"/>
      <c r="K6277" s="33"/>
    </row>
    <row r="6278" spans="1:11" outlineLevel="1" x14ac:dyDescent="0.2">
      <c r="A6278" s="31"/>
      <c r="B6278" s="32"/>
      <c r="C6278" s="71" t="s">
        <v>8482</v>
      </c>
      <c r="D6278" s="65"/>
      <c r="E6278" s="65">
        <v>8</v>
      </c>
      <c r="F6278" s="34"/>
      <c r="G6278" s="34"/>
      <c r="H6278" s="33"/>
      <c r="I6278" s="33"/>
      <c r="J6278" s="33"/>
      <c r="K6278" s="33"/>
    </row>
    <row r="6279" spans="1:11" outlineLevel="1" x14ac:dyDescent="0.2">
      <c r="A6279" s="31"/>
      <c r="B6279" s="32"/>
      <c r="C6279" s="71" t="s">
        <v>8483</v>
      </c>
      <c r="D6279" s="65"/>
      <c r="E6279" s="65">
        <v>8</v>
      </c>
      <c r="F6279" s="34"/>
      <c r="G6279" s="34"/>
      <c r="H6279" s="33"/>
      <c r="I6279" s="33"/>
      <c r="J6279" s="33"/>
      <c r="K6279" s="33"/>
    </row>
    <row r="6280" spans="1:11" outlineLevel="1" x14ac:dyDescent="0.2">
      <c r="A6280" s="31"/>
      <c r="B6280" s="32"/>
      <c r="C6280" s="71" t="s">
        <v>8484</v>
      </c>
      <c r="D6280" s="65"/>
      <c r="E6280" s="65">
        <v>8</v>
      </c>
      <c r="F6280" s="34"/>
      <c r="G6280" s="34"/>
      <c r="H6280" s="33"/>
      <c r="I6280" s="33"/>
      <c r="J6280" s="33"/>
      <c r="K6280" s="33"/>
    </row>
    <row r="6281" spans="1:11" outlineLevel="1" x14ac:dyDescent="0.2">
      <c r="A6281" s="43">
        <v>533</v>
      </c>
      <c r="B6281" s="44" t="s">
        <v>5302</v>
      </c>
      <c r="C6281" s="59" t="s">
        <v>5303</v>
      </c>
      <c r="D6281" s="68" t="s">
        <v>172</v>
      </c>
      <c r="E6281" s="46">
        <v>927.91300000000001</v>
      </c>
      <c r="F6281" s="47">
        <v>0</v>
      </c>
      <c r="G6281" s="48">
        <f>ROUND(E6281*F6281,2)</f>
        <v>0</v>
      </c>
      <c r="H6281" s="46">
        <v>2.1000000000000001E-4</v>
      </c>
      <c r="I6281" s="46">
        <f>ROUND(E6281*H6281,2)</f>
        <v>0.19</v>
      </c>
      <c r="J6281" s="46">
        <v>0</v>
      </c>
      <c r="K6281" s="46">
        <f>ROUND(E6281*J6281,2)</f>
        <v>0</v>
      </c>
    </row>
    <row r="6282" spans="1:11" outlineLevel="1" x14ac:dyDescent="0.2">
      <c r="A6282" s="31"/>
      <c r="B6282" s="32"/>
      <c r="C6282" s="365" t="s">
        <v>5304</v>
      </c>
      <c r="D6282" s="366"/>
      <c r="E6282" s="366"/>
      <c r="F6282" s="366"/>
      <c r="G6282" s="366"/>
      <c r="H6282" s="33"/>
      <c r="I6282" s="33"/>
      <c r="J6282" s="33"/>
      <c r="K6282" s="33"/>
    </row>
    <row r="6283" spans="1:11" outlineLevel="1" x14ac:dyDescent="0.2">
      <c r="A6283" s="31"/>
      <c r="B6283" s="32"/>
      <c r="C6283" s="71" t="s">
        <v>9221</v>
      </c>
      <c r="D6283" s="65"/>
      <c r="E6283" s="65">
        <v>927.91300000000001</v>
      </c>
      <c r="F6283" s="34"/>
      <c r="G6283" s="34"/>
      <c r="H6283" s="33"/>
      <c r="I6283" s="33"/>
      <c r="J6283" s="33"/>
      <c r="K6283" s="33"/>
    </row>
    <row r="6284" spans="1:11" ht="22.5" outlineLevel="1" x14ac:dyDescent="0.2">
      <c r="A6284" s="43">
        <v>534</v>
      </c>
      <c r="B6284" s="44" t="s">
        <v>5306</v>
      </c>
      <c r="C6284" s="59" t="s">
        <v>5307</v>
      </c>
      <c r="D6284" s="68" t="s">
        <v>172</v>
      </c>
      <c r="E6284" s="46">
        <v>927.91300000000001</v>
      </c>
      <c r="F6284" s="47">
        <v>0</v>
      </c>
      <c r="G6284" s="48">
        <f>ROUND(E6284*F6284,2)</f>
        <v>0</v>
      </c>
      <c r="H6284" s="46">
        <v>3.2499999999999999E-3</v>
      </c>
      <c r="I6284" s="46">
        <f>ROUND(E6284*H6284,2)</f>
        <v>3.02</v>
      </c>
      <c r="J6284" s="46">
        <v>0</v>
      </c>
      <c r="K6284" s="46">
        <f>ROUND(E6284*J6284,2)</f>
        <v>0</v>
      </c>
    </row>
    <row r="6285" spans="1:11" outlineLevel="1" x14ac:dyDescent="0.2">
      <c r="A6285" s="31"/>
      <c r="B6285" s="32"/>
      <c r="C6285" s="71" t="s">
        <v>906</v>
      </c>
      <c r="D6285" s="65"/>
      <c r="E6285" s="65"/>
      <c r="F6285" s="34"/>
      <c r="G6285" s="34"/>
      <c r="H6285" s="33"/>
      <c r="I6285" s="33"/>
      <c r="J6285" s="33"/>
      <c r="K6285" s="33"/>
    </row>
    <row r="6286" spans="1:11" outlineLevel="1" x14ac:dyDescent="0.2">
      <c r="A6286" s="31"/>
      <c r="B6286" s="32"/>
      <c r="C6286" s="71" t="s">
        <v>8311</v>
      </c>
      <c r="D6286" s="65"/>
      <c r="E6286" s="65">
        <v>15.08</v>
      </c>
      <c r="F6286" s="34"/>
      <c r="G6286" s="34"/>
      <c r="H6286" s="33"/>
      <c r="I6286" s="33"/>
      <c r="J6286" s="33"/>
      <c r="K6286" s="33"/>
    </row>
    <row r="6287" spans="1:11" outlineLevel="1" x14ac:dyDescent="0.2">
      <c r="A6287" s="31"/>
      <c r="B6287" s="32"/>
      <c r="C6287" s="71" t="s">
        <v>6232</v>
      </c>
      <c r="D6287" s="65"/>
      <c r="E6287" s="65">
        <v>0.189</v>
      </c>
      <c r="F6287" s="34"/>
      <c r="G6287" s="34"/>
      <c r="H6287" s="33"/>
      <c r="I6287" s="33"/>
      <c r="J6287" s="33"/>
      <c r="K6287" s="33"/>
    </row>
    <row r="6288" spans="1:11" outlineLevel="1" x14ac:dyDescent="0.2">
      <c r="A6288" s="31"/>
      <c r="B6288" s="32"/>
      <c r="C6288" s="71" t="s">
        <v>3633</v>
      </c>
      <c r="D6288" s="65"/>
      <c r="E6288" s="65">
        <v>-1.4</v>
      </c>
      <c r="F6288" s="34"/>
      <c r="G6288" s="34"/>
      <c r="H6288" s="33"/>
      <c r="I6288" s="33"/>
      <c r="J6288" s="33"/>
      <c r="K6288" s="33"/>
    </row>
    <row r="6289" spans="1:11" outlineLevel="1" x14ac:dyDescent="0.2">
      <c r="A6289" s="31"/>
      <c r="B6289" s="32"/>
      <c r="C6289" s="71" t="s">
        <v>8312</v>
      </c>
      <c r="D6289" s="65"/>
      <c r="E6289" s="65">
        <v>13.8</v>
      </c>
      <c r="F6289" s="34"/>
      <c r="G6289" s="34"/>
      <c r="H6289" s="33"/>
      <c r="I6289" s="33"/>
      <c r="J6289" s="33"/>
      <c r="K6289" s="33"/>
    </row>
    <row r="6290" spans="1:11" outlineLevel="1" x14ac:dyDescent="0.2">
      <c r="A6290" s="31"/>
      <c r="B6290" s="32"/>
      <c r="C6290" s="71" t="s">
        <v>3635</v>
      </c>
      <c r="D6290" s="65"/>
      <c r="E6290" s="65">
        <v>-2.8</v>
      </c>
      <c r="F6290" s="34"/>
      <c r="G6290" s="34"/>
      <c r="H6290" s="33"/>
      <c r="I6290" s="33"/>
      <c r="J6290" s="33"/>
      <c r="K6290" s="33"/>
    </row>
    <row r="6291" spans="1:11" outlineLevel="1" x14ac:dyDescent="0.2">
      <c r="A6291" s="31"/>
      <c r="B6291" s="32"/>
      <c r="C6291" s="71" t="s">
        <v>8313</v>
      </c>
      <c r="D6291" s="65"/>
      <c r="E6291" s="65">
        <v>9.1999999999999993</v>
      </c>
      <c r="F6291" s="34"/>
      <c r="G6291" s="34"/>
      <c r="H6291" s="33"/>
      <c r="I6291" s="33"/>
      <c r="J6291" s="33"/>
      <c r="K6291" s="33"/>
    </row>
    <row r="6292" spans="1:11" outlineLevel="1" x14ac:dyDescent="0.2">
      <c r="A6292" s="31"/>
      <c r="B6292" s="32"/>
      <c r="C6292" s="71" t="s">
        <v>3633</v>
      </c>
      <c r="D6292" s="65"/>
      <c r="E6292" s="65">
        <v>-1.4</v>
      </c>
      <c r="F6292" s="34"/>
      <c r="G6292" s="34"/>
      <c r="H6292" s="33"/>
      <c r="I6292" s="33"/>
      <c r="J6292" s="33"/>
      <c r="K6292" s="33"/>
    </row>
    <row r="6293" spans="1:11" outlineLevel="1" x14ac:dyDescent="0.2">
      <c r="A6293" s="31"/>
      <c r="B6293" s="32"/>
      <c r="C6293" s="71" t="s">
        <v>8314</v>
      </c>
      <c r="D6293" s="65"/>
      <c r="E6293" s="65">
        <v>31.96</v>
      </c>
      <c r="F6293" s="34"/>
      <c r="G6293" s="34"/>
      <c r="H6293" s="33"/>
      <c r="I6293" s="33"/>
      <c r="J6293" s="33"/>
      <c r="K6293" s="33"/>
    </row>
    <row r="6294" spans="1:11" outlineLevel="1" x14ac:dyDescent="0.2">
      <c r="A6294" s="31"/>
      <c r="B6294" s="32"/>
      <c r="C6294" s="71" t="s">
        <v>3644</v>
      </c>
      <c r="D6294" s="65"/>
      <c r="E6294" s="65">
        <v>-4.2</v>
      </c>
      <c r="F6294" s="34"/>
      <c r="G6294" s="34"/>
      <c r="H6294" s="33"/>
      <c r="I6294" s="33"/>
      <c r="J6294" s="33"/>
      <c r="K6294" s="33"/>
    </row>
    <row r="6295" spans="1:11" outlineLevel="1" x14ac:dyDescent="0.2">
      <c r="A6295" s="31"/>
      <c r="B6295" s="32"/>
      <c r="C6295" s="71" t="s">
        <v>8253</v>
      </c>
      <c r="D6295" s="65"/>
      <c r="E6295" s="65">
        <v>-3.2</v>
      </c>
      <c r="F6295" s="34"/>
      <c r="G6295" s="34"/>
      <c r="H6295" s="33"/>
      <c r="I6295" s="33"/>
      <c r="J6295" s="33"/>
      <c r="K6295" s="33"/>
    </row>
    <row r="6296" spans="1:11" outlineLevel="1" x14ac:dyDescent="0.2">
      <c r="A6296" s="31"/>
      <c r="B6296" s="32"/>
      <c r="C6296" s="71" t="s">
        <v>8315</v>
      </c>
      <c r="D6296" s="65"/>
      <c r="E6296" s="65">
        <v>13.6</v>
      </c>
      <c r="F6296" s="34"/>
      <c r="G6296" s="34"/>
      <c r="H6296" s="33"/>
      <c r="I6296" s="33"/>
      <c r="J6296" s="33"/>
      <c r="K6296" s="33"/>
    </row>
    <row r="6297" spans="1:11" outlineLevel="1" x14ac:dyDescent="0.2">
      <c r="A6297" s="31"/>
      <c r="B6297" s="32"/>
      <c r="C6297" s="71" t="s">
        <v>3633</v>
      </c>
      <c r="D6297" s="65"/>
      <c r="E6297" s="65">
        <v>-1.4</v>
      </c>
      <c r="F6297" s="34"/>
      <c r="G6297" s="34"/>
      <c r="H6297" s="33"/>
      <c r="I6297" s="33"/>
      <c r="J6297" s="33"/>
      <c r="K6297" s="33"/>
    </row>
    <row r="6298" spans="1:11" outlineLevel="1" x14ac:dyDescent="0.2">
      <c r="A6298" s="31"/>
      <c r="B6298" s="32"/>
      <c r="C6298" s="71" t="s">
        <v>8316</v>
      </c>
      <c r="D6298" s="65"/>
      <c r="E6298" s="65">
        <v>10</v>
      </c>
      <c r="F6298" s="34"/>
      <c r="G6298" s="34"/>
      <c r="H6298" s="33"/>
      <c r="I6298" s="33"/>
      <c r="J6298" s="33"/>
      <c r="K6298" s="33"/>
    </row>
    <row r="6299" spans="1:11" outlineLevel="1" x14ac:dyDescent="0.2">
      <c r="A6299" s="31"/>
      <c r="B6299" s="32"/>
      <c r="C6299" s="71" t="s">
        <v>3633</v>
      </c>
      <c r="D6299" s="65"/>
      <c r="E6299" s="65">
        <v>-1.4</v>
      </c>
      <c r="F6299" s="34"/>
      <c r="G6299" s="34"/>
      <c r="H6299" s="33"/>
      <c r="I6299" s="33"/>
      <c r="J6299" s="33"/>
      <c r="K6299" s="33"/>
    </row>
    <row r="6300" spans="1:11" outlineLevel="1" x14ac:dyDescent="0.2">
      <c r="A6300" s="31"/>
      <c r="B6300" s="32"/>
      <c r="C6300" s="71" t="s">
        <v>8317</v>
      </c>
      <c r="D6300" s="65"/>
      <c r="E6300" s="65">
        <v>10</v>
      </c>
      <c r="F6300" s="34"/>
      <c r="G6300" s="34"/>
      <c r="H6300" s="33"/>
      <c r="I6300" s="33"/>
      <c r="J6300" s="33"/>
      <c r="K6300" s="33"/>
    </row>
    <row r="6301" spans="1:11" outlineLevel="1" x14ac:dyDescent="0.2">
      <c r="A6301" s="31"/>
      <c r="B6301" s="32"/>
      <c r="C6301" s="71" t="s">
        <v>3633</v>
      </c>
      <c r="D6301" s="65"/>
      <c r="E6301" s="65">
        <v>-1.4</v>
      </c>
      <c r="F6301" s="34"/>
      <c r="G6301" s="34"/>
      <c r="H6301" s="33"/>
      <c r="I6301" s="33"/>
      <c r="J6301" s="33"/>
      <c r="K6301" s="33"/>
    </row>
    <row r="6302" spans="1:11" outlineLevel="1" x14ac:dyDescent="0.2">
      <c r="A6302" s="31"/>
      <c r="B6302" s="32"/>
      <c r="C6302" s="71" t="s">
        <v>8318</v>
      </c>
      <c r="D6302" s="65"/>
      <c r="E6302" s="65">
        <v>30.4</v>
      </c>
      <c r="F6302" s="34"/>
      <c r="G6302" s="34"/>
      <c r="H6302" s="33"/>
      <c r="I6302" s="33"/>
      <c r="J6302" s="33"/>
      <c r="K6302" s="33"/>
    </row>
    <row r="6303" spans="1:11" outlineLevel="1" x14ac:dyDescent="0.2">
      <c r="A6303" s="31"/>
      <c r="B6303" s="32"/>
      <c r="C6303" s="71" t="s">
        <v>1663</v>
      </c>
      <c r="D6303" s="65"/>
      <c r="E6303" s="65">
        <v>-1.6</v>
      </c>
      <c r="F6303" s="34"/>
      <c r="G6303" s="34"/>
      <c r="H6303" s="33"/>
      <c r="I6303" s="33"/>
      <c r="J6303" s="33"/>
      <c r="K6303" s="33"/>
    </row>
    <row r="6304" spans="1:11" outlineLevel="1" x14ac:dyDescent="0.2">
      <c r="A6304" s="31"/>
      <c r="B6304" s="32"/>
      <c r="C6304" s="71" t="s">
        <v>8319</v>
      </c>
      <c r="D6304" s="65"/>
      <c r="E6304" s="65">
        <v>-0.44400000000000001</v>
      </c>
      <c r="F6304" s="34"/>
      <c r="G6304" s="34"/>
      <c r="H6304" s="33"/>
      <c r="I6304" s="33"/>
      <c r="J6304" s="33"/>
      <c r="K6304" s="33"/>
    </row>
    <row r="6305" spans="1:11" outlineLevel="1" x14ac:dyDescent="0.2">
      <c r="A6305" s="31"/>
      <c r="B6305" s="32"/>
      <c r="C6305" s="71" t="s">
        <v>8320</v>
      </c>
      <c r="D6305" s="65"/>
      <c r="E6305" s="65">
        <v>32.200000000000003</v>
      </c>
      <c r="F6305" s="34"/>
      <c r="G6305" s="34"/>
      <c r="H6305" s="33"/>
      <c r="I6305" s="33"/>
      <c r="J6305" s="33"/>
      <c r="K6305" s="33"/>
    </row>
    <row r="6306" spans="1:11" outlineLevel="1" x14ac:dyDescent="0.2">
      <c r="A6306" s="31"/>
      <c r="B6306" s="32"/>
      <c r="C6306" s="71" t="s">
        <v>3644</v>
      </c>
      <c r="D6306" s="65"/>
      <c r="E6306" s="65">
        <v>-4.2</v>
      </c>
      <c r="F6306" s="34"/>
      <c r="G6306" s="34"/>
      <c r="H6306" s="33"/>
      <c r="I6306" s="33"/>
      <c r="J6306" s="33"/>
      <c r="K6306" s="33"/>
    </row>
    <row r="6307" spans="1:11" outlineLevel="1" x14ac:dyDescent="0.2">
      <c r="A6307" s="31"/>
      <c r="B6307" s="32"/>
      <c r="C6307" s="71" t="s">
        <v>8253</v>
      </c>
      <c r="D6307" s="65"/>
      <c r="E6307" s="65">
        <v>-3.2</v>
      </c>
      <c r="F6307" s="34"/>
      <c r="G6307" s="34"/>
      <c r="H6307" s="33"/>
      <c r="I6307" s="33"/>
      <c r="J6307" s="33"/>
      <c r="K6307" s="33"/>
    </row>
    <row r="6308" spans="1:11" outlineLevel="1" x14ac:dyDescent="0.2">
      <c r="A6308" s="31"/>
      <c r="B6308" s="32"/>
      <c r="C6308" s="71" t="s">
        <v>8321</v>
      </c>
      <c r="D6308" s="65"/>
      <c r="E6308" s="65">
        <v>10</v>
      </c>
      <c r="F6308" s="34"/>
      <c r="G6308" s="34"/>
      <c r="H6308" s="33"/>
      <c r="I6308" s="33"/>
      <c r="J6308" s="33"/>
      <c r="K6308" s="33"/>
    </row>
    <row r="6309" spans="1:11" outlineLevel="1" x14ac:dyDescent="0.2">
      <c r="A6309" s="31"/>
      <c r="B6309" s="32"/>
      <c r="C6309" s="71" t="s">
        <v>3633</v>
      </c>
      <c r="D6309" s="65"/>
      <c r="E6309" s="65">
        <v>-1.4</v>
      </c>
      <c r="F6309" s="34"/>
      <c r="G6309" s="34"/>
      <c r="H6309" s="33"/>
      <c r="I6309" s="33"/>
      <c r="J6309" s="33"/>
      <c r="K6309" s="33"/>
    </row>
    <row r="6310" spans="1:11" outlineLevel="1" x14ac:dyDescent="0.2">
      <c r="A6310" s="31"/>
      <c r="B6310" s="32"/>
      <c r="C6310" s="71" t="s">
        <v>8322</v>
      </c>
      <c r="D6310" s="65"/>
      <c r="E6310" s="65">
        <v>10</v>
      </c>
      <c r="F6310" s="34"/>
      <c r="G6310" s="34"/>
      <c r="H6310" s="33"/>
      <c r="I6310" s="33"/>
      <c r="J6310" s="33"/>
      <c r="K6310" s="33"/>
    </row>
    <row r="6311" spans="1:11" outlineLevel="1" x14ac:dyDescent="0.2">
      <c r="A6311" s="31"/>
      <c r="B6311" s="32"/>
      <c r="C6311" s="71" t="s">
        <v>3633</v>
      </c>
      <c r="D6311" s="65"/>
      <c r="E6311" s="65">
        <v>-1.4</v>
      </c>
      <c r="F6311" s="34"/>
      <c r="G6311" s="34"/>
      <c r="H6311" s="33"/>
      <c r="I6311" s="33"/>
      <c r="J6311" s="33"/>
      <c r="K6311" s="33"/>
    </row>
    <row r="6312" spans="1:11" outlineLevel="1" x14ac:dyDescent="0.2">
      <c r="A6312" s="31"/>
      <c r="B6312" s="32"/>
      <c r="C6312" s="71" t="s">
        <v>8323</v>
      </c>
      <c r="D6312" s="65"/>
      <c r="E6312" s="65">
        <v>10</v>
      </c>
      <c r="F6312" s="34"/>
      <c r="G6312" s="34"/>
      <c r="H6312" s="33"/>
      <c r="I6312" s="33"/>
      <c r="J6312" s="33"/>
      <c r="K6312" s="33"/>
    </row>
    <row r="6313" spans="1:11" outlineLevel="1" x14ac:dyDescent="0.2">
      <c r="A6313" s="31"/>
      <c r="B6313" s="32"/>
      <c r="C6313" s="71" t="s">
        <v>3633</v>
      </c>
      <c r="D6313" s="65"/>
      <c r="E6313" s="65">
        <v>-1.4</v>
      </c>
      <c r="F6313" s="34"/>
      <c r="G6313" s="34"/>
      <c r="H6313" s="33"/>
      <c r="I6313" s="33"/>
      <c r="J6313" s="33"/>
      <c r="K6313" s="33"/>
    </row>
    <row r="6314" spans="1:11" outlineLevel="1" x14ac:dyDescent="0.2">
      <c r="A6314" s="31"/>
      <c r="B6314" s="32"/>
      <c r="C6314" s="71" t="s">
        <v>8324</v>
      </c>
      <c r="D6314" s="65"/>
      <c r="E6314" s="65">
        <v>31.16</v>
      </c>
      <c r="F6314" s="34"/>
      <c r="G6314" s="34"/>
      <c r="H6314" s="33"/>
      <c r="I6314" s="33"/>
      <c r="J6314" s="33"/>
      <c r="K6314" s="33"/>
    </row>
    <row r="6315" spans="1:11" outlineLevel="1" x14ac:dyDescent="0.2">
      <c r="A6315" s="31"/>
      <c r="B6315" s="32"/>
      <c r="C6315" s="71" t="s">
        <v>1663</v>
      </c>
      <c r="D6315" s="65"/>
      <c r="E6315" s="65">
        <v>-1.6</v>
      </c>
      <c r="F6315" s="34"/>
      <c r="G6315" s="34"/>
      <c r="H6315" s="33"/>
      <c r="I6315" s="33"/>
      <c r="J6315" s="33"/>
      <c r="K6315" s="33"/>
    </row>
    <row r="6316" spans="1:11" outlineLevel="1" x14ac:dyDescent="0.2">
      <c r="A6316" s="31"/>
      <c r="B6316" s="32"/>
      <c r="C6316" s="71" t="s">
        <v>8319</v>
      </c>
      <c r="D6316" s="65"/>
      <c r="E6316" s="65">
        <v>-0.44400000000000001</v>
      </c>
      <c r="F6316" s="34"/>
      <c r="G6316" s="34"/>
      <c r="H6316" s="33"/>
      <c r="I6316" s="33"/>
      <c r="J6316" s="33"/>
      <c r="K6316" s="33"/>
    </row>
    <row r="6317" spans="1:11" outlineLevel="1" x14ac:dyDescent="0.2">
      <c r="A6317" s="31"/>
      <c r="B6317" s="32"/>
      <c r="C6317" s="71" t="s">
        <v>917</v>
      </c>
      <c r="D6317" s="65"/>
      <c r="E6317" s="65"/>
      <c r="F6317" s="34"/>
      <c r="G6317" s="34"/>
      <c r="H6317" s="33"/>
      <c r="I6317" s="33"/>
      <c r="J6317" s="33"/>
      <c r="K6317" s="33"/>
    </row>
    <row r="6318" spans="1:11" outlineLevel="1" x14ac:dyDescent="0.2">
      <c r="A6318" s="31"/>
      <c r="B6318" s="32"/>
      <c r="C6318" s="71" t="s">
        <v>8325</v>
      </c>
      <c r="D6318" s="65"/>
      <c r="E6318" s="65">
        <v>6.36</v>
      </c>
      <c r="F6318" s="34"/>
      <c r="G6318" s="34"/>
      <c r="H6318" s="33"/>
      <c r="I6318" s="33"/>
      <c r="J6318" s="33"/>
      <c r="K6318" s="33"/>
    </row>
    <row r="6319" spans="1:11" outlineLevel="1" x14ac:dyDescent="0.2">
      <c r="A6319" s="31"/>
      <c r="B6319" s="32"/>
      <c r="C6319" s="71" t="s">
        <v>8326</v>
      </c>
      <c r="D6319" s="65"/>
      <c r="E6319" s="65">
        <v>1.752</v>
      </c>
      <c r="F6319" s="34"/>
      <c r="G6319" s="34"/>
      <c r="H6319" s="33"/>
      <c r="I6319" s="33"/>
      <c r="J6319" s="33"/>
      <c r="K6319" s="33"/>
    </row>
    <row r="6320" spans="1:11" outlineLevel="1" x14ac:dyDescent="0.2">
      <c r="A6320" s="31"/>
      <c r="B6320" s="32"/>
      <c r="C6320" s="71" t="s">
        <v>8327</v>
      </c>
      <c r="D6320" s="65"/>
      <c r="E6320" s="65">
        <v>5.96</v>
      </c>
      <c r="F6320" s="34"/>
      <c r="G6320" s="34"/>
      <c r="H6320" s="33"/>
      <c r="I6320" s="33"/>
      <c r="J6320" s="33"/>
      <c r="K6320" s="33"/>
    </row>
    <row r="6321" spans="1:11" outlineLevel="1" x14ac:dyDescent="0.2">
      <c r="A6321" s="31"/>
      <c r="B6321" s="32"/>
      <c r="C6321" s="71" t="s">
        <v>8328</v>
      </c>
      <c r="D6321" s="65"/>
      <c r="E6321" s="65">
        <v>23.64</v>
      </c>
      <c r="F6321" s="34"/>
      <c r="G6321" s="34"/>
      <c r="H6321" s="33"/>
      <c r="I6321" s="33"/>
      <c r="J6321" s="33"/>
      <c r="K6321" s="33"/>
    </row>
    <row r="6322" spans="1:11" outlineLevel="1" x14ac:dyDescent="0.2">
      <c r="A6322" s="31"/>
      <c r="B6322" s="32"/>
      <c r="C6322" s="71" t="s">
        <v>8329</v>
      </c>
      <c r="D6322" s="65"/>
      <c r="E6322" s="65">
        <v>-2.06</v>
      </c>
      <c r="F6322" s="34"/>
      <c r="G6322" s="34"/>
      <c r="H6322" s="33"/>
      <c r="I6322" s="33"/>
      <c r="J6322" s="33"/>
      <c r="K6322" s="33"/>
    </row>
    <row r="6323" spans="1:11" outlineLevel="1" x14ac:dyDescent="0.2">
      <c r="A6323" s="31"/>
      <c r="B6323" s="32"/>
      <c r="C6323" s="71" t="s">
        <v>8330</v>
      </c>
      <c r="D6323" s="65"/>
      <c r="E6323" s="65">
        <v>19.84</v>
      </c>
      <c r="F6323" s="34"/>
      <c r="G6323" s="34"/>
      <c r="H6323" s="33"/>
      <c r="I6323" s="33"/>
      <c r="J6323" s="33"/>
      <c r="K6323" s="33"/>
    </row>
    <row r="6324" spans="1:11" outlineLevel="1" x14ac:dyDescent="0.2">
      <c r="A6324" s="31"/>
      <c r="B6324" s="32"/>
      <c r="C6324" s="71" t="s">
        <v>1174</v>
      </c>
      <c r="D6324" s="65"/>
      <c r="E6324" s="65">
        <v>-1.8</v>
      </c>
      <c r="F6324" s="34"/>
      <c r="G6324" s="34"/>
      <c r="H6324" s="33"/>
      <c r="I6324" s="33"/>
      <c r="J6324" s="33"/>
      <c r="K6324" s="33"/>
    </row>
    <row r="6325" spans="1:11" outlineLevel="1" x14ac:dyDescent="0.2">
      <c r="A6325" s="31"/>
      <c r="B6325" s="32"/>
      <c r="C6325" s="71" t="s">
        <v>8331</v>
      </c>
      <c r="D6325" s="65"/>
      <c r="E6325" s="65">
        <v>-1.9</v>
      </c>
      <c r="F6325" s="34"/>
      <c r="G6325" s="34"/>
      <c r="H6325" s="33"/>
      <c r="I6325" s="33"/>
      <c r="J6325" s="33"/>
      <c r="K6325" s="33"/>
    </row>
    <row r="6326" spans="1:11" outlineLevel="1" x14ac:dyDescent="0.2">
      <c r="A6326" s="31"/>
      <c r="B6326" s="32"/>
      <c r="C6326" s="71" t="s">
        <v>1663</v>
      </c>
      <c r="D6326" s="65"/>
      <c r="E6326" s="65">
        <v>-1.6</v>
      </c>
      <c r="F6326" s="34"/>
      <c r="G6326" s="34"/>
      <c r="H6326" s="33"/>
      <c r="I6326" s="33"/>
      <c r="J6326" s="33"/>
      <c r="K6326" s="33"/>
    </row>
    <row r="6327" spans="1:11" outlineLevel="1" x14ac:dyDescent="0.2">
      <c r="A6327" s="31"/>
      <c r="B6327" s="32"/>
      <c r="C6327" s="71" t="s">
        <v>8332</v>
      </c>
      <c r="D6327" s="65"/>
      <c r="E6327" s="65">
        <v>11.68</v>
      </c>
      <c r="F6327" s="34"/>
      <c r="G6327" s="34"/>
      <c r="H6327" s="33"/>
      <c r="I6327" s="33"/>
      <c r="J6327" s="33"/>
      <c r="K6327" s="33"/>
    </row>
    <row r="6328" spans="1:11" outlineLevel="1" x14ac:dyDescent="0.2">
      <c r="A6328" s="31"/>
      <c r="B6328" s="32"/>
      <c r="C6328" s="71" t="s">
        <v>1174</v>
      </c>
      <c r="D6328" s="65"/>
      <c r="E6328" s="65">
        <v>-1.8</v>
      </c>
      <c r="F6328" s="34"/>
      <c r="G6328" s="34"/>
      <c r="H6328" s="33"/>
      <c r="I6328" s="33"/>
      <c r="J6328" s="33"/>
      <c r="K6328" s="33"/>
    </row>
    <row r="6329" spans="1:11" outlineLevel="1" x14ac:dyDescent="0.2">
      <c r="A6329" s="31"/>
      <c r="B6329" s="32"/>
      <c r="C6329" s="71" t="s">
        <v>8333</v>
      </c>
      <c r="D6329" s="65"/>
      <c r="E6329" s="65">
        <v>19.16</v>
      </c>
      <c r="F6329" s="34"/>
      <c r="G6329" s="34"/>
      <c r="H6329" s="33"/>
      <c r="I6329" s="33"/>
      <c r="J6329" s="33"/>
      <c r="K6329" s="33"/>
    </row>
    <row r="6330" spans="1:11" outlineLevel="1" x14ac:dyDescent="0.2">
      <c r="A6330" s="31"/>
      <c r="B6330" s="32"/>
      <c r="C6330" s="71" t="s">
        <v>8253</v>
      </c>
      <c r="D6330" s="65"/>
      <c r="E6330" s="65">
        <v>-3.2</v>
      </c>
      <c r="F6330" s="34"/>
      <c r="G6330" s="34"/>
      <c r="H6330" s="33"/>
      <c r="I6330" s="33"/>
      <c r="J6330" s="33"/>
      <c r="K6330" s="33"/>
    </row>
    <row r="6331" spans="1:11" outlineLevel="1" x14ac:dyDescent="0.2">
      <c r="A6331" s="31"/>
      <c r="B6331" s="32"/>
      <c r="C6331" s="71" t="s">
        <v>8334</v>
      </c>
      <c r="D6331" s="65"/>
      <c r="E6331" s="65">
        <v>11.2</v>
      </c>
      <c r="F6331" s="34"/>
      <c r="G6331" s="34"/>
      <c r="H6331" s="33"/>
      <c r="I6331" s="33"/>
      <c r="J6331" s="33"/>
      <c r="K6331" s="33"/>
    </row>
    <row r="6332" spans="1:11" outlineLevel="1" x14ac:dyDescent="0.2">
      <c r="A6332" s="31"/>
      <c r="B6332" s="32"/>
      <c r="C6332" s="71" t="s">
        <v>8253</v>
      </c>
      <c r="D6332" s="65"/>
      <c r="E6332" s="65">
        <v>-3.2</v>
      </c>
      <c r="F6332" s="34"/>
      <c r="G6332" s="34"/>
      <c r="H6332" s="33"/>
      <c r="I6332" s="33"/>
      <c r="J6332" s="33"/>
      <c r="K6332" s="33"/>
    </row>
    <row r="6333" spans="1:11" outlineLevel="1" x14ac:dyDescent="0.2">
      <c r="A6333" s="31"/>
      <c r="B6333" s="32"/>
      <c r="C6333" s="71" t="s">
        <v>8335</v>
      </c>
      <c r="D6333" s="65"/>
      <c r="E6333" s="65">
        <v>11.48</v>
      </c>
      <c r="F6333" s="34"/>
      <c r="G6333" s="34"/>
      <c r="H6333" s="33"/>
      <c r="I6333" s="33"/>
      <c r="J6333" s="33"/>
      <c r="K6333" s="33"/>
    </row>
    <row r="6334" spans="1:11" outlineLevel="1" x14ac:dyDescent="0.2">
      <c r="A6334" s="31"/>
      <c r="B6334" s="32"/>
      <c r="C6334" s="71" t="s">
        <v>6237</v>
      </c>
      <c r="D6334" s="65"/>
      <c r="E6334" s="65">
        <v>0.14249999999999999</v>
      </c>
      <c r="F6334" s="34"/>
      <c r="G6334" s="34"/>
      <c r="H6334" s="33"/>
      <c r="I6334" s="33"/>
      <c r="J6334" s="33"/>
      <c r="K6334" s="33"/>
    </row>
    <row r="6335" spans="1:11" outlineLevel="1" x14ac:dyDescent="0.2">
      <c r="A6335" s="31"/>
      <c r="B6335" s="32"/>
      <c r="C6335" s="71" t="s">
        <v>1663</v>
      </c>
      <c r="D6335" s="65"/>
      <c r="E6335" s="65">
        <v>-1.6</v>
      </c>
      <c r="F6335" s="34"/>
      <c r="G6335" s="34"/>
      <c r="H6335" s="33"/>
      <c r="I6335" s="33"/>
      <c r="J6335" s="33"/>
      <c r="K6335" s="33"/>
    </row>
    <row r="6336" spans="1:11" outlineLevel="1" x14ac:dyDescent="0.2">
      <c r="A6336" s="31"/>
      <c r="B6336" s="32"/>
      <c r="C6336" s="71" t="s">
        <v>8336</v>
      </c>
      <c r="D6336" s="65"/>
      <c r="E6336" s="65">
        <v>15.84</v>
      </c>
      <c r="F6336" s="34"/>
      <c r="G6336" s="34"/>
      <c r="H6336" s="33"/>
      <c r="I6336" s="33"/>
      <c r="J6336" s="33"/>
      <c r="K6336" s="33"/>
    </row>
    <row r="6337" spans="1:11" outlineLevel="1" x14ac:dyDescent="0.2">
      <c r="A6337" s="31"/>
      <c r="B6337" s="32"/>
      <c r="C6337" s="71" t="s">
        <v>8331</v>
      </c>
      <c r="D6337" s="65"/>
      <c r="E6337" s="65">
        <v>-1.9</v>
      </c>
      <c r="F6337" s="34"/>
      <c r="G6337" s="34"/>
      <c r="H6337" s="33"/>
      <c r="I6337" s="33"/>
      <c r="J6337" s="33"/>
      <c r="K6337" s="33"/>
    </row>
    <row r="6338" spans="1:11" outlineLevel="1" x14ac:dyDescent="0.2">
      <c r="A6338" s="31"/>
      <c r="B6338" s="32"/>
      <c r="C6338" s="71" t="s">
        <v>3633</v>
      </c>
      <c r="D6338" s="65"/>
      <c r="E6338" s="65">
        <v>-1.4</v>
      </c>
      <c r="F6338" s="34"/>
      <c r="G6338" s="34"/>
      <c r="H6338" s="33"/>
      <c r="I6338" s="33"/>
      <c r="J6338" s="33"/>
      <c r="K6338" s="33"/>
    </row>
    <row r="6339" spans="1:11" outlineLevel="1" x14ac:dyDescent="0.2">
      <c r="A6339" s="31"/>
      <c r="B6339" s="32"/>
      <c r="C6339" s="71" t="s">
        <v>8337</v>
      </c>
      <c r="D6339" s="65"/>
      <c r="E6339" s="65">
        <v>10.76</v>
      </c>
      <c r="F6339" s="34"/>
      <c r="G6339" s="34"/>
      <c r="H6339" s="33"/>
      <c r="I6339" s="33"/>
      <c r="J6339" s="33"/>
      <c r="K6339" s="33"/>
    </row>
    <row r="6340" spans="1:11" outlineLevel="1" x14ac:dyDescent="0.2">
      <c r="A6340" s="31"/>
      <c r="B6340" s="32"/>
      <c r="C6340" s="71" t="s">
        <v>6237</v>
      </c>
      <c r="D6340" s="65"/>
      <c r="E6340" s="65">
        <v>0.14249999999999999</v>
      </c>
      <c r="F6340" s="34"/>
      <c r="G6340" s="34"/>
      <c r="H6340" s="33"/>
      <c r="I6340" s="33"/>
      <c r="J6340" s="33"/>
      <c r="K6340" s="33"/>
    </row>
    <row r="6341" spans="1:11" outlineLevel="1" x14ac:dyDescent="0.2">
      <c r="A6341" s="31"/>
      <c r="B6341" s="32"/>
      <c r="C6341" s="71" t="s">
        <v>3633</v>
      </c>
      <c r="D6341" s="65"/>
      <c r="E6341" s="65">
        <v>-1.4</v>
      </c>
      <c r="F6341" s="34"/>
      <c r="G6341" s="34"/>
      <c r="H6341" s="33"/>
      <c r="I6341" s="33"/>
      <c r="J6341" s="33"/>
      <c r="K6341" s="33"/>
    </row>
    <row r="6342" spans="1:11" outlineLevel="1" x14ac:dyDescent="0.2">
      <c r="A6342" s="31"/>
      <c r="B6342" s="32"/>
      <c r="C6342" s="71" t="s">
        <v>8338</v>
      </c>
      <c r="D6342" s="65"/>
      <c r="E6342" s="65">
        <v>19.72</v>
      </c>
      <c r="F6342" s="34"/>
      <c r="G6342" s="34"/>
      <c r="H6342" s="33"/>
      <c r="I6342" s="33"/>
      <c r="J6342" s="33"/>
      <c r="K6342" s="33"/>
    </row>
    <row r="6343" spans="1:11" outlineLevel="1" x14ac:dyDescent="0.2">
      <c r="A6343" s="31"/>
      <c r="B6343" s="32"/>
      <c r="C6343" s="71" t="s">
        <v>3635</v>
      </c>
      <c r="D6343" s="65"/>
      <c r="E6343" s="65">
        <v>-2.8</v>
      </c>
      <c r="F6343" s="34"/>
      <c r="G6343" s="34"/>
      <c r="H6343" s="33"/>
      <c r="I6343" s="33"/>
      <c r="J6343" s="33"/>
      <c r="K6343" s="33"/>
    </row>
    <row r="6344" spans="1:11" outlineLevel="1" x14ac:dyDescent="0.2">
      <c r="A6344" s="31"/>
      <c r="B6344" s="32"/>
      <c r="C6344" s="71" t="s">
        <v>8339</v>
      </c>
      <c r="D6344" s="65"/>
      <c r="E6344" s="65">
        <v>15.08</v>
      </c>
      <c r="F6344" s="34"/>
      <c r="G6344" s="34"/>
      <c r="H6344" s="33"/>
      <c r="I6344" s="33"/>
      <c r="J6344" s="33"/>
      <c r="K6344" s="33"/>
    </row>
    <row r="6345" spans="1:11" outlineLevel="1" x14ac:dyDescent="0.2">
      <c r="A6345" s="31"/>
      <c r="B6345" s="32"/>
      <c r="C6345" s="71" t="s">
        <v>3635</v>
      </c>
      <c r="D6345" s="65"/>
      <c r="E6345" s="65">
        <v>-2.8</v>
      </c>
      <c r="F6345" s="34"/>
      <c r="G6345" s="34"/>
      <c r="H6345" s="33"/>
      <c r="I6345" s="33"/>
      <c r="J6345" s="33"/>
      <c r="K6345" s="33"/>
    </row>
    <row r="6346" spans="1:11" outlineLevel="1" x14ac:dyDescent="0.2">
      <c r="A6346" s="31"/>
      <c r="B6346" s="32"/>
      <c r="C6346" s="71" t="s">
        <v>8340</v>
      </c>
      <c r="D6346" s="65"/>
      <c r="E6346" s="65">
        <v>10.4</v>
      </c>
      <c r="F6346" s="34"/>
      <c r="G6346" s="34"/>
      <c r="H6346" s="33"/>
      <c r="I6346" s="33"/>
      <c r="J6346" s="33"/>
      <c r="K6346" s="33"/>
    </row>
    <row r="6347" spans="1:11" outlineLevel="1" x14ac:dyDescent="0.2">
      <c r="A6347" s="31"/>
      <c r="B6347" s="32"/>
      <c r="C6347" s="71" t="s">
        <v>3633</v>
      </c>
      <c r="D6347" s="65"/>
      <c r="E6347" s="65">
        <v>-1.4</v>
      </c>
      <c r="F6347" s="34"/>
      <c r="G6347" s="34"/>
      <c r="H6347" s="33"/>
      <c r="I6347" s="33"/>
      <c r="J6347" s="33"/>
      <c r="K6347" s="33"/>
    </row>
    <row r="6348" spans="1:11" outlineLevel="1" x14ac:dyDescent="0.2">
      <c r="A6348" s="31"/>
      <c r="B6348" s="32"/>
      <c r="C6348" s="71" t="s">
        <v>8341</v>
      </c>
      <c r="D6348" s="65"/>
      <c r="E6348" s="65">
        <v>19.399999999999999</v>
      </c>
      <c r="F6348" s="34"/>
      <c r="G6348" s="34"/>
      <c r="H6348" s="33"/>
      <c r="I6348" s="33"/>
      <c r="J6348" s="33"/>
      <c r="K6348" s="33"/>
    </row>
    <row r="6349" spans="1:11" outlineLevel="1" x14ac:dyDescent="0.2">
      <c r="A6349" s="31"/>
      <c r="B6349" s="32"/>
      <c r="C6349" s="71" t="s">
        <v>3635</v>
      </c>
      <c r="D6349" s="65"/>
      <c r="E6349" s="65">
        <v>-2.8</v>
      </c>
      <c r="F6349" s="34"/>
      <c r="G6349" s="34"/>
      <c r="H6349" s="33"/>
      <c r="I6349" s="33"/>
      <c r="J6349" s="33"/>
      <c r="K6349" s="33"/>
    </row>
    <row r="6350" spans="1:11" outlineLevel="1" x14ac:dyDescent="0.2">
      <c r="A6350" s="31"/>
      <c r="B6350" s="32"/>
      <c r="C6350" s="71" t="s">
        <v>8342</v>
      </c>
      <c r="D6350" s="65"/>
      <c r="E6350" s="65">
        <v>27.68</v>
      </c>
      <c r="F6350" s="34"/>
      <c r="G6350" s="34"/>
      <c r="H6350" s="33"/>
      <c r="I6350" s="33"/>
      <c r="J6350" s="33"/>
      <c r="K6350" s="33"/>
    </row>
    <row r="6351" spans="1:11" outlineLevel="1" x14ac:dyDescent="0.2">
      <c r="A6351" s="31"/>
      <c r="B6351" s="32"/>
      <c r="C6351" s="71" t="s">
        <v>3633</v>
      </c>
      <c r="D6351" s="65"/>
      <c r="E6351" s="65">
        <v>-1.4</v>
      </c>
      <c r="F6351" s="34"/>
      <c r="G6351" s="34"/>
      <c r="H6351" s="33"/>
      <c r="I6351" s="33"/>
      <c r="J6351" s="33"/>
      <c r="K6351" s="33"/>
    </row>
    <row r="6352" spans="1:11" outlineLevel="1" x14ac:dyDescent="0.2">
      <c r="A6352" s="31"/>
      <c r="B6352" s="32"/>
      <c r="C6352" s="71" t="s">
        <v>8343</v>
      </c>
      <c r="D6352" s="65"/>
      <c r="E6352" s="65">
        <v>16.68</v>
      </c>
      <c r="F6352" s="34"/>
      <c r="G6352" s="34"/>
      <c r="H6352" s="33"/>
      <c r="I6352" s="33"/>
      <c r="J6352" s="33"/>
      <c r="K6352" s="33"/>
    </row>
    <row r="6353" spans="1:11" outlineLevel="1" x14ac:dyDescent="0.2">
      <c r="A6353" s="31"/>
      <c r="B6353" s="32"/>
      <c r="C6353" s="71" t="s">
        <v>1174</v>
      </c>
      <c r="D6353" s="65"/>
      <c r="E6353" s="65">
        <v>-1.8</v>
      </c>
      <c r="F6353" s="34"/>
      <c r="G6353" s="34"/>
      <c r="H6353" s="33"/>
      <c r="I6353" s="33"/>
      <c r="J6353" s="33"/>
      <c r="K6353" s="33"/>
    </row>
    <row r="6354" spans="1:11" outlineLevel="1" x14ac:dyDescent="0.2">
      <c r="A6354" s="31"/>
      <c r="B6354" s="32"/>
      <c r="C6354" s="71" t="s">
        <v>8344</v>
      </c>
      <c r="D6354" s="65"/>
      <c r="E6354" s="65">
        <v>13.44</v>
      </c>
      <c r="F6354" s="34"/>
      <c r="G6354" s="34"/>
      <c r="H6354" s="33"/>
      <c r="I6354" s="33"/>
      <c r="J6354" s="33"/>
      <c r="K6354" s="33"/>
    </row>
    <row r="6355" spans="1:11" outlineLevel="1" x14ac:dyDescent="0.2">
      <c r="A6355" s="31"/>
      <c r="B6355" s="32"/>
      <c r="C6355" s="71" t="s">
        <v>3635</v>
      </c>
      <c r="D6355" s="65"/>
      <c r="E6355" s="65">
        <v>-2.8</v>
      </c>
      <c r="F6355" s="34"/>
      <c r="G6355" s="34"/>
      <c r="H6355" s="33"/>
      <c r="I6355" s="33"/>
      <c r="J6355" s="33"/>
      <c r="K6355" s="33"/>
    </row>
    <row r="6356" spans="1:11" outlineLevel="1" x14ac:dyDescent="0.2">
      <c r="A6356" s="31"/>
      <c r="B6356" s="32"/>
      <c r="C6356" s="71" t="s">
        <v>8345</v>
      </c>
      <c r="D6356" s="65"/>
      <c r="E6356" s="65">
        <v>9.1999999999999993</v>
      </c>
      <c r="F6356" s="34"/>
      <c r="G6356" s="34"/>
      <c r="H6356" s="33"/>
      <c r="I6356" s="33"/>
      <c r="J6356" s="33"/>
      <c r="K6356" s="33"/>
    </row>
    <row r="6357" spans="1:11" outlineLevel="1" x14ac:dyDescent="0.2">
      <c r="A6357" s="31"/>
      <c r="B6357" s="32"/>
      <c r="C6357" s="71" t="s">
        <v>6244</v>
      </c>
      <c r="D6357" s="65"/>
      <c r="E6357" s="65">
        <v>0.13500000000000001</v>
      </c>
      <c r="F6357" s="34"/>
      <c r="G6357" s="34"/>
      <c r="H6357" s="33"/>
      <c r="I6357" s="33"/>
      <c r="J6357" s="33"/>
      <c r="K6357" s="33"/>
    </row>
    <row r="6358" spans="1:11" outlineLevel="1" x14ac:dyDescent="0.2">
      <c r="A6358" s="31"/>
      <c r="B6358" s="32"/>
      <c r="C6358" s="71" t="s">
        <v>3633</v>
      </c>
      <c r="D6358" s="65"/>
      <c r="E6358" s="65">
        <v>-1.4</v>
      </c>
      <c r="F6358" s="34"/>
      <c r="G6358" s="34"/>
      <c r="H6358" s="33"/>
      <c r="I6358" s="33"/>
      <c r="J6358" s="33"/>
      <c r="K6358" s="33"/>
    </row>
    <row r="6359" spans="1:11" outlineLevel="1" x14ac:dyDescent="0.2">
      <c r="A6359" s="31"/>
      <c r="B6359" s="32"/>
      <c r="C6359" s="71" t="s">
        <v>8346</v>
      </c>
      <c r="D6359" s="65"/>
      <c r="E6359" s="65">
        <v>1.2</v>
      </c>
      <c r="F6359" s="34"/>
      <c r="G6359" s="34"/>
      <c r="H6359" s="33"/>
      <c r="I6359" s="33"/>
      <c r="J6359" s="33"/>
      <c r="K6359" s="33"/>
    </row>
    <row r="6360" spans="1:11" outlineLevel="1" x14ac:dyDescent="0.2">
      <c r="A6360" s="31"/>
      <c r="B6360" s="32"/>
      <c r="C6360" s="71" t="s">
        <v>8347</v>
      </c>
      <c r="D6360" s="65"/>
      <c r="E6360" s="65">
        <v>14.56</v>
      </c>
      <c r="F6360" s="34"/>
      <c r="G6360" s="34"/>
      <c r="H6360" s="33"/>
      <c r="I6360" s="33"/>
      <c r="J6360" s="33"/>
      <c r="K6360" s="33"/>
    </row>
    <row r="6361" spans="1:11" outlineLevel="1" x14ac:dyDescent="0.2">
      <c r="A6361" s="31"/>
      <c r="B6361" s="32"/>
      <c r="C6361" s="71" t="s">
        <v>3635</v>
      </c>
      <c r="D6361" s="65"/>
      <c r="E6361" s="65">
        <v>-2.8</v>
      </c>
      <c r="F6361" s="34"/>
      <c r="G6361" s="34"/>
      <c r="H6361" s="33"/>
      <c r="I6361" s="33"/>
      <c r="J6361" s="33"/>
      <c r="K6361" s="33"/>
    </row>
    <row r="6362" spans="1:11" outlineLevel="1" x14ac:dyDescent="0.2">
      <c r="A6362" s="31"/>
      <c r="B6362" s="32"/>
      <c r="C6362" s="71" t="s">
        <v>3633</v>
      </c>
      <c r="D6362" s="65"/>
      <c r="E6362" s="65">
        <v>-1.4</v>
      </c>
      <c r="F6362" s="34"/>
      <c r="G6362" s="34"/>
      <c r="H6362" s="33"/>
      <c r="I6362" s="33"/>
      <c r="J6362" s="33"/>
      <c r="K6362" s="33"/>
    </row>
    <row r="6363" spans="1:11" outlineLevel="1" x14ac:dyDescent="0.2">
      <c r="A6363" s="31"/>
      <c r="B6363" s="32"/>
      <c r="C6363" s="71" t="s">
        <v>8348</v>
      </c>
      <c r="D6363" s="65"/>
      <c r="E6363" s="65">
        <v>18.72</v>
      </c>
      <c r="F6363" s="34"/>
      <c r="G6363" s="34"/>
      <c r="H6363" s="33"/>
      <c r="I6363" s="33"/>
      <c r="J6363" s="33"/>
      <c r="K6363" s="33"/>
    </row>
    <row r="6364" spans="1:11" outlineLevel="1" x14ac:dyDescent="0.2">
      <c r="A6364" s="31"/>
      <c r="B6364" s="32"/>
      <c r="C6364" s="71" t="s">
        <v>3633</v>
      </c>
      <c r="D6364" s="65"/>
      <c r="E6364" s="65">
        <v>-1.4</v>
      </c>
      <c r="F6364" s="34"/>
      <c r="G6364" s="34"/>
      <c r="H6364" s="33"/>
      <c r="I6364" s="33"/>
      <c r="J6364" s="33"/>
      <c r="K6364" s="33"/>
    </row>
    <row r="6365" spans="1:11" outlineLevel="1" x14ac:dyDescent="0.2">
      <c r="A6365" s="31"/>
      <c r="B6365" s="32"/>
      <c r="C6365" s="71" t="s">
        <v>8349</v>
      </c>
      <c r="D6365" s="65"/>
      <c r="E6365" s="65">
        <v>18.2</v>
      </c>
      <c r="F6365" s="34"/>
      <c r="G6365" s="34"/>
      <c r="H6365" s="33"/>
      <c r="I6365" s="33"/>
      <c r="J6365" s="33"/>
      <c r="K6365" s="33"/>
    </row>
    <row r="6366" spans="1:11" outlineLevel="1" x14ac:dyDescent="0.2">
      <c r="A6366" s="31"/>
      <c r="B6366" s="32"/>
      <c r="C6366" s="71" t="s">
        <v>3633</v>
      </c>
      <c r="D6366" s="65"/>
      <c r="E6366" s="65">
        <v>-1.4</v>
      </c>
      <c r="F6366" s="34"/>
      <c r="G6366" s="34"/>
      <c r="H6366" s="33"/>
      <c r="I6366" s="33"/>
      <c r="J6366" s="33"/>
      <c r="K6366" s="33"/>
    </row>
    <row r="6367" spans="1:11" outlineLevel="1" x14ac:dyDescent="0.2">
      <c r="A6367" s="31"/>
      <c r="B6367" s="32"/>
      <c r="C6367" s="71" t="s">
        <v>8350</v>
      </c>
      <c r="D6367" s="65"/>
      <c r="E6367" s="65">
        <v>14.56</v>
      </c>
      <c r="F6367" s="34"/>
      <c r="G6367" s="34"/>
      <c r="H6367" s="33"/>
      <c r="I6367" s="33"/>
      <c r="J6367" s="33"/>
      <c r="K6367" s="33"/>
    </row>
    <row r="6368" spans="1:11" outlineLevel="1" x14ac:dyDescent="0.2">
      <c r="A6368" s="31"/>
      <c r="B6368" s="32"/>
      <c r="C6368" s="71" t="s">
        <v>3635</v>
      </c>
      <c r="D6368" s="65"/>
      <c r="E6368" s="65">
        <v>-2.8</v>
      </c>
      <c r="F6368" s="34"/>
      <c r="G6368" s="34"/>
      <c r="H6368" s="33"/>
      <c r="I6368" s="33"/>
      <c r="J6368" s="33"/>
      <c r="K6368" s="33"/>
    </row>
    <row r="6369" spans="1:11" outlineLevel="1" x14ac:dyDescent="0.2">
      <c r="A6369" s="31"/>
      <c r="B6369" s="32"/>
      <c r="C6369" s="71" t="s">
        <v>1663</v>
      </c>
      <c r="D6369" s="65"/>
      <c r="E6369" s="65">
        <v>-1.6</v>
      </c>
      <c r="F6369" s="34"/>
      <c r="G6369" s="34"/>
      <c r="H6369" s="33"/>
      <c r="I6369" s="33"/>
      <c r="J6369" s="33"/>
      <c r="K6369" s="33"/>
    </row>
    <row r="6370" spans="1:11" outlineLevel="1" x14ac:dyDescent="0.2">
      <c r="A6370" s="31"/>
      <c r="B6370" s="32"/>
      <c r="C6370" s="71" t="s">
        <v>8351</v>
      </c>
      <c r="D6370" s="65"/>
      <c r="E6370" s="65">
        <v>18.72</v>
      </c>
      <c r="F6370" s="34"/>
      <c r="G6370" s="34"/>
      <c r="H6370" s="33"/>
      <c r="I6370" s="33"/>
      <c r="J6370" s="33"/>
      <c r="K6370" s="33"/>
    </row>
    <row r="6371" spans="1:11" outlineLevel="1" x14ac:dyDescent="0.2">
      <c r="A6371" s="31"/>
      <c r="B6371" s="32"/>
      <c r="C6371" s="71" t="s">
        <v>3633</v>
      </c>
      <c r="D6371" s="65"/>
      <c r="E6371" s="65">
        <v>-1.4</v>
      </c>
      <c r="F6371" s="34"/>
      <c r="G6371" s="34"/>
      <c r="H6371" s="33"/>
      <c r="I6371" s="33"/>
      <c r="J6371" s="33"/>
      <c r="K6371" s="33"/>
    </row>
    <row r="6372" spans="1:11" outlineLevel="1" x14ac:dyDescent="0.2">
      <c r="A6372" s="31"/>
      <c r="B6372" s="32"/>
      <c r="C6372" s="71" t="s">
        <v>8352</v>
      </c>
      <c r="D6372" s="65"/>
      <c r="E6372" s="65">
        <v>18.2</v>
      </c>
      <c r="F6372" s="34"/>
      <c r="G6372" s="34"/>
      <c r="H6372" s="33"/>
      <c r="I6372" s="33"/>
      <c r="J6372" s="33"/>
      <c r="K6372" s="33"/>
    </row>
    <row r="6373" spans="1:11" outlineLevel="1" x14ac:dyDescent="0.2">
      <c r="A6373" s="31"/>
      <c r="B6373" s="32"/>
      <c r="C6373" s="71" t="s">
        <v>3633</v>
      </c>
      <c r="D6373" s="65"/>
      <c r="E6373" s="65">
        <v>-1.4</v>
      </c>
      <c r="F6373" s="34"/>
      <c r="G6373" s="34"/>
      <c r="H6373" s="33"/>
      <c r="I6373" s="33"/>
      <c r="J6373" s="33"/>
      <c r="K6373" s="33"/>
    </row>
    <row r="6374" spans="1:11" outlineLevel="1" x14ac:dyDescent="0.2">
      <c r="A6374" s="31"/>
      <c r="B6374" s="32"/>
      <c r="C6374" s="71" t="s">
        <v>926</v>
      </c>
      <c r="D6374" s="65"/>
      <c r="E6374" s="65"/>
      <c r="F6374" s="34"/>
      <c r="G6374" s="34"/>
      <c r="H6374" s="33"/>
      <c r="I6374" s="33"/>
      <c r="J6374" s="33"/>
      <c r="K6374" s="33"/>
    </row>
    <row r="6375" spans="1:11" outlineLevel="1" x14ac:dyDescent="0.2">
      <c r="A6375" s="31"/>
      <c r="B6375" s="32"/>
      <c r="C6375" s="71" t="s">
        <v>8353</v>
      </c>
      <c r="D6375" s="65"/>
      <c r="E6375" s="65">
        <v>1.2</v>
      </c>
      <c r="F6375" s="34"/>
      <c r="G6375" s="34"/>
      <c r="H6375" s="33"/>
      <c r="I6375" s="33"/>
      <c r="J6375" s="33"/>
      <c r="K6375" s="33"/>
    </row>
    <row r="6376" spans="1:11" outlineLevel="1" x14ac:dyDescent="0.2">
      <c r="A6376" s="31"/>
      <c r="B6376" s="32"/>
      <c r="C6376" s="71" t="s">
        <v>8354</v>
      </c>
      <c r="D6376" s="65"/>
      <c r="E6376" s="65">
        <v>1.2</v>
      </c>
      <c r="F6376" s="34"/>
      <c r="G6376" s="34"/>
      <c r="H6376" s="33"/>
      <c r="I6376" s="33"/>
      <c r="J6376" s="33"/>
      <c r="K6376" s="33"/>
    </row>
    <row r="6377" spans="1:11" outlineLevel="1" x14ac:dyDescent="0.2">
      <c r="A6377" s="31"/>
      <c r="B6377" s="32"/>
      <c r="C6377" s="71" t="s">
        <v>8355</v>
      </c>
      <c r="D6377" s="65"/>
      <c r="E6377" s="65">
        <v>19.32</v>
      </c>
      <c r="F6377" s="34"/>
      <c r="G6377" s="34"/>
      <c r="H6377" s="33"/>
      <c r="I6377" s="33"/>
      <c r="J6377" s="33"/>
      <c r="K6377" s="33"/>
    </row>
    <row r="6378" spans="1:11" outlineLevel="1" x14ac:dyDescent="0.2">
      <c r="A6378" s="31"/>
      <c r="B6378" s="32"/>
      <c r="C6378" s="71" t="s">
        <v>3635</v>
      </c>
      <c r="D6378" s="65"/>
      <c r="E6378" s="65">
        <v>-2.8</v>
      </c>
      <c r="F6378" s="34"/>
      <c r="G6378" s="34"/>
      <c r="H6378" s="33"/>
      <c r="I6378" s="33"/>
      <c r="J6378" s="33"/>
      <c r="K6378" s="33"/>
    </row>
    <row r="6379" spans="1:11" outlineLevel="1" x14ac:dyDescent="0.2">
      <c r="A6379" s="31"/>
      <c r="B6379" s="32"/>
      <c r="C6379" s="71" t="s">
        <v>8356</v>
      </c>
      <c r="D6379" s="65"/>
      <c r="E6379" s="65">
        <v>15.68</v>
      </c>
      <c r="F6379" s="34"/>
      <c r="G6379" s="34"/>
      <c r="H6379" s="33"/>
      <c r="I6379" s="33"/>
      <c r="J6379" s="33"/>
      <c r="K6379" s="33"/>
    </row>
    <row r="6380" spans="1:11" outlineLevel="1" x14ac:dyDescent="0.2">
      <c r="A6380" s="31"/>
      <c r="B6380" s="32"/>
      <c r="C6380" s="71" t="s">
        <v>3635</v>
      </c>
      <c r="D6380" s="65"/>
      <c r="E6380" s="65">
        <v>-2.8</v>
      </c>
      <c r="F6380" s="34"/>
      <c r="G6380" s="34"/>
      <c r="H6380" s="33"/>
      <c r="I6380" s="33"/>
      <c r="J6380" s="33"/>
      <c r="K6380" s="33"/>
    </row>
    <row r="6381" spans="1:11" outlineLevel="1" x14ac:dyDescent="0.2">
      <c r="A6381" s="31"/>
      <c r="B6381" s="32"/>
      <c r="C6381" s="71" t="s">
        <v>8357</v>
      </c>
      <c r="D6381" s="65"/>
      <c r="E6381" s="65">
        <v>10.84</v>
      </c>
      <c r="F6381" s="34"/>
      <c r="G6381" s="34"/>
      <c r="H6381" s="33"/>
      <c r="I6381" s="33"/>
      <c r="J6381" s="33"/>
      <c r="K6381" s="33"/>
    </row>
    <row r="6382" spans="1:11" outlineLevel="1" x14ac:dyDescent="0.2">
      <c r="A6382" s="31"/>
      <c r="B6382" s="32"/>
      <c r="C6382" s="71" t="s">
        <v>3633</v>
      </c>
      <c r="D6382" s="65"/>
      <c r="E6382" s="65">
        <v>-1.4</v>
      </c>
      <c r="F6382" s="34"/>
      <c r="G6382" s="34"/>
      <c r="H6382" s="33"/>
      <c r="I6382" s="33"/>
      <c r="J6382" s="33"/>
      <c r="K6382" s="33"/>
    </row>
    <row r="6383" spans="1:11" outlineLevel="1" x14ac:dyDescent="0.2">
      <c r="A6383" s="31"/>
      <c r="B6383" s="32"/>
      <c r="C6383" s="71" t="s">
        <v>8358</v>
      </c>
      <c r="D6383" s="65"/>
      <c r="E6383" s="65">
        <v>17.8</v>
      </c>
      <c r="F6383" s="34"/>
      <c r="G6383" s="34"/>
      <c r="H6383" s="33"/>
      <c r="I6383" s="33"/>
      <c r="J6383" s="33"/>
      <c r="K6383" s="33"/>
    </row>
    <row r="6384" spans="1:11" outlineLevel="1" x14ac:dyDescent="0.2">
      <c r="A6384" s="31"/>
      <c r="B6384" s="32"/>
      <c r="C6384" s="71" t="s">
        <v>3635</v>
      </c>
      <c r="D6384" s="65"/>
      <c r="E6384" s="65">
        <v>-2.8</v>
      </c>
      <c r="F6384" s="34"/>
      <c r="G6384" s="34"/>
      <c r="H6384" s="33"/>
      <c r="I6384" s="33"/>
      <c r="J6384" s="33"/>
      <c r="K6384" s="33"/>
    </row>
    <row r="6385" spans="1:11" outlineLevel="1" x14ac:dyDescent="0.2">
      <c r="A6385" s="31"/>
      <c r="B6385" s="32"/>
      <c r="C6385" s="71" t="s">
        <v>8359</v>
      </c>
      <c r="D6385" s="65"/>
      <c r="E6385" s="65">
        <v>20.12</v>
      </c>
      <c r="F6385" s="34"/>
      <c r="G6385" s="34"/>
      <c r="H6385" s="33"/>
      <c r="I6385" s="33"/>
      <c r="J6385" s="33"/>
      <c r="K6385" s="33"/>
    </row>
    <row r="6386" spans="1:11" outlineLevel="1" x14ac:dyDescent="0.2">
      <c r="A6386" s="31"/>
      <c r="B6386" s="32"/>
      <c r="C6386" s="71" t="s">
        <v>3633</v>
      </c>
      <c r="D6386" s="65"/>
      <c r="E6386" s="65">
        <v>-1.4</v>
      </c>
      <c r="F6386" s="34"/>
      <c r="G6386" s="34"/>
      <c r="H6386" s="33"/>
      <c r="I6386" s="33"/>
      <c r="J6386" s="33"/>
      <c r="K6386" s="33"/>
    </row>
    <row r="6387" spans="1:11" outlineLevel="1" x14ac:dyDescent="0.2">
      <c r="A6387" s="31"/>
      <c r="B6387" s="32"/>
      <c r="C6387" s="71" t="s">
        <v>8360</v>
      </c>
      <c r="D6387" s="65"/>
      <c r="E6387" s="65">
        <v>16.760000000000002</v>
      </c>
      <c r="F6387" s="34"/>
      <c r="G6387" s="34"/>
      <c r="H6387" s="33"/>
      <c r="I6387" s="33"/>
      <c r="J6387" s="33"/>
      <c r="K6387" s="33"/>
    </row>
    <row r="6388" spans="1:11" outlineLevel="1" x14ac:dyDescent="0.2">
      <c r="A6388" s="31"/>
      <c r="B6388" s="32"/>
      <c r="C6388" s="71" t="s">
        <v>1174</v>
      </c>
      <c r="D6388" s="65"/>
      <c r="E6388" s="65">
        <v>-1.8</v>
      </c>
      <c r="F6388" s="34"/>
      <c r="G6388" s="34"/>
      <c r="H6388" s="33"/>
      <c r="I6388" s="33"/>
      <c r="J6388" s="33"/>
      <c r="K6388" s="33"/>
    </row>
    <row r="6389" spans="1:11" outlineLevel="1" x14ac:dyDescent="0.2">
      <c r="A6389" s="31"/>
      <c r="B6389" s="32"/>
      <c r="C6389" s="71" t="s">
        <v>8361</v>
      </c>
      <c r="D6389" s="65"/>
      <c r="E6389" s="65">
        <v>1.2</v>
      </c>
      <c r="F6389" s="34"/>
      <c r="G6389" s="34"/>
      <c r="H6389" s="33"/>
      <c r="I6389" s="33"/>
      <c r="J6389" s="33"/>
      <c r="K6389" s="33"/>
    </row>
    <row r="6390" spans="1:11" outlineLevel="1" x14ac:dyDescent="0.2">
      <c r="A6390" s="31"/>
      <c r="B6390" s="32"/>
      <c r="C6390" s="71" t="s">
        <v>8362</v>
      </c>
      <c r="D6390" s="65"/>
      <c r="E6390" s="65">
        <v>1.56</v>
      </c>
      <c r="F6390" s="34"/>
      <c r="G6390" s="34"/>
      <c r="H6390" s="33"/>
      <c r="I6390" s="33"/>
      <c r="J6390" s="33"/>
      <c r="K6390" s="33"/>
    </row>
    <row r="6391" spans="1:11" outlineLevel="1" x14ac:dyDescent="0.2">
      <c r="A6391" s="31"/>
      <c r="B6391" s="32"/>
      <c r="C6391" s="71" t="s">
        <v>8363</v>
      </c>
      <c r="D6391" s="65"/>
      <c r="E6391" s="65">
        <v>1.2</v>
      </c>
      <c r="F6391" s="34"/>
      <c r="G6391" s="34"/>
      <c r="H6391" s="33"/>
      <c r="I6391" s="33"/>
      <c r="J6391" s="33"/>
      <c r="K6391" s="33"/>
    </row>
    <row r="6392" spans="1:11" outlineLevel="1" x14ac:dyDescent="0.2">
      <c r="A6392" s="31"/>
      <c r="B6392" s="32"/>
      <c r="C6392" s="71" t="s">
        <v>8364</v>
      </c>
      <c r="D6392" s="65"/>
      <c r="E6392" s="65">
        <v>1.98</v>
      </c>
      <c r="F6392" s="34"/>
      <c r="G6392" s="34"/>
      <c r="H6392" s="33"/>
      <c r="I6392" s="33"/>
      <c r="J6392" s="33"/>
      <c r="K6392" s="33"/>
    </row>
    <row r="6393" spans="1:11" outlineLevel="1" x14ac:dyDescent="0.2">
      <c r="A6393" s="31"/>
      <c r="B6393" s="32"/>
      <c r="C6393" s="71" t="s">
        <v>8365</v>
      </c>
      <c r="D6393" s="65"/>
      <c r="E6393" s="65">
        <v>2.2799999999999998</v>
      </c>
      <c r="F6393" s="34"/>
      <c r="G6393" s="34"/>
      <c r="H6393" s="33"/>
      <c r="I6393" s="33"/>
      <c r="J6393" s="33"/>
      <c r="K6393" s="33"/>
    </row>
    <row r="6394" spans="1:11" outlineLevel="1" x14ac:dyDescent="0.2">
      <c r="A6394" s="31"/>
      <c r="B6394" s="32"/>
      <c r="C6394" s="71" t="s">
        <v>8366</v>
      </c>
      <c r="D6394" s="65"/>
      <c r="E6394" s="65">
        <v>1.944</v>
      </c>
      <c r="F6394" s="34"/>
      <c r="G6394" s="34"/>
      <c r="H6394" s="33"/>
      <c r="I6394" s="33"/>
      <c r="J6394" s="33"/>
      <c r="K6394" s="33"/>
    </row>
    <row r="6395" spans="1:11" outlineLevel="1" x14ac:dyDescent="0.2">
      <c r="A6395" s="31"/>
      <c r="B6395" s="32"/>
      <c r="C6395" s="71" t="s">
        <v>938</v>
      </c>
      <c r="D6395" s="65"/>
      <c r="E6395" s="65"/>
      <c r="F6395" s="34"/>
      <c r="G6395" s="34"/>
      <c r="H6395" s="33"/>
      <c r="I6395" s="33"/>
      <c r="J6395" s="33"/>
      <c r="K6395" s="33"/>
    </row>
    <row r="6396" spans="1:11" outlineLevel="1" x14ac:dyDescent="0.2">
      <c r="A6396" s="31"/>
      <c r="B6396" s="32"/>
      <c r="C6396" s="71" t="s">
        <v>8367</v>
      </c>
      <c r="D6396" s="65"/>
      <c r="E6396" s="65">
        <v>1.2</v>
      </c>
      <c r="F6396" s="34"/>
      <c r="G6396" s="34"/>
      <c r="H6396" s="33"/>
      <c r="I6396" s="33"/>
      <c r="J6396" s="33"/>
      <c r="K6396" s="33"/>
    </row>
    <row r="6397" spans="1:11" outlineLevel="1" x14ac:dyDescent="0.2">
      <c r="A6397" s="31"/>
      <c r="B6397" s="32"/>
      <c r="C6397" s="71" t="s">
        <v>8368</v>
      </c>
      <c r="D6397" s="65"/>
      <c r="E6397" s="65">
        <v>18.760000000000002</v>
      </c>
      <c r="F6397" s="34"/>
      <c r="G6397" s="34"/>
      <c r="H6397" s="33"/>
      <c r="I6397" s="33"/>
      <c r="J6397" s="33"/>
      <c r="K6397" s="33"/>
    </row>
    <row r="6398" spans="1:11" outlineLevel="1" x14ac:dyDescent="0.2">
      <c r="A6398" s="31"/>
      <c r="B6398" s="32"/>
      <c r="C6398" s="71" t="s">
        <v>3635</v>
      </c>
      <c r="D6398" s="65"/>
      <c r="E6398" s="65">
        <v>-2.8</v>
      </c>
      <c r="F6398" s="34"/>
      <c r="G6398" s="34"/>
      <c r="H6398" s="33"/>
      <c r="I6398" s="33"/>
      <c r="J6398" s="33"/>
      <c r="K6398" s="33"/>
    </row>
    <row r="6399" spans="1:11" outlineLevel="1" x14ac:dyDescent="0.2">
      <c r="A6399" s="31"/>
      <c r="B6399" s="32"/>
      <c r="C6399" s="71" t="s">
        <v>8369</v>
      </c>
      <c r="D6399" s="65"/>
      <c r="E6399" s="65">
        <v>15.4</v>
      </c>
      <c r="F6399" s="34"/>
      <c r="G6399" s="34"/>
      <c r="H6399" s="33"/>
      <c r="I6399" s="33"/>
      <c r="J6399" s="33"/>
      <c r="K6399" s="33"/>
    </row>
    <row r="6400" spans="1:11" outlineLevel="1" x14ac:dyDescent="0.2">
      <c r="A6400" s="31"/>
      <c r="B6400" s="32"/>
      <c r="C6400" s="71" t="s">
        <v>3633</v>
      </c>
      <c r="D6400" s="65"/>
      <c r="E6400" s="65">
        <v>-1.4</v>
      </c>
      <c r="F6400" s="34"/>
      <c r="G6400" s="34"/>
      <c r="H6400" s="33"/>
      <c r="I6400" s="33"/>
      <c r="J6400" s="33"/>
      <c r="K6400" s="33"/>
    </row>
    <row r="6401" spans="1:11" outlineLevel="1" x14ac:dyDescent="0.2">
      <c r="A6401" s="31"/>
      <c r="B6401" s="32"/>
      <c r="C6401" s="71" t="s">
        <v>8370</v>
      </c>
      <c r="D6401" s="65"/>
      <c r="E6401" s="65">
        <v>10.68</v>
      </c>
      <c r="F6401" s="34"/>
      <c r="G6401" s="34"/>
      <c r="H6401" s="33"/>
      <c r="I6401" s="33"/>
      <c r="J6401" s="33"/>
      <c r="K6401" s="33"/>
    </row>
    <row r="6402" spans="1:11" outlineLevel="1" x14ac:dyDescent="0.2">
      <c r="A6402" s="31"/>
      <c r="B6402" s="32"/>
      <c r="C6402" s="71" t="s">
        <v>3633</v>
      </c>
      <c r="D6402" s="65"/>
      <c r="E6402" s="65">
        <v>-1.4</v>
      </c>
      <c r="F6402" s="34"/>
      <c r="G6402" s="34"/>
      <c r="H6402" s="33"/>
      <c r="I6402" s="33"/>
      <c r="J6402" s="33"/>
      <c r="K6402" s="33"/>
    </row>
    <row r="6403" spans="1:11" outlineLevel="1" x14ac:dyDescent="0.2">
      <c r="A6403" s="31"/>
      <c r="B6403" s="32"/>
      <c r="C6403" s="71" t="s">
        <v>8371</v>
      </c>
      <c r="D6403" s="65"/>
      <c r="E6403" s="65">
        <v>18.399999999999999</v>
      </c>
      <c r="F6403" s="34"/>
      <c r="G6403" s="34"/>
      <c r="H6403" s="33"/>
      <c r="I6403" s="33"/>
      <c r="J6403" s="33"/>
      <c r="K6403" s="33"/>
    </row>
    <row r="6404" spans="1:11" outlineLevel="1" x14ac:dyDescent="0.2">
      <c r="A6404" s="31"/>
      <c r="B6404" s="32"/>
      <c r="C6404" s="71" t="s">
        <v>3635</v>
      </c>
      <c r="D6404" s="65"/>
      <c r="E6404" s="65">
        <v>-2.8</v>
      </c>
      <c r="F6404" s="34"/>
      <c r="G6404" s="34"/>
      <c r="H6404" s="33"/>
      <c r="I6404" s="33"/>
      <c r="J6404" s="33"/>
      <c r="K6404" s="33"/>
    </row>
    <row r="6405" spans="1:11" outlineLevel="1" x14ac:dyDescent="0.2">
      <c r="A6405" s="31"/>
      <c r="B6405" s="32"/>
      <c r="C6405" s="71" t="s">
        <v>8372</v>
      </c>
      <c r="D6405" s="65"/>
      <c r="E6405" s="65">
        <v>27.92</v>
      </c>
      <c r="F6405" s="34"/>
      <c r="G6405" s="34"/>
      <c r="H6405" s="33"/>
      <c r="I6405" s="33"/>
      <c r="J6405" s="33"/>
      <c r="K6405" s="33"/>
    </row>
    <row r="6406" spans="1:11" outlineLevel="1" x14ac:dyDescent="0.2">
      <c r="A6406" s="31"/>
      <c r="B6406" s="32"/>
      <c r="C6406" s="71" t="s">
        <v>3633</v>
      </c>
      <c r="D6406" s="65"/>
      <c r="E6406" s="65">
        <v>-1.4</v>
      </c>
      <c r="F6406" s="34"/>
      <c r="G6406" s="34"/>
      <c r="H6406" s="33"/>
      <c r="I6406" s="33"/>
      <c r="J6406" s="33"/>
      <c r="K6406" s="33"/>
    </row>
    <row r="6407" spans="1:11" outlineLevel="1" x14ac:dyDescent="0.2">
      <c r="A6407" s="31"/>
      <c r="B6407" s="32"/>
      <c r="C6407" s="71" t="s">
        <v>8373</v>
      </c>
      <c r="D6407" s="65"/>
      <c r="E6407" s="65">
        <v>16.600000000000001</v>
      </c>
      <c r="F6407" s="34"/>
      <c r="G6407" s="34"/>
      <c r="H6407" s="33"/>
      <c r="I6407" s="33"/>
      <c r="J6407" s="33"/>
      <c r="K6407" s="33"/>
    </row>
    <row r="6408" spans="1:11" outlineLevel="1" x14ac:dyDescent="0.2">
      <c r="A6408" s="31"/>
      <c r="B6408" s="32"/>
      <c r="C6408" s="71" t="s">
        <v>1174</v>
      </c>
      <c r="D6408" s="65"/>
      <c r="E6408" s="65">
        <v>-1.8</v>
      </c>
      <c r="F6408" s="34"/>
      <c r="G6408" s="34"/>
      <c r="H6408" s="33"/>
      <c r="I6408" s="33"/>
      <c r="J6408" s="33"/>
      <c r="K6408" s="33"/>
    </row>
    <row r="6409" spans="1:11" outlineLevel="1" x14ac:dyDescent="0.2">
      <c r="A6409" s="31"/>
      <c r="B6409" s="32"/>
      <c r="C6409" s="71" t="s">
        <v>8374</v>
      </c>
      <c r="D6409" s="65"/>
      <c r="E6409" s="65">
        <v>1.968</v>
      </c>
      <c r="F6409" s="34"/>
      <c r="G6409" s="34"/>
      <c r="H6409" s="33"/>
      <c r="I6409" s="33"/>
      <c r="J6409" s="33"/>
      <c r="K6409" s="33"/>
    </row>
    <row r="6410" spans="1:11" outlineLevel="1" x14ac:dyDescent="0.2">
      <c r="A6410" s="31"/>
      <c r="B6410" s="32"/>
      <c r="C6410" s="71" t="s">
        <v>8375</v>
      </c>
      <c r="D6410" s="65"/>
      <c r="E6410" s="65">
        <v>1.5840000000000001</v>
      </c>
      <c r="F6410" s="34"/>
      <c r="G6410" s="34"/>
      <c r="H6410" s="33"/>
      <c r="I6410" s="33"/>
      <c r="J6410" s="33"/>
      <c r="K6410" s="33"/>
    </row>
    <row r="6411" spans="1:11" outlineLevel="1" x14ac:dyDescent="0.2">
      <c r="A6411" s="31"/>
      <c r="B6411" s="32"/>
      <c r="C6411" s="71" t="s">
        <v>8376</v>
      </c>
      <c r="D6411" s="65"/>
      <c r="E6411" s="65">
        <v>1.98</v>
      </c>
      <c r="F6411" s="34"/>
      <c r="G6411" s="34"/>
      <c r="H6411" s="33"/>
      <c r="I6411" s="33"/>
      <c r="J6411" s="33"/>
      <c r="K6411" s="33"/>
    </row>
    <row r="6412" spans="1:11" outlineLevel="1" x14ac:dyDescent="0.2">
      <c r="A6412" s="31"/>
      <c r="B6412" s="32"/>
      <c r="C6412" s="71" t="s">
        <v>950</v>
      </c>
      <c r="D6412" s="65"/>
      <c r="E6412" s="65"/>
      <c r="F6412" s="34"/>
      <c r="G6412" s="34"/>
      <c r="H6412" s="33"/>
      <c r="I6412" s="33"/>
      <c r="J6412" s="33"/>
      <c r="K6412" s="33"/>
    </row>
    <row r="6413" spans="1:11" outlineLevel="1" x14ac:dyDescent="0.2">
      <c r="A6413" s="31"/>
      <c r="B6413" s="32"/>
      <c r="C6413" s="71" t="s">
        <v>8377</v>
      </c>
      <c r="D6413" s="65"/>
      <c r="E6413" s="65">
        <v>17.8</v>
      </c>
      <c r="F6413" s="34"/>
      <c r="G6413" s="34"/>
      <c r="H6413" s="33"/>
      <c r="I6413" s="33"/>
      <c r="J6413" s="33"/>
      <c r="K6413" s="33"/>
    </row>
    <row r="6414" spans="1:11" outlineLevel="1" x14ac:dyDescent="0.2">
      <c r="A6414" s="31"/>
      <c r="B6414" s="32"/>
      <c r="C6414" s="71" t="s">
        <v>3635</v>
      </c>
      <c r="D6414" s="65"/>
      <c r="E6414" s="65">
        <v>-2.8</v>
      </c>
      <c r="F6414" s="34"/>
      <c r="G6414" s="34"/>
      <c r="H6414" s="33"/>
      <c r="I6414" s="33"/>
      <c r="J6414" s="33"/>
      <c r="K6414" s="33"/>
    </row>
    <row r="6415" spans="1:11" outlineLevel="1" x14ac:dyDescent="0.2">
      <c r="A6415" s="31"/>
      <c r="B6415" s="32"/>
      <c r="C6415" s="71" t="s">
        <v>8378</v>
      </c>
      <c r="D6415" s="65"/>
      <c r="E6415" s="65">
        <v>14.2</v>
      </c>
      <c r="F6415" s="34"/>
      <c r="G6415" s="34"/>
      <c r="H6415" s="33"/>
      <c r="I6415" s="33"/>
      <c r="J6415" s="33"/>
      <c r="K6415" s="33"/>
    </row>
    <row r="6416" spans="1:11" outlineLevel="1" x14ac:dyDescent="0.2">
      <c r="A6416" s="31"/>
      <c r="B6416" s="32"/>
      <c r="C6416" s="71" t="s">
        <v>3635</v>
      </c>
      <c r="D6416" s="65"/>
      <c r="E6416" s="65">
        <v>-2.8</v>
      </c>
      <c r="F6416" s="34"/>
      <c r="G6416" s="34"/>
      <c r="H6416" s="33"/>
      <c r="I6416" s="33"/>
      <c r="J6416" s="33"/>
      <c r="K6416" s="33"/>
    </row>
    <row r="6417" spans="1:11" outlineLevel="1" x14ac:dyDescent="0.2">
      <c r="A6417" s="31"/>
      <c r="B6417" s="32"/>
      <c r="C6417" s="71" t="s">
        <v>8379</v>
      </c>
      <c r="D6417" s="65"/>
      <c r="E6417" s="65">
        <v>10</v>
      </c>
      <c r="F6417" s="34"/>
      <c r="G6417" s="34"/>
      <c r="H6417" s="33"/>
      <c r="I6417" s="33"/>
      <c r="J6417" s="33"/>
      <c r="K6417" s="33"/>
    </row>
    <row r="6418" spans="1:11" outlineLevel="1" x14ac:dyDescent="0.2">
      <c r="A6418" s="31"/>
      <c r="B6418" s="32"/>
      <c r="C6418" s="71" t="s">
        <v>3633</v>
      </c>
      <c r="D6418" s="65"/>
      <c r="E6418" s="65">
        <v>-1.4</v>
      </c>
      <c r="F6418" s="34"/>
      <c r="G6418" s="34"/>
      <c r="H6418" s="33"/>
      <c r="I6418" s="33"/>
      <c r="J6418" s="33"/>
      <c r="K6418" s="33"/>
    </row>
    <row r="6419" spans="1:11" outlineLevel="1" x14ac:dyDescent="0.2">
      <c r="A6419" s="31"/>
      <c r="B6419" s="32"/>
      <c r="C6419" s="71" t="s">
        <v>8380</v>
      </c>
      <c r="D6419" s="65"/>
      <c r="E6419" s="65">
        <v>20.76</v>
      </c>
      <c r="F6419" s="34"/>
      <c r="G6419" s="34"/>
      <c r="H6419" s="33"/>
      <c r="I6419" s="33"/>
      <c r="J6419" s="33"/>
      <c r="K6419" s="33"/>
    </row>
    <row r="6420" spans="1:11" outlineLevel="1" x14ac:dyDescent="0.2">
      <c r="A6420" s="31"/>
      <c r="B6420" s="32"/>
      <c r="C6420" s="71" t="s">
        <v>3635</v>
      </c>
      <c r="D6420" s="65"/>
      <c r="E6420" s="65">
        <v>-2.8</v>
      </c>
      <c r="F6420" s="34"/>
      <c r="G6420" s="34"/>
      <c r="H6420" s="33"/>
      <c r="I6420" s="33"/>
      <c r="J6420" s="33"/>
      <c r="K6420" s="33"/>
    </row>
    <row r="6421" spans="1:11" outlineLevel="1" x14ac:dyDescent="0.2">
      <c r="A6421" s="31"/>
      <c r="B6421" s="32"/>
      <c r="C6421" s="71" t="s">
        <v>8381</v>
      </c>
      <c r="D6421" s="65"/>
      <c r="E6421" s="65">
        <v>24.64</v>
      </c>
      <c r="F6421" s="34"/>
      <c r="G6421" s="34"/>
      <c r="H6421" s="33"/>
      <c r="I6421" s="33"/>
      <c r="J6421" s="33"/>
      <c r="K6421" s="33"/>
    </row>
    <row r="6422" spans="1:11" outlineLevel="1" x14ac:dyDescent="0.2">
      <c r="A6422" s="31"/>
      <c r="B6422" s="32"/>
      <c r="C6422" s="71" t="s">
        <v>3633</v>
      </c>
      <c r="D6422" s="65"/>
      <c r="E6422" s="65">
        <v>-1.4</v>
      </c>
      <c r="F6422" s="34"/>
      <c r="G6422" s="34"/>
      <c r="H6422" s="33"/>
      <c r="I6422" s="33"/>
      <c r="J6422" s="33"/>
      <c r="K6422" s="33"/>
    </row>
    <row r="6423" spans="1:11" outlineLevel="1" x14ac:dyDescent="0.2">
      <c r="A6423" s="31"/>
      <c r="B6423" s="32"/>
      <c r="C6423" s="71" t="s">
        <v>8382</v>
      </c>
      <c r="D6423" s="65"/>
      <c r="E6423" s="65">
        <v>17.48</v>
      </c>
      <c r="F6423" s="34"/>
      <c r="G6423" s="34"/>
      <c r="H6423" s="33"/>
      <c r="I6423" s="33"/>
      <c r="J6423" s="33"/>
      <c r="K6423" s="33"/>
    </row>
    <row r="6424" spans="1:11" outlineLevel="1" x14ac:dyDescent="0.2">
      <c r="A6424" s="31"/>
      <c r="B6424" s="32"/>
      <c r="C6424" s="71" t="s">
        <v>1174</v>
      </c>
      <c r="D6424" s="65"/>
      <c r="E6424" s="65">
        <v>-1.8</v>
      </c>
      <c r="F6424" s="34"/>
      <c r="G6424" s="34"/>
      <c r="H6424" s="33"/>
      <c r="I6424" s="33"/>
      <c r="J6424" s="33"/>
      <c r="K6424" s="33"/>
    </row>
    <row r="6425" spans="1:11" outlineLevel="1" x14ac:dyDescent="0.2">
      <c r="A6425" s="31"/>
      <c r="B6425" s="32"/>
      <c r="C6425" s="71" t="s">
        <v>8383</v>
      </c>
      <c r="D6425" s="65"/>
      <c r="E6425" s="65">
        <v>1.2</v>
      </c>
      <c r="F6425" s="34"/>
      <c r="G6425" s="34"/>
      <c r="H6425" s="33"/>
      <c r="I6425" s="33"/>
      <c r="J6425" s="33"/>
      <c r="K6425" s="33"/>
    </row>
    <row r="6426" spans="1:11" outlineLevel="1" x14ac:dyDescent="0.2">
      <c r="A6426" s="31"/>
      <c r="B6426" s="32"/>
      <c r="C6426" s="71" t="s">
        <v>8384</v>
      </c>
      <c r="D6426" s="65"/>
      <c r="E6426" s="65">
        <v>1.2</v>
      </c>
      <c r="F6426" s="34"/>
      <c r="G6426" s="34"/>
      <c r="H6426" s="33"/>
      <c r="I6426" s="33"/>
      <c r="J6426" s="33"/>
      <c r="K6426" s="33"/>
    </row>
    <row r="6427" spans="1:11" outlineLevel="1" x14ac:dyDescent="0.2">
      <c r="A6427" s="31"/>
      <c r="B6427" s="32"/>
      <c r="C6427" s="71" t="s">
        <v>8385</v>
      </c>
      <c r="D6427" s="65"/>
      <c r="E6427" s="65">
        <v>1.8839999999999999</v>
      </c>
      <c r="F6427" s="34"/>
      <c r="G6427" s="34"/>
      <c r="H6427" s="33"/>
      <c r="I6427" s="33"/>
      <c r="J6427" s="33"/>
      <c r="K6427" s="33"/>
    </row>
    <row r="6428" spans="1:11" outlineLevel="1" x14ac:dyDescent="0.2">
      <c r="A6428" s="31"/>
      <c r="B6428" s="32"/>
      <c r="C6428" s="71" t="s">
        <v>8386</v>
      </c>
      <c r="D6428" s="65"/>
      <c r="E6428" s="65">
        <v>1.2</v>
      </c>
      <c r="F6428" s="34"/>
      <c r="G6428" s="34"/>
      <c r="H6428" s="33"/>
      <c r="I6428" s="33"/>
      <c r="J6428" s="33"/>
      <c r="K6428" s="33"/>
    </row>
    <row r="6429" spans="1:11" outlineLevel="1" x14ac:dyDescent="0.2">
      <c r="A6429" s="31"/>
      <c r="B6429" s="32"/>
      <c r="C6429" s="71" t="s">
        <v>997</v>
      </c>
      <c r="D6429" s="65"/>
      <c r="E6429" s="65"/>
      <c r="F6429" s="34"/>
      <c r="G6429" s="34"/>
      <c r="H6429" s="33"/>
      <c r="I6429" s="33"/>
      <c r="J6429" s="33"/>
      <c r="K6429" s="33"/>
    </row>
    <row r="6430" spans="1:11" outlineLevel="1" x14ac:dyDescent="0.2">
      <c r="A6430" s="31"/>
      <c r="B6430" s="32"/>
      <c r="C6430" s="71" t="s">
        <v>8387</v>
      </c>
      <c r="D6430" s="65"/>
      <c r="E6430" s="65">
        <v>1.2</v>
      </c>
      <c r="F6430" s="34"/>
      <c r="G6430" s="34"/>
      <c r="H6430" s="33"/>
      <c r="I6430" s="33"/>
      <c r="J6430" s="33"/>
      <c r="K6430" s="33"/>
    </row>
    <row r="6431" spans="1:11" outlineLevel="1" x14ac:dyDescent="0.2">
      <c r="A6431" s="31"/>
      <c r="B6431" s="32"/>
      <c r="C6431" s="71" t="s">
        <v>8388</v>
      </c>
      <c r="D6431" s="65"/>
      <c r="E6431" s="65">
        <v>1.2</v>
      </c>
      <c r="F6431" s="34"/>
      <c r="G6431" s="34"/>
      <c r="H6431" s="33"/>
      <c r="I6431" s="33"/>
      <c r="J6431" s="33"/>
      <c r="K6431" s="33"/>
    </row>
    <row r="6432" spans="1:11" outlineLevel="1" x14ac:dyDescent="0.2">
      <c r="A6432" s="31"/>
      <c r="B6432" s="32"/>
      <c r="C6432" s="71" t="s">
        <v>8389</v>
      </c>
      <c r="D6432" s="65"/>
      <c r="E6432" s="65">
        <v>1.2</v>
      </c>
      <c r="F6432" s="34"/>
      <c r="G6432" s="34"/>
      <c r="H6432" s="33"/>
      <c r="I6432" s="33"/>
      <c r="J6432" s="33"/>
      <c r="K6432" s="33"/>
    </row>
    <row r="6433" spans="1:11" outlineLevel="1" x14ac:dyDescent="0.2">
      <c r="A6433" s="31"/>
      <c r="B6433" s="32"/>
      <c r="C6433" s="71" t="s">
        <v>8390</v>
      </c>
      <c r="D6433" s="65"/>
      <c r="E6433" s="65">
        <v>19.72</v>
      </c>
      <c r="F6433" s="34"/>
      <c r="G6433" s="34"/>
      <c r="H6433" s="33"/>
      <c r="I6433" s="33"/>
      <c r="J6433" s="33"/>
      <c r="K6433" s="33"/>
    </row>
    <row r="6434" spans="1:11" outlineLevel="1" x14ac:dyDescent="0.2">
      <c r="A6434" s="31"/>
      <c r="B6434" s="32"/>
      <c r="C6434" s="71" t="s">
        <v>3635</v>
      </c>
      <c r="D6434" s="65"/>
      <c r="E6434" s="65">
        <v>-2.8</v>
      </c>
      <c r="F6434" s="34"/>
      <c r="G6434" s="34"/>
      <c r="H6434" s="33"/>
      <c r="I6434" s="33"/>
      <c r="J6434" s="33"/>
      <c r="K6434" s="33"/>
    </row>
    <row r="6435" spans="1:11" outlineLevel="1" x14ac:dyDescent="0.2">
      <c r="A6435" s="31"/>
      <c r="B6435" s="32"/>
      <c r="C6435" s="71" t="s">
        <v>8391</v>
      </c>
      <c r="D6435" s="65"/>
      <c r="E6435" s="65">
        <v>28.92</v>
      </c>
      <c r="F6435" s="34"/>
      <c r="G6435" s="34"/>
      <c r="H6435" s="33"/>
      <c r="I6435" s="33"/>
      <c r="J6435" s="33"/>
      <c r="K6435" s="33"/>
    </row>
    <row r="6436" spans="1:11" outlineLevel="1" x14ac:dyDescent="0.2">
      <c r="A6436" s="31"/>
      <c r="B6436" s="32"/>
      <c r="C6436" s="71" t="s">
        <v>3633</v>
      </c>
      <c r="D6436" s="65"/>
      <c r="E6436" s="65">
        <v>-1.4</v>
      </c>
      <c r="F6436" s="34"/>
      <c r="G6436" s="34"/>
      <c r="H6436" s="33"/>
      <c r="I6436" s="33"/>
      <c r="J6436" s="33"/>
      <c r="K6436" s="33"/>
    </row>
    <row r="6437" spans="1:11" outlineLevel="1" x14ac:dyDescent="0.2">
      <c r="A6437" s="31"/>
      <c r="B6437" s="32"/>
      <c r="C6437" s="71" t="s">
        <v>8392</v>
      </c>
      <c r="D6437" s="65"/>
      <c r="E6437" s="65">
        <v>19.48</v>
      </c>
      <c r="F6437" s="34"/>
      <c r="G6437" s="34"/>
      <c r="H6437" s="33"/>
      <c r="I6437" s="33"/>
      <c r="J6437" s="33"/>
      <c r="K6437" s="33"/>
    </row>
    <row r="6438" spans="1:11" outlineLevel="1" x14ac:dyDescent="0.2">
      <c r="A6438" s="31"/>
      <c r="B6438" s="32"/>
      <c r="C6438" s="71" t="s">
        <v>3635</v>
      </c>
      <c r="D6438" s="65"/>
      <c r="E6438" s="65">
        <v>-2.8</v>
      </c>
      <c r="F6438" s="34"/>
      <c r="G6438" s="34"/>
      <c r="H6438" s="33"/>
      <c r="I6438" s="33"/>
      <c r="J6438" s="33"/>
      <c r="K6438" s="33"/>
    </row>
    <row r="6439" spans="1:11" outlineLevel="1" x14ac:dyDescent="0.2">
      <c r="A6439" s="31"/>
      <c r="B6439" s="32"/>
      <c r="C6439" s="71" t="s">
        <v>8393</v>
      </c>
      <c r="D6439" s="65"/>
      <c r="E6439" s="65">
        <v>15.04</v>
      </c>
      <c r="F6439" s="34"/>
      <c r="G6439" s="34"/>
      <c r="H6439" s="33"/>
      <c r="I6439" s="33"/>
      <c r="J6439" s="33"/>
      <c r="K6439" s="33"/>
    </row>
    <row r="6440" spans="1:11" outlineLevel="1" x14ac:dyDescent="0.2">
      <c r="A6440" s="31"/>
      <c r="B6440" s="32"/>
      <c r="C6440" s="71" t="s">
        <v>3635</v>
      </c>
      <c r="D6440" s="65"/>
      <c r="E6440" s="65">
        <v>-2.8</v>
      </c>
      <c r="F6440" s="34"/>
      <c r="G6440" s="34"/>
      <c r="H6440" s="33"/>
      <c r="I6440" s="33"/>
      <c r="J6440" s="33"/>
      <c r="K6440" s="33"/>
    </row>
    <row r="6441" spans="1:11" outlineLevel="1" x14ac:dyDescent="0.2">
      <c r="A6441" s="31"/>
      <c r="B6441" s="32"/>
      <c r="C6441" s="71" t="s">
        <v>8394</v>
      </c>
      <c r="D6441" s="65"/>
      <c r="E6441" s="65">
        <v>10.4</v>
      </c>
      <c r="F6441" s="34"/>
      <c r="G6441" s="34"/>
      <c r="H6441" s="33"/>
      <c r="I6441" s="33"/>
      <c r="J6441" s="33"/>
      <c r="K6441" s="33"/>
    </row>
    <row r="6442" spans="1:11" outlineLevel="1" x14ac:dyDescent="0.2">
      <c r="A6442" s="31"/>
      <c r="B6442" s="32"/>
      <c r="C6442" s="71" t="s">
        <v>3633</v>
      </c>
      <c r="D6442" s="65"/>
      <c r="E6442" s="65">
        <v>-1.4</v>
      </c>
      <c r="F6442" s="34"/>
      <c r="G6442" s="34"/>
      <c r="H6442" s="33"/>
      <c r="I6442" s="33"/>
      <c r="J6442" s="33"/>
      <c r="K6442" s="33"/>
    </row>
    <row r="6443" spans="1:11" outlineLevel="1" x14ac:dyDescent="0.2">
      <c r="A6443" s="31"/>
      <c r="B6443" s="32"/>
      <c r="C6443" s="71" t="s">
        <v>8395</v>
      </c>
      <c r="D6443" s="65"/>
      <c r="E6443" s="65">
        <v>17.36</v>
      </c>
      <c r="F6443" s="34"/>
      <c r="G6443" s="34"/>
      <c r="H6443" s="33"/>
      <c r="I6443" s="33"/>
      <c r="J6443" s="33"/>
      <c r="K6443" s="33"/>
    </row>
    <row r="6444" spans="1:11" outlineLevel="1" x14ac:dyDescent="0.2">
      <c r="A6444" s="31"/>
      <c r="B6444" s="32"/>
      <c r="C6444" s="71" t="s">
        <v>1663</v>
      </c>
      <c r="D6444" s="65"/>
      <c r="E6444" s="65">
        <v>-1.6</v>
      </c>
      <c r="F6444" s="34"/>
      <c r="G6444" s="34"/>
      <c r="H6444" s="33"/>
      <c r="I6444" s="33"/>
      <c r="J6444" s="33"/>
      <c r="K6444" s="33"/>
    </row>
    <row r="6445" spans="1:11" outlineLevel="1" x14ac:dyDescent="0.2">
      <c r="A6445" s="31"/>
      <c r="B6445" s="32"/>
      <c r="C6445" s="71" t="s">
        <v>8396</v>
      </c>
      <c r="D6445" s="65"/>
      <c r="E6445" s="65">
        <v>10.96</v>
      </c>
      <c r="F6445" s="34"/>
      <c r="G6445" s="34"/>
      <c r="H6445" s="33"/>
      <c r="I6445" s="33"/>
      <c r="J6445" s="33"/>
      <c r="K6445" s="33"/>
    </row>
    <row r="6446" spans="1:11" outlineLevel="1" x14ac:dyDescent="0.2">
      <c r="A6446" s="31"/>
      <c r="B6446" s="32"/>
      <c r="C6446" s="71" t="s">
        <v>1663</v>
      </c>
      <c r="D6446" s="65"/>
      <c r="E6446" s="65">
        <v>-1.6</v>
      </c>
      <c r="F6446" s="34"/>
      <c r="G6446" s="34"/>
      <c r="H6446" s="33"/>
      <c r="I6446" s="33"/>
      <c r="J6446" s="33"/>
      <c r="K6446" s="33"/>
    </row>
    <row r="6447" spans="1:11" outlineLevel="1" x14ac:dyDescent="0.2">
      <c r="A6447" s="31"/>
      <c r="B6447" s="32"/>
      <c r="C6447" s="71" t="s">
        <v>8397</v>
      </c>
      <c r="D6447" s="65"/>
      <c r="E6447" s="65">
        <v>1.2</v>
      </c>
      <c r="F6447" s="34"/>
      <c r="G6447" s="34"/>
      <c r="H6447" s="33"/>
      <c r="I6447" s="33"/>
      <c r="J6447" s="33"/>
      <c r="K6447" s="33"/>
    </row>
    <row r="6448" spans="1:11" outlineLevel="1" x14ac:dyDescent="0.2">
      <c r="A6448" s="43">
        <v>535</v>
      </c>
      <c r="B6448" s="44" t="s">
        <v>5308</v>
      </c>
      <c r="C6448" s="59" t="s">
        <v>5309</v>
      </c>
      <c r="D6448" s="68" t="s">
        <v>373</v>
      </c>
      <c r="E6448" s="46">
        <v>120.06</v>
      </c>
      <c r="F6448" s="47">
        <v>0</v>
      </c>
      <c r="G6448" s="48">
        <f>ROUND(E6448*F6448,2)</f>
        <v>0</v>
      </c>
      <c r="H6448" s="46">
        <v>1.7000000000000001E-4</v>
      </c>
      <c r="I6448" s="46">
        <f>ROUND(E6448*H6448,2)</f>
        <v>0.02</v>
      </c>
      <c r="J6448" s="46">
        <v>0</v>
      </c>
      <c r="K6448" s="46">
        <f>ROUND(E6448*J6448,2)</f>
        <v>0</v>
      </c>
    </row>
    <row r="6449" spans="1:11" outlineLevel="1" x14ac:dyDescent="0.2">
      <c r="A6449" s="31"/>
      <c r="B6449" s="32"/>
      <c r="C6449" s="71" t="s">
        <v>906</v>
      </c>
      <c r="D6449" s="65"/>
      <c r="E6449" s="65"/>
      <c r="F6449" s="34"/>
      <c r="G6449" s="34"/>
      <c r="H6449" s="33"/>
      <c r="I6449" s="33"/>
      <c r="J6449" s="33"/>
      <c r="K6449" s="33"/>
    </row>
    <row r="6450" spans="1:11" outlineLevel="1" x14ac:dyDescent="0.2">
      <c r="A6450" s="31"/>
      <c r="B6450" s="32"/>
      <c r="C6450" s="71" t="s">
        <v>9222</v>
      </c>
      <c r="D6450" s="65"/>
      <c r="E6450" s="65">
        <v>3.26</v>
      </c>
      <c r="F6450" s="34"/>
      <c r="G6450" s="34"/>
      <c r="H6450" s="33"/>
      <c r="I6450" s="33"/>
      <c r="J6450" s="33"/>
      <c r="K6450" s="33"/>
    </row>
    <row r="6451" spans="1:11" outlineLevel="1" x14ac:dyDescent="0.2">
      <c r="A6451" s="31"/>
      <c r="B6451" s="32"/>
      <c r="C6451" s="71" t="s">
        <v>7722</v>
      </c>
      <c r="D6451" s="65"/>
      <c r="E6451" s="65">
        <v>2</v>
      </c>
      <c r="F6451" s="34"/>
      <c r="G6451" s="34"/>
      <c r="H6451" s="33"/>
      <c r="I6451" s="33"/>
      <c r="J6451" s="33"/>
      <c r="K6451" s="33"/>
    </row>
    <row r="6452" spans="1:11" outlineLevel="1" x14ac:dyDescent="0.2">
      <c r="A6452" s="31"/>
      <c r="B6452" s="32"/>
      <c r="C6452" s="71" t="s">
        <v>9223</v>
      </c>
      <c r="D6452" s="65"/>
      <c r="E6452" s="65">
        <v>6</v>
      </c>
      <c r="F6452" s="34"/>
      <c r="G6452" s="34"/>
      <c r="H6452" s="33"/>
      <c r="I6452" s="33"/>
      <c r="J6452" s="33"/>
      <c r="K6452" s="33"/>
    </row>
    <row r="6453" spans="1:11" outlineLevel="1" x14ac:dyDescent="0.2">
      <c r="A6453" s="31"/>
      <c r="B6453" s="32"/>
      <c r="C6453" s="71" t="s">
        <v>9224</v>
      </c>
      <c r="D6453" s="65"/>
      <c r="E6453" s="65">
        <v>12</v>
      </c>
      <c r="F6453" s="34"/>
      <c r="G6453" s="34"/>
      <c r="H6453" s="33"/>
      <c r="I6453" s="33"/>
      <c r="J6453" s="33"/>
      <c r="K6453" s="33"/>
    </row>
    <row r="6454" spans="1:11" outlineLevel="1" x14ac:dyDescent="0.2">
      <c r="A6454" s="31"/>
      <c r="B6454" s="32"/>
      <c r="C6454" s="71" t="s">
        <v>9225</v>
      </c>
      <c r="D6454" s="65"/>
      <c r="E6454" s="65">
        <v>4</v>
      </c>
      <c r="F6454" s="34"/>
      <c r="G6454" s="34"/>
      <c r="H6454" s="33"/>
      <c r="I6454" s="33"/>
      <c r="J6454" s="33"/>
      <c r="K6454" s="33"/>
    </row>
    <row r="6455" spans="1:11" outlineLevel="1" x14ac:dyDescent="0.2">
      <c r="A6455" s="31"/>
      <c r="B6455" s="32"/>
      <c r="C6455" s="71" t="s">
        <v>9226</v>
      </c>
      <c r="D6455" s="65"/>
      <c r="E6455" s="65">
        <v>12</v>
      </c>
      <c r="F6455" s="34"/>
      <c r="G6455" s="34"/>
      <c r="H6455" s="33"/>
      <c r="I6455" s="33"/>
      <c r="J6455" s="33"/>
      <c r="K6455" s="33"/>
    </row>
    <row r="6456" spans="1:11" outlineLevel="1" x14ac:dyDescent="0.2">
      <c r="A6456" s="31"/>
      <c r="B6456" s="32"/>
      <c r="C6456" s="71" t="s">
        <v>917</v>
      </c>
      <c r="D6456" s="65"/>
      <c r="E6456" s="65"/>
      <c r="F6456" s="34"/>
      <c r="G6456" s="34"/>
      <c r="H6456" s="33"/>
      <c r="I6456" s="33"/>
      <c r="J6456" s="33"/>
      <c r="K6456" s="33"/>
    </row>
    <row r="6457" spans="1:11" outlineLevel="1" x14ac:dyDescent="0.2">
      <c r="A6457" s="31"/>
      <c r="B6457" s="32"/>
      <c r="C6457" s="71" t="s">
        <v>9227</v>
      </c>
      <c r="D6457" s="65"/>
      <c r="E6457" s="65">
        <v>6</v>
      </c>
      <c r="F6457" s="34"/>
      <c r="G6457" s="34"/>
      <c r="H6457" s="33"/>
      <c r="I6457" s="33"/>
      <c r="J6457" s="33"/>
      <c r="K6457" s="33"/>
    </row>
    <row r="6458" spans="1:11" outlineLevel="1" x14ac:dyDescent="0.2">
      <c r="A6458" s="31"/>
      <c r="B6458" s="32"/>
      <c r="C6458" s="71" t="s">
        <v>8432</v>
      </c>
      <c r="D6458" s="65"/>
      <c r="E6458" s="65">
        <v>8</v>
      </c>
      <c r="F6458" s="34"/>
      <c r="G6458" s="34"/>
      <c r="H6458" s="33"/>
      <c r="I6458" s="33"/>
      <c r="J6458" s="33"/>
      <c r="K6458" s="33"/>
    </row>
    <row r="6459" spans="1:11" outlineLevel="1" x14ac:dyDescent="0.2">
      <c r="A6459" s="31"/>
      <c r="B6459" s="32"/>
      <c r="C6459" s="71" t="s">
        <v>9228</v>
      </c>
      <c r="D6459" s="65"/>
      <c r="E6459" s="65">
        <v>4</v>
      </c>
      <c r="F6459" s="34"/>
      <c r="G6459" s="34"/>
      <c r="H6459" s="33"/>
      <c r="I6459" s="33"/>
      <c r="J6459" s="33"/>
      <c r="K6459" s="33"/>
    </row>
    <row r="6460" spans="1:11" outlineLevel="1" x14ac:dyDescent="0.2">
      <c r="A6460" s="31"/>
      <c r="B6460" s="32"/>
      <c r="C6460" s="71" t="s">
        <v>9229</v>
      </c>
      <c r="D6460" s="65"/>
      <c r="E6460" s="65">
        <v>4</v>
      </c>
      <c r="F6460" s="34"/>
      <c r="G6460" s="34"/>
      <c r="H6460" s="33"/>
      <c r="I6460" s="33"/>
      <c r="J6460" s="33"/>
      <c r="K6460" s="33"/>
    </row>
    <row r="6461" spans="1:11" outlineLevel="1" x14ac:dyDescent="0.2">
      <c r="A6461" s="31"/>
      <c r="B6461" s="32"/>
      <c r="C6461" s="71" t="s">
        <v>9230</v>
      </c>
      <c r="D6461" s="65"/>
      <c r="E6461" s="65">
        <v>0.95</v>
      </c>
      <c r="F6461" s="34"/>
      <c r="G6461" s="34"/>
      <c r="H6461" s="33"/>
      <c r="I6461" s="33"/>
      <c r="J6461" s="33"/>
      <c r="K6461" s="33"/>
    </row>
    <row r="6462" spans="1:11" outlineLevel="1" x14ac:dyDescent="0.2">
      <c r="A6462" s="31"/>
      <c r="B6462" s="32"/>
      <c r="C6462" s="71" t="s">
        <v>9231</v>
      </c>
      <c r="D6462" s="65"/>
      <c r="E6462" s="65">
        <v>0.95</v>
      </c>
      <c r="F6462" s="34"/>
      <c r="G6462" s="34"/>
      <c r="H6462" s="33"/>
      <c r="I6462" s="33"/>
      <c r="J6462" s="33"/>
      <c r="K6462" s="33"/>
    </row>
    <row r="6463" spans="1:11" outlineLevel="1" x14ac:dyDescent="0.2">
      <c r="A6463" s="31"/>
      <c r="B6463" s="32"/>
      <c r="C6463" s="71" t="s">
        <v>9232</v>
      </c>
      <c r="D6463" s="65"/>
      <c r="E6463" s="65">
        <v>2</v>
      </c>
      <c r="F6463" s="34"/>
      <c r="G6463" s="34"/>
      <c r="H6463" s="33"/>
      <c r="I6463" s="33"/>
      <c r="J6463" s="33"/>
      <c r="K6463" s="33"/>
    </row>
    <row r="6464" spans="1:11" outlineLevel="1" x14ac:dyDescent="0.2">
      <c r="A6464" s="31"/>
      <c r="B6464" s="32"/>
      <c r="C6464" s="71" t="s">
        <v>9233</v>
      </c>
      <c r="D6464" s="65"/>
      <c r="E6464" s="65">
        <v>2</v>
      </c>
      <c r="F6464" s="34"/>
      <c r="G6464" s="34"/>
      <c r="H6464" s="33"/>
      <c r="I6464" s="33"/>
      <c r="J6464" s="33"/>
      <c r="K6464" s="33"/>
    </row>
    <row r="6465" spans="1:11" outlineLevel="1" x14ac:dyDescent="0.2">
      <c r="A6465" s="31"/>
      <c r="B6465" s="32"/>
      <c r="C6465" s="71" t="s">
        <v>9234</v>
      </c>
      <c r="D6465" s="65"/>
      <c r="E6465" s="65">
        <v>4</v>
      </c>
      <c r="F6465" s="34"/>
      <c r="G6465" s="34"/>
      <c r="H6465" s="33"/>
      <c r="I6465" s="33"/>
      <c r="J6465" s="33"/>
      <c r="K6465" s="33"/>
    </row>
    <row r="6466" spans="1:11" outlineLevel="1" x14ac:dyDescent="0.2">
      <c r="A6466" s="31"/>
      <c r="B6466" s="32"/>
      <c r="C6466" s="71" t="s">
        <v>9235</v>
      </c>
      <c r="D6466" s="65"/>
      <c r="E6466" s="65">
        <v>2</v>
      </c>
      <c r="F6466" s="34"/>
      <c r="G6466" s="34"/>
      <c r="H6466" s="33"/>
      <c r="I6466" s="33"/>
      <c r="J6466" s="33"/>
      <c r="K6466" s="33"/>
    </row>
    <row r="6467" spans="1:11" outlineLevel="1" x14ac:dyDescent="0.2">
      <c r="A6467" s="31"/>
      <c r="B6467" s="32"/>
      <c r="C6467" s="71" t="s">
        <v>9236</v>
      </c>
      <c r="D6467" s="65"/>
      <c r="E6467" s="65">
        <v>2</v>
      </c>
      <c r="F6467" s="34"/>
      <c r="G6467" s="34"/>
      <c r="H6467" s="33"/>
      <c r="I6467" s="33"/>
      <c r="J6467" s="33"/>
      <c r="K6467" s="33"/>
    </row>
    <row r="6468" spans="1:11" outlineLevel="1" x14ac:dyDescent="0.2">
      <c r="A6468" s="31"/>
      <c r="B6468" s="32"/>
      <c r="C6468" s="71" t="s">
        <v>9237</v>
      </c>
      <c r="D6468" s="65"/>
      <c r="E6468" s="65">
        <v>2</v>
      </c>
      <c r="F6468" s="34"/>
      <c r="G6468" s="34"/>
      <c r="H6468" s="33"/>
      <c r="I6468" s="33"/>
      <c r="J6468" s="33"/>
      <c r="K6468" s="33"/>
    </row>
    <row r="6469" spans="1:11" outlineLevel="1" x14ac:dyDescent="0.2">
      <c r="A6469" s="31"/>
      <c r="B6469" s="32"/>
      <c r="C6469" s="71" t="s">
        <v>9238</v>
      </c>
      <c r="D6469" s="65"/>
      <c r="E6469" s="65">
        <v>0.9</v>
      </c>
      <c r="F6469" s="34"/>
      <c r="G6469" s="34"/>
      <c r="H6469" s="33"/>
      <c r="I6469" s="33"/>
      <c r="J6469" s="33"/>
      <c r="K6469" s="33"/>
    </row>
    <row r="6470" spans="1:11" outlineLevel="1" x14ac:dyDescent="0.2">
      <c r="A6470" s="31"/>
      <c r="B6470" s="32"/>
      <c r="C6470" s="71" t="s">
        <v>9239</v>
      </c>
      <c r="D6470" s="65"/>
      <c r="E6470" s="65">
        <v>4</v>
      </c>
      <c r="F6470" s="34"/>
      <c r="G6470" s="34"/>
      <c r="H6470" s="33"/>
      <c r="I6470" s="33"/>
      <c r="J6470" s="33"/>
      <c r="K6470" s="33"/>
    </row>
    <row r="6471" spans="1:11" outlineLevel="1" x14ac:dyDescent="0.2">
      <c r="A6471" s="31"/>
      <c r="B6471" s="32"/>
      <c r="C6471" s="71" t="s">
        <v>9240</v>
      </c>
      <c r="D6471" s="65"/>
      <c r="E6471" s="65">
        <v>4</v>
      </c>
      <c r="F6471" s="34"/>
      <c r="G6471" s="34"/>
      <c r="H6471" s="33"/>
      <c r="I6471" s="33"/>
      <c r="J6471" s="33"/>
      <c r="K6471" s="33"/>
    </row>
    <row r="6472" spans="1:11" outlineLevel="1" x14ac:dyDescent="0.2">
      <c r="A6472" s="31"/>
      <c r="B6472" s="32"/>
      <c r="C6472" s="71" t="s">
        <v>926</v>
      </c>
      <c r="D6472" s="65"/>
      <c r="E6472" s="65"/>
      <c r="F6472" s="34"/>
      <c r="G6472" s="34"/>
      <c r="H6472" s="33"/>
      <c r="I6472" s="33"/>
      <c r="J6472" s="33"/>
      <c r="K6472" s="33"/>
    </row>
    <row r="6473" spans="1:11" outlineLevel="1" x14ac:dyDescent="0.2">
      <c r="A6473" s="31"/>
      <c r="B6473" s="32"/>
      <c r="C6473" s="71" t="s">
        <v>9241</v>
      </c>
      <c r="D6473" s="65"/>
      <c r="E6473" s="65">
        <v>2</v>
      </c>
      <c r="F6473" s="34"/>
      <c r="G6473" s="34"/>
      <c r="H6473" s="33"/>
      <c r="I6473" s="33"/>
      <c r="J6473" s="33"/>
      <c r="K6473" s="33"/>
    </row>
    <row r="6474" spans="1:11" outlineLevel="1" x14ac:dyDescent="0.2">
      <c r="A6474" s="31"/>
      <c r="B6474" s="32"/>
      <c r="C6474" s="71" t="s">
        <v>9242</v>
      </c>
      <c r="D6474" s="65"/>
      <c r="E6474" s="65">
        <v>2</v>
      </c>
      <c r="F6474" s="34"/>
      <c r="G6474" s="34"/>
      <c r="H6474" s="33"/>
      <c r="I6474" s="33"/>
      <c r="J6474" s="33"/>
      <c r="K6474" s="33"/>
    </row>
    <row r="6475" spans="1:11" outlineLevel="1" x14ac:dyDescent="0.2">
      <c r="A6475" s="31"/>
      <c r="B6475" s="32"/>
      <c r="C6475" s="71" t="s">
        <v>9243</v>
      </c>
      <c r="D6475" s="65"/>
      <c r="E6475" s="65">
        <v>2</v>
      </c>
      <c r="F6475" s="34"/>
      <c r="G6475" s="34"/>
      <c r="H6475" s="33"/>
      <c r="I6475" s="33"/>
      <c r="J6475" s="33"/>
      <c r="K6475" s="33"/>
    </row>
    <row r="6476" spans="1:11" outlineLevel="1" x14ac:dyDescent="0.2">
      <c r="A6476" s="31"/>
      <c r="B6476" s="32"/>
      <c r="C6476" s="71" t="s">
        <v>9244</v>
      </c>
      <c r="D6476" s="65"/>
      <c r="E6476" s="65">
        <v>2</v>
      </c>
      <c r="F6476" s="34"/>
      <c r="G6476" s="34"/>
      <c r="H6476" s="33"/>
      <c r="I6476" s="33"/>
      <c r="J6476" s="33"/>
      <c r="K6476" s="33"/>
    </row>
    <row r="6477" spans="1:11" outlineLevel="1" x14ac:dyDescent="0.2">
      <c r="A6477" s="31"/>
      <c r="B6477" s="32"/>
      <c r="C6477" s="71" t="s">
        <v>938</v>
      </c>
      <c r="D6477" s="65"/>
      <c r="E6477" s="65"/>
      <c r="F6477" s="34"/>
      <c r="G6477" s="34"/>
      <c r="H6477" s="33"/>
      <c r="I6477" s="33"/>
      <c r="J6477" s="33"/>
      <c r="K6477" s="33"/>
    </row>
    <row r="6478" spans="1:11" outlineLevel="1" x14ac:dyDescent="0.2">
      <c r="A6478" s="31"/>
      <c r="B6478" s="32"/>
      <c r="C6478" s="71" t="s">
        <v>9245</v>
      </c>
      <c r="D6478" s="65"/>
      <c r="E6478" s="65">
        <v>2</v>
      </c>
      <c r="F6478" s="34"/>
      <c r="G6478" s="34"/>
      <c r="H6478" s="33"/>
      <c r="I6478" s="33"/>
      <c r="J6478" s="33"/>
      <c r="K6478" s="33"/>
    </row>
    <row r="6479" spans="1:11" outlineLevel="1" x14ac:dyDescent="0.2">
      <c r="A6479" s="31"/>
      <c r="B6479" s="32"/>
      <c r="C6479" s="71" t="s">
        <v>9246</v>
      </c>
      <c r="D6479" s="65"/>
      <c r="E6479" s="65">
        <v>2</v>
      </c>
      <c r="F6479" s="34"/>
      <c r="G6479" s="34"/>
      <c r="H6479" s="33"/>
      <c r="I6479" s="33"/>
      <c r="J6479" s="33"/>
      <c r="K6479" s="33"/>
    </row>
    <row r="6480" spans="1:11" outlineLevel="1" x14ac:dyDescent="0.2">
      <c r="A6480" s="31"/>
      <c r="B6480" s="32"/>
      <c r="C6480" s="71" t="s">
        <v>9247</v>
      </c>
      <c r="D6480" s="65"/>
      <c r="E6480" s="65">
        <v>2</v>
      </c>
      <c r="F6480" s="34"/>
      <c r="G6480" s="34"/>
      <c r="H6480" s="33"/>
      <c r="I6480" s="33"/>
      <c r="J6480" s="33"/>
      <c r="K6480" s="33"/>
    </row>
    <row r="6481" spans="1:11" outlineLevel="1" x14ac:dyDescent="0.2">
      <c r="A6481" s="31"/>
      <c r="B6481" s="32"/>
      <c r="C6481" s="71" t="s">
        <v>9248</v>
      </c>
      <c r="D6481" s="65"/>
      <c r="E6481" s="65">
        <v>2</v>
      </c>
      <c r="F6481" s="34"/>
      <c r="G6481" s="34"/>
      <c r="H6481" s="33"/>
      <c r="I6481" s="33"/>
      <c r="J6481" s="33"/>
      <c r="K6481" s="33"/>
    </row>
    <row r="6482" spans="1:11" outlineLevel="1" x14ac:dyDescent="0.2">
      <c r="A6482" s="31"/>
      <c r="B6482" s="32"/>
      <c r="C6482" s="71" t="s">
        <v>9249</v>
      </c>
      <c r="D6482" s="65"/>
      <c r="E6482" s="65">
        <v>2</v>
      </c>
      <c r="F6482" s="34"/>
      <c r="G6482" s="34"/>
      <c r="H6482" s="33"/>
      <c r="I6482" s="33"/>
      <c r="J6482" s="33"/>
      <c r="K6482" s="33"/>
    </row>
    <row r="6483" spans="1:11" outlineLevel="1" x14ac:dyDescent="0.2">
      <c r="A6483" s="31"/>
      <c r="B6483" s="32"/>
      <c r="C6483" s="71" t="s">
        <v>950</v>
      </c>
      <c r="D6483" s="65"/>
      <c r="E6483" s="65"/>
      <c r="F6483" s="34"/>
      <c r="G6483" s="34"/>
      <c r="H6483" s="33"/>
      <c r="I6483" s="33"/>
      <c r="J6483" s="33"/>
      <c r="K6483" s="33"/>
    </row>
    <row r="6484" spans="1:11" outlineLevel="1" x14ac:dyDescent="0.2">
      <c r="A6484" s="31"/>
      <c r="B6484" s="32"/>
      <c r="C6484" s="71" t="s">
        <v>9250</v>
      </c>
      <c r="D6484" s="65"/>
      <c r="E6484" s="65">
        <v>2</v>
      </c>
      <c r="F6484" s="34"/>
      <c r="G6484" s="34"/>
      <c r="H6484" s="33"/>
      <c r="I6484" s="33"/>
      <c r="J6484" s="33"/>
      <c r="K6484" s="33"/>
    </row>
    <row r="6485" spans="1:11" outlineLevel="1" x14ac:dyDescent="0.2">
      <c r="A6485" s="31"/>
      <c r="B6485" s="32"/>
      <c r="C6485" s="71" t="s">
        <v>9251</v>
      </c>
      <c r="D6485" s="65"/>
      <c r="E6485" s="65">
        <v>2</v>
      </c>
      <c r="F6485" s="34"/>
      <c r="G6485" s="34"/>
      <c r="H6485" s="33"/>
      <c r="I6485" s="33"/>
      <c r="J6485" s="33"/>
      <c r="K6485" s="33"/>
    </row>
    <row r="6486" spans="1:11" outlineLevel="1" x14ac:dyDescent="0.2">
      <c r="A6486" s="31"/>
      <c r="B6486" s="32"/>
      <c r="C6486" s="71" t="s">
        <v>9252</v>
      </c>
      <c r="D6486" s="65"/>
      <c r="E6486" s="65">
        <v>2</v>
      </c>
      <c r="F6486" s="34"/>
      <c r="G6486" s="34"/>
      <c r="H6486" s="33"/>
      <c r="I6486" s="33"/>
      <c r="J6486" s="33"/>
      <c r="K6486" s="33"/>
    </row>
    <row r="6487" spans="1:11" outlineLevel="1" x14ac:dyDescent="0.2">
      <c r="A6487" s="31"/>
      <c r="B6487" s="32"/>
      <c r="C6487" s="71" t="s">
        <v>9253</v>
      </c>
      <c r="D6487" s="65"/>
      <c r="E6487" s="65">
        <v>4</v>
      </c>
      <c r="F6487" s="34"/>
      <c r="G6487" s="34"/>
      <c r="H6487" s="33"/>
      <c r="I6487" s="33"/>
      <c r="J6487" s="33"/>
      <c r="K6487" s="33"/>
    </row>
    <row r="6488" spans="1:11" outlineLevel="1" x14ac:dyDescent="0.2">
      <c r="A6488" s="31"/>
      <c r="B6488" s="32"/>
      <c r="C6488" s="71" t="s">
        <v>997</v>
      </c>
      <c r="D6488" s="65"/>
      <c r="E6488" s="65"/>
      <c r="F6488" s="34"/>
      <c r="G6488" s="34"/>
      <c r="H6488" s="33"/>
      <c r="I6488" s="33"/>
      <c r="J6488" s="33"/>
      <c r="K6488" s="33"/>
    </row>
    <row r="6489" spans="1:11" outlineLevel="1" x14ac:dyDescent="0.2">
      <c r="A6489" s="31"/>
      <c r="B6489" s="32"/>
      <c r="C6489" s="71" t="s">
        <v>9254</v>
      </c>
      <c r="D6489" s="65"/>
      <c r="E6489" s="65">
        <v>2</v>
      </c>
      <c r="F6489" s="34"/>
      <c r="G6489" s="34"/>
      <c r="H6489" s="33"/>
      <c r="I6489" s="33"/>
      <c r="J6489" s="33"/>
      <c r="K6489" s="33"/>
    </row>
    <row r="6490" spans="1:11" outlineLevel="1" x14ac:dyDescent="0.2">
      <c r="A6490" s="31"/>
      <c r="B6490" s="32"/>
      <c r="C6490" s="71" t="s">
        <v>9255</v>
      </c>
      <c r="D6490" s="65"/>
      <c r="E6490" s="65">
        <v>4</v>
      </c>
      <c r="F6490" s="34"/>
      <c r="G6490" s="34"/>
      <c r="H6490" s="33"/>
      <c r="I6490" s="33"/>
      <c r="J6490" s="33"/>
      <c r="K6490" s="33"/>
    </row>
    <row r="6491" spans="1:11" outlineLevel="1" x14ac:dyDescent="0.2">
      <c r="A6491" s="43">
        <v>536</v>
      </c>
      <c r="B6491" s="44" t="s">
        <v>5333</v>
      </c>
      <c r="C6491" s="59" t="s">
        <v>5334</v>
      </c>
      <c r="D6491" s="68" t="s">
        <v>172</v>
      </c>
      <c r="E6491" s="46">
        <v>1020.7043</v>
      </c>
      <c r="F6491" s="47">
        <v>0</v>
      </c>
      <c r="G6491" s="48">
        <f>ROUND(E6491*F6491,2)</f>
        <v>0</v>
      </c>
      <c r="H6491" s="46">
        <v>1.9429999999999999E-2</v>
      </c>
      <c r="I6491" s="46">
        <f>ROUND(E6491*H6491,2)</f>
        <v>19.829999999999998</v>
      </c>
      <c r="J6491" s="46">
        <v>0</v>
      </c>
      <c r="K6491" s="46">
        <f>ROUND(E6491*J6491,2)</f>
        <v>0</v>
      </c>
    </row>
    <row r="6492" spans="1:11" outlineLevel="1" x14ac:dyDescent="0.2">
      <c r="A6492" s="31"/>
      <c r="B6492" s="32"/>
      <c r="C6492" s="365" t="s">
        <v>5335</v>
      </c>
      <c r="D6492" s="366"/>
      <c r="E6492" s="366"/>
      <c r="F6492" s="366"/>
      <c r="G6492" s="366"/>
      <c r="H6492" s="33"/>
      <c r="I6492" s="33"/>
      <c r="J6492" s="33"/>
      <c r="K6492" s="33"/>
    </row>
    <row r="6493" spans="1:11" outlineLevel="1" x14ac:dyDescent="0.2">
      <c r="A6493" s="31"/>
      <c r="B6493" s="32"/>
      <c r="C6493" s="71" t="s">
        <v>9221</v>
      </c>
      <c r="D6493" s="65"/>
      <c r="E6493" s="65">
        <v>927.91300000000001</v>
      </c>
      <c r="F6493" s="34"/>
      <c r="G6493" s="34"/>
      <c r="H6493" s="33"/>
      <c r="I6493" s="33"/>
      <c r="J6493" s="33"/>
      <c r="K6493" s="33"/>
    </row>
    <row r="6494" spans="1:11" outlineLevel="1" x14ac:dyDescent="0.2">
      <c r="A6494" s="31"/>
      <c r="B6494" s="32"/>
      <c r="C6494" s="72" t="s">
        <v>1878</v>
      </c>
      <c r="D6494" s="67"/>
      <c r="E6494" s="67">
        <v>92.791300000000007</v>
      </c>
      <c r="F6494" s="34"/>
      <c r="G6494" s="34"/>
      <c r="H6494" s="33"/>
      <c r="I6494" s="33"/>
      <c r="J6494" s="33"/>
      <c r="K6494" s="33"/>
    </row>
    <row r="6495" spans="1:11" outlineLevel="1" x14ac:dyDescent="0.2">
      <c r="A6495" s="43">
        <v>537</v>
      </c>
      <c r="B6495" s="44" t="s">
        <v>5336</v>
      </c>
      <c r="C6495" s="59" t="s">
        <v>5337</v>
      </c>
      <c r="D6495" s="68" t="s">
        <v>297</v>
      </c>
      <c r="E6495" s="46">
        <v>23.085830000000001</v>
      </c>
      <c r="F6495" s="47">
        <v>0</v>
      </c>
      <c r="G6495" s="48">
        <f>ROUND(E6495*F6495,2)</f>
        <v>0</v>
      </c>
      <c r="H6495" s="46">
        <v>0</v>
      </c>
      <c r="I6495" s="46">
        <f>ROUND(E6495*H6495,2)</f>
        <v>0</v>
      </c>
      <c r="J6495" s="46">
        <v>0</v>
      </c>
      <c r="K6495" s="46">
        <f>ROUND(E6495*J6495,2)</f>
        <v>0</v>
      </c>
    </row>
    <row r="6496" spans="1:11" outlineLevel="1" x14ac:dyDescent="0.2">
      <c r="A6496" s="31"/>
      <c r="B6496" s="32"/>
      <c r="C6496" s="71" t="s">
        <v>3547</v>
      </c>
      <c r="D6496" s="65"/>
      <c r="E6496" s="65"/>
      <c r="F6496" s="34"/>
      <c r="G6496" s="34"/>
      <c r="H6496" s="33"/>
      <c r="I6496" s="33"/>
      <c r="J6496" s="33"/>
      <c r="K6496" s="33"/>
    </row>
    <row r="6497" spans="1:11" outlineLevel="1" x14ac:dyDescent="0.2">
      <c r="A6497" s="31"/>
      <c r="B6497" s="32"/>
      <c r="C6497" s="71" t="s">
        <v>9256</v>
      </c>
      <c r="D6497" s="65"/>
      <c r="E6497" s="65"/>
      <c r="F6497" s="34"/>
      <c r="G6497" s="34"/>
      <c r="H6497" s="33"/>
      <c r="I6497" s="33"/>
      <c r="J6497" s="33"/>
      <c r="K6497" s="33"/>
    </row>
    <row r="6498" spans="1:11" outlineLevel="1" x14ac:dyDescent="0.2">
      <c r="A6498" s="31"/>
      <c r="B6498" s="32"/>
      <c r="C6498" s="71" t="s">
        <v>9257</v>
      </c>
      <c r="D6498" s="65"/>
      <c r="E6498" s="65">
        <v>23.085830000000001</v>
      </c>
      <c r="F6498" s="34"/>
      <c r="G6498" s="34"/>
      <c r="H6498" s="33"/>
      <c r="I6498" s="33"/>
      <c r="J6498" s="33"/>
      <c r="K6498" s="33"/>
    </row>
    <row r="6499" spans="1:11" x14ac:dyDescent="0.2">
      <c r="A6499" s="36" t="s">
        <v>148</v>
      </c>
      <c r="B6499" s="37" t="s">
        <v>108</v>
      </c>
      <c r="C6499" s="58" t="s">
        <v>109</v>
      </c>
      <c r="D6499" s="70"/>
      <c r="E6499" s="39"/>
      <c r="F6499" s="40"/>
      <c r="G6499" s="40">
        <f>SUM(G6500:G6509)</f>
        <v>0</v>
      </c>
      <c r="H6499" s="39"/>
      <c r="I6499" s="39">
        <f>SUM(I6500:I6509)</f>
        <v>0.12</v>
      </c>
      <c r="J6499" s="39"/>
      <c r="K6499" s="39">
        <f>SUM(K6500:K6509)</f>
        <v>0</v>
      </c>
    </row>
    <row r="6500" spans="1:11" outlineLevel="1" x14ac:dyDescent="0.2">
      <c r="A6500" s="43">
        <v>538</v>
      </c>
      <c r="B6500" s="44" t="s">
        <v>5340</v>
      </c>
      <c r="C6500" s="59" t="s">
        <v>5341</v>
      </c>
      <c r="D6500" s="68" t="s">
        <v>172</v>
      </c>
      <c r="E6500" s="46">
        <v>149.6</v>
      </c>
      <c r="F6500" s="47">
        <v>0</v>
      </c>
      <c r="G6500" s="48">
        <f>ROUND(E6500*F6500,2)</f>
        <v>0</v>
      </c>
      <c r="H6500" s="46">
        <v>3.1E-4</v>
      </c>
      <c r="I6500" s="46">
        <f>ROUND(E6500*H6500,2)</f>
        <v>0.05</v>
      </c>
      <c r="J6500" s="46">
        <v>0</v>
      </c>
      <c r="K6500" s="46">
        <f>ROUND(E6500*J6500,2)</f>
        <v>0</v>
      </c>
    </row>
    <row r="6501" spans="1:11" outlineLevel="1" x14ac:dyDescent="0.2">
      <c r="A6501" s="31"/>
      <c r="B6501" s="32"/>
      <c r="C6501" s="71" t="s">
        <v>9258</v>
      </c>
      <c r="D6501" s="65"/>
      <c r="E6501" s="65">
        <v>149.6</v>
      </c>
      <c r="F6501" s="34"/>
      <c r="G6501" s="34"/>
      <c r="H6501" s="33"/>
      <c r="I6501" s="33"/>
      <c r="J6501" s="33"/>
      <c r="K6501" s="33"/>
    </row>
    <row r="6502" spans="1:11" outlineLevel="1" x14ac:dyDescent="0.2">
      <c r="A6502" s="43">
        <v>539</v>
      </c>
      <c r="B6502" s="44" t="s">
        <v>5343</v>
      </c>
      <c r="C6502" s="59" t="s">
        <v>5344</v>
      </c>
      <c r="D6502" s="68" t="s">
        <v>172</v>
      </c>
      <c r="E6502" s="46">
        <v>172.04</v>
      </c>
      <c r="F6502" s="47">
        <v>0</v>
      </c>
      <c r="G6502" s="48">
        <f>ROUND(E6502*F6502,2)</f>
        <v>0</v>
      </c>
      <c r="H6502" s="46">
        <v>8.0000000000000007E-5</v>
      </c>
      <c r="I6502" s="46">
        <f>ROUND(E6502*H6502,2)</f>
        <v>0.01</v>
      </c>
      <c r="J6502" s="46">
        <v>0</v>
      </c>
      <c r="K6502" s="46">
        <f>ROUND(E6502*J6502,2)</f>
        <v>0</v>
      </c>
    </row>
    <row r="6503" spans="1:11" outlineLevel="1" x14ac:dyDescent="0.2">
      <c r="A6503" s="31"/>
      <c r="B6503" s="32"/>
      <c r="C6503" s="71" t="s">
        <v>9258</v>
      </c>
      <c r="D6503" s="65"/>
      <c r="E6503" s="65">
        <v>149.6</v>
      </c>
      <c r="F6503" s="34"/>
      <c r="G6503" s="34"/>
      <c r="H6503" s="33"/>
      <c r="I6503" s="33"/>
      <c r="J6503" s="33"/>
      <c r="K6503" s="33"/>
    </row>
    <row r="6504" spans="1:11" outlineLevel="1" x14ac:dyDescent="0.2">
      <c r="A6504" s="31"/>
      <c r="B6504" s="32"/>
      <c r="C6504" s="71" t="s">
        <v>9259</v>
      </c>
      <c r="D6504" s="65"/>
      <c r="E6504" s="65">
        <v>22.44</v>
      </c>
      <c r="F6504" s="34"/>
      <c r="G6504" s="34"/>
      <c r="H6504" s="33"/>
      <c r="I6504" s="33"/>
      <c r="J6504" s="33"/>
      <c r="K6504" s="33"/>
    </row>
    <row r="6505" spans="1:11" outlineLevel="1" x14ac:dyDescent="0.2">
      <c r="A6505" s="43">
        <v>540</v>
      </c>
      <c r="B6505" s="44" t="s">
        <v>5355</v>
      </c>
      <c r="C6505" s="59" t="s">
        <v>5356</v>
      </c>
      <c r="D6505" s="68" t="s">
        <v>172</v>
      </c>
      <c r="E6505" s="46">
        <v>149.6</v>
      </c>
      <c r="F6505" s="47">
        <v>0</v>
      </c>
      <c r="G6505" s="48">
        <f>ROUND(E6505*F6505,2)</f>
        <v>0</v>
      </c>
      <c r="H6505" s="46">
        <v>4.0000000000000002E-4</v>
      </c>
      <c r="I6505" s="46">
        <f>ROUND(E6505*H6505,2)</f>
        <v>0.06</v>
      </c>
      <c r="J6505" s="46">
        <v>0</v>
      </c>
      <c r="K6505" s="46">
        <f>ROUND(E6505*J6505,2)</f>
        <v>0</v>
      </c>
    </row>
    <row r="6506" spans="1:11" outlineLevel="1" x14ac:dyDescent="0.2">
      <c r="A6506" s="31"/>
      <c r="B6506" s="32"/>
      <c r="C6506" s="71" t="s">
        <v>9258</v>
      </c>
      <c r="D6506" s="65"/>
      <c r="E6506" s="65">
        <v>149.6</v>
      </c>
      <c r="F6506" s="34"/>
      <c r="G6506" s="34"/>
      <c r="H6506" s="33"/>
      <c r="I6506" s="33"/>
      <c r="J6506" s="33"/>
      <c r="K6506" s="33"/>
    </row>
    <row r="6507" spans="1:11" ht="22.5" outlineLevel="1" x14ac:dyDescent="0.2">
      <c r="A6507" s="43">
        <v>541</v>
      </c>
      <c r="B6507" s="44" t="s">
        <v>5357</v>
      </c>
      <c r="C6507" s="59" t="s">
        <v>5358</v>
      </c>
      <c r="D6507" s="68" t="s">
        <v>172</v>
      </c>
      <c r="E6507" s="46">
        <v>5.4080000000000004</v>
      </c>
      <c r="F6507" s="47">
        <v>0</v>
      </c>
      <c r="G6507" s="48">
        <f>ROUND(E6507*F6507,2)</f>
        <v>0</v>
      </c>
      <c r="H6507" s="46">
        <v>1.6000000000000001E-4</v>
      </c>
      <c r="I6507" s="46">
        <f>ROUND(E6507*H6507,2)</f>
        <v>0</v>
      </c>
      <c r="J6507" s="46">
        <v>0</v>
      </c>
      <c r="K6507" s="46">
        <f>ROUND(E6507*J6507,2)</f>
        <v>0</v>
      </c>
    </row>
    <row r="6508" spans="1:11" outlineLevel="1" x14ac:dyDescent="0.2">
      <c r="A6508" s="31"/>
      <c r="B6508" s="32"/>
      <c r="C6508" s="365" t="s">
        <v>5359</v>
      </c>
      <c r="D6508" s="366"/>
      <c r="E6508" s="366"/>
      <c r="F6508" s="366"/>
      <c r="G6508" s="366"/>
      <c r="H6508" s="33"/>
      <c r="I6508" s="33"/>
      <c r="J6508" s="33"/>
      <c r="K6508" s="33"/>
    </row>
    <row r="6509" spans="1:11" outlineLevel="1" x14ac:dyDescent="0.2">
      <c r="A6509" s="31"/>
      <c r="B6509" s="32"/>
      <c r="C6509" s="71" t="s">
        <v>9260</v>
      </c>
      <c r="D6509" s="65"/>
      <c r="E6509" s="65">
        <v>5.4080000000000004</v>
      </c>
      <c r="F6509" s="34"/>
      <c r="G6509" s="34"/>
      <c r="H6509" s="33"/>
      <c r="I6509" s="33"/>
      <c r="J6509" s="33"/>
      <c r="K6509" s="33"/>
    </row>
    <row r="6510" spans="1:11" x14ac:dyDescent="0.2">
      <c r="A6510" s="36" t="s">
        <v>148</v>
      </c>
      <c r="B6510" s="37" t="s">
        <v>110</v>
      </c>
      <c r="C6510" s="58" t="s">
        <v>111</v>
      </c>
      <c r="D6510" s="70"/>
      <c r="E6510" s="39"/>
      <c r="F6510" s="40"/>
      <c r="G6510" s="40">
        <f>SUM(G6511:G6818)</f>
        <v>0</v>
      </c>
      <c r="H6510" s="39"/>
      <c r="I6510" s="39">
        <f>SUM(I6511:I6818)</f>
        <v>2.13</v>
      </c>
      <c r="J6510" s="39"/>
      <c r="K6510" s="39">
        <f>SUM(K6511:K6818)</f>
        <v>0</v>
      </c>
    </row>
    <row r="6511" spans="1:11" outlineLevel="1" x14ac:dyDescent="0.2">
      <c r="A6511" s="43">
        <v>542</v>
      </c>
      <c r="B6511" s="44" t="s">
        <v>5366</v>
      </c>
      <c r="C6511" s="59" t="s">
        <v>5367</v>
      </c>
      <c r="D6511" s="68" t="s">
        <v>172</v>
      </c>
      <c r="E6511" s="46">
        <v>7920.1578</v>
      </c>
      <c r="F6511" s="47">
        <v>0</v>
      </c>
      <c r="G6511" s="48">
        <f>ROUND(E6511*F6511,2)</f>
        <v>0</v>
      </c>
      <c r="H6511" s="46">
        <v>0</v>
      </c>
      <c r="I6511" s="46">
        <f>ROUND(E6511*H6511,2)</f>
        <v>0</v>
      </c>
      <c r="J6511" s="46">
        <v>0</v>
      </c>
      <c r="K6511" s="46">
        <f>ROUND(E6511*J6511,2)</f>
        <v>0</v>
      </c>
    </row>
    <row r="6512" spans="1:11" outlineLevel="1" x14ac:dyDescent="0.2">
      <c r="A6512" s="31"/>
      <c r="B6512" s="32"/>
      <c r="C6512" s="71" t="s">
        <v>8144</v>
      </c>
      <c r="D6512" s="65"/>
      <c r="E6512" s="65">
        <v>2709.87</v>
      </c>
      <c r="F6512" s="34"/>
      <c r="G6512" s="34"/>
      <c r="H6512" s="33"/>
      <c r="I6512" s="33"/>
      <c r="J6512" s="33"/>
      <c r="K6512" s="33"/>
    </row>
    <row r="6513" spans="1:11" outlineLevel="1" x14ac:dyDescent="0.2">
      <c r="A6513" s="31"/>
      <c r="B6513" s="32"/>
      <c r="C6513" s="71" t="s">
        <v>7049</v>
      </c>
      <c r="D6513" s="65"/>
      <c r="E6513" s="65">
        <v>5210.2878000000001</v>
      </c>
      <c r="F6513" s="34"/>
      <c r="G6513" s="34"/>
      <c r="H6513" s="33"/>
      <c r="I6513" s="33"/>
      <c r="J6513" s="33"/>
      <c r="K6513" s="33"/>
    </row>
    <row r="6514" spans="1:11" outlineLevel="1" x14ac:dyDescent="0.2">
      <c r="A6514" s="43">
        <v>543</v>
      </c>
      <c r="B6514" s="44" t="s">
        <v>5368</v>
      </c>
      <c r="C6514" s="59" t="s">
        <v>5369</v>
      </c>
      <c r="D6514" s="68" t="s">
        <v>172</v>
      </c>
      <c r="E6514" s="46">
        <v>9676.3889999999992</v>
      </c>
      <c r="F6514" s="47">
        <v>0</v>
      </c>
      <c r="G6514" s="48">
        <f>ROUND(E6514*F6514,2)</f>
        <v>0</v>
      </c>
      <c r="H6514" s="46">
        <v>6.9999999999999994E-5</v>
      </c>
      <c r="I6514" s="46">
        <f>ROUND(E6514*H6514,2)</f>
        <v>0.68</v>
      </c>
      <c r="J6514" s="46">
        <v>0</v>
      </c>
      <c r="K6514" s="46">
        <f>ROUND(E6514*J6514,2)</f>
        <v>0</v>
      </c>
    </row>
    <row r="6515" spans="1:11" outlineLevel="1" x14ac:dyDescent="0.2">
      <c r="A6515" s="31"/>
      <c r="B6515" s="32"/>
      <c r="C6515" s="71" t="s">
        <v>9261</v>
      </c>
      <c r="D6515" s="65"/>
      <c r="E6515" s="65">
        <v>9676.3889999999992</v>
      </c>
      <c r="F6515" s="34"/>
      <c r="G6515" s="34"/>
      <c r="H6515" s="33"/>
      <c r="I6515" s="33"/>
      <c r="J6515" s="33"/>
      <c r="K6515" s="33"/>
    </row>
    <row r="6516" spans="1:11" ht="33.75" outlineLevel="1" x14ac:dyDescent="0.2">
      <c r="A6516" s="43">
        <v>544</v>
      </c>
      <c r="B6516" s="44" t="s">
        <v>5371</v>
      </c>
      <c r="C6516" s="59" t="s">
        <v>5372</v>
      </c>
      <c r="D6516" s="68" t="s">
        <v>172</v>
      </c>
      <c r="E6516" s="46">
        <v>9676.3889999999992</v>
      </c>
      <c r="F6516" s="47">
        <v>0</v>
      </c>
      <c r="G6516" s="48">
        <f>ROUND(E6516*F6516,2)</f>
        <v>0</v>
      </c>
      <c r="H6516" s="46">
        <v>1.4999999999999999E-4</v>
      </c>
      <c r="I6516" s="46">
        <f>ROUND(E6516*H6516,2)</f>
        <v>1.45</v>
      </c>
      <c r="J6516" s="46">
        <v>0</v>
      </c>
      <c r="K6516" s="46">
        <f>ROUND(E6516*J6516,2)</f>
        <v>0</v>
      </c>
    </row>
    <row r="6517" spans="1:11" outlineLevel="1" x14ac:dyDescent="0.2">
      <c r="A6517" s="31"/>
      <c r="B6517" s="32"/>
      <c r="C6517" s="71" t="s">
        <v>395</v>
      </c>
      <c r="D6517" s="65"/>
      <c r="E6517" s="65"/>
      <c r="F6517" s="34"/>
      <c r="G6517" s="34"/>
      <c r="H6517" s="33"/>
      <c r="I6517" s="33"/>
      <c r="J6517" s="33"/>
      <c r="K6517" s="33"/>
    </row>
    <row r="6518" spans="1:11" outlineLevel="1" x14ac:dyDescent="0.2">
      <c r="A6518" s="31"/>
      <c r="B6518" s="32"/>
      <c r="C6518" s="71" t="s">
        <v>9262</v>
      </c>
      <c r="D6518" s="65"/>
      <c r="E6518" s="65">
        <v>27.703499999999998</v>
      </c>
      <c r="F6518" s="34"/>
      <c r="G6518" s="34"/>
      <c r="H6518" s="33"/>
      <c r="I6518" s="33"/>
      <c r="J6518" s="33"/>
      <c r="K6518" s="33"/>
    </row>
    <row r="6519" spans="1:11" outlineLevel="1" x14ac:dyDescent="0.2">
      <c r="A6519" s="31"/>
      <c r="B6519" s="32"/>
      <c r="C6519" s="71" t="s">
        <v>9263</v>
      </c>
      <c r="D6519" s="65"/>
      <c r="E6519" s="65">
        <v>53.585999999999999</v>
      </c>
      <c r="F6519" s="34"/>
      <c r="G6519" s="34"/>
      <c r="H6519" s="33"/>
      <c r="I6519" s="33"/>
      <c r="J6519" s="33"/>
      <c r="K6519" s="33"/>
    </row>
    <row r="6520" spans="1:11" outlineLevel="1" x14ac:dyDescent="0.2">
      <c r="A6520" s="31"/>
      <c r="B6520" s="32"/>
      <c r="C6520" s="71" t="s">
        <v>9264</v>
      </c>
      <c r="D6520" s="65"/>
      <c r="E6520" s="65">
        <v>19.603999999999999</v>
      </c>
      <c r="F6520" s="34"/>
      <c r="G6520" s="34"/>
      <c r="H6520" s="33"/>
      <c r="I6520" s="33"/>
      <c r="J6520" s="33"/>
      <c r="K6520" s="33"/>
    </row>
    <row r="6521" spans="1:11" outlineLevel="1" x14ac:dyDescent="0.2">
      <c r="A6521" s="31"/>
      <c r="B6521" s="32"/>
      <c r="C6521" s="71" t="s">
        <v>9265</v>
      </c>
      <c r="D6521" s="65"/>
      <c r="E6521" s="65">
        <v>60.683999999999997</v>
      </c>
      <c r="F6521" s="34"/>
      <c r="G6521" s="34"/>
      <c r="H6521" s="33"/>
      <c r="I6521" s="33"/>
      <c r="J6521" s="33"/>
      <c r="K6521" s="33"/>
    </row>
    <row r="6522" spans="1:11" outlineLevel="1" x14ac:dyDescent="0.2">
      <c r="A6522" s="31"/>
      <c r="B6522" s="32"/>
      <c r="C6522" s="71" t="s">
        <v>9266</v>
      </c>
      <c r="D6522" s="65"/>
      <c r="E6522" s="65">
        <v>65.572000000000003</v>
      </c>
      <c r="F6522" s="34"/>
      <c r="G6522" s="34"/>
      <c r="H6522" s="33"/>
      <c r="I6522" s="33"/>
      <c r="J6522" s="33"/>
      <c r="K6522" s="33"/>
    </row>
    <row r="6523" spans="1:11" outlineLevel="1" x14ac:dyDescent="0.2">
      <c r="A6523" s="31"/>
      <c r="B6523" s="32"/>
      <c r="C6523" s="71" t="s">
        <v>9267</v>
      </c>
      <c r="D6523" s="65"/>
      <c r="E6523" s="65">
        <v>89.9</v>
      </c>
      <c r="F6523" s="34"/>
      <c r="G6523" s="34"/>
      <c r="H6523" s="33"/>
      <c r="I6523" s="33"/>
      <c r="J6523" s="33"/>
      <c r="K6523" s="33"/>
    </row>
    <row r="6524" spans="1:11" outlineLevel="1" x14ac:dyDescent="0.2">
      <c r="A6524" s="31"/>
      <c r="B6524" s="32"/>
      <c r="C6524" s="71" t="s">
        <v>9268</v>
      </c>
      <c r="D6524" s="65"/>
      <c r="E6524" s="65">
        <v>68.847999999999999</v>
      </c>
      <c r="F6524" s="34"/>
      <c r="G6524" s="34"/>
      <c r="H6524" s="33"/>
      <c r="I6524" s="33"/>
      <c r="J6524" s="33"/>
      <c r="K6524" s="33"/>
    </row>
    <row r="6525" spans="1:11" outlineLevel="1" x14ac:dyDescent="0.2">
      <c r="A6525" s="31"/>
      <c r="B6525" s="32"/>
      <c r="C6525" s="71" t="s">
        <v>9269</v>
      </c>
      <c r="D6525" s="65"/>
      <c r="E6525" s="65">
        <v>125.97</v>
      </c>
      <c r="F6525" s="34"/>
      <c r="G6525" s="34"/>
      <c r="H6525" s="33"/>
      <c r="I6525" s="33"/>
      <c r="J6525" s="33"/>
      <c r="K6525" s="33"/>
    </row>
    <row r="6526" spans="1:11" outlineLevel="1" x14ac:dyDescent="0.2">
      <c r="A6526" s="31"/>
      <c r="B6526" s="32"/>
      <c r="C6526" s="71" t="s">
        <v>9270</v>
      </c>
      <c r="D6526" s="65"/>
      <c r="E6526" s="65">
        <v>17.25</v>
      </c>
      <c r="F6526" s="34"/>
      <c r="G6526" s="34"/>
      <c r="H6526" s="33"/>
      <c r="I6526" s="33"/>
      <c r="J6526" s="33"/>
      <c r="K6526" s="33"/>
    </row>
    <row r="6527" spans="1:11" outlineLevel="1" x14ac:dyDescent="0.2">
      <c r="A6527" s="31"/>
      <c r="B6527" s="32"/>
      <c r="C6527" s="71" t="s">
        <v>9271</v>
      </c>
      <c r="D6527" s="65"/>
      <c r="E6527" s="65">
        <v>11.5</v>
      </c>
      <c r="F6527" s="34"/>
      <c r="G6527" s="34"/>
      <c r="H6527" s="33"/>
      <c r="I6527" s="33"/>
      <c r="J6527" s="33"/>
      <c r="K6527" s="33"/>
    </row>
    <row r="6528" spans="1:11" outlineLevel="1" x14ac:dyDescent="0.2">
      <c r="A6528" s="31"/>
      <c r="B6528" s="32"/>
      <c r="C6528" s="71" t="s">
        <v>9272</v>
      </c>
      <c r="D6528" s="65"/>
      <c r="E6528" s="65">
        <v>52.311999999999998</v>
      </c>
      <c r="F6528" s="34"/>
      <c r="G6528" s="34"/>
      <c r="H6528" s="33"/>
      <c r="I6528" s="33"/>
      <c r="J6528" s="33"/>
      <c r="K6528" s="33"/>
    </row>
    <row r="6529" spans="1:11" outlineLevel="1" x14ac:dyDescent="0.2">
      <c r="A6529" s="31"/>
      <c r="B6529" s="32"/>
      <c r="C6529" s="71" t="s">
        <v>9273</v>
      </c>
      <c r="D6529" s="65"/>
      <c r="E6529" s="65">
        <v>55.330599999999997</v>
      </c>
      <c r="F6529" s="34"/>
      <c r="G6529" s="34"/>
      <c r="H6529" s="33"/>
      <c r="I6529" s="33"/>
      <c r="J6529" s="33"/>
      <c r="K6529" s="33"/>
    </row>
    <row r="6530" spans="1:11" outlineLevel="1" x14ac:dyDescent="0.2">
      <c r="A6530" s="31"/>
      <c r="B6530" s="32"/>
      <c r="C6530" s="71" t="s">
        <v>9274</v>
      </c>
      <c r="D6530" s="65"/>
      <c r="E6530" s="65">
        <v>231.756</v>
      </c>
      <c r="F6530" s="34"/>
      <c r="G6530" s="34"/>
      <c r="H6530" s="33"/>
      <c r="I6530" s="33"/>
      <c r="J6530" s="33"/>
      <c r="K6530" s="33"/>
    </row>
    <row r="6531" spans="1:11" outlineLevel="1" x14ac:dyDescent="0.2">
      <c r="A6531" s="31"/>
      <c r="B6531" s="32"/>
      <c r="C6531" s="71" t="s">
        <v>9275</v>
      </c>
      <c r="D6531" s="65"/>
      <c r="E6531" s="65">
        <v>58.518300000000004</v>
      </c>
      <c r="F6531" s="34"/>
      <c r="G6531" s="34"/>
      <c r="H6531" s="33"/>
      <c r="I6531" s="33"/>
      <c r="J6531" s="33"/>
      <c r="K6531" s="33"/>
    </row>
    <row r="6532" spans="1:11" outlineLevel="1" x14ac:dyDescent="0.2">
      <c r="A6532" s="31"/>
      <c r="B6532" s="32"/>
      <c r="C6532" s="71" t="s">
        <v>9276</v>
      </c>
      <c r="D6532" s="65"/>
      <c r="E6532" s="65">
        <v>7.4256000000000002</v>
      </c>
      <c r="F6532" s="34"/>
      <c r="G6532" s="34"/>
      <c r="H6532" s="33"/>
      <c r="I6532" s="33"/>
      <c r="J6532" s="33"/>
      <c r="K6532" s="33"/>
    </row>
    <row r="6533" spans="1:11" outlineLevel="1" x14ac:dyDescent="0.2">
      <c r="A6533" s="31"/>
      <c r="B6533" s="32"/>
      <c r="C6533" s="71" t="s">
        <v>9277</v>
      </c>
      <c r="D6533" s="65"/>
      <c r="E6533" s="65">
        <v>22.181100000000001</v>
      </c>
      <c r="F6533" s="34"/>
      <c r="G6533" s="34"/>
      <c r="H6533" s="33"/>
      <c r="I6533" s="33"/>
      <c r="J6533" s="33"/>
      <c r="K6533" s="33"/>
    </row>
    <row r="6534" spans="1:11" outlineLevel="1" x14ac:dyDescent="0.2">
      <c r="A6534" s="31"/>
      <c r="B6534" s="32"/>
      <c r="C6534" s="71" t="s">
        <v>9278</v>
      </c>
      <c r="D6534" s="65"/>
      <c r="E6534" s="65">
        <v>58.015999999999998</v>
      </c>
      <c r="F6534" s="34"/>
      <c r="G6534" s="34"/>
      <c r="H6534" s="33"/>
      <c r="I6534" s="33"/>
      <c r="J6534" s="33"/>
      <c r="K6534" s="33"/>
    </row>
    <row r="6535" spans="1:11" outlineLevel="1" x14ac:dyDescent="0.2">
      <c r="A6535" s="31"/>
      <c r="B6535" s="32"/>
      <c r="C6535" s="71" t="s">
        <v>9279</v>
      </c>
      <c r="D6535" s="65"/>
      <c r="E6535" s="65">
        <v>41.6</v>
      </c>
      <c r="F6535" s="34"/>
      <c r="G6535" s="34"/>
      <c r="H6535" s="33"/>
      <c r="I6535" s="33"/>
      <c r="J6535" s="33"/>
      <c r="K6535" s="33"/>
    </row>
    <row r="6536" spans="1:11" outlineLevel="1" x14ac:dyDescent="0.2">
      <c r="A6536" s="31"/>
      <c r="B6536" s="32"/>
      <c r="C6536" s="71" t="s">
        <v>9280</v>
      </c>
      <c r="D6536" s="65"/>
      <c r="E6536" s="65">
        <v>17</v>
      </c>
      <c r="F6536" s="34"/>
      <c r="G6536" s="34"/>
      <c r="H6536" s="33"/>
      <c r="I6536" s="33"/>
      <c r="J6536" s="33"/>
      <c r="K6536" s="33"/>
    </row>
    <row r="6537" spans="1:11" outlineLevel="1" x14ac:dyDescent="0.2">
      <c r="A6537" s="31"/>
      <c r="B6537" s="32"/>
      <c r="C6537" s="71" t="s">
        <v>9281</v>
      </c>
      <c r="D6537" s="65"/>
      <c r="E6537" s="65">
        <v>12.5</v>
      </c>
      <c r="F6537" s="34"/>
      <c r="G6537" s="34"/>
      <c r="H6537" s="33"/>
      <c r="I6537" s="33"/>
      <c r="J6537" s="33"/>
      <c r="K6537" s="33"/>
    </row>
    <row r="6538" spans="1:11" outlineLevel="1" x14ac:dyDescent="0.2">
      <c r="A6538" s="31"/>
      <c r="B6538" s="32"/>
      <c r="C6538" s="71" t="s">
        <v>9282</v>
      </c>
      <c r="D6538" s="65"/>
      <c r="E6538" s="65">
        <v>12.5</v>
      </c>
      <c r="F6538" s="34"/>
      <c r="G6538" s="34"/>
      <c r="H6538" s="33"/>
      <c r="I6538" s="33"/>
      <c r="J6538" s="33"/>
      <c r="K6538" s="33"/>
    </row>
    <row r="6539" spans="1:11" outlineLevel="1" x14ac:dyDescent="0.2">
      <c r="A6539" s="31"/>
      <c r="B6539" s="32"/>
      <c r="C6539" s="71" t="s">
        <v>9283</v>
      </c>
      <c r="D6539" s="65"/>
      <c r="E6539" s="65">
        <v>39.256</v>
      </c>
      <c r="F6539" s="34"/>
      <c r="G6539" s="34"/>
      <c r="H6539" s="33"/>
      <c r="I6539" s="33"/>
      <c r="J6539" s="33"/>
      <c r="K6539" s="33"/>
    </row>
    <row r="6540" spans="1:11" outlineLevel="1" x14ac:dyDescent="0.2">
      <c r="A6540" s="31"/>
      <c r="B6540" s="32"/>
      <c r="C6540" s="71" t="s">
        <v>9284</v>
      </c>
      <c r="D6540" s="65"/>
      <c r="E6540" s="65">
        <v>58.072000000000003</v>
      </c>
      <c r="F6540" s="34"/>
      <c r="G6540" s="34"/>
      <c r="H6540" s="33"/>
      <c r="I6540" s="33"/>
      <c r="J6540" s="33"/>
      <c r="K6540" s="33"/>
    </row>
    <row r="6541" spans="1:11" outlineLevel="1" x14ac:dyDescent="0.2">
      <c r="A6541" s="31"/>
      <c r="B6541" s="32"/>
      <c r="C6541" s="71" t="s">
        <v>9285</v>
      </c>
      <c r="D6541" s="65"/>
      <c r="E6541" s="65">
        <v>41.911999999999999</v>
      </c>
      <c r="F6541" s="34"/>
      <c r="G6541" s="34"/>
      <c r="H6541" s="33"/>
      <c r="I6541" s="33"/>
      <c r="J6541" s="33"/>
      <c r="K6541" s="33"/>
    </row>
    <row r="6542" spans="1:11" outlineLevel="1" x14ac:dyDescent="0.2">
      <c r="A6542" s="31"/>
      <c r="B6542" s="32"/>
      <c r="C6542" s="71" t="s">
        <v>9286</v>
      </c>
      <c r="D6542" s="65"/>
      <c r="E6542" s="65">
        <v>12.5</v>
      </c>
      <c r="F6542" s="34"/>
      <c r="G6542" s="34"/>
      <c r="H6542" s="33"/>
      <c r="I6542" s="33"/>
      <c r="J6542" s="33"/>
      <c r="K6542" s="33"/>
    </row>
    <row r="6543" spans="1:11" outlineLevel="1" x14ac:dyDescent="0.2">
      <c r="A6543" s="31"/>
      <c r="B6543" s="32"/>
      <c r="C6543" s="71" t="s">
        <v>9287</v>
      </c>
      <c r="D6543" s="65"/>
      <c r="E6543" s="65">
        <v>12.5</v>
      </c>
      <c r="F6543" s="34"/>
      <c r="G6543" s="34"/>
      <c r="H6543" s="33"/>
      <c r="I6543" s="33"/>
      <c r="J6543" s="33"/>
      <c r="K6543" s="33"/>
    </row>
    <row r="6544" spans="1:11" outlineLevel="1" x14ac:dyDescent="0.2">
      <c r="A6544" s="31"/>
      <c r="B6544" s="32"/>
      <c r="C6544" s="71" t="s">
        <v>9288</v>
      </c>
      <c r="D6544" s="65"/>
      <c r="E6544" s="65">
        <v>12.5</v>
      </c>
      <c r="F6544" s="34"/>
      <c r="G6544" s="34"/>
      <c r="H6544" s="33"/>
      <c r="I6544" s="33"/>
      <c r="J6544" s="33"/>
      <c r="K6544" s="33"/>
    </row>
    <row r="6545" spans="1:11" outlineLevel="1" x14ac:dyDescent="0.2">
      <c r="A6545" s="31"/>
      <c r="B6545" s="32"/>
      <c r="C6545" s="71" t="s">
        <v>9289</v>
      </c>
      <c r="D6545" s="65"/>
      <c r="E6545" s="65">
        <v>40.264000000000003</v>
      </c>
      <c r="F6545" s="34"/>
      <c r="G6545" s="34"/>
      <c r="H6545" s="33"/>
      <c r="I6545" s="33"/>
      <c r="J6545" s="33"/>
      <c r="K6545" s="33"/>
    </row>
    <row r="6546" spans="1:11" outlineLevel="1" x14ac:dyDescent="0.2">
      <c r="A6546" s="31"/>
      <c r="B6546" s="32"/>
      <c r="C6546" s="71" t="s">
        <v>9290</v>
      </c>
      <c r="D6546" s="65"/>
      <c r="E6546" s="65">
        <v>72.242999999999995</v>
      </c>
      <c r="F6546" s="34"/>
      <c r="G6546" s="34"/>
      <c r="H6546" s="33"/>
      <c r="I6546" s="33"/>
      <c r="J6546" s="33"/>
      <c r="K6546" s="33"/>
    </row>
    <row r="6547" spans="1:11" outlineLevel="1" x14ac:dyDescent="0.2">
      <c r="A6547" s="31"/>
      <c r="B6547" s="32"/>
      <c r="C6547" s="71" t="s">
        <v>9291</v>
      </c>
      <c r="D6547" s="65"/>
      <c r="E6547" s="65">
        <v>19.457999999999998</v>
      </c>
      <c r="F6547" s="34"/>
      <c r="G6547" s="34"/>
      <c r="H6547" s="33"/>
      <c r="I6547" s="33"/>
      <c r="J6547" s="33"/>
      <c r="K6547" s="33"/>
    </row>
    <row r="6548" spans="1:11" outlineLevel="1" x14ac:dyDescent="0.2">
      <c r="A6548" s="31"/>
      <c r="B6548" s="32"/>
      <c r="C6548" s="71" t="s">
        <v>9292</v>
      </c>
      <c r="D6548" s="65"/>
      <c r="E6548" s="65">
        <v>49.68</v>
      </c>
      <c r="F6548" s="34"/>
      <c r="G6548" s="34"/>
      <c r="H6548" s="33"/>
      <c r="I6548" s="33"/>
      <c r="J6548" s="33"/>
      <c r="K6548" s="33"/>
    </row>
    <row r="6549" spans="1:11" outlineLevel="1" x14ac:dyDescent="0.2">
      <c r="A6549" s="31"/>
      <c r="B6549" s="32"/>
      <c r="C6549" s="71" t="s">
        <v>404</v>
      </c>
      <c r="D6549" s="65"/>
      <c r="E6549" s="65"/>
      <c r="F6549" s="34"/>
      <c r="G6549" s="34"/>
      <c r="H6549" s="33"/>
      <c r="I6549" s="33"/>
      <c r="J6549" s="33"/>
      <c r="K6549" s="33"/>
    </row>
    <row r="6550" spans="1:11" outlineLevel="1" x14ac:dyDescent="0.2">
      <c r="A6550" s="31"/>
      <c r="B6550" s="32"/>
      <c r="C6550" s="71" t="s">
        <v>9293</v>
      </c>
      <c r="D6550" s="65"/>
      <c r="E6550" s="65">
        <v>51.295999999999999</v>
      </c>
      <c r="F6550" s="34"/>
      <c r="G6550" s="34"/>
      <c r="H6550" s="33"/>
      <c r="I6550" s="33"/>
      <c r="J6550" s="33"/>
      <c r="K6550" s="33"/>
    </row>
    <row r="6551" spans="1:11" outlineLevel="1" x14ac:dyDescent="0.2">
      <c r="A6551" s="31"/>
      <c r="B6551" s="32"/>
      <c r="C6551" s="71" t="s">
        <v>9294</v>
      </c>
      <c r="D6551" s="65"/>
      <c r="E6551" s="65">
        <v>130.304</v>
      </c>
      <c r="F6551" s="34"/>
      <c r="G6551" s="34"/>
      <c r="H6551" s="33"/>
      <c r="I6551" s="33"/>
      <c r="J6551" s="33"/>
      <c r="K6551" s="33"/>
    </row>
    <row r="6552" spans="1:11" outlineLevel="1" x14ac:dyDescent="0.2">
      <c r="A6552" s="31"/>
      <c r="B6552" s="32"/>
      <c r="C6552" s="71" t="s">
        <v>9295</v>
      </c>
      <c r="D6552" s="65"/>
      <c r="E6552" s="65">
        <v>30.731999999999999</v>
      </c>
      <c r="F6552" s="34"/>
      <c r="G6552" s="34"/>
      <c r="H6552" s="33"/>
      <c r="I6552" s="33"/>
      <c r="J6552" s="33"/>
      <c r="K6552" s="33"/>
    </row>
    <row r="6553" spans="1:11" outlineLevel="1" x14ac:dyDescent="0.2">
      <c r="A6553" s="31"/>
      <c r="B6553" s="32"/>
      <c r="C6553" s="71" t="s">
        <v>9296</v>
      </c>
      <c r="D6553" s="65"/>
      <c r="E6553" s="65">
        <v>25.792000000000002</v>
      </c>
      <c r="F6553" s="34"/>
      <c r="G6553" s="34"/>
      <c r="H6553" s="33"/>
      <c r="I6553" s="33"/>
      <c r="J6553" s="33"/>
      <c r="K6553" s="33"/>
    </row>
    <row r="6554" spans="1:11" outlineLevel="1" x14ac:dyDescent="0.2">
      <c r="A6554" s="31"/>
      <c r="B6554" s="32"/>
      <c r="C6554" s="71" t="s">
        <v>9297</v>
      </c>
      <c r="D6554" s="65"/>
      <c r="E6554" s="65">
        <v>38.488</v>
      </c>
      <c r="F6554" s="34"/>
      <c r="G6554" s="34"/>
      <c r="H6554" s="33"/>
      <c r="I6554" s="33"/>
      <c r="J6554" s="33"/>
      <c r="K6554" s="33"/>
    </row>
    <row r="6555" spans="1:11" outlineLevel="1" x14ac:dyDescent="0.2">
      <c r="A6555" s="31"/>
      <c r="B6555" s="32"/>
      <c r="C6555" s="71" t="s">
        <v>9298</v>
      </c>
      <c r="D6555" s="65"/>
      <c r="E6555" s="65">
        <v>24.934000000000001</v>
      </c>
      <c r="F6555" s="34"/>
      <c r="G6555" s="34"/>
      <c r="H6555" s="33"/>
      <c r="I6555" s="33"/>
      <c r="J6555" s="33"/>
      <c r="K6555" s="33"/>
    </row>
    <row r="6556" spans="1:11" outlineLevel="1" x14ac:dyDescent="0.2">
      <c r="A6556" s="31"/>
      <c r="B6556" s="32"/>
      <c r="C6556" s="71" t="s">
        <v>9299</v>
      </c>
      <c r="D6556" s="65"/>
      <c r="E6556" s="65">
        <v>14</v>
      </c>
      <c r="F6556" s="34"/>
      <c r="G6556" s="34"/>
      <c r="H6556" s="33"/>
      <c r="I6556" s="33"/>
      <c r="J6556" s="33"/>
      <c r="K6556" s="33"/>
    </row>
    <row r="6557" spans="1:11" outlineLevel="1" x14ac:dyDescent="0.2">
      <c r="A6557" s="31"/>
      <c r="B6557" s="32"/>
      <c r="C6557" s="71" t="s">
        <v>9300</v>
      </c>
      <c r="D6557" s="65"/>
      <c r="E6557" s="65">
        <v>11.75</v>
      </c>
      <c r="F6557" s="34"/>
      <c r="G6557" s="34"/>
      <c r="H6557" s="33"/>
      <c r="I6557" s="33"/>
      <c r="J6557" s="33"/>
      <c r="K6557" s="33"/>
    </row>
    <row r="6558" spans="1:11" outlineLevel="1" x14ac:dyDescent="0.2">
      <c r="A6558" s="31"/>
      <c r="B6558" s="32"/>
      <c r="C6558" s="71" t="s">
        <v>9301</v>
      </c>
      <c r="D6558" s="65"/>
      <c r="E6558" s="65">
        <v>20.591999999999999</v>
      </c>
      <c r="F6558" s="34"/>
      <c r="G6558" s="34"/>
      <c r="H6558" s="33"/>
      <c r="I6558" s="33"/>
      <c r="J6558" s="33"/>
      <c r="K6558" s="33"/>
    </row>
    <row r="6559" spans="1:11" outlineLevel="1" x14ac:dyDescent="0.2">
      <c r="A6559" s="31"/>
      <c r="B6559" s="32"/>
      <c r="C6559" s="71" t="s">
        <v>9302</v>
      </c>
      <c r="D6559" s="65"/>
      <c r="E6559" s="65">
        <v>13.45</v>
      </c>
      <c r="F6559" s="34"/>
      <c r="G6559" s="34"/>
      <c r="H6559" s="33"/>
      <c r="I6559" s="33"/>
      <c r="J6559" s="33"/>
      <c r="K6559" s="33"/>
    </row>
    <row r="6560" spans="1:11" ht="33.75" outlineLevel="1" x14ac:dyDescent="0.2">
      <c r="A6560" s="31"/>
      <c r="B6560" s="32"/>
      <c r="C6560" s="71" t="s">
        <v>9303</v>
      </c>
      <c r="D6560" s="65"/>
      <c r="E6560" s="65">
        <v>77.792000000000002</v>
      </c>
      <c r="F6560" s="34"/>
      <c r="G6560" s="34"/>
      <c r="H6560" s="33"/>
      <c r="I6560" s="33"/>
      <c r="J6560" s="33"/>
      <c r="K6560" s="33"/>
    </row>
    <row r="6561" spans="1:11" outlineLevel="1" x14ac:dyDescent="0.2">
      <c r="A6561" s="31"/>
      <c r="B6561" s="32"/>
      <c r="C6561" s="71" t="s">
        <v>9304</v>
      </c>
      <c r="D6561" s="65"/>
      <c r="E6561" s="65">
        <v>43.2</v>
      </c>
      <c r="F6561" s="34"/>
      <c r="G6561" s="34"/>
      <c r="H6561" s="33"/>
      <c r="I6561" s="33"/>
      <c r="J6561" s="33"/>
      <c r="K6561" s="33"/>
    </row>
    <row r="6562" spans="1:11" outlineLevel="1" x14ac:dyDescent="0.2">
      <c r="A6562" s="31"/>
      <c r="B6562" s="32"/>
      <c r="C6562" s="71" t="s">
        <v>9305</v>
      </c>
      <c r="D6562" s="65"/>
      <c r="E6562" s="65">
        <v>23.8</v>
      </c>
      <c r="F6562" s="34"/>
      <c r="G6562" s="34"/>
      <c r="H6562" s="33"/>
      <c r="I6562" s="33"/>
      <c r="J6562" s="33"/>
      <c r="K6562" s="33"/>
    </row>
    <row r="6563" spans="1:11" outlineLevel="1" x14ac:dyDescent="0.2">
      <c r="A6563" s="31"/>
      <c r="B6563" s="32"/>
      <c r="C6563" s="71" t="s">
        <v>9306</v>
      </c>
      <c r="D6563" s="65"/>
      <c r="E6563" s="65">
        <v>18.850000000000001</v>
      </c>
      <c r="F6563" s="34"/>
      <c r="G6563" s="34"/>
      <c r="H6563" s="33"/>
      <c r="I6563" s="33"/>
      <c r="J6563" s="33"/>
      <c r="K6563" s="33"/>
    </row>
    <row r="6564" spans="1:11" outlineLevel="1" x14ac:dyDescent="0.2">
      <c r="A6564" s="31"/>
      <c r="B6564" s="32"/>
      <c r="C6564" s="71" t="s">
        <v>9307</v>
      </c>
      <c r="D6564" s="65"/>
      <c r="E6564" s="65">
        <v>13</v>
      </c>
      <c r="F6564" s="34"/>
      <c r="G6564" s="34"/>
      <c r="H6564" s="33"/>
      <c r="I6564" s="33"/>
      <c r="J6564" s="33"/>
      <c r="K6564" s="33"/>
    </row>
    <row r="6565" spans="1:11" outlineLevel="1" x14ac:dyDescent="0.2">
      <c r="A6565" s="31"/>
      <c r="B6565" s="32"/>
      <c r="C6565" s="71" t="s">
        <v>9308</v>
      </c>
      <c r="D6565" s="65"/>
      <c r="E6565" s="65">
        <v>24.25</v>
      </c>
      <c r="F6565" s="34"/>
      <c r="G6565" s="34"/>
      <c r="H6565" s="33"/>
      <c r="I6565" s="33"/>
      <c r="J6565" s="33"/>
      <c r="K6565" s="33"/>
    </row>
    <row r="6566" spans="1:11" outlineLevel="1" x14ac:dyDescent="0.2">
      <c r="A6566" s="31"/>
      <c r="B6566" s="32"/>
      <c r="C6566" s="71" t="s">
        <v>9309</v>
      </c>
      <c r="D6566" s="65"/>
      <c r="E6566" s="65">
        <v>34.65</v>
      </c>
      <c r="F6566" s="34"/>
      <c r="G6566" s="34"/>
      <c r="H6566" s="33"/>
      <c r="I6566" s="33"/>
      <c r="J6566" s="33"/>
      <c r="K6566" s="33"/>
    </row>
    <row r="6567" spans="1:11" outlineLevel="1" x14ac:dyDescent="0.2">
      <c r="A6567" s="31"/>
      <c r="B6567" s="32"/>
      <c r="C6567" s="71" t="s">
        <v>9310</v>
      </c>
      <c r="D6567" s="65"/>
      <c r="E6567" s="65">
        <v>20.9</v>
      </c>
      <c r="F6567" s="34"/>
      <c r="G6567" s="34"/>
      <c r="H6567" s="33"/>
      <c r="I6567" s="33"/>
      <c r="J6567" s="33"/>
      <c r="K6567" s="33"/>
    </row>
    <row r="6568" spans="1:11" outlineLevel="1" x14ac:dyDescent="0.2">
      <c r="A6568" s="31"/>
      <c r="B6568" s="32"/>
      <c r="C6568" s="71" t="s">
        <v>9311</v>
      </c>
      <c r="D6568" s="65"/>
      <c r="E6568" s="65">
        <v>16.850000000000001</v>
      </c>
      <c r="F6568" s="34"/>
      <c r="G6568" s="34"/>
      <c r="H6568" s="33"/>
      <c r="I6568" s="33"/>
      <c r="J6568" s="33"/>
      <c r="K6568" s="33"/>
    </row>
    <row r="6569" spans="1:11" outlineLevel="1" x14ac:dyDescent="0.2">
      <c r="A6569" s="31"/>
      <c r="B6569" s="32"/>
      <c r="C6569" s="71" t="s">
        <v>9312</v>
      </c>
      <c r="D6569" s="65"/>
      <c r="E6569" s="65">
        <v>11.5</v>
      </c>
      <c r="F6569" s="34"/>
      <c r="G6569" s="34"/>
      <c r="H6569" s="33"/>
      <c r="I6569" s="33"/>
      <c r="J6569" s="33"/>
      <c r="K6569" s="33"/>
    </row>
    <row r="6570" spans="1:11" ht="33.75" outlineLevel="1" x14ac:dyDescent="0.2">
      <c r="A6570" s="31"/>
      <c r="B6570" s="32"/>
      <c r="C6570" s="71" t="s">
        <v>9313</v>
      </c>
      <c r="D6570" s="65"/>
      <c r="E6570" s="65">
        <v>156.59049999999999</v>
      </c>
      <c r="F6570" s="34"/>
      <c r="G6570" s="34"/>
      <c r="H6570" s="33"/>
      <c r="I6570" s="33"/>
      <c r="J6570" s="33"/>
      <c r="K6570" s="33"/>
    </row>
    <row r="6571" spans="1:11" outlineLevel="1" x14ac:dyDescent="0.2">
      <c r="A6571" s="31"/>
      <c r="B6571" s="32"/>
      <c r="C6571" s="71" t="s">
        <v>9314</v>
      </c>
      <c r="D6571" s="65"/>
      <c r="E6571" s="65">
        <v>82.161000000000001</v>
      </c>
      <c r="F6571" s="34"/>
      <c r="G6571" s="34"/>
      <c r="H6571" s="33"/>
      <c r="I6571" s="33"/>
      <c r="J6571" s="33"/>
      <c r="K6571" s="33"/>
    </row>
    <row r="6572" spans="1:11" outlineLevel="1" x14ac:dyDescent="0.2">
      <c r="A6572" s="31"/>
      <c r="B6572" s="32"/>
      <c r="C6572" s="71" t="s">
        <v>9315</v>
      </c>
      <c r="D6572" s="65"/>
      <c r="E6572" s="65">
        <v>104.69</v>
      </c>
      <c r="F6572" s="34"/>
      <c r="G6572" s="34"/>
      <c r="H6572" s="33"/>
      <c r="I6572" s="33"/>
      <c r="J6572" s="33"/>
      <c r="K6572" s="33"/>
    </row>
    <row r="6573" spans="1:11" outlineLevel="1" x14ac:dyDescent="0.2">
      <c r="A6573" s="31"/>
      <c r="B6573" s="32"/>
      <c r="C6573" s="71" t="s">
        <v>9316</v>
      </c>
      <c r="D6573" s="65"/>
      <c r="E6573" s="65">
        <v>13.224</v>
      </c>
      <c r="F6573" s="34"/>
      <c r="G6573" s="34"/>
      <c r="H6573" s="33"/>
      <c r="I6573" s="33"/>
      <c r="J6573" s="33"/>
      <c r="K6573" s="33"/>
    </row>
    <row r="6574" spans="1:11" outlineLevel="1" x14ac:dyDescent="0.2">
      <c r="A6574" s="31"/>
      <c r="B6574" s="32"/>
      <c r="C6574" s="71" t="s">
        <v>9317</v>
      </c>
      <c r="D6574" s="65"/>
      <c r="E6574" s="65">
        <v>16.847999999999999</v>
      </c>
      <c r="F6574" s="34"/>
      <c r="G6574" s="34"/>
      <c r="H6574" s="33"/>
      <c r="I6574" s="33"/>
      <c r="J6574" s="33"/>
      <c r="K6574" s="33"/>
    </row>
    <row r="6575" spans="1:11" outlineLevel="1" x14ac:dyDescent="0.2">
      <c r="A6575" s="31"/>
      <c r="B6575" s="32"/>
      <c r="C6575" s="71" t="s">
        <v>9318</v>
      </c>
      <c r="D6575" s="65"/>
      <c r="E6575" s="65">
        <v>52.113999999999997</v>
      </c>
      <c r="F6575" s="34"/>
      <c r="G6575" s="34"/>
      <c r="H6575" s="33"/>
      <c r="I6575" s="33"/>
      <c r="J6575" s="33"/>
      <c r="K6575" s="33"/>
    </row>
    <row r="6576" spans="1:11" outlineLevel="1" x14ac:dyDescent="0.2">
      <c r="A6576" s="31"/>
      <c r="B6576" s="32"/>
      <c r="C6576" s="71" t="s">
        <v>9319</v>
      </c>
      <c r="D6576" s="65"/>
      <c r="E6576" s="65">
        <v>54.188000000000002</v>
      </c>
      <c r="F6576" s="34"/>
      <c r="G6576" s="34"/>
      <c r="H6576" s="33"/>
      <c r="I6576" s="33"/>
      <c r="J6576" s="33"/>
      <c r="K6576" s="33"/>
    </row>
    <row r="6577" spans="1:11" outlineLevel="1" x14ac:dyDescent="0.2">
      <c r="A6577" s="31"/>
      <c r="B6577" s="32"/>
      <c r="C6577" s="71" t="s">
        <v>9320</v>
      </c>
      <c r="D6577" s="65"/>
      <c r="E6577" s="65">
        <v>18.2</v>
      </c>
      <c r="F6577" s="34"/>
      <c r="G6577" s="34"/>
      <c r="H6577" s="33"/>
      <c r="I6577" s="33"/>
      <c r="J6577" s="33"/>
      <c r="K6577" s="33"/>
    </row>
    <row r="6578" spans="1:11" outlineLevel="1" x14ac:dyDescent="0.2">
      <c r="A6578" s="31"/>
      <c r="B6578" s="32"/>
      <c r="C6578" s="71" t="s">
        <v>9321</v>
      </c>
      <c r="D6578" s="65"/>
      <c r="E6578" s="65">
        <v>23.4</v>
      </c>
      <c r="F6578" s="34"/>
      <c r="G6578" s="34"/>
      <c r="H6578" s="33"/>
      <c r="I6578" s="33"/>
      <c r="J6578" s="33"/>
      <c r="K6578" s="33"/>
    </row>
    <row r="6579" spans="1:11" outlineLevel="1" x14ac:dyDescent="0.2">
      <c r="A6579" s="31"/>
      <c r="B6579" s="32"/>
      <c r="C6579" s="71" t="s">
        <v>9322</v>
      </c>
      <c r="D6579" s="65"/>
      <c r="E6579" s="65">
        <v>22.75</v>
      </c>
      <c r="F6579" s="34"/>
      <c r="G6579" s="34"/>
      <c r="H6579" s="33"/>
      <c r="I6579" s="33"/>
      <c r="J6579" s="33"/>
      <c r="K6579" s="33"/>
    </row>
    <row r="6580" spans="1:11" outlineLevel="1" x14ac:dyDescent="0.2">
      <c r="A6580" s="31"/>
      <c r="B6580" s="32"/>
      <c r="C6580" s="71" t="s">
        <v>9323</v>
      </c>
      <c r="D6580" s="65"/>
      <c r="E6580" s="65">
        <v>46.066000000000003</v>
      </c>
      <c r="F6580" s="34"/>
      <c r="G6580" s="34"/>
      <c r="H6580" s="33"/>
      <c r="I6580" s="33"/>
      <c r="J6580" s="33"/>
      <c r="K6580" s="33"/>
    </row>
    <row r="6581" spans="1:11" outlineLevel="1" x14ac:dyDescent="0.2">
      <c r="A6581" s="31"/>
      <c r="B6581" s="32"/>
      <c r="C6581" s="71" t="s">
        <v>9324</v>
      </c>
      <c r="D6581" s="65"/>
      <c r="E6581" s="65">
        <v>18.2</v>
      </c>
      <c r="F6581" s="34"/>
      <c r="G6581" s="34"/>
      <c r="H6581" s="33"/>
      <c r="I6581" s="33"/>
      <c r="J6581" s="33"/>
      <c r="K6581" s="33"/>
    </row>
    <row r="6582" spans="1:11" outlineLevel="1" x14ac:dyDescent="0.2">
      <c r="A6582" s="31"/>
      <c r="B6582" s="32"/>
      <c r="C6582" s="71" t="s">
        <v>9325</v>
      </c>
      <c r="D6582" s="65"/>
      <c r="E6582" s="65">
        <v>23.4</v>
      </c>
      <c r="F6582" s="34"/>
      <c r="G6582" s="34"/>
      <c r="H6582" s="33"/>
      <c r="I6582" s="33"/>
      <c r="J6582" s="33"/>
      <c r="K6582" s="33"/>
    </row>
    <row r="6583" spans="1:11" outlineLevel="1" x14ac:dyDescent="0.2">
      <c r="A6583" s="31"/>
      <c r="B6583" s="32"/>
      <c r="C6583" s="71" t="s">
        <v>9326</v>
      </c>
      <c r="D6583" s="65"/>
      <c r="E6583" s="65">
        <v>22.75</v>
      </c>
      <c r="F6583" s="34"/>
      <c r="G6583" s="34"/>
      <c r="H6583" s="33"/>
      <c r="I6583" s="33"/>
      <c r="J6583" s="33"/>
      <c r="K6583" s="33"/>
    </row>
    <row r="6584" spans="1:11" outlineLevel="1" x14ac:dyDescent="0.2">
      <c r="A6584" s="31"/>
      <c r="B6584" s="32"/>
      <c r="C6584" s="71" t="s">
        <v>9327</v>
      </c>
      <c r="D6584" s="65"/>
      <c r="E6584" s="65">
        <v>123.69199999999999</v>
      </c>
      <c r="F6584" s="34"/>
      <c r="G6584" s="34"/>
      <c r="H6584" s="33"/>
      <c r="I6584" s="33"/>
      <c r="J6584" s="33"/>
      <c r="K6584" s="33"/>
    </row>
    <row r="6585" spans="1:11" outlineLevel="1" x14ac:dyDescent="0.2">
      <c r="A6585" s="31"/>
      <c r="B6585" s="32"/>
      <c r="C6585" s="71" t="s">
        <v>9328</v>
      </c>
      <c r="D6585" s="65"/>
      <c r="E6585" s="65">
        <v>15.336</v>
      </c>
      <c r="F6585" s="34"/>
      <c r="G6585" s="34"/>
      <c r="H6585" s="33"/>
      <c r="I6585" s="33"/>
      <c r="J6585" s="33"/>
      <c r="K6585" s="33"/>
    </row>
    <row r="6586" spans="1:11" outlineLevel="1" x14ac:dyDescent="0.2">
      <c r="A6586" s="31"/>
      <c r="B6586" s="32"/>
      <c r="C6586" s="71" t="s">
        <v>408</v>
      </c>
      <c r="D6586" s="65"/>
      <c r="E6586" s="65"/>
      <c r="F6586" s="34"/>
      <c r="G6586" s="34"/>
      <c r="H6586" s="33"/>
      <c r="I6586" s="33"/>
      <c r="J6586" s="33"/>
      <c r="K6586" s="33"/>
    </row>
    <row r="6587" spans="1:11" ht="33.75" outlineLevel="1" x14ac:dyDescent="0.2">
      <c r="A6587" s="31"/>
      <c r="B6587" s="32"/>
      <c r="C6587" s="71" t="s">
        <v>9329</v>
      </c>
      <c r="D6587" s="65"/>
      <c r="E6587" s="65">
        <v>143.52000000000001</v>
      </c>
      <c r="F6587" s="34"/>
      <c r="G6587" s="34"/>
      <c r="H6587" s="33"/>
      <c r="I6587" s="33"/>
      <c r="J6587" s="33"/>
      <c r="K6587" s="33"/>
    </row>
    <row r="6588" spans="1:11" outlineLevel="1" x14ac:dyDescent="0.2">
      <c r="A6588" s="31"/>
      <c r="B6588" s="32"/>
      <c r="C6588" s="71" t="s">
        <v>9330</v>
      </c>
      <c r="D6588" s="65"/>
      <c r="E6588" s="65">
        <v>57.36</v>
      </c>
      <c r="F6588" s="34"/>
      <c r="G6588" s="34"/>
      <c r="H6588" s="33"/>
      <c r="I6588" s="33"/>
      <c r="J6588" s="33"/>
      <c r="K6588" s="33"/>
    </row>
    <row r="6589" spans="1:11" outlineLevel="1" x14ac:dyDescent="0.2">
      <c r="A6589" s="31"/>
      <c r="B6589" s="32"/>
      <c r="C6589" s="71" t="s">
        <v>9331</v>
      </c>
      <c r="D6589" s="65"/>
      <c r="E6589" s="65">
        <v>81.736000000000004</v>
      </c>
      <c r="F6589" s="34"/>
      <c r="G6589" s="34"/>
      <c r="H6589" s="33"/>
      <c r="I6589" s="33"/>
      <c r="J6589" s="33"/>
      <c r="K6589" s="33"/>
    </row>
    <row r="6590" spans="1:11" outlineLevel="1" x14ac:dyDescent="0.2">
      <c r="A6590" s="31"/>
      <c r="B6590" s="32"/>
      <c r="C6590" s="71" t="s">
        <v>9332</v>
      </c>
      <c r="D6590" s="65"/>
      <c r="E6590" s="65">
        <v>83.912000000000006</v>
      </c>
      <c r="F6590" s="34"/>
      <c r="G6590" s="34"/>
      <c r="H6590" s="33"/>
      <c r="I6590" s="33"/>
      <c r="J6590" s="33"/>
      <c r="K6590" s="33"/>
    </row>
    <row r="6591" spans="1:11" outlineLevel="1" x14ac:dyDescent="0.2">
      <c r="A6591" s="31"/>
      <c r="B6591" s="32"/>
      <c r="C6591" s="71" t="s">
        <v>9333</v>
      </c>
      <c r="D6591" s="65"/>
      <c r="E6591" s="65">
        <v>24.15</v>
      </c>
      <c r="F6591" s="34"/>
      <c r="G6591" s="34"/>
      <c r="H6591" s="33"/>
      <c r="I6591" s="33"/>
      <c r="J6591" s="33"/>
      <c r="K6591" s="33"/>
    </row>
    <row r="6592" spans="1:11" outlineLevel="1" x14ac:dyDescent="0.2">
      <c r="A6592" s="31"/>
      <c r="B6592" s="32"/>
      <c r="C6592" s="71" t="s">
        <v>9334</v>
      </c>
      <c r="D6592" s="65"/>
      <c r="E6592" s="65">
        <v>19.600000000000001</v>
      </c>
      <c r="F6592" s="34"/>
      <c r="G6592" s="34"/>
      <c r="H6592" s="33"/>
      <c r="I6592" s="33"/>
      <c r="J6592" s="33"/>
      <c r="K6592" s="33"/>
    </row>
    <row r="6593" spans="1:11" outlineLevel="1" x14ac:dyDescent="0.2">
      <c r="A6593" s="31"/>
      <c r="B6593" s="32"/>
      <c r="C6593" s="71" t="s">
        <v>9335</v>
      </c>
      <c r="D6593" s="65"/>
      <c r="E6593" s="65">
        <v>13.55</v>
      </c>
      <c r="F6593" s="34"/>
      <c r="G6593" s="34"/>
      <c r="H6593" s="33"/>
      <c r="I6593" s="33"/>
      <c r="J6593" s="33"/>
      <c r="K6593" s="33"/>
    </row>
    <row r="6594" spans="1:11" outlineLevel="1" x14ac:dyDescent="0.2">
      <c r="A6594" s="31"/>
      <c r="B6594" s="32"/>
      <c r="C6594" s="71" t="s">
        <v>9336</v>
      </c>
      <c r="D6594" s="65"/>
      <c r="E6594" s="65">
        <v>22.3</v>
      </c>
      <c r="F6594" s="34"/>
      <c r="G6594" s="34"/>
      <c r="H6594" s="33"/>
      <c r="I6594" s="33"/>
      <c r="J6594" s="33"/>
      <c r="K6594" s="33"/>
    </row>
    <row r="6595" spans="1:11" outlineLevel="1" x14ac:dyDescent="0.2">
      <c r="A6595" s="31"/>
      <c r="B6595" s="32"/>
      <c r="C6595" s="71" t="s">
        <v>9337</v>
      </c>
      <c r="D6595" s="65"/>
      <c r="E6595" s="65">
        <v>25.2</v>
      </c>
      <c r="F6595" s="34"/>
      <c r="G6595" s="34"/>
      <c r="H6595" s="33"/>
      <c r="I6595" s="33"/>
      <c r="J6595" s="33"/>
      <c r="K6595" s="33"/>
    </row>
    <row r="6596" spans="1:11" outlineLevel="1" x14ac:dyDescent="0.2">
      <c r="A6596" s="31"/>
      <c r="B6596" s="32"/>
      <c r="C6596" s="71" t="s">
        <v>9338</v>
      </c>
      <c r="D6596" s="65"/>
      <c r="E6596" s="65">
        <v>20.95</v>
      </c>
      <c r="F6596" s="34"/>
      <c r="G6596" s="34"/>
      <c r="H6596" s="33"/>
      <c r="I6596" s="33"/>
      <c r="J6596" s="33"/>
      <c r="K6596" s="33"/>
    </row>
    <row r="6597" spans="1:11" outlineLevel="1" x14ac:dyDescent="0.2">
      <c r="A6597" s="31"/>
      <c r="B6597" s="32"/>
      <c r="C6597" s="71" t="s">
        <v>9339</v>
      </c>
      <c r="D6597" s="65"/>
      <c r="E6597" s="65">
        <v>29.748999999999999</v>
      </c>
      <c r="F6597" s="34"/>
      <c r="G6597" s="34"/>
      <c r="H6597" s="33"/>
      <c r="I6597" s="33"/>
      <c r="J6597" s="33"/>
      <c r="K6597" s="33"/>
    </row>
    <row r="6598" spans="1:11" ht="22.5" outlineLevel="1" x14ac:dyDescent="0.2">
      <c r="A6598" s="31"/>
      <c r="B6598" s="32"/>
      <c r="C6598" s="71" t="s">
        <v>9340</v>
      </c>
      <c r="D6598" s="65"/>
      <c r="E6598" s="65">
        <v>148.99199999999999</v>
      </c>
      <c r="F6598" s="34"/>
      <c r="G6598" s="34"/>
      <c r="H6598" s="33"/>
      <c r="I6598" s="33"/>
      <c r="J6598" s="33"/>
      <c r="K6598" s="33"/>
    </row>
    <row r="6599" spans="1:11" outlineLevel="1" x14ac:dyDescent="0.2">
      <c r="A6599" s="31"/>
      <c r="B6599" s="32"/>
      <c r="C6599" s="71" t="s">
        <v>9341</v>
      </c>
      <c r="D6599" s="65"/>
      <c r="E6599" s="65">
        <v>89.828000000000003</v>
      </c>
      <c r="F6599" s="34"/>
      <c r="G6599" s="34"/>
      <c r="H6599" s="33"/>
      <c r="I6599" s="33"/>
      <c r="J6599" s="33"/>
      <c r="K6599" s="33"/>
    </row>
    <row r="6600" spans="1:11" outlineLevel="1" x14ac:dyDescent="0.2">
      <c r="A6600" s="31"/>
      <c r="B6600" s="32"/>
      <c r="C6600" s="71" t="s">
        <v>9342</v>
      </c>
      <c r="D6600" s="65"/>
      <c r="E6600" s="65">
        <v>14.45</v>
      </c>
      <c r="F6600" s="34"/>
      <c r="G6600" s="34"/>
      <c r="H6600" s="33"/>
      <c r="I6600" s="33"/>
      <c r="J6600" s="33"/>
      <c r="K6600" s="33"/>
    </row>
    <row r="6601" spans="1:11" outlineLevel="1" x14ac:dyDescent="0.2">
      <c r="A6601" s="31"/>
      <c r="B6601" s="32"/>
      <c r="C6601" s="71" t="s">
        <v>9343</v>
      </c>
      <c r="D6601" s="65"/>
      <c r="E6601" s="65">
        <v>63.57</v>
      </c>
      <c r="F6601" s="34"/>
      <c r="G6601" s="34"/>
      <c r="H6601" s="33"/>
      <c r="I6601" s="33"/>
      <c r="J6601" s="33"/>
      <c r="K6601" s="33"/>
    </row>
    <row r="6602" spans="1:11" outlineLevel="1" x14ac:dyDescent="0.2">
      <c r="A6602" s="31"/>
      <c r="B6602" s="32"/>
      <c r="C6602" s="71" t="s">
        <v>9344</v>
      </c>
      <c r="D6602" s="65"/>
      <c r="E6602" s="65">
        <v>87.968999999999994</v>
      </c>
      <c r="F6602" s="34"/>
      <c r="G6602" s="34"/>
      <c r="H6602" s="33"/>
      <c r="I6602" s="33"/>
      <c r="J6602" s="33"/>
      <c r="K6602" s="33"/>
    </row>
    <row r="6603" spans="1:11" outlineLevel="1" x14ac:dyDescent="0.2">
      <c r="A6603" s="31"/>
      <c r="B6603" s="32"/>
      <c r="C6603" s="71" t="s">
        <v>9345</v>
      </c>
      <c r="D6603" s="65"/>
      <c r="E6603" s="65">
        <v>86.62</v>
      </c>
      <c r="F6603" s="34"/>
      <c r="G6603" s="34"/>
      <c r="H6603" s="33"/>
      <c r="I6603" s="33"/>
      <c r="J6603" s="33"/>
      <c r="K6603" s="33"/>
    </row>
    <row r="6604" spans="1:11" outlineLevel="1" x14ac:dyDescent="0.2">
      <c r="A6604" s="31"/>
      <c r="B6604" s="32"/>
      <c r="C6604" s="71" t="s">
        <v>9346</v>
      </c>
      <c r="D6604" s="65"/>
      <c r="E6604" s="65">
        <v>47.002000000000002</v>
      </c>
      <c r="F6604" s="34"/>
      <c r="G6604" s="34"/>
      <c r="H6604" s="33"/>
      <c r="I6604" s="33"/>
      <c r="J6604" s="33"/>
      <c r="K6604" s="33"/>
    </row>
    <row r="6605" spans="1:11" outlineLevel="1" x14ac:dyDescent="0.2">
      <c r="A6605" s="31"/>
      <c r="B6605" s="32"/>
      <c r="C6605" s="71" t="s">
        <v>9347</v>
      </c>
      <c r="D6605" s="65"/>
      <c r="E6605" s="65">
        <v>85.816000000000003</v>
      </c>
      <c r="F6605" s="34"/>
      <c r="G6605" s="34"/>
      <c r="H6605" s="33"/>
      <c r="I6605" s="33"/>
      <c r="J6605" s="33"/>
      <c r="K6605" s="33"/>
    </row>
    <row r="6606" spans="1:11" outlineLevel="1" x14ac:dyDescent="0.2">
      <c r="A6606" s="31"/>
      <c r="B6606" s="32"/>
      <c r="C6606" s="71" t="s">
        <v>9348</v>
      </c>
      <c r="D6606" s="65"/>
      <c r="E6606" s="65">
        <v>86.156000000000006</v>
      </c>
      <c r="F6606" s="34"/>
      <c r="G6606" s="34"/>
      <c r="H6606" s="33"/>
      <c r="I6606" s="33"/>
      <c r="J6606" s="33"/>
      <c r="K6606" s="33"/>
    </row>
    <row r="6607" spans="1:11" outlineLevel="1" x14ac:dyDescent="0.2">
      <c r="A6607" s="31"/>
      <c r="B6607" s="32"/>
      <c r="C6607" s="71" t="s">
        <v>9349</v>
      </c>
      <c r="D6607" s="65"/>
      <c r="E6607" s="65">
        <v>86.835999999999999</v>
      </c>
      <c r="F6607" s="34"/>
      <c r="G6607" s="34"/>
      <c r="H6607" s="33"/>
      <c r="I6607" s="33"/>
      <c r="J6607" s="33"/>
      <c r="K6607" s="33"/>
    </row>
    <row r="6608" spans="1:11" outlineLevel="1" x14ac:dyDescent="0.2">
      <c r="A6608" s="31"/>
      <c r="B6608" s="32"/>
      <c r="C6608" s="71" t="s">
        <v>411</v>
      </c>
      <c r="D6608" s="65"/>
      <c r="E6608" s="65"/>
      <c r="F6608" s="34"/>
      <c r="G6608" s="34"/>
      <c r="H6608" s="33"/>
      <c r="I6608" s="33"/>
      <c r="J6608" s="33"/>
      <c r="K6608" s="33"/>
    </row>
    <row r="6609" spans="1:11" ht="33.75" outlineLevel="1" x14ac:dyDescent="0.2">
      <c r="A6609" s="31"/>
      <c r="B6609" s="32"/>
      <c r="C6609" s="71" t="s">
        <v>9350</v>
      </c>
      <c r="D6609" s="65"/>
      <c r="E6609" s="65">
        <v>134.048</v>
      </c>
      <c r="F6609" s="34"/>
      <c r="G6609" s="34"/>
      <c r="H6609" s="33"/>
      <c r="I6609" s="33"/>
      <c r="J6609" s="33"/>
      <c r="K6609" s="33"/>
    </row>
    <row r="6610" spans="1:11" outlineLevel="1" x14ac:dyDescent="0.2">
      <c r="A6610" s="31"/>
      <c r="B6610" s="32"/>
      <c r="C6610" s="71" t="s">
        <v>9351</v>
      </c>
      <c r="D6610" s="65"/>
      <c r="E6610" s="65">
        <v>56.7</v>
      </c>
      <c r="F6610" s="34"/>
      <c r="G6610" s="34"/>
      <c r="H6610" s="33"/>
      <c r="I6610" s="33"/>
      <c r="J6610" s="33"/>
      <c r="K6610" s="33"/>
    </row>
    <row r="6611" spans="1:11" outlineLevel="1" x14ac:dyDescent="0.2">
      <c r="A6611" s="31"/>
      <c r="B6611" s="32"/>
      <c r="C6611" s="71" t="s">
        <v>9352</v>
      </c>
      <c r="D6611" s="65"/>
      <c r="E6611" s="65">
        <v>121.788</v>
      </c>
      <c r="F6611" s="34"/>
      <c r="G6611" s="34"/>
      <c r="H6611" s="33"/>
      <c r="I6611" s="33"/>
      <c r="J6611" s="33"/>
      <c r="K6611" s="33"/>
    </row>
    <row r="6612" spans="1:11" outlineLevel="1" x14ac:dyDescent="0.2">
      <c r="A6612" s="31"/>
      <c r="B6612" s="32"/>
      <c r="C6612" s="71" t="s">
        <v>9353</v>
      </c>
      <c r="D6612" s="65"/>
      <c r="E6612" s="65">
        <v>23.45</v>
      </c>
      <c r="F6612" s="34"/>
      <c r="G6612" s="34"/>
      <c r="H6612" s="33"/>
      <c r="I6612" s="33"/>
      <c r="J6612" s="33"/>
      <c r="K6612" s="33"/>
    </row>
    <row r="6613" spans="1:11" outlineLevel="1" x14ac:dyDescent="0.2">
      <c r="A6613" s="31"/>
      <c r="B6613" s="32"/>
      <c r="C6613" s="71" t="s">
        <v>9354</v>
      </c>
      <c r="D6613" s="65"/>
      <c r="E6613" s="65">
        <v>9.65</v>
      </c>
      <c r="F6613" s="34"/>
      <c r="G6613" s="34"/>
      <c r="H6613" s="33"/>
      <c r="I6613" s="33"/>
      <c r="J6613" s="33"/>
      <c r="K6613" s="33"/>
    </row>
    <row r="6614" spans="1:11" outlineLevel="1" x14ac:dyDescent="0.2">
      <c r="A6614" s="31"/>
      <c r="B6614" s="32"/>
      <c r="C6614" s="71" t="s">
        <v>9355</v>
      </c>
      <c r="D6614" s="65"/>
      <c r="E6614" s="65">
        <v>13.4</v>
      </c>
      <c r="F6614" s="34"/>
      <c r="G6614" s="34"/>
      <c r="H6614" s="33"/>
      <c r="I6614" s="33"/>
      <c r="J6614" s="33"/>
      <c r="K6614" s="33"/>
    </row>
    <row r="6615" spans="1:11" outlineLevel="1" x14ac:dyDescent="0.2">
      <c r="A6615" s="31"/>
      <c r="B6615" s="32"/>
      <c r="C6615" s="71" t="s">
        <v>9356</v>
      </c>
      <c r="D6615" s="65"/>
      <c r="E6615" s="65">
        <v>23.05</v>
      </c>
      <c r="F6615" s="34"/>
      <c r="G6615" s="34"/>
      <c r="H6615" s="33"/>
      <c r="I6615" s="33"/>
      <c r="J6615" s="33"/>
      <c r="K6615" s="33"/>
    </row>
    <row r="6616" spans="1:11" outlineLevel="1" x14ac:dyDescent="0.2">
      <c r="A6616" s="31"/>
      <c r="B6616" s="32"/>
      <c r="C6616" s="71" t="s">
        <v>9357</v>
      </c>
      <c r="D6616" s="65"/>
      <c r="E6616" s="65">
        <v>34.9</v>
      </c>
      <c r="F6616" s="34"/>
      <c r="G6616" s="34"/>
      <c r="H6616" s="33"/>
      <c r="I6616" s="33"/>
      <c r="J6616" s="33"/>
      <c r="K6616" s="33"/>
    </row>
    <row r="6617" spans="1:11" outlineLevel="1" x14ac:dyDescent="0.2">
      <c r="A6617" s="31"/>
      <c r="B6617" s="32"/>
      <c r="C6617" s="71" t="s">
        <v>9358</v>
      </c>
      <c r="D6617" s="65"/>
      <c r="E6617" s="65">
        <v>20.75</v>
      </c>
      <c r="F6617" s="34"/>
      <c r="G6617" s="34"/>
      <c r="H6617" s="33"/>
      <c r="I6617" s="33"/>
      <c r="J6617" s="33"/>
      <c r="K6617" s="33"/>
    </row>
    <row r="6618" spans="1:11" ht="22.5" outlineLevel="1" x14ac:dyDescent="0.2">
      <c r="A6618" s="31"/>
      <c r="B6618" s="32"/>
      <c r="C6618" s="71" t="s">
        <v>9359</v>
      </c>
      <c r="D6618" s="65"/>
      <c r="E6618" s="65">
        <v>154.4</v>
      </c>
      <c r="F6618" s="34"/>
      <c r="G6618" s="34"/>
      <c r="H6618" s="33"/>
      <c r="I6618" s="33"/>
      <c r="J6618" s="33"/>
      <c r="K6618" s="33"/>
    </row>
    <row r="6619" spans="1:11" outlineLevel="1" x14ac:dyDescent="0.2">
      <c r="A6619" s="31"/>
      <c r="B6619" s="32"/>
      <c r="C6619" s="71" t="s">
        <v>9360</v>
      </c>
      <c r="D6619" s="65"/>
      <c r="E6619" s="65">
        <v>29.748999999999999</v>
      </c>
      <c r="F6619" s="34"/>
      <c r="G6619" s="34"/>
      <c r="H6619" s="33"/>
      <c r="I6619" s="33"/>
      <c r="J6619" s="33"/>
      <c r="K6619" s="33"/>
    </row>
    <row r="6620" spans="1:11" outlineLevel="1" x14ac:dyDescent="0.2">
      <c r="A6620" s="31"/>
      <c r="B6620" s="32"/>
      <c r="C6620" s="71" t="s">
        <v>9361</v>
      </c>
      <c r="D6620" s="65"/>
      <c r="E6620" s="65">
        <v>125.324</v>
      </c>
      <c r="F6620" s="34"/>
      <c r="G6620" s="34"/>
      <c r="H6620" s="33"/>
      <c r="I6620" s="33"/>
      <c r="J6620" s="33"/>
      <c r="K6620" s="33"/>
    </row>
    <row r="6621" spans="1:11" outlineLevel="1" x14ac:dyDescent="0.2">
      <c r="A6621" s="31"/>
      <c r="B6621" s="32"/>
      <c r="C6621" s="71" t="s">
        <v>9362</v>
      </c>
      <c r="D6621" s="65"/>
      <c r="E6621" s="65">
        <v>14.45</v>
      </c>
      <c r="F6621" s="34"/>
      <c r="G6621" s="34"/>
      <c r="H6621" s="33"/>
      <c r="I6621" s="33"/>
      <c r="J6621" s="33"/>
      <c r="K6621" s="33"/>
    </row>
    <row r="6622" spans="1:11" outlineLevel="1" x14ac:dyDescent="0.2">
      <c r="A6622" s="31"/>
      <c r="B6622" s="32"/>
      <c r="C6622" s="71" t="s">
        <v>9363</v>
      </c>
      <c r="D6622" s="65"/>
      <c r="E6622" s="65">
        <v>59.19</v>
      </c>
      <c r="F6622" s="34"/>
      <c r="G6622" s="34"/>
      <c r="H6622" s="33"/>
      <c r="I6622" s="33"/>
      <c r="J6622" s="33"/>
      <c r="K6622" s="33"/>
    </row>
    <row r="6623" spans="1:11" outlineLevel="1" x14ac:dyDescent="0.2">
      <c r="A6623" s="31"/>
      <c r="B6623" s="32"/>
      <c r="C6623" s="71" t="s">
        <v>9364</v>
      </c>
      <c r="D6623" s="65"/>
      <c r="E6623" s="65">
        <v>126.52200000000001</v>
      </c>
      <c r="F6623" s="34"/>
      <c r="G6623" s="34"/>
      <c r="H6623" s="33"/>
      <c r="I6623" s="33"/>
      <c r="J6623" s="33"/>
      <c r="K6623" s="33"/>
    </row>
    <row r="6624" spans="1:11" outlineLevel="1" x14ac:dyDescent="0.2">
      <c r="A6624" s="31"/>
      <c r="B6624" s="32"/>
      <c r="C6624" s="71" t="s">
        <v>9365</v>
      </c>
      <c r="D6624" s="65"/>
      <c r="E6624" s="65">
        <v>47.002000000000002</v>
      </c>
      <c r="F6624" s="34"/>
      <c r="G6624" s="34"/>
      <c r="H6624" s="33"/>
      <c r="I6624" s="33"/>
      <c r="J6624" s="33"/>
      <c r="K6624" s="33"/>
    </row>
    <row r="6625" spans="1:11" outlineLevel="1" x14ac:dyDescent="0.2">
      <c r="A6625" s="31"/>
      <c r="B6625" s="32"/>
      <c r="C6625" s="71" t="s">
        <v>9366</v>
      </c>
      <c r="D6625" s="65"/>
      <c r="E6625" s="65">
        <v>125.732</v>
      </c>
      <c r="F6625" s="34"/>
      <c r="G6625" s="34"/>
      <c r="H6625" s="33"/>
      <c r="I6625" s="33"/>
      <c r="J6625" s="33"/>
      <c r="K6625" s="33"/>
    </row>
    <row r="6626" spans="1:11" outlineLevel="1" x14ac:dyDescent="0.2">
      <c r="A6626" s="31"/>
      <c r="B6626" s="32"/>
      <c r="C6626" s="71" t="s">
        <v>415</v>
      </c>
      <c r="D6626" s="65"/>
      <c r="E6626" s="65"/>
      <c r="F6626" s="34"/>
      <c r="G6626" s="34"/>
      <c r="H6626" s="33"/>
      <c r="I6626" s="33"/>
      <c r="J6626" s="33"/>
      <c r="K6626" s="33"/>
    </row>
    <row r="6627" spans="1:11" ht="33.75" outlineLevel="1" x14ac:dyDescent="0.2">
      <c r="A6627" s="31"/>
      <c r="B6627" s="32"/>
      <c r="C6627" s="71" t="s">
        <v>9367</v>
      </c>
      <c r="D6627" s="65"/>
      <c r="E6627" s="65">
        <v>124</v>
      </c>
      <c r="F6627" s="34"/>
      <c r="G6627" s="34"/>
      <c r="H6627" s="33"/>
      <c r="I6627" s="33"/>
      <c r="J6627" s="33"/>
      <c r="K6627" s="33"/>
    </row>
    <row r="6628" spans="1:11" outlineLevel="1" x14ac:dyDescent="0.2">
      <c r="A6628" s="31"/>
      <c r="B6628" s="32"/>
      <c r="C6628" s="71" t="s">
        <v>9368</v>
      </c>
      <c r="D6628" s="65"/>
      <c r="E6628" s="65">
        <v>64.790999999999997</v>
      </c>
      <c r="F6628" s="34"/>
      <c r="G6628" s="34"/>
      <c r="H6628" s="33"/>
      <c r="I6628" s="33"/>
      <c r="J6628" s="33"/>
      <c r="K6628" s="33"/>
    </row>
    <row r="6629" spans="1:11" outlineLevel="1" x14ac:dyDescent="0.2">
      <c r="A6629" s="31"/>
      <c r="B6629" s="32"/>
      <c r="C6629" s="71" t="s">
        <v>9369</v>
      </c>
      <c r="D6629" s="65"/>
      <c r="E6629" s="65">
        <v>22.1</v>
      </c>
      <c r="F6629" s="34"/>
      <c r="G6629" s="34"/>
      <c r="H6629" s="33"/>
      <c r="I6629" s="33"/>
      <c r="J6629" s="33"/>
      <c r="K6629" s="33"/>
    </row>
    <row r="6630" spans="1:11" outlineLevel="1" x14ac:dyDescent="0.2">
      <c r="A6630" s="31"/>
      <c r="B6630" s="32"/>
      <c r="C6630" s="71" t="s">
        <v>9370</v>
      </c>
      <c r="D6630" s="65"/>
      <c r="E6630" s="65">
        <v>17.75</v>
      </c>
      <c r="F6630" s="34"/>
      <c r="G6630" s="34"/>
      <c r="H6630" s="33"/>
      <c r="I6630" s="33"/>
      <c r="J6630" s="33"/>
      <c r="K6630" s="33"/>
    </row>
    <row r="6631" spans="1:11" outlineLevel="1" x14ac:dyDescent="0.2">
      <c r="A6631" s="31"/>
      <c r="B6631" s="32"/>
      <c r="C6631" s="71" t="s">
        <v>9371</v>
      </c>
      <c r="D6631" s="65"/>
      <c r="E6631" s="65">
        <v>12.5</v>
      </c>
      <c r="F6631" s="34"/>
      <c r="G6631" s="34"/>
      <c r="H6631" s="33"/>
      <c r="I6631" s="33"/>
      <c r="J6631" s="33"/>
      <c r="K6631" s="33"/>
    </row>
    <row r="6632" spans="1:11" outlineLevel="1" x14ac:dyDescent="0.2">
      <c r="A6632" s="31"/>
      <c r="B6632" s="32"/>
      <c r="C6632" s="71" t="s">
        <v>9372</v>
      </c>
      <c r="D6632" s="65"/>
      <c r="E6632" s="65">
        <v>25.75</v>
      </c>
      <c r="F6632" s="34"/>
      <c r="G6632" s="34"/>
      <c r="H6632" s="33"/>
      <c r="I6632" s="33"/>
      <c r="J6632" s="33"/>
      <c r="K6632" s="33"/>
    </row>
    <row r="6633" spans="1:11" outlineLevel="1" x14ac:dyDescent="0.2">
      <c r="A6633" s="31"/>
      <c r="B6633" s="32"/>
      <c r="C6633" s="71" t="s">
        <v>9373</v>
      </c>
      <c r="D6633" s="65"/>
      <c r="E6633" s="65">
        <v>30.85</v>
      </c>
      <c r="F6633" s="34"/>
      <c r="G6633" s="34"/>
      <c r="H6633" s="33"/>
      <c r="I6633" s="33"/>
      <c r="J6633" s="33"/>
      <c r="K6633" s="33"/>
    </row>
    <row r="6634" spans="1:11" outlineLevel="1" x14ac:dyDescent="0.2">
      <c r="A6634" s="31"/>
      <c r="B6634" s="32"/>
      <c r="C6634" s="71" t="s">
        <v>9374</v>
      </c>
      <c r="D6634" s="65"/>
      <c r="E6634" s="65">
        <v>120.18600000000001</v>
      </c>
      <c r="F6634" s="34"/>
      <c r="G6634" s="34"/>
      <c r="H6634" s="33"/>
      <c r="I6634" s="33"/>
      <c r="J6634" s="33"/>
      <c r="K6634" s="33"/>
    </row>
    <row r="6635" spans="1:11" outlineLevel="1" x14ac:dyDescent="0.2">
      <c r="A6635" s="31"/>
      <c r="B6635" s="32"/>
      <c r="C6635" s="71" t="s">
        <v>9375</v>
      </c>
      <c r="D6635" s="65"/>
      <c r="E6635" s="65">
        <v>21.9</v>
      </c>
      <c r="F6635" s="34"/>
      <c r="G6635" s="34"/>
      <c r="H6635" s="33"/>
      <c r="I6635" s="33"/>
      <c r="J6635" s="33"/>
      <c r="K6635" s="33"/>
    </row>
    <row r="6636" spans="1:11" ht="33.75" outlineLevel="1" x14ac:dyDescent="0.2">
      <c r="A6636" s="31"/>
      <c r="B6636" s="32"/>
      <c r="C6636" s="71" t="s">
        <v>9376</v>
      </c>
      <c r="D6636" s="65"/>
      <c r="E6636" s="65">
        <v>147.04</v>
      </c>
      <c r="F6636" s="34"/>
      <c r="G6636" s="34"/>
      <c r="H6636" s="33"/>
      <c r="I6636" s="33"/>
      <c r="J6636" s="33"/>
      <c r="K6636" s="33"/>
    </row>
    <row r="6637" spans="1:11" outlineLevel="1" x14ac:dyDescent="0.2">
      <c r="A6637" s="31"/>
      <c r="B6637" s="32"/>
      <c r="C6637" s="71" t="s">
        <v>9377</v>
      </c>
      <c r="D6637" s="65"/>
      <c r="E6637" s="65">
        <v>29.748999999999999</v>
      </c>
      <c r="F6637" s="34"/>
      <c r="G6637" s="34"/>
      <c r="H6637" s="33"/>
      <c r="I6637" s="33"/>
      <c r="J6637" s="33"/>
      <c r="K6637" s="33"/>
    </row>
    <row r="6638" spans="1:11" outlineLevel="1" x14ac:dyDescent="0.2">
      <c r="A6638" s="31"/>
      <c r="B6638" s="32"/>
      <c r="C6638" s="71" t="s">
        <v>9378</v>
      </c>
      <c r="D6638" s="65"/>
      <c r="E6638" s="65">
        <v>123.75</v>
      </c>
      <c r="F6638" s="34"/>
      <c r="G6638" s="34"/>
      <c r="H6638" s="33"/>
      <c r="I6638" s="33"/>
      <c r="J6638" s="33"/>
      <c r="K6638" s="33"/>
    </row>
    <row r="6639" spans="1:11" outlineLevel="1" x14ac:dyDescent="0.2">
      <c r="A6639" s="31"/>
      <c r="B6639" s="32"/>
      <c r="C6639" s="71" t="s">
        <v>9379</v>
      </c>
      <c r="D6639" s="65"/>
      <c r="E6639" s="65">
        <v>14.45</v>
      </c>
      <c r="F6639" s="34"/>
      <c r="G6639" s="34"/>
      <c r="H6639" s="33"/>
      <c r="I6639" s="33"/>
      <c r="J6639" s="33"/>
      <c r="K6639" s="33"/>
    </row>
    <row r="6640" spans="1:11" outlineLevel="1" x14ac:dyDescent="0.2">
      <c r="A6640" s="31"/>
      <c r="B6640" s="32"/>
      <c r="C6640" s="71" t="s">
        <v>9380</v>
      </c>
      <c r="D6640" s="65"/>
      <c r="E6640" s="65">
        <v>44.01</v>
      </c>
      <c r="F6640" s="34"/>
      <c r="G6640" s="34"/>
      <c r="H6640" s="33"/>
      <c r="I6640" s="33"/>
      <c r="J6640" s="33"/>
      <c r="K6640" s="33"/>
    </row>
    <row r="6641" spans="1:11" outlineLevel="1" x14ac:dyDescent="0.2">
      <c r="A6641" s="31"/>
      <c r="B6641" s="32"/>
      <c r="C6641" s="71" t="s">
        <v>9381</v>
      </c>
      <c r="D6641" s="65"/>
      <c r="E6641" s="65">
        <v>128.79400000000001</v>
      </c>
      <c r="F6641" s="34"/>
      <c r="G6641" s="34"/>
      <c r="H6641" s="33"/>
      <c r="I6641" s="33"/>
      <c r="J6641" s="33"/>
      <c r="K6641" s="33"/>
    </row>
    <row r="6642" spans="1:11" outlineLevel="1" x14ac:dyDescent="0.2">
      <c r="A6642" s="31"/>
      <c r="B6642" s="32"/>
      <c r="C6642" s="71" t="s">
        <v>9382</v>
      </c>
      <c r="D6642" s="65"/>
      <c r="E6642" s="65">
        <v>74.763000000000005</v>
      </c>
      <c r="F6642" s="34"/>
      <c r="G6642" s="34"/>
      <c r="H6642" s="33"/>
      <c r="I6642" s="33"/>
      <c r="J6642" s="33"/>
      <c r="K6642" s="33"/>
    </row>
    <row r="6643" spans="1:11" outlineLevel="1" x14ac:dyDescent="0.2">
      <c r="A6643" s="31"/>
      <c r="B6643" s="32"/>
      <c r="C6643" s="71" t="s">
        <v>9383</v>
      </c>
      <c r="D6643" s="65"/>
      <c r="E6643" s="65">
        <v>127.581</v>
      </c>
      <c r="F6643" s="34"/>
      <c r="G6643" s="34"/>
      <c r="H6643" s="33"/>
      <c r="I6643" s="33"/>
      <c r="J6643" s="33"/>
      <c r="K6643" s="33"/>
    </row>
    <row r="6644" spans="1:11" outlineLevel="1" x14ac:dyDescent="0.2">
      <c r="A6644" s="31"/>
      <c r="B6644" s="32"/>
      <c r="C6644" s="71" t="s">
        <v>420</v>
      </c>
      <c r="D6644" s="65"/>
      <c r="E6644" s="65"/>
      <c r="F6644" s="34"/>
      <c r="G6644" s="34"/>
      <c r="H6644" s="33"/>
      <c r="I6644" s="33"/>
      <c r="J6644" s="33"/>
      <c r="K6644" s="33"/>
    </row>
    <row r="6645" spans="1:11" outlineLevel="1" x14ac:dyDescent="0.2">
      <c r="A6645" s="31"/>
      <c r="B6645" s="32"/>
      <c r="C6645" s="71" t="s">
        <v>9384</v>
      </c>
      <c r="D6645" s="65"/>
      <c r="E6645" s="65">
        <v>17.9193</v>
      </c>
      <c r="F6645" s="34"/>
      <c r="G6645" s="34"/>
      <c r="H6645" s="33"/>
      <c r="I6645" s="33"/>
      <c r="J6645" s="33"/>
      <c r="K6645" s="33"/>
    </row>
    <row r="6646" spans="1:11" outlineLevel="1" x14ac:dyDescent="0.2">
      <c r="A6646" s="31"/>
      <c r="B6646" s="32"/>
      <c r="C6646" s="71" t="s">
        <v>9385</v>
      </c>
      <c r="D6646" s="65"/>
      <c r="E6646" s="65">
        <v>151.41</v>
      </c>
      <c r="F6646" s="34"/>
      <c r="G6646" s="34"/>
      <c r="H6646" s="33"/>
      <c r="I6646" s="33"/>
      <c r="J6646" s="33"/>
      <c r="K6646" s="33"/>
    </row>
    <row r="6647" spans="1:11" outlineLevel="1" x14ac:dyDescent="0.2">
      <c r="A6647" s="31"/>
      <c r="B6647" s="32"/>
      <c r="C6647" s="71" t="s">
        <v>9386</v>
      </c>
      <c r="D6647" s="65"/>
      <c r="E6647" s="65">
        <v>10</v>
      </c>
      <c r="F6647" s="34"/>
      <c r="G6647" s="34"/>
      <c r="H6647" s="33"/>
      <c r="I6647" s="33"/>
      <c r="J6647" s="33"/>
      <c r="K6647" s="33"/>
    </row>
    <row r="6648" spans="1:11" outlineLevel="1" x14ac:dyDescent="0.2">
      <c r="A6648" s="31"/>
      <c r="B6648" s="32"/>
      <c r="C6648" s="71" t="s">
        <v>9387</v>
      </c>
      <c r="D6648" s="65"/>
      <c r="E6648" s="65">
        <v>57.24</v>
      </c>
      <c r="F6648" s="34"/>
      <c r="G6648" s="34"/>
      <c r="H6648" s="33"/>
      <c r="I6648" s="33"/>
      <c r="J6648" s="33"/>
      <c r="K6648" s="33"/>
    </row>
    <row r="6649" spans="1:11" outlineLevel="1" x14ac:dyDescent="0.2">
      <c r="A6649" s="31"/>
      <c r="B6649" s="32"/>
      <c r="C6649" s="71" t="s">
        <v>9388</v>
      </c>
      <c r="D6649" s="65"/>
      <c r="E6649" s="65">
        <v>4.1513999999999998</v>
      </c>
      <c r="F6649" s="34"/>
      <c r="G6649" s="34"/>
      <c r="H6649" s="33"/>
      <c r="I6649" s="33"/>
      <c r="J6649" s="33"/>
      <c r="K6649" s="33"/>
    </row>
    <row r="6650" spans="1:11" outlineLevel="1" x14ac:dyDescent="0.2">
      <c r="A6650" s="31"/>
      <c r="B6650" s="32"/>
      <c r="C6650" s="71" t="s">
        <v>9389</v>
      </c>
      <c r="D6650" s="65"/>
      <c r="E6650" s="65">
        <v>11.22</v>
      </c>
      <c r="F6650" s="34"/>
      <c r="G6650" s="34"/>
      <c r="H6650" s="33"/>
      <c r="I6650" s="33"/>
      <c r="J6650" s="33"/>
      <c r="K6650" s="33"/>
    </row>
    <row r="6651" spans="1:11" outlineLevel="1" x14ac:dyDescent="0.2">
      <c r="A6651" s="31"/>
      <c r="B6651" s="32"/>
      <c r="C6651" s="71" t="s">
        <v>9390</v>
      </c>
      <c r="D6651" s="65"/>
      <c r="E6651" s="65">
        <v>40</v>
      </c>
      <c r="F6651" s="34"/>
      <c r="G6651" s="34"/>
      <c r="H6651" s="33"/>
      <c r="I6651" s="33"/>
      <c r="J6651" s="33"/>
      <c r="K6651" s="33"/>
    </row>
    <row r="6652" spans="1:11" outlineLevel="1" x14ac:dyDescent="0.2">
      <c r="A6652" s="31"/>
      <c r="B6652" s="32"/>
      <c r="C6652" s="71" t="s">
        <v>9391</v>
      </c>
      <c r="D6652" s="65"/>
      <c r="E6652" s="65">
        <v>4.0514999999999999</v>
      </c>
      <c r="F6652" s="34"/>
      <c r="G6652" s="34"/>
      <c r="H6652" s="33"/>
      <c r="I6652" s="33"/>
      <c r="J6652" s="33"/>
      <c r="K6652" s="33"/>
    </row>
    <row r="6653" spans="1:11" outlineLevel="1" x14ac:dyDescent="0.2">
      <c r="A6653" s="31"/>
      <c r="B6653" s="32"/>
      <c r="C6653" s="71" t="s">
        <v>9392</v>
      </c>
      <c r="D6653" s="65"/>
      <c r="E6653" s="65">
        <v>10.95</v>
      </c>
      <c r="F6653" s="34"/>
      <c r="G6653" s="34"/>
      <c r="H6653" s="33"/>
      <c r="I6653" s="33"/>
      <c r="J6653" s="33"/>
      <c r="K6653" s="33"/>
    </row>
    <row r="6654" spans="1:11" outlineLevel="1" x14ac:dyDescent="0.2">
      <c r="A6654" s="31"/>
      <c r="B6654" s="32"/>
      <c r="C6654" s="71" t="s">
        <v>9393</v>
      </c>
      <c r="D6654" s="65"/>
      <c r="E6654" s="65">
        <v>24</v>
      </c>
      <c r="F6654" s="34"/>
      <c r="G6654" s="34"/>
      <c r="H6654" s="33"/>
      <c r="I6654" s="33"/>
      <c r="J6654" s="33"/>
      <c r="K6654" s="33"/>
    </row>
    <row r="6655" spans="1:11" outlineLevel="1" x14ac:dyDescent="0.2">
      <c r="A6655" s="31"/>
      <c r="B6655" s="32"/>
      <c r="C6655" s="71" t="s">
        <v>9394</v>
      </c>
      <c r="D6655" s="65"/>
      <c r="E6655" s="65">
        <v>4.0149999999999997</v>
      </c>
      <c r="F6655" s="34"/>
      <c r="G6655" s="34"/>
      <c r="H6655" s="33"/>
      <c r="I6655" s="33"/>
      <c r="J6655" s="33"/>
      <c r="K6655" s="33"/>
    </row>
    <row r="6656" spans="1:11" outlineLevel="1" x14ac:dyDescent="0.2">
      <c r="A6656" s="31"/>
      <c r="B6656" s="32"/>
      <c r="C6656" s="71" t="s">
        <v>9392</v>
      </c>
      <c r="D6656" s="65"/>
      <c r="E6656" s="65">
        <v>10.95</v>
      </c>
      <c r="F6656" s="34"/>
      <c r="G6656" s="34"/>
      <c r="H6656" s="33"/>
      <c r="I6656" s="33"/>
      <c r="J6656" s="33"/>
      <c r="K6656" s="33"/>
    </row>
    <row r="6657" spans="1:11" outlineLevel="1" x14ac:dyDescent="0.2">
      <c r="A6657" s="31"/>
      <c r="B6657" s="32"/>
      <c r="C6657" s="71" t="s">
        <v>9393</v>
      </c>
      <c r="D6657" s="65"/>
      <c r="E6657" s="65">
        <v>24</v>
      </c>
      <c r="F6657" s="34"/>
      <c r="G6657" s="34"/>
      <c r="H6657" s="33"/>
      <c r="I6657" s="33"/>
      <c r="J6657" s="33"/>
      <c r="K6657" s="33"/>
    </row>
    <row r="6658" spans="1:11" outlineLevel="1" x14ac:dyDescent="0.2">
      <c r="A6658" s="31"/>
      <c r="B6658" s="32"/>
      <c r="C6658" s="71" t="s">
        <v>9395</v>
      </c>
      <c r="D6658" s="65"/>
      <c r="E6658" s="65">
        <v>24.65</v>
      </c>
      <c r="F6658" s="34"/>
      <c r="G6658" s="34"/>
      <c r="H6658" s="33"/>
      <c r="I6658" s="33"/>
      <c r="J6658" s="33"/>
      <c r="K6658" s="33"/>
    </row>
    <row r="6659" spans="1:11" outlineLevel="1" x14ac:dyDescent="0.2">
      <c r="A6659" s="31"/>
      <c r="B6659" s="32"/>
      <c r="C6659" s="71" t="s">
        <v>9396</v>
      </c>
      <c r="D6659" s="65"/>
      <c r="E6659" s="65">
        <v>36.15</v>
      </c>
      <c r="F6659" s="34"/>
      <c r="G6659" s="34"/>
      <c r="H6659" s="33"/>
      <c r="I6659" s="33"/>
      <c r="J6659" s="33"/>
      <c r="K6659" s="33"/>
    </row>
    <row r="6660" spans="1:11" outlineLevel="1" x14ac:dyDescent="0.2">
      <c r="A6660" s="31"/>
      <c r="B6660" s="32"/>
      <c r="C6660" s="71" t="s">
        <v>9397</v>
      </c>
      <c r="D6660" s="65"/>
      <c r="E6660" s="65">
        <v>24.4</v>
      </c>
      <c r="F6660" s="34"/>
      <c r="G6660" s="34"/>
      <c r="H6660" s="33"/>
      <c r="I6660" s="33"/>
      <c r="J6660" s="33"/>
      <c r="K6660" s="33"/>
    </row>
    <row r="6661" spans="1:11" outlineLevel="1" x14ac:dyDescent="0.2">
      <c r="A6661" s="31"/>
      <c r="B6661" s="32"/>
      <c r="C6661" s="71" t="s">
        <v>9398</v>
      </c>
      <c r="D6661" s="65"/>
      <c r="E6661" s="65">
        <v>18.899999999999999</v>
      </c>
      <c r="F6661" s="34"/>
      <c r="G6661" s="34"/>
      <c r="H6661" s="33"/>
      <c r="I6661" s="33"/>
      <c r="J6661" s="33"/>
      <c r="K6661" s="33"/>
    </row>
    <row r="6662" spans="1:11" outlineLevel="1" x14ac:dyDescent="0.2">
      <c r="A6662" s="31"/>
      <c r="B6662" s="32"/>
      <c r="C6662" s="71" t="s">
        <v>9399</v>
      </c>
      <c r="D6662" s="65"/>
      <c r="E6662" s="65">
        <v>13</v>
      </c>
      <c r="F6662" s="34"/>
      <c r="G6662" s="34"/>
      <c r="H6662" s="33"/>
      <c r="I6662" s="33"/>
      <c r="J6662" s="33"/>
      <c r="K6662" s="33"/>
    </row>
    <row r="6663" spans="1:11" outlineLevel="1" x14ac:dyDescent="0.2">
      <c r="A6663" s="31"/>
      <c r="B6663" s="32"/>
      <c r="C6663" s="71" t="s">
        <v>9400</v>
      </c>
      <c r="D6663" s="65"/>
      <c r="E6663" s="65">
        <v>21.7</v>
      </c>
      <c r="F6663" s="34"/>
      <c r="G6663" s="34"/>
      <c r="H6663" s="33"/>
      <c r="I6663" s="33"/>
      <c r="J6663" s="33"/>
      <c r="K6663" s="33"/>
    </row>
    <row r="6664" spans="1:11" outlineLevel="1" x14ac:dyDescent="0.2">
      <c r="A6664" s="31"/>
      <c r="B6664" s="32"/>
      <c r="C6664" s="71" t="s">
        <v>9401</v>
      </c>
      <c r="D6664" s="65"/>
      <c r="E6664" s="65">
        <v>103.1832</v>
      </c>
      <c r="F6664" s="34"/>
      <c r="G6664" s="34"/>
      <c r="H6664" s="33"/>
      <c r="I6664" s="33"/>
      <c r="J6664" s="33"/>
      <c r="K6664" s="33"/>
    </row>
    <row r="6665" spans="1:11" outlineLevel="1" x14ac:dyDescent="0.2">
      <c r="A6665" s="31"/>
      <c r="B6665" s="32"/>
      <c r="C6665" s="71" t="s">
        <v>9402</v>
      </c>
      <c r="D6665" s="65"/>
      <c r="E6665" s="65">
        <v>23.603999999999999</v>
      </c>
      <c r="F6665" s="34"/>
      <c r="G6665" s="34"/>
      <c r="H6665" s="33"/>
      <c r="I6665" s="33"/>
      <c r="J6665" s="33"/>
      <c r="K6665" s="33"/>
    </row>
    <row r="6666" spans="1:11" outlineLevel="1" x14ac:dyDescent="0.2">
      <c r="A6666" s="31"/>
      <c r="B6666" s="32"/>
      <c r="C6666" s="71" t="s">
        <v>9403</v>
      </c>
      <c r="D6666" s="65"/>
      <c r="E6666" s="65">
        <v>15.960800000000001</v>
      </c>
      <c r="F6666" s="34"/>
      <c r="G6666" s="34"/>
      <c r="H6666" s="33"/>
      <c r="I6666" s="33"/>
      <c r="J6666" s="33"/>
      <c r="K6666" s="33"/>
    </row>
    <row r="6667" spans="1:11" outlineLevel="1" x14ac:dyDescent="0.2">
      <c r="A6667" s="31"/>
      <c r="B6667" s="32"/>
      <c r="C6667" s="71" t="s">
        <v>9404</v>
      </c>
      <c r="D6667" s="65"/>
      <c r="E6667" s="65">
        <v>4.218</v>
      </c>
      <c r="F6667" s="34"/>
      <c r="G6667" s="34"/>
      <c r="H6667" s="33"/>
      <c r="I6667" s="33"/>
      <c r="J6667" s="33"/>
      <c r="K6667" s="33"/>
    </row>
    <row r="6668" spans="1:11" outlineLevel="1" x14ac:dyDescent="0.2">
      <c r="A6668" s="31"/>
      <c r="B6668" s="32"/>
      <c r="C6668" s="71" t="s">
        <v>9405</v>
      </c>
      <c r="D6668" s="65"/>
      <c r="E6668" s="65">
        <v>11.4</v>
      </c>
      <c r="F6668" s="34"/>
      <c r="G6668" s="34"/>
      <c r="H6668" s="33"/>
      <c r="I6668" s="33"/>
      <c r="J6668" s="33"/>
      <c r="K6668" s="33"/>
    </row>
    <row r="6669" spans="1:11" outlineLevel="1" x14ac:dyDescent="0.2">
      <c r="A6669" s="31"/>
      <c r="B6669" s="32"/>
      <c r="C6669" s="71" t="s">
        <v>9406</v>
      </c>
      <c r="D6669" s="65"/>
      <c r="E6669" s="65">
        <v>24</v>
      </c>
      <c r="F6669" s="34"/>
      <c r="G6669" s="34"/>
      <c r="H6669" s="33"/>
      <c r="I6669" s="33"/>
      <c r="J6669" s="33"/>
      <c r="K6669" s="33"/>
    </row>
    <row r="6670" spans="1:11" outlineLevel="1" x14ac:dyDescent="0.2">
      <c r="A6670" s="31"/>
      <c r="B6670" s="32"/>
      <c r="C6670" s="71" t="s">
        <v>9407</v>
      </c>
      <c r="D6670" s="65"/>
      <c r="E6670" s="65">
        <v>38.050800000000002</v>
      </c>
      <c r="F6670" s="34"/>
      <c r="G6670" s="34"/>
      <c r="H6670" s="33"/>
      <c r="I6670" s="33"/>
      <c r="J6670" s="33"/>
      <c r="K6670" s="33"/>
    </row>
    <row r="6671" spans="1:11" outlineLevel="1" x14ac:dyDescent="0.2">
      <c r="A6671" s="31"/>
      <c r="B6671" s="32"/>
      <c r="C6671" s="71" t="s">
        <v>9408</v>
      </c>
      <c r="D6671" s="65"/>
      <c r="E6671" s="65">
        <v>12.81</v>
      </c>
      <c r="F6671" s="34"/>
      <c r="G6671" s="34"/>
      <c r="H6671" s="33"/>
      <c r="I6671" s="33"/>
      <c r="J6671" s="33"/>
      <c r="K6671" s="33"/>
    </row>
    <row r="6672" spans="1:11" outlineLevel="1" x14ac:dyDescent="0.2">
      <c r="A6672" s="31"/>
      <c r="B6672" s="32"/>
      <c r="C6672" s="71" t="s">
        <v>9409</v>
      </c>
      <c r="D6672" s="65"/>
      <c r="E6672" s="65">
        <v>54</v>
      </c>
      <c r="F6672" s="34"/>
      <c r="G6672" s="34"/>
      <c r="H6672" s="33"/>
      <c r="I6672" s="33"/>
      <c r="J6672" s="33"/>
      <c r="K6672" s="33"/>
    </row>
    <row r="6673" spans="1:11" outlineLevel="1" x14ac:dyDescent="0.2">
      <c r="A6673" s="31"/>
      <c r="B6673" s="32"/>
      <c r="C6673" s="71" t="s">
        <v>5516</v>
      </c>
      <c r="D6673" s="65"/>
      <c r="E6673" s="65"/>
      <c r="F6673" s="34"/>
      <c r="G6673" s="34"/>
      <c r="H6673" s="33"/>
      <c r="I6673" s="33"/>
      <c r="J6673" s="33"/>
      <c r="K6673" s="33"/>
    </row>
    <row r="6674" spans="1:11" outlineLevel="1" x14ac:dyDescent="0.2">
      <c r="A6674" s="31"/>
      <c r="B6674" s="32"/>
      <c r="C6674" s="71" t="s">
        <v>395</v>
      </c>
      <c r="D6674" s="65"/>
      <c r="E6674" s="65"/>
      <c r="F6674" s="34"/>
      <c r="G6674" s="34"/>
      <c r="H6674" s="33"/>
      <c r="I6674" s="33"/>
      <c r="J6674" s="33"/>
      <c r="K6674" s="33"/>
    </row>
    <row r="6675" spans="1:11" outlineLevel="1" x14ac:dyDescent="0.2">
      <c r="A6675" s="31"/>
      <c r="B6675" s="32"/>
      <c r="C6675" s="71" t="s">
        <v>6310</v>
      </c>
      <c r="D6675" s="65"/>
      <c r="E6675" s="65">
        <v>48.02</v>
      </c>
      <c r="F6675" s="34"/>
      <c r="G6675" s="34"/>
      <c r="H6675" s="33"/>
      <c r="I6675" s="33"/>
      <c r="J6675" s="33"/>
      <c r="K6675" s="33"/>
    </row>
    <row r="6676" spans="1:11" outlineLevel="1" x14ac:dyDescent="0.2">
      <c r="A6676" s="31"/>
      <c r="B6676" s="32"/>
      <c r="C6676" s="71" t="s">
        <v>6340</v>
      </c>
      <c r="D6676" s="65"/>
      <c r="E6676" s="65">
        <v>3.11</v>
      </c>
      <c r="F6676" s="34"/>
      <c r="G6676" s="34"/>
      <c r="H6676" s="33"/>
      <c r="I6676" s="33"/>
      <c r="J6676" s="33"/>
      <c r="K6676" s="33"/>
    </row>
    <row r="6677" spans="1:11" outlineLevel="1" x14ac:dyDescent="0.2">
      <c r="A6677" s="31"/>
      <c r="B6677" s="32"/>
      <c r="C6677" s="71" t="s">
        <v>6311</v>
      </c>
      <c r="D6677" s="65"/>
      <c r="E6677" s="65">
        <v>34.58</v>
      </c>
      <c r="F6677" s="34"/>
      <c r="G6677" s="34"/>
      <c r="H6677" s="33"/>
      <c r="I6677" s="33"/>
      <c r="J6677" s="33"/>
      <c r="K6677" s="33"/>
    </row>
    <row r="6678" spans="1:11" outlineLevel="1" x14ac:dyDescent="0.2">
      <c r="A6678" s="31"/>
      <c r="B6678" s="32"/>
      <c r="C6678" s="71" t="s">
        <v>8573</v>
      </c>
      <c r="D6678" s="65"/>
      <c r="E6678" s="65">
        <v>35.65</v>
      </c>
      <c r="F6678" s="34"/>
      <c r="G6678" s="34"/>
      <c r="H6678" s="33"/>
      <c r="I6678" s="33"/>
      <c r="J6678" s="33"/>
      <c r="K6678" s="33"/>
    </row>
    <row r="6679" spans="1:11" outlineLevel="1" x14ac:dyDescent="0.2">
      <c r="A6679" s="31"/>
      <c r="B6679" s="32"/>
      <c r="C6679" s="71" t="s">
        <v>6313</v>
      </c>
      <c r="D6679" s="65"/>
      <c r="E6679" s="65">
        <v>42.12</v>
      </c>
      <c r="F6679" s="34"/>
      <c r="G6679" s="34"/>
      <c r="H6679" s="33"/>
      <c r="I6679" s="33"/>
      <c r="J6679" s="33"/>
      <c r="K6679" s="33"/>
    </row>
    <row r="6680" spans="1:11" outlineLevel="1" x14ac:dyDescent="0.2">
      <c r="A6680" s="31"/>
      <c r="B6680" s="32"/>
      <c r="C6680" s="71" t="s">
        <v>6314</v>
      </c>
      <c r="D6680" s="65"/>
      <c r="E6680" s="65">
        <v>30.6</v>
      </c>
      <c r="F6680" s="34"/>
      <c r="G6680" s="34"/>
      <c r="H6680" s="33"/>
      <c r="I6680" s="33"/>
      <c r="J6680" s="33"/>
      <c r="K6680" s="33"/>
    </row>
    <row r="6681" spans="1:11" outlineLevel="1" x14ac:dyDescent="0.2">
      <c r="A6681" s="31"/>
      <c r="B6681" s="32"/>
      <c r="C6681" s="71" t="s">
        <v>7235</v>
      </c>
      <c r="D6681" s="65"/>
      <c r="E6681" s="65">
        <v>62.25</v>
      </c>
      <c r="F6681" s="34"/>
      <c r="G6681" s="34"/>
      <c r="H6681" s="33"/>
      <c r="I6681" s="33"/>
      <c r="J6681" s="33"/>
      <c r="K6681" s="33"/>
    </row>
    <row r="6682" spans="1:11" outlineLevel="1" x14ac:dyDescent="0.2">
      <c r="A6682" s="31"/>
      <c r="B6682" s="32"/>
      <c r="C6682" s="71" t="s">
        <v>6341</v>
      </c>
      <c r="D6682" s="65"/>
      <c r="E6682" s="65">
        <v>2.61</v>
      </c>
      <c r="F6682" s="34"/>
      <c r="G6682" s="34"/>
      <c r="H6682" s="33"/>
      <c r="I6682" s="33"/>
      <c r="J6682" s="33"/>
      <c r="K6682" s="33"/>
    </row>
    <row r="6683" spans="1:11" outlineLevel="1" x14ac:dyDescent="0.2">
      <c r="A6683" s="31"/>
      <c r="B6683" s="32"/>
      <c r="C6683" s="71" t="s">
        <v>6342</v>
      </c>
      <c r="D6683" s="65"/>
      <c r="E6683" s="65">
        <v>1.26</v>
      </c>
      <c r="F6683" s="34"/>
      <c r="G6683" s="34"/>
      <c r="H6683" s="33"/>
      <c r="I6683" s="33"/>
      <c r="J6683" s="33"/>
      <c r="K6683" s="33"/>
    </row>
    <row r="6684" spans="1:11" outlineLevel="1" x14ac:dyDescent="0.2">
      <c r="A6684" s="31"/>
      <c r="B6684" s="32"/>
      <c r="C6684" s="71" t="s">
        <v>7236</v>
      </c>
      <c r="D6684" s="65"/>
      <c r="E6684" s="65">
        <v>14</v>
      </c>
      <c r="F6684" s="34"/>
      <c r="G6684" s="34"/>
      <c r="H6684" s="33"/>
      <c r="I6684" s="33"/>
      <c r="J6684" s="33"/>
      <c r="K6684" s="33"/>
    </row>
    <row r="6685" spans="1:11" outlineLevel="1" x14ac:dyDescent="0.2">
      <c r="A6685" s="31"/>
      <c r="B6685" s="32"/>
      <c r="C6685" s="71" t="s">
        <v>6714</v>
      </c>
      <c r="D6685" s="65"/>
      <c r="E6685" s="65">
        <v>32.92</v>
      </c>
      <c r="F6685" s="34"/>
      <c r="G6685" s="34"/>
      <c r="H6685" s="33"/>
      <c r="I6685" s="33"/>
      <c r="J6685" s="33"/>
      <c r="K6685" s="33"/>
    </row>
    <row r="6686" spans="1:11" outlineLevel="1" x14ac:dyDescent="0.2">
      <c r="A6686" s="31"/>
      <c r="B6686" s="32"/>
      <c r="C6686" s="71" t="s">
        <v>7190</v>
      </c>
      <c r="D6686" s="65"/>
      <c r="E6686" s="65">
        <v>215.47</v>
      </c>
      <c r="F6686" s="34"/>
      <c r="G6686" s="34"/>
      <c r="H6686" s="33"/>
      <c r="I6686" s="33"/>
      <c r="J6686" s="33"/>
      <c r="K6686" s="33"/>
    </row>
    <row r="6687" spans="1:11" outlineLevel="1" x14ac:dyDescent="0.2">
      <c r="A6687" s="31"/>
      <c r="B6687" s="32"/>
      <c r="C6687" s="71" t="s">
        <v>7191</v>
      </c>
      <c r="D6687" s="65"/>
      <c r="E6687" s="65">
        <v>79.650000000000006</v>
      </c>
      <c r="F6687" s="34"/>
      <c r="G6687" s="34"/>
      <c r="H6687" s="33"/>
      <c r="I6687" s="33"/>
      <c r="J6687" s="33"/>
      <c r="K6687" s="33"/>
    </row>
    <row r="6688" spans="1:11" outlineLevel="1" x14ac:dyDescent="0.2">
      <c r="A6688" s="31"/>
      <c r="B6688" s="32"/>
      <c r="C6688" s="71" t="s">
        <v>7233</v>
      </c>
      <c r="D6688" s="65"/>
      <c r="E6688" s="65">
        <v>12.39</v>
      </c>
      <c r="F6688" s="34"/>
      <c r="G6688" s="34"/>
      <c r="H6688" s="33"/>
      <c r="I6688" s="33"/>
      <c r="J6688" s="33"/>
      <c r="K6688" s="33"/>
    </row>
    <row r="6689" spans="1:11" outlineLevel="1" x14ac:dyDescent="0.2">
      <c r="A6689" s="31"/>
      <c r="B6689" s="32"/>
      <c r="C6689" s="71" t="s">
        <v>6315</v>
      </c>
      <c r="D6689" s="65"/>
      <c r="E6689" s="65">
        <v>25.31</v>
      </c>
      <c r="F6689" s="34"/>
      <c r="G6689" s="34"/>
      <c r="H6689" s="33"/>
      <c r="I6689" s="33"/>
      <c r="J6689" s="33"/>
      <c r="K6689" s="33"/>
    </row>
    <row r="6690" spans="1:11" outlineLevel="1" x14ac:dyDescent="0.2">
      <c r="A6690" s="31"/>
      <c r="B6690" s="32"/>
      <c r="C6690" s="71" t="s">
        <v>6343</v>
      </c>
      <c r="D6690" s="65"/>
      <c r="E6690" s="65">
        <v>8.9499999999999993</v>
      </c>
      <c r="F6690" s="34"/>
      <c r="G6690" s="34"/>
      <c r="H6690" s="33"/>
      <c r="I6690" s="33"/>
      <c r="J6690" s="33"/>
      <c r="K6690" s="33"/>
    </row>
    <row r="6691" spans="1:11" outlineLevel="1" x14ac:dyDescent="0.2">
      <c r="A6691" s="31"/>
      <c r="B6691" s="32"/>
      <c r="C6691" s="71" t="s">
        <v>6344</v>
      </c>
      <c r="D6691" s="65"/>
      <c r="E6691" s="65">
        <v>2.25</v>
      </c>
      <c r="F6691" s="34"/>
      <c r="G6691" s="34"/>
      <c r="H6691" s="33"/>
      <c r="I6691" s="33"/>
      <c r="J6691" s="33"/>
      <c r="K6691" s="33"/>
    </row>
    <row r="6692" spans="1:11" outlineLevel="1" x14ac:dyDescent="0.2">
      <c r="A6692" s="31"/>
      <c r="B6692" s="32"/>
      <c r="C6692" s="71" t="s">
        <v>6345</v>
      </c>
      <c r="D6692" s="65"/>
      <c r="E6692" s="65">
        <v>1.44</v>
      </c>
      <c r="F6692" s="34"/>
      <c r="G6692" s="34"/>
      <c r="H6692" s="33"/>
      <c r="I6692" s="33"/>
      <c r="J6692" s="33"/>
      <c r="K6692" s="33"/>
    </row>
    <row r="6693" spans="1:11" outlineLevel="1" x14ac:dyDescent="0.2">
      <c r="A6693" s="31"/>
      <c r="B6693" s="32"/>
      <c r="C6693" s="71" t="s">
        <v>6346</v>
      </c>
      <c r="D6693" s="65"/>
      <c r="E6693" s="65">
        <v>1.44</v>
      </c>
      <c r="F6693" s="34"/>
      <c r="G6693" s="34"/>
      <c r="H6693" s="33"/>
      <c r="I6693" s="33"/>
      <c r="J6693" s="33"/>
      <c r="K6693" s="33"/>
    </row>
    <row r="6694" spans="1:11" outlineLevel="1" x14ac:dyDescent="0.2">
      <c r="A6694" s="31"/>
      <c r="B6694" s="32"/>
      <c r="C6694" s="71" t="s">
        <v>6347</v>
      </c>
      <c r="D6694" s="65"/>
      <c r="E6694" s="65">
        <v>6.08</v>
      </c>
      <c r="F6694" s="34"/>
      <c r="G6694" s="34"/>
      <c r="H6694" s="33"/>
      <c r="I6694" s="33"/>
      <c r="J6694" s="33"/>
      <c r="K6694" s="33"/>
    </row>
    <row r="6695" spans="1:11" outlineLevel="1" x14ac:dyDescent="0.2">
      <c r="A6695" s="31"/>
      <c r="B6695" s="32"/>
      <c r="C6695" s="71" t="s">
        <v>6316</v>
      </c>
      <c r="D6695" s="65"/>
      <c r="E6695" s="65">
        <v>25.91</v>
      </c>
      <c r="F6695" s="34"/>
      <c r="G6695" s="34"/>
      <c r="H6695" s="33"/>
      <c r="I6695" s="33"/>
      <c r="J6695" s="33"/>
      <c r="K6695" s="33"/>
    </row>
    <row r="6696" spans="1:11" outlineLevel="1" x14ac:dyDescent="0.2">
      <c r="A6696" s="31"/>
      <c r="B6696" s="32"/>
      <c r="C6696" s="71" t="s">
        <v>6348</v>
      </c>
      <c r="D6696" s="65"/>
      <c r="E6696" s="65">
        <v>10.41</v>
      </c>
      <c r="F6696" s="34"/>
      <c r="G6696" s="34"/>
      <c r="H6696" s="33"/>
      <c r="I6696" s="33"/>
      <c r="J6696" s="33"/>
      <c r="K6696" s="33"/>
    </row>
    <row r="6697" spans="1:11" outlineLevel="1" x14ac:dyDescent="0.2">
      <c r="A6697" s="31"/>
      <c r="B6697" s="32"/>
      <c r="C6697" s="71" t="s">
        <v>6349</v>
      </c>
      <c r="D6697" s="65"/>
      <c r="E6697" s="65">
        <v>1.44</v>
      </c>
      <c r="F6697" s="34"/>
      <c r="G6697" s="34"/>
      <c r="H6697" s="33"/>
      <c r="I6697" s="33"/>
      <c r="J6697" s="33"/>
      <c r="K6697" s="33"/>
    </row>
    <row r="6698" spans="1:11" outlineLevel="1" x14ac:dyDescent="0.2">
      <c r="A6698" s="31"/>
      <c r="B6698" s="32"/>
      <c r="C6698" s="71" t="s">
        <v>6350</v>
      </c>
      <c r="D6698" s="65"/>
      <c r="E6698" s="65">
        <v>1.44</v>
      </c>
      <c r="F6698" s="34"/>
      <c r="G6698" s="34"/>
      <c r="H6698" s="33"/>
      <c r="I6698" s="33"/>
      <c r="J6698" s="33"/>
      <c r="K6698" s="33"/>
    </row>
    <row r="6699" spans="1:11" outlineLevel="1" x14ac:dyDescent="0.2">
      <c r="A6699" s="31"/>
      <c r="B6699" s="32"/>
      <c r="C6699" s="71" t="s">
        <v>6351</v>
      </c>
      <c r="D6699" s="65"/>
      <c r="E6699" s="65">
        <v>1.44</v>
      </c>
      <c r="F6699" s="34"/>
      <c r="G6699" s="34"/>
      <c r="H6699" s="33"/>
      <c r="I6699" s="33"/>
      <c r="J6699" s="33"/>
      <c r="K6699" s="33"/>
    </row>
    <row r="6700" spans="1:11" outlineLevel="1" x14ac:dyDescent="0.2">
      <c r="A6700" s="31"/>
      <c r="B6700" s="32"/>
      <c r="C6700" s="71" t="s">
        <v>6352</v>
      </c>
      <c r="D6700" s="65"/>
      <c r="E6700" s="65">
        <v>6.43</v>
      </c>
      <c r="F6700" s="34"/>
      <c r="G6700" s="34"/>
      <c r="H6700" s="33"/>
      <c r="I6700" s="33"/>
      <c r="J6700" s="33"/>
      <c r="K6700" s="33"/>
    </row>
    <row r="6701" spans="1:11" outlineLevel="1" x14ac:dyDescent="0.2">
      <c r="A6701" s="31"/>
      <c r="B6701" s="32"/>
      <c r="C6701" s="71" t="s">
        <v>7238</v>
      </c>
      <c r="D6701" s="65"/>
      <c r="E6701" s="65">
        <v>22.28</v>
      </c>
      <c r="F6701" s="34"/>
      <c r="G6701" s="34"/>
      <c r="H6701" s="33"/>
      <c r="I6701" s="33"/>
      <c r="J6701" s="33"/>
      <c r="K6701" s="33"/>
    </row>
    <row r="6702" spans="1:11" outlineLevel="1" x14ac:dyDescent="0.2">
      <c r="A6702" s="31"/>
      <c r="B6702" s="32"/>
      <c r="C6702" s="71" t="s">
        <v>7239</v>
      </c>
      <c r="D6702" s="65"/>
      <c r="E6702" s="65">
        <v>1.86</v>
      </c>
      <c r="F6702" s="34"/>
      <c r="G6702" s="34"/>
      <c r="H6702" s="33"/>
      <c r="I6702" s="33"/>
      <c r="J6702" s="33"/>
      <c r="K6702" s="33"/>
    </row>
    <row r="6703" spans="1:11" outlineLevel="1" x14ac:dyDescent="0.2">
      <c r="A6703" s="31"/>
      <c r="B6703" s="32"/>
      <c r="C6703" s="71" t="s">
        <v>6317</v>
      </c>
      <c r="D6703" s="65"/>
      <c r="E6703" s="65">
        <v>12.95</v>
      </c>
      <c r="F6703" s="34"/>
      <c r="G6703" s="34"/>
      <c r="H6703" s="33"/>
      <c r="I6703" s="33"/>
      <c r="J6703" s="33"/>
      <c r="K6703" s="33"/>
    </row>
    <row r="6704" spans="1:11" outlineLevel="1" x14ac:dyDescent="0.2">
      <c r="A6704" s="31"/>
      <c r="B6704" s="32"/>
      <c r="C6704" s="71" t="s">
        <v>404</v>
      </c>
      <c r="D6704" s="65"/>
      <c r="E6704" s="65"/>
      <c r="F6704" s="34"/>
      <c r="G6704" s="34"/>
      <c r="H6704" s="33"/>
      <c r="I6704" s="33"/>
      <c r="J6704" s="33"/>
      <c r="K6704" s="33"/>
    </row>
    <row r="6705" spans="1:11" outlineLevel="1" x14ac:dyDescent="0.2">
      <c r="A6705" s="31"/>
      <c r="B6705" s="32"/>
      <c r="C6705" s="71" t="s">
        <v>6353</v>
      </c>
      <c r="D6705" s="65"/>
      <c r="E6705" s="65">
        <v>19.32</v>
      </c>
      <c r="F6705" s="34"/>
      <c r="G6705" s="34"/>
      <c r="H6705" s="33"/>
      <c r="I6705" s="33"/>
      <c r="J6705" s="33"/>
      <c r="K6705" s="33"/>
    </row>
    <row r="6706" spans="1:11" outlineLevel="1" x14ac:dyDescent="0.2">
      <c r="A6706" s="31"/>
      <c r="B6706" s="32"/>
      <c r="C6706" s="71" t="s">
        <v>6354</v>
      </c>
      <c r="D6706" s="65"/>
      <c r="E6706" s="65">
        <v>34.549999999999997</v>
      </c>
      <c r="F6706" s="34"/>
      <c r="G6706" s="34"/>
      <c r="H6706" s="33"/>
      <c r="I6706" s="33"/>
      <c r="J6706" s="33"/>
      <c r="K6706" s="33"/>
    </row>
    <row r="6707" spans="1:11" outlineLevel="1" x14ac:dyDescent="0.2">
      <c r="A6707" s="31"/>
      <c r="B6707" s="32"/>
      <c r="C6707" s="71" t="s">
        <v>6355</v>
      </c>
      <c r="D6707" s="65"/>
      <c r="E6707" s="65">
        <v>33</v>
      </c>
      <c r="F6707" s="34"/>
      <c r="G6707" s="34"/>
      <c r="H6707" s="33"/>
      <c r="I6707" s="33"/>
      <c r="J6707" s="33"/>
      <c r="K6707" s="33"/>
    </row>
    <row r="6708" spans="1:11" outlineLevel="1" x14ac:dyDescent="0.2">
      <c r="A6708" s="31"/>
      <c r="B6708" s="32"/>
      <c r="C6708" s="71" t="s">
        <v>6356</v>
      </c>
      <c r="D6708" s="65"/>
      <c r="E6708" s="65">
        <v>8.65</v>
      </c>
      <c r="F6708" s="34"/>
      <c r="G6708" s="34"/>
      <c r="H6708" s="33"/>
      <c r="I6708" s="33"/>
      <c r="J6708" s="33"/>
      <c r="K6708" s="33"/>
    </row>
    <row r="6709" spans="1:11" outlineLevel="1" x14ac:dyDescent="0.2">
      <c r="A6709" s="31"/>
      <c r="B6709" s="32"/>
      <c r="C6709" s="71" t="s">
        <v>6357</v>
      </c>
      <c r="D6709" s="65"/>
      <c r="E6709" s="65">
        <v>4.76</v>
      </c>
      <c r="F6709" s="34"/>
      <c r="G6709" s="34"/>
      <c r="H6709" s="33"/>
      <c r="I6709" s="33"/>
      <c r="J6709" s="33"/>
      <c r="K6709" s="33"/>
    </row>
    <row r="6710" spans="1:11" outlineLevel="1" x14ac:dyDescent="0.2">
      <c r="A6710" s="31"/>
      <c r="B6710" s="32"/>
      <c r="C6710" s="71" t="s">
        <v>7241</v>
      </c>
      <c r="D6710" s="65"/>
      <c r="E6710" s="65">
        <v>4.7699999999999996</v>
      </c>
      <c r="F6710" s="34"/>
      <c r="G6710" s="34"/>
      <c r="H6710" s="33"/>
      <c r="I6710" s="33"/>
      <c r="J6710" s="33"/>
      <c r="K6710" s="33"/>
    </row>
    <row r="6711" spans="1:11" outlineLevel="1" x14ac:dyDescent="0.2">
      <c r="A6711" s="31"/>
      <c r="B6711" s="32"/>
      <c r="C6711" s="71" t="s">
        <v>7242</v>
      </c>
      <c r="D6711" s="65"/>
      <c r="E6711" s="65">
        <v>3.25</v>
      </c>
      <c r="F6711" s="34"/>
      <c r="G6711" s="34"/>
      <c r="H6711" s="33"/>
      <c r="I6711" s="33"/>
      <c r="J6711" s="33"/>
      <c r="K6711" s="33"/>
    </row>
    <row r="6712" spans="1:11" outlineLevel="1" x14ac:dyDescent="0.2">
      <c r="A6712" s="31"/>
      <c r="B6712" s="32"/>
      <c r="C6712" s="71" t="s">
        <v>6358</v>
      </c>
      <c r="D6712" s="65"/>
      <c r="E6712" s="65">
        <v>3.79</v>
      </c>
      <c r="F6712" s="34"/>
      <c r="G6712" s="34"/>
      <c r="H6712" s="33"/>
      <c r="I6712" s="33"/>
      <c r="J6712" s="33"/>
      <c r="K6712" s="33"/>
    </row>
    <row r="6713" spans="1:11" outlineLevel="1" x14ac:dyDescent="0.2">
      <c r="A6713" s="31"/>
      <c r="B6713" s="32"/>
      <c r="C6713" s="71" t="s">
        <v>6359</v>
      </c>
      <c r="D6713" s="65"/>
      <c r="E6713" s="65">
        <v>1.79</v>
      </c>
      <c r="F6713" s="34"/>
      <c r="G6713" s="34"/>
      <c r="H6713" s="33"/>
      <c r="I6713" s="33"/>
      <c r="J6713" s="33"/>
      <c r="K6713" s="33"/>
    </row>
    <row r="6714" spans="1:11" outlineLevel="1" x14ac:dyDescent="0.2">
      <c r="A6714" s="31"/>
      <c r="B6714" s="32"/>
      <c r="C6714" s="71" t="s">
        <v>6360</v>
      </c>
      <c r="D6714" s="65"/>
      <c r="E6714" s="65">
        <v>1.8</v>
      </c>
      <c r="F6714" s="34"/>
      <c r="G6714" s="34"/>
      <c r="H6714" s="33"/>
      <c r="I6714" s="33"/>
      <c r="J6714" s="33"/>
      <c r="K6714" s="33"/>
    </row>
    <row r="6715" spans="1:11" outlineLevel="1" x14ac:dyDescent="0.2">
      <c r="A6715" s="31"/>
      <c r="B6715" s="32"/>
      <c r="C6715" s="71" t="s">
        <v>6361</v>
      </c>
      <c r="D6715" s="65"/>
      <c r="E6715" s="65">
        <v>3.86</v>
      </c>
      <c r="F6715" s="34"/>
      <c r="G6715" s="34"/>
      <c r="H6715" s="33"/>
      <c r="I6715" s="33"/>
      <c r="J6715" s="33"/>
      <c r="K6715" s="33"/>
    </row>
    <row r="6716" spans="1:11" outlineLevel="1" x14ac:dyDescent="0.2">
      <c r="A6716" s="31"/>
      <c r="B6716" s="32"/>
      <c r="C6716" s="71" t="s">
        <v>6394</v>
      </c>
      <c r="D6716" s="65"/>
      <c r="E6716" s="65">
        <v>1.65</v>
      </c>
      <c r="F6716" s="34"/>
      <c r="G6716" s="34"/>
      <c r="H6716" s="33"/>
      <c r="I6716" s="33"/>
      <c r="J6716" s="33"/>
      <c r="K6716" s="33"/>
    </row>
    <row r="6717" spans="1:11" outlineLevel="1" x14ac:dyDescent="0.2">
      <c r="A6717" s="31"/>
      <c r="B6717" s="32"/>
      <c r="C6717" s="71" t="s">
        <v>6318</v>
      </c>
      <c r="D6717" s="65"/>
      <c r="E6717" s="65">
        <v>50.98</v>
      </c>
      <c r="F6717" s="34"/>
      <c r="G6717" s="34"/>
      <c r="H6717" s="33"/>
      <c r="I6717" s="33"/>
      <c r="J6717" s="33"/>
      <c r="K6717" s="33"/>
    </row>
    <row r="6718" spans="1:11" outlineLevel="1" x14ac:dyDescent="0.2">
      <c r="A6718" s="31"/>
      <c r="B6718" s="32"/>
      <c r="C6718" s="71" t="s">
        <v>6362</v>
      </c>
      <c r="D6718" s="65"/>
      <c r="E6718" s="65">
        <v>5.03</v>
      </c>
      <c r="F6718" s="34"/>
      <c r="G6718" s="34"/>
      <c r="H6718" s="33"/>
      <c r="I6718" s="33"/>
      <c r="J6718" s="33"/>
      <c r="K6718" s="33"/>
    </row>
    <row r="6719" spans="1:11" outlineLevel="1" x14ac:dyDescent="0.2">
      <c r="A6719" s="31"/>
      <c r="B6719" s="32"/>
      <c r="C6719" s="71" t="s">
        <v>6363</v>
      </c>
      <c r="D6719" s="65"/>
      <c r="E6719" s="65">
        <v>3.24</v>
      </c>
      <c r="F6719" s="34"/>
      <c r="G6719" s="34"/>
      <c r="H6719" s="33"/>
      <c r="I6719" s="33"/>
      <c r="J6719" s="33"/>
      <c r="K6719" s="33"/>
    </row>
    <row r="6720" spans="1:11" outlineLevel="1" x14ac:dyDescent="0.2">
      <c r="A6720" s="31"/>
      <c r="B6720" s="32"/>
      <c r="C6720" s="71" t="s">
        <v>6364</v>
      </c>
      <c r="D6720" s="65"/>
      <c r="E6720" s="65">
        <v>1.53</v>
      </c>
      <c r="F6720" s="34"/>
      <c r="G6720" s="34"/>
      <c r="H6720" s="33"/>
      <c r="I6720" s="33"/>
      <c r="J6720" s="33"/>
      <c r="K6720" s="33"/>
    </row>
    <row r="6721" spans="1:11" outlineLevel="1" x14ac:dyDescent="0.2">
      <c r="A6721" s="31"/>
      <c r="B6721" s="32"/>
      <c r="C6721" s="71" t="s">
        <v>6365</v>
      </c>
      <c r="D6721" s="65"/>
      <c r="E6721" s="65">
        <v>5</v>
      </c>
      <c r="F6721" s="34"/>
      <c r="G6721" s="34"/>
      <c r="H6721" s="33"/>
      <c r="I6721" s="33"/>
      <c r="J6721" s="33"/>
      <c r="K6721" s="33"/>
    </row>
    <row r="6722" spans="1:11" outlineLevel="1" x14ac:dyDescent="0.2">
      <c r="A6722" s="31"/>
      <c r="B6722" s="32"/>
      <c r="C6722" s="71" t="s">
        <v>6366</v>
      </c>
      <c r="D6722" s="65"/>
      <c r="E6722" s="65">
        <v>10.65</v>
      </c>
      <c r="F6722" s="34"/>
      <c r="G6722" s="34"/>
      <c r="H6722" s="33"/>
      <c r="I6722" s="33"/>
      <c r="J6722" s="33"/>
      <c r="K6722" s="33"/>
    </row>
    <row r="6723" spans="1:11" outlineLevel="1" x14ac:dyDescent="0.2">
      <c r="A6723" s="31"/>
      <c r="B6723" s="32"/>
      <c r="C6723" s="71" t="s">
        <v>6367</v>
      </c>
      <c r="D6723" s="65"/>
      <c r="E6723" s="65">
        <v>3.83</v>
      </c>
      <c r="F6723" s="34"/>
      <c r="G6723" s="34"/>
      <c r="H6723" s="33"/>
      <c r="I6723" s="33"/>
      <c r="J6723" s="33"/>
      <c r="K6723" s="33"/>
    </row>
    <row r="6724" spans="1:11" outlineLevel="1" x14ac:dyDescent="0.2">
      <c r="A6724" s="31"/>
      <c r="B6724" s="32"/>
      <c r="C6724" s="71" t="s">
        <v>6395</v>
      </c>
      <c r="D6724" s="65"/>
      <c r="E6724" s="65">
        <v>2.64</v>
      </c>
      <c r="F6724" s="34"/>
      <c r="G6724" s="34"/>
      <c r="H6724" s="33"/>
      <c r="I6724" s="33"/>
      <c r="J6724" s="33"/>
      <c r="K6724" s="33"/>
    </row>
    <row r="6725" spans="1:11" outlineLevel="1" x14ac:dyDescent="0.2">
      <c r="A6725" s="31"/>
      <c r="B6725" s="32"/>
      <c r="C6725" s="71" t="s">
        <v>6396</v>
      </c>
      <c r="D6725" s="65"/>
      <c r="E6725" s="65">
        <v>1.26</v>
      </c>
      <c r="F6725" s="34"/>
      <c r="G6725" s="34"/>
      <c r="H6725" s="33"/>
      <c r="I6725" s="33"/>
      <c r="J6725" s="33"/>
      <c r="K6725" s="33"/>
    </row>
    <row r="6726" spans="1:11" outlineLevel="1" x14ac:dyDescent="0.2">
      <c r="A6726" s="31"/>
      <c r="B6726" s="32"/>
      <c r="C6726" s="71" t="s">
        <v>7382</v>
      </c>
      <c r="D6726" s="65"/>
      <c r="E6726" s="65">
        <v>68.099999999999994</v>
      </c>
      <c r="F6726" s="34"/>
      <c r="G6726" s="34"/>
      <c r="H6726" s="33"/>
      <c r="I6726" s="33"/>
      <c r="J6726" s="33"/>
      <c r="K6726" s="33"/>
    </row>
    <row r="6727" spans="1:11" outlineLevel="1" x14ac:dyDescent="0.2">
      <c r="A6727" s="31"/>
      <c r="B6727" s="32"/>
      <c r="C6727" s="71" t="s">
        <v>7216</v>
      </c>
      <c r="D6727" s="65"/>
      <c r="E6727" s="65">
        <v>34.99</v>
      </c>
      <c r="F6727" s="34"/>
      <c r="G6727" s="34"/>
      <c r="H6727" s="33"/>
      <c r="I6727" s="33"/>
      <c r="J6727" s="33"/>
      <c r="K6727" s="33"/>
    </row>
    <row r="6728" spans="1:11" outlineLevel="1" x14ac:dyDescent="0.2">
      <c r="A6728" s="31"/>
      <c r="B6728" s="32"/>
      <c r="C6728" s="71" t="s">
        <v>7184</v>
      </c>
      <c r="D6728" s="65"/>
      <c r="E6728" s="65">
        <v>79.55</v>
      </c>
      <c r="F6728" s="34"/>
      <c r="G6728" s="34"/>
      <c r="H6728" s="33"/>
      <c r="I6728" s="33"/>
      <c r="J6728" s="33"/>
      <c r="K6728" s="33"/>
    </row>
    <row r="6729" spans="1:11" outlineLevel="1" x14ac:dyDescent="0.2">
      <c r="A6729" s="31"/>
      <c r="B6729" s="32"/>
      <c r="C6729" s="71" t="s">
        <v>7244</v>
      </c>
      <c r="D6729" s="65"/>
      <c r="E6729" s="65">
        <v>13.15</v>
      </c>
      <c r="F6729" s="34"/>
      <c r="G6729" s="34"/>
      <c r="H6729" s="33"/>
      <c r="I6729" s="33"/>
      <c r="J6729" s="33"/>
      <c r="K6729" s="33"/>
    </row>
    <row r="6730" spans="1:11" outlineLevel="1" x14ac:dyDescent="0.2">
      <c r="A6730" s="31"/>
      <c r="B6730" s="32"/>
      <c r="C6730" s="71" t="s">
        <v>6319</v>
      </c>
      <c r="D6730" s="65"/>
      <c r="E6730" s="65">
        <v>13.62</v>
      </c>
      <c r="F6730" s="34"/>
      <c r="G6730" s="34"/>
      <c r="H6730" s="33"/>
      <c r="I6730" s="33"/>
      <c r="J6730" s="33"/>
      <c r="K6730" s="33"/>
    </row>
    <row r="6731" spans="1:11" outlineLevel="1" x14ac:dyDescent="0.2">
      <c r="A6731" s="31"/>
      <c r="B6731" s="32"/>
      <c r="C6731" s="71" t="s">
        <v>6368</v>
      </c>
      <c r="D6731" s="65"/>
      <c r="E6731" s="65">
        <v>3.31</v>
      </c>
      <c r="F6731" s="34"/>
      <c r="G6731" s="34"/>
      <c r="H6731" s="33"/>
      <c r="I6731" s="33"/>
      <c r="J6731" s="33"/>
      <c r="K6731" s="33"/>
    </row>
    <row r="6732" spans="1:11" outlineLevel="1" x14ac:dyDescent="0.2">
      <c r="A6732" s="31"/>
      <c r="B6732" s="32"/>
      <c r="C6732" s="71" t="s">
        <v>6369</v>
      </c>
      <c r="D6732" s="65"/>
      <c r="E6732" s="65">
        <v>3.45</v>
      </c>
      <c r="F6732" s="34"/>
      <c r="G6732" s="34"/>
      <c r="H6732" s="33"/>
      <c r="I6732" s="33"/>
      <c r="J6732" s="33"/>
      <c r="K6732" s="33"/>
    </row>
    <row r="6733" spans="1:11" outlineLevel="1" x14ac:dyDescent="0.2">
      <c r="A6733" s="31"/>
      <c r="B6733" s="32"/>
      <c r="C6733" s="71" t="s">
        <v>6370</v>
      </c>
      <c r="D6733" s="65"/>
      <c r="E6733" s="65">
        <v>4.99</v>
      </c>
      <c r="F6733" s="34"/>
      <c r="G6733" s="34"/>
      <c r="H6733" s="33"/>
      <c r="I6733" s="33"/>
      <c r="J6733" s="33"/>
      <c r="K6733" s="33"/>
    </row>
    <row r="6734" spans="1:11" outlineLevel="1" x14ac:dyDescent="0.2">
      <c r="A6734" s="31"/>
      <c r="B6734" s="32"/>
      <c r="C6734" s="71" t="s">
        <v>6320</v>
      </c>
      <c r="D6734" s="65"/>
      <c r="E6734" s="65">
        <v>11.09</v>
      </c>
      <c r="F6734" s="34"/>
      <c r="G6734" s="34"/>
      <c r="H6734" s="33"/>
      <c r="I6734" s="33"/>
      <c r="J6734" s="33"/>
      <c r="K6734" s="33"/>
    </row>
    <row r="6735" spans="1:11" outlineLevel="1" x14ac:dyDescent="0.2">
      <c r="A6735" s="31"/>
      <c r="B6735" s="32"/>
      <c r="C6735" s="71" t="s">
        <v>6371</v>
      </c>
      <c r="D6735" s="65"/>
      <c r="E6735" s="65">
        <v>3.31</v>
      </c>
      <c r="F6735" s="34"/>
      <c r="G6735" s="34"/>
      <c r="H6735" s="33"/>
      <c r="I6735" s="33"/>
      <c r="J6735" s="33"/>
      <c r="K6735" s="33"/>
    </row>
    <row r="6736" spans="1:11" outlineLevel="1" x14ac:dyDescent="0.2">
      <c r="A6736" s="31"/>
      <c r="B6736" s="32"/>
      <c r="C6736" s="71" t="s">
        <v>6372</v>
      </c>
      <c r="D6736" s="65"/>
      <c r="E6736" s="65">
        <v>3.45</v>
      </c>
      <c r="F6736" s="34"/>
      <c r="G6736" s="34"/>
      <c r="H6736" s="33"/>
      <c r="I6736" s="33"/>
      <c r="J6736" s="33"/>
      <c r="K6736" s="33"/>
    </row>
    <row r="6737" spans="1:11" outlineLevel="1" x14ac:dyDescent="0.2">
      <c r="A6737" s="31"/>
      <c r="B6737" s="32"/>
      <c r="C6737" s="71" t="s">
        <v>6373</v>
      </c>
      <c r="D6737" s="65"/>
      <c r="E6737" s="65">
        <v>4.99</v>
      </c>
      <c r="F6737" s="34"/>
      <c r="G6737" s="34"/>
      <c r="H6737" s="33"/>
      <c r="I6737" s="33"/>
      <c r="J6737" s="33"/>
      <c r="K6737" s="33"/>
    </row>
    <row r="6738" spans="1:11" outlineLevel="1" x14ac:dyDescent="0.2">
      <c r="A6738" s="31"/>
      <c r="B6738" s="32"/>
      <c r="C6738" s="71" t="s">
        <v>7185</v>
      </c>
      <c r="D6738" s="65"/>
      <c r="E6738" s="65">
        <v>79.33</v>
      </c>
      <c r="F6738" s="34"/>
      <c r="G6738" s="34"/>
      <c r="H6738" s="33"/>
      <c r="I6738" s="33"/>
      <c r="J6738" s="33"/>
      <c r="K6738" s="33"/>
    </row>
    <row r="6739" spans="1:11" outlineLevel="1" x14ac:dyDescent="0.2">
      <c r="A6739" s="31"/>
      <c r="B6739" s="32"/>
      <c r="C6739" s="71" t="s">
        <v>7245</v>
      </c>
      <c r="D6739" s="65"/>
      <c r="E6739" s="65">
        <v>1.1399999999999999</v>
      </c>
      <c r="F6739" s="34"/>
      <c r="G6739" s="34"/>
      <c r="H6739" s="33"/>
      <c r="I6739" s="33"/>
      <c r="J6739" s="33"/>
      <c r="K6739" s="33"/>
    </row>
    <row r="6740" spans="1:11" outlineLevel="1" x14ac:dyDescent="0.2">
      <c r="A6740" s="31"/>
      <c r="B6740" s="32"/>
      <c r="C6740" s="71" t="s">
        <v>408</v>
      </c>
      <c r="D6740" s="65"/>
      <c r="E6740" s="65"/>
      <c r="F6740" s="34"/>
      <c r="G6740" s="34"/>
      <c r="H6740" s="33"/>
      <c r="I6740" s="33"/>
      <c r="J6740" s="33"/>
      <c r="K6740" s="33"/>
    </row>
    <row r="6741" spans="1:11" outlineLevel="1" x14ac:dyDescent="0.2">
      <c r="A6741" s="31"/>
      <c r="B6741" s="32"/>
      <c r="C6741" s="71" t="s">
        <v>7247</v>
      </c>
      <c r="D6741" s="65"/>
      <c r="E6741" s="65">
        <v>53.3</v>
      </c>
      <c r="F6741" s="34"/>
      <c r="G6741" s="34"/>
      <c r="H6741" s="33"/>
      <c r="I6741" s="33"/>
      <c r="J6741" s="33"/>
      <c r="K6741" s="33"/>
    </row>
    <row r="6742" spans="1:11" outlineLevel="1" x14ac:dyDescent="0.2">
      <c r="A6742" s="31"/>
      <c r="B6742" s="32"/>
      <c r="C6742" s="71" t="s">
        <v>6321</v>
      </c>
      <c r="D6742" s="65"/>
      <c r="E6742" s="65">
        <v>21.11</v>
      </c>
      <c r="F6742" s="34"/>
      <c r="G6742" s="34"/>
      <c r="H6742" s="33"/>
      <c r="I6742" s="33"/>
      <c r="J6742" s="33"/>
      <c r="K6742" s="33"/>
    </row>
    <row r="6743" spans="1:11" outlineLevel="1" x14ac:dyDescent="0.2">
      <c r="A6743" s="31"/>
      <c r="B6743" s="32"/>
      <c r="C6743" s="71" t="s">
        <v>7217</v>
      </c>
      <c r="D6743" s="65"/>
      <c r="E6743" s="65">
        <v>37.090000000000003</v>
      </c>
      <c r="F6743" s="34"/>
      <c r="G6743" s="34"/>
      <c r="H6743" s="33"/>
      <c r="I6743" s="33"/>
      <c r="J6743" s="33"/>
      <c r="K6743" s="33"/>
    </row>
    <row r="6744" spans="1:11" outlineLevel="1" x14ac:dyDescent="0.2">
      <c r="A6744" s="31"/>
      <c r="B6744" s="32"/>
      <c r="C6744" s="71" t="s">
        <v>7218</v>
      </c>
      <c r="D6744" s="65"/>
      <c r="E6744" s="65">
        <v>39.26</v>
      </c>
      <c r="F6744" s="34"/>
      <c r="G6744" s="34"/>
      <c r="H6744" s="33"/>
      <c r="I6744" s="33"/>
      <c r="J6744" s="33"/>
      <c r="K6744" s="33"/>
    </row>
    <row r="6745" spans="1:11" outlineLevel="1" x14ac:dyDescent="0.2">
      <c r="A6745" s="31"/>
      <c r="B6745" s="32"/>
      <c r="C6745" s="71" t="s">
        <v>6374</v>
      </c>
      <c r="D6745" s="65"/>
      <c r="E6745" s="65">
        <v>4.82</v>
      </c>
      <c r="F6745" s="34"/>
      <c r="G6745" s="34"/>
      <c r="H6745" s="33"/>
      <c r="I6745" s="33"/>
      <c r="J6745" s="33"/>
      <c r="K6745" s="33"/>
    </row>
    <row r="6746" spans="1:11" outlineLevel="1" x14ac:dyDescent="0.2">
      <c r="A6746" s="31"/>
      <c r="B6746" s="32"/>
      <c r="C6746" s="71" t="s">
        <v>6375</v>
      </c>
      <c r="D6746" s="65"/>
      <c r="E6746" s="65">
        <v>3.55</v>
      </c>
      <c r="F6746" s="34"/>
      <c r="G6746" s="34"/>
      <c r="H6746" s="33"/>
      <c r="I6746" s="33"/>
      <c r="J6746" s="33"/>
      <c r="K6746" s="33"/>
    </row>
    <row r="6747" spans="1:11" outlineLevel="1" x14ac:dyDescent="0.2">
      <c r="A6747" s="31"/>
      <c r="B6747" s="32"/>
      <c r="C6747" s="71" t="s">
        <v>6376</v>
      </c>
      <c r="D6747" s="65"/>
      <c r="E6747" s="65">
        <v>1.63</v>
      </c>
      <c r="F6747" s="34"/>
      <c r="G6747" s="34"/>
      <c r="H6747" s="33"/>
      <c r="I6747" s="33"/>
      <c r="J6747" s="33"/>
      <c r="K6747" s="33"/>
    </row>
    <row r="6748" spans="1:11" outlineLevel="1" x14ac:dyDescent="0.2">
      <c r="A6748" s="31"/>
      <c r="B6748" s="32"/>
      <c r="C6748" s="71" t="s">
        <v>6377</v>
      </c>
      <c r="D6748" s="65"/>
      <c r="E6748" s="65">
        <v>4.71</v>
      </c>
      <c r="F6748" s="34"/>
      <c r="G6748" s="34"/>
      <c r="H6748" s="33"/>
      <c r="I6748" s="33"/>
      <c r="J6748" s="33"/>
      <c r="K6748" s="33"/>
    </row>
    <row r="6749" spans="1:11" outlineLevel="1" x14ac:dyDescent="0.2">
      <c r="A6749" s="31"/>
      <c r="B6749" s="32"/>
      <c r="C6749" s="71" t="s">
        <v>6378</v>
      </c>
      <c r="D6749" s="65"/>
      <c r="E6749" s="65">
        <v>5.75</v>
      </c>
      <c r="F6749" s="34"/>
      <c r="G6749" s="34"/>
      <c r="H6749" s="33"/>
      <c r="I6749" s="33"/>
      <c r="J6749" s="33"/>
      <c r="K6749" s="33"/>
    </row>
    <row r="6750" spans="1:11" outlineLevel="1" x14ac:dyDescent="0.2">
      <c r="A6750" s="31"/>
      <c r="B6750" s="32"/>
      <c r="C6750" s="71" t="s">
        <v>6379</v>
      </c>
      <c r="D6750" s="65"/>
      <c r="E6750" s="65">
        <v>3.84</v>
      </c>
      <c r="F6750" s="34"/>
      <c r="G6750" s="34"/>
      <c r="H6750" s="33"/>
      <c r="I6750" s="33"/>
      <c r="J6750" s="33"/>
      <c r="K6750" s="33"/>
    </row>
    <row r="6751" spans="1:11" outlineLevel="1" x14ac:dyDescent="0.2">
      <c r="A6751" s="31"/>
      <c r="B6751" s="32"/>
      <c r="C6751" s="71" t="s">
        <v>6397</v>
      </c>
      <c r="D6751" s="65"/>
      <c r="E6751" s="65">
        <v>4.09</v>
      </c>
      <c r="F6751" s="34"/>
      <c r="G6751" s="34"/>
      <c r="H6751" s="33"/>
      <c r="I6751" s="33"/>
      <c r="J6751" s="33"/>
      <c r="K6751" s="33"/>
    </row>
    <row r="6752" spans="1:11" outlineLevel="1" x14ac:dyDescent="0.2">
      <c r="A6752" s="31"/>
      <c r="B6752" s="32"/>
      <c r="C6752" s="71" t="s">
        <v>7383</v>
      </c>
      <c r="D6752" s="65"/>
      <c r="E6752" s="65">
        <v>80.7</v>
      </c>
      <c r="F6752" s="34"/>
      <c r="G6752" s="34"/>
      <c r="H6752" s="33"/>
      <c r="I6752" s="33"/>
      <c r="J6752" s="33"/>
      <c r="K6752" s="33"/>
    </row>
    <row r="6753" spans="1:11" outlineLevel="1" x14ac:dyDescent="0.2">
      <c r="A6753" s="31"/>
      <c r="B6753" s="32"/>
      <c r="C6753" s="71" t="s">
        <v>7219</v>
      </c>
      <c r="D6753" s="65"/>
      <c r="E6753" s="65">
        <v>40.14</v>
      </c>
      <c r="F6753" s="34"/>
      <c r="G6753" s="34"/>
      <c r="H6753" s="33"/>
      <c r="I6753" s="33"/>
      <c r="J6753" s="33"/>
      <c r="K6753" s="33"/>
    </row>
    <row r="6754" spans="1:11" outlineLevel="1" x14ac:dyDescent="0.2">
      <c r="A6754" s="31"/>
      <c r="B6754" s="32"/>
      <c r="C6754" s="71" t="s">
        <v>6398</v>
      </c>
      <c r="D6754" s="65"/>
      <c r="E6754" s="65">
        <v>1.76</v>
      </c>
      <c r="F6754" s="34"/>
      <c r="G6754" s="34"/>
      <c r="H6754" s="33"/>
      <c r="I6754" s="33"/>
      <c r="J6754" s="33"/>
      <c r="K6754" s="33"/>
    </row>
    <row r="6755" spans="1:11" outlineLevel="1" x14ac:dyDescent="0.2">
      <c r="A6755" s="31"/>
      <c r="B6755" s="32"/>
      <c r="C6755" s="71" t="s">
        <v>7249</v>
      </c>
      <c r="D6755" s="65"/>
      <c r="E6755" s="65">
        <v>28.4</v>
      </c>
      <c r="F6755" s="34"/>
      <c r="G6755" s="34"/>
      <c r="H6755" s="33"/>
      <c r="I6755" s="33"/>
      <c r="J6755" s="33"/>
      <c r="K6755" s="33"/>
    </row>
    <row r="6756" spans="1:11" outlineLevel="1" x14ac:dyDescent="0.2">
      <c r="A6756" s="31"/>
      <c r="B6756" s="32"/>
      <c r="C6756" s="71" t="s">
        <v>7250</v>
      </c>
      <c r="D6756" s="65"/>
      <c r="E6756" s="65">
        <v>38.78</v>
      </c>
      <c r="F6756" s="34"/>
      <c r="G6756" s="34"/>
      <c r="H6756" s="33"/>
      <c r="I6756" s="33"/>
      <c r="J6756" s="33"/>
      <c r="K6756" s="33"/>
    </row>
    <row r="6757" spans="1:11" outlineLevel="1" x14ac:dyDescent="0.2">
      <c r="A6757" s="31"/>
      <c r="B6757" s="32"/>
      <c r="C6757" s="71" t="s">
        <v>7251</v>
      </c>
      <c r="D6757" s="65"/>
      <c r="E6757" s="65">
        <v>37.25</v>
      </c>
      <c r="F6757" s="34"/>
      <c r="G6757" s="34"/>
      <c r="H6757" s="33"/>
      <c r="I6757" s="33"/>
      <c r="J6757" s="33"/>
      <c r="K6757" s="33"/>
    </row>
    <row r="6758" spans="1:11" outlineLevel="1" x14ac:dyDescent="0.2">
      <c r="A6758" s="31"/>
      <c r="B6758" s="32"/>
      <c r="C6758" s="71" t="s">
        <v>7252</v>
      </c>
      <c r="D6758" s="65"/>
      <c r="E6758" s="65">
        <v>10.91</v>
      </c>
      <c r="F6758" s="34"/>
      <c r="G6758" s="34"/>
      <c r="H6758" s="33"/>
      <c r="I6758" s="33"/>
      <c r="J6758" s="33"/>
      <c r="K6758" s="33"/>
    </row>
    <row r="6759" spans="1:11" outlineLevel="1" x14ac:dyDescent="0.2">
      <c r="A6759" s="31"/>
      <c r="B6759" s="32"/>
      <c r="C6759" s="71" t="s">
        <v>7220</v>
      </c>
      <c r="D6759" s="65"/>
      <c r="E6759" s="65">
        <v>40.659999999999997</v>
      </c>
      <c r="F6759" s="34"/>
      <c r="G6759" s="34"/>
      <c r="H6759" s="33"/>
      <c r="I6759" s="33"/>
      <c r="J6759" s="33"/>
      <c r="K6759" s="33"/>
    </row>
    <row r="6760" spans="1:11" outlineLevel="1" x14ac:dyDescent="0.2">
      <c r="A6760" s="31"/>
      <c r="B6760" s="32"/>
      <c r="C6760" s="71" t="s">
        <v>7221</v>
      </c>
      <c r="D6760" s="65"/>
      <c r="E6760" s="65">
        <v>40.71</v>
      </c>
      <c r="F6760" s="34"/>
      <c r="G6760" s="34"/>
      <c r="H6760" s="33"/>
      <c r="I6760" s="33"/>
      <c r="J6760" s="33"/>
      <c r="K6760" s="33"/>
    </row>
    <row r="6761" spans="1:11" outlineLevel="1" x14ac:dyDescent="0.2">
      <c r="A6761" s="31"/>
      <c r="B6761" s="32"/>
      <c r="C6761" s="71" t="s">
        <v>7222</v>
      </c>
      <c r="D6761" s="65"/>
      <c r="E6761" s="65">
        <v>40.98</v>
      </c>
      <c r="F6761" s="34"/>
      <c r="G6761" s="34"/>
      <c r="H6761" s="33"/>
      <c r="I6761" s="33"/>
      <c r="J6761" s="33"/>
      <c r="K6761" s="33"/>
    </row>
    <row r="6762" spans="1:11" outlineLevel="1" x14ac:dyDescent="0.2">
      <c r="A6762" s="31"/>
      <c r="B6762" s="32"/>
      <c r="C6762" s="71" t="s">
        <v>411</v>
      </c>
      <c r="D6762" s="65"/>
      <c r="E6762" s="65"/>
      <c r="F6762" s="34"/>
      <c r="G6762" s="34"/>
      <c r="H6762" s="33"/>
      <c r="I6762" s="33"/>
      <c r="J6762" s="33"/>
      <c r="K6762" s="33"/>
    </row>
    <row r="6763" spans="1:11" outlineLevel="1" x14ac:dyDescent="0.2">
      <c r="A6763" s="31"/>
      <c r="B6763" s="32"/>
      <c r="C6763" s="71" t="s">
        <v>7254</v>
      </c>
      <c r="D6763" s="65"/>
      <c r="E6763" s="65">
        <v>51.14</v>
      </c>
      <c r="F6763" s="34"/>
      <c r="G6763" s="34"/>
      <c r="H6763" s="33"/>
      <c r="I6763" s="33"/>
      <c r="J6763" s="33"/>
      <c r="K6763" s="33"/>
    </row>
    <row r="6764" spans="1:11" outlineLevel="1" x14ac:dyDescent="0.2">
      <c r="A6764" s="31"/>
      <c r="B6764" s="32"/>
      <c r="C6764" s="71" t="s">
        <v>6330</v>
      </c>
      <c r="D6764" s="65"/>
      <c r="E6764" s="65">
        <v>20.27</v>
      </c>
      <c r="F6764" s="34"/>
      <c r="G6764" s="34"/>
      <c r="H6764" s="33"/>
      <c r="I6764" s="33"/>
      <c r="J6764" s="33"/>
      <c r="K6764" s="33"/>
    </row>
    <row r="6765" spans="1:11" outlineLevel="1" x14ac:dyDescent="0.2">
      <c r="A6765" s="31"/>
      <c r="B6765" s="32"/>
      <c r="C6765" s="71" t="s">
        <v>7223</v>
      </c>
      <c r="D6765" s="65"/>
      <c r="E6765" s="65">
        <v>77.16</v>
      </c>
      <c r="F6765" s="34"/>
      <c r="G6765" s="34"/>
      <c r="H6765" s="33"/>
      <c r="I6765" s="33"/>
      <c r="J6765" s="33"/>
      <c r="K6765" s="33"/>
    </row>
    <row r="6766" spans="1:11" outlineLevel="1" x14ac:dyDescent="0.2">
      <c r="A6766" s="31"/>
      <c r="B6766" s="32"/>
      <c r="C6766" s="71" t="s">
        <v>6380</v>
      </c>
      <c r="D6766" s="65"/>
      <c r="E6766" s="65">
        <v>4.79</v>
      </c>
      <c r="F6766" s="34"/>
      <c r="G6766" s="34"/>
      <c r="H6766" s="33"/>
      <c r="I6766" s="33"/>
      <c r="J6766" s="33"/>
      <c r="K6766" s="33"/>
    </row>
    <row r="6767" spans="1:11" outlineLevel="1" x14ac:dyDescent="0.2">
      <c r="A6767" s="31"/>
      <c r="B6767" s="32"/>
      <c r="C6767" s="71" t="s">
        <v>6381</v>
      </c>
      <c r="D6767" s="65"/>
      <c r="E6767" s="65">
        <v>3.48</v>
      </c>
      <c r="F6767" s="34"/>
      <c r="G6767" s="34"/>
      <c r="H6767" s="33"/>
      <c r="I6767" s="33"/>
      <c r="J6767" s="33"/>
      <c r="K6767" s="33"/>
    </row>
    <row r="6768" spans="1:11" outlineLevel="1" x14ac:dyDescent="0.2">
      <c r="A6768" s="31"/>
      <c r="B6768" s="32"/>
      <c r="C6768" s="71" t="s">
        <v>6382</v>
      </c>
      <c r="D6768" s="65"/>
      <c r="E6768" s="65">
        <v>1.6</v>
      </c>
      <c r="F6768" s="34"/>
      <c r="G6768" s="34"/>
      <c r="H6768" s="33"/>
      <c r="I6768" s="33"/>
      <c r="J6768" s="33"/>
      <c r="K6768" s="33"/>
    </row>
    <row r="6769" spans="1:11" outlineLevel="1" x14ac:dyDescent="0.2">
      <c r="A6769" s="31"/>
      <c r="B6769" s="32"/>
      <c r="C6769" s="71" t="s">
        <v>6383</v>
      </c>
      <c r="D6769" s="65"/>
      <c r="E6769" s="65">
        <v>4.54</v>
      </c>
      <c r="F6769" s="34"/>
      <c r="G6769" s="34"/>
      <c r="H6769" s="33"/>
      <c r="I6769" s="33"/>
      <c r="J6769" s="33"/>
      <c r="K6769" s="33"/>
    </row>
    <row r="6770" spans="1:11" outlineLevel="1" x14ac:dyDescent="0.2">
      <c r="A6770" s="31"/>
      <c r="B6770" s="32"/>
      <c r="C6770" s="71" t="s">
        <v>6384</v>
      </c>
      <c r="D6770" s="65"/>
      <c r="E6770" s="65">
        <v>10.71</v>
      </c>
      <c r="F6770" s="34"/>
      <c r="G6770" s="34"/>
      <c r="H6770" s="33"/>
      <c r="I6770" s="33"/>
      <c r="J6770" s="33"/>
      <c r="K6770" s="33"/>
    </row>
    <row r="6771" spans="1:11" outlineLevel="1" x14ac:dyDescent="0.2">
      <c r="A6771" s="31"/>
      <c r="B6771" s="32"/>
      <c r="C6771" s="71" t="s">
        <v>6385</v>
      </c>
      <c r="D6771" s="65"/>
      <c r="E6771" s="65">
        <v>3.88</v>
      </c>
      <c r="F6771" s="34"/>
      <c r="G6771" s="34"/>
      <c r="H6771" s="33"/>
      <c r="I6771" s="33"/>
      <c r="J6771" s="33"/>
      <c r="K6771" s="33"/>
    </row>
    <row r="6772" spans="1:11" outlineLevel="1" x14ac:dyDescent="0.2">
      <c r="A6772" s="31"/>
      <c r="B6772" s="32"/>
      <c r="C6772" s="71" t="s">
        <v>7384</v>
      </c>
      <c r="D6772" s="65"/>
      <c r="E6772" s="65">
        <v>84.64</v>
      </c>
      <c r="F6772" s="34"/>
      <c r="G6772" s="34"/>
      <c r="H6772" s="33"/>
      <c r="I6772" s="33"/>
      <c r="J6772" s="33"/>
      <c r="K6772" s="33"/>
    </row>
    <row r="6773" spans="1:11" outlineLevel="1" x14ac:dyDescent="0.2">
      <c r="A6773" s="31"/>
      <c r="B6773" s="32"/>
      <c r="C6773" s="71" t="s">
        <v>6399</v>
      </c>
      <c r="D6773" s="65"/>
      <c r="E6773" s="65">
        <v>4.09</v>
      </c>
      <c r="F6773" s="34"/>
      <c r="G6773" s="34"/>
      <c r="H6773" s="33"/>
      <c r="I6773" s="33"/>
      <c r="J6773" s="33"/>
      <c r="K6773" s="33"/>
    </row>
    <row r="6774" spans="1:11" outlineLevel="1" x14ac:dyDescent="0.2">
      <c r="A6774" s="31"/>
      <c r="B6774" s="32"/>
      <c r="C6774" s="71" t="s">
        <v>7224</v>
      </c>
      <c r="D6774" s="65"/>
      <c r="E6774" s="65">
        <v>81.95</v>
      </c>
      <c r="F6774" s="34"/>
      <c r="G6774" s="34"/>
      <c r="H6774" s="33"/>
      <c r="I6774" s="33"/>
      <c r="J6774" s="33"/>
      <c r="K6774" s="33"/>
    </row>
    <row r="6775" spans="1:11" outlineLevel="1" x14ac:dyDescent="0.2">
      <c r="A6775" s="31"/>
      <c r="B6775" s="32"/>
      <c r="C6775" s="71" t="s">
        <v>6400</v>
      </c>
      <c r="D6775" s="65"/>
      <c r="E6775" s="65">
        <v>1.76</v>
      </c>
      <c r="F6775" s="34"/>
      <c r="G6775" s="34"/>
      <c r="H6775" s="33"/>
      <c r="I6775" s="33"/>
      <c r="J6775" s="33"/>
      <c r="K6775" s="33"/>
    </row>
    <row r="6776" spans="1:11" outlineLevel="1" x14ac:dyDescent="0.2">
      <c r="A6776" s="31"/>
      <c r="B6776" s="32"/>
      <c r="C6776" s="71" t="s">
        <v>7256</v>
      </c>
      <c r="D6776" s="65"/>
      <c r="E6776" s="65">
        <v>26.7</v>
      </c>
      <c r="F6776" s="34"/>
      <c r="G6776" s="34"/>
      <c r="H6776" s="33"/>
      <c r="I6776" s="33"/>
      <c r="J6776" s="33"/>
      <c r="K6776" s="33"/>
    </row>
    <row r="6777" spans="1:11" outlineLevel="1" x14ac:dyDescent="0.2">
      <c r="A6777" s="31"/>
      <c r="B6777" s="32"/>
      <c r="C6777" s="71" t="s">
        <v>7225</v>
      </c>
      <c r="D6777" s="65"/>
      <c r="E6777" s="65">
        <v>77.2</v>
      </c>
      <c r="F6777" s="34"/>
      <c r="G6777" s="34"/>
      <c r="H6777" s="33"/>
      <c r="I6777" s="33"/>
      <c r="J6777" s="33"/>
      <c r="K6777" s="33"/>
    </row>
    <row r="6778" spans="1:11" outlineLevel="1" x14ac:dyDescent="0.2">
      <c r="A6778" s="31"/>
      <c r="B6778" s="32"/>
      <c r="C6778" s="71" t="s">
        <v>7257</v>
      </c>
      <c r="D6778" s="65"/>
      <c r="E6778" s="65">
        <v>10.91</v>
      </c>
      <c r="F6778" s="34"/>
      <c r="G6778" s="34"/>
      <c r="H6778" s="33"/>
      <c r="I6778" s="33"/>
      <c r="J6778" s="33"/>
      <c r="K6778" s="33"/>
    </row>
    <row r="6779" spans="1:11" outlineLevel="1" x14ac:dyDescent="0.2">
      <c r="A6779" s="31"/>
      <c r="B6779" s="32"/>
      <c r="C6779" s="71" t="s">
        <v>7226</v>
      </c>
      <c r="D6779" s="65"/>
      <c r="E6779" s="65">
        <v>82.36</v>
      </c>
      <c r="F6779" s="34"/>
      <c r="G6779" s="34"/>
      <c r="H6779" s="33"/>
      <c r="I6779" s="33"/>
      <c r="J6779" s="33"/>
      <c r="K6779" s="33"/>
    </row>
    <row r="6780" spans="1:11" outlineLevel="1" x14ac:dyDescent="0.2">
      <c r="A6780" s="31"/>
      <c r="B6780" s="32"/>
      <c r="C6780" s="71" t="s">
        <v>415</v>
      </c>
      <c r="D6780" s="65"/>
      <c r="E6780" s="65"/>
      <c r="F6780" s="34"/>
      <c r="G6780" s="34"/>
      <c r="H6780" s="33"/>
      <c r="I6780" s="33"/>
      <c r="J6780" s="33"/>
      <c r="K6780" s="33"/>
    </row>
    <row r="6781" spans="1:11" outlineLevel="1" x14ac:dyDescent="0.2">
      <c r="A6781" s="31"/>
      <c r="B6781" s="32"/>
      <c r="C6781" s="71" t="s">
        <v>7259</v>
      </c>
      <c r="D6781" s="65"/>
      <c r="E6781" s="65">
        <v>48.05</v>
      </c>
      <c r="F6781" s="34"/>
      <c r="G6781" s="34"/>
      <c r="H6781" s="33"/>
      <c r="I6781" s="33"/>
      <c r="J6781" s="33"/>
      <c r="K6781" s="33"/>
    </row>
    <row r="6782" spans="1:11" outlineLevel="1" x14ac:dyDescent="0.2">
      <c r="A6782" s="31"/>
      <c r="B6782" s="32"/>
      <c r="C6782" s="71" t="s">
        <v>7260</v>
      </c>
      <c r="D6782" s="65"/>
      <c r="E6782" s="65">
        <v>20.239999999999998</v>
      </c>
      <c r="F6782" s="34"/>
      <c r="G6782" s="34"/>
      <c r="H6782" s="33"/>
      <c r="I6782" s="33"/>
      <c r="J6782" s="33"/>
      <c r="K6782" s="33"/>
    </row>
    <row r="6783" spans="1:11" outlineLevel="1" x14ac:dyDescent="0.2">
      <c r="A6783" s="31"/>
      <c r="B6783" s="32"/>
      <c r="C6783" s="71" t="s">
        <v>6386</v>
      </c>
      <c r="D6783" s="65"/>
      <c r="E6783" s="65">
        <v>4.16</v>
      </c>
      <c r="F6783" s="34"/>
      <c r="G6783" s="34"/>
      <c r="H6783" s="33"/>
      <c r="I6783" s="33"/>
      <c r="J6783" s="33"/>
      <c r="K6783" s="33"/>
    </row>
    <row r="6784" spans="1:11" outlineLevel="1" x14ac:dyDescent="0.2">
      <c r="A6784" s="31"/>
      <c r="B6784" s="32"/>
      <c r="C6784" s="71" t="s">
        <v>6387</v>
      </c>
      <c r="D6784" s="65"/>
      <c r="E6784" s="65">
        <v>2.99</v>
      </c>
      <c r="F6784" s="34"/>
      <c r="G6784" s="34"/>
      <c r="H6784" s="33"/>
      <c r="I6784" s="33"/>
      <c r="J6784" s="33"/>
      <c r="K6784" s="33"/>
    </row>
    <row r="6785" spans="1:11" outlineLevel="1" x14ac:dyDescent="0.2">
      <c r="A6785" s="31"/>
      <c r="B6785" s="32"/>
      <c r="C6785" s="71" t="s">
        <v>6388</v>
      </c>
      <c r="D6785" s="65"/>
      <c r="E6785" s="65">
        <v>1.44</v>
      </c>
      <c r="F6785" s="34"/>
      <c r="G6785" s="34"/>
      <c r="H6785" s="33"/>
      <c r="I6785" s="33"/>
      <c r="J6785" s="33"/>
      <c r="K6785" s="33"/>
    </row>
    <row r="6786" spans="1:11" outlineLevel="1" x14ac:dyDescent="0.2">
      <c r="A6786" s="31"/>
      <c r="B6786" s="32"/>
      <c r="C6786" s="71" t="s">
        <v>6389</v>
      </c>
      <c r="D6786" s="65"/>
      <c r="E6786" s="65">
        <v>6.53</v>
      </c>
      <c r="F6786" s="34"/>
      <c r="G6786" s="34"/>
      <c r="H6786" s="33"/>
      <c r="I6786" s="33"/>
      <c r="J6786" s="33"/>
      <c r="K6786" s="33"/>
    </row>
    <row r="6787" spans="1:11" outlineLevel="1" x14ac:dyDescent="0.2">
      <c r="A6787" s="31"/>
      <c r="B6787" s="32"/>
      <c r="C6787" s="71" t="s">
        <v>6390</v>
      </c>
      <c r="D6787" s="65"/>
      <c r="E6787" s="65">
        <v>8.9</v>
      </c>
      <c r="F6787" s="34"/>
      <c r="G6787" s="34"/>
      <c r="H6787" s="33"/>
      <c r="I6787" s="33"/>
      <c r="J6787" s="33"/>
      <c r="K6787" s="33"/>
    </row>
    <row r="6788" spans="1:11" outlineLevel="1" x14ac:dyDescent="0.2">
      <c r="A6788" s="31"/>
      <c r="B6788" s="32"/>
      <c r="C6788" s="71" t="s">
        <v>6411</v>
      </c>
      <c r="D6788" s="65"/>
      <c r="E6788" s="65">
        <v>79.92</v>
      </c>
      <c r="F6788" s="34"/>
      <c r="G6788" s="34"/>
      <c r="H6788" s="33"/>
      <c r="I6788" s="33"/>
      <c r="J6788" s="33"/>
      <c r="K6788" s="33"/>
    </row>
    <row r="6789" spans="1:11" outlineLevel="1" x14ac:dyDescent="0.2">
      <c r="A6789" s="31"/>
      <c r="B6789" s="32"/>
      <c r="C6789" s="71" t="s">
        <v>6391</v>
      </c>
      <c r="D6789" s="65"/>
      <c r="E6789" s="65">
        <v>4.34</v>
      </c>
      <c r="F6789" s="34"/>
      <c r="G6789" s="34"/>
      <c r="H6789" s="33"/>
      <c r="I6789" s="33"/>
      <c r="J6789" s="33"/>
      <c r="K6789" s="33"/>
    </row>
    <row r="6790" spans="1:11" outlineLevel="1" x14ac:dyDescent="0.2">
      <c r="A6790" s="31"/>
      <c r="B6790" s="32"/>
      <c r="C6790" s="71" t="s">
        <v>7385</v>
      </c>
      <c r="D6790" s="65"/>
      <c r="E6790" s="65">
        <v>80.47</v>
      </c>
      <c r="F6790" s="34"/>
      <c r="G6790" s="34"/>
      <c r="H6790" s="33"/>
      <c r="I6790" s="33"/>
      <c r="J6790" s="33"/>
      <c r="K6790" s="33"/>
    </row>
    <row r="6791" spans="1:11" outlineLevel="1" x14ac:dyDescent="0.2">
      <c r="A6791" s="31"/>
      <c r="B6791" s="32"/>
      <c r="C6791" s="71" t="s">
        <v>6401</v>
      </c>
      <c r="D6791" s="65"/>
      <c r="E6791" s="65">
        <v>4.09</v>
      </c>
      <c r="F6791" s="34"/>
      <c r="G6791" s="34"/>
      <c r="H6791" s="33"/>
      <c r="I6791" s="33"/>
      <c r="J6791" s="33"/>
      <c r="K6791" s="33"/>
    </row>
    <row r="6792" spans="1:11" outlineLevel="1" x14ac:dyDescent="0.2">
      <c r="A6792" s="31"/>
      <c r="B6792" s="32"/>
      <c r="C6792" s="71" t="s">
        <v>6412</v>
      </c>
      <c r="D6792" s="65"/>
      <c r="E6792" s="65">
        <v>83.82</v>
      </c>
      <c r="F6792" s="34"/>
      <c r="G6792" s="34"/>
      <c r="H6792" s="33"/>
      <c r="I6792" s="33"/>
      <c r="J6792" s="33"/>
      <c r="K6792" s="33"/>
    </row>
    <row r="6793" spans="1:11" outlineLevel="1" x14ac:dyDescent="0.2">
      <c r="A6793" s="31"/>
      <c r="B6793" s="32"/>
      <c r="C6793" s="71" t="s">
        <v>6402</v>
      </c>
      <c r="D6793" s="65"/>
      <c r="E6793" s="65">
        <v>1.81</v>
      </c>
      <c r="F6793" s="34"/>
      <c r="G6793" s="34"/>
      <c r="H6793" s="33"/>
      <c r="I6793" s="33"/>
      <c r="J6793" s="33"/>
      <c r="K6793" s="33"/>
    </row>
    <row r="6794" spans="1:11" outlineLevel="1" x14ac:dyDescent="0.2">
      <c r="A6794" s="31"/>
      <c r="B6794" s="32"/>
      <c r="C6794" s="71" t="s">
        <v>7262</v>
      </c>
      <c r="D6794" s="65"/>
      <c r="E6794" s="65">
        <v>19.239999999999998</v>
      </c>
      <c r="F6794" s="34"/>
      <c r="G6794" s="34"/>
      <c r="H6794" s="33"/>
      <c r="I6794" s="33"/>
      <c r="J6794" s="33"/>
      <c r="K6794" s="33"/>
    </row>
    <row r="6795" spans="1:11" outlineLevel="1" x14ac:dyDescent="0.2">
      <c r="A6795" s="31"/>
      <c r="B6795" s="32"/>
      <c r="C6795" s="71" t="s">
        <v>7211</v>
      </c>
      <c r="D6795" s="65"/>
      <c r="E6795" s="65">
        <v>76.59</v>
      </c>
      <c r="F6795" s="34"/>
      <c r="G6795" s="34"/>
      <c r="H6795" s="33"/>
      <c r="I6795" s="33"/>
      <c r="J6795" s="33"/>
      <c r="K6795" s="33"/>
    </row>
    <row r="6796" spans="1:11" outlineLevel="1" x14ac:dyDescent="0.2">
      <c r="A6796" s="31"/>
      <c r="B6796" s="32"/>
      <c r="C6796" s="71" t="s">
        <v>7212</v>
      </c>
      <c r="D6796" s="65"/>
      <c r="E6796" s="65">
        <v>23.62</v>
      </c>
      <c r="F6796" s="34"/>
      <c r="G6796" s="34"/>
      <c r="H6796" s="33"/>
      <c r="I6796" s="33"/>
      <c r="J6796" s="33"/>
      <c r="K6796" s="33"/>
    </row>
    <row r="6797" spans="1:11" outlineLevel="1" x14ac:dyDescent="0.2">
      <c r="A6797" s="31"/>
      <c r="B6797" s="32"/>
      <c r="C6797" s="71" t="s">
        <v>7263</v>
      </c>
      <c r="D6797" s="65"/>
      <c r="E6797" s="65">
        <v>81.17</v>
      </c>
      <c r="F6797" s="34"/>
      <c r="G6797" s="34"/>
      <c r="H6797" s="33"/>
      <c r="I6797" s="33"/>
      <c r="J6797" s="33"/>
      <c r="K6797" s="33"/>
    </row>
    <row r="6798" spans="1:11" outlineLevel="1" x14ac:dyDescent="0.2">
      <c r="A6798" s="31"/>
      <c r="B6798" s="32"/>
      <c r="C6798" s="71" t="s">
        <v>420</v>
      </c>
      <c r="D6798" s="65"/>
      <c r="E6798" s="65"/>
      <c r="F6798" s="34"/>
      <c r="G6798" s="34"/>
      <c r="H6798" s="33"/>
      <c r="I6798" s="33"/>
      <c r="J6798" s="33"/>
      <c r="K6798" s="33"/>
    </row>
    <row r="6799" spans="1:11" outlineLevel="1" x14ac:dyDescent="0.2">
      <c r="A6799" s="31"/>
      <c r="B6799" s="32"/>
      <c r="C6799" s="71" t="s">
        <v>9410</v>
      </c>
      <c r="D6799" s="65"/>
      <c r="E6799" s="65">
        <v>31.781400000000001</v>
      </c>
      <c r="F6799" s="34"/>
      <c r="G6799" s="34"/>
      <c r="H6799" s="33"/>
      <c r="I6799" s="33"/>
      <c r="J6799" s="33"/>
      <c r="K6799" s="33"/>
    </row>
    <row r="6800" spans="1:11" outlineLevel="1" x14ac:dyDescent="0.2">
      <c r="A6800" s="31"/>
      <c r="B6800" s="32"/>
      <c r="C6800" s="71" t="s">
        <v>9411</v>
      </c>
      <c r="D6800" s="65"/>
      <c r="E6800" s="65">
        <v>37</v>
      </c>
      <c r="F6800" s="34"/>
      <c r="G6800" s="34"/>
      <c r="H6800" s="33"/>
      <c r="I6800" s="33"/>
      <c r="J6800" s="33"/>
      <c r="K6800" s="33"/>
    </row>
    <row r="6801" spans="1:11" outlineLevel="1" x14ac:dyDescent="0.2">
      <c r="A6801" s="31"/>
      <c r="B6801" s="32"/>
      <c r="C6801" s="71" t="s">
        <v>7266</v>
      </c>
      <c r="D6801" s="65"/>
      <c r="E6801" s="65">
        <v>21.08</v>
      </c>
      <c r="F6801" s="34"/>
      <c r="G6801" s="34"/>
      <c r="H6801" s="33"/>
      <c r="I6801" s="33"/>
      <c r="J6801" s="33"/>
      <c r="K6801" s="33"/>
    </row>
    <row r="6802" spans="1:11" outlineLevel="1" x14ac:dyDescent="0.2">
      <c r="A6802" s="31"/>
      <c r="B6802" s="32"/>
      <c r="C6802" s="71" t="s">
        <v>9412</v>
      </c>
      <c r="D6802" s="65"/>
      <c r="E6802" s="65">
        <v>30.667999999999999</v>
      </c>
      <c r="F6802" s="34"/>
      <c r="G6802" s="34"/>
      <c r="H6802" s="33"/>
      <c r="I6802" s="33"/>
      <c r="J6802" s="33"/>
      <c r="K6802" s="33"/>
    </row>
    <row r="6803" spans="1:11" outlineLevel="1" x14ac:dyDescent="0.2">
      <c r="A6803" s="31"/>
      <c r="B6803" s="32"/>
      <c r="C6803" s="71" t="s">
        <v>9413</v>
      </c>
      <c r="D6803" s="65"/>
      <c r="E6803" s="65">
        <v>20.440000000000001</v>
      </c>
      <c r="F6803" s="34"/>
      <c r="G6803" s="34"/>
      <c r="H6803" s="33"/>
      <c r="I6803" s="33"/>
      <c r="J6803" s="33"/>
      <c r="K6803" s="33"/>
    </row>
    <row r="6804" spans="1:11" outlineLevel="1" x14ac:dyDescent="0.2">
      <c r="A6804" s="31"/>
      <c r="B6804" s="32"/>
      <c r="C6804" s="71" t="s">
        <v>9414</v>
      </c>
      <c r="D6804" s="65"/>
      <c r="E6804" s="65">
        <v>20.440000000000001</v>
      </c>
      <c r="F6804" s="34"/>
      <c r="G6804" s="34"/>
      <c r="H6804" s="33"/>
      <c r="I6804" s="33"/>
      <c r="J6804" s="33"/>
      <c r="K6804" s="33"/>
    </row>
    <row r="6805" spans="1:11" outlineLevel="1" x14ac:dyDescent="0.2">
      <c r="A6805" s="31"/>
      <c r="B6805" s="32"/>
      <c r="C6805" s="71" t="s">
        <v>7270</v>
      </c>
      <c r="D6805" s="65"/>
      <c r="E6805" s="65">
        <v>5.57</v>
      </c>
      <c r="F6805" s="34"/>
      <c r="G6805" s="34"/>
      <c r="H6805" s="33"/>
      <c r="I6805" s="33"/>
      <c r="J6805" s="33"/>
      <c r="K6805" s="33"/>
    </row>
    <row r="6806" spans="1:11" outlineLevel="1" x14ac:dyDescent="0.2">
      <c r="A6806" s="31"/>
      <c r="B6806" s="32"/>
      <c r="C6806" s="71" t="s">
        <v>7271</v>
      </c>
      <c r="D6806" s="65"/>
      <c r="E6806" s="65">
        <v>12.16</v>
      </c>
      <c r="F6806" s="34"/>
      <c r="G6806" s="34"/>
      <c r="H6806" s="33"/>
      <c r="I6806" s="33"/>
      <c r="J6806" s="33"/>
      <c r="K6806" s="33"/>
    </row>
    <row r="6807" spans="1:11" outlineLevel="1" x14ac:dyDescent="0.2">
      <c r="A6807" s="31"/>
      <c r="B6807" s="32"/>
      <c r="C6807" s="71" t="s">
        <v>7272</v>
      </c>
      <c r="D6807" s="65"/>
      <c r="E6807" s="65">
        <v>5.49</v>
      </c>
      <c r="F6807" s="34"/>
      <c r="G6807" s="34"/>
      <c r="H6807" s="33"/>
      <c r="I6807" s="33"/>
      <c r="J6807" s="33"/>
      <c r="K6807" s="33"/>
    </row>
    <row r="6808" spans="1:11" outlineLevel="1" x14ac:dyDescent="0.2">
      <c r="A6808" s="31"/>
      <c r="B6808" s="32"/>
      <c r="C6808" s="71" t="s">
        <v>7273</v>
      </c>
      <c r="D6808" s="65"/>
      <c r="E6808" s="65">
        <v>3.48</v>
      </c>
      <c r="F6808" s="34"/>
      <c r="G6808" s="34"/>
      <c r="H6808" s="33"/>
      <c r="I6808" s="33"/>
      <c r="J6808" s="33"/>
      <c r="K6808" s="33"/>
    </row>
    <row r="6809" spans="1:11" outlineLevel="1" x14ac:dyDescent="0.2">
      <c r="A6809" s="31"/>
      <c r="B6809" s="32"/>
      <c r="C6809" s="71" t="s">
        <v>7274</v>
      </c>
      <c r="D6809" s="65"/>
      <c r="E6809" s="65">
        <v>1.51</v>
      </c>
      <c r="F6809" s="34"/>
      <c r="G6809" s="34"/>
      <c r="H6809" s="33"/>
      <c r="I6809" s="33"/>
      <c r="J6809" s="33"/>
      <c r="K6809" s="33"/>
    </row>
    <row r="6810" spans="1:11" outlineLevel="1" x14ac:dyDescent="0.2">
      <c r="A6810" s="31"/>
      <c r="B6810" s="32"/>
      <c r="C6810" s="71" t="s">
        <v>7275</v>
      </c>
      <c r="D6810" s="65"/>
      <c r="E6810" s="65">
        <v>4.59</v>
      </c>
      <c r="F6810" s="34"/>
      <c r="G6810" s="34"/>
      <c r="H6810" s="33"/>
      <c r="I6810" s="33"/>
      <c r="J6810" s="33"/>
      <c r="K6810" s="33"/>
    </row>
    <row r="6811" spans="1:11" outlineLevel="1" x14ac:dyDescent="0.2">
      <c r="A6811" s="31"/>
      <c r="B6811" s="32"/>
      <c r="C6811" s="71" t="s">
        <v>9415</v>
      </c>
      <c r="D6811" s="65"/>
      <c r="E6811" s="65">
        <v>74</v>
      </c>
      <c r="F6811" s="34"/>
      <c r="G6811" s="34"/>
      <c r="H6811" s="33"/>
      <c r="I6811" s="33"/>
      <c r="J6811" s="33"/>
      <c r="K6811" s="33"/>
    </row>
    <row r="6812" spans="1:11" outlineLevel="1" x14ac:dyDescent="0.2">
      <c r="A6812" s="31"/>
      <c r="B6812" s="32"/>
      <c r="C6812" s="71" t="s">
        <v>6403</v>
      </c>
      <c r="D6812" s="65"/>
      <c r="E6812" s="65">
        <v>4.09</v>
      </c>
      <c r="F6812" s="34"/>
      <c r="G6812" s="34"/>
      <c r="H6812" s="33"/>
      <c r="I6812" s="33"/>
      <c r="J6812" s="33"/>
      <c r="K6812" s="33"/>
    </row>
    <row r="6813" spans="1:11" outlineLevel="1" x14ac:dyDescent="0.2">
      <c r="A6813" s="31"/>
      <c r="B6813" s="32"/>
      <c r="C6813" s="71" t="s">
        <v>6405</v>
      </c>
      <c r="D6813" s="65"/>
      <c r="E6813" s="65">
        <v>1.66</v>
      </c>
      <c r="F6813" s="34"/>
      <c r="G6813" s="34"/>
      <c r="H6813" s="33"/>
      <c r="I6813" s="33"/>
      <c r="J6813" s="33"/>
      <c r="K6813" s="33"/>
    </row>
    <row r="6814" spans="1:11" outlineLevel="1" x14ac:dyDescent="0.2">
      <c r="A6814" s="31"/>
      <c r="B6814" s="32"/>
      <c r="C6814" s="71" t="s">
        <v>9416</v>
      </c>
      <c r="D6814" s="65"/>
      <c r="E6814" s="65">
        <v>20.440000000000001</v>
      </c>
      <c r="F6814" s="34"/>
      <c r="G6814" s="34"/>
      <c r="H6814" s="33"/>
      <c r="I6814" s="33"/>
      <c r="J6814" s="33"/>
      <c r="K6814" s="33"/>
    </row>
    <row r="6815" spans="1:11" outlineLevel="1" x14ac:dyDescent="0.2">
      <c r="A6815" s="31"/>
      <c r="B6815" s="32"/>
      <c r="C6815" s="71" t="s">
        <v>9417</v>
      </c>
      <c r="D6815" s="65"/>
      <c r="E6815" s="65">
        <v>229.43199999999999</v>
      </c>
      <c r="F6815" s="34"/>
      <c r="G6815" s="34"/>
      <c r="H6815" s="33"/>
      <c r="I6815" s="33"/>
      <c r="J6815" s="33"/>
      <c r="K6815" s="33"/>
    </row>
    <row r="6816" spans="1:11" outlineLevel="1" x14ac:dyDescent="0.2">
      <c r="A6816" s="31"/>
      <c r="B6816" s="32"/>
      <c r="C6816" s="71" t="s">
        <v>9418</v>
      </c>
      <c r="D6816" s="65"/>
      <c r="E6816" s="65">
        <v>-100.76</v>
      </c>
      <c r="F6816" s="34"/>
      <c r="G6816" s="34"/>
      <c r="H6816" s="33"/>
      <c r="I6816" s="33"/>
      <c r="J6816" s="33"/>
      <c r="K6816" s="33"/>
    </row>
    <row r="6817" spans="1:11" outlineLevel="1" x14ac:dyDescent="0.2">
      <c r="A6817" s="31"/>
      <c r="B6817" s="32"/>
      <c r="C6817" s="71" t="s">
        <v>1807</v>
      </c>
      <c r="D6817" s="65"/>
      <c r="E6817" s="65"/>
      <c r="F6817" s="34"/>
      <c r="G6817" s="34"/>
      <c r="H6817" s="33"/>
      <c r="I6817" s="33"/>
      <c r="J6817" s="33"/>
      <c r="K6817" s="33"/>
    </row>
    <row r="6818" spans="1:11" outlineLevel="1" x14ac:dyDescent="0.2">
      <c r="A6818" s="31"/>
      <c r="B6818" s="32"/>
      <c r="C6818" s="71" t="s">
        <v>9419</v>
      </c>
      <c r="D6818" s="65"/>
      <c r="E6818" s="65">
        <v>-927.91300000000001</v>
      </c>
      <c r="F6818" s="34"/>
      <c r="G6818" s="34"/>
      <c r="H6818" s="33"/>
      <c r="I6818" s="33"/>
      <c r="J6818" s="33"/>
      <c r="K6818" s="33"/>
    </row>
    <row r="6819" spans="1:11" x14ac:dyDescent="0.2">
      <c r="A6819" s="36" t="s">
        <v>148</v>
      </c>
      <c r="B6819" s="37" t="s">
        <v>112</v>
      </c>
      <c r="C6819" s="58" t="s">
        <v>113</v>
      </c>
      <c r="D6819" s="70"/>
      <c r="E6819" s="39"/>
      <c r="F6819" s="40"/>
      <c r="G6819" s="40">
        <f>SUM(G6820:G6825)</f>
        <v>0</v>
      </c>
      <c r="H6819" s="39"/>
      <c r="I6819" s="39">
        <f>SUM(I6820:I6825)</f>
        <v>1.02</v>
      </c>
      <c r="J6819" s="39"/>
      <c r="K6819" s="39">
        <f>SUM(K6820:K6825)</f>
        <v>0</v>
      </c>
    </row>
    <row r="6820" spans="1:11" ht="22.5" outlineLevel="1" x14ac:dyDescent="0.2">
      <c r="A6820" s="51">
        <v>545</v>
      </c>
      <c r="B6820" s="52" t="s">
        <v>9420</v>
      </c>
      <c r="C6820" s="60" t="s">
        <v>5543</v>
      </c>
      <c r="D6820" s="69" t="s">
        <v>505</v>
      </c>
      <c r="E6820" s="54">
        <v>50</v>
      </c>
      <c r="F6820" s="55">
        <v>0</v>
      </c>
      <c r="G6820" s="56">
        <f>ROUND(E6820*F6820,2)</f>
        <v>0</v>
      </c>
      <c r="H6820" s="54">
        <v>1.6199999999999999E-2</v>
      </c>
      <c r="I6820" s="54">
        <f>ROUND(E6820*H6820,2)</f>
        <v>0.81</v>
      </c>
      <c r="J6820" s="54">
        <v>0</v>
      </c>
      <c r="K6820" s="54">
        <f>ROUND(E6820*J6820,2)</f>
        <v>0</v>
      </c>
    </row>
    <row r="6821" spans="1:11" ht="22.5" outlineLevel="1" x14ac:dyDescent="0.2">
      <c r="A6821" s="51">
        <v>546</v>
      </c>
      <c r="B6821" s="52" t="s">
        <v>9421</v>
      </c>
      <c r="C6821" s="60" t="s">
        <v>9422</v>
      </c>
      <c r="D6821" s="69" t="s">
        <v>505</v>
      </c>
      <c r="E6821" s="54">
        <v>13</v>
      </c>
      <c r="F6821" s="55">
        <v>0</v>
      </c>
      <c r="G6821" s="56">
        <f>ROUND(E6821*F6821,2)</f>
        <v>0</v>
      </c>
      <c r="H6821" s="54">
        <v>1.6199999999999999E-2</v>
      </c>
      <c r="I6821" s="54">
        <f>ROUND(E6821*H6821,2)</f>
        <v>0.21</v>
      </c>
      <c r="J6821" s="54">
        <v>0</v>
      </c>
      <c r="K6821" s="54">
        <f>ROUND(E6821*J6821,2)</f>
        <v>0</v>
      </c>
    </row>
    <row r="6822" spans="1:11" outlineLevel="1" x14ac:dyDescent="0.2">
      <c r="A6822" s="43">
        <v>547</v>
      </c>
      <c r="B6822" s="44" t="s">
        <v>5554</v>
      </c>
      <c r="C6822" s="59" t="s">
        <v>5555</v>
      </c>
      <c r="D6822" s="68" t="s">
        <v>297</v>
      </c>
      <c r="E6822" s="46">
        <v>1.0206</v>
      </c>
      <c r="F6822" s="47">
        <v>0</v>
      </c>
      <c r="G6822" s="48">
        <f>ROUND(E6822*F6822,2)</f>
        <v>0</v>
      </c>
      <c r="H6822" s="46">
        <v>0</v>
      </c>
      <c r="I6822" s="46">
        <f>ROUND(E6822*H6822,2)</f>
        <v>0</v>
      </c>
      <c r="J6822" s="46">
        <v>0</v>
      </c>
      <c r="K6822" s="46">
        <f>ROUND(E6822*J6822,2)</f>
        <v>0</v>
      </c>
    </row>
    <row r="6823" spans="1:11" outlineLevel="1" x14ac:dyDescent="0.2">
      <c r="A6823" s="31"/>
      <c r="B6823" s="32"/>
      <c r="C6823" s="71" t="s">
        <v>3547</v>
      </c>
      <c r="D6823" s="65"/>
      <c r="E6823" s="65"/>
      <c r="F6823" s="34"/>
      <c r="G6823" s="34"/>
      <c r="H6823" s="33"/>
      <c r="I6823" s="33"/>
      <c r="J6823" s="33"/>
      <c r="K6823" s="33"/>
    </row>
    <row r="6824" spans="1:11" outlineLevel="1" x14ac:dyDescent="0.2">
      <c r="A6824" s="31"/>
      <c r="B6824" s="32"/>
      <c r="C6824" s="71" t="s">
        <v>9423</v>
      </c>
      <c r="D6824" s="65"/>
      <c r="E6824" s="65"/>
      <c r="F6824" s="34"/>
      <c r="G6824" s="34"/>
      <c r="H6824" s="33"/>
      <c r="I6824" s="33"/>
      <c r="J6824" s="33"/>
      <c r="K6824" s="33"/>
    </row>
    <row r="6825" spans="1:11" outlineLevel="1" x14ac:dyDescent="0.2">
      <c r="A6825" s="31"/>
      <c r="B6825" s="32"/>
      <c r="C6825" s="71" t="s">
        <v>9424</v>
      </c>
      <c r="D6825" s="65"/>
      <c r="E6825" s="65">
        <v>1.0206</v>
      </c>
      <c r="F6825" s="34"/>
      <c r="G6825" s="34"/>
      <c r="H6825" s="33"/>
      <c r="I6825" s="33"/>
      <c r="J6825" s="33"/>
      <c r="K6825" s="33"/>
    </row>
    <row r="6826" spans="1:11" x14ac:dyDescent="0.2">
      <c r="A6826" s="36" t="s">
        <v>148</v>
      </c>
      <c r="B6826" s="37" t="s">
        <v>9748</v>
      </c>
      <c r="C6826" s="58" t="s">
        <v>9749</v>
      </c>
      <c r="D6826" s="70"/>
      <c r="E6826" s="39"/>
      <c r="F6826" s="40"/>
      <c r="G6826" s="40">
        <f>SUM(G6827:G6828)</f>
        <v>0</v>
      </c>
      <c r="H6826" s="39"/>
      <c r="I6826" s="39">
        <f>SUM(I6827:I6827)</f>
        <v>0</v>
      </c>
      <c r="J6826" s="39"/>
      <c r="K6826" s="39">
        <f>SUM(K6827:K6827)</f>
        <v>0</v>
      </c>
    </row>
    <row r="6827" spans="1:11" outlineLevel="1" x14ac:dyDescent="0.2">
      <c r="A6827" s="51">
        <v>686</v>
      </c>
      <c r="B6827" s="52" t="s">
        <v>12952</v>
      </c>
      <c r="C6827" s="60" t="s">
        <v>10313</v>
      </c>
      <c r="D6827" s="69" t="s">
        <v>505</v>
      </c>
      <c r="E6827" s="54">
        <v>1</v>
      </c>
      <c r="F6827" s="55">
        <f>nn_B1!$G$76</f>
        <v>0</v>
      </c>
      <c r="G6827" s="56">
        <f>ROUND(E6827*F6827,2)</f>
        <v>0</v>
      </c>
      <c r="H6827" s="54">
        <v>0</v>
      </c>
      <c r="I6827" s="54">
        <f>ROUND(E6827*H6827,2)</f>
        <v>0</v>
      </c>
      <c r="J6827" s="54">
        <v>0</v>
      </c>
      <c r="K6827" s="54">
        <f>ROUND(E6827*J6827,2)</f>
        <v>0</v>
      </c>
    </row>
    <row r="6828" spans="1:11" outlineLevel="1" x14ac:dyDescent="0.2">
      <c r="A6828" s="51">
        <v>688</v>
      </c>
      <c r="B6828" s="52" t="s">
        <v>12953</v>
      </c>
      <c r="C6828" s="60" t="s">
        <v>9783</v>
      </c>
      <c r="D6828" s="69" t="s">
        <v>505</v>
      </c>
      <c r="E6828" s="54">
        <v>1</v>
      </c>
      <c r="F6828" s="55">
        <f>nn_B2!$G$49</f>
        <v>0</v>
      </c>
      <c r="G6828" s="56">
        <f>ROUND(E6828*F6828,2)</f>
        <v>0</v>
      </c>
      <c r="H6828" s="54">
        <v>0</v>
      </c>
      <c r="I6828" s="54">
        <f>ROUND(E6828*H6828,2)</f>
        <v>0</v>
      </c>
      <c r="J6828" s="54">
        <v>0</v>
      </c>
      <c r="K6828" s="54">
        <f>ROUND(E6828*J6828,2)</f>
        <v>0</v>
      </c>
    </row>
    <row r="6829" spans="1:11" x14ac:dyDescent="0.2">
      <c r="A6829" s="36" t="s">
        <v>148</v>
      </c>
      <c r="B6829" s="37" t="s">
        <v>9750</v>
      </c>
      <c r="C6829" s="58" t="s">
        <v>9751</v>
      </c>
      <c r="D6829" s="70"/>
      <c r="E6829" s="39"/>
      <c r="F6829" s="40"/>
      <c r="G6829" s="40">
        <f>SUM(G6830:G6830)</f>
        <v>0</v>
      </c>
      <c r="H6829" s="39"/>
      <c r="I6829" s="39">
        <f>SUM(I6830:I6830)</f>
        <v>0</v>
      </c>
      <c r="J6829" s="39"/>
      <c r="K6829" s="39">
        <f>SUM(K6830:K6830)</f>
        <v>0</v>
      </c>
    </row>
    <row r="6830" spans="1:11" outlineLevel="1" x14ac:dyDescent="0.2">
      <c r="A6830" s="51">
        <v>686</v>
      </c>
      <c r="B6830" s="52" t="s">
        <v>12954</v>
      </c>
      <c r="C6830" s="60" t="s">
        <v>10314</v>
      </c>
      <c r="D6830" s="69" t="s">
        <v>505</v>
      </c>
      <c r="E6830" s="54">
        <v>1</v>
      </c>
      <c r="F6830" s="55">
        <f>slp_B!$G$51</f>
        <v>0</v>
      </c>
      <c r="G6830" s="56">
        <f>ROUND(E6830*F6830,2)</f>
        <v>0</v>
      </c>
      <c r="H6830" s="54">
        <v>0</v>
      </c>
      <c r="I6830" s="54">
        <f>ROUND(E6830*H6830,2)</f>
        <v>0</v>
      </c>
      <c r="J6830" s="54">
        <v>0</v>
      </c>
      <c r="K6830" s="54">
        <f>ROUND(E6830*J6830,2)</f>
        <v>0</v>
      </c>
    </row>
    <row r="6831" spans="1:11" x14ac:dyDescent="0.2">
      <c r="A6831" s="36" t="s">
        <v>148</v>
      </c>
      <c r="B6831" s="37" t="s">
        <v>9752</v>
      </c>
      <c r="C6831" s="58" t="s">
        <v>9753</v>
      </c>
      <c r="D6831" s="70"/>
      <c r="E6831" s="39"/>
      <c r="F6831" s="40"/>
      <c r="G6831" s="40">
        <f>SUM(G6832:G6832)</f>
        <v>0</v>
      </c>
      <c r="H6831" s="39"/>
      <c r="I6831" s="39">
        <f>SUM(I6832:I6832)</f>
        <v>0</v>
      </c>
      <c r="J6831" s="39"/>
      <c r="K6831" s="39">
        <f>SUM(K6832:K6832)</f>
        <v>0</v>
      </c>
    </row>
    <row r="6832" spans="1:11" outlineLevel="1" x14ac:dyDescent="0.2">
      <c r="A6832" s="51">
        <v>686</v>
      </c>
      <c r="B6832" s="52" t="s">
        <v>12955</v>
      </c>
      <c r="C6832" s="60" t="s">
        <v>25</v>
      </c>
      <c r="D6832" s="69" t="s">
        <v>505</v>
      </c>
      <c r="E6832" s="54">
        <v>1</v>
      </c>
      <c r="F6832" s="55">
        <f>vzt_B!$G$364</f>
        <v>0</v>
      </c>
      <c r="G6832" s="56">
        <f>ROUND(E6832*F6832,2)</f>
        <v>0</v>
      </c>
      <c r="H6832" s="54">
        <v>0</v>
      </c>
      <c r="I6832" s="54">
        <f>ROUND(E6832*H6832,2)</f>
        <v>0</v>
      </c>
      <c r="J6832" s="54">
        <v>0</v>
      </c>
      <c r="K6832" s="54">
        <f>ROUND(E6832*J6832,2)</f>
        <v>0</v>
      </c>
    </row>
    <row r="6833" spans="1:11" x14ac:dyDescent="0.2">
      <c r="A6833" s="36" t="s">
        <v>148</v>
      </c>
      <c r="B6833" s="37" t="s">
        <v>116</v>
      </c>
      <c r="C6833" s="58" t="s">
        <v>117</v>
      </c>
      <c r="D6833" s="70"/>
      <c r="E6833" s="39"/>
      <c r="F6833" s="40"/>
      <c r="G6833" s="40">
        <f>SUM(G6834:G6930)</f>
        <v>0</v>
      </c>
      <c r="H6833" s="39"/>
      <c r="I6833" s="39">
        <f>SUM(I6834:I6930)</f>
        <v>0</v>
      </c>
      <c r="J6833" s="39"/>
      <c r="K6833" s="39">
        <f>SUM(K6834:K6930)</f>
        <v>0</v>
      </c>
    </row>
    <row r="6834" spans="1:11" outlineLevel="1" x14ac:dyDescent="0.2">
      <c r="A6834" s="43">
        <v>548</v>
      </c>
      <c r="B6834" s="44" t="s">
        <v>5560</v>
      </c>
      <c r="C6834" s="59" t="s">
        <v>9425</v>
      </c>
      <c r="D6834" s="68" t="s">
        <v>297</v>
      </c>
      <c r="E6834" s="46">
        <v>1476.8127400000001</v>
      </c>
      <c r="F6834" s="47">
        <v>0</v>
      </c>
      <c r="G6834" s="48">
        <f>ROUND(E6834*F6834,2)</f>
        <v>0</v>
      </c>
      <c r="H6834" s="46">
        <v>0</v>
      </c>
      <c r="I6834" s="46">
        <f>ROUND(E6834*H6834,2)</f>
        <v>0</v>
      </c>
      <c r="J6834" s="46">
        <v>0</v>
      </c>
      <c r="K6834" s="46">
        <f>ROUND(E6834*J6834,2)</f>
        <v>0</v>
      </c>
    </row>
    <row r="6835" spans="1:11" outlineLevel="1" x14ac:dyDescent="0.2">
      <c r="A6835" s="31"/>
      <c r="B6835" s="32"/>
      <c r="C6835" s="71" t="s">
        <v>9426</v>
      </c>
      <c r="D6835" s="65"/>
      <c r="E6835" s="65">
        <v>1574.27818</v>
      </c>
      <c r="F6835" s="34"/>
      <c r="G6835" s="34"/>
      <c r="H6835" s="33"/>
      <c r="I6835" s="33"/>
      <c r="J6835" s="33"/>
      <c r="K6835" s="33"/>
    </row>
    <row r="6836" spans="1:11" outlineLevel="1" x14ac:dyDescent="0.2">
      <c r="A6836" s="31"/>
      <c r="B6836" s="32"/>
      <c r="C6836" s="71" t="s">
        <v>9427</v>
      </c>
      <c r="D6836" s="65"/>
      <c r="E6836" s="65"/>
      <c r="F6836" s="34"/>
      <c r="G6836" s="34"/>
      <c r="H6836" s="33"/>
      <c r="I6836" s="33"/>
      <c r="J6836" s="33"/>
      <c r="K6836" s="33"/>
    </row>
    <row r="6837" spans="1:11" outlineLevel="1" x14ac:dyDescent="0.2">
      <c r="A6837" s="31"/>
      <c r="B6837" s="32"/>
      <c r="C6837" s="71" t="s">
        <v>9428</v>
      </c>
      <c r="D6837" s="65"/>
      <c r="E6837" s="65">
        <v>-3.0649500000000001</v>
      </c>
      <c r="F6837" s="34"/>
      <c r="G6837" s="34"/>
      <c r="H6837" s="33"/>
      <c r="I6837" s="33"/>
      <c r="J6837" s="33"/>
      <c r="K6837" s="33"/>
    </row>
    <row r="6838" spans="1:11" outlineLevel="1" x14ac:dyDescent="0.2">
      <c r="A6838" s="31"/>
      <c r="B6838" s="32"/>
      <c r="C6838" s="71" t="s">
        <v>9429</v>
      </c>
      <c r="D6838" s="65"/>
      <c r="E6838" s="65"/>
      <c r="F6838" s="34"/>
      <c r="G6838" s="34"/>
      <c r="H6838" s="33"/>
      <c r="I6838" s="33"/>
      <c r="J6838" s="33"/>
      <c r="K6838" s="33"/>
    </row>
    <row r="6839" spans="1:11" outlineLevel="1" x14ac:dyDescent="0.2">
      <c r="A6839" s="31"/>
      <c r="B6839" s="32"/>
      <c r="C6839" s="71" t="s">
        <v>9430</v>
      </c>
      <c r="D6839" s="65"/>
      <c r="E6839" s="65">
        <v>-43.885590000000001</v>
      </c>
      <c r="F6839" s="34"/>
      <c r="G6839" s="34"/>
      <c r="H6839" s="33"/>
      <c r="I6839" s="33"/>
      <c r="J6839" s="33"/>
      <c r="K6839" s="33"/>
    </row>
    <row r="6840" spans="1:11" outlineLevel="1" x14ac:dyDescent="0.2">
      <c r="A6840" s="31"/>
      <c r="B6840" s="32"/>
      <c r="C6840" s="71" t="s">
        <v>5570</v>
      </c>
      <c r="D6840" s="65"/>
      <c r="E6840" s="65"/>
      <c r="F6840" s="34"/>
      <c r="G6840" s="34"/>
      <c r="H6840" s="33"/>
      <c r="I6840" s="33"/>
      <c r="J6840" s="33"/>
      <c r="K6840" s="33"/>
    </row>
    <row r="6841" spans="1:11" outlineLevel="1" x14ac:dyDescent="0.2">
      <c r="A6841" s="31"/>
      <c r="B6841" s="32"/>
      <c r="C6841" s="71" t="s">
        <v>9431</v>
      </c>
      <c r="D6841" s="65"/>
      <c r="E6841" s="65">
        <v>-13.73114</v>
      </c>
      <c r="F6841" s="34"/>
      <c r="G6841" s="34"/>
      <c r="H6841" s="33"/>
      <c r="I6841" s="33"/>
      <c r="J6841" s="33"/>
      <c r="K6841" s="33"/>
    </row>
    <row r="6842" spans="1:11" outlineLevel="1" x14ac:dyDescent="0.2">
      <c r="A6842" s="31"/>
      <c r="B6842" s="32"/>
      <c r="C6842" s="71" t="s">
        <v>9432</v>
      </c>
      <c r="D6842" s="65"/>
      <c r="E6842" s="65"/>
      <c r="F6842" s="34"/>
      <c r="G6842" s="34"/>
      <c r="H6842" s="33"/>
      <c r="I6842" s="33"/>
      <c r="J6842" s="33"/>
      <c r="K6842" s="33"/>
    </row>
    <row r="6843" spans="1:11" outlineLevel="1" x14ac:dyDescent="0.2">
      <c r="A6843" s="31"/>
      <c r="B6843" s="32"/>
      <c r="C6843" s="71" t="s">
        <v>9433</v>
      </c>
      <c r="D6843" s="65"/>
      <c r="E6843" s="65">
        <v>-24.910119999999999</v>
      </c>
      <c r="F6843" s="34"/>
      <c r="G6843" s="34"/>
      <c r="H6843" s="33"/>
      <c r="I6843" s="33"/>
      <c r="J6843" s="33"/>
      <c r="K6843" s="33"/>
    </row>
    <row r="6844" spans="1:11" outlineLevel="1" x14ac:dyDescent="0.2">
      <c r="A6844" s="31"/>
      <c r="B6844" s="32"/>
      <c r="C6844" s="71" t="s">
        <v>9434</v>
      </c>
      <c r="D6844" s="65"/>
      <c r="E6844" s="65"/>
      <c r="F6844" s="34"/>
      <c r="G6844" s="34"/>
      <c r="H6844" s="33"/>
      <c r="I6844" s="33"/>
      <c r="J6844" s="33"/>
      <c r="K6844" s="33"/>
    </row>
    <row r="6845" spans="1:11" outlineLevel="1" x14ac:dyDescent="0.2">
      <c r="A6845" s="31"/>
      <c r="B6845" s="32"/>
      <c r="C6845" s="71" t="s">
        <v>9435</v>
      </c>
      <c r="D6845" s="65"/>
      <c r="E6845" s="65">
        <v>-8.1503899999999998</v>
      </c>
      <c r="F6845" s="34"/>
      <c r="G6845" s="34"/>
      <c r="H6845" s="33"/>
      <c r="I6845" s="33"/>
      <c r="J6845" s="33"/>
      <c r="K6845" s="33"/>
    </row>
    <row r="6846" spans="1:11" outlineLevel="1" x14ac:dyDescent="0.2">
      <c r="A6846" s="31"/>
      <c r="B6846" s="32"/>
      <c r="C6846" s="71" t="s">
        <v>9436</v>
      </c>
      <c r="D6846" s="65"/>
      <c r="E6846" s="65"/>
      <c r="F6846" s="34"/>
      <c r="G6846" s="34"/>
      <c r="H6846" s="33"/>
      <c r="I6846" s="33"/>
      <c r="J6846" s="33"/>
      <c r="K6846" s="33"/>
    </row>
    <row r="6847" spans="1:11" outlineLevel="1" x14ac:dyDescent="0.2">
      <c r="A6847" s="31"/>
      <c r="B6847" s="32"/>
      <c r="C6847" s="71" t="s">
        <v>9437</v>
      </c>
      <c r="D6847" s="65"/>
      <c r="E6847" s="65">
        <v>-0.22081999999999999</v>
      </c>
      <c r="F6847" s="34"/>
      <c r="G6847" s="34"/>
      <c r="H6847" s="33"/>
      <c r="I6847" s="33"/>
      <c r="J6847" s="33"/>
      <c r="K6847" s="33"/>
    </row>
    <row r="6848" spans="1:11" outlineLevel="1" x14ac:dyDescent="0.2">
      <c r="A6848" s="31"/>
      <c r="B6848" s="32"/>
      <c r="C6848" s="71" t="s">
        <v>5578</v>
      </c>
      <c r="D6848" s="65"/>
      <c r="E6848" s="65"/>
      <c r="F6848" s="34"/>
      <c r="G6848" s="34"/>
      <c r="H6848" s="33"/>
      <c r="I6848" s="33"/>
      <c r="J6848" s="33"/>
      <c r="K6848" s="33"/>
    </row>
    <row r="6849" spans="1:11" outlineLevel="1" x14ac:dyDescent="0.2">
      <c r="A6849" s="31"/>
      <c r="B6849" s="32"/>
      <c r="C6849" s="71" t="s">
        <v>9438</v>
      </c>
      <c r="D6849" s="65"/>
      <c r="E6849" s="65">
        <v>-3.5024299999999999</v>
      </c>
      <c r="F6849" s="34"/>
      <c r="G6849" s="34"/>
      <c r="H6849" s="33"/>
      <c r="I6849" s="33"/>
      <c r="J6849" s="33"/>
      <c r="K6849" s="33"/>
    </row>
    <row r="6850" spans="1:11" outlineLevel="1" x14ac:dyDescent="0.2">
      <c r="A6850" s="43">
        <v>549</v>
      </c>
      <c r="B6850" s="44" t="s">
        <v>5582</v>
      </c>
      <c r="C6850" s="59" t="s">
        <v>5583</v>
      </c>
      <c r="D6850" s="68" t="s">
        <v>297</v>
      </c>
      <c r="E6850" s="46">
        <v>3.0649500000000001</v>
      </c>
      <c r="F6850" s="47">
        <v>0</v>
      </c>
      <c r="G6850" s="48">
        <f>ROUND(E6850*F6850,2)</f>
        <v>0</v>
      </c>
      <c r="H6850" s="46">
        <v>0</v>
      </c>
      <c r="I6850" s="46">
        <f>ROUND(E6850*H6850,2)</f>
        <v>0</v>
      </c>
      <c r="J6850" s="46">
        <v>0</v>
      </c>
      <c r="K6850" s="46">
        <f>ROUND(E6850*J6850,2)</f>
        <v>0</v>
      </c>
    </row>
    <row r="6851" spans="1:11" outlineLevel="1" x14ac:dyDescent="0.2">
      <c r="A6851" s="31"/>
      <c r="B6851" s="32"/>
      <c r="C6851" s="71" t="s">
        <v>9439</v>
      </c>
      <c r="D6851" s="65"/>
      <c r="E6851" s="65">
        <v>2.3241299999999998</v>
      </c>
      <c r="F6851" s="34"/>
      <c r="G6851" s="34"/>
      <c r="H6851" s="33"/>
      <c r="I6851" s="33"/>
      <c r="J6851" s="33"/>
      <c r="K6851" s="33"/>
    </row>
    <row r="6852" spans="1:11" outlineLevel="1" x14ac:dyDescent="0.2">
      <c r="A6852" s="31"/>
      <c r="B6852" s="32"/>
      <c r="C6852" s="71" t="s">
        <v>9440</v>
      </c>
      <c r="D6852" s="65"/>
      <c r="E6852" s="65">
        <v>0.74080999999999997</v>
      </c>
      <c r="F6852" s="34"/>
      <c r="G6852" s="34"/>
      <c r="H6852" s="33"/>
      <c r="I6852" s="33"/>
      <c r="J6852" s="33"/>
      <c r="K6852" s="33"/>
    </row>
    <row r="6853" spans="1:11" outlineLevel="1" x14ac:dyDescent="0.2">
      <c r="A6853" s="43">
        <v>550</v>
      </c>
      <c r="B6853" s="44" t="s">
        <v>5611</v>
      </c>
      <c r="C6853" s="59" t="s">
        <v>5612</v>
      </c>
      <c r="D6853" s="68" t="s">
        <v>297</v>
      </c>
      <c r="E6853" s="46">
        <v>8.1503899999999998</v>
      </c>
      <c r="F6853" s="47">
        <v>0</v>
      </c>
      <c r="G6853" s="48">
        <f>ROUND(E6853*F6853,2)</f>
        <v>0</v>
      </c>
      <c r="H6853" s="46">
        <v>0</v>
      </c>
      <c r="I6853" s="46">
        <f>ROUND(E6853*H6853,2)</f>
        <v>0</v>
      </c>
      <c r="J6853" s="46">
        <v>0</v>
      </c>
      <c r="K6853" s="46">
        <f>ROUND(E6853*J6853,2)</f>
        <v>0</v>
      </c>
    </row>
    <row r="6854" spans="1:11" outlineLevel="1" x14ac:dyDescent="0.2">
      <c r="A6854" s="31"/>
      <c r="B6854" s="32"/>
      <c r="C6854" s="71" t="s">
        <v>9441</v>
      </c>
      <c r="D6854" s="65"/>
      <c r="E6854" s="65">
        <v>1.32</v>
      </c>
      <c r="F6854" s="34"/>
      <c r="G6854" s="34"/>
      <c r="H6854" s="33"/>
      <c r="I6854" s="33"/>
      <c r="J6854" s="33"/>
      <c r="K6854" s="33"/>
    </row>
    <row r="6855" spans="1:11" outlineLevel="1" x14ac:dyDescent="0.2">
      <c r="A6855" s="31"/>
      <c r="B6855" s="32"/>
      <c r="C6855" s="71" t="s">
        <v>9442</v>
      </c>
      <c r="D6855" s="65"/>
      <c r="E6855" s="65">
        <v>3.84341</v>
      </c>
      <c r="F6855" s="34"/>
      <c r="G6855" s="34"/>
      <c r="H6855" s="33"/>
      <c r="I6855" s="33"/>
      <c r="J6855" s="33"/>
      <c r="K6855" s="33"/>
    </row>
    <row r="6856" spans="1:11" outlineLevel="1" x14ac:dyDescent="0.2">
      <c r="A6856" s="31"/>
      <c r="B6856" s="32"/>
      <c r="C6856" s="71" t="s">
        <v>9443</v>
      </c>
      <c r="D6856" s="65"/>
      <c r="E6856" s="65">
        <v>1.516</v>
      </c>
      <c r="F6856" s="34"/>
      <c r="G6856" s="34"/>
      <c r="H6856" s="33"/>
      <c r="I6856" s="33"/>
      <c r="J6856" s="33"/>
      <c r="K6856" s="33"/>
    </row>
    <row r="6857" spans="1:11" outlineLevel="1" x14ac:dyDescent="0.2">
      <c r="A6857" s="31"/>
      <c r="B6857" s="32"/>
      <c r="C6857" s="71" t="s">
        <v>9444</v>
      </c>
      <c r="D6857" s="65"/>
      <c r="E6857" s="65">
        <v>1.47098</v>
      </c>
      <c r="F6857" s="34"/>
      <c r="G6857" s="34"/>
      <c r="H6857" s="33"/>
      <c r="I6857" s="33"/>
      <c r="J6857" s="33"/>
      <c r="K6857" s="33"/>
    </row>
    <row r="6858" spans="1:11" outlineLevel="1" x14ac:dyDescent="0.2">
      <c r="A6858" s="43">
        <v>551</v>
      </c>
      <c r="B6858" s="44" t="s">
        <v>5618</v>
      </c>
      <c r="C6858" s="59" t="s">
        <v>5619</v>
      </c>
      <c r="D6858" s="68" t="s">
        <v>297</v>
      </c>
      <c r="E6858" s="46">
        <v>24.910119999999999</v>
      </c>
      <c r="F6858" s="47">
        <v>0</v>
      </c>
      <c r="G6858" s="48">
        <f>ROUND(E6858*F6858,2)</f>
        <v>0</v>
      </c>
      <c r="H6858" s="46">
        <v>0</v>
      </c>
      <c r="I6858" s="46">
        <f>ROUND(E6858*H6858,2)</f>
        <v>0</v>
      </c>
      <c r="J6858" s="46">
        <v>0</v>
      </c>
      <c r="K6858" s="46">
        <f>ROUND(E6858*J6858,2)</f>
        <v>0</v>
      </c>
    </row>
    <row r="6859" spans="1:11" outlineLevel="1" x14ac:dyDescent="0.2">
      <c r="A6859" s="31"/>
      <c r="B6859" s="32"/>
      <c r="C6859" s="71" t="s">
        <v>9445</v>
      </c>
      <c r="D6859" s="65"/>
      <c r="E6859" s="65">
        <v>1.43</v>
      </c>
      <c r="F6859" s="34"/>
      <c r="G6859" s="34"/>
      <c r="H6859" s="33"/>
      <c r="I6859" s="33"/>
      <c r="J6859" s="33"/>
      <c r="K6859" s="33"/>
    </row>
    <row r="6860" spans="1:11" outlineLevel="1" x14ac:dyDescent="0.2">
      <c r="A6860" s="31"/>
      <c r="B6860" s="32"/>
      <c r="C6860" s="71" t="s">
        <v>9446</v>
      </c>
      <c r="D6860" s="65"/>
      <c r="E6860" s="65">
        <v>3.11192</v>
      </c>
      <c r="F6860" s="34"/>
      <c r="G6860" s="34"/>
      <c r="H6860" s="33"/>
      <c r="I6860" s="33"/>
      <c r="J6860" s="33"/>
      <c r="K6860" s="33"/>
    </row>
    <row r="6861" spans="1:11" outlineLevel="1" x14ac:dyDescent="0.2">
      <c r="A6861" s="31"/>
      <c r="B6861" s="32"/>
      <c r="C6861" s="71" t="s">
        <v>9447</v>
      </c>
      <c r="D6861" s="65"/>
      <c r="E6861" s="65">
        <v>1.69997</v>
      </c>
      <c r="F6861" s="34"/>
      <c r="G6861" s="34"/>
      <c r="H6861" s="33"/>
      <c r="I6861" s="33"/>
      <c r="J6861" s="33"/>
      <c r="K6861" s="33"/>
    </row>
    <row r="6862" spans="1:11" outlineLevel="1" x14ac:dyDescent="0.2">
      <c r="A6862" s="31"/>
      <c r="B6862" s="32"/>
      <c r="C6862" s="71" t="s">
        <v>9448</v>
      </c>
      <c r="D6862" s="65"/>
      <c r="E6862" s="65">
        <v>18.668240000000001</v>
      </c>
      <c r="F6862" s="34"/>
      <c r="G6862" s="34"/>
      <c r="H6862" s="33"/>
      <c r="I6862" s="33"/>
      <c r="J6862" s="33"/>
      <c r="K6862" s="33"/>
    </row>
    <row r="6863" spans="1:11" ht="22.5" outlineLevel="1" x14ac:dyDescent="0.2">
      <c r="A6863" s="43">
        <v>552</v>
      </c>
      <c r="B6863" s="44" t="s">
        <v>9449</v>
      </c>
      <c r="C6863" s="59" t="s">
        <v>9450</v>
      </c>
      <c r="D6863" s="68" t="s">
        <v>297</v>
      </c>
      <c r="E6863" s="46">
        <v>0.22081999999999999</v>
      </c>
      <c r="F6863" s="47">
        <v>0</v>
      </c>
      <c r="G6863" s="48">
        <f>ROUND(E6863*F6863,2)</f>
        <v>0</v>
      </c>
      <c r="H6863" s="46">
        <v>0</v>
      </c>
      <c r="I6863" s="46">
        <f>ROUND(E6863*H6863,2)</f>
        <v>0</v>
      </c>
      <c r="J6863" s="46">
        <v>0</v>
      </c>
      <c r="K6863" s="46">
        <f>ROUND(E6863*J6863,2)</f>
        <v>0</v>
      </c>
    </row>
    <row r="6864" spans="1:11" outlineLevel="1" x14ac:dyDescent="0.2">
      <c r="A6864" s="31"/>
      <c r="B6864" s="32"/>
      <c r="C6864" s="71" t="s">
        <v>9451</v>
      </c>
      <c r="D6864" s="65"/>
      <c r="E6864" s="65">
        <v>0.22081999999999999</v>
      </c>
      <c r="F6864" s="34"/>
      <c r="G6864" s="34"/>
      <c r="H6864" s="33"/>
      <c r="I6864" s="33"/>
      <c r="J6864" s="33"/>
      <c r="K6864" s="33"/>
    </row>
    <row r="6865" spans="1:11" outlineLevel="1" x14ac:dyDescent="0.2">
      <c r="A6865" s="43">
        <v>553</v>
      </c>
      <c r="B6865" s="44" t="s">
        <v>5625</v>
      </c>
      <c r="C6865" s="59" t="s">
        <v>5626</v>
      </c>
      <c r="D6865" s="68" t="s">
        <v>297</v>
      </c>
      <c r="E6865" s="46">
        <v>43.885590000000001</v>
      </c>
      <c r="F6865" s="47">
        <v>0</v>
      </c>
      <c r="G6865" s="48">
        <f>ROUND(E6865*F6865,2)</f>
        <v>0</v>
      </c>
      <c r="H6865" s="46">
        <v>0</v>
      </c>
      <c r="I6865" s="46">
        <f>ROUND(E6865*H6865,2)</f>
        <v>0</v>
      </c>
      <c r="J6865" s="46">
        <v>0</v>
      </c>
      <c r="K6865" s="46">
        <f>ROUND(E6865*J6865,2)</f>
        <v>0</v>
      </c>
    </row>
    <row r="6866" spans="1:11" outlineLevel="1" x14ac:dyDescent="0.2">
      <c r="A6866" s="31"/>
      <c r="B6866" s="32"/>
      <c r="C6866" s="71" t="s">
        <v>9452</v>
      </c>
      <c r="D6866" s="65"/>
      <c r="E6866" s="65">
        <v>1.32</v>
      </c>
      <c r="F6866" s="34"/>
      <c r="G6866" s="34"/>
      <c r="H6866" s="33"/>
      <c r="I6866" s="33"/>
      <c r="J6866" s="33"/>
      <c r="K6866" s="33"/>
    </row>
    <row r="6867" spans="1:11" outlineLevel="1" x14ac:dyDescent="0.2">
      <c r="A6867" s="31"/>
      <c r="B6867" s="32"/>
      <c r="C6867" s="71" t="s">
        <v>9453</v>
      </c>
      <c r="D6867" s="65"/>
      <c r="E6867" s="65">
        <v>0.46</v>
      </c>
      <c r="F6867" s="34"/>
      <c r="G6867" s="34"/>
      <c r="H6867" s="33"/>
      <c r="I6867" s="33"/>
      <c r="J6867" s="33"/>
      <c r="K6867" s="33"/>
    </row>
    <row r="6868" spans="1:11" outlineLevel="1" x14ac:dyDescent="0.2">
      <c r="A6868" s="31"/>
      <c r="B6868" s="32"/>
      <c r="C6868" s="71" t="s">
        <v>9454</v>
      </c>
      <c r="D6868" s="65"/>
      <c r="E6868" s="65">
        <v>0.23072000000000001</v>
      </c>
      <c r="F6868" s="34"/>
      <c r="G6868" s="34"/>
      <c r="H6868" s="33"/>
      <c r="I6868" s="33"/>
      <c r="J6868" s="33"/>
      <c r="K6868" s="33"/>
    </row>
    <row r="6869" spans="1:11" outlineLevel="1" x14ac:dyDescent="0.2">
      <c r="A6869" s="31"/>
      <c r="B6869" s="32"/>
      <c r="C6869" s="71" t="s">
        <v>9455</v>
      </c>
      <c r="D6869" s="65"/>
      <c r="E6869" s="65">
        <v>2.47871</v>
      </c>
      <c r="F6869" s="34"/>
      <c r="G6869" s="34"/>
      <c r="H6869" s="33"/>
      <c r="I6869" s="33"/>
      <c r="J6869" s="33"/>
      <c r="K6869" s="33"/>
    </row>
    <row r="6870" spans="1:11" outlineLevel="1" x14ac:dyDescent="0.2">
      <c r="A6870" s="31"/>
      <c r="B6870" s="32"/>
      <c r="C6870" s="71" t="s">
        <v>9456</v>
      </c>
      <c r="D6870" s="65"/>
      <c r="E6870" s="65">
        <v>3.6911900000000002</v>
      </c>
      <c r="F6870" s="34"/>
      <c r="G6870" s="34"/>
      <c r="H6870" s="33"/>
      <c r="I6870" s="33"/>
      <c r="J6870" s="33"/>
      <c r="K6870" s="33"/>
    </row>
    <row r="6871" spans="1:11" outlineLevel="1" x14ac:dyDescent="0.2">
      <c r="A6871" s="31"/>
      <c r="B6871" s="32"/>
      <c r="C6871" s="71" t="s">
        <v>9457</v>
      </c>
      <c r="D6871" s="65"/>
      <c r="E6871" s="65">
        <v>9.8748000000000005</v>
      </c>
      <c r="F6871" s="34"/>
      <c r="G6871" s="34"/>
      <c r="H6871" s="33"/>
      <c r="I6871" s="33"/>
      <c r="J6871" s="33"/>
      <c r="K6871" s="33"/>
    </row>
    <row r="6872" spans="1:11" outlineLevel="1" x14ac:dyDescent="0.2">
      <c r="A6872" s="31"/>
      <c r="B6872" s="32"/>
      <c r="C6872" s="71" t="s">
        <v>9458</v>
      </c>
      <c r="D6872" s="65"/>
      <c r="E6872" s="65">
        <v>3.08</v>
      </c>
      <c r="F6872" s="34"/>
      <c r="G6872" s="34"/>
      <c r="H6872" s="33"/>
      <c r="I6872" s="33"/>
      <c r="J6872" s="33"/>
      <c r="K6872" s="33"/>
    </row>
    <row r="6873" spans="1:11" outlineLevel="1" x14ac:dyDescent="0.2">
      <c r="A6873" s="31"/>
      <c r="B6873" s="32"/>
      <c r="C6873" s="71" t="s">
        <v>9459</v>
      </c>
      <c r="D6873" s="65"/>
      <c r="E6873" s="65">
        <v>1.1750400000000001</v>
      </c>
      <c r="F6873" s="34"/>
      <c r="G6873" s="34"/>
      <c r="H6873" s="33"/>
      <c r="I6873" s="33"/>
      <c r="J6873" s="33"/>
      <c r="K6873" s="33"/>
    </row>
    <row r="6874" spans="1:11" outlineLevel="1" x14ac:dyDescent="0.2">
      <c r="A6874" s="31"/>
      <c r="B6874" s="32"/>
      <c r="C6874" s="71" t="s">
        <v>9460</v>
      </c>
      <c r="D6874" s="65"/>
      <c r="E6874" s="65">
        <v>0.10272000000000001</v>
      </c>
      <c r="F6874" s="34"/>
      <c r="G6874" s="34"/>
      <c r="H6874" s="33"/>
      <c r="I6874" s="33"/>
      <c r="J6874" s="33"/>
      <c r="K6874" s="33"/>
    </row>
    <row r="6875" spans="1:11" outlineLevel="1" x14ac:dyDescent="0.2">
      <c r="A6875" s="31"/>
      <c r="B6875" s="32"/>
      <c r="C6875" s="71" t="s">
        <v>9461</v>
      </c>
      <c r="D6875" s="65"/>
      <c r="E6875" s="65">
        <v>0.45872000000000002</v>
      </c>
      <c r="F6875" s="34"/>
      <c r="G6875" s="34"/>
      <c r="H6875" s="33"/>
      <c r="I6875" s="33"/>
      <c r="J6875" s="33"/>
      <c r="K6875" s="33"/>
    </row>
    <row r="6876" spans="1:11" outlineLevel="1" x14ac:dyDescent="0.2">
      <c r="A6876" s="31"/>
      <c r="B6876" s="32"/>
      <c r="C6876" s="71" t="s">
        <v>9462</v>
      </c>
      <c r="D6876" s="65"/>
      <c r="E6876" s="65">
        <v>3.9409399999999999</v>
      </c>
      <c r="F6876" s="34"/>
      <c r="G6876" s="34"/>
      <c r="H6876" s="33"/>
      <c r="I6876" s="33"/>
      <c r="J6876" s="33"/>
      <c r="K6876" s="33"/>
    </row>
    <row r="6877" spans="1:11" outlineLevel="1" x14ac:dyDescent="0.2">
      <c r="A6877" s="31"/>
      <c r="B6877" s="32"/>
      <c r="C6877" s="71" t="s">
        <v>9463</v>
      </c>
      <c r="D6877" s="65"/>
      <c r="E6877" s="65">
        <v>0.42946000000000001</v>
      </c>
      <c r="F6877" s="34"/>
      <c r="G6877" s="34"/>
      <c r="H6877" s="33"/>
      <c r="I6877" s="33"/>
      <c r="J6877" s="33"/>
      <c r="K6877" s="33"/>
    </row>
    <row r="6878" spans="1:11" outlineLevel="1" x14ac:dyDescent="0.2">
      <c r="A6878" s="31"/>
      <c r="B6878" s="32"/>
      <c r="C6878" s="71" t="s">
        <v>9464</v>
      </c>
      <c r="D6878" s="65"/>
      <c r="E6878" s="65">
        <v>1.5919099999999999</v>
      </c>
      <c r="F6878" s="34"/>
      <c r="G6878" s="34"/>
      <c r="H6878" s="33"/>
      <c r="I6878" s="33"/>
      <c r="J6878" s="33"/>
      <c r="K6878" s="33"/>
    </row>
    <row r="6879" spans="1:11" outlineLevel="1" x14ac:dyDescent="0.2">
      <c r="A6879" s="31"/>
      <c r="B6879" s="32"/>
      <c r="C6879" s="71" t="s">
        <v>9465</v>
      </c>
      <c r="D6879" s="65"/>
      <c r="E6879" s="65">
        <v>2.3599299999999999</v>
      </c>
      <c r="F6879" s="34"/>
      <c r="G6879" s="34"/>
      <c r="H6879" s="33"/>
      <c r="I6879" s="33"/>
      <c r="J6879" s="33"/>
      <c r="K6879" s="33"/>
    </row>
    <row r="6880" spans="1:11" outlineLevel="1" x14ac:dyDescent="0.2">
      <c r="A6880" s="31"/>
      <c r="B6880" s="32"/>
      <c r="C6880" s="71" t="s">
        <v>9466</v>
      </c>
      <c r="D6880" s="65"/>
      <c r="E6880" s="65">
        <v>1.7194400000000001</v>
      </c>
      <c r="F6880" s="34"/>
      <c r="G6880" s="34"/>
      <c r="H6880" s="33"/>
      <c r="I6880" s="33"/>
      <c r="J6880" s="33"/>
      <c r="K6880" s="33"/>
    </row>
    <row r="6881" spans="1:11" outlineLevel="1" x14ac:dyDescent="0.2">
      <c r="A6881" s="31"/>
      <c r="B6881" s="32"/>
      <c r="C6881" s="71" t="s">
        <v>9467</v>
      </c>
      <c r="D6881" s="65"/>
      <c r="E6881" s="65">
        <v>10.972</v>
      </c>
      <c r="F6881" s="34"/>
      <c r="G6881" s="34"/>
      <c r="H6881" s="33"/>
      <c r="I6881" s="33"/>
      <c r="J6881" s="33"/>
      <c r="K6881" s="33"/>
    </row>
    <row r="6882" spans="1:11" outlineLevel="1" x14ac:dyDescent="0.2">
      <c r="A6882" s="43">
        <v>554</v>
      </c>
      <c r="B6882" s="44" t="s">
        <v>5649</v>
      </c>
      <c r="C6882" s="59" t="s">
        <v>5650</v>
      </c>
      <c r="D6882" s="68" t="s">
        <v>297</v>
      </c>
      <c r="E6882" s="46">
        <v>13.73114</v>
      </c>
      <c r="F6882" s="47">
        <v>0</v>
      </c>
      <c r="G6882" s="48">
        <f>ROUND(E6882*F6882,2)</f>
        <v>0</v>
      </c>
      <c r="H6882" s="46">
        <v>0</v>
      </c>
      <c r="I6882" s="46">
        <f>ROUND(E6882*H6882,2)</f>
        <v>0</v>
      </c>
      <c r="J6882" s="46">
        <v>0</v>
      </c>
      <c r="K6882" s="46">
        <f>ROUND(E6882*J6882,2)</f>
        <v>0</v>
      </c>
    </row>
    <row r="6883" spans="1:11" outlineLevel="1" x14ac:dyDescent="0.2">
      <c r="A6883" s="31"/>
      <c r="B6883" s="32"/>
      <c r="C6883" s="71" t="s">
        <v>9468</v>
      </c>
      <c r="D6883" s="65"/>
      <c r="E6883" s="65">
        <v>6.6E-3</v>
      </c>
      <c r="F6883" s="34"/>
      <c r="G6883" s="34"/>
      <c r="H6883" s="33"/>
      <c r="I6883" s="33"/>
      <c r="J6883" s="33"/>
      <c r="K6883" s="33"/>
    </row>
    <row r="6884" spans="1:11" outlineLevel="1" x14ac:dyDescent="0.2">
      <c r="A6884" s="31"/>
      <c r="B6884" s="32"/>
      <c r="C6884" s="71" t="s">
        <v>9469</v>
      </c>
      <c r="D6884" s="65"/>
      <c r="E6884" s="65">
        <v>1.7349300000000001</v>
      </c>
      <c r="F6884" s="34"/>
      <c r="G6884" s="34"/>
      <c r="H6884" s="33"/>
      <c r="I6884" s="33"/>
      <c r="J6884" s="33"/>
      <c r="K6884" s="33"/>
    </row>
    <row r="6885" spans="1:11" outlineLevel="1" x14ac:dyDescent="0.2">
      <c r="A6885" s="31"/>
      <c r="B6885" s="32"/>
      <c r="C6885" s="71" t="s">
        <v>9470</v>
      </c>
      <c r="D6885" s="65"/>
      <c r="E6885" s="65">
        <v>11.8108</v>
      </c>
      <c r="F6885" s="34"/>
      <c r="G6885" s="34"/>
      <c r="H6885" s="33"/>
      <c r="I6885" s="33"/>
      <c r="J6885" s="33"/>
      <c r="K6885" s="33"/>
    </row>
    <row r="6886" spans="1:11" outlineLevel="1" x14ac:dyDescent="0.2">
      <c r="A6886" s="31"/>
      <c r="B6886" s="32"/>
      <c r="C6886" s="71" t="s">
        <v>9471</v>
      </c>
      <c r="D6886" s="65"/>
      <c r="E6886" s="65">
        <v>0.17881</v>
      </c>
      <c r="F6886" s="34"/>
      <c r="G6886" s="34"/>
      <c r="H6886" s="33"/>
      <c r="I6886" s="33"/>
      <c r="J6886" s="33"/>
      <c r="K6886" s="33"/>
    </row>
    <row r="6887" spans="1:11" outlineLevel="1" x14ac:dyDescent="0.2">
      <c r="A6887" s="43">
        <v>555</v>
      </c>
      <c r="B6887" s="44" t="s">
        <v>5658</v>
      </c>
      <c r="C6887" s="59" t="s">
        <v>5659</v>
      </c>
      <c r="D6887" s="68" t="s">
        <v>297</v>
      </c>
      <c r="E6887" s="46">
        <v>3.5024299999999999</v>
      </c>
      <c r="F6887" s="47">
        <v>0</v>
      </c>
      <c r="G6887" s="48">
        <f>ROUND(E6887*F6887,2)</f>
        <v>0</v>
      </c>
      <c r="H6887" s="46">
        <v>0</v>
      </c>
      <c r="I6887" s="46">
        <f>ROUND(E6887*H6887,2)</f>
        <v>0</v>
      </c>
      <c r="J6887" s="46">
        <v>0</v>
      </c>
      <c r="K6887" s="46">
        <f>ROUND(E6887*J6887,2)</f>
        <v>0</v>
      </c>
    </row>
    <row r="6888" spans="1:11" outlineLevel="1" x14ac:dyDescent="0.2">
      <c r="A6888" s="31"/>
      <c r="B6888" s="32"/>
      <c r="C6888" s="71" t="s">
        <v>9472</v>
      </c>
      <c r="D6888" s="65"/>
      <c r="E6888" s="65">
        <v>3.4464999999999999</v>
      </c>
      <c r="F6888" s="34"/>
      <c r="G6888" s="34"/>
      <c r="H6888" s="33"/>
      <c r="I6888" s="33"/>
      <c r="J6888" s="33"/>
      <c r="K6888" s="33"/>
    </row>
    <row r="6889" spans="1:11" outlineLevel="1" x14ac:dyDescent="0.2">
      <c r="A6889" s="31"/>
      <c r="B6889" s="32"/>
      <c r="C6889" s="71" t="s">
        <v>9473</v>
      </c>
      <c r="D6889" s="65"/>
      <c r="E6889" s="65">
        <v>5.5930000000000001E-2</v>
      </c>
      <c r="F6889" s="34"/>
      <c r="G6889" s="34"/>
      <c r="H6889" s="33"/>
      <c r="I6889" s="33"/>
      <c r="J6889" s="33"/>
      <c r="K6889" s="33"/>
    </row>
    <row r="6890" spans="1:11" outlineLevel="1" x14ac:dyDescent="0.2">
      <c r="A6890" s="43">
        <v>556</v>
      </c>
      <c r="B6890" s="44" t="s">
        <v>5662</v>
      </c>
      <c r="C6890" s="59" t="s">
        <v>5663</v>
      </c>
      <c r="D6890" s="68" t="s">
        <v>297</v>
      </c>
      <c r="E6890" s="46">
        <v>1574.27818</v>
      </c>
      <c r="F6890" s="47">
        <v>0</v>
      </c>
      <c r="G6890" s="48">
        <f>ROUND(E6890*F6890,2)</f>
        <v>0</v>
      </c>
      <c r="H6890" s="46">
        <v>0</v>
      </c>
      <c r="I6890" s="46">
        <f>ROUND(E6890*H6890,2)</f>
        <v>0</v>
      </c>
      <c r="J6890" s="46">
        <v>0</v>
      </c>
      <c r="K6890" s="46">
        <f>ROUND(E6890*J6890,2)</f>
        <v>0</v>
      </c>
    </row>
    <row r="6891" spans="1:11" outlineLevel="1" x14ac:dyDescent="0.2">
      <c r="A6891" s="31"/>
      <c r="B6891" s="32"/>
      <c r="C6891" s="71" t="s">
        <v>5666</v>
      </c>
      <c r="D6891" s="65"/>
      <c r="E6891" s="65"/>
      <c r="F6891" s="34"/>
      <c r="G6891" s="34"/>
      <c r="H6891" s="33"/>
      <c r="I6891" s="33"/>
      <c r="J6891" s="33"/>
      <c r="K6891" s="33"/>
    </row>
    <row r="6892" spans="1:11" ht="22.5" outlineLevel="1" x14ac:dyDescent="0.2">
      <c r="A6892" s="31"/>
      <c r="B6892" s="32"/>
      <c r="C6892" s="71" t="s">
        <v>9474</v>
      </c>
      <c r="D6892" s="65"/>
      <c r="E6892" s="65"/>
      <c r="F6892" s="34"/>
      <c r="G6892" s="34"/>
      <c r="H6892" s="33"/>
      <c r="I6892" s="33"/>
      <c r="J6892" s="33"/>
      <c r="K6892" s="33"/>
    </row>
    <row r="6893" spans="1:11" ht="22.5" outlineLevel="1" x14ac:dyDescent="0.2">
      <c r="A6893" s="31"/>
      <c r="B6893" s="32"/>
      <c r="C6893" s="71" t="s">
        <v>9475</v>
      </c>
      <c r="D6893" s="65"/>
      <c r="E6893" s="65"/>
      <c r="F6893" s="34"/>
      <c r="G6893" s="34"/>
      <c r="H6893" s="33"/>
      <c r="I6893" s="33"/>
      <c r="J6893" s="33"/>
      <c r="K6893" s="33"/>
    </row>
    <row r="6894" spans="1:11" ht="22.5" outlineLevel="1" x14ac:dyDescent="0.2">
      <c r="A6894" s="31"/>
      <c r="B6894" s="32"/>
      <c r="C6894" s="71" t="s">
        <v>9476</v>
      </c>
      <c r="D6894" s="65"/>
      <c r="E6894" s="65"/>
      <c r="F6894" s="34"/>
      <c r="G6894" s="34"/>
      <c r="H6894" s="33"/>
      <c r="I6894" s="33"/>
      <c r="J6894" s="33"/>
      <c r="K6894" s="33"/>
    </row>
    <row r="6895" spans="1:11" ht="22.5" outlineLevel="1" x14ac:dyDescent="0.2">
      <c r="A6895" s="31"/>
      <c r="B6895" s="32"/>
      <c r="C6895" s="71" t="s">
        <v>9477</v>
      </c>
      <c r="D6895" s="65"/>
      <c r="E6895" s="65"/>
      <c r="F6895" s="34"/>
      <c r="G6895" s="34"/>
      <c r="H6895" s="33"/>
      <c r="I6895" s="33"/>
      <c r="J6895" s="33"/>
      <c r="K6895" s="33"/>
    </row>
    <row r="6896" spans="1:11" outlineLevel="1" x14ac:dyDescent="0.2">
      <c r="A6896" s="31"/>
      <c r="B6896" s="32"/>
      <c r="C6896" s="71" t="s">
        <v>9478</v>
      </c>
      <c r="D6896" s="65"/>
      <c r="E6896" s="65"/>
      <c r="F6896" s="34"/>
      <c r="G6896" s="34"/>
      <c r="H6896" s="33"/>
      <c r="I6896" s="33"/>
      <c r="J6896" s="33"/>
      <c r="K6896" s="33"/>
    </row>
    <row r="6897" spans="1:11" outlineLevel="1" x14ac:dyDescent="0.2">
      <c r="A6897" s="31"/>
      <c r="B6897" s="32"/>
      <c r="C6897" s="71" t="s">
        <v>9479</v>
      </c>
      <c r="D6897" s="65"/>
      <c r="E6897" s="65">
        <v>1574.27818</v>
      </c>
      <c r="F6897" s="34"/>
      <c r="G6897" s="34"/>
      <c r="H6897" s="33"/>
      <c r="I6897" s="33"/>
      <c r="J6897" s="33"/>
      <c r="K6897" s="33"/>
    </row>
    <row r="6898" spans="1:11" outlineLevel="1" x14ac:dyDescent="0.2">
      <c r="A6898" s="43">
        <v>557</v>
      </c>
      <c r="B6898" s="44" t="s">
        <v>5673</v>
      </c>
      <c r="C6898" s="59" t="s">
        <v>5674</v>
      </c>
      <c r="D6898" s="68" t="s">
        <v>297</v>
      </c>
      <c r="E6898" s="46">
        <v>1574.27818</v>
      </c>
      <c r="F6898" s="47">
        <v>0</v>
      </c>
      <c r="G6898" s="48">
        <f>ROUND(E6898*F6898,2)</f>
        <v>0</v>
      </c>
      <c r="H6898" s="46">
        <v>0</v>
      </c>
      <c r="I6898" s="46">
        <f>ROUND(E6898*H6898,2)</f>
        <v>0</v>
      </c>
      <c r="J6898" s="46">
        <v>0</v>
      </c>
      <c r="K6898" s="46">
        <f>ROUND(E6898*J6898,2)</f>
        <v>0</v>
      </c>
    </row>
    <row r="6899" spans="1:11" outlineLevel="1" x14ac:dyDescent="0.2">
      <c r="A6899" s="31"/>
      <c r="B6899" s="32"/>
      <c r="C6899" s="365" t="s">
        <v>12997</v>
      </c>
      <c r="D6899" s="366"/>
      <c r="E6899" s="366"/>
      <c r="F6899" s="366"/>
      <c r="G6899" s="366"/>
      <c r="H6899" s="33"/>
      <c r="I6899" s="33"/>
      <c r="J6899" s="33"/>
      <c r="K6899" s="33"/>
    </row>
    <row r="6900" spans="1:11" outlineLevel="1" x14ac:dyDescent="0.2">
      <c r="A6900" s="31"/>
      <c r="B6900" s="32"/>
      <c r="C6900" s="71" t="s">
        <v>5666</v>
      </c>
      <c r="D6900" s="65"/>
      <c r="E6900" s="65"/>
      <c r="F6900" s="34"/>
      <c r="G6900" s="34"/>
      <c r="H6900" s="33"/>
      <c r="I6900" s="33"/>
      <c r="J6900" s="33"/>
      <c r="K6900" s="33"/>
    </row>
    <row r="6901" spans="1:11" ht="22.5" outlineLevel="1" x14ac:dyDescent="0.2">
      <c r="A6901" s="31"/>
      <c r="B6901" s="32"/>
      <c r="C6901" s="71" t="s">
        <v>9474</v>
      </c>
      <c r="D6901" s="65"/>
      <c r="E6901" s="65"/>
      <c r="F6901" s="34"/>
      <c r="G6901" s="34"/>
      <c r="H6901" s="33"/>
      <c r="I6901" s="33"/>
      <c r="J6901" s="33"/>
      <c r="K6901" s="33"/>
    </row>
    <row r="6902" spans="1:11" ht="22.5" outlineLevel="1" x14ac:dyDescent="0.2">
      <c r="A6902" s="31"/>
      <c r="B6902" s="32"/>
      <c r="C6902" s="71" t="s">
        <v>9475</v>
      </c>
      <c r="D6902" s="65"/>
      <c r="E6902" s="65"/>
      <c r="F6902" s="34"/>
      <c r="G6902" s="34"/>
      <c r="H6902" s="33"/>
      <c r="I6902" s="33"/>
      <c r="J6902" s="33"/>
      <c r="K6902" s="33"/>
    </row>
    <row r="6903" spans="1:11" ht="22.5" outlineLevel="1" x14ac:dyDescent="0.2">
      <c r="A6903" s="31"/>
      <c r="B6903" s="32"/>
      <c r="C6903" s="71" t="s">
        <v>9476</v>
      </c>
      <c r="D6903" s="65"/>
      <c r="E6903" s="65"/>
      <c r="F6903" s="34"/>
      <c r="G6903" s="34"/>
      <c r="H6903" s="33"/>
      <c r="I6903" s="33"/>
      <c r="J6903" s="33"/>
      <c r="K6903" s="33"/>
    </row>
    <row r="6904" spans="1:11" ht="22.5" outlineLevel="1" x14ac:dyDescent="0.2">
      <c r="A6904" s="31"/>
      <c r="B6904" s="32"/>
      <c r="C6904" s="71" t="s">
        <v>9477</v>
      </c>
      <c r="D6904" s="65"/>
      <c r="E6904" s="65"/>
      <c r="F6904" s="34"/>
      <c r="G6904" s="34"/>
      <c r="H6904" s="33"/>
      <c r="I6904" s="33"/>
      <c r="J6904" s="33"/>
      <c r="K6904" s="33"/>
    </row>
    <row r="6905" spans="1:11" outlineLevel="1" x14ac:dyDescent="0.2">
      <c r="A6905" s="31"/>
      <c r="B6905" s="32"/>
      <c r="C6905" s="71" t="s">
        <v>9478</v>
      </c>
      <c r="D6905" s="65"/>
      <c r="E6905" s="65"/>
      <c r="F6905" s="34"/>
      <c r="G6905" s="34"/>
      <c r="H6905" s="33"/>
      <c r="I6905" s="33"/>
      <c r="J6905" s="33"/>
      <c r="K6905" s="33"/>
    </row>
    <row r="6906" spans="1:11" outlineLevel="1" x14ac:dyDescent="0.2">
      <c r="A6906" s="31"/>
      <c r="B6906" s="32"/>
      <c r="C6906" s="71" t="s">
        <v>9479</v>
      </c>
      <c r="D6906" s="65"/>
      <c r="E6906" s="65">
        <v>1574.27818</v>
      </c>
      <c r="F6906" s="34"/>
      <c r="G6906" s="34"/>
      <c r="H6906" s="33"/>
      <c r="I6906" s="33"/>
      <c r="J6906" s="33"/>
      <c r="K6906" s="33"/>
    </row>
    <row r="6907" spans="1:11" outlineLevel="1" x14ac:dyDescent="0.2">
      <c r="A6907" s="43">
        <v>558</v>
      </c>
      <c r="B6907" s="44" t="s">
        <v>5676</v>
      </c>
      <c r="C6907" s="59" t="s">
        <v>5677</v>
      </c>
      <c r="D6907" s="68" t="s">
        <v>297</v>
      </c>
      <c r="E6907" s="46">
        <v>14168.503650000001</v>
      </c>
      <c r="F6907" s="47">
        <v>0</v>
      </c>
      <c r="G6907" s="48">
        <f>ROUND(E6907*F6907,2)</f>
        <v>0</v>
      </c>
      <c r="H6907" s="46">
        <v>0</v>
      </c>
      <c r="I6907" s="46">
        <f>ROUND(E6907*H6907,2)</f>
        <v>0</v>
      </c>
      <c r="J6907" s="46">
        <v>0</v>
      </c>
      <c r="K6907" s="46">
        <f>ROUND(E6907*J6907,2)</f>
        <v>0</v>
      </c>
    </row>
    <row r="6908" spans="1:11" outlineLevel="1" x14ac:dyDescent="0.2">
      <c r="A6908" s="31"/>
      <c r="B6908" s="32"/>
      <c r="C6908" s="71" t="s">
        <v>5666</v>
      </c>
      <c r="D6908" s="65"/>
      <c r="E6908" s="65"/>
      <c r="F6908" s="34"/>
      <c r="G6908" s="34"/>
      <c r="H6908" s="33"/>
      <c r="I6908" s="33"/>
      <c r="J6908" s="33"/>
      <c r="K6908" s="33"/>
    </row>
    <row r="6909" spans="1:11" ht="22.5" outlineLevel="1" x14ac:dyDescent="0.2">
      <c r="A6909" s="31"/>
      <c r="B6909" s="32"/>
      <c r="C6909" s="71" t="s">
        <v>9474</v>
      </c>
      <c r="D6909" s="65"/>
      <c r="E6909" s="65"/>
      <c r="F6909" s="34"/>
      <c r="G6909" s="34"/>
      <c r="H6909" s="33"/>
      <c r="I6909" s="33"/>
      <c r="J6909" s="33"/>
      <c r="K6909" s="33"/>
    </row>
    <row r="6910" spans="1:11" ht="22.5" outlineLevel="1" x14ac:dyDescent="0.2">
      <c r="A6910" s="31"/>
      <c r="B6910" s="32"/>
      <c r="C6910" s="71" t="s">
        <v>9475</v>
      </c>
      <c r="D6910" s="65"/>
      <c r="E6910" s="65"/>
      <c r="F6910" s="34"/>
      <c r="G6910" s="34"/>
      <c r="H6910" s="33"/>
      <c r="I6910" s="33"/>
      <c r="J6910" s="33"/>
      <c r="K6910" s="33"/>
    </row>
    <row r="6911" spans="1:11" ht="22.5" outlineLevel="1" x14ac:dyDescent="0.2">
      <c r="A6911" s="31"/>
      <c r="B6911" s="32"/>
      <c r="C6911" s="71" t="s">
        <v>9476</v>
      </c>
      <c r="D6911" s="65"/>
      <c r="E6911" s="65"/>
      <c r="F6911" s="34"/>
      <c r="G6911" s="34"/>
      <c r="H6911" s="33"/>
      <c r="I6911" s="33"/>
      <c r="J6911" s="33"/>
      <c r="K6911" s="33"/>
    </row>
    <row r="6912" spans="1:11" ht="22.5" outlineLevel="1" x14ac:dyDescent="0.2">
      <c r="A6912" s="31"/>
      <c r="B6912" s="32"/>
      <c r="C6912" s="71" t="s">
        <v>9477</v>
      </c>
      <c r="D6912" s="65"/>
      <c r="E6912" s="65"/>
      <c r="F6912" s="34"/>
      <c r="G6912" s="34"/>
      <c r="H6912" s="33"/>
      <c r="I6912" s="33"/>
      <c r="J6912" s="33"/>
      <c r="K6912" s="33"/>
    </row>
    <row r="6913" spans="1:11" outlineLevel="1" x14ac:dyDescent="0.2">
      <c r="A6913" s="31"/>
      <c r="B6913" s="32"/>
      <c r="C6913" s="71" t="s">
        <v>9478</v>
      </c>
      <c r="D6913" s="65"/>
      <c r="E6913" s="65"/>
      <c r="F6913" s="34"/>
      <c r="G6913" s="34"/>
      <c r="H6913" s="33"/>
      <c r="I6913" s="33"/>
      <c r="J6913" s="33"/>
      <c r="K6913" s="33"/>
    </row>
    <row r="6914" spans="1:11" outlineLevel="1" x14ac:dyDescent="0.2">
      <c r="A6914" s="31"/>
      <c r="B6914" s="32"/>
      <c r="C6914" s="71" t="s">
        <v>9480</v>
      </c>
      <c r="D6914" s="65"/>
      <c r="E6914" s="65">
        <v>14168.503650000001</v>
      </c>
      <c r="F6914" s="34"/>
      <c r="G6914" s="34"/>
      <c r="H6914" s="33"/>
      <c r="I6914" s="33"/>
      <c r="J6914" s="33"/>
      <c r="K6914" s="33"/>
    </row>
    <row r="6915" spans="1:11" outlineLevel="1" x14ac:dyDescent="0.2">
      <c r="A6915" s="43">
        <v>559</v>
      </c>
      <c r="B6915" s="44" t="s">
        <v>5679</v>
      </c>
      <c r="C6915" s="59" t="s">
        <v>5680</v>
      </c>
      <c r="D6915" s="68" t="s">
        <v>297</v>
      </c>
      <c r="E6915" s="46">
        <v>1574.27818</v>
      </c>
      <c r="F6915" s="47">
        <v>0</v>
      </c>
      <c r="G6915" s="48">
        <f>ROUND(E6915*F6915,2)</f>
        <v>0</v>
      </c>
      <c r="H6915" s="46">
        <v>0</v>
      </c>
      <c r="I6915" s="46">
        <f>ROUND(E6915*H6915,2)</f>
        <v>0</v>
      </c>
      <c r="J6915" s="46">
        <v>0</v>
      </c>
      <c r="K6915" s="46">
        <f>ROUND(E6915*J6915,2)</f>
        <v>0</v>
      </c>
    </row>
    <row r="6916" spans="1:11" outlineLevel="1" x14ac:dyDescent="0.2">
      <c r="A6916" s="31"/>
      <c r="B6916" s="32"/>
      <c r="C6916" s="71" t="s">
        <v>5666</v>
      </c>
      <c r="D6916" s="65"/>
      <c r="E6916" s="65"/>
      <c r="F6916" s="34"/>
      <c r="G6916" s="34"/>
      <c r="H6916" s="33"/>
      <c r="I6916" s="33"/>
      <c r="J6916" s="33"/>
      <c r="K6916" s="33"/>
    </row>
    <row r="6917" spans="1:11" ht="22.5" outlineLevel="1" x14ac:dyDescent="0.2">
      <c r="A6917" s="31"/>
      <c r="B6917" s="32"/>
      <c r="C6917" s="71" t="s">
        <v>9474</v>
      </c>
      <c r="D6917" s="65"/>
      <c r="E6917" s="65"/>
      <c r="F6917" s="34"/>
      <c r="G6917" s="34"/>
      <c r="H6917" s="33"/>
      <c r="I6917" s="33"/>
      <c r="J6917" s="33"/>
      <c r="K6917" s="33"/>
    </row>
    <row r="6918" spans="1:11" ht="22.5" outlineLevel="1" x14ac:dyDescent="0.2">
      <c r="A6918" s="31"/>
      <c r="B6918" s="32"/>
      <c r="C6918" s="71" t="s">
        <v>9475</v>
      </c>
      <c r="D6918" s="65"/>
      <c r="E6918" s="65"/>
      <c r="F6918" s="34"/>
      <c r="G6918" s="34"/>
      <c r="H6918" s="33"/>
      <c r="I6918" s="33"/>
      <c r="J6918" s="33"/>
      <c r="K6918" s="33"/>
    </row>
    <row r="6919" spans="1:11" ht="22.5" outlineLevel="1" x14ac:dyDescent="0.2">
      <c r="A6919" s="31"/>
      <c r="B6919" s="32"/>
      <c r="C6919" s="71" t="s">
        <v>9476</v>
      </c>
      <c r="D6919" s="65"/>
      <c r="E6919" s="65"/>
      <c r="F6919" s="34"/>
      <c r="G6919" s="34"/>
      <c r="H6919" s="33"/>
      <c r="I6919" s="33"/>
      <c r="J6919" s="33"/>
      <c r="K6919" s="33"/>
    </row>
    <row r="6920" spans="1:11" ht="22.5" outlineLevel="1" x14ac:dyDescent="0.2">
      <c r="A6920" s="31"/>
      <c r="B6920" s="32"/>
      <c r="C6920" s="71" t="s">
        <v>9477</v>
      </c>
      <c r="D6920" s="65"/>
      <c r="E6920" s="65"/>
      <c r="F6920" s="34"/>
      <c r="G6920" s="34"/>
      <c r="H6920" s="33"/>
      <c r="I6920" s="33"/>
      <c r="J6920" s="33"/>
      <c r="K6920" s="33"/>
    </row>
    <row r="6921" spans="1:11" outlineLevel="1" x14ac:dyDescent="0.2">
      <c r="A6921" s="31"/>
      <c r="B6921" s="32"/>
      <c r="C6921" s="71" t="s">
        <v>9478</v>
      </c>
      <c r="D6921" s="65"/>
      <c r="E6921" s="65"/>
      <c r="F6921" s="34"/>
      <c r="G6921" s="34"/>
      <c r="H6921" s="33"/>
      <c r="I6921" s="33"/>
      <c r="J6921" s="33"/>
      <c r="K6921" s="33"/>
    </row>
    <row r="6922" spans="1:11" outlineLevel="1" x14ac:dyDescent="0.2">
      <c r="A6922" s="31"/>
      <c r="B6922" s="32"/>
      <c r="C6922" s="71" t="s">
        <v>9479</v>
      </c>
      <c r="D6922" s="65"/>
      <c r="E6922" s="65">
        <v>1574.27818</v>
      </c>
      <c r="F6922" s="34"/>
      <c r="G6922" s="34"/>
      <c r="H6922" s="33"/>
      <c r="I6922" s="33"/>
      <c r="J6922" s="33"/>
      <c r="K6922" s="33"/>
    </row>
    <row r="6923" spans="1:11" ht="22.5" outlineLevel="1" x14ac:dyDescent="0.2">
      <c r="A6923" s="43">
        <v>560</v>
      </c>
      <c r="B6923" s="44" t="s">
        <v>5681</v>
      </c>
      <c r="C6923" s="59" t="s">
        <v>5682</v>
      </c>
      <c r="D6923" s="68" t="s">
        <v>297</v>
      </c>
      <c r="E6923" s="46">
        <v>3148.5563699999998</v>
      </c>
      <c r="F6923" s="47">
        <v>0</v>
      </c>
      <c r="G6923" s="48">
        <f>ROUND(E6923*F6923,2)</f>
        <v>0</v>
      </c>
      <c r="H6923" s="46">
        <v>0</v>
      </c>
      <c r="I6923" s="46">
        <f>ROUND(E6923*H6923,2)</f>
        <v>0</v>
      </c>
      <c r="J6923" s="46">
        <v>0</v>
      </c>
      <c r="K6923" s="46">
        <f>ROUND(E6923*J6923,2)</f>
        <v>0</v>
      </c>
    </row>
    <row r="6924" spans="1:11" outlineLevel="1" x14ac:dyDescent="0.2">
      <c r="A6924" s="31"/>
      <c r="B6924" s="32"/>
      <c r="C6924" s="71" t="s">
        <v>5666</v>
      </c>
      <c r="D6924" s="65"/>
      <c r="E6924" s="65"/>
      <c r="F6924" s="34"/>
      <c r="G6924" s="34"/>
      <c r="H6924" s="33"/>
      <c r="I6924" s="33"/>
      <c r="J6924" s="33"/>
      <c r="K6924" s="33"/>
    </row>
    <row r="6925" spans="1:11" ht="22.5" outlineLevel="1" x14ac:dyDescent="0.2">
      <c r="A6925" s="31"/>
      <c r="B6925" s="32"/>
      <c r="C6925" s="71" t="s">
        <v>9474</v>
      </c>
      <c r="D6925" s="65"/>
      <c r="E6925" s="65"/>
      <c r="F6925" s="34"/>
      <c r="G6925" s="34"/>
      <c r="H6925" s="33"/>
      <c r="I6925" s="33"/>
      <c r="J6925" s="33"/>
      <c r="K6925" s="33"/>
    </row>
    <row r="6926" spans="1:11" ht="22.5" outlineLevel="1" x14ac:dyDescent="0.2">
      <c r="A6926" s="31"/>
      <c r="B6926" s="32"/>
      <c r="C6926" s="71" t="s">
        <v>9475</v>
      </c>
      <c r="D6926" s="65"/>
      <c r="E6926" s="65"/>
      <c r="F6926" s="34"/>
      <c r="G6926" s="34"/>
      <c r="H6926" s="33"/>
      <c r="I6926" s="33"/>
      <c r="J6926" s="33"/>
      <c r="K6926" s="33"/>
    </row>
    <row r="6927" spans="1:11" ht="22.5" outlineLevel="1" x14ac:dyDescent="0.2">
      <c r="A6927" s="31"/>
      <c r="B6927" s="32"/>
      <c r="C6927" s="71" t="s">
        <v>9476</v>
      </c>
      <c r="D6927" s="65"/>
      <c r="E6927" s="65"/>
      <c r="F6927" s="34"/>
      <c r="G6927" s="34"/>
      <c r="H6927" s="33"/>
      <c r="I6927" s="33"/>
      <c r="J6927" s="33"/>
      <c r="K6927" s="33"/>
    </row>
    <row r="6928" spans="1:11" ht="22.5" outlineLevel="1" x14ac:dyDescent="0.2">
      <c r="A6928" s="31"/>
      <c r="B6928" s="32"/>
      <c r="C6928" s="71" t="s">
        <v>9477</v>
      </c>
      <c r="D6928" s="65"/>
      <c r="E6928" s="65"/>
      <c r="F6928" s="34"/>
      <c r="G6928" s="34"/>
      <c r="H6928" s="33"/>
      <c r="I6928" s="33"/>
      <c r="J6928" s="33"/>
      <c r="K6928" s="33"/>
    </row>
    <row r="6929" spans="1:11" outlineLevel="1" x14ac:dyDescent="0.2">
      <c r="A6929" s="31"/>
      <c r="B6929" s="32"/>
      <c r="C6929" s="71" t="s">
        <v>9478</v>
      </c>
      <c r="D6929" s="65"/>
      <c r="E6929" s="65"/>
      <c r="F6929" s="34"/>
      <c r="G6929" s="34"/>
      <c r="H6929" s="33"/>
      <c r="I6929" s="33"/>
      <c r="J6929" s="33"/>
      <c r="K6929" s="33"/>
    </row>
    <row r="6930" spans="1:11" outlineLevel="1" x14ac:dyDescent="0.2">
      <c r="A6930" s="31"/>
      <c r="B6930" s="32"/>
      <c r="C6930" s="71" t="s">
        <v>9481</v>
      </c>
      <c r="D6930" s="65"/>
      <c r="E6930" s="65">
        <v>3148.5563699999998</v>
      </c>
      <c r="F6930" s="34"/>
      <c r="G6930" s="34"/>
      <c r="H6930" s="33"/>
      <c r="I6930" s="33"/>
      <c r="J6930" s="33"/>
      <c r="K6930" s="33"/>
    </row>
  </sheetData>
  <mergeCells count="111">
    <mergeCell ref="C6184:G6184"/>
    <mergeCell ref="C6204:G6204"/>
    <mergeCell ref="C6282:G6282"/>
    <mergeCell ref="C6492:G6492"/>
    <mergeCell ref="C6508:G6508"/>
    <mergeCell ref="C6899:G6899"/>
    <mergeCell ref="C5758:G5758"/>
    <mergeCell ref="C5892:G5892"/>
    <mergeCell ref="C5898:G5898"/>
    <mergeCell ref="C5902:G5902"/>
    <mergeCell ref="C5906:G5906"/>
    <mergeCell ref="C6013:G6013"/>
    <mergeCell ref="C5319:G5319"/>
    <mergeCell ref="C5341:G5341"/>
    <mergeCell ref="C5389:G5389"/>
    <mergeCell ref="C5242:G5242"/>
    <mergeCell ref="C5245:G5245"/>
    <mergeCell ref="C5249:G5249"/>
    <mergeCell ref="C5255:G5255"/>
    <mergeCell ref="C5259:G5259"/>
    <mergeCell ref="C5268:G5268"/>
    <mergeCell ref="C4894:G4894"/>
    <mergeCell ref="C5120:G5120"/>
    <mergeCell ref="C5211:G5211"/>
    <mergeCell ref="C5225:G5225"/>
    <mergeCell ref="C5236:G5236"/>
    <mergeCell ref="C5239:G5239"/>
    <mergeCell ref="C4671:G4671"/>
    <mergeCell ref="C4674:G4674"/>
    <mergeCell ref="C4675:G4675"/>
    <mergeCell ref="C4724:G4724"/>
    <mergeCell ref="C4876:G4876"/>
    <mergeCell ref="C4879:G4879"/>
    <mergeCell ref="C3931:G3931"/>
    <mergeCell ref="C3934:G3934"/>
    <mergeCell ref="C3937:G3937"/>
    <mergeCell ref="C4012:G4012"/>
    <mergeCell ref="C4025:G4025"/>
    <mergeCell ref="C4339:G4339"/>
    <mergeCell ref="C3868:G3868"/>
    <mergeCell ref="C3875:G3875"/>
    <mergeCell ref="C3883:G3883"/>
    <mergeCell ref="C3904:G3904"/>
    <mergeCell ref="C3915:G3915"/>
    <mergeCell ref="C3927:G3927"/>
    <mergeCell ref="C2737:G2737"/>
    <mergeCell ref="C2747:G2747"/>
    <mergeCell ref="C3774:G3774"/>
    <mergeCell ref="C3790:G3790"/>
    <mergeCell ref="C3815:G3815"/>
    <mergeCell ref="C3840:G3840"/>
    <mergeCell ref="C2546:G2546"/>
    <mergeCell ref="C2604:G2604"/>
    <mergeCell ref="C2680:G2680"/>
    <mergeCell ref="C2701:G2701"/>
    <mergeCell ref="C2703:G2703"/>
    <mergeCell ref="C2733:G2733"/>
    <mergeCell ref="C2144:G2144"/>
    <mergeCell ref="C2147:G2147"/>
    <mergeCell ref="C2277:G2277"/>
    <mergeCell ref="C2283:G2283"/>
    <mergeCell ref="C2300:G2300"/>
    <mergeCell ref="C2308:G2308"/>
    <mergeCell ref="C2064:G2064"/>
    <mergeCell ref="C2069:G2069"/>
    <mergeCell ref="C2070:G2070"/>
    <mergeCell ref="C2078:G2078"/>
    <mergeCell ref="C2090:G2090"/>
    <mergeCell ref="C2135:G2135"/>
    <mergeCell ref="C1228:G1228"/>
    <mergeCell ref="C1393:G1393"/>
    <mergeCell ref="C1522:G1522"/>
    <mergeCell ref="C1945:G1945"/>
    <mergeCell ref="C1985:G1985"/>
    <mergeCell ref="C1986:G1986"/>
    <mergeCell ref="C917:G917"/>
    <mergeCell ref="C918:G918"/>
    <mergeCell ref="C947:G947"/>
    <mergeCell ref="C993:G993"/>
    <mergeCell ref="C1032:G1032"/>
    <mergeCell ref="C1042:G1042"/>
    <mergeCell ref="C810:G810"/>
    <mergeCell ref="C814:G814"/>
    <mergeCell ref="C819:G819"/>
    <mergeCell ref="C856:G856"/>
    <mergeCell ref="C915:G915"/>
    <mergeCell ref="C916:G916"/>
    <mergeCell ref="C624:G624"/>
    <mergeCell ref="C625:G625"/>
    <mergeCell ref="C634:G634"/>
    <mergeCell ref="C635:G635"/>
    <mergeCell ref="C636:G636"/>
    <mergeCell ref="C637:G637"/>
    <mergeCell ref="C617:G617"/>
    <mergeCell ref="C622:G622"/>
    <mergeCell ref="C623:G623"/>
    <mergeCell ref="C245:G245"/>
    <mergeCell ref="C258:G258"/>
    <mergeCell ref="C262:G262"/>
    <mergeCell ref="C507:G507"/>
    <mergeCell ref="C551:G551"/>
    <mergeCell ref="C571:G571"/>
    <mergeCell ref="A1:G1"/>
    <mergeCell ref="C2:G2"/>
    <mergeCell ref="C3:G3"/>
    <mergeCell ref="C4:G4"/>
    <mergeCell ref="C100:G100"/>
    <mergeCell ref="C134:G134"/>
    <mergeCell ref="C572:G572"/>
    <mergeCell ref="C573:G573"/>
    <mergeCell ref="C574:G57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outlinePr summaryBelow="0"/>
  </sheetPr>
  <dimension ref="A1:BH5000"/>
  <sheetViews>
    <sheetView workbookViewId="0">
      <pane ySplit="7" topLeftCell="A92" activePane="bottomLeft" state="frozen"/>
      <selection pane="bottomLeft" activeCell="S112" sqref="S112"/>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343" t="s">
        <v>169</v>
      </c>
      <c r="B1" s="343"/>
      <c r="C1" s="343"/>
      <c r="D1" s="343"/>
      <c r="E1" s="343"/>
      <c r="F1" s="343"/>
      <c r="G1" s="343"/>
      <c r="AG1" t="s">
        <v>122</v>
      </c>
    </row>
    <row r="2" spans="1:60" ht="24.95" customHeight="1" x14ac:dyDescent="0.2">
      <c r="A2" s="16" t="s">
        <v>2</v>
      </c>
      <c r="B2" s="7" t="s">
        <v>14</v>
      </c>
      <c r="C2" s="367" t="s">
        <v>15</v>
      </c>
      <c r="D2" s="368"/>
      <c r="E2" s="368"/>
      <c r="F2" s="368"/>
      <c r="G2" s="369"/>
      <c r="AG2" t="s">
        <v>123</v>
      </c>
    </row>
    <row r="3" spans="1:60" ht="24.95" customHeight="1" x14ac:dyDescent="0.2">
      <c r="A3" s="16" t="s">
        <v>3</v>
      </c>
      <c r="B3" s="7" t="s">
        <v>24</v>
      </c>
      <c r="C3" s="367" t="s">
        <v>25</v>
      </c>
      <c r="D3" s="368"/>
      <c r="E3" s="368"/>
      <c r="F3" s="368"/>
      <c r="G3" s="369"/>
      <c r="AC3" s="12" t="s">
        <v>123</v>
      </c>
      <c r="AG3" t="s">
        <v>125</v>
      </c>
    </row>
    <row r="4" spans="1:60" ht="24.95" customHeight="1" x14ac:dyDescent="0.2">
      <c r="A4" s="17" t="s">
        <v>4</v>
      </c>
      <c r="B4" s="18" t="s">
        <v>22</v>
      </c>
      <c r="C4" s="370" t="s">
        <v>23</v>
      </c>
      <c r="D4" s="371"/>
      <c r="E4" s="371"/>
      <c r="F4" s="371"/>
      <c r="G4" s="372"/>
      <c r="AG4" t="s">
        <v>126</v>
      </c>
    </row>
    <row r="5" spans="1:60" x14ac:dyDescent="0.2">
      <c r="D5" s="6"/>
    </row>
    <row r="6" spans="1:60" ht="38.25" x14ac:dyDescent="0.2">
      <c r="A6" s="20" t="s">
        <v>127</v>
      </c>
      <c r="B6" s="22" t="s">
        <v>128</v>
      </c>
      <c r="C6" s="22" t="s">
        <v>129</v>
      </c>
      <c r="D6" s="21" t="s">
        <v>130</v>
      </c>
      <c r="E6" s="20" t="s">
        <v>131</v>
      </c>
      <c r="F6" s="19" t="s">
        <v>132</v>
      </c>
      <c r="G6" s="20" t="s">
        <v>11</v>
      </c>
      <c r="H6" s="23" t="s">
        <v>12</v>
      </c>
      <c r="I6" s="23" t="s">
        <v>133</v>
      </c>
      <c r="J6" s="23" t="s">
        <v>13</v>
      </c>
      <c r="K6" s="23" t="s">
        <v>134</v>
      </c>
      <c r="L6" s="23" t="s">
        <v>135</v>
      </c>
      <c r="M6" s="23" t="s">
        <v>136</v>
      </c>
      <c r="N6" s="23" t="s">
        <v>137</v>
      </c>
      <c r="O6" s="23" t="s">
        <v>138</v>
      </c>
      <c r="P6" s="23" t="s">
        <v>139</v>
      </c>
      <c r="Q6" s="23" t="s">
        <v>140</v>
      </c>
      <c r="R6" s="23" t="s">
        <v>141</v>
      </c>
      <c r="S6" s="23" t="s">
        <v>142</v>
      </c>
      <c r="T6" s="23" t="s">
        <v>143</v>
      </c>
      <c r="U6" s="23" t="s">
        <v>144</v>
      </c>
      <c r="V6" s="23" t="s">
        <v>145</v>
      </c>
      <c r="W6" s="23" t="s">
        <v>146</v>
      </c>
      <c r="X6" s="23" t="s">
        <v>147</v>
      </c>
    </row>
    <row r="7" spans="1:60" hidden="1" x14ac:dyDescent="0.2">
      <c r="A7" s="1"/>
      <c r="B7" s="2"/>
      <c r="C7" s="2"/>
      <c r="D7" s="4"/>
      <c r="E7" s="25"/>
      <c r="F7" s="26"/>
      <c r="G7" s="26"/>
      <c r="H7" s="26"/>
      <c r="I7" s="26"/>
      <c r="J7" s="26"/>
      <c r="K7" s="26"/>
      <c r="L7" s="26"/>
      <c r="M7" s="26"/>
      <c r="N7" s="25"/>
      <c r="O7" s="25"/>
      <c r="P7" s="25"/>
      <c r="Q7" s="25"/>
      <c r="R7" s="26"/>
      <c r="S7" s="26"/>
      <c r="T7" s="26"/>
      <c r="U7" s="26"/>
      <c r="V7" s="26"/>
      <c r="W7" s="26"/>
      <c r="X7" s="26"/>
    </row>
    <row r="8" spans="1:60" x14ac:dyDescent="0.2">
      <c r="A8" s="36" t="s">
        <v>148</v>
      </c>
      <c r="B8" s="37" t="s">
        <v>34</v>
      </c>
      <c r="C8" s="58" t="s">
        <v>35</v>
      </c>
      <c r="D8" s="38"/>
      <c r="E8" s="39"/>
      <c r="F8" s="40"/>
      <c r="G8" s="40">
        <f>SUMIF(AG9:AG22,"&lt;&gt;NOR",G9:G22)</f>
        <v>0</v>
      </c>
      <c r="H8" s="40"/>
      <c r="I8" s="40">
        <f>SUM(I9:I22)</f>
        <v>0</v>
      </c>
      <c r="J8" s="40"/>
      <c r="K8" s="40">
        <f>SUM(K9:K22)</f>
        <v>385180.83999999997</v>
      </c>
      <c r="L8" s="40"/>
      <c r="M8" s="40">
        <f>SUM(M9:M22)</f>
        <v>0</v>
      </c>
      <c r="N8" s="39"/>
      <c r="O8" s="39">
        <f>SUM(O9:O22)</f>
        <v>1.0900000000000001</v>
      </c>
      <c r="P8" s="39"/>
      <c r="Q8" s="39">
        <f>SUM(Q9:Q22)</f>
        <v>0</v>
      </c>
      <c r="R8" s="40"/>
      <c r="S8" s="40"/>
      <c r="T8" s="41"/>
      <c r="U8" s="35"/>
      <c r="V8" s="35">
        <f>SUM(V9:V22)</f>
        <v>0</v>
      </c>
      <c r="W8" s="35"/>
      <c r="X8" s="35"/>
      <c r="AG8" t="s">
        <v>149</v>
      </c>
    </row>
    <row r="9" spans="1:60" ht="22.5" outlineLevel="1" x14ac:dyDescent="0.2">
      <c r="A9" s="43">
        <v>1</v>
      </c>
      <c r="B9" s="44" t="s">
        <v>5699</v>
      </c>
      <c r="C9" s="59" t="s">
        <v>5700</v>
      </c>
      <c r="D9" s="45" t="s">
        <v>4411</v>
      </c>
      <c r="E9" s="46">
        <v>50.446399999999997</v>
      </c>
      <c r="F9" s="47">
        <v>0</v>
      </c>
      <c r="G9" s="48">
        <f>ROUND(E9*F9,2)</f>
        <v>0</v>
      </c>
      <c r="H9" s="47">
        <v>0</v>
      </c>
      <c r="I9" s="48">
        <f>ROUND(E9*H9,2)</f>
        <v>0</v>
      </c>
      <c r="J9" s="47">
        <v>4440</v>
      </c>
      <c r="K9" s="48">
        <f>ROUND(E9*J9,2)</f>
        <v>223982.02</v>
      </c>
      <c r="L9" s="48">
        <v>21</v>
      </c>
      <c r="M9" s="48">
        <f>G9*(1+L9/100)</f>
        <v>0</v>
      </c>
      <c r="N9" s="46">
        <v>1.4999999999999999E-2</v>
      </c>
      <c r="O9" s="46">
        <f>ROUND(E9*N9,2)</f>
        <v>0.76</v>
      </c>
      <c r="P9" s="46">
        <v>0</v>
      </c>
      <c r="Q9" s="46">
        <f>ROUND(E9*P9,2)</f>
        <v>0</v>
      </c>
      <c r="R9" s="48"/>
      <c r="S9" s="48" t="s">
        <v>166</v>
      </c>
      <c r="T9" s="49" t="s">
        <v>152</v>
      </c>
      <c r="U9" s="34">
        <v>0</v>
      </c>
      <c r="V9" s="34">
        <f>ROUND(E9*U9,2)</f>
        <v>0</v>
      </c>
      <c r="W9" s="34"/>
      <c r="X9" s="34" t="s">
        <v>173</v>
      </c>
      <c r="Y9" s="24"/>
      <c r="Z9" s="24"/>
      <c r="AA9" s="24"/>
      <c r="AB9" s="24"/>
      <c r="AC9" s="24"/>
      <c r="AD9" s="24"/>
      <c r="AE9" s="24"/>
      <c r="AF9" s="24"/>
      <c r="AG9" s="24" t="s">
        <v>174</v>
      </c>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outlineLevel="1" x14ac:dyDescent="0.2">
      <c r="A10" s="31"/>
      <c r="B10" s="32"/>
      <c r="C10" s="365" t="s">
        <v>5701</v>
      </c>
      <c r="D10" s="366"/>
      <c r="E10" s="366"/>
      <c r="F10" s="366"/>
      <c r="G10" s="366"/>
      <c r="H10" s="34"/>
      <c r="I10" s="34"/>
      <c r="J10" s="34"/>
      <c r="K10" s="34"/>
      <c r="L10" s="34"/>
      <c r="M10" s="34"/>
      <c r="N10" s="33"/>
      <c r="O10" s="33"/>
      <c r="P10" s="33"/>
      <c r="Q10" s="33"/>
      <c r="R10" s="34"/>
      <c r="S10" s="34"/>
      <c r="T10" s="34"/>
      <c r="U10" s="34"/>
      <c r="V10" s="34"/>
      <c r="W10" s="34"/>
      <c r="X10" s="34"/>
      <c r="Y10" s="24"/>
      <c r="Z10" s="24"/>
      <c r="AA10" s="24"/>
      <c r="AB10" s="24"/>
      <c r="AC10" s="24"/>
      <c r="AD10" s="24"/>
      <c r="AE10" s="24"/>
      <c r="AF10" s="24"/>
      <c r="AG10" s="24" t="s">
        <v>153</v>
      </c>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row>
    <row r="11" spans="1:60" outlineLevel="1" x14ac:dyDescent="0.2">
      <c r="A11" s="31"/>
      <c r="B11" s="32"/>
      <c r="C11" s="71" t="s">
        <v>5702</v>
      </c>
      <c r="D11" s="64"/>
      <c r="E11" s="65"/>
      <c r="F11" s="34"/>
      <c r="G11" s="34"/>
      <c r="H11" s="34"/>
      <c r="I11" s="34"/>
      <c r="J11" s="34"/>
      <c r="K11" s="34"/>
      <c r="L11" s="34"/>
      <c r="M11" s="34"/>
      <c r="N11" s="33"/>
      <c r="O11" s="33"/>
      <c r="P11" s="33"/>
      <c r="Q11" s="33"/>
      <c r="R11" s="34"/>
      <c r="S11" s="34"/>
      <c r="T11" s="34"/>
      <c r="U11" s="34"/>
      <c r="V11" s="34"/>
      <c r="W11" s="34"/>
      <c r="X11" s="34"/>
      <c r="Y11" s="24"/>
      <c r="Z11" s="24"/>
      <c r="AA11" s="24"/>
      <c r="AB11" s="24"/>
      <c r="AC11" s="24"/>
      <c r="AD11" s="24"/>
      <c r="AE11" s="24"/>
      <c r="AF11" s="24"/>
      <c r="AG11" s="24" t="s">
        <v>176</v>
      </c>
      <c r="AH11" s="24">
        <v>0</v>
      </c>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row>
    <row r="12" spans="1:60" ht="33.75" outlineLevel="1" x14ac:dyDescent="0.2">
      <c r="A12" s="31"/>
      <c r="B12" s="32"/>
      <c r="C12" s="71" t="s">
        <v>9482</v>
      </c>
      <c r="D12" s="64"/>
      <c r="E12" s="65">
        <v>45.65</v>
      </c>
      <c r="F12" s="34"/>
      <c r="G12" s="34"/>
      <c r="H12" s="34"/>
      <c r="I12" s="34"/>
      <c r="J12" s="34"/>
      <c r="K12" s="34"/>
      <c r="L12" s="34"/>
      <c r="M12" s="34"/>
      <c r="N12" s="33"/>
      <c r="O12" s="33"/>
      <c r="P12" s="33"/>
      <c r="Q12" s="33"/>
      <c r="R12" s="34"/>
      <c r="S12" s="34"/>
      <c r="T12" s="34"/>
      <c r="U12" s="34"/>
      <c r="V12" s="34"/>
      <c r="W12" s="34"/>
      <c r="X12" s="34"/>
      <c r="Y12" s="24"/>
      <c r="Z12" s="24"/>
      <c r="AA12" s="24"/>
      <c r="AB12" s="24"/>
      <c r="AC12" s="24"/>
      <c r="AD12" s="24"/>
      <c r="AE12" s="24"/>
      <c r="AF12" s="24"/>
      <c r="AG12" s="24" t="s">
        <v>176</v>
      </c>
      <c r="AH12" s="24">
        <v>0</v>
      </c>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row>
    <row r="13" spans="1:60" outlineLevel="1" x14ac:dyDescent="0.2">
      <c r="A13" s="31"/>
      <c r="B13" s="32"/>
      <c r="C13" s="71" t="s">
        <v>9483</v>
      </c>
      <c r="D13" s="64"/>
      <c r="E13" s="65">
        <v>4.8</v>
      </c>
      <c r="F13" s="34"/>
      <c r="G13" s="34"/>
      <c r="H13" s="34"/>
      <c r="I13" s="34"/>
      <c r="J13" s="34"/>
      <c r="K13" s="34"/>
      <c r="L13" s="34"/>
      <c r="M13" s="34"/>
      <c r="N13" s="33"/>
      <c r="O13" s="33"/>
      <c r="P13" s="33"/>
      <c r="Q13" s="33"/>
      <c r="R13" s="34"/>
      <c r="S13" s="34"/>
      <c r="T13" s="34"/>
      <c r="U13" s="34"/>
      <c r="V13" s="34"/>
      <c r="W13" s="34"/>
      <c r="X13" s="34"/>
      <c r="Y13" s="24"/>
      <c r="Z13" s="24"/>
      <c r="AA13" s="24"/>
      <c r="AB13" s="24"/>
      <c r="AC13" s="24"/>
      <c r="AD13" s="24"/>
      <c r="AE13" s="24"/>
      <c r="AF13" s="24"/>
      <c r="AG13" s="24" t="s">
        <v>176</v>
      </c>
      <c r="AH13" s="24">
        <v>0</v>
      </c>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row>
    <row r="14" spans="1:60" outlineLevel="1" x14ac:dyDescent="0.2">
      <c r="A14" s="43">
        <v>2</v>
      </c>
      <c r="B14" s="44" t="s">
        <v>5705</v>
      </c>
      <c r="C14" s="59" t="s">
        <v>5706</v>
      </c>
      <c r="D14" s="45" t="s">
        <v>4411</v>
      </c>
      <c r="E14" s="46">
        <v>25.567920000000001</v>
      </c>
      <c r="F14" s="47">
        <v>0</v>
      </c>
      <c r="G14" s="48">
        <f>ROUND(E14*F14,2)</f>
        <v>0</v>
      </c>
      <c r="H14" s="47">
        <v>0</v>
      </c>
      <c r="I14" s="48">
        <f>ROUND(E14*H14,2)</f>
        <v>0</v>
      </c>
      <c r="J14" s="47">
        <v>1156</v>
      </c>
      <c r="K14" s="48">
        <f>ROUND(E14*J14,2)</f>
        <v>29556.52</v>
      </c>
      <c r="L14" s="48">
        <v>21</v>
      </c>
      <c r="M14" s="48">
        <f>G14*(1+L14/100)</f>
        <v>0</v>
      </c>
      <c r="N14" s="46">
        <v>0.01</v>
      </c>
      <c r="O14" s="46">
        <f>ROUND(E14*N14,2)</f>
        <v>0.26</v>
      </c>
      <c r="P14" s="46">
        <v>0</v>
      </c>
      <c r="Q14" s="46">
        <f>ROUND(E14*P14,2)</f>
        <v>0</v>
      </c>
      <c r="R14" s="48"/>
      <c r="S14" s="48" t="s">
        <v>166</v>
      </c>
      <c r="T14" s="49" t="s">
        <v>152</v>
      </c>
      <c r="U14" s="34">
        <v>0</v>
      </c>
      <c r="V14" s="34">
        <f>ROUND(E14*U14,2)</f>
        <v>0</v>
      </c>
      <c r="W14" s="34"/>
      <c r="X14" s="34" t="s">
        <v>173</v>
      </c>
      <c r="Y14" s="24"/>
      <c r="Z14" s="24"/>
      <c r="AA14" s="24"/>
      <c r="AB14" s="24"/>
      <c r="AC14" s="24"/>
      <c r="AD14" s="24"/>
      <c r="AE14" s="24"/>
      <c r="AF14" s="24"/>
      <c r="AG14" s="24" t="s">
        <v>174</v>
      </c>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outlineLevel="1" x14ac:dyDescent="0.2">
      <c r="A15" s="31"/>
      <c r="B15" s="32"/>
      <c r="C15" s="365" t="s">
        <v>5707</v>
      </c>
      <c r="D15" s="366"/>
      <c r="E15" s="366"/>
      <c r="F15" s="366"/>
      <c r="G15" s="366"/>
      <c r="H15" s="34"/>
      <c r="I15" s="34"/>
      <c r="J15" s="34"/>
      <c r="K15" s="34"/>
      <c r="L15" s="34"/>
      <c r="M15" s="34"/>
      <c r="N15" s="33"/>
      <c r="O15" s="33"/>
      <c r="P15" s="33"/>
      <c r="Q15" s="33"/>
      <c r="R15" s="34"/>
      <c r="S15" s="34"/>
      <c r="T15" s="34"/>
      <c r="U15" s="34"/>
      <c r="V15" s="34"/>
      <c r="W15" s="34"/>
      <c r="X15" s="34"/>
      <c r="Y15" s="24"/>
      <c r="Z15" s="24"/>
      <c r="AA15" s="24"/>
      <c r="AB15" s="24"/>
      <c r="AC15" s="24"/>
      <c r="AD15" s="24"/>
      <c r="AE15" s="24"/>
      <c r="AF15" s="24"/>
      <c r="AG15" s="24" t="s">
        <v>153</v>
      </c>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row>
    <row r="16" spans="1:60" outlineLevel="1" x14ac:dyDescent="0.2">
      <c r="A16" s="31"/>
      <c r="B16" s="32"/>
      <c r="C16" s="71" t="s">
        <v>5708</v>
      </c>
      <c r="D16" s="64"/>
      <c r="E16" s="65"/>
      <c r="F16" s="34"/>
      <c r="G16" s="34"/>
      <c r="H16" s="34"/>
      <c r="I16" s="34"/>
      <c r="J16" s="34"/>
      <c r="K16" s="34"/>
      <c r="L16" s="34"/>
      <c r="M16" s="34"/>
      <c r="N16" s="33"/>
      <c r="O16" s="33"/>
      <c r="P16" s="33"/>
      <c r="Q16" s="33"/>
      <c r="R16" s="34"/>
      <c r="S16" s="34"/>
      <c r="T16" s="34"/>
      <c r="U16" s="34"/>
      <c r="V16" s="34"/>
      <c r="W16" s="34"/>
      <c r="X16" s="34"/>
      <c r="Y16" s="24"/>
      <c r="Z16" s="24"/>
      <c r="AA16" s="24"/>
      <c r="AB16" s="24"/>
      <c r="AC16" s="24"/>
      <c r="AD16" s="24"/>
      <c r="AE16" s="24"/>
      <c r="AF16" s="24"/>
      <c r="AG16" s="24" t="s">
        <v>176</v>
      </c>
      <c r="AH16" s="24">
        <v>0</v>
      </c>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row>
    <row r="17" spans="1:60" outlineLevel="1" x14ac:dyDescent="0.2">
      <c r="A17" s="31"/>
      <c r="B17" s="32"/>
      <c r="C17" s="71" t="s">
        <v>9484</v>
      </c>
      <c r="D17" s="64"/>
      <c r="E17" s="65">
        <v>15.13</v>
      </c>
      <c r="F17" s="34"/>
      <c r="G17" s="34"/>
      <c r="H17" s="34"/>
      <c r="I17" s="34"/>
      <c r="J17" s="34"/>
      <c r="K17" s="34"/>
      <c r="L17" s="34"/>
      <c r="M17" s="34"/>
      <c r="N17" s="33"/>
      <c r="O17" s="33"/>
      <c r="P17" s="33"/>
      <c r="Q17" s="33"/>
      <c r="R17" s="34"/>
      <c r="S17" s="34"/>
      <c r="T17" s="34"/>
      <c r="U17" s="34"/>
      <c r="V17" s="34"/>
      <c r="W17" s="34"/>
      <c r="X17" s="34"/>
      <c r="Y17" s="24"/>
      <c r="Z17" s="24"/>
      <c r="AA17" s="24"/>
      <c r="AB17" s="24"/>
      <c r="AC17" s="24"/>
      <c r="AD17" s="24"/>
      <c r="AE17" s="24"/>
      <c r="AF17" s="24"/>
      <c r="AG17" s="24" t="s">
        <v>176</v>
      </c>
      <c r="AH17" s="24">
        <v>0</v>
      </c>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row>
    <row r="18" spans="1:60" outlineLevel="1" x14ac:dyDescent="0.2">
      <c r="A18" s="31"/>
      <c r="B18" s="32"/>
      <c r="C18" s="71" t="s">
        <v>9485</v>
      </c>
      <c r="D18" s="64"/>
      <c r="E18" s="65">
        <v>10.43</v>
      </c>
      <c r="F18" s="34"/>
      <c r="G18" s="34"/>
      <c r="H18" s="34"/>
      <c r="I18" s="34"/>
      <c r="J18" s="34"/>
      <c r="K18" s="34"/>
      <c r="L18" s="34"/>
      <c r="M18" s="34"/>
      <c r="N18" s="33"/>
      <c r="O18" s="33"/>
      <c r="P18" s="33"/>
      <c r="Q18" s="33"/>
      <c r="R18" s="34"/>
      <c r="S18" s="34"/>
      <c r="T18" s="34"/>
      <c r="U18" s="34"/>
      <c r="V18" s="34"/>
      <c r="W18" s="34"/>
      <c r="X18" s="34"/>
      <c r="Y18" s="24"/>
      <c r="Z18" s="24"/>
      <c r="AA18" s="24"/>
      <c r="AB18" s="24"/>
      <c r="AC18" s="24"/>
      <c r="AD18" s="24"/>
      <c r="AE18" s="24"/>
      <c r="AF18" s="24"/>
      <c r="AG18" s="24" t="s">
        <v>176</v>
      </c>
      <c r="AH18" s="24">
        <v>0</v>
      </c>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row>
    <row r="19" spans="1:60" outlineLevel="1" x14ac:dyDescent="0.2">
      <c r="A19" s="43">
        <v>3</v>
      </c>
      <c r="B19" s="44" t="s">
        <v>5711</v>
      </c>
      <c r="C19" s="59" t="s">
        <v>5712</v>
      </c>
      <c r="D19" s="45" t="s">
        <v>4411</v>
      </c>
      <c r="E19" s="46">
        <v>34.78</v>
      </c>
      <c r="F19" s="47">
        <v>0</v>
      </c>
      <c r="G19" s="48">
        <f>ROUND(E19*F19,2)</f>
        <v>0</v>
      </c>
      <c r="H19" s="47">
        <v>0</v>
      </c>
      <c r="I19" s="48">
        <f>ROUND(E19*H19,2)</f>
        <v>0</v>
      </c>
      <c r="J19" s="47">
        <v>3785</v>
      </c>
      <c r="K19" s="48">
        <f>ROUND(E19*J19,2)</f>
        <v>131642.29999999999</v>
      </c>
      <c r="L19" s="48">
        <v>21</v>
      </c>
      <c r="M19" s="48">
        <f>G19*(1+L19/100)</f>
        <v>0</v>
      </c>
      <c r="N19" s="46">
        <v>2E-3</v>
      </c>
      <c r="O19" s="46">
        <f>ROUND(E19*N19,2)</f>
        <v>7.0000000000000007E-2</v>
      </c>
      <c r="P19" s="46">
        <v>0</v>
      </c>
      <c r="Q19" s="46">
        <f>ROUND(E19*P19,2)</f>
        <v>0</v>
      </c>
      <c r="R19" s="48"/>
      <c r="S19" s="48" t="s">
        <v>166</v>
      </c>
      <c r="T19" s="49" t="s">
        <v>152</v>
      </c>
      <c r="U19" s="34">
        <v>0</v>
      </c>
      <c r="V19" s="34">
        <f>ROUND(E19*U19,2)</f>
        <v>0</v>
      </c>
      <c r="W19" s="34"/>
      <c r="X19" s="34" t="s">
        <v>173</v>
      </c>
      <c r="Y19" s="24"/>
      <c r="Z19" s="24"/>
      <c r="AA19" s="24"/>
      <c r="AB19" s="24"/>
      <c r="AC19" s="24"/>
      <c r="AD19" s="24"/>
      <c r="AE19" s="24"/>
      <c r="AF19" s="24"/>
      <c r="AG19" s="24" t="s">
        <v>174</v>
      </c>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outlineLevel="1" x14ac:dyDescent="0.2">
      <c r="A20" s="31"/>
      <c r="B20" s="32"/>
      <c r="C20" s="365" t="s">
        <v>5713</v>
      </c>
      <c r="D20" s="366"/>
      <c r="E20" s="366"/>
      <c r="F20" s="366"/>
      <c r="G20" s="366"/>
      <c r="H20" s="34"/>
      <c r="I20" s="34"/>
      <c r="J20" s="34"/>
      <c r="K20" s="34"/>
      <c r="L20" s="34"/>
      <c r="M20" s="34"/>
      <c r="N20" s="33"/>
      <c r="O20" s="33"/>
      <c r="P20" s="33"/>
      <c r="Q20" s="33"/>
      <c r="R20" s="34"/>
      <c r="S20" s="34"/>
      <c r="T20" s="34"/>
      <c r="U20" s="34"/>
      <c r="V20" s="34"/>
      <c r="W20" s="34"/>
      <c r="X20" s="34"/>
      <c r="Y20" s="24"/>
      <c r="Z20" s="24"/>
      <c r="AA20" s="24"/>
      <c r="AB20" s="24"/>
      <c r="AC20" s="24"/>
      <c r="AD20" s="24"/>
      <c r="AE20" s="24"/>
      <c r="AF20" s="24"/>
      <c r="AG20" s="24" t="s">
        <v>153</v>
      </c>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row>
    <row r="21" spans="1:60" outlineLevel="1" x14ac:dyDescent="0.2">
      <c r="A21" s="31"/>
      <c r="B21" s="32"/>
      <c r="C21" s="71" t="s">
        <v>9486</v>
      </c>
      <c r="D21" s="64"/>
      <c r="E21" s="65"/>
      <c r="F21" s="34"/>
      <c r="G21" s="34"/>
      <c r="H21" s="34"/>
      <c r="I21" s="34"/>
      <c r="J21" s="34"/>
      <c r="K21" s="34"/>
      <c r="L21" s="34"/>
      <c r="M21" s="34"/>
      <c r="N21" s="33"/>
      <c r="O21" s="33"/>
      <c r="P21" s="33"/>
      <c r="Q21" s="33"/>
      <c r="R21" s="34"/>
      <c r="S21" s="34"/>
      <c r="T21" s="34"/>
      <c r="U21" s="34"/>
      <c r="V21" s="34"/>
      <c r="W21" s="34"/>
      <c r="X21" s="34"/>
      <c r="Y21" s="24"/>
      <c r="Z21" s="24"/>
      <c r="AA21" s="24"/>
      <c r="AB21" s="24"/>
      <c r="AC21" s="24"/>
      <c r="AD21" s="24"/>
      <c r="AE21" s="24"/>
      <c r="AF21" s="24"/>
      <c r="AG21" s="24" t="s">
        <v>176</v>
      </c>
      <c r="AH21" s="24">
        <v>0</v>
      </c>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45" outlineLevel="1" x14ac:dyDescent="0.2">
      <c r="A22" s="31"/>
      <c r="B22" s="32"/>
      <c r="C22" s="71" t="s">
        <v>9487</v>
      </c>
      <c r="D22" s="64"/>
      <c r="E22" s="65">
        <v>34.78</v>
      </c>
      <c r="F22" s="34"/>
      <c r="G22" s="34"/>
      <c r="H22" s="34"/>
      <c r="I22" s="34"/>
      <c r="J22" s="34"/>
      <c r="K22" s="34"/>
      <c r="L22" s="34"/>
      <c r="M22" s="34"/>
      <c r="N22" s="33"/>
      <c r="O22" s="33"/>
      <c r="P22" s="33"/>
      <c r="Q22" s="33"/>
      <c r="R22" s="34"/>
      <c r="S22" s="34"/>
      <c r="T22" s="34"/>
      <c r="U22" s="34"/>
      <c r="V22" s="34"/>
      <c r="W22" s="34"/>
      <c r="X22" s="34"/>
      <c r="Y22" s="24"/>
      <c r="Z22" s="24"/>
      <c r="AA22" s="24"/>
      <c r="AB22" s="24"/>
      <c r="AC22" s="24"/>
      <c r="AD22" s="24"/>
      <c r="AE22" s="24"/>
      <c r="AF22" s="24"/>
      <c r="AG22" s="24" t="s">
        <v>176</v>
      </c>
      <c r="AH22" s="24">
        <v>0</v>
      </c>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
      <c r="A23" s="36" t="s">
        <v>148</v>
      </c>
      <c r="B23" s="37" t="s">
        <v>42</v>
      </c>
      <c r="C23" s="58" t="s">
        <v>43</v>
      </c>
      <c r="D23" s="38"/>
      <c r="E23" s="39"/>
      <c r="F23" s="40"/>
      <c r="G23" s="40">
        <f>SUMIF(AG24:AG42,"&lt;&gt;NOR",G24:G42)</f>
        <v>0</v>
      </c>
      <c r="H23" s="40"/>
      <c r="I23" s="40">
        <f>SUM(I24:I42)</f>
        <v>0</v>
      </c>
      <c r="J23" s="40"/>
      <c r="K23" s="40">
        <f>SUM(K24:K42)</f>
        <v>193484.61000000002</v>
      </c>
      <c r="L23" s="40"/>
      <c r="M23" s="40">
        <f>SUM(M24:M42)</f>
        <v>0</v>
      </c>
      <c r="N23" s="39"/>
      <c r="O23" s="39">
        <f>SUM(O24:O42)</f>
        <v>3.6499999999999995</v>
      </c>
      <c r="P23" s="39"/>
      <c r="Q23" s="39">
        <f>SUM(Q24:Q42)</f>
        <v>0</v>
      </c>
      <c r="R23" s="40"/>
      <c r="S23" s="40"/>
      <c r="T23" s="41"/>
      <c r="U23" s="35"/>
      <c r="V23" s="35">
        <f>SUM(V24:V42)</f>
        <v>0</v>
      </c>
      <c r="W23" s="35"/>
      <c r="X23" s="35"/>
      <c r="AG23" t="s">
        <v>149</v>
      </c>
    </row>
    <row r="24" spans="1:60" outlineLevel="1" x14ac:dyDescent="0.2">
      <c r="A24" s="43">
        <v>4</v>
      </c>
      <c r="B24" s="44" t="s">
        <v>5717</v>
      </c>
      <c r="C24" s="59" t="s">
        <v>5718</v>
      </c>
      <c r="D24" s="45" t="s">
        <v>4411</v>
      </c>
      <c r="E24" s="46">
        <v>100.75449999999999</v>
      </c>
      <c r="F24" s="47">
        <v>0</v>
      </c>
      <c r="G24" s="48">
        <f>ROUND(E24*F24,2)</f>
        <v>0</v>
      </c>
      <c r="H24" s="47">
        <v>0</v>
      </c>
      <c r="I24" s="48">
        <f>ROUND(E24*H24,2)</f>
        <v>0</v>
      </c>
      <c r="J24" s="47">
        <v>250.42</v>
      </c>
      <c r="K24" s="48">
        <f>ROUND(E24*J24,2)</f>
        <v>25230.94</v>
      </c>
      <c r="L24" s="48">
        <v>21</v>
      </c>
      <c r="M24" s="48">
        <f>G24*(1+L24/100)</f>
        <v>0</v>
      </c>
      <c r="N24" s="46">
        <v>3.0000000000000001E-3</v>
      </c>
      <c r="O24" s="46">
        <f>ROUND(E24*N24,2)</f>
        <v>0.3</v>
      </c>
      <c r="P24" s="46">
        <v>0</v>
      </c>
      <c r="Q24" s="46">
        <f>ROUND(E24*P24,2)</f>
        <v>0</v>
      </c>
      <c r="R24" s="48"/>
      <c r="S24" s="48" t="s">
        <v>166</v>
      </c>
      <c r="T24" s="49" t="s">
        <v>152</v>
      </c>
      <c r="U24" s="34">
        <v>0</v>
      </c>
      <c r="V24" s="34">
        <f>ROUND(E24*U24,2)</f>
        <v>0</v>
      </c>
      <c r="W24" s="34"/>
      <c r="X24" s="34" t="s">
        <v>173</v>
      </c>
      <c r="Y24" s="24"/>
      <c r="Z24" s="24"/>
      <c r="AA24" s="24"/>
      <c r="AB24" s="24"/>
      <c r="AC24" s="24"/>
      <c r="AD24" s="24"/>
      <c r="AE24" s="24"/>
      <c r="AF24" s="24"/>
      <c r="AG24" s="24" t="s">
        <v>174</v>
      </c>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outlineLevel="1" x14ac:dyDescent="0.2">
      <c r="A25" s="31"/>
      <c r="B25" s="32"/>
      <c r="C25" s="365" t="s">
        <v>5719</v>
      </c>
      <c r="D25" s="366"/>
      <c r="E25" s="366"/>
      <c r="F25" s="366"/>
      <c r="G25" s="366"/>
      <c r="H25" s="34"/>
      <c r="I25" s="34"/>
      <c r="J25" s="34"/>
      <c r="K25" s="34"/>
      <c r="L25" s="34"/>
      <c r="M25" s="34"/>
      <c r="N25" s="33"/>
      <c r="O25" s="33"/>
      <c r="P25" s="33"/>
      <c r="Q25" s="33"/>
      <c r="R25" s="34"/>
      <c r="S25" s="34"/>
      <c r="T25" s="34"/>
      <c r="U25" s="34"/>
      <c r="V25" s="34"/>
      <c r="W25" s="34"/>
      <c r="X25" s="34"/>
      <c r="Y25" s="24"/>
      <c r="Z25" s="24"/>
      <c r="AA25" s="24"/>
      <c r="AB25" s="24"/>
      <c r="AC25" s="24"/>
      <c r="AD25" s="24"/>
      <c r="AE25" s="24"/>
      <c r="AF25" s="24"/>
      <c r="AG25" s="24" t="s">
        <v>153</v>
      </c>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outlineLevel="1" x14ac:dyDescent="0.2">
      <c r="A26" s="31"/>
      <c r="B26" s="32"/>
      <c r="C26" s="71" t="s">
        <v>9488</v>
      </c>
      <c r="D26" s="64"/>
      <c r="E26" s="65">
        <v>76.77</v>
      </c>
      <c r="F26" s="34"/>
      <c r="G26" s="34"/>
      <c r="H26" s="34"/>
      <c r="I26" s="34"/>
      <c r="J26" s="34"/>
      <c r="K26" s="34"/>
      <c r="L26" s="34"/>
      <c r="M26" s="34"/>
      <c r="N26" s="33"/>
      <c r="O26" s="33"/>
      <c r="P26" s="33"/>
      <c r="Q26" s="33"/>
      <c r="R26" s="34"/>
      <c r="S26" s="34"/>
      <c r="T26" s="34"/>
      <c r="U26" s="34"/>
      <c r="V26" s="34"/>
      <c r="W26" s="34"/>
      <c r="X26" s="34"/>
      <c r="Y26" s="24"/>
      <c r="Z26" s="24"/>
      <c r="AA26" s="24"/>
      <c r="AB26" s="24"/>
      <c r="AC26" s="24"/>
      <c r="AD26" s="24"/>
      <c r="AE26" s="24"/>
      <c r="AF26" s="24"/>
      <c r="AG26" s="24" t="s">
        <v>176</v>
      </c>
      <c r="AH26" s="24">
        <v>0</v>
      </c>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outlineLevel="1" x14ac:dyDescent="0.2">
      <c r="A27" s="31"/>
      <c r="B27" s="32"/>
      <c r="C27" s="71" t="s">
        <v>9489</v>
      </c>
      <c r="D27" s="64"/>
      <c r="E27" s="65">
        <v>23.99</v>
      </c>
      <c r="F27" s="34"/>
      <c r="G27" s="34"/>
      <c r="H27" s="34"/>
      <c r="I27" s="34"/>
      <c r="J27" s="34"/>
      <c r="K27" s="34"/>
      <c r="L27" s="34"/>
      <c r="M27" s="34"/>
      <c r="N27" s="33"/>
      <c r="O27" s="33"/>
      <c r="P27" s="33"/>
      <c r="Q27" s="33"/>
      <c r="R27" s="34"/>
      <c r="S27" s="34"/>
      <c r="T27" s="34"/>
      <c r="U27" s="34"/>
      <c r="V27" s="34"/>
      <c r="W27" s="34"/>
      <c r="X27" s="34"/>
      <c r="Y27" s="24"/>
      <c r="Z27" s="24"/>
      <c r="AA27" s="24"/>
      <c r="AB27" s="24"/>
      <c r="AC27" s="24"/>
      <c r="AD27" s="24"/>
      <c r="AE27" s="24"/>
      <c r="AF27" s="24"/>
      <c r="AG27" s="24" t="s">
        <v>176</v>
      </c>
      <c r="AH27" s="24">
        <v>0</v>
      </c>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outlineLevel="1" x14ac:dyDescent="0.2">
      <c r="A28" s="43">
        <v>5</v>
      </c>
      <c r="B28" s="44" t="s">
        <v>5722</v>
      </c>
      <c r="C28" s="59" t="s">
        <v>5723</v>
      </c>
      <c r="D28" s="45" t="s">
        <v>4411</v>
      </c>
      <c r="E28" s="46">
        <v>76.766999999999996</v>
      </c>
      <c r="F28" s="47">
        <v>0</v>
      </c>
      <c r="G28" s="48">
        <f>ROUND(E28*F28,2)</f>
        <v>0</v>
      </c>
      <c r="H28" s="47">
        <v>0</v>
      </c>
      <c r="I28" s="48">
        <f>ROUND(E28*H28,2)</f>
        <v>0</v>
      </c>
      <c r="J28" s="47">
        <v>1723.65</v>
      </c>
      <c r="K28" s="48">
        <f>ROUND(E28*J28,2)</f>
        <v>132319.44</v>
      </c>
      <c r="L28" s="48">
        <v>21</v>
      </c>
      <c r="M28" s="48">
        <f>G28*(1+L28/100)</f>
        <v>0</v>
      </c>
      <c r="N28" s="46">
        <v>3.4000000000000002E-2</v>
      </c>
      <c r="O28" s="46">
        <f>ROUND(E28*N28,2)</f>
        <v>2.61</v>
      </c>
      <c r="P28" s="46">
        <v>0</v>
      </c>
      <c r="Q28" s="46">
        <f>ROUND(E28*P28,2)</f>
        <v>0</v>
      </c>
      <c r="R28" s="48"/>
      <c r="S28" s="48" t="s">
        <v>166</v>
      </c>
      <c r="T28" s="49" t="s">
        <v>152</v>
      </c>
      <c r="U28" s="34">
        <v>0</v>
      </c>
      <c r="V28" s="34">
        <f>ROUND(E28*U28,2)</f>
        <v>0</v>
      </c>
      <c r="W28" s="34"/>
      <c r="X28" s="34" t="s">
        <v>173</v>
      </c>
      <c r="Y28" s="24"/>
      <c r="Z28" s="24"/>
      <c r="AA28" s="24"/>
      <c r="AB28" s="24"/>
      <c r="AC28" s="24"/>
      <c r="AD28" s="24"/>
      <c r="AE28" s="24"/>
      <c r="AF28" s="24"/>
      <c r="AG28" s="24" t="s">
        <v>174</v>
      </c>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outlineLevel="1" x14ac:dyDescent="0.2">
      <c r="A29" s="31"/>
      <c r="B29" s="32"/>
      <c r="C29" s="365" t="s">
        <v>5724</v>
      </c>
      <c r="D29" s="366"/>
      <c r="E29" s="366"/>
      <c r="F29" s="366"/>
      <c r="G29" s="366"/>
      <c r="H29" s="34"/>
      <c r="I29" s="34"/>
      <c r="J29" s="34"/>
      <c r="K29" s="34"/>
      <c r="L29" s="34"/>
      <c r="M29" s="34"/>
      <c r="N29" s="33"/>
      <c r="O29" s="33"/>
      <c r="P29" s="33"/>
      <c r="Q29" s="33"/>
      <c r="R29" s="34"/>
      <c r="S29" s="34"/>
      <c r="T29" s="34"/>
      <c r="U29" s="34"/>
      <c r="V29" s="34"/>
      <c r="W29" s="34"/>
      <c r="X29" s="34"/>
      <c r="Y29" s="24"/>
      <c r="Z29" s="24"/>
      <c r="AA29" s="24"/>
      <c r="AB29" s="24"/>
      <c r="AC29" s="24"/>
      <c r="AD29" s="24"/>
      <c r="AE29" s="24"/>
      <c r="AF29" s="24"/>
      <c r="AG29" s="24" t="s">
        <v>153</v>
      </c>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outlineLevel="1" x14ac:dyDescent="0.2">
      <c r="A30" s="31"/>
      <c r="B30" s="32"/>
      <c r="C30" s="373" t="s">
        <v>5725</v>
      </c>
      <c r="D30" s="374"/>
      <c r="E30" s="374"/>
      <c r="F30" s="374"/>
      <c r="G30" s="374"/>
      <c r="H30" s="34"/>
      <c r="I30" s="34"/>
      <c r="J30" s="34"/>
      <c r="K30" s="34"/>
      <c r="L30" s="34"/>
      <c r="M30" s="34"/>
      <c r="N30" s="33"/>
      <c r="O30" s="33"/>
      <c r="P30" s="33"/>
      <c r="Q30" s="33"/>
      <c r="R30" s="34"/>
      <c r="S30" s="34"/>
      <c r="T30" s="34"/>
      <c r="U30" s="34"/>
      <c r="V30" s="34"/>
      <c r="W30" s="34"/>
      <c r="X30" s="34"/>
      <c r="Y30" s="24"/>
      <c r="Z30" s="24"/>
      <c r="AA30" s="24"/>
      <c r="AB30" s="24"/>
      <c r="AC30" s="24"/>
      <c r="AD30" s="24"/>
      <c r="AE30" s="24"/>
      <c r="AF30" s="24"/>
      <c r="AG30" s="24" t="s">
        <v>153</v>
      </c>
      <c r="AH30" s="24"/>
      <c r="AI30" s="24"/>
      <c r="AJ30" s="24"/>
      <c r="AK30" s="24"/>
      <c r="AL30" s="24"/>
      <c r="AM30" s="24"/>
      <c r="AN30" s="24"/>
      <c r="AO30" s="24"/>
      <c r="AP30" s="24"/>
      <c r="AQ30" s="24"/>
      <c r="AR30" s="24"/>
      <c r="AS30" s="24"/>
      <c r="AT30" s="24"/>
      <c r="AU30" s="24"/>
      <c r="AV30" s="24"/>
      <c r="AW30" s="24"/>
      <c r="AX30" s="24"/>
      <c r="AY30" s="24"/>
      <c r="AZ30" s="24"/>
      <c r="BA30" s="50" t="str">
        <f>C30</f>
        <v>- porézní hydrofilní jádrová omítka s inteligentním plnivem s aktivními soli jímajícími póry 29 kg/30 mm/m2</v>
      </c>
      <c r="BB30" s="24"/>
      <c r="BC30" s="24"/>
      <c r="BD30" s="24"/>
      <c r="BE30" s="24"/>
      <c r="BF30" s="24"/>
      <c r="BG30" s="24"/>
      <c r="BH30" s="24"/>
    </row>
    <row r="31" spans="1:60" outlineLevel="1" x14ac:dyDescent="0.2">
      <c r="A31" s="31"/>
      <c r="B31" s="32"/>
      <c r="C31" s="71" t="s">
        <v>9490</v>
      </c>
      <c r="D31" s="64"/>
      <c r="E31" s="65">
        <v>9.6300000000000008</v>
      </c>
      <c r="F31" s="34"/>
      <c r="G31" s="34"/>
      <c r="H31" s="34"/>
      <c r="I31" s="34"/>
      <c r="J31" s="34"/>
      <c r="K31" s="34"/>
      <c r="L31" s="34"/>
      <c r="M31" s="34"/>
      <c r="N31" s="33"/>
      <c r="O31" s="33"/>
      <c r="P31" s="33"/>
      <c r="Q31" s="33"/>
      <c r="R31" s="34"/>
      <c r="S31" s="34"/>
      <c r="T31" s="34"/>
      <c r="U31" s="34"/>
      <c r="V31" s="34"/>
      <c r="W31" s="34"/>
      <c r="X31" s="34"/>
      <c r="Y31" s="24"/>
      <c r="Z31" s="24"/>
      <c r="AA31" s="24"/>
      <c r="AB31" s="24"/>
      <c r="AC31" s="24"/>
      <c r="AD31" s="24"/>
      <c r="AE31" s="24"/>
      <c r="AF31" s="24"/>
      <c r="AG31" s="24" t="s">
        <v>176</v>
      </c>
      <c r="AH31" s="24">
        <v>0</v>
      </c>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outlineLevel="1" x14ac:dyDescent="0.2">
      <c r="A32" s="31"/>
      <c r="B32" s="32"/>
      <c r="C32" s="71" t="s">
        <v>9491</v>
      </c>
      <c r="D32" s="64"/>
      <c r="E32" s="65">
        <v>3.5</v>
      </c>
      <c r="F32" s="34"/>
      <c r="G32" s="34"/>
      <c r="H32" s="34"/>
      <c r="I32" s="34"/>
      <c r="J32" s="34"/>
      <c r="K32" s="34"/>
      <c r="L32" s="34"/>
      <c r="M32" s="34"/>
      <c r="N32" s="33"/>
      <c r="O32" s="33"/>
      <c r="P32" s="33"/>
      <c r="Q32" s="33"/>
      <c r="R32" s="34"/>
      <c r="S32" s="34"/>
      <c r="T32" s="34"/>
      <c r="U32" s="34"/>
      <c r="V32" s="34"/>
      <c r="W32" s="34"/>
      <c r="X32" s="34"/>
      <c r="Y32" s="24"/>
      <c r="Z32" s="24"/>
      <c r="AA32" s="24"/>
      <c r="AB32" s="24"/>
      <c r="AC32" s="24"/>
      <c r="AD32" s="24"/>
      <c r="AE32" s="24"/>
      <c r="AF32" s="24"/>
      <c r="AG32" s="24" t="s">
        <v>176</v>
      </c>
      <c r="AH32" s="24">
        <v>0</v>
      </c>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outlineLevel="1" x14ac:dyDescent="0.2">
      <c r="A33" s="31"/>
      <c r="B33" s="32"/>
      <c r="C33" s="71" t="s">
        <v>9492</v>
      </c>
      <c r="D33" s="64"/>
      <c r="E33" s="65">
        <v>18.48</v>
      </c>
      <c r="F33" s="34"/>
      <c r="G33" s="34"/>
      <c r="H33" s="34"/>
      <c r="I33" s="34"/>
      <c r="J33" s="34"/>
      <c r="K33" s="34"/>
      <c r="L33" s="34"/>
      <c r="M33" s="34"/>
      <c r="N33" s="33"/>
      <c r="O33" s="33"/>
      <c r="P33" s="33"/>
      <c r="Q33" s="33"/>
      <c r="R33" s="34"/>
      <c r="S33" s="34"/>
      <c r="T33" s="34"/>
      <c r="U33" s="34"/>
      <c r="V33" s="34"/>
      <c r="W33" s="34"/>
      <c r="X33" s="34"/>
      <c r="Y33" s="24"/>
      <c r="Z33" s="24"/>
      <c r="AA33" s="24"/>
      <c r="AB33" s="24"/>
      <c r="AC33" s="24"/>
      <c r="AD33" s="24"/>
      <c r="AE33" s="24"/>
      <c r="AF33" s="24"/>
      <c r="AG33" s="24" t="s">
        <v>176</v>
      </c>
      <c r="AH33" s="24">
        <v>0</v>
      </c>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outlineLevel="1" x14ac:dyDescent="0.2">
      <c r="A34" s="31"/>
      <c r="B34" s="32"/>
      <c r="C34" s="71" t="s">
        <v>9493</v>
      </c>
      <c r="D34" s="64"/>
      <c r="E34" s="65">
        <v>14.11</v>
      </c>
      <c r="F34" s="34"/>
      <c r="G34" s="34"/>
      <c r="H34" s="34"/>
      <c r="I34" s="34"/>
      <c r="J34" s="34"/>
      <c r="K34" s="34"/>
      <c r="L34" s="34"/>
      <c r="M34" s="34"/>
      <c r="N34" s="33"/>
      <c r="O34" s="33"/>
      <c r="P34" s="33"/>
      <c r="Q34" s="33"/>
      <c r="R34" s="34"/>
      <c r="S34" s="34"/>
      <c r="T34" s="34"/>
      <c r="U34" s="34"/>
      <c r="V34" s="34"/>
      <c r="W34" s="34"/>
      <c r="X34" s="34"/>
      <c r="Y34" s="24"/>
      <c r="Z34" s="24"/>
      <c r="AA34" s="24"/>
      <c r="AB34" s="24"/>
      <c r="AC34" s="24"/>
      <c r="AD34" s="24"/>
      <c r="AE34" s="24"/>
      <c r="AF34" s="24"/>
      <c r="AG34" s="24" t="s">
        <v>176</v>
      </c>
      <c r="AH34" s="24">
        <v>0</v>
      </c>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outlineLevel="1" x14ac:dyDescent="0.2">
      <c r="A35" s="31"/>
      <c r="B35" s="32"/>
      <c r="C35" s="71" t="s">
        <v>9494</v>
      </c>
      <c r="D35" s="64"/>
      <c r="E35" s="65">
        <v>4.0199999999999996</v>
      </c>
      <c r="F35" s="34"/>
      <c r="G35" s="34"/>
      <c r="H35" s="34"/>
      <c r="I35" s="34"/>
      <c r="J35" s="34"/>
      <c r="K35" s="34"/>
      <c r="L35" s="34"/>
      <c r="M35" s="34"/>
      <c r="N35" s="33"/>
      <c r="O35" s="33"/>
      <c r="P35" s="33"/>
      <c r="Q35" s="33"/>
      <c r="R35" s="34"/>
      <c r="S35" s="34"/>
      <c r="T35" s="34"/>
      <c r="U35" s="34"/>
      <c r="V35" s="34"/>
      <c r="W35" s="34"/>
      <c r="X35" s="34"/>
      <c r="Y35" s="24"/>
      <c r="Z35" s="24"/>
      <c r="AA35" s="24"/>
      <c r="AB35" s="24"/>
      <c r="AC35" s="24"/>
      <c r="AD35" s="24"/>
      <c r="AE35" s="24"/>
      <c r="AF35" s="24"/>
      <c r="AG35" s="24" t="s">
        <v>176</v>
      </c>
      <c r="AH35" s="24">
        <v>0</v>
      </c>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outlineLevel="1" x14ac:dyDescent="0.2">
      <c r="A36" s="31"/>
      <c r="B36" s="32"/>
      <c r="C36" s="71" t="s">
        <v>9495</v>
      </c>
      <c r="D36" s="64"/>
      <c r="E36" s="65">
        <v>3.9</v>
      </c>
      <c r="F36" s="34"/>
      <c r="G36" s="34"/>
      <c r="H36" s="34"/>
      <c r="I36" s="34"/>
      <c r="J36" s="34"/>
      <c r="K36" s="34"/>
      <c r="L36" s="34"/>
      <c r="M36" s="34"/>
      <c r="N36" s="33"/>
      <c r="O36" s="33"/>
      <c r="P36" s="33"/>
      <c r="Q36" s="33"/>
      <c r="R36" s="34"/>
      <c r="S36" s="34"/>
      <c r="T36" s="34"/>
      <c r="U36" s="34"/>
      <c r="V36" s="34"/>
      <c r="W36" s="34"/>
      <c r="X36" s="34"/>
      <c r="Y36" s="24"/>
      <c r="Z36" s="24"/>
      <c r="AA36" s="24"/>
      <c r="AB36" s="24"/>
      <c r="AC36" s="24"/>
      <c r="AD36" s="24"/>
      <c r="AE36" s="24"/>
      <c r="AF36" s="24"/>
      <c r="AG36" s="24" t="s">
        <v>176</v>
      </c>
      <c r="AH36" s="24">
        <v>0</v>
      </c>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outlineLevel="1" x14ac:dyDescent="0.2">
      <c r="A37" s="31"/>
      <c r="B37" s="32"/>
      <c r="C37" s="71" t="s">
        <v>9496</v>
      </c>
      <c r="D37" s="64"/>
      <c r="E37" s="65">
        <v>23.12</v>
      </c>
      <c r="F37" s="34"/>
      <c r="G37" s="34"/>
      <c r="H37" s="34"/>
      <c r="I37" s="34"/>
      <c r="J37" s="34"/>
      <c r="K37" s="34"/>
      <c r="L37" s="34"/>
      <c r="M37" s="34"/>
      <c r="N37" s="33"/>
      <c r="O37" s="33"/>
      <c r="P37" s="33"/>
      <c r="Q37" s="33"/>
      <c r="R37" s="34"/>
      <c r="S37" s="34"/>
      <c r="T37" s="34"/>
      <c r="U37" s="34"/>
      <c r="V37" s="34"/>
      <c r="W37" s="34"/>
      <c r="X37" s="34"/>
      <c r="Y37" s="24"/>
      <c r="Z37" s="24"/>
      <c r="AA37" s="24"/>
      <c r="AB37" s="24"/>
      <c r="AC37" s="24"/>
      <c r="AD37" s="24"/>
      <c r="AE37" s="24"/>
      <c r="AF37" s="24"/>
      <c r="AG37" s="24" t="s">
        <v>176</v>
      </c>
      <c r="AH37" s="24">
        <v>0</v>
      </c>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outlineLevel="1" x14ac:dyDescent="0.2">
      <c r="A38" s="43">
        <v>6</v>
      </c>
      <c r="B38" s="44" t="s">
        <v>5737</v>
      </c>
      <c r="C38" s="59" t="s">
        <v>5738</v>
      </c>
      <c r="D38" s="45" t="s">
        <v>4411</v>
      </c>
      <c r="E38" s="46">
        <v>23.987500000000001</v>
      </c>
      <c r="F38" s="47">
        <v>0</v>
      </c>
      <c r="G38" s="48">
        <f>ROUND(E38*F38,2)</f>
        <v>0</v>
      </c>
      <c r="H38" s="47">
        <v>0</v>
      </c>
      <c r="I38" s="48">
        <f>ROUND(E38*H38,2)</f>
        <v>0</v>
      </c>
      <c r="J38" s="47">
        <v>1498.04</v>
      </c>
      <c r="K38" s="48">
        <f>ROUND(E38*J38,2)</f>
        <v>35934.230000000003</v>
      </c>
      <c r="L38" s="48">
        <v>21</v>
      </c>
      <c r="M38" s="48">
        <f>G38*(1+L38/100)</f>
        <v>0</v>
      </c>
      <c r="N38" s="46">
        <v>3.1E-2</v>
      </c>
      <c r="O38" s="46">
        <f>ROUND(E38*N38,2)</f>
        <v>0.74</v>
      </c>
      <c r="P38" s="46">
        <v>0</v>
      </c>
      <c r="Q38" s="46">
        <f>ROUND(E38*P38,2)</f>
        <v>0</v>
      </c>
      <c r="R38" s="48"/>
      <c r="S38" s="48" t="s">
        <v>166</v>
      </c>
      <c r="T38" s="49" t="s">
        <v>152</v>
      </c>
      <c r="U38" s="34">
        <v>0</v>
      </c>
      <c r="V38" s="34">
        <f>ROUND(E38*U38,2)</f>
        <v>0</v>
      </c>
      <c r="W38" s="34"/>
      <c r="X38" s="34" t="s">
        <v>173</v>
      </c>
      <c r="Y38" s="24"/>
      <c r="Z38" s="24"/>
      <c r="AA38" s="24"/>
      <c r="AB38" s="24"/>
      <c r="AC38" s="24"/>
      <c r="AD38" s="24"/>
      <c r="AE38" s="24"/>
      <c r="AF38" s="24"/>
      <c r="AG38" s="24" t="s">
        <v>174</v>
      </c>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outlineLevel="1" x14ac:dyDescent="0.2">
      <c r="A39" s="31"/>
      <c r="B39" s="32"/>
      <c r="C39" s="365" t="s">
        <v>5724</v>
      </c>
      <c r="D39" s="366"/>
      <c r="E39" s="366"/>
      <c r="F39" s="366"/>
      <c r="G39" s="366"/>
      <c r="H39" s="34"/>
      <c r="I39" s="34"/>
      <c r="J39" s="34"/>
      <c r="K39" s="34"/>
      <c r="L39" s="34"/>
      <c r="M39" s="34"/>
      <c r="N39" s="33"/>
      <c r="O39" s="33"/>
      <c r="P39" s="33"/>
      <c r="Q39" s="33"/>
      <c r="R39" s="34"/>
      <c r="S39" s="34"/>
      <c r="T39" s="34"/>
      <c r="U39" s="34"/>
      <c r="V39" s="34"/>
      <c r="W39" s="34"/>
      <c r="X39" s="34"/>
      <c r="Y39" s="24"/>
      <c r="Z39" s="24"/>
      <c r="AA39" s="24"/>
      <c r="AB39" s="24"/>
      <c r="AC39" s="24"/>
      <c r="AD39" s="24"/>
      <c r="AE39" s="24"/>
      <c r="AF39" s="24"/>
      <c r="AG39" s="24" t="s">
        <v>153</v>
      </c>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outlineLevel="1" x14ac:dyDescent="0.2">
      <c r="A40" s="31"/>
      <c r="B40" s="32"/>
      <c r="C40" s="373" t="s">
        <v>5739</v>
      </c>
      <c r="D40" s="374"/>
      <c r="E40" s="374"/>
      <c r="F40" s="374"/>
      <c r="G40" s="374"/>
      <c r="H40" s="34"/>
      <c r="I40" s="34"/>
      <c r="J40" s="34"/>
      <c r="K40" s="34"/>
      <c r="L40" s="34"/>
      <c r="M40" s="34"/>
      <c r="N40" s="33"/>
      <c r="O40" s="33"/>
      <c r="P40" s="33"/>
      <c r="Q40" s="33"/>
      <c r="R40" s="34"/>
      <c r="S40" s="34"/>
      <c r="T40" s="34"/>
      <c r="U40" s="34"/>
      <c r="V40" s="34"/>
      <c r="W40" s="34"/>
      <c r="X40" s="34"/>
      <c r="Y40" s="24"/>
      <c r="Z40" s="24"/>
      <c r="AA40" s="24"/>
      <c r="AB40" s="24"/>
      <c r="AC40" s="24"/>
      <c r="AD40" s="24"/>
      <c r="AE40" s="24"/>
      <c r="AF40" s="24"/>
      <c r="AG40" s="24" t="s">
        <v>153</v>
      </c>
      <c r="AH40" s="24"/>
      <c r="AI40" s="24"/>
      <c r="AJ40" s="24"/>
      <c r="AK40" s="24"/>
      <c r="AL40" s="24"/>
      <c r="AM40" s="24"/>
      <c r="AN40" s="24"/>
      <c r="AO40" s="24"/>
      <c r="AP40" s="24"/>
      <c r="AQ40" s="24"/>
      <c r="AR40" s="24"/>
      <c r="AS40" s="24"/>
      <c r="AT40" s="24"/>
      <c r="AU40" s="24"/>
      <c r="AV40" s="24"/>
      <c r="AW40" s="24"/>
      <c r="AX40" s="24"/>
      <c r="AY40" s="24"/>
      <c r="AZ40" s="24"/>
      <c r="BA40" s="50" t="str">
        <f>C40</f>
        <v>- hydrofobizovaná vlákny armovaná starobílá sanační omítka, s inteligentním plnivem s aktivními póry 26 kg/30 mm/m2</v>
      </c>
      <c r="BB40" s="24"/>
      <c r="BC40" s="24"/>
      <c r="BD40" s="24"/>
      <c r="BE40" s="24"/>
      <c r="BF40" s="24"/>
      <c r="BG40" s="24"/>
      <c r="BH40" s="24"/>
    </row>
    <row r="41" spans="1:60" outlineLevel="1" x14ac:dyDescent="0.2">
      <c r="A41" s="31"/>
      <c r="B41" s="32"/>
      <c r="C41" s="71" t="s">
        <v>9497</v>
      </c>
      <c r="D41" s="64"/>
      <c r="E41" s="65">
        <v>8.4499999999999993</v>
      </c>
      <c r="F41" s="34"/>
      <c r="G41" s="34"/>
      <c r="H41" s="34"/>
      <c r="I41" s="34"/>
      <c r="J41" s="34"/>
      <c r="K41" s="34"/>
      <c r="L41" s="34"/>
      <c r="M41" s="34"/>
      <c r="N41" s="33"/>
      <c r="O41" s="33"/>
      <c r="P41" s="33"/>
      <c r="Q41" s="33"/>
      <c r="R41" s="34"/>
      <c r="S41" s="34"/>
      <c r="T41" s="34"/>
      <c r="U41" s="34"/>
      <c r="V41" s="34"/>
      <c r="W41" s="34"/>
      <c r="X41" s="34"/>
      <c r="Y41" s="24"/>
      <c r="Z41" s="24"/>
      <c r="AA41" s="24"/>
      <c r="AB41" s="24"/>
      <c r="AC41" s="24"/>
      <c r="AD41" s="24"/>
      <c r="AE41" s="24"/>
      <c r="AF41" s="24"/>
      <c r="AG41" s="24" t="s">
        <v>176</v>
      </c>
      <c r="AH41" s="24">
        <v>0</v>
      </c>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outlineLevel="1" x14ac:dyDescent="0.2">
      <c r="A42" s="31"/>
      <c r="B42" s="32"/>
      <c r="C42" s="71" t="s">
        <v>9498</v>
      </c>
      <c r="D42" s="64"/>
      <c r="E42" s="65">
        <v>15.54</v>
      </c>
      <c r="F42" s="34"/>
      <c r="G42" s="34"/>
      <c r="H42" s="34"/>
      <c r="I42" s="34"/>
      <c r="J42" s="34"/>
      <c r="K42" s="34"/>
      <c r="L42" s="34"/>
      <c r="M42" s="34"/>
      <c r="N42" s="33"/>
      <c r="O42" s="33"/>
      <c r="P42" s="33"/>
      <c r="Q42" s="33"/>
      <c r="R42" s="34"/>
      <c r="S42" s="34"/>
      <c r="T42" s="34"/>
      <c r="U42" s="34"/>
      <c r="V42" s="34"/>
      <c r="W42" s="34"/>
      <c r="X42" s="34"/>
      <c r="Y42" s="24"/>
      <c r="Z42" s="24"/>
      <c r="AA42" s="24"/>
      <c r="AB42" s="24"/>
      <c r="AC42" s="24"/>
      <c r="AD42" s="24"/>
      <c r="AE42" s="24"/>
      <c r="AF42" s="24"/>
      <c r="AG42" s="24" t="s">
        <v>176</v>
      </c>
      <c r="AH42" s="24">
        <v>0</v>
      </c>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x14ac:dyDescent="0.2">
      <c r="A43" s="36" t="s">
        <v>148</v>
      </c>
      <c r="B43" s="37" t="s">
        <v>66</v>
      </c>
      <c r="C43" s="58" t="s">
        <v>67</v>
      </c>
      <c r="D43" s="38"/>
      <c r="E43" s="39"/>
      <c r="F43" s="40"/>
      <c r="G43" s="40">
        <f>SUMIF(AG44:AG102,"&lt;&gt;NOR",G44:G102)</f>
        <v>0</v>
      </c>
      <c r="H43" s="40"/>
      <c r="I43" s="40">
        <f>SUM(I44:I102)</f>
        <v>0</v>
      </c>
      <c r="J43" s="40"/>
      <c r="K43" s="40">
        <f>SUM(K44:K102)</f>
        <v>831634.97000000009</v>
      </c>
      <c r="L43" s="40"/>
      <c r="M43" s="40">
        <f>SUM(M44:M102)</f>
        <v>0</v>
      </c>
      <c r="N43" s="39"/>
      <c r="O43" s="39">
        <f>SUM(O44:O102)</f>
        <v>6.41</v>
      </c>
      <c r="P43" s="39"/>
      <c r="Q43" s="39">
        <f>SUM(Q44:Q102)</f>
        <v>0</v>
      </c>
      <c r="R43" s="40"/>
      <c r="S43" s="40"/>
      <c r="T43" s="41"/>
      <c r="U43" s="35"/>
      <c r="V43" s="35">
        <f>SUM(V44:V102)</f>
        <v>10.050000000000001</v>
      </c>
      <c r="W43" s="35"/>
      <c r="X43" s="35"/>
      <c r="AG43" t="s">
        <v>149</v>
      </c>
    </row>
    <row r="44" spans="1:60" outlineLevel="1" x14ac:dyDescent="0.2">
      <c r="A44" s="43">
        <v>7</v>
      </c>
      <c r="B44" s="44" t="s">
        <v>5747</v>
      </c>
      <c r="C44" s="59" t="s">
        <v>5748</v>
      </c>
      <c r="D44" s="45" t="s">
        <v>4411</v>
      </c>
      <c r="E44" s="46">
        <v>388.24135000000001</v>
      </c>
      <c r="F44" s="47">
        <v>0</v>
      </c>
      <c r="G44" s="48">
        <f>ROUND(E44*F44,2)</f>
        <v>0</v>
      </c>
      <c r="H44" s="47">
        <v>0</v>
      </c>
      <c r="I44" s="48">
        <f>ROUND(E44*H44,2)</f>
        <v>0</v>
      </c>
      <c r="J44" s="47">
        <v>1629.71</v>
      </c>
      <c r="K44" s="48">
        <f>ROUND(E44*J44,2)</f>
        <v>632720.81000000006</v>
      </c>
      <c r="L44" s="48">
        <v>21</v>
      </c>
      <c r="M44" s="48">
        <f>G44*(1+L44/100)</f>
        <v>0</v>
      </c>
      <c r="N44" s="46">
        <v>1.234E-2</v>
      </c>
      <c r="O44" s="46">
        <f>ROUND(E44*N44,2)</f>
        <v>4.79</v>
      </c>
      <c r="P44" s="46">
        <v>0</v>
      </c>
      <c r="Q44" s="46">
        <f>ROUND(E44*P44,2)</f>
        <v>0</v>
      </c>
      <c r="R44" s="48"/>
      <c r="S44" s="48" t="s">
        <v>166</v>
      </c>
      <c r="T44" s="49" t="s">
        <v>152</v>
      </c>
      <c r="U44" s="34">
        <v>0</v>
      </c>
      <c r="V44" s="34">
        <f>ROUND(E44*U44,2)</f>
        <v>0</v>
      </c>
      <c r="W44" s="34"/>
      <c r="X44" s="34" t="s">
        <v>173</v>
      </c>
      <c r="Y44" s="24"/>
      <c r="Z44" s="24"/>
      <c r="AA44" s="24"/>
      <c r="AB44" s="24"/>
      <c r="AC44" s="24"/>
      <c r="AD44" s="24"/>
      <c r="AE44" s="24"/>
      <c r="AF44" s="24"/>
      <c r="AG44" s="24" t="s">
        <v>174</v>
      </c>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outlineLevel="1" x14ac:dyDescent="0.2">
      <c r="A45" s="31"/>
      <c r="B45" s="32"/>
      <c r="C45" s="365" t="s">
        <v>5749</v>
      </c>
      <c r="D45" s="366"/>
      <c r="E45" s="366"/>
      <c r="F45" s="366"/>
      <c r="G45" s="366"/>
      <c r="H45" s="34"/>
      <c r="I45" s="34"/>
      <c r="J45" s="34"/>
      <c r="K45" s="34"/>
      <c r="L45" s="34"/>
      <c r="M45" s="34"/>
      <c r="N45" s="33"/>
      <c r="O45" s="33"/>
      <c r="P45" s="33"/>
      <c r="Q45" s="33"/>
      <c r="R45" s="34"/>
      <c r="S45" s="34"/>
      <c r="T45" s="34"/>
      <c r="U45" s="34"/>
      <c r="V45" s="34"/>
      <c r="W45" s="34"/>
      <c r="X45" s="34"/>
      <c r="Y45" s="24"/>
      <c r="Z45" s="24"/>
      <c r="AA45" s="24"/>
      <c r="AB45" s="24"/>
      <c r="AC45" s="24"/>
      <c r="AD45" s="24"/>
      <c r="AE45" s="24"/>
      <c r="AF45" s="24"/>
      <c r="AG45" s="24" t="s">
        <v>153</v>
      </c>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outlineLevel="1" x14ac:dyDescent="0.2">
      <c r="A46" s="31"/>
      <c r="B46" s="32"/>
      <c r="C46" s="373" t="s">
        <v>5750</v>
      </c>
      <c r="D46" s="374"/>
      <c r="E46" s="374"/>
      <c r="F46" s="374"/>
      <c r="G46" s="374"/>
      <c r="H46" s="34"/>
      <c r="I46" s="34"/>
      <c r="J46" s="34"/>
      <c r="K46" s="34"/>
      <c r="L46" s="34"/>
      <c r="M46" s="34"/>
      <c r="N46" s="33"/>
      <c r="O46" s="33"/>
      <c r="P46" s="33"/>
      <c r="Q46" s="33"/>
      <c r="R46" s="34"/>
      <c r="S46" s="34"/>
      <c r="T46" s="34"/>
      <c r="U46" s="34"/>
      <c r="V46" s="34"/>
      <c r="W46" s="34"/>
      <c r="X46" s="34"/>
      <c r="Y46" s="24"/>
      <c r="Z46" s="24"/>
      <c r="AA46" s="24"/>
      <c r="AB46" s="24"/>
      <c r="AC46" s="24"/>
      <c r="AD46" s="24"/>
      <c r="AE46" s="24"/>
      <c r="AF46" s="24"/>
      <c r="AG46" s="24" t="s">
        <v>153</v>
      </c>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outlineLevel="1" x14ac:dyDescent="0.2">
      <c r="A47" s="31"/>
      <c r="B47" s="32"/>
      <c r="C47" s="373" t="s">
        <v>5751</v>
      </c>
      <c r="D47" s="374"/>
      <c r="E47" s="374"/>
      <c r="F47" s="374"/>
      <c r="G47" s="374"/>
      <c r="H47" s="34"/>
      <c r="I47" s="34"/>
      <c r="J47" s="34"/>
      <c r="K47" s="34"/>
      <c r="L47" s="34"/>
      <c r="M47" s="34"/>
      <c r="N47" s="33"/>
      <c r="O47" s="33"/>
      <c r="P47" s="33"/>
      <c r="Q47" s="33"/>
      <c r="R47" s="34"/>
      <c r="S47" s="34"/>
      <c r="T47" s="34"/>
      <c r="U47" s="34"/>
      <c r="V47" s="34"/>
      <c r="W47" s="34"/>
      <c r="X47" s="34"/>
      <c r="Y47" s="24"/>
      <c r="Z47" s="24"/>
      <c r="AA47" s="24"/>
      <c r="AB47" s="24"/>
      <c r="AC47" s="24"/>
      <c r="AD47" s="24"/>
      <c r="AE47" s="24"/>
      <c r="AF47" s="24"/>
      <c r="AG47" s="24" t="s">
        <v>153</v>
      </c>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outlineLevel="1" x14ac:dyDescent="0.2">
      <c r="A48" s="31"/>
      <c r="B48" s="32"/>
      <c r="C48" s="373" t="s">
        <v>5752</v>
      </c>
      <c r="D48" s="374"/>
      <c r="E48" s="374"/>
      <c r="F48" s="374"/>
      <c r="G48" s="374"/>
      <c r="H48" s="34"/>
      <c r="I48" s="34"/>
      <c r="J48" s="34"/>
      <c r="K48" s="34"/>
      <c r="L48" s="34"/>
      <c r="M48" s="34"/>
      <c r="N48" s="33"/>
      <c r="O48" s="33"/>
      <c r="P48" s="33"/>
      <c r="Q48" s="33"/>
      <c r="R48" s="34"/>
      <c r="S48" s="34"/>
      <c r="T48" s="34"/>
      <c r="U48" s="34"/>
      <c r="V48" s="34"/>
      <c r="W48" s="34"/>
      <c r="X48" s="34"/>
      <c r="Y48" s="24"/>
      <c r="Z48" s="24"/>
      <c r="AA48" s="24"/>
      <c r="AB48" s="24"/>
      <c r="AC48" s="24"/>
      <c r="AD48" s="24"/>
      <c r="AE48" s="24"/>
      <c r="AF48" s="24"/>
      <c r="AG48" s="24" t="s">
        <v>153</v>
      </c>
      <c r="AH48" s="24"/>
      <c r="AI48" s="24"/>
      <c r="AJ48" s="24"/>
      <c r="AK48" s="24"/>
      <c r="AL48" s="24"/>
      <c r="AM48" s="24"/>
      <c r="AN48" s="24"/>
      <c r="AO48" s="24"/>
      <c r="AP48" s="24"/>
      <c r="AQ48" s="24"/>
      <c r="AR48" s="24"/>
      <c r="AS48" s="24"/>
      <c r="AT48" s="24"/>
      <c r="AU48" s="24"/>
      <c r="AV48" s="24"/>
      <c r="AW48" s="24"/>
      <c r="AX48" s="24"/>
      <c r="AY48" s="24"/>
      <c r="AZ48" s="24"/>
      <c r="BA48" s="50" t="str">
        <f>C48</f>
        <v>- dvousložkový flexibilní polymerní silnovrstvý nátěr neobsahující rozpouštědla zušlechtěný plasty 3,7 kg/m2</v>
      </c>
      <c r="BB48" s="24"/>
      <c r="BC48" s="24"/>
      <c r="BD48" s="24"/>
      <c r="BE48" s="24"/>
      <c r="BF48" s="24"/>
      <c r="BG48" s="24"/>
      <c r="BH48" s="24"/>
    </row>
    <row r="49" spans="1:60" outlineLevel="1" x14ac:dyDescent="0.2">
      <c r="A49" s="31"/>
      <c r="B49" s="32"/>
      <c r="C49" s="71" t="s">
        <v>9499</v>
      </c>
      <c r="D49" s="64"/>
      <c r="E49" s="65">
        <v>173.3665</v>
      </c>
      <c r="F49" s="34"/>
      <c r="G49" s="34"/>
      <c r="H49" s="34"/>
      <c r="I49" s="34"/>
      <c r="J49" s="34"/>
      <c r="K49" s="34"/>
      <c r="L49" s="34"/>
      <c r="M49" s="34"/>
      <c r="N49" s="33"/>
      <c r="O49" s="33"/>
      <c r="P49" s="33"/>
      <c r="Q49" s="33"/>
      <c r="R49" s="34"/>
      <c r="S49" s="34"/>
      <c r="T49" s="34"/>
      <c r="U49" s="34"/>
      <c r="V49" s="34"/>
      <c r="W49" s="34"/>
      <c r="X49" s="34"/>
      <c r="Y49" s="24"/>
      <c r="Z49" s="24"/>
      <c r="AA49" s="24"/>
      <c r="AB49" s="24"/>
      <c r="AC49" s="24"/>
      <c r="AD49" s="24"/>
      <c r="AE49" s="24"/>
      <c r="AF49" s="24"/>
      <c r="AG49" s="24" t="s">
        <v>176</v>
      </c>
      <c r="AH49" s="24">
        <v>0</v>
      </c>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ht="22.5" outlineLevel="1" x14ac:dyDescent="0.2">
      <c r="A50" s="31"/>
      <c r="B50" s="32"/>
      <c r="C50" s="71" t="s">
        <v>9500</v>
      </c>
      <c r="D50" s="64"/>
      <c r="E50" s="65">
        <v>214.87485000000001</v>
      </c>
      <c r="F50" s="34"/>
      <c r="G50" s="34"/>
      <c r="H50" s="34"/>
      <c r="I50" s="34"/>
      <c r="J50" s="34"/>
      <c r="K50" s="34"/>
      <c r="L50" s="34"/>
      <c r="M50" s="34"/>
      <c r="N50" s="33"/>
      <c r="O50" s="33"/>
      <c r="P50" s="33"/>
      <c r="Q50" s="33"/>
      <c r="R50" s="34"/>
      <c r="S50" s="34"/>
      <c r="T50" s="34"/>
      <c r="U50" s="34"/>
      <c r="V50" s="34"/>
      <c r="W50" s="34"/>
      <c r="X50" s="34"/>
      <c r="Y50" s="24"/>
      <c r="Z50" s="24"/>
      <c r="AA50" s="24"/>
      <c r="AB50" s="24"/>
      <c r="AC50" s="24"/>
      <c r="AD50" s="24"/>
      <c r="AE50" s="24"/>
      <c r="AF50" s="24"/>
      <c r="AG50" s="24" t="s">
        <v>176</v>
      </c>
      <c r="AH50" s="24">
        <v>0</v>
      </c>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row r="51" spans="1:60" outlineLevel="1" x14ac:dyDescent="0.2">
      <c r="A51" s="43">
        <v>8</v>
      </c>
      <c r="B51" s="44" t="s">
        <v>5755</v>
      </c>
      <c r="C51" s="59" t="s">
        <v>5756</v>
      </c>
      <c r="D51" s="45" t="s">
        <v>4411</v>
      </c>
      <c r="E51" s="46">
        <v>97.271249999999995</v>
      </c>
      <c r="F51" s="47">
        <v>0</v>
      </c>
      <c r="G51" s="48">
        <f>ROUND(E51*F51,2)</f>
        <v>0</v>
      </c>
      <c r="H51" s="47">
        <v>0</v>
      </c>
      <c r="I51" s="48">
        <f>ROUND(E51*H51,2)</f>
        <v>0</v>
      </c>
      <c r="J51" s="47">
        <v>1610.71</v>
      </c>
      <c r="K51" s="48">
        <f>ROUND(E51*J51,2)</f>
        <v>156675.78</v>
      </c>
      <c r="L51" s="48">
        <v>21</v>
      </c>
      <c r="M51" s="48">
        <f>G51*(1+L51/100)</f>
        <v>0</v>
      </c>
      <c r="N51" s="46">
        <v>1.295E-2</v>
      </c>
      <c r="O51" s="46">
        <f>ROUND(E51*N51,2)</f>
        <v>1.26</v>
      </c>
      <c r="P51" s="46">
        <v>0</v>
      </c>
      <c r="Q51" s="46">
        <f>ROUND(E51*P51,2)</f>
        <v>0</v>
      </c>
      <c r="R51" s="48"/>
      <c r="S51" s="48" t="s">
        <v>166</v>
      </c>
      <c r="T51" s="49" t="s">
        <v>152</v>
      </c>
      <c r="U51" s="34">
        <v>0</v>
      </c>
      <c r="V51" s="34">
        <f>ROUND(E51*U51,2)</f>
        <v>0</v>
      </c>
      <c r="W51" s="34"/>
      <c r="X51" s="34" t="s">
        <v>173</v>
      </c>
      <c r="Y51" s="24"/>
      <c r="Z51" s="24"/>
      <c r="AA51" s="24"/>
      <c r="AB51" s="24"/>
      <c r="AC51" s="24"/>
      <c r="AD51" s="24"/>
      <c r="AE51" s="24"/>
      <c r="AF51" s="24"/>
      <c r="AG51" s="24" t="s">
        <v>174</v>
      </c>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row>
    <row r="52" spans="1:60" outlineLevel="1" x14ac:dyDescent="0.2">
      <c r="A52" s="31"/>
      <c r="B52" s="32"/>
      <c r="C52" s="365" t="s">
        <v>5749</v>
      </c>
      <c r="D52" s="366"/>
      <c r="E52" s="366"/>
      <c r="F52" s="366"/>
      <c r="G52" s="366"/>
      <c r="H52" s="34"/>
      <c r="I52" s="34"/>
      <c r="J52" s="34"/>
      <c r="K52" s="34"/>
      <c r="L52" s="34"/>
      <c r="M52" s="34"/>
      <c r="N52" s="33"/>
      <c r="O52" s="33"/>
      <c r="P52" s="33"/>
      <c r="Q52" s="33"/>
      <c r="R52" s="34"/>
      <c r="S52" s="34"/>
      <c r="T52" s="34"/>
      <c r="U52" s="34"/>
      <c r="V52" s="34"/>
      <c r="W52" s="34"/>
      <c r="X52" s="34"/>
      <c r="Y52" s="24"/>
      <c r="Z52" s="24"/>
      <c r="AA52" s="24"/>
      <c r="AB52" s="24"/>
      <c r="AC52" s="24"/>
      <c r="AD52" s="24"/>
      <c r="AE52" s="24"/>
      <c r="AF52" s="24"/>
      <c r="AG52" s="24" t="s">
        <v>153</v>
      </c>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row>
    <row r="53" spans="1:60" outlineLevel="1" x14ac:dyDescent="0.2">
      <c r="A53" s="31"/>
      <c r="B53" s="32"/>
      <c r="C53" s="373" t="s">
        <v>5750</v>
      </c>
      <c r="D53" s="374"/>
      <c r="E53" s="374"/>
      <c r="F53" s="374"/>
      <c r="G53" s="374"/>
      <c r="H53" s="34"/>
      <c r="I53" s="34"/>
      <c r="J53" s="34"/>
      <c r="K53" s="34"/>
      <c r="L53" s="34"/>
      <c r="M53" s="34"/>
      <c r="N53" s="33"/>
      <c r="O53" s="33"/>
      <c r="P53" s="33"/>
      <c r="Q53" s="33"/>
      <c r="R53" s="34"/>
      <c r="S53" s="34"/>
      <c r="T53" s="34"/>
      <c r="U53" s="34"/>
      <c r="V53" s="34"/>
      <c r="W53" s="34"/>
      <c r="X53" s="34"/>
      <c r="Y53" s="24"/>
      <c r="Z53" s="24"/>
      <c r="AA53" s="24"/>
      <c r="AB53" s="24"/>
      <c r="AC53" s="24"/>
      <c r="AD53" s="24"/>
      <c r="AE53" s="24"/>
      <c r="AF53" s="24"/>
      <c r="AG53" s="24" t="s">
        <v>153</v>
      </c>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row>
    <row r="54" spans="1:60" outlineLevel="1" x14ac:dyDescent="0.2">
      <c r="A54" s="31"/>
      <c r="B54" s="32"/>
      <c r="C54" s="373" t="s">
        <v>5751</v>
      </c>
      <c r="D54" s="374"/>
      <c r="E54" s="374"/>
      <c r="F54" s="374"/>
      <c r="G54" s="374"/>
      <c r="H54" s="34"/>
      <c r="I54" s="34"/>
      <c r="J54" s="34"/>
      <c r="K54" s="34"/>
      <c r="L54" s="34"/>
      <c r="M54" s="34"/>
      <c r="N54" s="33"/>
      <c r="O54" s="33"/>
      <c r="P54" s="33"/>
      <c r="Q54" s="33"/>
      <c r="R54" s="34"/>
      <c r="S54" s="34"/>
      <c r="T54" s="34"/>
      <c r="U54" s="34"/>
      <c r="V54" s="34"/>
      <c r="W54" s="34"/>
      <c r="X54" s="34"/>
      <c r="Y54" s="24"/>
      <c r="Z54" s="24"/>
      <c r="AA54" s="24"/>
      <c r="AB54" s="24"/>
      <c r="AC54" s="24"/>
      <c r="AD54" s="24"/>
      <c r="AE54" s="24"/>
      <c r="AF54" s="24"/>
      <c r="AG54" s="24" t="s">
        <v>153</v>
      </c>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row>
    <row r="55" spans="1:60" outlineLevel="1" x14ac:dyDescent="0.2">
      <c r="A55" s="31"/>
      <c r="B55" s="32"/>
      <c r="C55" s="373" t="s">
        <v>5757</v>
      </c>
      <c r="D55" s="374"/>
      <c r="E55" s="374"/>
      <c r="F55" s="374"/>
      <c r="G55" s="374"/>
      <c r="H55" s="34"/>
      <c r="I55" s="34"/>
      <c r="J55" s="34"/>
      <c r="K55" s="34"/>
      <c r="L55" s="34"/>
      <c r="M55" s="34"/>
      <c r="N55" s="33"/>
      <c r="O55" s="33"/>
      <c r="P55" s="33"/>
      <c r="Q55" s="33"/>
      <c r="R55" s="34"/>
      <c r="S55" s="34"/>
      <c r="T55" s="34"/>
      <c r="U55" s="34"/>
      <c r="V55" s="34"/>
      <c r="W55" s="34"/>
      <c r="X55" s="34"/>
      <c r="Y55" s="24"/>
      <c r="Z55" s="24"/>
      <c r="AA55" s="24"/>
      <c r="AB55" s="24"/>
      <c r="AC55" s="24"/>
      <c r="AD55" s="24"/>
      <c r="AE55" s="24"/>
      <c r="AF55" s="24"/>
      <c r="AG55" s="24" t="s">
        <v>153</v>
      </c>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row>
    <row r="56" spans="1:60" outlineLevel="1" x14ac:dyDescent="0.2">
      <c r="A56" s="31"/>
      <c r="B56" s="32"/>
      <c r="C56" s="71" t="s">
        <v>9501</v>
      </c>
      <c r="D56" s="64"/>
      <c r="E56" s="65">
        <v>7.83</v>
      </c>
      <c r="F56" s="34"/>
      <c r="G56" s="34"/>
      <c r="H56" s="34"/>
      <c r="I56" s="34"/>
      <c r="J56" s="34"/>
      <c r="K56" s="34"/>
      <c r="L56" s="34"/>
      <c r="M56" s="34"/>
      <c r="N56" s="33"/>
      <c r="O56" s="33"/>
      <c r="P56" s="33"/>
      <c r="Q56" s="33"/>
      <c r="R56" s="34"/>
      <c r="S56" s="34"/>
      <c r="T56" s="34"/>
      <c r="U56" s="34"/>
      <c r="V56" s="34"/>
      <c r="W56" s="34"/>
      <c r="X56" s="34"/>
      <c r="Y56" s="24"/>
      <c r="Z56" s="24"/>
      <c r="AA56" s="24"/>
      <c r="AB56" s="24"/>
      <c r="AC56" s="24"/>
      <c r="AD56" s="24"/>
      <c r="AE56" s="24"/>
      <c r="AF56" s="24"/>
      <c r="AG56" s="24" t="s">
        <v>176</v>
      </c>
      <c r="AH56" s="24">
        <v>0</v>
      </c>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row>
    <row r="57" spans="1:60" outlineLevel="1" x14ac:dyDescent="0.2">
      <c r="A57" s="31"/>
      <c r="B57" s="32"/>
      <c r="C57" s="71" t="s">
        <v>9502</v>
      </c>
      <c r="D57" s="64"/>
      <c r="E57" s="65">
        <v>7.37</v>
      </c>
      <c r="F57" s="34"/>
      <c r="G57" s="34"/>
      <c r="H57" s="34"/>
      <c r="I57" s="34"/>
      <c r="J57" s="34"/>
      <c r="K57" s="34"/>
      <c r="L57" s="34"/>
      <c r="M57" s="34"/>
      <c r="N57" s="33"/>
      <c r="O57" s="33"/>
      <c r="P57" s="33"/>
      <c r="Q57" s="33"/>
      <c r="R57" s="34"/>
      <c r="S57" s="34"/>
      <c r="T57" s="34"/>
      <c r="U57" s="34"/>
      <c r="V57" s="34"/>
      <c r="W57" s="34"/>
      <c r="X57" s="34"/>
      <c r="Y57" s="24"/>
      <c r="Z57" s="24"/>
      <c r="AA57" s="24"/>
      <c r="AB57" s="24"/>
      <c r="AC57" s="24"/>
      <c r="AD57" s="24"/>
      <c r="AE57" s="24"/>
      <c r="AF57" s="24"/>
      <c r="AG57" s="24" t="s">
        <v>176</v>
      </c>
      <c r="AH57" s="24">
        <v>0</v>
      </c>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row>
    <row r="58" spans="1:60" outlineLevel="1" x14ac:dyDescent="0.2">
      <c r="A58" s="31"/>
      <c r="B58" s="32"/>
      <c r="C58" s="71" t="s">
        <v>9503</v>
      </c>
      <c r="D58" s="64"/>
      <c r="E58" s="65">
        <v>8.85</v>
      </c>
      <c r="F58" s="34"/>
      <c r="G58" s="34"/>
      <c r="H58" s="34"/>
      <c r="I58" s="34"/>
      <c r="J58" s="34"/>
      <c r="K58" s="34"/>
      <c r="L58" s="34"/>
      <c r="M58" s="34"/>
      <c r="N58" s="33"/>
      <c r="O58" s="33"/>
      <c r="P58" s="33"/>
      <c r="Q58" s="33"/>
      <c r="R58" s="34"/>
      <c r="S58" s="34"/>
      <c r="T58" s="34"/>
      <c r="U58" s="34"/>
      <c r="V58" s="34"/>
      <c r="W58" s="34"/>
      <c r="X58" s="34"/>
      <c r="Y58" s="24"/>
      <c r="Z58" s="24"/>
      <c r="AA58" s="24"/>
      <c r="AB58" s="24"/>
      <c r="AC58" s="24"/>
      <c r="AD58" s="24"/>
      <c r="AE58" s="24"/>
      <c r="AF58" s="24"/>
      <c r="AG58" s="24" t="s">
        <v>176</v>
      </c>
      <c r="AH58" s="24">
        <v>0</v>
      </c>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row>
    <row r="59" spans="1:60" ht="33.75" outlineLevel="1" x14ac:dyDescent="0.2">
      <c r="A59" s="31"/>
      <c r="B59" s="32"/>
      <c r="C59" s="71" t="s">
        <v>9504</v>
      </c>
      <c r="D59" s="64"/>
      <c r="E59" s="65">
        <v>8.8699999999999992</v>
      </c>
      <c r="F59" s="34"/>
      <c r="G59" s="34"/>
      <c r="H59" s="34"/>
      <c r="I59" s="34"/>
      <c r="J59" s="34"/>
      <c r="K59" s="34"/>
      <c r="L59" s="34"/>
      <c r="M59" s="34"/>
      <c r="N59" s="33"/>
      <c r="O59" s="33"/>
      <c r="P59" s="33"/>
      <c r="Q59" s="33"/>
      <c r="R59" s="34"/>
      <c r="S59" s="34"/>
      <c r="T59" s="34"/>
      <c r="U59" s="34"/>
      <c r="V59" s="34"/>
      <c r="W59" s="34"/>
      <c r="X59" s="34"/>
      <c r="Y59" s="24"/>
      <c r="Z59" s="24"/>
      <c r="AA59" s="24"/>
      <c r="AB59" s="24"/>
      <c r="AC59" s="24"/>
      <c r="AD59" s="24"/>
      <c r="AE59" s="24"/>
      <c r="AF59" s="24"/>
      <c r="AG59" s="24" t="s">
        <v>176</v>
      </c>
      <c r="AH59" s="24">
        <v>0</v>
      </c>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row>
    <row r="60" spans="1:60" outlineLevel="1" x14ac:dyDescent="0.2">
      <c r="A60" s="31"/>
      <c r="B60" s="32"/>
      <c r="C60" s="71" t="s">
        <v>9505</v>
      </c>
      <c r="D60" s="64"/>
      <c r="E60" s="65">
        <v>7.25</v>
      </c>
      <c r="F60" s="34"/>
      <c r="G60" s="34"/>
      <c r="H60" s="34"/>
      <c r="I60" s="34"/>
      <c r="J60" s="34"/>
      <c r="K60" s="34"/>
      <c r="L60" s="34"/>
      <c r="M60" s="34"/>
      <c r="N60" s="33"/>
      <c r="O60" s="33"/>
      <c r="P60" s="33"/>
      <c r="Q60" s="33"/>
      <c r="R60" s="34"/>
      <c r="S60" s="34"/>
      <c r="T60" s="34"/>
      <c r="U60" s="34"/>
      <c r="V60" s="34"/>
      <c r="W60" s="34"/>
      <c r="X60" s="34"/>
      <c r="Y60" s="24"/>
      <c r="Z60" s="24"/>
      <c r="AA60" s="24"/>
      <c r="AB60" s="24"/>
      <c r="AC60" s="24"/>
      <c r="AD60" s="24"/>
      <c r="AE60" s="24"/>
      <c r="AF60" s="24"/>
      <c r="AG60" s="24" t="s">
        <v>176</v>
      </c>
      <c r="AH60" s="24">
        <v>0</v>
      </c>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row>
    <row r="61" spans="1:60" outlineLevel="1" x14ac:dyDescent="0.2">
      <c r="A61" s="31"/>
      <c r="B61" s="32"/>
      <c r="C61" s="71" t="s">
        <v>9506</v>
      </c>
      <c r="D61" s="64"/>
      <c r="E61" s="65">
        <v>1.25</v>
      </c>
      <c r="F61" s="34"/>
      <c r="G61" s="34"/>
      <c r="H61" s="34"/>
      <c r="I61" s="34"/>
      <c r="J61" s="34"/>
      <c r="K61" s="34"/>
      <c r="L61" s="34"/>
      <c r="M61" s="34"/>
      <c r="N61" s="33"/>
      <c r="O61" s="33"/>
      <c r="P61" s="33"/>
      <c r="Q61" s="33"/>
      <c r="R61" s="34"/>
      <c r="S61" s="34"/>
      <c r="T61" s="34"/>
      <c r="U61" s="34"/>
      <c r="V61" s="34"/>
      <c r="W61" s="34"/>
      <c r="X61" s="34"/>
      <c r="Y61" s="24"/>
      <c r="Z61" s="24"/>
      <c r="AA61" s="24"/>
      <c r="AB61" s="24"/>
      <c r="AC61" s="24"/>
      <c r="AD61" s="24"/>
      <c r="AE61" s="24"/>
      <c r="AF61" s="24"/>
      <c r="AG61" s="24" t="s">
        <v>176</v>
      </c>
      <c r="AH61" s="24">
        <v>0</v>
      </c>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row>
    <row r="62" spans="1:60" outlineLevel="1" x14ac:dyDescent="0.2">
      <c r="A62" s="31"/>
      <c r="B62" s="32"/>
      <c r="C62" s="71" t="s">
        <v>9507</v>
      </c>
      <c r="D62" s="64"/>
      <c r="E62" s="65">
        <v>0.96</v>
      </c>
      <c r="F62" s="34"/>
      <c r="G62" s="34"/>
      <c r="H62" s="34"/>
      <c r="I62" s="34"/>
      <c r="J62" s="34"/>
      <c r="K62" s="34"/>
      <c r="L62" s="34"/>
      <c r="M62" s="34"/>
      <c r="N62" s="33"/>
      <c r="O62" s="33"/>
      <c r="P62" s="33"/>
      <c r="Q62" s="33"/>
      <c r="R62" s="34"/>
      <c r="S62" s="34"/>
      <c r="T62" s="34"/>
      <c r="U62" s="34"/>
      <c r="V62" s="34"/>
      <c r="W62" s="34"/>
      <c r="X62" s="34"/>
      <c r="Y62" s="24"/>
      <c r="Z62" s="24"/>
      <c r="AA62" s="24"/>
      <c r="AB62" s="24"/>
      <c r="AC62" s="24"/>
      <c r="AD62" s="24"/>
      <c r="AE62" s="24"/>
      <c r="AF62" s="24"/>
      <c r="AG62" s="24" t="s">
        <v>176</v>
      </c>
      <c r="AH62" s="24">
        <v>0</v>
      </c>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row>
    <row r="63" spans="1:60" outlineLevel="1" x14ac:dyDescent="0.2">
      <c r="A63" s="31"/>
      <c r="B63" s="32"/>
      <c r="C63" s="71" t="s">
        <v>9508</v>
      </c>
      <c r="D63" s="64"/>
      <c r="E63" s="65">
        <v>13.81</v>
      </c>
      <c r="F63" s="34"/>
      <c r="G63" s="34"/>
      <c r="H63" s="34"/>
      <c r="I63" s="34"/>
      <c r="J63" s="34"/>
      <c r="K63" s="34"/>
      <c r="L63" s="34"/>
      <c r="M63" s="34"/>
      <c r="N63" s="33"/>
      <c r="O63" s="33"/>
      <c r="P63" s="33"/>
      <c r="Q63" s="33"/>
      <c r="R63" s="34"/>
      <c r="S63" s="34"/>
      <c r="T63" s="34"/>
      <c r="U63" s="34"/>
      <c r="V63" s="34"/>
      <c r="W63" s="34"/>
      <c r="X63" s="34"/>
      <c r="Y63" s="24"/>
      <c r="Z63" s="24"/>
      <c r="AA63" s="24"/>
      <c r="AB63" s="24"/>
      <c r="AC63" s="24"/>
      <c r="AD63" s="24"/>
      <c r="AE63" s="24"/>
      <c r="AF63" s="24"/>
      <c r="AG63" s="24" t="s">
        <v>176</v>
      </c>
      <c r="AH63" s="24">
        <v>0</v>
      </c>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row>
    <row r="64" spans="1:60" outlineLevel="1" x14ac:dyDescent="0.2">
      <c r="A64" s="31"/>
      <c r="B64" s="32"/>
      <c r="C64" s="71" t="s">
        <v>9509</v>
      </c>
      <c r="D64" s="64"/>
      <c r="E64" s="65">
        <v>2.41</v>
      </c>
      <c r="F64" s="34"/>
      <c r="G64" s="34"/>
      <c r="H64" s="34"/>
      <c r="I64" s="34"/>
      <c r="J64" s="34"/>
      <c r="K64" s="34"/>
      <c r="L64" s="34"/>
      <c r="M64" s="34"/>
      <c r="N64" s="33"/>
      <c r="O64" s="33"/>
      <c r="P64" s="33"/>
      <c r="Q64" s="33"/>
      <c r="R64" s="34"/>
      <c r="S64" s="34"/>
      <c r="T64" s="34"/>
      <c r="U64" s="34"/>
      <c r="V64" s="34"/>
      <c r="W64" s="34"/>
      <c r="X64" s="34"/>
      <c r="Y64" s="24"/>
      <c r="Z64" s="24"/>
      <c r="AA64" s="24"/>
      <c r="AB64" s="24"/>
      <c r="AC64" s="24"/>
      <c r="AD64" s="24"/>
      <c r="AE64" s="24"/>
      <c r="AF64" s="24"/>
      <c r="AG64" s="24" t="s">
        <v>176</v>
      </c>
      <c r="AH64" s="24">
        <v>0</v>
      </c>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row>
    <row r="65" spans="1:60" outlineLevel="1" x14ac:dyDescent="0.2">
      <c r="A65" s="31"/>
      <c r="B65" s="32"/>
      <c r="C65" s="71" t="s">
        <v>9510</v>
      </c>
      <c r="D65" s="64"/>
      <c r="E65" s="65">
        <v>3.19</v>
      </c>
      <c r="F65" s="34"/>
      <c r="G65" s="34"/>
      <c r="H65" s="34"/>
      <c r="I65" s="34"/>
      <c r="J65" s="34"/>
      <c r="K65" s="34"/>
      <c r="L65" s="34"/>
      <c r="M65" s="34"/>
      <c r="N65" s="33"/>
      <c r="O65" s="33"/>
      <c r="P65" s="33"/>
      <c r="Q65" s="33"/>
      <c r="R65" s="34"/>
      <c r="S65" s="34"/>
      <c r="T65" s="34"/>
      <c r="U65" s="34"/>
      <c r="V65" s="34"/>
      <c r="W65" s="34"/>
      <c r="X65" s="34"/>
      <c r="Y65" s="24"/>
      <c r="Z65" s="24"/>
      <c r="AA65" s="24"/>
      <c r="AB65" s="24"/>
      <c r="AC65" s="24"/>
      <c r="AD65" s="24"/>
      <c r="AE65" s="24"/>
      <c r="AF65" s="24"/>
      <c r="AG65" s="24" t="s">
        <v>176</v>
      </c>
      <c r="AH65" s="24">
        <v>0</v>
      </c>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row>
    <row r="66" spans="1:60" outlineLevel="1" x14ac:dyDescent="0.2">
      <c r="A66" s="31"/>
      <c r="B66" s="32"/>
      <c r="C66" s="71" t="s">
        <v>9511</v>
      </c>
      <c r="D66" s="64"/>
      <c r="E66" s="65">
        <v>5.56</v>
      </c>
      <c r="F66" s="34"/>
      <c r="G66" s="34"/>
      <c r="H66" s="34"/>
      <c r="I66" s="34"/>
      <c r="J66" s="34"/>
      <c r="K66" s="34"/>
      <c r="L66" s="34"/>
      <c r="M66" s="34"/>
      <c r="N66" s="33"/>
      <c r="O66" s="33"/>
      <c r="P66" s="33"/>
      <c r="Q66" s="33"/>
      <c r="R66" s="34"/>
      <c r="S66" s="34"/>
      <c r="T66" s="34"/>
      <c r="U66" s="34"/>
      <c r="V66" s="34"/>
      <c r="W66" s="34"/>
      <c r="X66" s="34"/>
      <c r="Y66" s="24"/>
      <c r="Z66" s="24"/>
      <c r="AA66" s="24"/>
      <c r="AB66" s="24"/>
      <c r="AC66" s="24"/>
      <c r="AD66" s="24"/>
      <c r="AE66" s="24"/>
      <c r="AF66" s="24"/>
      <c r="AG66" s="24" t="s">
        <v>176</v>
      </c>
      <c r="AH66" s="24">
        <v>0</v>
      </c>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row>
    <row r="67" spans="1:60" outlineLevel="1" x14ac:dyDescent="0.2">
      <c r="A67" s="31"/>
      <c r="B67" s="32"/>
      <c r="C67" s="71" t="s">
        <v>9512</v>
      </c>
      <c r="D67" s="64"/>
      <c r="E67" s="65">
        <v>23.09</v>
      </c>
      <c r="F67" s="34"/>
      <c r="G67" s="34"/>
      <c r="H67" s="34"/>
      <c r="I67" s="34"/>
      <c r="J67" s="34"/>
      <c r="K67" s="34"/>
      <c r="L67" s="34"/>
      <c r="M67" s="34"/>
      <c r="N67" s="33"/>
      <c r="O67" s="33"/>
      <c r="P67" s="33"/>
      <c r="Q67" s="33"/>
      <c r="R67" s="34"/>
      <c r="S67" s="34"/>
      <c r="T67" s="34"/>
      <c r="U67" s="34"/>
      <c r="V67" s="34"/>
      <c r="W67" s="34"/>
      <c r="X67" s="34"/>
      <c r="Y67" s="24"/>
      <c r="Z67" s="24"/>
      <c r="AA67" s="24"/>
      <c r="AB67" s="24"/>
      <c r="AC67" s="24"/>
      <c r="AD67" s="24"/>
      <c r="AE67" s="24"/>
      <c r="AF67" s="24"/>
      <c r="AG67" s="24" t="s">
        <v>176</v>
      </c>
      <c r="AH67" s="24">
        <v>0</v>
      </c>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row>
    <row r="68" spans="1:60" outlineLevel="1" x14ac:dyDescent="0.2">
      <c r="A68" s="31"/>
      <c r="B68" s="32"/>
      <c r="C68" s="71" t="s">
        <v>9513</v>
      </c>
      <c r="D68" s="64"/>
      <c r="E68" s="65">
        <v>6.25</v>
      </c>
      <c r="F68" s="34"/>
      <c r="G68" s="34"/>
      <c r="H68" s="34"/>
      <c r="I68" s="34"/>
      <c r="J68" s="34"/>
      <c r="K68" s="34"/>
      <c r="L68" s="34"/>
      <c r="M68" s="34"/>
      <c r="N68" s="33"/>
      <c r="O68" s="33"/>
      <c r="P68" s="33"/>
      <c r="Q68" s="33"/>
      <c r="R68" s="34"/>
      <c r="S68" s="34"/>
      <c r="T68" s="34"/>
      <c r="U68" s="34"/>
      <c r="V68" s="34"/>
      <c r="W68" s="34"/>
      <c r="X68" s="34"/>
      <c r="Y68" s="24"/>
      <c r="Z68" s="24"/>
      <c r="AA68" s="24"/>
      <c r="AB68" s="24"/>
      <c r="AC68" s="24"/>
      <c r="AD68" s="24"/>
      <c r="AE68" s="24"/>
      <c r="AF68" s="24"/>
      <c r="AG68" s="24" t="s">
        <v>176</v>
      </c>
      <c r="AH68" s="24">
        <v>0</v>
      </c>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row>
    <row r="69" spans="1:60" outlineLevel="1" x14ac:dyDescent="0.2">
      <c r="A69" s="31"/>
      <c r="B69" s="32"/>
      <c r="C69" s="71" t="s">
        <v>9514</v>
      </c>
      <c r="D69" s="64"/>
      <c r="E69" s="65">
        <v>0.6</v>
      </c>
      <c r="F69" s="34"/>
      <c r="G69" s="34"/>
      <c r="H69" s="34"/>
      <c r="I69" s="34"/>
      <c r="J69" s="34"/>
      <c r="K69" s="34"/>
      <c r="L69" s="34"/>
      <c r="M69" s="34"/>
      <c r="N69" s="33"/>
      <c r="O69" s="33"/>
      <c r="P69" s="33"/>
      <c r="Q69" s="33"/>
      <c r="R69" s="34"/>
      <c r="S69" s="34"/>
      <c r="T69" s="34"/>
      <c r="U69" s="34"/>
      <c r="V69" s="34"/>
      <c r="W69" s="34"/>
      <c r="X69" s="34"/>
      <c r="Y69" s="24"/>
      <c r="Z69" s="24"/>
      <c r="AA69" s="24"/>
      <c r="AB69" s="24"/>
      <c r="AC69" s="24"/>
      <c r="AD69" s="24"/>
      <c r="AE69" s="24"/>
      <c r="AF69" s="24"/>
      <c r="AG69" s="24" t="s">
        <v>176</v>
      </c>
      <c r="AH69" s="24">
        <v>0</v>
      </c>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row>
    <row r="70" spans="1:60" outlineLevel="1" x14ac:dyDescent="0.2">
      <c r="A70" s="43">
        <v>9</v>
      </c>
      <c r="B70" s="44" t="s">
        <v>5775</v>
      </c>
      <c r="C70" s="59" t="s">
        <v>5776</v>
      </c>
      <c r="D70" s="45" t="s">
        <v>5288</v>
      </c>
      <c r="E70" s="46">
        <v>144.435</v>
      </c>
      <c r="F70" s="47">
        <v>0</v>
      </c>
      <c r="G70" s="48">
        <f>ROUND(E70*F70,2)</f>
        <v>0</v>
      </c>
      <c r="H70" s="47">
        <v>0</v>
      </c>
      <c r="I70" s="48">
        <f>ROUND(E70*H70,2)</f>
        <v>0</v>
      </c>
      <c r="J70" s="47">
        <v>133.54</v>
      </c>
      <c r="K70" s="48">
        <f>ROUND(E70*J70,2)</f>
        <v>19287.849999999999</v>
      </c>
      <c r="L70" s="48">
        <v>21</v>
      </c>
      <c r="M70" s="48">
        <f>G70*(1+L70/100)</f>
        <v>0</v>
      </c>
      <c r="N70" s="46">
        <v>2E-3</v>
      </c>
      <c r="O70" s="46">
        <f>ROUND(E70*N70,2)</f>
        <v>0.28999999999999998</v>
      </c>
      <c r="P70" s="46">
        <v>0</v>
      </c>
      <c r="Q70" s="46">
        <f>ROUND(E70*P70,2)</f>
        <v>0</v>
      </c>
      <c r="R70" s="48"/>
      <c r="S70" s="48" t="s">
        <v>166</v>
      </c>
      <c r="T70" s="49" t="s">
        <v>152</v>
      </c>
      <c r="U70" s="34">
        <v>0</v>
      </c>
      <c r="V70" s="34">
        <f>ROUND(E70*U70,2)</f>
        <v>0</v>
      </c>
      <c r="W70" s="34"/>
      <c r="X70" s="34" t="s">
        <v>173</v>
      </c>
      <c r="Y70" s="24"/>
      <c r="Z70" s="24"/>
      <c r="AA70" s="24"/>
      <c r="AB70" s="24"/>
      <c r="AC70" s="24"/>
      <c r="AD70" s="24"/>
      <c r="AE70" s="24"/>
      <c r="AF70" s="24"/>
      <c r="AG70" s="24" t="s">
        <v>174</v>
      </c>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row>
    <row r="71" spans="1:60" outlineLevel="1" x14ac:dyDescent="0.2">
      <c r="A71" s="31"/>
      <c r="B71" s="32"/>
      <c r="C71" s="365" t="s">
        <v>5777</v>
      </c>
      <c r="D71" s="366"/>
      <c r="E71" s="366"/>
      <c r="F71" s="366"/>
      <c r="G71" s="366"/>
      <c r="H71" s="34"/>
      <c r="I71" s="34"/>
      <c r="J71" s="34"/>
      <c r="K71" s="34"/>
      <c r="L71" s="34"/>
      <c r="M71" s="34"/>
      <c r="N71" s="33"/>
      <c r="O71" s="33"/>
      <c r="P71" s="33"/>
      <c r="Q71" s="33"/>
      <c r="R71" s="34"/>
      <c r="S71" s="34"/>
      <c r="T71" s="34"/>
      <c r="U71" s="34"/>
      <c r="V71" s="34"/>
      <c r="W71" s="34"/>
      <c r="X71" s="34"/>
      <c r="Y71" s="24"/>
      <c r="Z71" s="24"/>
      <c r="AA71" s="24"/>
      <c r="AB71" s="24"/>
      <c r="AC71" s="24"/>
      <c r="AD71" s="24"/>
      <c r="AE71" s="24"/>
      <c r="AF71" s="24"/>
      <c r="AG71" s="24" t="s">
        <v>153</v>
      </c>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row>
    <row r="72" spans="1:60" outlineLevel="1" x14ac:dyDescent="0.2">
      <c r="A72" s="31"/>
      <c r="B72" s="32"/>
      <c r="C72" s="71" t="s">
        <v>9515</v>
      </c>
      <c r="D72" s="64"/>
      <c r="E72" s="65">
        <v>15.65</v>
      </c>
      <c r="F72" s="34"/>
      <c r="G72" s="34"/>
      <c r="H72" s="34"/>
      <c r="I72" s="34"/>
      <c r="J72" s="34"/>
      <c r="K72" s="34"/>
      <c r="L72" s="34"/>
      <c r="M72" s="34"/>
      <c r="N72" s="33"/>
      <c r="O72" s="33"/>
      <c r="P72" s="33"/>
      <c r="Q72" s="33"/>
      <c r="R72" s="34"/>
      <c r="S72" s="34"/>
      <c r="T72" s="34"/>
      <c r="U72" s="34"/>
      <c r="V72" s="34"/>
      <c r="W72" s="34"/>
      <c r="X72" s="34"/>
      <c r="Y72" s="24"/>
      <c r="Z72" s="24"/>
      <c r="AA72" s="24"/>
      <c r="AB72" s="24"/>
      <c r="AC72" s="24"/>
      <c r="AD72" s="24"/>
      <c r="AE72" s="24"/>
      <c r="AF72" s="24"/>
      <c r="AG72" s="24" t="s">
        <v>176</v>
      </c>
      <c r="AH72" s="24">
        <v>0</v>
      </c>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row>
    <row r="73" spans="1:60" outlineLevel="1" x14ac:dyDescent="0.2">
      <c r="A73" s="31"/>
      <c r="B73" s="32"/>
      <c r="C73" s="71" t="s">
        <v>9516</v>
      </c>
      <c r="D73" s="64"/>
      <c r="E73" s="65">
        <v>14.74</v>
      </c>
      <c r="F73" s="34"/>
      <c r="G73" s="34"/>
      <c r="H73" s="34"/>
      <c r="I73" s="34"/>
      <c r="J73" s="34"/>
      <c r="K73" s="34"/>
      <c r="L73" s="34"/>
      <c r="M73" s="34"/>
      <c r="N73" s="33"/>
      <c r="O73" s="33"/>
      <c r="P73" s="33"/>
      <c r="Q73" s="33"/>
      <c r="R73" s="34"/>
      <c r="S73" s="34"/>
      <c r="T73" s="34"/>
      <c r="U73" s="34"/>
      <c r="V73" s="34"/>
      <c r="W73" s="34"/>
      <c r="X73" s="34"/>
      <c r="Y73" s="24"/>
      <c r="Z73" s="24"/>
      <c r="AA73" s="24"/>
      <c r="AB73" s="24"/>
      <c r="AC73" s="24"/>
      <c r="AD73" s="24"/>
      <c r="AE73" s="24"/>
      <c r="AF73" s="24"/>
      <c r="AG73" s="24" t="s">
        <v>176</v>
      </c>
      <c r="AH73" s="24">
        <v>0</v>
      </c>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row>
    <row r="74" spans="1:60" outlineLevel="1" x14ac:dyDescent="0.2">
      <c r="A74" s="31"/>
      <c r="B74" s="32"/>
      <c r="C74" s="71" t="s">
        <v>9517</v>
      </c>
      <c r="D74" s="64"/>
      <c r="E74" s="65">
        <v>17.7</v>
      </c>
      <c r="F74" s="34"/>
      <c r="G74" s="34"/>
      <c r="H74" s="34"/>
      <c r="I74" s="34"/>
      <c r="J74" s="34"/>
      <c r="K74" s="34"/>
      <c r="L74" s="34"/>
      <c r="M74" s="34"/>
      <c r="N74" s="33"/>
      <c r="O74" s="33"/>
      <c r="P74" s="33"/>
      <c r="Q74" s="33"/>
      <c r="R74" s="34"/>
      <c r="S74" s="34"/>
      <c r="T74" s="34"/>
      <c r="U74" s="34"/>
      <c r="V74" s="34"/>
      <c r="W74" s="34"/>
      <c r="X74" s="34"/>
      <c r="Y74" s="24"/>
      <c r="Z74" s="24"/>
      <c r="AA74" s="24"/>
      <c r="AB74" s="24"/>
      <c r="AC74" s="24"/>
      <c r="AD74" s="24"/>
      <c r="AE74" s="24"/>
      <c r="AF74" s="24"/>
      <c r="AG74" s="24" t="s">
        <v>176</v>
      </c>
      <c r="AH74" s="24">
        <v>0</v>
      </c>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row>
    <row r="75" spans="1:60" ht="33.75" outlineLevel="1" x14ac:dyDescent="0.2">
      <c r="A75" s="31"/>
      <c r="B75" s="32"/>
      <c r="C75" s="71" t="s">
        <v>9518</v>
      </c>
      <c r="D75" s="64"/>
      <c r="E75" s="65">
        <v>17.73</v>
      </c>
      <c r="F75" s="34"/>
      <c r="G75" s="34"/>
      <c r="H75" s="34"/>
      <c r="I75" s="34"/>
      <c r="J75" s="34"/>
      <c r="K75" s="34"/>
      <c r="L75" s="34"/>
      <c r="M75" s="34"/>
      <c r="N75" s="33"/>
      <c r="O75" s="33"/>
      <c r="P75" s="33"/>
      <c r="Q75" s="33"/>
      <c r="R75" s="34"/>
      <c r="S75" s="34"/>
      <c r="T75" s="34"/>
      <c r="U75" s="34"/>
      <c r="V75" s="34"/>
      <c r="W75" s="34"/>
      <c r="X75" s="34"/>
      <c r="Y75" s="24"/>
      <c r="Z75" s="24"/>
      <c r="AA75" s="24"/>
      <c r="AB75" s="24"/>
      <c r="AC75" s="24"/>
      <c r="AD75" s="24"/>
      <c r="AE75" s="24"/>
      <c r="AF75" s="24"/>
      <c r="AG75" s="24" t="s">
        <v>176</v>
      </c>
      <c r="AH75" s="24">
        <v>0</v>
      </c>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1:60" outlineLevel="1" x14ac:dyDescent="0.2">
      <c r="A76" s="31"/>
      <c r="B76" s="32"/>
      <c r="C76" s="71" t="s">
        <v>9519</v>
      </c>
      <c r="D76" s="64"/>
      <c r="E76" s="65">
        <v>14.5</v>
      </c>
      <c r="F76" s="34"/>
      <c r="G76" s="34"/>
      <c r="H76" s="34"/>
      <c r="I76" s="34"/>
      <c r="J76" s="34"/>
      <c r="K76" s="34"/>
      <c r="L76" s="34"/>
      <c r="M76" s="34"/>
      <c r="N76" s="33"/>
      <c r="O76" s="33"/>
      <c r="P76" s="33"/>
      <c r="Q76" s="33"/>
      <c r="R76" s="34"/>
      <c r="S76" s="34"/>
      <c r="T76" s="34"/>
      <c r="U76" s="34"/>
      <c r="V76" s="34"/>
      <c r="W76" s="34"/>
      <c r="X76" s="34"/>
      <c r="Y76" s="24"/>
      <c r="Z76" s="24"/>
      <c r="AA76" s="24"/>
      <c r="AB76" s="24"/>
      <c r="AC76" s="24"/>
      <c r="AD76" s="24"/>
      <c r="AE76" s="24"/>
      <c r="AF76" s="24"/>
      <c r="AG76" s="24" t="s">
        <v>176</v>
      </c>
      <c r="AH76" s="24">
        <v>0</v>
      </c>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row r="77" spans="1:60" outlineLevel="1" x14ac:dyDescent="0.2">
      <c r="A77" s="31"/>
      <c r="B77" s="32"/>
      <c r="C77" s="71" t="s">
        <v>9520</v>
      </c>
      <c r="D77" s="64"/>
      <c r="E77" s="65">
        <v>2.4900000000000002</v>
      </c>
      <c r="F77" s="34"/>
      <c r="G77" s="34"/>
      <c r="H77" s="34"/>
      <c r="I77" s="34"/>
      <c r="J77" s="34"/>
      <c r="K77" s="34"/>
      <c r="L77" s="34"/>
      <c r="M77" s="34"/>
      <c r="N77" s="33"/>
      <c r="O77" s="33"/>
      <c r="P77" s="33"/>
      <c r="Q77" s="33"/>
      <c r="R77" s="34"/>
      <c r="S77" s="34"/>
      <c r="T77" s="34"/>
      <c r="U77" s="34"/>
      <c r="V77" s="34"/>
      <c r="W77" s="34"/>
      <c r="X77" s="34"/>
      <c r="Y77" s="24"/>
      <c r="Z77" s="24"/>
      <c r="AA77" s="24"/>
      <c r="AB77" s="24"/>
      <c r="AC77" s="24"/>
      <c r="AD77" s="24"/>
      <c r="AE77" s="24"/>
      <c r="AF77" s="24"/>
      <c r="AG77" s="24" t="s">
        <v>176</v>
      </c>
      <c r="AH77" s="24">
        <v>0</v>
      </c>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row r="78" spans="1:60" outlineLevel="1" x14ac:dyDescent="0.2">
      <c r="A78" s="31"/>
      <c r="B78" s="32"/>
      <c r="C78" s="71" t="s">
        <v>9521</v>
      </c>
      <c r="D78" s="64"/>
      <c r="E78" s="65">
        <v>1.92</v>
      </c>
      <c r="F78" s="34"/>
      <c r="G78" s="34"/>
      <c r="H78" s="34"/>
      <c r="I78" s="34"/>
      <c r="J78" s="34"/>
      <c r="K78" s="34"/>
      <c r="L78" s="34"/>
      <c r="M78" s="34"/>
      <c r="N78" s="33"/>
      <c r="O78" s="33"/>
      <c r="P78" s="33"/>
      <c r="Q78" s="33"/>
      <c r="R78" s="34"/>
      <c r="S78" s="34"/>
      <c r="T78" s="34"/>
      <c r="U78" s="34"/>
      <c r="V78" s="34"/>
      <c r="W78" s="34"/>
      <c r="X78" s="34"/>
      <c r="Y78" s="24"/>
      <c r="Z78" s="24"/>
      <c r="AA78" s="24"/>
      <c r="AB78" s="24"/>
      <c r="AC78" s="24"/>
      <c r="AD78" s="24"/>
      <c r="AE78" s="24"/>
      <c r="AF78" s="24"/>
      <c r="AG78" s="24" t="s">
        <v>176</v>
      </c>
      <c r="AH78" s="24">
        <v>0</v>
      </c>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row>
    <row r="79" spans="1:60" outlineLevel="1" x14ac:dyDescent="0.2">
      <c r="A79" s="31"/>
      <c r="B79" s="32"/>
      <c r="C79" s="71" t="s">
        <v>9522</v>
      </c>
      <c r="D79" s="64"/>
      <c r="E79" s="65">
        <v>7.94</v>
      </c>
      <c r="F79" s="34"/>
      <c r="G79" s="34"/>
      <c r="H79" s="34"/>
      <c r="I79" s="34"/>
      <c r="J79" s="34"/>
      <c r="K79" s="34"/>
      <c r="L79" s="34"/>
      <c r="M79" s="34"/>
      <c r="N79" s="33"/>
      <c r="O79" s="33"/>
      <c r="P79" s="33"/>
      <c r="Q79" s="33"/>
      <c r="R79" s="34"/>
      <c r="S79" s="34"/>
      <c r="T79" s="34"/>
      <c r="U79" s="34"/>
      <c r="V79" s="34"/>
      <c r="W79" s="34"/>
      <c r="X79" s="34"/>
      <c r="Y79" s="24"/>
      <c r="Z79" s="24"/>
      <c r="AA79" s="24"/>
      <c r="AB79" s="24"/>
      <c r="AC79" s="24"/>
      <c r="AD79" s="24"/>
      <c r="AE79" s="24"/>
      <c r="AF79" s="24"/>
      <c r="AG79" s="24" t="s">
        <v>176</v>
      </c>
      <c r="AH79" s="24">
        <v>0</v>
      </c>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row>
    <row r="80" spans="1:60" outlineLevel="1" x14ac:dyDescent="0.2">
      <c r="A80" s="31"/>
      <c r="B80" s="32"/>
      <c r="C80" s="71" t="s">
        <v>9523</v>
      </c>
      <c r="D80" s="64"/>
      <c r="E80" s="65">
        <v>4.82</v>
      </c>
      <c r="F80" s="34"/>
      <c r="G80" s="34"/>
      <c r="H80" s="34"/>
      <c r="I80" s="34"/>
      <c r="J80" s="34"/>
      <c r="K80" s="34"/>
      <c r="L80" s="34"/>
      <c r="M80" s="34"/>
      <c r="N80" s="33"/>
      <c r="O80" s="33"/>
      <c r="P80" s="33"/>
      <c r="Q80" s="33"/>
      <c r="R80" s="34"/>
      <c r="S80" s="34"/>
      <c r="T80" s="34"/>
      <c r="U80" s="34"/>
      <c r="V80" s="34"/>
      <c r="W80" s="34"/>
      <c r="X80" s="34"/>
      <c r="Y80" s="24"/>
      <c r="Z80" s="24"/>
      <c r="AA80" s="24"/>
      <c r="AB80" s="24"/>
      <c r="AC80" s="24"/>
      <c r="AD80" s="24"/>
      <c r="AE80" s="24"/>
      <c r="AF80" s="24"/>
      <c r="AG80" s="24" t="s">
        <v>176</v>
      </c>
      <c r="AH80" s="24">
        <v>0</v>
      </c>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row>
    <row r="81" spans="1:60" outlineLevel="1" x14ac:dyDescent="0.2">
      <c r="A81" s="31"/>
      <c r="B81" s="32"/>
      <c r="C81" s="71" t="s">
        <v>9524</v>
      </c>
      <c r="D81" s="64"/>
      <c r="E81" s="65">
        <v>6.38</v>
      </c>
      <c r="F81" s="34"/>
      <c r="G81" s="34"/>
      <c r="H81" s="34"/>
      <c r="I81" s="34"/>
      <c r="J81" s="34"/>
      <c r="K81" s="34"/>
      <c r="L81" s="34"/>
      <c r="M81" s="34"/>
      <c r="N81" s="33"/>
      <c r="O81" s="33"/>
      <c r="P81" s="33"/>
      <c r="Q81" s="33"/>
      <c r="R81" s="34"/>
      <c r="S81" s="34"/>
      <c r="T81" s="34"/>
      <c r="U81" s="34"/>
      <c r="V81" s="34"/>
      <c r="W81" s="34"/>
      <c r="X81" s="34"/>
      <c r="Y81" s="24"/>
      <c r="Z81" s="24"/>
      <c r="AA81" s="24"/>
      <c r="AB81" s="24"/>
      <c r="AC81" s="24"/>
      <c r="AD81" s="24"/>
      <c r="AE81" s="24"/>
      <c r="AF81" s="24"/>
      <c r="AG81" s="24" t="s">
        <v>176</v>
      </c>
      <c r="AH81" s="24">
        <v>0</v>
      </c>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row>
    <row r="82" spans="1:60" outlineLevel="1" x14ac:dyDescent="0.2">
      <c r="A82" s="31"/>
      <c r="B82" s="32"/>
      <c r="C82" s="71" t="s">
        <v>9525</v>
      </c>
      <c r="D82" s="64"/>
      <c r="E82" s="65">
        <v>11.12</v>
      </c>
      <c r="F82" s="34"/>
      <c r="G82" s="34"/>
      <c r="H82" s="34"/>
      <c r="I82" s="34"/>
      <c r="J82" s="34"/>
      <c r="K82" s="34"/>
      <c r="L82" s="34"/>
      <c r="M82" s="34"/>
      <c r="N82" s="33"/>
      <c r="O82" s="33"/>
      <c r="P82" s="33"/>
      <c r="Q82" s="33"/>
      <c r="R82" s="34"/>
      <c r="S82" s="34"/>
      <c r="T82" s="34"/>
      <c r="U82" s="34"/>
      <c r="V82" s="34"/>
      <c r="W82" s="34"/>
      <c r="X82" s="34"/>
      <c r="Y82" s="24"/>
      <c r="Z82" s="24"/>
      <c r="AA82" s="24"/>
      <c r="AB82" s="24"/>
      <c r="AC82" s="24"/>
      <c r="AD82" s="24"/>
      <c r="AE82" s="24"/>
      <c r="AF82" s="24"/>
      <c r="AG82" s="24" t="s">
        <v>176</v>
      </c>
      <c r="AH82" s="24">
        <v>0</v>
      </c>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row>
    <row r="83" spans="1:60" outlineLevel="1" x14ac:dyDescent="0.2">
      <c r="A83" s="31"/>
      <c r="B83" s="32"/>
      <c r="C83" s="71" t="s">
        <v>9526</v>
      </c>
      <c r="D83" s="64"/>
      <c r="E83" s="65">
        <v>15.76</v>
      </c>
      <c r="F83" s="34"/>
      <c r="G83" s="34"/>
      <c r="H83" s="34"/>
      <c r="I83" s="34"/>
      <c r="J83" s="34"/>
      <c r="K83" s="34"/>
      <c r="L83" s="34"/>
      <c r="M83" s="34"/>
      <c r="N83" s="33"/>
      <c r="O83" s="33"/>
      <c r="P83" s="33"/>
      <c r="Q83" s="33"/>
      <c r="R83" s="34"/>
      <c r="S83" s="34"/>
      <c r="T83" s="34"/>
      <c r="U83" s="34"/>
      <c r="V83" s="34"/>
      <c r="W83" s="34"/>
      <c r="X83" s="34"/>
      <c r="Y83" s="24"/>
      <c r="Z83" s="24"/>
      <c r="AA83" s="24"/>
      <c r="AB83" s="24"/>
      <c r="AC83" s="24"/>
      <c r="AD83" s="24"/>
      <c r="AE83" s="24"/>
      <c r="AF83" s="24"/>
      <c r="AG83" s="24" t="s">
        <v>176</v>
      </c>
      <c r="AH83" s="24">
        <v>0</v>
      </c>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row>
    <row r="84" spans="1:60" outlineLevel="1" x14ac:dyDescent="0.2">
      <c r="A84" s="31"/>
      <c r="B84" s="32"/>
      <c r="C84" s="71" t="s">
        <v>9527</v>
      </c>
      <c r="D84" s="64"/>
      <c r="E84" s="65">
        <v>12.49</v>
      </c>
      <c r="F84" s="34"/>
      <c r="G84" s="34"/>
      <c r="H84" s="34"/>
      <c r="I84" s="34"/>
      <c r="J84" s="34"/>
      <c r="K84" s="34"/>
      <c r="L84" s="34"/>
      <c r="M84" s="34"/>
      <c r="N84" s="33"/>
      <c r="O84" s="33"/>
      <c r="P84" s="33"/>
      <c r="Q84" s="33"/>
      <c r="R84" s="34"/>
      <c r="S84" s="34"/>
      <c r="T84" s="34"/>
      <c r="U84" s="34"/>
      <c r="V84" s="34"/>
      <c r="W84" s="34"/>
      <c r="X84" s="34"/>
      <c r="Y84" s="24"/>
      <c r="Z84" s="24"/>
      <c r="AA84" s="24"/>
      <c r="AB84" s="24"/>
      <c r="AC84" s="24"/>
      <c r="AD84" s="24"/>
      <c r="AE84" s="24"/>
      <c r="AF84" s="24"/>
      <c r="AG84" s="24" t="s">
        <v>176</v>
      </c>
      <c r="AH84" s="24">
        <v>0</v>
      </c>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row>
    <row r="85" spans="1:60" outlineLevel="1" x14ac:dyDescent="0.2">
      <c r="A85" s="31"/>
      <c r="B85" s="32"/>
      <c r="C85" s="71" t="s">
        <v>9528</v>
      </c>
      <c r="D85" s="64"/>
      <c r="E85" s="65">
        <v>1.2</v>
      </c>
      <c r="F85" s="34"/>
      <c r="G85" s="34"/>
      <c r="H85" s="34"/>
      <c r="I85" s="34"/>
      <c r="J85" s="34"/>
      <c r="K85" s="34"/>
      <c r="L85" s="34"/>
      <c r="M85" s="34"/>
      <c r="N85" s="33"/>
      <c r="O85" s="33"/>
      <c r="P85" s="33"/>
      <c r="Q85" s="33"/>
      <c r="R85" s="34"/>
      <c r="S85" s="34"/>
      <c r="T85" s="34"/>
      <c r="U85" s="34"/>
      <c r="V85" s="34"/>
      <c r="W85" s="34"/>
      <c r="X85" s="34"/>
      <c r="Y85" s="24"/>
      <c r="Z85" s="24"/>
      <c r="AA85" s="24"/>
      <c r="AB85" s="24"/>
      <c r="AC85" s="24"/>
      <c r="AD85" s="24"/>
      <c r="AE85" s="24"/>
      <c r="AF85" s="24"/>
      <c r="AG85" s="24" t="s">
        <v>176</v>
      </c>
      <c r="AH85" s="24">
        <v>0</v>
      </c>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row>
    <row r="86" spans="1:60" outlineLevel="1" x14ac:dyDescent="0.2">
      <c r="A86" s="43">
        <v>10</v>
      </c>
      <c r="B86" s="44" t="s">
        <v>5794</v>
      </c>
      <c r="C86" s="59" t="s">
        <v>5795</v>
      </c>
      <c r="D86" s="45" t="s">
        <v>4411</v>
      </c>
      <c r="E86" s="46">
        <v>28.887</v>
      </c>
      <c r="F86" s="47">
        <v>0</v>
      </c>
      <c r="G86" s="48">
        <f>ROUND(E86*F86,2)</f>
        <v>0</v>
      </c>
      <c r="H86" s="47">
        <v>0</v>
      </c>
      <c r="I86" s="48">
        <f>ROUND(E86*H86,2)</f>
        <v>0</v>
      </c>
      <c r="J86" s="47">
        <v>557</v>
      </c>
      <c r="K86" s="48">
        <f>ROUND(E86*J86,2)</f>
        <v>16090.06</v>
      </c>
      <c r="L86" s="48">
        <v>21</v>
      </c>
      <c r="M86" s="48">
        <f>G86*(1+L86/100)</f>
        <v>0</v>
      </c>
      <c r="N86" s="46">
        <v>2.5000000000000001E-3</v>
      </c>
      <c r="O86" s="46">
        <f>ROUND(E86*N86,2)</f>
        <v>7.0000000000000007E-2</v>
      </c>
      <c r="P86" s="46">
        <v>0</v>
      </c>
      <c r="Q86" s="46">
        <f>ROUND(E86*P86,2)</f>
        <v>0</v>
      </c>
      <c r="R86" s="48"/>
      <c r="S86" s="48" t="s">
        <v>166</v>
      </c>
      <c r="T86" s="49" t="s">
        <v>152</v>
      </c>
      <c r="U86" s="34">
        <v>0</v>
      </c>
      <c r="V86" s="34">
        <f>ROUND(E86*U86,2)</f>
        <v>0</v>
      </c>
      <c r="W86" s="34"/>
      <c r="X86" s="34" t="s">
        <v>173</v>
      </c>
      <c r="Y86" s="24"/>
      <c r="Z86" s="24"/>
      <c r="AA86" s="24"/>
      <c r="AB86" s="24"/>
      <c r="AC86" s="24"/>
      <c r="AD86" s="24"/>
      <c r="AE86" s="24"/>
      <c r="AF86" s="24"/>
      <c r="AG86" s="24" t="s">
        <v>174</v>
      </c>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row>
    <row r="87" spans="1:60" outlineLevel="1" x14ac:dyDescent="0.2">
      <c r="A87" s="31"/>
      <c r="B87" s="32"/>
      <c r="C87" s="365" t="s">
        <v>5796</v>
      </c>
      <c r="D87" s="366"/>
      <c r="E87" s="366"/>
      <c r="F87" s="366"/>
      <c r="G87" s="366"/>
      <c r="H87" s="34"/>
      <c r="I87" s="34"/>
      <c r="J87" s="34"/>
      <c r="K87" s="34"/>
      <c r="L87" s="34"/>
      <c r="M87" s="34"/>
      <c r="N87" s="33"/>
      <c r="O87" s="33"/>
      <c r="P87" s="33"/>
      <c r="Q87" s="33"/>
      <c r="R87" s="34"/>
      <c r="S87" s="34"/>
      <c r="T87" s="34"/>
      <c r="U87" s="34"/>
      <c r="V87" s="34"/>
      <c r="W87" s="34"/>
      <c r="X87" s="34"/>
      <c r="Y87" s="24"/>
      <c r="Z87" s="24"/>
      <c r="AA87" s="24"/>
      <c r="AB87" s="24"/>
      <c r="AC87" s="24"/>
      <c r="AD87" s="24"/>
      <c r="AE87" s="24"/>
      <c r="AF87" s="24"/>
      <c r="AG87" s="24" t="s">
        <v>153</v>
      </c>
      <c r="AH87" s="24"/>
      <c r="AI87" s="24"/>
      <c r="AJ87" s="24"/>
      <c r="AK87" s="24"/>
      <c r="AL87" s="24"/>
      <c r="AM87" s="24"/>
      <c r="AN87" s="24"/>
      <c r="AO87" s="24"/>
      <c r="AP87" s="24"/>
      <c r="AQ87" s="24"/>
      <c r="AR87" s="24"/>
      <c r="AS87" s="24"/>
      <c r="AT87" s="24"/>
      <c r="AU87" s="24"/>
      <c r="AV87" s="24"/>
      <c r="AW87" s="24"/>
      <c r="AX87" s="24"/>
      <c r="AY87" s="24"/>
      <c r="AZ87" s="24"/>
      <c r="BA87" s="50" t="str">
        <f>C87</f>
        <v>- dvousložkový flexibilní polymerní silnovrstvý nátěr neobsahující rozpouštědla zušlechtěný plasty 2,5 kg/m2</v>
      </c>
      <c r="BB87" s="24"/>
      <c r="BC87" s="24"/>
      <c r="BD87" s="24"/>
      <c r="BE87" s="24"/>
      <c r="BF87" s="24"/>
      <c r="BG87" s="24"/>
      <c r="BH87" s="24"/>
    </row>
    <row r="88" spans="1:60" outlineLevel="1" x14ac:dyDescent="0.2">
      <c r="A88" s="31"/>
      <c r="B88" s="32"/>
      <c r="C88" s="71" t="s">
        <v>9529</v>
      </c>
      <c r="D88" s="64"/>
      <c r="E88" s="65">
        <v>3.13</v>
      </c>
      <c r="F88" s="34"/>
      <c r="G88" s="34"/>
      <c r="H88" s="34"/>
      <c r="I88" s="34"/>
      <c r="J88" s="34"/>
      <c r="K88" s="34"/>
      <c r="L88" s="34"/>
      <c r="M88" s="34"/>
      <c r="N88" s="33"/>
      <c r="O88" s="33"/>
      <c r="P88" s="33"/>
      <c r="Q88" s="33"/>
      <c r="R88" s="34"/>
      <c r="S88" s="34"/>
      <c r="T88" s="34"/>
      <c r="U88" s="34"/>
      <c r="V88" s="34"/>
      <c r="W88" s="34"/>
      <c r="X88" s="34"/>
      <c r="Y88" s="24"/>
      <c r="Z88" s="24"/>
      <c r="AA88" s="24"/>
      <c r="AB88" s="24"/>
      <c r="AC88" s="24"/>
      <c r="AD88" s="24"/>
      <c r="AE88" s="24"/>
      <c r="AF88" s="24"/>
      <c r="AG88" s="24" t="s">
        <v>176</v>
      </c>
      <c r="AH88" s="24">
        <v>0</v>
      </c>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row>
    <row r="89" spans="1:60" outlineLevel="1" x14ac:dyDescent="0.2">
      <c r="A89" s="31"/>
      <c r="B89" s="32"/>
      <c r="C89" s="71" t="s">
        <v>9530</v>
      </c>
      <c r="D89" s="64"/>
      <c r="E89" s="65">
        <v>2.95</v>
      </c>
      <c r="F89" s="34"/>
      <c r="G89" s="34"/>
      <c r="H89" s="34"/>
      <c r="I89" s="34"/>
      <c r="J89" s="34"/>
      <c r="K89" s="34"/>
      <c r="L89" s="34"/>
      <c r="M89" s="34"/>
      <c r="N89" s="33"/>
      <c r="O89" s="33"/>
      <c r="P89" s="33"/>
      <c r="Q89" s="33"/>
      <c r="R89" s="34"/>
      <c r="S89" s="34"/>
      <c r="T89" s="34"/>
      <c r="U89" s="34"/>
      <c r="V89" s="34"/>
      <c r="W89" s="34"/>
      <c r="X89" s="34"/>
      <c r="Y89" s="24"/>
      <c r="Z89" s="24"/>
      <c r="AA89" s="24"/>
      <c r="AB89" s="24"/>
      <c r="AC89" s="24"/>
      <c r="AD89" s="24"/>
      <c r="AE89" s="24"/>
      <c r="AF89" s="24"/>
      <c r="AG89" s="24" t="s">
        <v>176</v>
      </c>
      <c r="AH89" s="24">
        <v>0</v>
      </c>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row>
    <row r="90" spans="1:60" outlineLevel="1" x14ac:dyDescent="0.2">
      <c r="A90" s="31"/>
      <c r="B90" s="32"/>
      <c r="C90" s="71" t="s">
        <v>9531</v>
      </c>
      <c r="D90" s="64"/>
      <c r="E90" s="65">
        <v>3.54</v>
      </c>
      <c r="F90" s="34"/>
      <c r="G90" s="34"/>
      <c r="H90" s="34"/>
      <c r="I90" s="34"/>
      <c r="J90" s="34"/>
      <c r="K90" s="34"/>
      <c r="L90" s="34"/>
      <c r="M90" s="34"/>
      <c r="N90" s="33"/>
      <c r="O90" s="33"/>
      <c r="P90" s="33"/>
      <c r="Q90" s="33"/>
      <c r="R90" s="34"/>
      <c r="S90" s="34"/>
      <c r="T90" s="34"/>
      <c r="U90" s="34"/>
      <c r="V90" s="34"/>
      <c r="W90" s="34"/>
      <c r="X90" s="34"/>
      <c r="Y90" s="24"/>
      <c r="Z90" s="24"/>
      <c r="AA90" s="24"/>
      <c r="AB90" s="24"/>
      <c r="AC90" s="24"/>
      <c r="AD90" s="24"/>
      <c r="AE90" s="24"/>
      <c r="AF90" s="24"/>
      <c r="AG90" s="24" t="s">
        <v>176</v>
      </c>
      <c r="AH90" s="24">
        <v>0</v>
      </c>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row>
    <row r="91" spans="1:60" ht="33.75" outlineLevel="1" x14ac:dyDescent="0.2">
      <c r="A91" s="31"/>
      <c r="B91" s="32"/>
      <c r="C91" s="71" t="s">
        <v>9532</v>
      </c>
      <c r="D91" s="64"/>
      <c r="E91" s="65">
        <v>3.55</v>
      </c>
      <c r="F91" s="34"/>
      <c r="G91" s="34"/>
      <c r="H91" s="34"/>
      <c r="I91" s="34"/>
      <c r="J91" s="34"/>
      <c r="K91" s="34"/>
      <c r="L91" s="34"/>
      <c r="M91" s="34"/>
      <c r="N91" s="33"/>
      <c r="O91" s="33"/>
      <c r="P91" s="33"/>
      <c r="Q91" s="33"/>
      <c r="R91" s="34"/>
      <c r="S91" s="34"/>
      <c r="T91" s="34"/>
      <c r="U91" s="34"/>
      <c r="V91" s="34"/>
      <c r="W91" s="34"/>
      <c r="X91" s="34"/>
      <c r="Y91" s="24"/>
      <c r="Z91" s="24"/>
      <c r="AA91" s="24"/>
      <c r="AB91" s="24"/>
      <c r="AC91" s="24"/>
      <c r="AD91" s="24"/>
      <c r="AE91" s="24"/>
      <c r="AF91" s="24"/>
      <c r="AG91" s="24" t="s">
        <v>176</v>
      </c>
      <c r="AH91" s="24">
        <v>0</v>
      </c>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row>
    <row r="92" spans="1:60" outlineLevel="1" x14ac:dyDescent="0.2">
      <c r="A92" s="31"/>
      <c r="B92" s="32"/>
      <c r="C92" s="71" t="s">
        <v>9533</v>
      </c>
      <c r="D92" s="64"/>
      <c r="E92" s="65">
        <v>2.9</v>
      </c>
      <c r="F92" s="34"/>
      <c r="G92" s="34"/>
      <c r="H92" s="34"/>
      <c r="I92" s="34"/>
      <c r="J92" s="34"/>
      <c r="K92" s="34"/>
      <c r="L92" s="34"/>
      <c r="M92" s="34"/>
      <c r="N92" s="33"/>
      <c r="O92" s="33"/>
      <c r="P92" s="33"/>
      <c r="Q92" s="33"/>
      <c r="R92" s="34"/>
      <c r="S92" s="34"/>
      <c r="T92" s="34"/>
      <c r="U92" s="34"/>
      <c r="V92" s="34"/>
      <c r="W92" s="34"/>
      <c r="X92" s="34"/>
      <c r="Y92" s="24"/>
      <c r="Z92" s="24"/>
      <c r="AA92" s="24"/>
      <c r="AB92" s="24"/>
      <c r="AC92" s="24"/>
      <c r="AD92" s="24"/>
      <c r="AE92" s="24"/>
      <c r="AF92" s="24"/>
      <c r="AG92" s="24" t="s">
        <v>176</v>
      </c>
      <c r="AH92" s="24">
        <v>0</v>
      </c>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row>
    <row r="93" spans="1:60" outlineLevel="1" x14ac:dyDescent="0.2">
      <c r="A93" s="31"/>
      <c r="B93" s="32"/>
      <c r="C93" s="71" t="s">
        <v>9534</v>
      </c>
      <c r="D93" s="64"/>
      <c r="E93" s="65">
        <v>0.5</v>
      </c>
      <c r="F93" s="34"/>
      <c r="G93" s="34"/>
      <c r="H93" s="34"/>
      <c r="I93" s="34"/>
      <c r="J93" s="34"/>
      <c r="K93" s="34"/>
      <c r="L93" s="34"/>
      <c r="M93" s="34"/>
      <c r="N93" s="33"/>
      <c r="O93" s="33"/>
      <c r="P93" s="33"/>
      <c r="Q93" s="33"/>
      <c r="R93" s="34"/>
      <c r="S93" s="34"/>
      <c r="T93" s="34"/>
      <c r="U93" s="34"/>
      <c r="V93" s="34"/>
      <c r="W93" s="34"/>
      <c r="X93" s="34"/>
      <c r="Y93" s="24"/>
      <c r="Z93" s="24"/>
      <c r="AA93" s="24"/>
      <c r="AB93" s="24"/>
      <c r="AC93" s="24"/>
      <c r="AD93" s="24"/>
      <c r="AE93" s="24"/>
      <c r="AF93" s="24"/>
      <c r="AG93" s="24" t="s">
        <v>176</v>
      </c>
      <c r="AH93" s="24">
        <v>0</v>
      </c>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row>
    <row r="94" spans="1:60" outlineLevel="1" x14ac:dyDescent="0.2">
      <c r="A94" s="31"/>
      <c r="B94" s="32"/>
      <c r="C94" s="71" t="s">
        <v>9535</v>
      </c>
      <c r="D94" s="64"/>
      <c r="E94" s="65">
        <v>0.38</v>
      </c>
      <c r="F94" s="34"/>
      <c r="G94" s="34"/>
      <c r="H94" s="34"/>
      <c r="I94" s="34"/>
      <c r="J94" s="34"/>
      <c r="K94" s="34"/>
      <c r="L94" s="34"/>
      <c r="M94" s="34"/>
      <c r="N94" s="33"/>
      <c r="O94" s="33"/>
      <c r="P94" s="33"/>
      <c r="Q94" s="33"/>
      <c r="R94" s="34"/>
      <c r="S94" s="34"/>
      <c r="T94" s="34"/>
      <c r="U94" s="34"/>
      <c r="V94" s="34"/>
      <c r="W94" s="34"/>
      <c r="X94" s="34"/>
      <c r="Y94" s="24"/>
      <c r="Z94" s="24"/>
      <c r="AA94" s="24"/>
      <c r="AB94" s="24"/>
      <c r="AC94" s="24"/>
      <c r="AD94" s="24"/>
      <c r="AE94" s="24"/>
      <c r="AF94" s="24"/>
      <c r="AG94" s="24" t="s">
        <v>176</v>
      </c>
      <c r="AH94" s="24">
        <v>0</v>
      </c>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row>
    <row r="95" spans="1:60" outlineLevel="1" x14ac:dyDescent="0.2">
      <c r="A95" s="31"/>
      <c r="B95" s="32"/>
      <c r="C95" s="71" t="s">
        <v>9536</v>
      </c>
      <c r="D95" s="64"/>
      <c r="E95" s="65">
        <v>1.59</v>
      </c>
      <c r="F95" s="34"/>
      <c r="G95" s="34"/>
      <c r="H95" s="34"/>
      <c r="I95" s="34"/>
      <c r="J95" s="34"/>
      <c r="K95" s="34"/>
      <c r="L95" s="34"/>
      <c r="M95" s="34"/>
      <c r="N95" s="33"/>
      <c r="O95" s="33"/>
      <c r="P95" s="33"/>
      <c r="Q95" s="33"/>
      <c r="R95" s="34"/>
      <c r="S95" s="34"/>
      <c r="T95" s="34"/>
      <c r="U95" s="34"/>
      <c r="V95" s="34"/>
      <c r="W95" s="34"/>
      <c r="X95" s="34"/>
      <c r="Y95" s="24"/>
      <c r="Z95" s="24"/>
      <c r="AA95" s="24"/>
      <c r="AB95" s="24"/>
      <c r="AC95" s="24"/>
      <c r="AD95" s="24"/>
      <c r="AE95" s="24"/>
      <c r="AF95" s="24"/>
      <c r="AG95" s="24" t="s">
        <v>176</v>
      </c>
      <c r="AH95" s="24">
        <v>0</v>
      </c>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row>
    <row r="96" spans="1:60" outlineLevel="1" x14ac:dyDescent="0.2">
      <c r="A96" s="31"/>
      <c r="B96" s="32"/>
      <c r="C96" s="71" t="s">
        <v>9537</v>
      </c>
      <c r="D96" s="64"/>
      <c r="E96" s="65">
        <v>0.96</v>
      </c>
      <c r="F96" s="34"/>
      <c r="G96" s="34"/>
      <c r="H96" s="34"/>
      <c r="I96" s="34"/>
      <c r="J96" s="34"/>
      <c r="K96" s="34"/>
      <c r="L96" s="34"/>
      <c r="M96" s="34"/>
      <c r="N96" s="33"/>
      <c r="O96" s="33"/>
      <c r="P96" s="33"/>
      <c r="Q96" s="33"/>
      <c r="R96" s="34"/>
      <c r="S96" s="34"/>
      <c r="T96" s="34"/>
      <c r="U96" s="34"/>
      <c r="V96" s="34"/>
      <c r="W96" s="34"/>
      <c r="X96" s="34"/>
      <c r="Y96" s="24"/>
      <c r="Z96" s="24"/>
      <c r="AA96" s="24"/>
      <c r="AB96" s="24"/>
      <c r="AC96" s="24"/>
      <c r="AD96" s="24"/>
      <c r="AE96" s="24"/>
      <c r="AF96" s="24"/>
      <c r="AG96" s="24" t="s">
        <v>176</v>
      </c>
      <c r="AH96" s="24">
        <v>0</v>
      </c>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row>
    <row r="97" spans="1:60" outlineLevel="1" x14ac:dyDescent="0.2">
      <c r="A97" s="31"/>
      <c r="B97" s="32"/>
      <c r="C97" s="71" t="s">
        <v>9538</v>
      </c>
      <c r="D97" s="64"/>
      <c r="E97" s="65">
        <v>1.28</v>
      </c>
      <c r="F97" s="34"/>
      <c r="G97" s="34"/>
      <c r="H97" s="34"/>
      <c r="I97" s="34"/>
      <c r="J97" s="34"/>
      <c r="K97" s="34"/>
      <c r="L97" s="34"/>
      <c r="M97" s="34"/>
      <c r="N97" s="33"/>
      <c r="O97" s="33"/>
      <c r="P97" s="33"/>
      <c r="Q97" s="33"/>
      <c r="R97" s="34"/>
      <c r="S97" s="34"/>
      <c r="T97" s="34"/>
      <c r="U97" s="34"/>
      <c r="V97" s="34"/>
      <c r="W97" s="34"/>
      <c r="X97" s="34"/>
      <c r="Y97" s="24"/>
      <c r="Z97" s="24"/>
      <c r="AA97" s="24"/>
      <c r="AB97" s="24"/>
      <c r="AC97" s="24"/>
      <c r="AD97" s="24"/>
      <c r="AE97" s="24"/>
      <c r="AF97" s="24"/>
      <c r="AG97" s="24" t="s">
        <v>176</v>
      </c>
      <c r="AH97" s="24">
        <v>0</v>
      </c>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row>
    <row r="98" spans="1:60" outlineLevel="1" x14ac:dyDescent="0.2">
      <c r="A98" s="31"/>
      <c r="B98" s="32"/>
      <c r="C98" s="71" t="s">
        <v>9539</v>
      </c>
      <c r="D98" s="64"/>
      <c r="E98" s="65">
        <v>2.2200000000000002</v>
      </c>
      <c r="F98" s="34"/>
      <c r="G98" s="34"/>
      <c r="H98" s="34"/>
      <c r="I98" s="34"/>
      <c r="J98" s="34"/>
      <c r="K98" s="34"/>
      <c r="L98" s="34"/>
      <c r="M98" s="34"/>
      <c r="N98" s="33"/>
      <c r="O98" s="33"/>
      <c r="P98" s="33"/>
      <c r="Q98" s="33"/>
      <c r="R98" s="34"/>
      <c r="S98" s="34"/>
      <c r="T98" s="34"/>
      <c r="U98" s="34"/>
      <c r="V98" s="34"/>
      <c r="W98" s="34"/>
      <c r="X98" s="34"/>
      <c r="Y98" s="24"/>
      <c r="Z98" s="24"/>
      <c r="AA98" s="24"/>
      <c r="AB98" s="24"/>
      <c r="AC98" s="24"/>
      <c r="AD98" s="24"/>
      <c r="AE98" s="24"/>
      <c r="AF98" s="24"/>
      <c r="AG98" s="24" t="s">
        <v>176</v>
      </c>
      <c r="AH98" s="24">
        <v>0</v>
      </c>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row>
    <row r="99" spans="1:60" outlineLevel="1" x14ac:dyDescent="0.2">
      <c r="A99" s="31"/>
      <c r="B99" s="32"/>
      <c r="C99" s="71" t="s">
        <v>9540</v>
      </c>
      <c r="D99" s="64"/>
      <c r="E99" s="65">
        <v>3.15</v>
      </c>
      <c r="F99" s="34"/>
      <c r="G99" s="34"/>
      <c r="H99" s="34"/>
      <c r="I99" s="34"/>
      <c r="J99" s="34"/>
      <c r="K99" s="34"/>
      <c r="L99" s="34"/>
      <c r="M99" s="34"/>
      <c r="N99" s="33"/>
      <c r="O99" s="33"/>
      <c r="P99" s="33"/>
      <c r="Q99" s="33"/>
      <c r="R99" s="34"/>
      <c r="S99" s="34"/>
      <c r="T99" s="34"/>
      <c r="U99" s="34"/>
      <c r="V99" s="34"/>
      <c r="W99" s="34"/>
      <c r="X99" s="34"/>
      <c r="Y99" s="24"/>
      <c r="Z99" s="24"/>
      <c r="AA99" s="24"/>
      <c r="AB99" s="24"/>
      <c r="AC99" s="24"/>
      <c r="AD99" s="24"/>
      <c r="AE99" s="24"/>
      <c r="AF99" s="24"/>
      <c r="AG99" s="24" t="s">
        <v>176</v>
      </c>
      <c r="AH99" s="24">
        <v>0</v>
      </c>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row>
    <row r="100" spans="1:60" outlineLevel="1" x14ac:dyDescent="0.2">
      <c r="A100" s="31"/>
      <c r="B100" s="32"/>
      <c r="C100" s="71" t="s">
        <v>9541</v>
      </c>
      <c r="D100" s="64"/>
      <c r="E100" s="65">
        <v>2.5</v>
      </c>
      <c r="F100" s="34"/>
      <c r="G100" s="34"/>
      <c r="H100" s="34"/>
      <c r="I100" s="34"/>
      <c r="J100" s="34"/>
      <c r="K100" s="34"/>
      <c r="L100" s="34"/>
      <c r="M100" s="34"/>
      <c r="N100" s="33"/>
      <c r="O100" s="33"/>
      <c r="P100" s="33"/>
      <c r="Q100" s="33"/>
      <c r="R100" s="34"/>
      <c r="S100" s="34"/>
      <c r="T100" s="34"/>
      <c r="U100" s="34"/>
      <c r="V100" s="34"/>
      <c r="W100" s="34"/>
      <c r="X100" s="34"/>
      <c r="Y100" s="24"/>
      <c r="Z100" s="24"/>
      <c r="AA100" s="24"/>
      <c r="AB100" s="24"/>
      <c r="AC100" s="24"/>
      <c r="AD100" s="24"/>
      <c r="AE100" s="24"/>
      <c r="AF100" s="24"/>
      <c r="AG100" s="24" t="s">
        <v>176</v>
      </c>
      <c r="AH100" s="24">
        <v>0</v>
      </c>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row>
    <row r="101" spans="1:60" outlineLevel="1" x14ac:dyDescent="0.2">
      <c r="A101" s="31"/>
      <c r="B101" s="32"/>
      <c r="C101" s="71" t="s">
        <v>9542</v>
      </c>
      <c r="D101" s="64"/>
      <c r="E101" s="65">
        <v>0.24</v>
      </c>
      <c r="F101" s="34"/>
      <c r="G101" s="34"/>
      <c r="H101" s="34"/>
      <c r="I101" s="34"/>
      <c r="J101" s="34"/>
      <c r="K101" s="34"/>
      <c r="L101" s="34"/>
      <c r="M101" s="34"/>
      <c r="N101" s="33"/>
      <c r="O101" s="33"/>
      <c r="P101" s="33"/>
      <c r="Q101" s="33"/>
      <c r="R101" s="34"/>
      <c r="S101" s="34"/>
      <c r="T101" s="34"/>
      <c r="U101" s="34"/>
      <c r="V101" s="34"/>
      <c r="W101" s="34"/>
      <c r="X101" s="34"/>
      <c r="Y101" s="24"/>
      <c r="Z101" s="24"/>
      <c r="AA101" s="24"/>
      <c r="AB101" s="24"/>
      <c r="AC101" s="24"/>
      <c r="AD101" s="24"/>
      <c r="AE101" s="24"/>
      <c r="AF101" s="24"/>
      <c r="AG101" s="24" t="s">
        <v>176</v>
      </c>
      <c r="AH101" s="24">
        <v>0</v>
      </c>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row>
    <row r="102" spans="1:60" outlineLevel="1" x14ac:dyDescent="0.2">
      <c r="A102" s="51">
        <v>11</v>
      </c>
      <c r="B102" s="52" t="s">
        <v>5812</v>
      </c>
      <c r="C102" s="60" t="s">
        <v>5813</v>
      </c>
      <c r="D102" s="53" t="s">
        <v>297</v>
      </c>
      <c r="E102" s="54">
        <v>6.4116499999999998</v>
      </c>
      <c r="F102" s="55">
        <v>0</v>
      </c>
      <c r="G102" s="56">
        <f>ROUND(E102*F102,2)</f>
        <v>0</v>
      </c>
      <c r="H102" s="55">
        <v>0</v>
      </c>
      <c r="I102" s="56">
        <f>ROUND(E102*H102,2)</f>
        <v>0</v>
      </c>
      <c r="J102" s="55">
        <v>1070</v>
      </c>
      <c r="K102" s="56">
        <f>ROUND(E102*J102,2)</f>
        <v>6860.47</v>
      </c>
      <c r="L102" s="56">
        <v>21</v>
      </c>
      <c r="M102" s="56">
        <f>G102*(1+L102/100)</f>
        <v>0</v>
      </c>
      <c r="N102" s="54">
        <v>0</v>
      </c>
      <c r="O102" s="54">
        <f>ROUND(E102*N102,2)</f>
        <v>0</v>
      </c>
      <c r="P102" s="54">
        <v>0</v>
      </c>
      <c r="Q102" s="54">
        <f>ROUND(E102*P102,2)</f>
        <v>0</v>
      </c>
      <c r="R102" s="56"/>
      <c r="S102" s="56" t="s">
        <v>151</v>
      </c>
      <c r="T102" s="57" t="s">
        <v>151</v>
      </c>
      <c r="U102" s="34">
        <v>1.5669999999999999</v>
      </c>
      <c r="V102" s="34">
        <f>ROUND(E102*U102,2)</f>
        <v>10.050000000000001</v>
      </c>
      <c r="W102" s="34"/>
      <c r="X102" s="34" t="s">
        <v>173</v>
      </c>
      <c r="Y102" s="24"/>
      <c r="Z102" s="24"/>
      <c r="AA102" s="24"/>
      <c r="AB102" s="24"/>
      <c r="AC102" s="24"/>
      <c r="AD102" s="24"/>
      <c r="AE102" s="24"/>
      <c r="AF102" s="24"/>
      <c r="AG102" s="24" t="s">
        <v>5814</v>
      </c>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row>
    <row r="103" spans="1:60" x14ac:dyDescent="0.2">
      <c r="A103" s="36" t="s">
        <v>148</v>
      </c>
      <c r="B103" s="37" t="s">
        <v>110</v>
      </c>
      <c r="C103" s="58" t="s">
        <v>111</v>
      </c>
      <c r="D103" s="38"/>
      <c r="E103" s="39"/>
      <c r="F103" s="40"/>
      <c r="G103" s="40">
        <f>SUMIF(AG104:AG106,"&lt;&gt;NOR",G104:G106)</f>
        <v>0</v>
      </c>
      <c r="H103" s="40"/>
      <c r="I103" s="40">
        <f>SUM(I104:I106)</f>
        <v>0</v>
      </c>
      <c r="J103" s="40"/>
      <c r="K103" s="40">
        <f>SUM(K104:K106)</f>
        <v>14112.68</v>
      </c>
      <c r="L103" s="40"/>
      <c r="M103" s="40">
        <f>SUM(M104:M106)</f>
        <v>0</v>
      </c>
      <c r="N103" s="39"/>
      <c r="O103" s="39">
        <f>SUM(O104:O106)</f>
        <v>0.04</v>
      </c>
      <c r="P103" s="39"/>
      <c r="Q103" s="39">
        <f>SUM(Q104:Q106)</f>
        <v>0</v>
      </c>
      <c r="R103" s="40"/>
      <c r="S103" s="40"/>
      <c r="T103" s="41"/>
      <c r="U103" s="35"/>
      <c r="V103" s="35">
        <f>SUM(V104:V106)</f>
        <v>0</v>
      </c>
      <c r="W103" s="35"/>
      <c r="X103" s="35"/>
      <c r="AG103" t="s">
        <v>149</v>
      </c>
    </row>
    <row r="104" spans="1:60" outlineLevel="1" x14ac:dyDescent="0.2">
      <c r="A104" s="43">
        <v>12</v>
      </c>
      <c r="B104" s="44" t="s">
        <v>5815</v>
      </c>
      <c r="C104" s="59" t="s">
        <v>5816</v>
      </c>
      <c r="D104" s="45" t="s">
        <v>4411</v>
      </c>
      <c r="E104" s="46">
        <v>100.75449999999999</v>
      </c>
      <c r="F104" s="47">
        <v>0</v>
      </c>
      <c r="G104" s="48">
        <f>ROUND(E104*F104,2)</f>
        <v>0</v>
      </c>
      <c r="H104" s="47">
        <v>0</v>
      </c>
      <c r="I104" s="48">
        <f>ROUND(E104*H104,2)</f>
        <v>0</v>
      </c>
      <c r="J104" s="47">
        <v>140.07</v>
      </c>
      <c r="K104" s="48">
        <f>ROUND(E104*J104,2)</f>
        <v>14112.68</v>
      </c>
      <c r="L104" s="48">
        <v>21</v>
      </c>
      <c r="M104" s="48">
        <f>G104*(1+L104/100)</f>
        <v>0</v>
      </c>
      <c r="N104" s="46">
        <v>4.4000000000000002E-4</v>
      </c>
      <c r="O104" s="46">
        <f>ROUND(E104*N104,2)</f>
        <v>0.04</v>
      </c>
      <c r="P104" s="46">
        <v>0</v>
      </c>
      <c r="Q104" s="46">
        <f>ROUND(E104*P104,2)</f>
        <v>0</v>
      </c>
      <c r="R104" s="48"/>
      <c r="S104" s="48" t="s">
        <v>166</v>
      </c>
      <c r="T104" s="49" t="s">
        <v>152</v>
      </c>
      <c r="U104" s="34">
        <v>0</v>
      </c>
      <c r="V104" s="34">
        <f>ROUND(E104*U104,2)</f>
        <v>0</v>
      </c>
      <c r="W104" s="34"/>
      <c r="X104" s="34" t="s">
        <v>173</v>
      </c>
      <c r="Y104" s="24"/>
      <c r="Z104" s="24"/>
      <c r="AA104" s="24"/>
      <c r="AB104" s="24"/>
      <c r="AC104" s="24"/>
      <c r="AD104" s="24"/>
      <c r="AE104" s="24"/>
      <c r="AF104" s="24"/>
      <c r="AG104" s="24" t="s">
        <v>174</v>
      </c>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row>
    <row r="105" spans="1:60" outlineLevel="1" x14ac:dyDescent="0.2">
      <c r="A105" s="31"/>
      <c r="B105" s="32"/>
      <c r="C105" s="365" t="s">
        <v>5817</v>
      </c>
      <c r="D105" s="366"/>
      <c r="E105" s="366"/>
      <c r="F105" s="366"/>
      <c r="G105" s="366"/>
      <c r="H105" s="34"/>
      <c r="I105" s="34"/>
      <c r="J105" s="34"/>
      <c r="K105" s="34"/>
      <c r="L105" s="34"/>
      <c r="M105" s="34"/>
      <c r="N105" s="33"/>
      <c r="O105" s="33"/>
      <c r="P105" s="33"/>
      <c r="Q105" s="33"/>
      <c r="R105" s="34"/>
      <c r="S105" s="34"/>
      <c r="T105" s="34"/>
      <c r="U105" s="34"/>
      <c r="V105" s="34"/>
      <c r="W105" s="34"/>
      <c r="X105" s="34"/>
      <c r="Y105" s="24"/>
      <c r="Z105" s="24"/>
      <c r="AA105" s="24"/>
      <c r="AB105" s="24"/>
      <c r="AC105" s="24"/>
      <c r="AD105" s="24"/>
      <c r="AE105" s="24"/>
      <c r="AF105" s="24"/>
      <c r="AG105" s="24" t="s">
        <v>153</v>
      </c>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row>
    <row r="106" spans="1:60" outlineLevel="1" x14ac:dyDescent="0.2">
      <c r="A106" s="31"/>
      <c r="B106" s="32"/>
      <c r="C106" s="71" t="s">
        <v>9543</v>
      </c>
      <c r="D106" s="64"/>
      <c r="E106" s="65">
        <v>100.75</v>
      </c>
      <c r="F106" s="34"/>
      <c r="G106" s="34"/>
      <c r="H106" s="34"/>
      <c r="I106" s="34"/>
      <c r="J106" s="34"/>
      <c r="K106" s="34"/>
      <c r="L106" s="34"/>
      <c r="M106" s="34"/>
      <c r="N106" s="33"/>
      <c r="O106" s="33"/>
      <c r="P106" s="33"/>
      <c r="Q106" s="33"/>
      <c r="R106" s="34"/>
      <c r="S106" s="34"/>
      <c r="T106" s="34"/>
      <c r="U106" s="34"/>
      <c r="V106" s="34"/>
      <c r="W106" s="34"/>
      <c r="X106" s="34"/>
      <c r="Y106" s="24"/>
      <c r="Z106" s="24"/>
      <c r="AA106" s="24"/>
      <c r="AB106" s="24"/>
      <c r="AC106" s="24"/>
      <c r="AD106" s="24"/>
      <c r="AE106" s="24"/>
      <c r="AF106" s="24"/>
      <c r="AG106" s="24" t="s">
        <v>176</v>
      </c>
      <c r="AH106" s="24">
        <v>0</v>
      </c>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row>
    <row r="107" spans="1:60" x14ac:dyDescent="0.2">
      <c r="A107" s="1"/>
      <c r="B107" s="2"/>
      <c r="C107" s="61"/>
      <c r="D107" s="4"/>
      <c r="E107" s="1"/>
      <c r="F107" s="1"/>
      <c r="G107" s="1"/>
      <c r="H107" s="1"/>
      <c r="I107" s="1"/>
      <c r="J107" s="1"/>
      <c r="K107" s="1"/>
      <c r="L107" s="1"/>
      <c r="M107" s="1"/>
      <c r="N107" s="1"/>
      <c r="O107" s="1"/>
      <c r="P107" s="1"/>
      <c r="Q107" s="1"/>
      <c r="R107" s="1"/>
      <c r="S107" s="1"/>
      <c r="T107" s="1"/>
      <c r="U107" s="1"/>
      <c r="V107" s="1"/>
      <c r="W107" s="1"/>
      <c r="X107" s="1"/>
      <c r="AE107">
        <v>15</v>
      </c>
      <c r="AF107">
        <v>21</v>
      </c>
      <c r="AG107" t="s">
        <v>135</v>
      </c>
    </row>
    <row r="108" spans="1:60" x14ac:dyDescent="0.2">
      <c r="A108" s="27"/>
      <c r="B108" s="28" t="s">
        <v>11</v>
      </c>
      <c r="C108" s="62"/>
      <c r="D108" s="29"/>
      <c r="E108" s="30"/>
      <c r="F108" s="30"/>
      <c r="G108" s="42">
        <f>G8+G23+G43+G103</f>
        <v>0</v>
      </c>
      <c r="H108" s="1"/>
      <c r="I108" s="1"/>
      <c r="J108" s="1"/>
      <c r="K108" s="1"/>
      <c r="L108" s="1"/>
      <c r="M108" s="1"/>
      <c r="N108" s="1"/>
      <c r="O108" s="1"/>
      <c r="P108" s="1"/>
      <c r="Q108" s="1"/>
      <c r="R108" s="1"/>
      <c r="S108" s="1"/>
      <c r="T108" s="1"/>
      <c r="U108" s="1"/>
      <c r="V108" s="1"/>
      <c r="W108" s="1"/>
      <c r="X108" s="1"/>
      <c r="AE108">
        <f>SUMIF(L7:L106,AE107,G7:G106)</f>
        <v>0</v>
      </c>
      <c r="AF108">
        <f>SUMIF(L7:L106,AF107,G7:G106)</f>
        <v>0</v>
      </c>
      <c r="AG108" t="s">
        <v>167</v>
      </c>
    </row>
    <row r="109" spans="1:60" x14ac:dyDescent="0.2">
      <c r="C109" s="63"/>
      <c r="D109" s="6"/>
      <c r="AG109" t="s">
        <v>168</v>
      </c>
    </row>
    <row r="110" spans="1:60" x14ac:dyDescent="0.2">
      <c r="D110" s="6"/>
    </row>
    <row r="111" spans="1:60" x14ac:dyDescent="0.2">
      <c r="D111" s="6"/>
    </row>
    <row r="112" spans="1:60"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23">
    <mergeCell ref="C54:G54"/>
    <mergeCell ref="C55:G55"/>
    <mergeCell ref="C71:G71"/>
    <mergeCell ref="C87:G87"/>
    <mergeCell ref="C105:G105"/>
    <mergeCell ref="C53:G53"/>
    <mergeCell ref="C20:G20"/>
    <mergeCell ref="C25:G25"/>
    <mergeCell ref="C29:G29"/>
    <mergeCell ref="C30:G30"/>
    <mergeCell ref="C39:G39"/>
    <mergeCell ref="C40:G40"/>
    <mergeCell ref="C45:G45"/>
    <mergeCell ref="C46:G46"/>
    <mergeCell ref="C47:G47"/>
    <mergeCell ref="C48:G48"/>
    <mergeCell ref="C52:G52"/>
    <mergeCell ref="C15:G1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19E6-A4AF-445D-B7EC-2F4A6781B82D}">
  <sheetPr>
    <tabColor rgb="FFFFFF00"/>
    <outlinePr summaryBelow="0"/>
  </sheetPr>
  <dimension ref="A1:AD5001"/>
  <sheetViews>
    <sheetView workbookViewId="0">
      <pane ySplit="7" topLeftCell="A8" activePane="bottomLeft" state="frozen"/>
      <selection activeCell="M35" sqref="M35"/>
      <selection pane="bottomLeft" activeCell="F10" sqref="F10"/>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343" t="s">
        <v>1</v>
      </c>
      <c r="B1" s="343"/>
      <c r="C1" s="343"/>
      <c r="D1" s="343"/>
      <c r="E1" s="343"/>
      <c r="F1" s="343"/>
      <c r="G1" s="343"/>
    </row>
    <row r="2" spans="1:30" ht="24.95" customHeight="1" x14ac:dyDescent="0.2">
      <c r="A2" s="127" t="s">
        <v>2</v>
      </c>
      <c r="B2" s="311" t="s">
        <v>9787</v>
      </c>
      <c r="C2" s="344" t="s">
        <v>15</v>
      </c>
      <c r="D2" s="345"/>
      <c r="E2" s="345"/>
      <c r="F2" s="345"/>
      <c r="G2" s="346"/>
    </row>
    <row r="3" spans="1:30" ht="24.95" customHeight="1" x14ac:dyDescent="0.2">
      <c r="A3" s="127" t="s">
        <v>3</v>
      </c>
      <c r="B3" s="311" t="s">
        <v>12024</v>
      </c>
      <c r="C3" s="344" t="s">
        <v>12025</v>
      </c>
      <c r="D3" s="345"/>
      <c r="E3" s="345"/>
      <c r="F3" s="345"/>
      <c r="G3" s="346"/>
    </row>
    <row r="4" spans="1:30" ht="24.95" customHeight="1" x14ac:dyDescent="0.2">
      <c r="A4" s="128" t="s">
        <v>4</v>
      </c>
      <c r="B4" s="312" t="s">
        <v>12026</v>
      </c>
      <c r="C4" s="347" t="s">
        <v>12021</v>
      </c>
      <c r="D4" s="348"/>
      <c r="E4" s="348"/>
      <c r="F4" s="348"/>
      <c r="G4" s="349"/>
    </row>
    <row r="5" spans="1:30" x14ac:dyDescent="0.2">
      <c r="D5" s="6"/>
    </row>
    <row r="6" spans="1:30"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30" hidden="1" x14ac:dyDescent="0.2">
      <c r="A7" s="1"/>
      <c r="B7" s="2"/>
      <c r="C7" s="2"/>
      <c r="D7" s="4"/>
      <c r="E7" s="25"/>
      <c r="F7" s="26"/>
      <c r="G7" s="26"/>
      <c r="H7" s="25"/>
      <c r="I7" s="25"/>
      <c r="J7" s="25"/>
      <c r="K7" s="25"/>
    </row>
    <row r="8" spans="1:30" x14ac:dyDescent="0.2">
      <c r="A8" s="36" t="s">
        <v>148</v>
      </c>
      <c r="B8" s="37" t="s">
        <v>11214</v>
      </c>
      <c r="C8" s="58" t="s">
        <v>11215</v>
      </c>
      <c r="D8" s="38"/>
      <c r="E8" s="39"/>
      <c r="F8" s="40"/>
      <c r="G8" s="41">
        <f>SUM(G9:G17)</f>
        <v>0</v>
      </c>
      <c r="H8" s="313"/>
      <c r="I8" s="313">
        <f>SUM(I9:I17)</f>
        <v>0.10391299999999999</v>
      </c>
      <c r="J8" s="313"/>
      <c r="K8" s="313">
        <f>SUM(K9:K17)</f>
        <v>0.254</v>
      </c>
    </row>
    <row r="9" spans="1:30" ht="22.5" x14ac:dyDescent="0.2">
      <c r="A9" s="43">
        <v>1</v>
      </c>
      <c r="B9" s="44" t="s">
        <v>11216</v>
      </c>
      <c r="C9" s="59" t="s">
        <v>11471</v>
      </c>
      <c r="D9" s="45" t="s">
        <v>373</v>
      </c>
      <c r="E9" s="46">
        <v>7.7</v>
      </c>
      <c r="F9" s="47">
        <v>0</v>
      </c>
      <c r="G9" s="49">
        <f>E9*F9</f>
        <v>0</v>
      </c>
      <c r="H9" s="140">
        <v>1.299E-2</v>
      </c>
      <c r="I9" s="140">
        <v>0.100023</v>
      </c>
      <c r="J9" s="140">
        <v>0</v>
      </c>
      <c r="K9" s="140">
        <v>0</v>
      </c>
    </row>
    <row r="10" spans="1:30" x14ac:dyDescent="0.2">
      <c r="A10" s="135"/>
      <c r="B10" s="136"/>
      <c r="C10" s="137" t="s">
        <v>12027</v>
      </c>
      <c r="D10" s="138"/>
      <c r="E10" s="139">
        <v>7.7</v>
      </c>
      <c r="F10" s="134"/>
      <c r="G10" s="134"/>
      <c r="H10" s="140"/>
      <c r="I10" s="140"/>
      <c r="J10" s="140"/>
      <c r="K10" s="140"/>
    </row>
    <row r="11" spans="1:30" ht="22.5" x14ac:dyDescent="0.2">
      <c r="A11" s="43">
        <v>2</v>
      </c>
      <c r="B11" s="44" t="s">
        <v>9960</v>
      </c>
      <c r="C11" s="59" t="s">
        <v>11472</v>
      </c>
      <c r="D11" s="45" t="s">
        <v>505</v>
      </c>
      <c r="E11" s="46">
        <v>18</v>
      </c>
      <c r="F11" s="47">
        <v>0</v>
      </c>
      <c r="G11" s="49">
        <f t="shared" ref="G11:G17" si="0">E11*F11</f>
        <v>0</v>
      </c>
      <c r="H11" s="140">
        <v>8.0000000000000007E-5</v>
      </c>
      <c r="I11" s="140">
        <v>1.4400000000000001E-3</v>
      </c>
      <c r="J11" s="140">
        <v>3.0000000000000001E-3</v>
      </c>
      <c r="K11" s="140">
        <v>5.3999999999999999E-2</v>
      </c>
    </row>
    <row r="12" spans="1:30" x14ac:dyDescent="0.2">
      <c r="A12" s="135"/>
      <c r="B12" s="136"/>
      <c r="C12" s="137" t="s">
        <v>12028</v>
      </c>
      <c r="D12" s="138"/>
      <c r="E12" s="139">
        <v>18</v>
      </c>
      <c r="F12" s="134"/>
      <c r="G12" s="134">
        <f t="shared" si="0"/>
        <v>0</v>
      </c>
      <c r="H12" s="140"/>
      <c r="I12" s="140"/>
      <c r="J12" s="140"/>
      <c r="K12" s="140"/>
    </row>
    <row r="13" spans="1:30" x14ac:dyDescent="0.2">
      <c r="A13" s="51">
        <v>3</v>
      </c>
      <c r="B13" s="52" t="s">
        <v>11219</v>
      </c>
      <c r="C13" s="60" t="s">
        <v>11473</v>
      </c>
      <c r="D13" s="53" t="s">
        <v>373</v>
      </c>
      <c r="E13" s="54">
        <v>5</v>
      </c>
      <c r="F13" s="47">
        <v>0</v>
      </c>
      <c r="G13" s="57">
        <f t="shared" si="0"/>
        <v>0</v>
      </c>
      <c r="H13" s="140">
        <v>4.8999999999999998E-4</v>
      </c>
      <c r="I13" s="140">
        <v>2.4499999999999999E-3</v>
      </c>
      <c r="J13" s="140">
        <v>0.04</v>
      </c>
      <c r="K13" s="140">
        <v>0.2</v>
      </c>
    </row>
    <row r="14" spans="1:30" ht="22.5" x14ac:dyDescent="0.2">
      <c r="A14" s="320" t="s">
        <v>12145</v>
      </c>
      <c r="B14" s="52" t="s">
        <v>11319</v>
      </c>
      <c r="C14" s="60" t="s">
        <v>11540</v>
      </c>
      <c r="D14" s="53" t="s">
        <v>297</v>
      </c>
      <c r="E14" s="54">
        <f>$K$8</f>
        <v>0.254</v>
      </c>
      <c r="F14" s="47">
        <v>0</v>
      </c>
      <c r="G14" s="57">
        <f t="shared" si="0"/>
        <v>0</v>
      </c>
      <c r="H14" s="140">
        <v>0</v>
      </c>
      <c r="I14" s="140">
        <v>0</v>
      </c>
      <c r="J14" s="140">
        <v>0</v>
      </c>
      <c r="K14" s="140">
        <v>0</v>
      </c>
      <c r="L14" s="24"/>
      <c r="M14" s="24"/>
      <c r="N14" s="24"/>
      <c r="O14" s="24"/>
      <c r="P14" s="24"/>
      <c r="Q14" s="24"/>
      <c r="R14" s="24"/>
      <c r="S14" s="24"/>
      <c r="T14" s="24"/>
      <c r="U14" s="24"/>
      <c r="V14" s="24"/>
      <c r="W14" s="24"/>
      <c r="X14" s="24"/>
      <c r="Y14" s="24"/>
      <c r="Z14" s="24"/>
      <c r="AA14" s="24"/>
      <c r="AB14" s="24"/>
      <c r="AC14" s="24"/>
      <c r="AD14" s="24"/>
    </row>
    <row r="15" spans="1:30" ht="22.5" x14ac:dyDescent="0.2">
      <c r="A15" s="51">
        <v>4</v>
      </c>
      <c r="B15" s="52" t="s">
        <v>11220</v>
      </c>
      <c r="C15" s="60" t="s">
        <v>11221</v>
      </c>
      <c r="D15" s="53" t="s">
        <v>297</v>
      </c>
      <c r="E15" s="54">
        <v>0.254</v>
      </c>
      <c r="F15" s="47">
        <v>0</v>
      </c>
      <c r="G15" s="57">
        <f t="shared" si="0"/>
        <v>0</v>
      </c>
      <c r="H15" s="140">
        <v>0</v>
      </c>
      <c r="I15" s="140">
        <v>0</v>
      </c>
      <c r="J15" s="140">
        <v>0</v>
      </c>
      <c r="K15" s="140">
        <v>0</v>
      </c>
    </row>
    <row r="16" spans="1:30" x14ac:dyDescent="0.2">
      <c r="A16" s="51">
        <v>5</v>
      </c>
      <c r="B16" s="52" t="s">
        <v>11222</v>
      </c>
      <c r="C16" s="60" t="s">
        <v>11223</v>
      </c>
      <c r="D16" s="53" t="s">
        <v>9693</v>
      </c>
      <c r="E16" s="54">
        <v>10</v>
      </c>
      <c r="F16" s="47">
        <v>0</v>
      </c>
      <c r="G16" s="57">
        <f t="shared" si="0"/>
        <v>0</v>
      </c>
      <c r="H16" s="140">
        <v>0</v>
      </c>
      <c r="I16" s="140">
        <v>0</v>
      </c>
      <c r="J16" s="140">
        <v>0</v>
      </c>
      <c r="K16" s="140">
        <v>0</v>
      </c>
    </row>
    <row r="17" spans="1:11" ht="22.5" x14ac:dyDescent="0.2">
      <c r="A17" s="51">
        <v>6</v>
      </c>
      <c r="B17" s="52" t="s">
        <v>11225</v>
      </c>
      <c r="C17" s="60" t="s">
        <v>11474</v>
      </c>
      <c r="D17" s="53" t="s">
        <v>297</v>
      </c>
      <c r="E17" s="54">
        <v>0.10145999999999999</v>
      </c>
      <c r="F17" s="47">
        <v>0</v>
      </c>
      <c r="G17" s="57">
        <f t="shared" si="0"/>
        <v>0</v>
      </c>
      <c r="H17" s="140">
        <v>0</v>
      </c>
      <c r="I17" s="140">
        <v>0</v>
      </c>
      <c r="J17" s="140">
        <v>0</v>
      </c>
      <c r="K17" s="140">
        <v>0</v>
      </c>
    </row>
    <row r="18" spans="1:11" x14ac:dyDescent="0.2">
      <c r="A18" s="36" t="s">
        <v>148</v>
      </c>
      <c r="B18" s="37" t="s">
        <v>70</v>
      </c>
      <c r="C18" s="58" t="s">
        <v>71</v>
      </c>
      <c r="D18" s="38"/>
      <c r="E18" s="39"/>
      <c r="F18" s="40"/>
      <c r="G18" s="41">
        <f>SUM(G19:G30)</f>
        <v>0</v>
      </c>
      <c r="H18" s="313"/>
      <c r="I18" s="313">
        <f>SUM(I19:I30)</f>
        <v>1.5140000000000002E-2</v>
      </c>
      <c r="J18" s="313"/>
      <c r="K18" s="313">
        <f>SUM(K19:K30)</f>
        <v>0</v>
      </c>
    </row>
    <row r="19" spans="1:11" ht="22.5" x14ac:dyDescent="0.2">
      <c r="A19" s="43">
        <v>7</v>
      </c>
      <c r="B19" s="44" t="s">
        <v>11228</v>
      </c>
      <c r="C19" s="59" t="s">
        <v>11476</v>
      </c>
      <c r="D19" s="45" t="s">
        <v>373</v>
      </c>
      <c r="E19" s="46">
        <v>281</v>
      </c>
      <c r="F19" s="47">
        <v>0</v>
      </c>
      <c r="G19" s="49">
        <f t="shared" ref="G19:G30" si="1">E19*F19</f>
        <v>0</v>
      </c>
      <c r="H19" s="140">
        <v>0</v>
      </c>
      <c r="I19" s="140">
        <v>0</v>
      </c>
      <c r="J19" s="140">
        <v>0</v>
      </c>
      <c r="K19" s="140">
        <v>0</v>
      </c>
    </row>
    <row r="20" spans="1:11" x14ac:dyDescent="0.2">
      <c r="A20" s="135"/>
      <c r="B20" s="136"/>
      <c r="C20" s="137" t="s">
        <v>12029</v>
      </c>
      <c r="D20" s="138"/>
      <c r="E20" s="139">
        <v>281</v>
      </c>
      <c r="F20" s="134"/>
      <c r="G20" s="134"/>
      <c r="H20" s="140"/>
      <c r="I20" s="140"/>
      <c r="J20" s="140"/>
      <c r="K20" s="140"/>
    </row>
    <row r="21" spans="1:11" ht="22.5" x14ac:dyDescent="0.2">
      <c r="A21" s="43">
        <v>8</v>
      </c>
      <c r="B21" s="44" t="s">
        <v>11230</v>
      </c>
      <c r="C21" s="59" t="s">
        <v>11477</v>
      </c>
      <c r="D21" s="45" t="s">
        <v>373</v>
      </c>
      <c r="E21" s="46">
        <v>93</v>
      </c>
      <c r="F21" s="47">
        <v>0</v>
      </c>
      <c r="G21" s="49">
        <f t="shared" si="1"/>
        <v>0</v>
      </c>
      <c r="H21" s="140">
        <v>0</v>
      </c>
      <c r="I21" s="140">
        <v>0</v>
      </c>
      <c r="J21" s="140">
        <v>0</v>
      </c>
      <c r="K21" s="140">
        <v>0</v>
      </c>
    </row>
    <row r="22" spans="1:11" x14ac:dyDescent="0.2">
      <c r="A22" s="135"/>
      <c r="B22" s="136"/>
      <c r="C22" s="137" t="s">
        <v>12030</v>
      </c>
      <c r="D22" s="138"/>
      <c r="E22" s="139">
        <v>93</v>
      </c>
      <c r="F22" s="134"/>
      <c r="G22" s="134"/>
      <c r="H22" s="140"/>
      <c r="I22" s="140"/>
      <c r="J22" s="140"/>
      <c r="K22" s="140"/>
    </row>
    <row r="23" spans="1:11" x14ac:dyDescent="0.2">
      <c r="A23" s="51">
        <v>9</v>
      </c>
      <c r="B23" s="52" t="s">
        <v>11235</v>
      </c>
      <c r="C23" s="60" t="s">
        <v>11479</v>
      </c>
      <c r="D23" s="53" t="s">
        <v>373</v>
      </c>
      <c r="E23" s="54">
        <v>160</v>
      </c>
      <c r="F23" s="47">
        <v>0</v>
      </c>
      <c r="G23" s="57">
        <f t="shared" si="1"/>
        <v>0</v>
      </c>
      <c r="H23" s="140">
        <v>2.0000000000000002E-5</v>
      </c>
      <c r="I23" s="140">
        <v>3.2000000000000002E-3</v>
      </c>
      <c r="J23" s="140">
        <v>0</v>
      </c>
      <c r="K23" s="140">
        <v>0</v>
      </c>
    </row>
    <row r="24" spans="1:11" x14ac:dyDescent="0.2">
      <c r="A24" s="51">
        <v>10</v>
      </c>
      <c r="B24" s="52" t="s">
        <v>11236</v>
      </c>
      <c r="C24" s="60" t="s">
        <v>11480</v>
      </c>
      <c r="D24" s="53" t="s">
        <v>373</v>
      </c>
      <c r="E24" s="54">
        <v>16</v>
      </c>
      <c r="F24" s="47">
        <v>0</v>
      </c>
      <c r="G24" s="57">
        <f t="shared" si="1"/>
        <v>0</v>
      </c>
      <c r="H24" s="140">
        <v>3.0000000000000001E-5</v>
      </c>
      <c r="I24" s="140">
        <v>4.8000000000000001E-4</v>
      </c>
      <c r="J24" s="140">
        <v>0</v>
      </c>
      <c r="K24" s="140">
        <v>0</v>
      </c>
    </row>
    <row r="25" spans="1:11" x14ac:dyDescent="0.2">
      <c r="A25" s="51">
        <v>11</v>
      </c>
      <c r="B25" s="52" t="s">
        <v>11237</v>
      </c>
      <c r="C25" s="60" t="s">
        <v>11481</v>
      </c>
      <c r="D25" s="53" t="s">
        <v>373</v>
      </c>
      <c r="E25" s="54">
        <v>105</v>
      </c>
      <c r="F25" s="47">
        <v>0</v>
      </c>
      <c r="G25" s="57">
        <f t="shared" si="1"/>
        <v>0</v>
      </c>
      <c r="H25" s="140">
        <v>4.0000000000000003E-5</v>
      </c>
      <c r="I25" s="140">
        <v>4.2000000000000006E-3</v>
      </c>
      <c r="J25" s="140">
        <v>0</v>
      </c>
      <c r="K25" s="140">
        <v>0</v>
      </c>
    </row>
    <row r="26" spans="1:11" x14ac:dyDescent="0.2">
      <c r="A26" s="51">
        <v>12</v>
      </c>
      <c r="B26" s="52" t="s">
        <v>11238</v>
      </c>
      <c r="C26" s="60" t="s">
        <v>11482</v>
      </c>
      <c r="D26" s="53" t="s">
        <v>373</v>
      </c>
      <c r="E26" s="54">
        <v>9</v>
      </c>
      <c r="F26" s="47">
        <v>0</v>
      </c>
      <c r="G26" s="57">
        <f t="shared" si="1"/>
        <v>0</v>
      </c>
      <c r="H26" s="140">
        <v>6.0000000000000002E-5</v>
      </c>
      <c r="I26" s="140">
        <v>5.4000000000000001E-4</v>
      </c>
      <c r="J26" s="140">
        <v>0</v>
      </c>
      <c r="K26" s="140">
        <v>0</v>
      </c>
    </row>
    <row r="27" spans="1:11" x14ac:dyDescent="0.2">
      <c r="A27" s="51">
        <v>13</v>
      </c>
      <c r="B27" s="52" t="s">
        <v>11239</v>
      </c>
      <c r="C27" s="60" t="s">
        <v>11483</v>
      </c>
      <c r="D27" s="53" t="s">
        <v>505</v>
      </c>
      <c r="E27" s="54">
        <v>1500</v>
      </c>
      <c r="F27" s="47">
        <v>0</v>
      </c>
      <c r="G27" s="57">
        <f t="shared" si="1"/>
        <v>0</v>
      </c>
      <c r="H27" s="140">
        <v>0</v>
      </c>
      <c r="I27" s="140">
        <v>0</v>
      </c>
      <c r="J27" s="140">
        <v>0</v>
      </c>
      <c r="K27" s="140">
        <v>0</v>
      </c>
    </row>
    <row r="28" spans="1:11" ht="22.5" x14ac:dyDescent="0.2">
      <c r="A28" s="51">
        <v>14</v>
      </c>
      <c r="B28" s="52" t="s">
        <v>11240</v>
      </c>
      <c r="C28" s="60" t="s">
        <v>11484</v>
      </c>
      <c r="D28" s="53" t="s">
        <v>505</v>
      </c>
      <c r="E28" s="54">
        <v>3</v>
      </c>
      <c r="F28" s="47">
        <v>0</v>
      </c>
      <c r="G28" s="57">
        <f t="shared" si="1"/>
        <v>0</v>
      </c>
      <c r="H28" s="140">
        <v>0</v>
      </c>
      <c r="I28" s="140">
        <v>0</v>
      </c>
      <c r="J28" s="140">
        <v>0</v>
      </c>
      <c r="K28" s="140">
        <v>0</v>
      </c>
    </row>
    <row r="29" spans="1:11" x14ac:dyDescent="0.2">
      <c r="A29" s="51">
        <v>15</v>
      </c>
      <c r="B29" s="52" t="s">
        <v>11241</v>
      </c>
      <c r="C29" s="60" t="s">
        <v>11485</v>
      </c>
      <c r="D29" s="53" t="s">
        <v>373</v>
      </c>
      <c r="E29" s="54">
        <v>84</v>
      </c>
      <c r="F29" s="47">
        <v>0</v>
      </c>
      <c r="G29" s="57">
        <f t="shared" si="1"/>
        <v>0</v>
      </c>
      <c r="H29" s="140">
        <v>8.0000000000000007E-5</v>
      </c>
      <c r="I29" s="140">
        <v>6.7200000000000003E-3</v>
      </c>
      <c r="J29" s="140">
        <v>0</v>
      </c>
      <c r="K29" s="140">
        <v>0</v>
      </c>
    </row>
    <row r="30" spans="1:11" x14ac:dyDescent="0.2">
      <c r="A30" s="51">
        <v>16</v>
      </c>
      <c r="B30" s="52" t="s">
        <v>11244</v>
      </c>
      <c r="C30" s="60" t="s">
        <v>11488</v>
      </c>
      <c r="D30" s="53" t="s">
        <v>297</v>
      </c>
      <c r="E30" s="54">
        <v>1.5140000000000001E-2</v>
      </c>
      <c r="F30" s="47">
        <v>0</v>
      </c>
      <c r="G30" s="57">
        <f t="shared" si="1"/>
        <v>0</v>
      </c>
      <c r="H30" s="140">
        <v>0</v>
      </c>
      <c r="I30" s="140">
        <v>0</v>
      </c>
      <c r="J30" s="140">
        <v>0</v>
      </c>
      <c r="K30" s="140">
        <v>0</v>
      </c>
    </row>
    <row r="31" spans="1:11" x14ac:dyDescent="0.2">
      <c r="A31" s="36" t="s">
        <v>148</v>
      </c>
      <c r="B31" s="37" t="s">
        <v>11251</v>
      </c>
      <c r="C31" s="58" t="s">
        <v>11252</v>
      </c>
      <c r="D31" s="38"/>
      <c r="E31" s="39"/>
      <c r="F31" s="40"/>
      <c r="G31" s="41">
        <f>SUM(G32:G44)</f>
        <v>0</v>
      </c>
      <c r="H31" s="313"/>
      <c r="I31" s="313">
        <f>SUM(I32:I44)</f>
        <v>0.39647000000000004</v>
      </c>
      <c r="J31" s="313"/>
      <c r="K31" s="313">
        <f>SUM(K32:K44)</f>
        <v>0</v>
      </c>
    </row>
    <row r="32" spans="1:11" x14ac:dyDescent="0.2">
      <c r="A32" s="51">
        <v>17</v>
      </c>
      <c r="B32" s="52" t="s">
        <v>11800</v>
      </c>
      <c r="C32" s="60" t="s">
        <v>11801</v>
      </c>
      <c r="D32" s="53" t="s">
        <v>505</v>
      </c>
      <c r="E32" s="54">
        <v>2</v>
      </c>
      <c r="F32" s="47">
        <v>0</v>
      </c>
      <c r="G32" s="315">
        <f t="shared" ref="G32:G44" si="2">E32*F32</f>
        <v>0</v>
      </c>
      <c r="H32" s="140">
        <v>0</v>
      </c>
      <c r="I32" s="140">
        <v>0</v>
      </c>
      <c r="J32" s="140">
        <v>0</v>
      </c>
      <c r="K32" s="140">
        <v>0</v>
      </c>
    </row>
    <row r="33" spans="1:11" x14ac:dyDescent="0.2">
      <c r="A33" s="51">
        <v>18</v>
      </c>
      <c r="B33" s="52" t="s">
        <v>11254</v>
      </c>
      <c r="C33" s="60" t="s">
        <v>11493</v>
      </c>
      <c r="D33" s="53" t="s">
        <v>373</v>
      </c>
      <c r="E33" s="54">
        <v>160</v>
      </c>
      <c r="F33" s="47">
        <v>0</v>
      </c>
      <c r="G33" s="315">
        <f t="shared" si="2"/>
        <v>0</v>
      </c>
      <c r="H33" s="140">
        <v>7.6000000000000004E-4</v>
      </c>
      <c r="I33" s="140">
        <v>0.12160000000000001</v>
      </c>
      <c r="J33" s="140">
        <v>0</v>
      </c>
      <c r="K33" s="140">
        <v>0</v>
      </c>
    </row>
    <row r="34" spans="1:11" x14ac:dyDescent="0.2">
      <c r="A34" s="51">
        <v>19</v>
      </c>
      <c r="B34" s="52" t="s">
        <v>11255</v>
      </c>
      <c r="C34" s="60" t="s">
        <v>11494</v>
      </c>
      <c r="D34" s="53" t="s">
        <v>373</v>
      </c>
      <c r="E34" s="54">
        <v>16</v>
      </c>
      <c r="F34" s="47">
        <v>0</v>
      </c>
      <c r="G34" s="315">
        <f t="shared" si="2"/>
        <v>0</v>
      </c>
      <c r="H34" s="140">
        <v>8.8000000000000003E-4</v>
      </c>
      <c r="I34" s="140">
        <v>1.4080000000000001E-2</v>
      </c>
      <c r="J34" s="140">
        <v>0</v>
      </c>
      <c r="K34" s="140">
        <v>0</v>
      </c>
    </row>
    <row r="35" spans="1:11" x14ac:dyDescent="0.2">
      <c r="A35" s="51">
        <v>20</v>
      </c>
      <c r="B35" s="52" t="s">
        <v>11256</v>
      </c>
      <c r="C35" s="60" t="s">
        <v>11495</v>
      </c>
      <c r="D35" s="53" t="s">
        <v>373</v>
      </c>
      <c r="E35" s="54">
        <v>105</v>
      </c>
      <c r="F35" s="47">
        <v>0</v>
      </c>
      <c r="G35" s="315">
        <f t="shared" si="2"/>
        <v>0</v>
      </c>
      <c r="H35" s="140">
        <v>1.01E-3</v>
      </c>
      <c r="I35" s="140">
        <v>0.10605000000000001</v>
      </c>
      <c r="J35" s="140">
        <v>0</v>
      </c>
      <c r="K35" s="140">
        <v>0</v>
      </c>
    </row>
    <row r="36" spans="1:11" x14ac:dyDescent="0.2">
      <c r="A36" s="51">
        <v>21</v>
      </c>
      <c r="B36" s="52" t="s">
        <v>11257</v>
      </c>
      <c r="C36" s="60" t="s">
        <v>11496</v>
      </c>
      <c r="D36" s="53" t="s">
        <v>373</v>
      </c>
      <c r="E36" s="54">
        <v>84</v>
      </c>
      <c r="F36" s="47">
        <v>0</v>
      </c>
      <c r="G36" s="315">
        <f t="shared" si="2"/>
        <v>0</v>
      </c>
      <c r="H36" s="140">
        <v>1.6000000000000001E-3</v>
      </c>
      <c r="I36" s="140">
        <v>0.13440000000000002</v>
      </c>
      <c r="J36" s="140">
        <v>0</v>
      </c>
      <c r="K36" s="140">
        <v>0</v>
      </c>
    </row>
    <row r="37" spans="1:11" x14ac:dyDescent="0.2">
      <c r="A37" s="51">
        <v>22</v>
      </c>
      <c r="B37" s="52" t="s">
        <v>11258</v>
      </c>
      <c r="C37" s="60" t="s">
        <v>11497</v>
      </c>
      <c r="D37" s="53" t="s">
        <v>373</v>
      </c>
      <c r="E37" s="54">
        <v>9</v>
      </c>
      <c r="F37" s="47">
        <v>0</v>
      </c>
      <c r="G37" s="315">
        <f t="shared" si="2"/>
        <v>0</v>
      </c>
      <c r="H37" s="140">
        <v>1.9599999999999999E-3</v>
      </c>
      <c r="I37" s="140">
        <v>1.7639999999999999E-2</v>
      </c>
      <c r="J37" s="140">
        <v>0</v>
      </c>
      <c r="K37" s="140">
        <v>0</v>
      </c>
    </row>
    <row r="38" spans="1:11" x14ac:dyDescent="0.2">
      <c r="A38" s="43">
        <v>23</v>
      </c>
      <c r="B38" s="44" t="s">
        <v>11260</v>
      </c>
      <c r="C38" s="59" t="s">
        <v>11499</v>
      </c>
      <c r="D38" s="45" t="s">
        <v>505</v>
      </c>
      <c r="E38" s="46">
        <v>38</v>
      </c>
      <c r="F38" s="47">
        <v>0</v>
      </c>
      <c r="G38" s="315">
        <f t="shared" si="2"/>
        <v>0</v>
      </c>
      <c r="H38" s="140">
        <v>0</v>
      </c>
      <c r="I38" s="140">
        <v>0</v>
      </c>
      <c r="J38" s="140">
        <v>0</v>
      </c>
      <c r="K38" s="140">
        <v>0</v>
      </c>
    </row>
    <row r="39" spans="1:11" x14ac:dyDescent="0.2">
      <c r="A39" s="135"/>
      <c r="B39" s="136"/>
      <c r="C39" s="137" t="s">
        <v>12031</v>
      </c>
      <c r="D39" s="138"/>
      <c r="E39" s="139">
        <v>38</v>
      </c>
      <c r="F39" s="134"/>
      <c r="G39" s="319"/>
      <c r="H39" s="140"/>
      <c r="I39" s="140"/>
      <c r="J39" s="140"/>
      <c r="K39" s="140"/>
    </row>
    <row r="40" spans="1:11" x14ac:dyDescent="0.2">
      <c r="A40" s="43">
        <v>24</v>
      </c>
      <c r="B40" s="44" t="s">
        <v>11262</v>
      </c>
      <c r="C40" s="59" t="s">
        <v>11500</v>
      </c>
      <c r="D40" s="45" t="s">
        <v>373</v>
      </c>
      <c r="E40" s="46">
        <v>374</v>
      </c>
      <c r="F40" s="47">
        <v>0</v>
      </c>
      <c r="G40" s="315">
        <f t="shared" si="2"/>
        <v>0</v>
      </c>
      <c r="H40" s="140">
        <v>0</v>
      </c>
      <c r="I40" s="140">
        <v>0</v>
      </c>
      <c r="J40" s="140">
        <v>0</v>
      </c>
      <c r="K40" s="140">
        <v>0</v>
      </c>
    </row>
    <row r="41" spans="1:11" x14ac:dyDescent="0.2">
      <c r="A41" s="135"/>
      <c r="B41" s="136"/>
      <c r="C41" s="137" t="s">
        <v>12032</v>
      </c>
      <c r="D41" s="138"/>
      <c r="E41" s="139">
        <v>374</v>
      </c>
      <c r="F41" s="134"/>
      <c r="G41" s="319"/>
      <c r="H41" s="140"/>
      <c r="I41" s="140"/>
      <c r="J41" s="140"/>
      <c r="K41" s="140"/>
    </row>
    <row r="42" spans="1:11" x14ac:dyDescent="0.2">
      <c r="A42" s="43">
        <v>25</v>
      </c>
      <c r="B42" s="44" t="s">
        <v>12033</v>
      </c>
      <c r="C42" s="59" t="s">
        <v>12034</v>
      </c>
      <c r="D42" s="45" t="s">
        <v>505</v>
      </c>
      <c r="E42" s="46">
        <v>2</v>
      </c>
      <c r="F42" s="47">
        <v>0</v>
      </c>
      <c r="G42" s="315">
        <f t="shared" si="2"/>
        <v>0</v>
      </c>
      <c r="H42" s="140">
        <v>1.3500000000000001E-3</v>
      </c>
      <c r="I42" s="140">
        <v>2.7000000000000001E-3</v>
      </c>
      <c r="J42" s="140">
        <v>0</v>
      </c>
      <c r="K42" s="140">
        <v>0</v>
      </c>
    </row>
    <row r="43" spans="1:11" x14ac:dyDescent="0.2">
      <c r="A43" s="135"/>
      <c r="B43" s="136"/>
      <c r="C43" s="137" t="s">
        <v>12035</v>
      </c>
      <c r="D43" s="138"/>
      <c r="E43" s="139">
        <v>2</v>
      </c>
      <c r="F43" s="134"/>
      <c r="G43" s="319"/>
      <c r="H43" s="140"/>
      <c r="I43" s="140"/>
      <c r="J43" s="140"/>
      <c r="K43" s="140"/>
    </row>
    <row r="44" spans="1:11" x14ac:dyDescent="0.2">
      <c r="A44" s="51">
        <v>26</v>
      </c>
      <c r="B44" s="52" t="s">
        <v>11269</v>
      </c>
      <c r="C44" s="60" t="s">
        <v>11503</v>
      </c>
      <c r="D44" s="53" t="s">
        <v>297</v>
      </c>
      <c r="E44" s="54">
        <v>0.39646999999999999</v>
      </c>
      <c r="F44" s="47">
        <v>0</v>
      </c>
      <c r="G44" s="315">
        <f t="shared" si="2"/>
        <v>0</v>
      </c>
      <c r="H44" s="140">
        <v>0</v>
      </c>
      <c r="I44" s="140">
        <v>0</v>
      </c>
      <c r="J44" s="140">
        <v>0</v>
      </c>
      <c r="K44" s="140">
        <v>0</v>
      </c>
    </row>
    <row r="45" spans="1:11" x14ac:dyDescent="0.2">
      <c r="A45" s="36" t="s">
        <v>148</v>
      </c>
      <c r="B45" s="37" t="s">
        <v>11270</v>
      </c>
      <c r="C45" s="58" t="s">
        <v>11271</v>
      </c>
      <c r="D45" s="38"/>
      <c r="E45" s="39"/>
      <c r="F45" s="40"/>
      <c r="G45" s="41">
        <f>SUM(G46:G52)</f>
        <v>0</v>
      </c>
      <c r="H45" s="313"/>
      <c r="I45" s="313">
        <f>SUM(I46:I52)</f>
        <v>1.41E-2</v>
      </c>
      <c r="J45" s="313"/>
      <c r="K45" s="313">
        <f>SUM(K46:K52)</f>
        <v>0</v>
      </c>
    </row>
    <row r="46" spans="1:11" x14ac:dyDescent="0.2">
      <c r="A46" s="51">
        <v>27</v>
      </c>
      <c r="B46" s="52" t="s">
        <v>11275</v>
      </c>
      <c r="C46" s="60" t="s">
        <v>11506</v>
      </c>
      <c r="D46" s="53" t="s">
        <v>505</v>
      </c>
      <c r="E46" s="54">
        <v>1</v>
      </c>
      <c r="F46" s="47">
        <v>0</v>
      </c>
      <c r="G46" s="315">
        <f t="shared" ref="G46:G52" si="3">E46*F46</f>
        <v>0</v>
      </c>
      <c r="H46" s="140">
        <v>2.0000000000000001E-4</v>
      </c>
      <c r="I46" s="140">
        <v>2.0000000000000001E-4</v>
      </c>
      <c r="J46" s="140">
        <v>0</v>
      </c>
      <c r="K46" s="140">
        <v>0</v>
      </c>
    </row>
    <row r="47" spans="1:11" x14ac:dyDescent="0.2">
      <c r="A47" s="51">
        <v>28</v>
      </c>
      <c r="B47" s="52" t="s">
        <v>11282</v>
      </c>
      <c r="C47" s="60" t="s">
        <v>11513</v>
      </c>
      <c r="D47" s="53" t="s">
        <v>505</v>
      </c>
      <c r="E47" s="54">
        <v>1</v>
      </c>
      <c r="F47" s="47">
        <v>0</v>
      </c>
      <c r="G47" s="315">
        <f t="shared" si="3"/>
        <v>0</v>
      </c>
      <c r="H47" s="140">
        <v>2.5999999999999998E-4</v>
      </c>
      <c r="I47" s="140">
        <v>2.5999999999999998E-4</v>
      </c>
      <c r="J47" s="140">
        <v>0</v>
      </c>
      <c r="K47" s="140">
        <v>0</v>
      </c>
    </row>
    <row r="48" spans="1:11" ht="22.5" x14ac:dyDescent="0.2">
      <c r="A48" s="51">
        <v>29</v>
      </c>
      <c r="B48" s="52" t="s">
        <v>11283</v>
      </c>
      <c r="C48" s="60" t="s">
        <v>11514</v>
      </c>
      <c r="D48" s="53" t="s">
        <v>505</v>
      </c>
      <c r="E48" s="54">
        <v>18</v>
      </c>
      <c r="F48" s="47">
        <v>0</v>
      </c>
      <c r="G48" s="315">
        <f t="shared" si="3"/>
        <v>0</v>
      </c>
      <c r="H48" s="140">
        <v>4.4999999999999999E-4</v>
      </c>
      <c r="I48" s="140">
        <v>8.0999999999999996E-3</v>
      </c>
      <c r="J48" s="140">
        <v>0</v>
      </c>
      <c r="K48" s="140">
        <v>0</v>
      </c>
    </row>
    <row r="49" spans="1:11" x14ac:dyDescent="0.2">
      <c r="A49" s="43">
        <v>30</v>
      </c>
      <c r="B49" s="44" t="s">
        <v>11284</v>
      </c>
      <c r="C49" s="59" t="s">
        <v>11515</v>
      </c>
      <c r="D49" s="45" t="s">
        <v>505</v>
      </c>
      <c r="E49" s="46">
        <v>36</v>
      </c>
      <c r="F49" s="47">
        <v>0</v>
      </c>
      <c r="G49" s="315">
        <f t="shared" si="3"/>
        <v>0</v>
      </c>
      <c r="H49" s="140">
        <v>1.4999999999999999E-4</v>
      </c>
      <c r="I49" s="140">
        <v>5.3999999999999994E-3</v>
      </c>
      <c r="J49" s="140">
        <v>0</v>
      </c>
      <c r="K49" s="140">
        <v>0</v>
      </c>
    </row>
    <row r="50" spans="1:11" x14ac:dyDescent="0.2">
      <c r="A50" s="135"/>
      <c r="B50" s="136"/>
      <c r="C50" s="137" t="s">
        <v>12036</v>
      </c>
      <c r="D50" s="138"/>
      <c r="E50" s="139">
        <v>36</v>
      </c>
      <c r="F50" s="134"/>
      <c r="G50" s="319"/>
      <c r="H50" s="140"/>
      <c r="I50" s="140"/>
      <c r="J50" s="140"/>
      <c r="K50" s="140"/>
    </row>
    <row r="51" spans="1:11" x14ac:dyDescent="0.2">
      <c r="A51" s="51">
        <v>31</v>
      </c>
      <c r="B51" s="52" t="s">
        <v>11286</v>
      </c>
      <c r="C51" s="60" t="s">
        <v>11516</v>
      </c>
      <c r="D51" s="53" t="s">
        <v>505</v>
      </c>
      <c r="E51" s="54">
        <v>1</v>
      </c>
      <c r="F51" s="47">
        <v>0</v>
      </c>
      <c r="G51" s="315">
        <f t="shared" si="3"/>
        <v>0</v>
      </c>
      <c r="H51" s="140">
        <v>1.3999999999999999E-4</v>
      </c>
      <c r="I51" s="140">
        <v>1.3999999999999999E-4</v>
      </c>
      <c r="J51" s="140">
        <v>0</v>
      </c>
      <c r="K51" s="140">
        <v>0</v>
      </c>
    </row>
    <row r="52" spans="1:11" x14ac:dyDescent="0.2">
      <c r="A52" s="51">
        <v>32</v>
      </c>
      <c r="B52" s="52" t="s">
        <v>11293</v>
      </c>
      <c r="C52" s="60" t="s">
        <v>11520</v>
      </c>
      <c r="D52" s="53" t="s">
        <v>297</v>
      </c>
      <c r="E52" s="54">
        <v>1.41E-2</v>
      </c>
      <c r="F52" s="47">
        <v>0</v>
      </c>
      <c r="G52" s="315">
        <f t="shared" si="3"/>
        <v>0</v>
      </c>
      <c r="H52" s="140">
        <v>0</v>
      </c>
      <c r="I52" s="140">
        <v>0</v>
      </c>
      <c r="J52" s="140">
        <v>0</v>
      </c>
      <c r="K52" s="140">
        <v>0</v>
      </c>
    </row>
    <row r="53" spans="1:11" x14ac:dyDescent="0.2">
      <c r="A53" s="36" t="s">
        <v>148</v>
      </c>
      <c r="B53" s="37" t="s">
        <v>11294</v>
      </c>
      <c r="C53" s="58" t="s">
        <v>11295</v>
      </c>
      <c r="D53" s="38"/>
      <c r="E53" s="39"/>
      <c r="F53" s="40"/>
      <c r="G53" s="41">
        <f>SUM(G54:G70)</f>
        <v>0</v>
      </c>
      <c r="H53" s="313"/>
      <c r="I53" s="313">
        <f>SUM(I54:I70)</f>
        <v>0.40590000000000004</v>
      </c>
      <c r="J53" s="313"/>
      <c r="K53" s="313">
        <f>SUM(K54:K70)</f>
        <v>0</v>
      </c>
    </row>
    <row r="54" spans="1:11" x14ac:dyDescent="0.2">
      <c r="A54" s="51">
        <v>33</v>
      </c>
      <c r="B54" s="52" t="s">
        <v>11296</v>
      </c>
      <c r="C54" s="60" t="s">
        <v>11521</v>
      </c>
      <c r="D54" s="53" t="s">
        <v>505</v>
      </c>
      <c r="E54" s="54">
        <v>12</v>
      </c>
      <c r="F54" s="47">
        <v>0</v>
      </c>
      <c r="G54" s="315">
        <f t="shared" ref="G54:G70" si="4">E54*F54</f>
        <v>0</v>
      </c>
      <c r="H54" s="140">
        <v>0</v>
      </c>
      <c r="I54" s="140">
        <v>0</v>
      </c>
      <c r="J54" s="140">
        <v>0</v>
      </c>
      <c r="K54" s="140">
        <v>0</v>
      </c>
    </row>
    <row r="55" spans="1:11" x14ac:dyDescent="0.2">
      <c r="A55" s="51">
        <v>34</v>
      </c>
      <c r="B55" s="52" t="s">
        <v>11297</v>
      </c>
      <c r="C55" s="60" t="s">
        <v>11522</v>
      </c>
      <c r="D55" s="53" t="s">
        <v>505</v>
      </c>
      <c r="E55" s="54">
        <v>7</v>
      </c>
      <c r="F55" s="47">
        <v>0</v>
      </c>
      <c r="G55" s="315">
        <f t="shared" si="4"/>
        <v>0</v>
      </c>
      <c r="H55" s="140">
        <v>0</v>
      </c>
      <c r="I55" s="140">
        <v>0</v>
      </c>
      <c r="J55" s="140">
        <v>0</v>
      </c>
      <c r="K55" s="140">
        <v>0</v>
      </c>
    </row>
    <row r="56" spans="1:11" x14ac:dyDescent="0.2">
      <c r="A56" s="51">
        <v>35</v>
      </c>
      <c r="B56" s="52" t="s">
        <v>11298</v>
      </c>
      <c r="C56" s="60" t="s">
        <v>11523</v>
      </c>
      <c r="D56" s="53" t="s">
        <v>505</v>
      </c>
      <c r="E56" s="54">
        <v>19</v>
      </c>
      <c r="F56" s="47">
        <v>0</v>
      </c>
      <c r="G56" s="315">
        <f t="shared" si="4"/>
        <v>0</v>
      </c>
      <c r="H56" s="140">
        <v>0</v>
      </c>
      <c r="I56" s="140">
        <v>0</v>
      </c>
      <c r="J56" s="140">
        <v>0</v>
      </c>
      <c r="K56" s="140">
        <v>0</v>
      </c>
    </row>
    <row r="57" spans="1:11" x14ac:dyDescent="0.2">
      <c r="A57" s="51">
        <v>36</v>
      </c>
      <c r="B57" s="52" t="s">
        <v>12037</v>
      </c>
      <c r="C57" s="60" t="s">
        <v>12038</v>
      </c>
      <c r="D57" s="53" t="s">
        <v>505</v>
      </c>
      <c r="E57" s="54">
        <v>1</v>
      </c>
      <c r="F57" s="47">
        <v>0</v>
      </c>
      <c r="G57" s="315">
        <f t="shared" si="4"/>
        <v>0</v>
      </c>
      <c r="H57" s="140">
        <v>1.8800000000000001E-2</v>
      </c>
      <c r="I57" s="140">
        <v>1.8800000000000001E-2</v>
      </c>
      <c r="J57" s="140">
        <v>0</v>
      </c>
      <c r="K57" s="140">
        <v>0</v>
      </c>
    </row>
    <row r="58" spans="1:11" x14ac:dyDescent="0.2">
      <c r="A58" s="51">
        <v>37</v>
      </c>
      <c r="B58" s="52" t="s">
        <v>11300</v>
      </c>
      <c r="C58" s="60" t="s">
        <v>11525</v>
      </c>
      <c r="D58" s="53" t="s">
        <v>505</v>
      </c>
      <c r="E58" s="54">
        <v>2</v>
      </c>
      <c r="F58" s="47">
        <v>0</v>
      </c>
      <c r="G58" s="315">
        <f t="shared" si="4"/>
        <v>0</v>
      </c>
      <c r="H58" s="140">
        <v>7.1399999999999996E-3</v>
      </c>
      <c r="I58" s="140">
        <v>1.4279999999999999E-2</v>
      </c>
      <c r="J58" s="140">
        <v>0</v>
      </c>
      <c r="K58" s="140">
        <v>0</v>
      </c>
    </row>
    <row r="59" spans="1:11" x14ac:dyDescent="0.2">
      <c r="A59" s="51">
        <v>38</v>
      </c>
      <c r="B59" s="52" t="s">
        <v>12039</v>
      </c>
      <c r="C59" s="60" t="s">
        <v>12040</v>
      </c>
      <c r="D59" s="53" t="s">
        <v>505</v>
      </c>
      <c r="E59" s="54">
        <v>1</v>
      </c>
      <c r="F59" s="47">
        <v>0</v>
      </c>
      <c r="G59" s="315">
        <f t="shared" si="4"/>
        <v>0</v>
      </c>
      <c r="H59" s="140">
        <v>1.072E-2</v>
      </c>
      <c r="I59" s="140">
        <v>1.072E-2</v>
      </c>
      <c r="J59" s="140">
        <v>0</v>
      </c>
      <c r="K59" s="140">
        <v>0</v>
      </c>
    </row>
    <row r="60" spans="1:11" x14ac:dyDescent="0.2">
      <c r="A60" s="51">
        <v>39</v>
      </c>
      <c r="B60" s="52" t="s">
        <v>12041</v>
      </c>
      <c r="C60" s="60" t="s">
        <v>12042</v>
      </c>
      <c r="D60" s="53" t="s">
        <v>505</v>
      </c>
      <c r="E60" s="54">
        <v>1</v>
      </c>
      <c r="F60" s="47">
        <v>0</v>
      </c>
      <c r="G60" s="315">
        <f t="shared" si="4"/>
        <v>0</v>
      </c>
      <c r="H60" s="140">
        <v>1.251E-2</v>
      </c>
      <c r="I60" s="140">
        <v>1.251E-2</v>
      </c>
      <c r="J60" s="140">
        <v>0</v>
      </c>
      <c r="K60" s="140">
        <v>0</v>
      </c>
    </row>
    <row r="61" spans="1:11" x14ac:dyDescent="0.2">
      <c r="A61" s="51">
        <v>40</v>
      </c>
      <c r="B61" s="52" t="s">
        <v>11336</v>
      </c>
      <c r="C61" s="60" t="s">
        <v>11550</v>
      </c>
      <c r="D61" s="53" t="s">
        <v>505</v>
      </c>
      <c r="E61" s="54">
        <v>4</v>
      </c>
      <c r="F61" s="47">
        <v>0</v>
      </c>
      <c r="G61" s="315">
        <f t="shared" si="4"/>
        <v>0</v>
      </c>
      <c r="H61" s="140">
        <v>8.6400000000000001E-3</v>
      </c>
      <c r="I61" s="140">
        <v>3.456E-2</v>
      </c>
      <c r="J61" s="140">
        <v>0</v>
      </c>
      <c r="K61" s="140">
        <v>0</v>
      </c>
    </row>
    <row r="62" spans="1:11" x14ac:dyDescent="0.2">
      <c r="A62" s="51">
        <v>41</v>
      </c>
      <c r="B62" s="52" t="s">
        <v>11305</v>
      </c>
      <c r="C62" s="60" t="s">
        <v>11530</v>
      </c>
      <c r="D62" s="53" t="s">
        <v>505</v>
      </c>
      <c r="E62" s="54">
        <v>1</v>
      </c>
      <c r="F62" s="47">
        <v>0</v>
      </c>
      <c r="G62" s="315">
        <f t="shared" si="4"/>
        <v>0</v>
      </c>
      <c r="H62" s="140">
        <v>1.312E-2</v>
      </c>
      <c r="I62" s="140">
        <v>1.312E-2</v>
      </c>
      <c r="J62" s="140">
        <v>0</v>
      </c>
      <c r="K62" s="140">
        <v>0</v>
      </c>
    </row>
    <row r="63" spans="1:11" x14ac:dyDescent="0.2">
      <c r="A63" s="51">
        <v>42</v>
      </c>
      <c r="B63" s="52" t="s">
        <v>12043</v>
      </c>
      <c r="C63" s="60" t="s">
        <v>12044</v>
      </c>
      <c r="D63" s="53" t="s">
        <v>505</v>
      </c>
      <c r="E63" s="54">
        <v>1</v>
      </c>
      <c r="F63" s="47">
        <v>0</v>
      </c>
      <c r="G63" s="315">
        <f t="shared" si="4"/>
        <v>0</v>
      </c>
      <c r="H63" s="140">
        <v>1.6400000000000001E-2</v>
      </c>
      <c r="I63" s="140">
        <v>1.6400000000000001E-2</v>
      </c>
      <c r="J63" s="140">
        <v>0</v>
      </c>
      <c r="K63" s="140">
        <v>0</v>
      </c>
    </row>
    <row r="64" spans="1:11" x14ac:dyDescent="0.2">
      <c r="A64" s="51">
        <v>43</v>
      </c>
      <c r="B64" s="52" t="s">
        <v>11388</v>
      </c>
      <c r="C64" s="60" t="s">
        <v>11575</v>
      </c>
      <c r="D64" s="53" t="s">
        <v>505</v>
      </c>
      <c r="E64" s="54">
        <v>1</v>
      </c>
      <c r="F64" s="47">
        <v>0</v>
      </c>
      <c r="G64" s="315">
        <f t="shared" si="4"/>
        <v>0</v>
      </c>
      <c r="H64" s="140">
        <v>1.968E-2</v>
      </c>
      <c r="I64" s="140">
        <v>1.968E-2</v>
      </c>
      <c r="J64" s="140">
        <v>0</v>
      </c>
      <c r="K64" s="140">
        <v>0</v>
      </c>
    </row>
    <row r="65" spans="1:11" x14ac:dyDescent="0.2">
      <c r="A65" s="51">
        <v>44</v>
      </c>
      <c r="B65" s="52" t="s">
        <v>12045</v>
      </c>
      <c r="C65" s="60" t="s">
        <v>12046</v>
      </c>
      <c r="D65" s="53" t="s">
        <v>505</v>
      </c>
      <c r="E65" s="54">
        <v>1</v>
      </c>
      <c r="F65" s="47">
        <v>0</v>
      </c>
      <c r="G65" s="315">
        <f t="shared" si="4"/>
        <v>0</v>
      </c>
      <c r="H65" s="140">
        <v>2.2960000000000001E-2</v>
      </c>
      <c r="I65" s="140">
        <v>2.2960000000000001E-2</v>
      </c>
      <c r="J65" s="140">
        <v>0</v>
      </c>
      <c r="K65" s="140">
        <v>0</v>
      </c>
    </row>
    <row r="66" spans="1:11" x14ac:dyDescent="0.2">
      <c r="A66" s="51">
        <v>45</v>
      </c>
      <c r="B66" s="52" t="s">
        <v>12047</v>
      </c>
      <c r="C66" s="60" t="s">
        <v>12048</v>
      </c>
      <c r="D66" s="53" t="s">
        <v>505</v>
      </c>
      <c r="E66" s="54">
        <v>1</v>
      </c>
      <c r="F66" s="47">
        <v>0</v>
      </c>
      <c r="G66" s="315">
        <f t="shared" si="4"/>
        <v>0</v>
      </c>
      <c r="H66" s="140">
        <v>3.5740000000000001E-2</v>
      </c>
      <c r="I66" s="140">
        <v>3.5740000000000001E-2</v>
      </c>
      <c r="J66" s="140">
        <v>0</v>
      </c>
      <c r="K66" s="140">
        <v>0</v>
      </c>
    </row>
    <row r="67" spans="1:11" x14ac:dyDescent="0.2">
      <c r="A67" s="51">
        <v>46</v>
      </c>
      <c r="B67" s="52" t="s">
        <v>12049</v>
      </c>
      <c r="C67" s="60" t="s">
        <v>12050</v>
      </c>
      <c r="D67" s="53" t="s">
        <v>505</v>
      </c>
      <c r="E67" s="54">
        <v>1</v>
      </c>
      <c r="F67" s="47">
        <v>0</v>
      </c>
      <c r="G67" s="315">
        <f t="shared" si="4"/>
        <v>0</v>
      </c>
      <c r="H67" s="140">
        <v>2.7449999999999999E-2</v>
      </c>
      <c r="I67" s="140">
        <v>2.7449999999999999E-2</v>
      </c>
      <c r="J67" s="140">
        <v>0</v>
      </c>
      <c r="K67" s="140">
        <v>0</v>
      </c>
    </row>
    <row r="68" spans="1:11" x14ac:dyDescent="0.2">
      <c r="A68" s="51">
        <v>47</v>
      </c>
      <c r="B68" s="52" t="s">
        <v>12051</v>
      </c>
      <c r="C68" s="60" t="s">
        <v>12052</v>
      </c>
      <c r="D68" s="53" t="s">
        <v>505</v>
      </c>
      <c r="E68" s="54">
        <v>2</v>
      </c>
      <c r="F68" s="47">
        <v>0</v>
      </c>
      <c r="G68" s="315">
        <f t="shared" si="4"/>
        <v>0</v>
      </c>
      <c r="H68" s="140">
        <v>4.2840000000000003E-2</v>
      </c>
      <c r="I68" s="140">
        <v>8.5680000000000006E-2</v>
      </c>
      <c r="J68" s="140">
        <v>0</v>
      </c>
      <c r="K68" s="140">
        <v>0</v>
      </c>
    </row>
    <row r="69" spans="1:11" x14ac:dyDescent="0.2">
      <c r="A69" s="51">
        <v>48</v>
      </c>
      <c r="B69" s="52" t="s">
        <v>12053</v>
      </c>
      <c r="C69" s="60" t="s">
        <v>12054</v>
      </c>
      <c r="D69" s="53" t="s">
        <v>505</v>
      </c>
      <c r="E69" s="54">
        <v>2</v>
      </c>
      <c r="F69" s="47">
        <v>0</v>
      </c>
      <c r="G69" s="315">
        <f t="shared" si="4"/>
        <v>0</v>
      </c>
      <c r="H69" s="140">
        <v>4.7E-2</v>
      </c>
      <c r="I69" s="140">
        <v>9.4E-2</v>
      </c>
      <c r="J69" s="140">
        <v>0</v>
      </c>
      <c r="K69" s="140">
        <v>0</v>
      </c>
    </row>
    <row r="70" spans="1:11" x14ac:dyDescent="0.2">
      <c r="A70" s="43">
        <v>49</v>
      </c>
      <c r="B70" s="44" t="s">
        <v>11307</v>
      </c>
      <c r="C70" s="59" t="s">
        <v>11532</v>
      </c>
      <c r="D70" s="45" t="s">
        <v>297</v>
      </c>
      <c r="E70" s="46">
        <v>0.40589999999999998</v>
      </c>
      <c r="F70" s="47">
        <v>0</v>
      </c>
      <c r="G70" s="315">
        <f t="shared" si="4"/>
        <v>0</v>
      </c>
      <c r="H70" s="140">
        <v>0</v>
      </c>
      <c r="I70" s="140">
        <v>0</v>
      </c>
      <c r="J70" s="140">
        <v>0</v>
      </c>
      <c r="K70" s="140">
        <v>0</v>
      </c>
    </row>
    <row r="71" spans="1:11" x14ac:dyDescent="0.2">
      <c r="A71" s="1"/>
      <c r="B71" s="2"/>
      <c r="C71" s="61"/>
      <c r="D71" s="4"/>
      <c r="E71" s="1"/>
      <c r="F71" s="1"/>
      <c r="G71" s="1"/>
      <c r="H71" s="1"/>
      <c r="I71" s="1"/>
      <c r="J71" s="1"/>
      <c r="K71" s="1"/>
    </row>
    <row r="72" spans="1:11" x14ac:dyDescent="0.2">
      <c r="C72" s="58" t="s">
        <v>11</v>
      </c>
      <c r="D72" s="38"/>
      <c r="E72" s="39"/>
      <c r="F72" s="40"/>
      <c r="G72" s="41">
        <f>G53+G45+G31+G18+G8</f>
        <v>0</v>
      </c>
    </row>
    <row r="73" spans="1:11" x14ac:dyDescent="0.2">
      <c r="D73" s="6"/>
    </row>
    <row r="74" spans="1:11" x14ac:dyDescent="0.2">
      <c r="D74" s="6"/>
    </row>
    <row r="75" spans="1:11" x14ac:dyDescent="0.2">
      <c r="D75" s="6"/>
    </row>
    <row r="76" spans="1:11" x14ac:dyDescent="0.2">
      <c r="D76" s="6"/>
    </row>
    <row r="77" spans="1:11" x14ac:dyDescent="0.2">
      <c r="D77" s="6"/>
    </row>
    <row r="78" spans="1:11" x14ac:dyDescent="0.2">
      <c r="D78" s="6"/>
    </row>
    <row r="79" spans="1:11" x14ac:dyDescent="0.2">
      <c r="D79" s="6"/>
    </row>
    <row r="80" spans="1:11"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D4533-6BCC-4FE1-9C42-2DCF4B911E78}">
  <sheetPr>
    <tabColor rgb="FFFFFF00"/>
    <outlinePr summaryBelow="0"/>
  </sheetPr>
  <dimension ref="A1:AD5001"/>
  <sheetViews>
    <sheetView workbookViewId="0">
      <pane ySplit="7" topLeftCell="A29" activePane="bottomLeft" state="frozen"/>
      <selection activeCell="O20" sqref="O20"/>
      <selection pane="bottomLeft" activeCell="M43" sqref="M43"/>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343" t="s">
        <v>1</v>
      </c>
      <c r="B1" s="343"/>
      <c r="C1" s="343"/>
      <c r="D1" s="343"/>
      <c r="E1" s="343"/>
      <c r="F1" s="343"/>
      <c r="G1" s="343"/>
    </row>
    <row r="2" spans="1:30" ht="24.95" customHeight="1" x14ac:dyDescent="0.2">
      <c r="A2" s="127" t="s">
        <v>2</v>
      </c>
      <c r="B2" s="311" t="s">
        <v>9787</v>
      </c>
      <c r="C2" s="344" t="s">
        <v>15</v>
      </c>
      <c r="D2" s="345"/>
      <c r="E2" s="345"/>
      <c r="F2" s="345"/>
      <c r="G2" s="346"/>
    </row>
    <row r="3" spans="1:30" ht="24.95" customHeight="1" x14ac:dyDescent="0.2">
      <c r="A3" s="127" t="s">
        <v>3</v>
      </c>
      <c r="B3" s="311" t="s">
        <v>12024</v>
      </c>
      <c r="C3" s="344" t="s">
        <v>12025</v>
      </c>
      <c r="D3" s="345"/>
      <c r="E3" s="345"/>
      <c r="F3" s="345"/>
      <c r="G3" s="346"/>
    </row>
    <row r="4" spans="1:30" ht="24.95" customHeight="1" x14ac:dyDescent="0.2">
      <c r="A4" s="128" t="s">
        <v>4</v>
      </c>
      <c r="B4" s="312" t="s">
        <v>12055</v>
      </c>
      <c r="C4" s="347" t="s">
        <v>12022</v>
      </c>
      <c r="D4" s="348"/>
      <c r="E4" s="348"/>
      <c r="F4" s="348"/>
      <c r="G4" s="349"/>
    </row>
    <row r="5" spans="1:30" x14ac:dyDescent="0.2">
      <c r="D5" s="6"/>
    </row>
    <row r="6" spans="1:30"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30" hidden="1" x14ac:dyDescent="0.2">
      <c r="A7" s="1"/>
      <c r="B7" s="2"/>
      <c r="C7" s="2"/>
      <c r="D7" s="4"/>
      <c r="E7" s="25"/>
      <c r="F7" s="26"/>
      <c r="G7" s="26"/>
      <c r="H7" s="25"/>
      <c r="I7" s="25"/>
      <c r="J7" s="25"/>
      <c r="K7" s="25"/>
    </row>
    <row r="8" spans="1:30" x14ac:dyDescent="0.2">
      <c r="A8" s="36" t="s">
        <v>148</v>
      </c>
      <c r="B8" s="37" t="s">
        <v>11214</v>
      </c>
      <c r="C8" s="58" t="s">
        <v>11215</v>
      </c>
      <c r="D8" s="38"/>
      <c r="E8" s="39"/>
      <c r="F8" s="40"/>
      <c r="G8" s="41">
        <f>SUM(G9:G16)</f>
        <v>0</v>
      </c>
      <c r="H8" s="313"/>
      <c r="I8" s="313">
        <f>SUM(I9:I16)</f>
        <v>3.6512999999999997E-2</v>
      </c>
      <c r="J8" s="313"/>
      <c r="K8" s="313">
        <f>SUM(K9:K16)</f>
        <v>5.3999999999999999E-2</v>
      </c>
    </row>
    <row r="9" spans="1:30" ht="22.5" x14ac:dyDescent="0.2">
      <c r="A9" s="43">
        <v>1</v>
      </c>
      <c r="B9" s="44" t="s">
        <v>11216</v>
      </c>
      <c r="C9" s="59" t="s">
        <v>11471</v>
      </c>
      <c r="D9" s="45" t="s">
        <v>373</v>
      </c>
      <c r="E9" s="46">
        <v>2.7</v>
      </c>
      <c r="F9" s="47">
        <v>0</v>
      </c>
      <c r="G9" s="49">
        <f>E9*F9</f>
        <v>0</v>
      </c>
      <c r="H9" s="140">
        <v>1.299E-2</v>
      </c>
      <c r="I9" s="140">
        <v>3.5073E-2</v>
      </c>
      <c r="J9" s="140">
        <v>0</v>
      </c>
      <c r="K9" s="140">
        <v>0</v>
      </c>
    </row>
    <row r="10" spans="1:30" x14ac:dyDescent="0.2">
      <c r="A10" s="135"/>
      <c r="B10" s="136"/>
      <c r="C10" s="137" t="s">
        <v>12056</v>
      </c>
      <c r="D10" s="138"/>
      <c r="E10" s="139">
        <v>2.7</v>
      </c>
      <c r="F10" s="134"/>
      <c r="G10" s="134"/>
      <c r="H10" s="140"/>
      <c r="I10" s="140"/>
      <c r="J10" s="140"/>
      <c r="K10" s="140"/>
    </row>
    <row r="11" spans="1:30" ht="22.5" x14ac:dyDescent="0.2">
      <c r="A11" s="43">
        <v>2</v>
      </c>
      <c r="B11" s="44" t="s">
        <v>9960</v>
      </c>
      <c r="C11" s="59" t="s">
        <v>11472</v>
      </c>
      <c r="D11" s="45" t="s">
        <v>505</v>
      </c>
      <c r="E11" s="46">
        <v>18</v>
      </c>
      <c r="F11" s="47">
        <v>0</v>
      </c>
      <c r="G11" s="49">
        <f t="shared" ref="G11:G16" si="0">E11*F11</f>
        <v>0</v>
      </c>
      <c r="H11" s="140">
        <v>8.0000000000000007E-5</v>
      </c>
      <c r="I11" s="140">
        <v>1.4400000000000001E-3</v>
      </c>
      <c r="J11" s="140">
        <v>3.0000000000000001E-3</v>
      </c>
      <c r="K11" s="140">
        <v>5.3999999999999999E-2</v>
      </c>
    </row>
    <row r="12" spans="1:30" x14ac:dyDescent="0.2">
      <c r="A12" s="135"/>
      <c r="B12" s="136"/>
      <c r="C12" s="137" t="s">
        <v>12028</v>
      </c>
      <c r="D12" s="138"/>
      <c r="E12" s="139">
        <v>18</v>
      </c>
      <c r="F12" s="134"/>
      <c r="G12" s="134">
        <f t="shared" si="0"/>
        <v>0</v>
      </c>
      <c r="H12" s="140"/>
      <c r="I12" s="140"/>
      <c r="J12" s="140"/>
      <c r="K12" s="140"/>
    </row>
    <row r="13" spans="1:30" x14ac:dyDescent="0.2">
      <c r="A13" s="51">
        <v>3</v>
      </c>
      <c r="B13" s="52" t="s">
        <v>11222</v>
      </c>
      <c r="C13" s="60" t="s">
        <v>11223</v>
      </c>
      <c r="D13" s="53" t="s">
        <v>9693</v>
      </c>
      <c r="E13" s="54">
        <v>5</v>
      </c>
      <c r="F13" s="47">
        <v>0</v>
      </c>
      <c r="G13" s="57">
        <f t="shared" si="0"/>
        <v>0</v>
      </c>
      <c r="H13" s="140">
        <v>0</v>
      </c>
      <c r="I13" s="140">
        <v>0</v>
      </c>
      <c r="J13" s="140">
        <v>0</v>
      </c>
      <c r="K13" s="140">
        <v>0</v>
      </c>
    </row>
    <row r="14" spans="1:30" ht="22.5" x14ac:dyDescent="0.2">
      <c r="A14" s="51">
        <v>4</v>
      </c>
      <c r="B14" s="52" t="s">
        <v>11960</v>
      </c>
      <c r="C14" s="60" t="s">
        <v>11961</v>
      </c>
      <c r="D14" s="53" t="s">
        <v>297</v>
      </c>
      <c r="E14" s="54">
        <v>3.6510000000000001E-2</v>
      </c>
      <c r="F14" s="47">
        <v>0</v>
      </c>
      <c r="G14" s="57">
        <f t="shared" si="0"/>
        <v>0</v>
      </c>
      <c r="H14" s="140">
        <v>0</v>
      </c>
      <c r="I14" s="140">
        <v>0</v>
      </c>
      <c r="J14" s="140">
        <v>0</v>
      </c>
      <c r="K14" s="140">
        <v>0</v>
      </c>
    </row>
    <row r="15" spans="1:30" ht="22.5" x14ac:dyDescent="0.2">
      <c r="A15" s="320" t="s">
        <v>12145</v>
      </c>
      <c r="B15" s="52" t="s">
        <v>11319</v>
      </c>
      <c r="C15" s="60" t="s">
        <v>11540</v>
      </c>
      <c r="D15" s="53" t="s">
        <v>297</v>
      </c>
      <c r="E15" s="54">
        <f>$K$8</f>
        <v>5.3999999999999999E-2</v>
      </c>
      <c r="F15" s="47">
        <v>0</v>
      </c>
      <c r="G15" s="57">
        <f t="shared" si="0"/>
        <v>0</v>
      </c>
      <c r="H15" s="140">
        <v>0</v>
      </c>
      <c r="I15" s="140">
        <v>0</v>
      </c>
      <c r="J15" s="140">
        <v>0</v>
      </c>
      <c r="K15" s="140">
        <v>0</v>
      </c>
      <c r="L15" s="24"/>
      <c r="M15" s="24"/>
      <c r="N15" s="24"/>
      <c r="O15" s="24"/>
      <c r="P15" s="24"/>
      <c r="Q15" s="24"/>
      <c r="R15" s="24"/>
      <c r="S15" s="24"/>
      <c r="T15" s="24"/>
      <c r="U15" s="24"/>
      <c r="V15" s="24"/>
      <c r="W15" s="24"/>
      <c r="X15" s="24"/>
      <c r="Y15" s="24"/>
      <c r="Z15" s="24"/>
      <c r="AA15" s="24"/>
      <c r="AB15" s="24"/>
      <c r="AC15" s="24"/>
      <c r="AD15" s="24"/>
    </row>
    <row r="16" spans="1:30" ht="22.5" x14ac:dyDescent="0.2">
      <c r="A16" s="51">
        <v>5</v>
      </c>
      <c r="B16" s="52" t="s">
        <v>11220</v>
      </c>
      <c r="C16" s="60" t="s">
        <v>11221</v>
      </c>
      <c r="D16" s="53" t="s">
        <v>297</v>
      </c>
      <c r="E16" s="54">
        <v>5.3999999999999999E-2</v>
      </c>
      <c r="F16" s="47">
        <v>0</v>
      </c>
      <c r="G16" s="57">
        <f t="shared" si="0"/>
        <v>0</v>
      </c>
      <c r="H16" s="140">
        <v>0</v>
      </c>
      <c r="I16" s="140">
        <v>0</v>
      </c>
      <c r="J16" s="140">
        <v>0</v>
      </c>
      <c r="K16" s="140">
        <v>0</v>
      </c>
    </row>
    <row r="17" spans="1:11" x14ac:dyDescent="0.2">
      <c r="A17" s="36" t="s">
        <v>148</v>
      </c>
      <c r="B17" s="37" t="s">
        <v>70</v>
      </c>
      <c r="C17" s="58" t="s">
        <v>71</v>
      </c>
      <c r="D17" s="38"/>
      <c r="E17" s="39"/>
      <c r="F17" s="40"/>
      <c r="G17" s="41">
        <f>SUM(G18:G25)</f>
        <v>0</v>
      </c>
      <c r="H17" s="313"/>
      <c r="I17" s="313">
        <f>SUM(I18:I25)</f>
        <v>6.62E-3</v>
      </c>
      <c r="J17" s="313"/>
      <c r="K17" s="313">
        <f>SUM(K18:K25)</f>
        <v>0</v>
      </c>
    </row>
    <row r="18" spans="1:11" ht="22.5" x14ac:dyDescent="0.2">
      <c r="A18" s="43">
        <v>6</v>
      </c>
      <c r="B18" s="44" t="s">
        <v>11228</v>
      </c>
      <c r="C18" s="59" t="s">
        <v>11476</v>
      </c>
      <c r="D18" s="45" t="s">
        <v>373</v>
      </c>
      <c r="E18" s="46">
        <v>258</v>
      </c>
      <c r="F18" s="47">
        <v>0</v>
      </c>
      <c r="G18" s="49">
        <f t="shared" ref="G18:G25" si="1">E18*F18</f>
        <v>0</v>
      </c>
      <c r="H18" s="140">
        <v>0</v>
      </c>
      <c r="I18" s="140">
        <v>0</v>
      </c>
      <c r="J18" s="140">
        <v>0</v>
      </c>
      <c r="K18" s="140">
        <v>0</v>
      </c>
    </row>
    <row r="19" spans="1:11" x14ac:dyDescent="0.2">
      <c r="A19" s="135"/>
      <c r="B19" s="136"/>
      <c r="C19" s="137" t="s">
        <v>12057</v>
      </c>
      <c r="D19" s="138"/>
      <c r="E19" s="139">
        <v>258</v>
      </c>
      <c r="F19" s="134"/>
      <c r="G19" s="134"/>
      <c r="H19" s="140"/>
      <c r="I19" s="140"/>
      <c r="J19" s="140"/>
      <c r="K19" s="140"/>
    </row>
    <row r="20" spans="1:11" x14ac:dyDescent="0.2">
      <c r="A20" s="51">
        <v>7</v>
      </c>
      <c r="B20" s="52" t="s">
        <v>11235</v>
      </c>
      <c r="C20" s="60" t="s">
        <v>11479</v>
      </c>
      <c r="D20" s="53" t="s">
        <v>373</v>
      </c>
      <c r="E20" s="54">
        <v>144</v>
      </c>
      <c r="F20" s="47">
        <v>0</v>
      </c>
      <c r="G20" s="57">
        <f t="shared" si="1"/>
        <v>0</v>
      </c>
      <c r="H20" s="140">
        <v>2.0000000000000002E-5</v>
      </c>
      <c r="I20" s="140">
        <v>2.8800000000000002E-3</v>
      </c>
      <c r="J20" s="140">
        <v>0</v>
      </c>
      <c r="K20" s="140">
        <v>0</v>
      </c>
    </row>
    <row r="21" spans="1:11" x14ac:dyDescent="0.2">
      <c r="A21" s="51">
        <v>8</v>
      </c>
      <c r="B21" s="52" t="s">
        <v>11236</v>
      </c>
      <c r="C21" s="60" t="s">
        <v>11480</v>
      </c>
      <c r="D21" s="53" t="s">
        <v>373</v>
      </c>
      <c r="E21" s="54">
        <v>82</v>
      </c>
      <c r="F21" s="47">
        <v>0</v>
      </c>
      <c r="G21" s="57">
        <f t="shared" si="1"/>
        <v>0</v>
      </c>
      <c r="H21" s="140">
        <v>3.0000000000000001E-5</v>
      </c>
      <c r="I21" s="140">
        <v>2.4599999999999999E-3</v>
      </c>
      <c r="J21" s="140">
        <v>0</v>
      </c>
      <c r="K21" s="140">
        <v>0</v>
      </c>
    </row>
    <row r="22" spans="1:11" x14ac:dyDescent="0.2">
      <c r="A22" s="51">
        <v>9</v>
      </c>
      <c r="B22" s="52" t="s">
        <v>11237</v>
      </c>
      <c r="C22" s="60" t="s">
        <v>11481</v>
      </c>
      <c r="D22" s="53" t="s">
        <v>373</v>
      </c>
      <c r="E22" s="54">
        <v>32</v>
      </c>
      <c r="F22" s="47">
        <v>0</v>
      </c>
      <c r="G22" s="57">
        <f t="shared" si="1"/>
        <v>0</v>
      </c>
      <c r="H22" s="140">
        <v>4.0000000000000003E-5</v>
      </c>
      <c r="I22" s="140">
        <v>1.2800000000000001E-3</v>
      </c>
      <c r="J22" s="140">
        <v>0</v>
      </c>
      <c r="K22" s="140">
        <v>0</v>
      </c>
    </row>
    <row r="23" spans="1:11" x14ac:dyDescent="0.2">
      <c r="A23" s="51">
        <v>10</v>
      </c>
      <c r="B23" s="52" t="s">
        <v>11239</v>
      </c>
      <c r="C23" s="60" t="s">
        <v>11483</v>
      </c>
      <c r="D23" s="53" t="s">
        <v>505</v>
      </c>
      <c r="E23" s="54">
        <v>1000</v>
      </c>
      <c r="F23" s="47">
        <v>0</v>
      </c>
      <c r="G23" s="57">
        <f t="shared" si="1"/>
        <v>0</v>
      </c>
      <c r="H23" s="140">
        <v>0</v>
      </c>
      <c r="I23" s="140">
        <v>0</v>
      </c>
      <c r="J23" s="140">
        <v>0</v>
      </c>
      <c r="K23" s="140">
        <v>0</v>
      </c>
    </row>
    <row r="24" spans="1:11" ht="22.5" x14ac:dyDescent="0.2">
      <c r="A24" s="51">
        <v>11</v>
      </c>
      <c r="B24" s="52" t="s">
        <v>11240</v>
      </c>
      <c r="C24" s="60" t="s">
        <v>11484</v>
      </c>
      <c r="D24" s="53" t="s">
        <v>505</v>
      </c>
      <c r="E24" s="54">
        <v>1</v>
      </c>
      <c r="F24" s="47">
        <v>0</v>
      </c>
      <c r="G24" s="57">
        <f t="shared" si="1"/>
        <v>0</v>
      </c>
      <c r="H24" s="140">
        <v>0</v>
      </c>
      <c r="I24" s="140">
        <v>0</v>
      </c>
      <c r="J24" s="140">
        <v>0</v>
      </c>
      <c r="K24" s="140">
        <v>0</v>
      </c>
    </row>
    <row r="25" spans="1:11" x14ac:dyDescent="0.2">
      <c r="A25" s="51">
        <v>12</v>
      </c>
      <c r="B25" s="52" t="s">
        <v>4103</v>
      </c>
      <c r="C25" s="60" t="s">
        <v>11543</v>
      </c>
      <c r="D25" s="53" t="s">
        <v>297</v>
      </c>
      <c r="E25" s="54">
        <v>6.62E-3</v>
      </c>
      <c r="F25" s="47">
        <v>0</v>
      </c>
      <c r="G25" s="57">
        <f t="shared" si="1"/>
        <v>0</v>
      </c>
      <c r="H25" s="140">
        <v>0</v>
      </c>
      <c r="I25" s="140">
        <v>0</v>
      </c>
      <c r="J25" s="140">
        <v>0</v>
      </c>
      <c r="K25" s="140">
        <v>0</v>
      </c>
    </row>
    <row r="26" spans="1:11" x14ac:dyDescent="0.2">
      <c r="A26" s="36" t="s">
        <v>148</v>
      </c>
      <c r="B26" s="37" t="s">
        <v>11251</v>
      </c>
      <c r="C26" s="58" t="s">
        <v>11252</v>
      </c>
      <c r="D26" s="38"/>
      <c r="E26" s="39"/>
      <c r="F26" s="40"/>
      <c r="G26" s="41">
        <f>SUM(G27:G35)</f>
        <v>0</v>
      </c>
      <c r="H26" s="313"/>
      <c r="I26" s="313">
        <f>SUM(I27:I35)</f>
        <v>0.2142</v>
      </c>
      <c r="J26" s="313"/>
      <c r="K26" s="313">
        <f>SUM(K27:K35)</f>
        <v>0</v>
      </c>
    </row>
    <row r="27" spans="1:11" x14ac:dyDescent="0.2">
      <c r="A27" s="51">
        <v>13</v>
      </c>
      <c r="B27" s="52" t="s">
        <v>12058</v>
      </c>
      <c r="C27" s="60" t="s">
        <v>12059</v>
      </c>
      <c r="D27" s="53" t="s">
        <v>505</v>
      </c>
      <c r="E27" s="54">
        <v>4</v>
      </c>
      <c r="F27" s="47">
        <v>0</v>
      </c>
      <c r="G27" s="57">
        <f t="shared" ref="G27:G35" si="2">E27*F27</f>
        <v>0</v>
      </c>
      <c r="H27" s="140">
        <v>6.9999999999999994E-5</v>
      </c>
      <c r="I27" s="140">
        <v>2.7999999999999998E-4</v>
      </c>
      <c r="J27" s="140">
        <v>0</v>
      </c>
      <c r="K27" s="140">
        <v>0</v>
      </c>
    </row>
    <row r="28" spans="1:11" x14ac:dyDescent="0.2">
      <c r="A28" s="51">
        <v>14</v>
      </c>
      <c r="B28" s="52" t="s">
        <v>11254</v>
      </c>
      <c r="C28" s="60" t="s">
        <v>11493</v>
      </c>
      <c r="D28" s="53" t="s">
        <v>373</v>
      </c>
      <c r="E28" s="54">
        <v>144</v>
      </c>
      <c r="F28" s="47">
        <v>0</v>
      </c>
      <c r="G28" s="57">
        <f t="shared" si="2"/>
        <v>0</v>
      </c>
      <c r="H28" s="140">
        <v>7.6000000000000004E-4</v>
      </c>
      <c r="I28" s="140">
        <v>0.10944000000000001</v>
      </c>
      <c r="J28" s="140">
        <v>0</v>
      </c>
      <c r="K28" s="140">
        <v>0</v>
      </c>
    </row>
    <row r="29" spans="1:11" x14ac:dyDescent="0.2">
      <c r="A29" s="51">
        <v>15</v>
      </c>
      <c r="B29" s="52" t="s">
        <v>11255</v>
      </c>
      <c r="C29" s="60" t="s">
        <v>11494</v>
      </c>
      <c r="D29" s="53" t="s">
        <v>373</v>
      </c>
      <c r="E29" s="54">
        <v>82</v>
      </c>
      <c r="F29" s="47">
        <v>0</v>
      </c>
      <c r="G29" s="57">
        <f t="shared" si="2"/>
        <v>0</v>
      </c>
      <c r="H29" s="140">
        <v>8.8000000000000003E-4</v>
      </c>
      <c r="I29" s="140">
        <v>7.2160000000000002E-2</v>
      </c>
      <c r="J29" s="140">
        <v>0</v>
      </c>
      <c r="K29" s="140">
        <v>0</v>
      </c>
    </row>
    <row r="30" spans="1:11" x14ac:dyDescent="0.2">
      <c r="A30" s="51">
        <v>16</v>
      </c>
      <c r="B30" s="52" t="s">
        <v>11256</v>
      </c>
      <c r="C30" s="60" t="s">
        <v>11495</v>
      </c>
      <c r="D30" s="53" t="s">
        <v>373</v>
      </c>
      <c r="E30" s="54">
        <v>32</v>
      </c>
      <c r="F30" s="47">
        <v>0</v>
      </c>
      <c r="G30" s="57">
        <f t="shared" si="2"/>
        <v>0</v>
      </c>
      <c r="H30" s="140">
        <v>1.01E-3</v>
      </c>
      <c r="I30" s="140">
        <v>3.2320000000000002E-2</v>
      </c>
      <c r="J30" s="140">
        <v>0</v>
      </c>
      <c r="K30" s="140">
        <v>0</v>
      </c>
    </row>
    <row r="31" spans="1:11" x14ac:dyDescent="0.2">
      <c r="A31" s="43">
        <v>17</v>
      </c>
      <c r="B31" s="44" t="s">
        <v>11260</v>
      </c>
      <c r="C31" s="59" t="s">
        <v>11499</v>
      </c>
      <c r="D31" s="45" t="s">
        <v>505</v>
      </c>
      <c r="E31" s="46">
        <v>38</v>
      </c>
      <c r="F31" s="47">
        <v>0</v>
      </c>
      <c r="G31" s="49">
        <f t="shared" si="2"/>
        <v>0</v>
      </c>
      <c r="H31" s="140">
        <v>0</v>
      </c>
      <c r="I31" s="140">
        <v>0</v>
      </c>
      <c r="J31" s="140">
        <v>0</v>
      </c>
      <c r="K31" s="140">
        <v>0</v>
      </c>
    </row>
    <row r="32" spans="1:11" x14ac:dyDescent="0.2">
      <c r="A32" s="135"/>
      <c r="B32" s="136"/>
      <c r="C32" s="137" t="s">
        <v>12031</v>
      </c>
      <c r="D32" s="138"/>
      <c r="E32" s="139">
        <v>38</v>
      </c>
      <c r="F32" s="134"/>
      <c r="G32" s="134"/>
      <c r="H32" s="140"/>
      <c r="I32" s="140"/>
      <c r="J32" s="140"/>
      <c r="K32" s="140"/>
    </row>
    <row r="33" spans="1:11" x14ac:dyDescent="0.2">
      <c r="A33" s="43">
        <v>18</v>
      </c>
      <c r="B33" s="44" t="s">
        <v>11262</v>
      </c>
      <c r="C33" s="59" t="s">
        <v>11500</v>
      </c>
      <c r="D33" s="45" t="s">
        <v>373</v>
      </c>
      <c r="E33" s="46">
        <v>258</v>
      </c>
      <c r="F33" s="47">
        <v>0</v>
      </c>
      <c r="G33" s="49">
        <f t="shared" si="2"/>
        <v>0</v>
      </c>
      <c r="H33" s="140">
        <v>0</v>
      </c>
      <c r="I33" s="140">
        <v>0</v>
      </c>
      <c r="J33" s="140">
        <v>0</v>
      </c>
      <c r="K33" s="140">
        <v>0</v>
      </c>
    </row>
    <row r="34" spans="1:11" x14ac:dyDescent="0.2">
      <c r="A34" s="135"/>
      <c r="B34" s="136"/>
      <c r="C34" s="137" t="s">
        <v>12057</v>
      </c>
      <c r="D34" s="138"/>
      <c r="E34" s="139">
        <v>258</v>
      </c>
      <c r="F34" s="134"/>
      <c r="G34" s="134"/>
      <c r="H34" s="140"/>
      <c r="I34" s="140"/>
      <c r="J34" s="140"/>
      <c r="K34" s="140"/>
    </row>
    <row r="35" spans="1:11" x14ac:dyDescent="0.2">
      <c r="A35" s="51">
        <v>19</v>
      </c>
      <c r="B35" s="52" t="s">
        <v>11329</v>
      </c>
      <c r="C35" s="60" t="s">
        <v>11546</v>
      </c>
      <c r="D35" s="53" t="s">
        <v>297</v>
      </c>
      <c r="E35" s="54">
        <v>0.2142</v>
      </c>
      <c r="F35" s="47">
        <v>0</v>
      </c>
      <c r="G35" s="57">
        <f t="shared" si="2"/>
        <v>0</v>
      </c>
      <c r="H35" s="140">
        <v>0</v>
      </c>
      <c r="I35" s="140">
        <v>0</v>
      </c>
      <c r="J35" s="140">
        <v>0</v>
      </c>
      <c r="K35" s="140">
        <v>0</v>
      </c>
    </row>
    <row r="36" spans="1:11" x14ac:dyDescent="0.2">
      <c r="A36" s="36" t="s">
        <v>148</v>
      </c>
      <c r="B36" s="37" t="s">
        <v>11270</v>
      </c>
      <c r="C36" s="58" t="s">
        <v>11271</v>
      </c>
      <c r="D36" s="38"/>
      <c r="E36" s="39"/>
      <c r="F36" s="40"/>
      <c r="G36" s="41">
        <f>SUM(G37:G40)</f>
        <v>0</v>
      </c>
      <c r="H36" s="313"/>
      <c r="I36" s="313">
        <f>SUM(I37:I40)</f>
        <v>1.4249999999999999E-2</v>
      </c>
      <c r="J36" s="313"/>
      <c r="K36" s="313">
        <f>SUM(K37:K40)</f>
        <v>0</v>
      </c>
    </row>
    <row r="37" spans="1:11" ht="22.5" x14ac:dyDescent="0.2">
      <c r="A37" s="51">
        <v>20</v>
      </c>
      <c r="B37" s="52" t="s">
        <v>11283</v>
      </c>
      <c r="C37" s="60" t="s">
        <v>11514</v>
      </c>
      <c r="D37" s="53" t="s">
        <v>505</v>
      </c>
      <c r="E37" s="54">
        <v>19</v>
      </c>
      <c r="F37" s="47">
        <v>0</v>
      </c>
      <c r="G37" s="57">
        <f t="shared" ref="G37:G40" si="3">E37*F37</f>
        <v>0</v>
      </c>
      <c r="H37" s="140">
        <v>4.4999999999999999E-4</v>
      </c>
      <c r="I37" s="140">
        <v>8.5500000000000003E-3</v>
      </c>
      <c r="J37" s="140">
        <v>0</v>
      </c>
      <c r="K37" s="140">
        <v>0</v>
      </c>
    </row>
    <row r="38" spans="1:11" x14ac:dyDescent="0.2">
      <c r="A38" s="43">
        <v>21</v>
      </c>
      <c r="B38" s="44" t="s">
        <v>11284</v>
      </c>
      <c r="C38" s="59" t="s">
        <v>11515</v>
      </c>
      <c r="D38" s="45" t="s">
        <v>505</v>
      </c>
      <c r="E38" s="46">
        <v>38</v>
      </c>
      <c r="F38" s="47">
        <v>0</v>
      </c>
      <c r="G38" s="49">
        <f t="shared" si="3"/>
        <v>0</v>
      </c>
      <c r="H38" s="140">
        <v>1.4999999999999999E-4</v>
      </c>
      <c r="I38" s="140">
        <v>5.6999999999999993E-3</v>
      </c>
      <c r="J38" s="140">
        <v>0</v>
      </c>
      <c r="K38" s="140">
        <v>0</v>
      </c>
    </row>
    <row r="39" spans="1:11" x14ac:dyDescent="0.2">
      <c r="A39" s="135"/>
      <c r="B39" s="136"/>
      <c r="C39" s="137" t="s">
        <v>12031</v>
      </c>
      <c r="D39" s="138"/>
      <c r="E39" s="139">
        <v>38</v>
      </c>
      <c r="F39" s="134"/>
      <c r="G39" s="134"/>
      <c r="H39" s="140"/>
      <c r="I39" s="140"/>
      <c r="J39" s="140"/>
      <c r="K39" s="140"/>
    </row>
    <row r="40" spans="1:11" x14ac:dyDescent="0.2">
      <c r="A40" s="51">
        <v>22</v>
      </c>
      <c r="B40" s="52" t="s">
        <v>11334</v>
      </c>
      <c r="C40" s="60" t="s">
        <v>11548</v>
      </c>
      <c r="D40" s="53" t="s">
        <v>297</v>
      </c>
      <c r="E40" s="54">
        <v>1.4250000000000001E-2</v>
      </c>
      <c r="F40" s="47">
        <v>0</v>
      </c>
      <c r="G40" s="57">
        <f t="shared" si="3"/>
        <v>0</v>
      </c>
      <c r="H40" s="140">
        <v>0</v>
      </c>
      <c r="I40" s="140">
        <v>0</v>
      </c>
      <c r="J40" s="140">
        <v>0</v>
      </c>
      <c r="K40" s="140">
        <v>0</v>
      </c>
    </row>
    <row r="41" spans="1:11" x14ac:dyDescent="0.2">
      <c r="A41" s="36" t="s">
        <v>148</v>
      </c>
      <c r="B41" s="37" t="s">
        <v>11294</v>
      </c>
      <c r="C41" s="58" t="s">
        <v>11295</v>
      </c>
      <c r="D41" s="38"/>
      <c r="E41" s="39"/>
      <c r="F41" s="40"/>
      <c r="G41" s="41">
        <f>SUM(G42:G47)</f>
        <v>0</v>
      </c>
      <c r="H41" s="313"/>
      <c r="I41" s="313">
        <f>SUM(I42:I47)</f>
        <v>0.22896</v>
      </c>
      <c r="J41" s="313"/>
      <c r="K41" s="313">
        <f>SUM(K42:K47)</f>
        <v>0</v>
      </c>
    </row>
    <row r="42" spans="1:11" x14ac:dyDescent="0.2">
      <c r="A42" s="51">
        <v>23</v>
      </c>
      <c r="B42" s="52" t="s">
        <v>11296</v>
      </c>
      <c r="C42" s="60" t="s">
        <v>11521</v>
      </c>
      <c r="D42" s="53" t="s">
        <v>505</v>
      </c>
      <c r="E42" s="54">
        <v>19</v>
      </c>
      <c r="F42" s="47">
        <v>0</v>
      </c>
      <c r="G42" s="57">
        <f t="shared" ref="G42:G47" si="4">E42*F42</f>
        <v>0</v>
      </c>
      <c r="H42" s="140">
        <v>0</v>
      </c>
      <c r="I42" s="140">
        <v>0</v>
      </c>
      <c r="J42" s="140">
        <v>0</v>
      </c>
      <c r="K42" s="140">
        <v>0</v>
      </c>
    </row>
    <row r="43" spans="1:11" x14ac:dyDescent="0.2">
      <c r="A43" s="51">
        <v>24</v>
      </c>
      <c r="B43" s="52" t="s">
        <v>11298</v>
      </c>
      <c r="C43" s="60" t="s">
        <v>11523</v>
      </c>
      <c r="D43" s="53" t="s">
        <v>505</v>
      </c>
      <c r="E43" s="54">
        <v>19</v>
      </c>
      <c r="F43" s="47">
        <v>0</v>
      </c>
      <c r="G43" s="57">
        <f t="shared" si="4"/>
        <v>0</v>
      </c>
      <c r="H43" s="140">
        <v>0</v>
      </c>
      <c r="I43" s="140">
        <v>0</v>
      </c>
      <c r="J43" s="140">
        <v>0</v>
      </c>
      <c r="K43" s="140">
        <v>0</v>
      </c>
    </row>
    <row r="44" spans="1:11" x14ac:dyDescent="0.2">
      <c r="A44" s="51">
        <v>25</v>
      </c>
      <c r="B44" s="52" t="s">
        <v>11336</v>
      </c>
      <c r="C44" s="60" t="s">
        <v>11550</v>
      </c>
      <c r="D44" s="53" t="s">
        <v>505</v>
      </c>
      <c r="E44" s="54">
        <v>5</v>
      </c>
      <c r="F44" s="47">
        <v>0</v>
      </c>
      <c r="G44" s="57">
        <f t="shared" si="4"/>
        <v>0</v>
      </c>
      <c r="H44" s="140">
        <v>8.6400000000000001E-3</v>
      </c>
      <c r="I44" s="140">
        <v>4.3200000000000002E-2</v>
      </c>
      <c r="J44" s="140">
        <v>0</v>
      </c>
      <c r="K44" s="140">
        <v>0</v>
      </c>
    </row>
    <row r="45" spans="1:11" x14ac:dyDescent="0.2">
      <c r="A45" s="51">
        <v>26</v>
      </c>
      <c r="B45" s="52" t="s">
        <v>11302</v>
      </c>
      <c r="C45" s="60" t="s">
        <v>11527</v>
      </c>
      <c r="D45" s="53" t="s">
        <v>505</v>
      </c>
      <c r="E45" s="54">
        <v>12</v>
      </c>
      <c r="F45" s="47">
        <v>0</v>
      </c>
      <c r="G45" s="57">
        <f t="shared" si="4"/>
        <v>0</v>
      </c>
      <c r="H45" s="140">
        <v>1.2959999999999999E-2</v>
      </c>
      <c r="I45" s="140">
        <v>0.15551999999999999</v>
      </c>
      <c r="J45" s="140">
        <v>0</v>
      </c>
      <c r="K45" s="140">
        <v>0</v>
      </c>
    </row>
    <row r="46" spans="1:11" x14ac:dyDescent="0.2">
      <c r="A46" s="51">
        <v>27</v>
      </c>
      <c r="B46" s="52" t="s">
        <v>11303</v>
      </c>
      <c r="C46" s="60" t="s">
        <v>11528</v>
      </c>
      <c r="D46" s="53" t="s">
        <v>505</v>
      </c>
      <c r="E46" s="54">
        <v>2</v>
      </c>
      <c r="F46" s="47">
        <v>0</v>
      </c>
      <c r="G46" s="57">
        <f t="shared" si="4"/>
        <v>0</v>
      </c>
      <c r="H46" s="140">
        <v>1.512E-2</v>
      </c>
      <c r="I46" s="140">
        <v>3.024E-2</v>
      </c>
      <c r="J46" s="140">
        <v>0</v>
      </c>
      <c r="K46" s="140">
        <v>0</v>
      </c>
    </row>
    <row r="47" spans="1:11" x14ac:dyDescent="0.2">
      <c r="A47" s="43">
        <v>28</v>
      </c>
      <c r="B47" s="44" t="s">
        <v>11338</v>
      </c>
      <c r="C47" s="59" t="s">
        <v>11552</v>
      </c>
      <c r="D47" s="45" t="s">
        <v>297</v>
      </c>
      <c r="E47" s="46">
        <v>0.22896</v>
      </c>
      <c r="F47" s="47">
        <v>0</v>
      </c>
      <c r="G47" s="49">
        <f t="shared" si="4"/>
        <v>0</v>
      </c>
      <c r="H47" s="140">
        <v>0</v>
      </c>
      <c r="I47" s="140">
        <v>0</v>
      </c>
      <c r="J47" s="140">
        <v>0</v>
      </c>
      <c r="K47" s="140">
        <v>0</v>
      </c>
    </row>
    <row r="48" spans="1:11" x14ac:dyDescent="0.2">
      <c r="A48" s="1"/>
      <c r="B48" s="2"/>
      <c r="C48" s="61"/>
      <c r="D48" s="4"/>
      <c r="E48" s="1"/>
      <c r="F48" s="1"/>
      <c r="G48" s="1"/>
      <c r="H48" s="1"/>
      <c r="I48" s="1"/>
      <c r="J48" s="1"/>
      <c r="K48" s="1"/>
    </row>
    <row r="49" spans="3:7" x14ac:dyDescent="0.2">
      <c r="C49" s="58" t="s">
        <v>11</v>
      </c>
      <c r="D49" s="38"/>
      <c r="E49" s="39"/>
      <c r="F49" s="40"/>
      <c r="G49" s="41">
        <f>G41+G36+G26+G17+G8</f>
        <v>0</v>
      </c>
    </row>
    <row r="50" spans="3:7" x14ac:dyDescent="0.2">
      <c r="D50" s="6"/>
    </row>
    <row r="51" spans="3:7" x14ac:dyDescent="0.2">
      <c r="D51" s="6"/>
    </row>
    <row r="52" spans="3:7" x14ac:dyDescent="0.2">
      <c r="D52" s="6"/>
    </row>
    <row r="53" spans="3:7" x14ac:dyDescent="0.2">
      <c r="D53" s="6"/>
    </row>
    <row r="54" spans="3:7" x14ac:dyDescent="0.2">
      <c r="D54" s="6"/>
    </row>
    <row r="55" spans="3:7" x14ac:dyDescent="0.2">
      <c r="D55" s="6"/>
    </row>
    <row r="56" spans="3:7" x14ac:dyDescent="0.2">
      <c r="D56" s="6"/>
    </row>
    <row r="57" spans="3:7" x14ac:dyDescent="0.2">
      <c r="D57" s="6"/>
    </row>
    <row r="58" spans="3:7" x14ac:dyDescent="0.2">
      <c r="D58" s="6"/>
    </row>
    <row r="59" spans="3:7" x14ac:dyDescent="0.2">
      <c r="D59" s="6"/>
    </row>
    <row r="60" spans="3:7" x14ac:dyDescent="0.2">
      <c r="D60" s="6"/>
    </row>
    <row r="61" spans="3:7" x14ac:dyDescent="0.2">
      <c r="D61" s="6"/>
    </row>
    <row r="62" spans="3:7" x14ac:dyDescent="0.2">
      <c r="D62" s="6"/>
    </row>
    <row r="63" spans="3:7" x14ac:dyDescent="0.2">
      <c r="D63" s="6"/>
    </row>
    <row r="64" spans="3:7"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FFEA-ADF6-478F-8E21-71080A58B988}">
  <sheetPr>
    <tabColor rgb="FFFFFF00"/>
    <outlinePr summaryBelow="0"/>
  </sheetPr>
  <dimension ref="A1:AD5001"/>
  <sheetViews>
    <sheetView workbookViewId="0">
      <pane ySplit="7" topLeftCell="A140" activePane="bottomLeft" state="frozen"/>
      <selection activeCell="M35" sqref="M35"/>
      <selection pane="bottomLeft" activeCell="F108" sqref="F108"/>
    </sheetView>
  </sheetViews>
  <sheetFormatPr defaultRowHeight="12.75" x14ac:dyDescent="0.2"/>
  <cols>
    <col min="1" max="1" width="3.42578125" customWidth="1"/>
    <col min="2" max="2" width="12.5703125" style="12" customWidth="1"/>
    <col min="3" max="3" width="38.28515625" style="12" customWidth="1"/>
    <col min="4" max="4" width="4.85546875" customWidth="1"/>
    <col min="5" max="5" width="10.5703125" customWidth="1"/>
    <col min="6" max="6" width="9.85546875" customWidth="1"/>
    <col min="7" max="11" width="12.7109375" customWidth="1"/>
  </cols>
  <sheetData>
    <row r="1" spans="1:30" ht="15.75" customHeight="1" x14ac:dyDescent="0.25">
      <c r="A1" s="343" t="s">
        <v>1</v>
      </c>
      <c r="B1" s="343"/>
      <c r="C1" s="343"/>
      <c r="D1" s="343"/>
      <c r="E1" s="343"/>
      <c r="F1" s="343"/>
      <c r="G1" s="343"/>
    </row>
    <row r="2" spans="1:30" ht="24.95" customHeight="1" x14ac:dyDescent="0.2">
      <c r="A2" s="127" t="s">
        <v>2</v>
      </c>
      <c r="B2" s="311" t="s">
        <v>9787</v>
      </c>
      <c r="C2" s="344" t="s">
        <v>15</v>
      </c>
      <c r="D2" s="345"/>
      <c r="E2" s="345"/>
      <c r="F2" s="345"/>
      <c r="G2" s="346"/>
    </row>
    <row r="3" spans="1:30" ht="24.95" customHeight="1" x14ac:dyDescent="0.2">
      <c r="A3" s="127" t="s">
        <v>3</v>
      </c>
      <c r="B3" s="311" t="s">
        <v>12024</v>
      </c>
      <c r="C3" s="344" t="s">
        <v>12025</v>
      </c>
      <c r="D3" s="345"/>
      <c r="E3" s="345"/>
      <c r="F3" s="345"/>
      <c r="G3" s="346"/>
    </row>
    <row r="4" spans="1:30" ht="24.95" customHeight="1" x14ac:dyDescent="0.2">
      <c r="A4" s="128" t="s">
        <v>4</v>
      </c>
      <c r="B4" s="312" t="s">
        <v>12060</v>
      </c>
      <c r="C4" s="347" t="s">
        <v>12023</v>
      </c>
      <c r="D4" s="348"/>
      <c r="E4" s="348"/>
      <c r="F4" s="348"/>
      <c r="G4" s="349"/>
    </row>
    <row r="5" spans="1:30" x14ac:dyDescent="0.2">
      <c r="D5" s="6"/>
    </row>
    <row r="6" spans="1:30"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30" hidden="1" x14ac:dyDescent="0.2">
      <c r="A7" s="1"/>
      <c r="B7" s="2"/>
      <c r="C7" s="2"/>
      <c r="D7" s="4"/>
      <c r="E7" s="25"/>
      <c r="F7" s="26"/>
      <c r="G7" s="26"/>
      <c r="H7" s="25"/>
      <c r="I7" s="25"/>
      <c r="J7" s="25"/>
      <c r="K7" s="25"/>
    </row>
    <row r="8" spans="1:30" x14ac:dyDescent="0.2">
      <c r="A8" s="36" t="s">
        <v>148</v>
      </c>
      <c r="B8" s="37" t="s">
        <v>11214</v>
      </c>
      <c r="C8" s="58" t="s">
        <v>11215</v>
      </c>
      <c r="D8" s="38"/>
      <c r="E8" s="39"/>
      <c r="F8" s="40"/>
      <c r="G8" s="41">
        <f>SUM(G9:G13)</f>
        <v>0</v>
      </c>
      <c r="H8" s="313"/>
      <c r="I8" s="313">
        <f>SUM(I9:I13)</f>
        <v>1.7639999999999999E-2</v>
      </c>
      <c r="J8" s="313"/>
      <c r="K8" s="313">
        <f>SUM(K9:K13)</f>
        <v>1.44</v>
      </c>
    </row>
    <row r="9" spans="1:30" x14ac:dyDescent="0.2">
      <c r="A9" s="51">
        <v>1</v>
      </c>
      <c r="B9" s="52" t="s">
        <v>11219</v>
      </c>
      <c r="C9" s="60" t="s">
        <v>11473</v>
      </c>
      <c r="D9" s="53" t="s">
        <v>373</v>
      </c>
      <c r="E9" s="54">
        <v>36</v>
      </c>
      <c r="F9" s="47">
        <v>0</v>
      </c>
      <c r="G9" s="57">
        <f>E9*F9</f>
        <v>0</v>
      </c>
      <c r="H9" s="140">
        <v>4.8999999999999998E-4</v>
      </c>
      <c r="I9" s="140">
        <v>1.7639999999999999E-2</v>
      </c>
      <c r="J9" s="140">
        <v>0.04</v>
      </c>
      <c r="K9" s="140">
        <v>1.44</v>
      </c>
    </row>
    <row r="10" spans="1:30" ht="22.5" x14ac:dyDescent="0.2">
      <c r="A10" s="51">
        <v>2</v>
      </c>
      <c r="B10" s="52" t="s">
        <v>11220</v>
      </c>
      <c r="C10" s="60" t="s">
        <v>11221</v>
      </c>
      <c r="D10" s="53" t="s">
        <v>297</v>
      </c>
      <c r="E10" s="54">
        <f>$K$8</f>
        <v>1.44</v>
      </c>
      <c r="F10" s="47">
        <v>0</v>
      </c>
      <c r="G10" s="57">
        <f t="shared" ref="G10:G12" si="0">E10*F10</f>
        <v>0</v>
      </c>
      <c r="H10" s="140">
        <v>0</v>
      </c>
      <c r="I10" s="140">
        <v>0</v>
      </c>
      <c r="J10" s="140">
        <v>0</v>
      </c>
      <c r="K10" s="140">
        <v>0</v>
      </c>
      <c r="L10" s="24"/>
      <c r="M10" s="24"/>
      <c r="N10" s="24"/>
      <c r="O10" s="24"/>
      <c r="P10" s="24"/>
      <c r="Q10" s="24"/>
      <c r="R10" s="24"/>
      <c r="S10" s="24"/>
      <c r="T10" s="24"/>
      <c r="U10" s="24"/>
      <c r="V10" s="24"/>
      <c r="W10" s="24"/>
      <c r="X10" s="24"/>
      <c r="Y10" s="24"/>
      <c r="Z10" s="24"/>
      <c r="AA10" s="24"/>
      <c r="AB10" s="24"/>
      <c r="AC10" s="24"/>
      <c r="AD10" s="24"/>
    </row>
    <row r="11" spans="1:30" ht="22.5" x14ac:dyDescent="0.2">
      <c r="A11" s="51" t="s">
        <v>12143</v>
      </c>
      <c r="B11" s="52" t="s">
        <v>11319</v>
      </c>
      <c r="C11" s="60" t="s">
        <v>11540</v>
      </c>
      <c r="D11" s="53" t="s">
        <v>297</v>
      </c>
      <c r="E11" s="54">
        <f>$K$8</f>
        <v>1.44</v>
      </c>
      <c r="F11" s="47">
        <v>0</v>
      </c>
      <c r="G11" s="57">
        <f t="shared" si="0"/>
        <v>0</v>
      </c>
      <c r="H11" s="140">
        <v>0</v>
      </c>
      <c r="I11" s="140">
        <v>0</v>
      </c>
      <c r="J11" s="140">
        <v>0</v>
      </c>
      <c r="K11" s="140">
        <v>0</v>
      </c>
      <c r="L11" s="24"/>
      <c r="M11" s="24"/>
      <c r="N11" s="24"/>
      <c r="O11" s="24"/>
      <c r="P11" s="24"/>
      <c r="Q11" s="24"/>
      <c r="R11" s="24"/>
      <c r="S11" s="24"/>
      <c r="T11" s="24"/>
      <c r="U11" s="24"/>
      <c r="V11" s="24"/>
      <c r="W11" s="24"/>
      <c r="X11" s="24"/>
      <c r="Y11" s="24"/>
      <c r="Z11" s="24"/>
      <c r="AA11" s="24"/>
      <c r="AB11" s="24"/>
      <c r="AC11" s="24"/>
      <c r="AD11" s="24"/>
    </row>
    <row r="12" spans="1:30" ht="22.5" x14ac:dyDescent="0.2">
      <c r="A12" s="51" t="s">
        <v>12144</v>
      </c>
      <c r="B12" s="52" t="s">
        <v>11960</v>
      </c>
      <c r="C12" s="60" t="s">
        <v>11961</v>
      </c>
      <c r="D12" s="53" t="s">
        <v>297</v>
      </c>
      <c r="E12" s="54">
        <f>$I$8</f>
        <v>1.7639999999999999E-2</v>
      </c>
      <c r="F12" s="47">
        <v>0</v>
      </c>
      <c r="G12" s="57">
        <f t="shared" si="0"/>
        <v>0</v>
      </c>
      <c r="H12" s="140">
        <v>0</v>
      </c>
      <c r="I12" s="140">
        <v>0</v>
      </c>
      <c r="J12" s="140">
        <v>0</v>
      </c>
      <c r="K12" s="140">
        <v>0</v>
      </c>
    </row>
    <row r="13" spans="1:30" x14ac:dyDescent="0.2">
      <c r="A13" s="51">
        <v>3</v>
      </c>
      <c r="B13" s="52" t="s">
        <v>11222</v>
      </c>
      <c r="C13" s="60" t="s">
        <v>11223</v>
      </c>
      <c r="D13" s="53" t="s">
        <v>9693</v>
      </c>
      <c r="E13" s="54">
        <v>10</v>
      </c>
      <c r="F13" s="47">
        <v>0</v>
      </c>
      <c r="G13" s="57">
        <f>E13*F13</f>
        <v>0</v>
      </c>
      <c r="H13" s="140">
        <v>0</v>
      </c>
      <c r="I13" s="140">
        <v>0</v>
      </c>
      <c r="J13" s="140">
        <v>0</v>
      </c>
      <c r="K13" s="140">
        <v>0</v>
      </c>
    </row>
    <row r="14" spans="1:30" ht="25.5" x14ac:dyDescent="0.2">
      <c r="A14" s="36" t="s">
        <v>148</v>
      </c>
      <c r="B14" s="37" t="s">
        <v>11349</v>
      </c>
      <c r="C14" s="58" t="s">
        <v>11350</v>
      </c>
      <c r="D14" s="38"/>
      <c r="E14" s="39"/>
      <c r="F14" s="40"/>
      <c r="G14" s="41">
        <f>SUM(G15:G16)</f>
        <v>0</v>
      </c>
      <c r="H14" s="313"/>
      <c r="I14" s="313">
        <f>SUM(I15:I16)</f>
        <v>0</v>
      </c>
      <c r="J14" s="313"/>
      <c r="K14" s="313">
        <f>SUM(K15:K16)</f>
        <v>0</v>
      </c>
    </row>
    <row r="15" spans="1:30" ht="33.75" x14ac:dyDescent="0.2">
      <c r="A15" s="51">
        <v>4</v>
      </c>
      <c r="B15" s="52" t="s">
        <v>11391</v>
      </c>
      <c r="C15" s="60" t="s">
        <v>11577</v>
      </c>
      <c r="D15" s="53" t="s">
        <v>9693</v>
      </c>
      <c r="E15" s="54">
        <v>16</v>
      </c>
      <c r="F15" s="47">
        <v>0</v>
      </c>
      <c r="G15" s="57">
        <f t="shared" ref="G15:G16" si="1">E15*F15</f>
        <v>0</v>
      </c>
      <c r="H15" s="140">
        <v>0</v>
      </c>
      <c r="I15" s="140">
        <v>0</v>
      </c>
      <c r="J15" s="140">
        <v>0</v>
      </c>
      <c r="K15" s="140">
        <v>0</v>
      </c>
    </row>
    <row r="16" spans="1:30" ht="22.5" x14ac:dyDescent="0.2">
      <c r="A16" s="51">
        <v>5</v>
      </c>
      <c r="B16" s="52" t="s">
        <v>11392</v>
      </c>
      <c r="C16" s="60" t="s">
        <v>11578</v>
      </c>
      <c r="D16" s="53" t="s">
        <v>9693</v>
      </c>
      <c r="E16" s="54">
        <v>72</v>
      </c>
      <c r="F16" s="47">
        <v>0</v>
      </c>
      <c r="G16" s="57">
        <f t="shared" si="1"/>
        <v>0</v>
      </c>
      <c r="H16" s="140">
        <v>0</v>
      </c>
      <c r="I16" s="140">
        <v>0</v>
      </c>
      <c r="J16" s="140">
        <v>0</v>
      </c>
      <c r="K16" s="140">
        <v>0</v>
      </c>
    </row>
    <row r="17" spans="1:11" x14ac:dyDescent="0.2">
      <c r="A17" s="36" t="s">
        <v>148</v>
      </c>
      <c r="B17" s="37" t="s">
        <v>11393</v>
      </c>
      <c r="C17" s="58" t="s">
        <v>11394</v>
      </c>
      <c r="D17" s="38"/>
      <c r="E17" s="39"/>
      <c r="F17" s="40"/>
      <c r="G17" s="41">
        <f>SUM(G18:G37)</f>
        <v>0</v>
      </c>
      <c r="H17" s="313"/>
      <c r="I17" s="313">
        <f>SUM(I18:I37)</f>
        <v>2.9250000000000002E-2</v>
      </c>
      <c r="J17" s="313"/>
      <c r="K17" s="313">
        <f>SUM(K18:K37)</f>
        <v>13.051137000000001</v>
      </c>
    </row>
    <row r="18" spans="1:11" x14ac:dyDescent="0.2">
      <c r="A18" s="43">
        <v>6</v>
      </c>
      <c r="B18" s="44" t="s">
        <v>12061</v>
      </c>
      <c r="C18" s="59" t="s">
        <v>12062</v>
      </c>
      <c r="D18" s="45" t="s">
        <v>172</v>
      </c>
      <c r="E18" s="46">
        <v>117.75</v>
      </c>
      <c r="F18" s="47">
        <v>0</v>
      </c>
      <c r="G18" s="49">
        <f t="shared" ref="G18:G37" si="2">E18*F18</f>
        <v>0</v>
      </c>
      <c r="H18" s="140">
        <v>0</v>
      </c>
      <c r="I18" s="140">
        <v>0</v>
      </c>
      <c r="J18" s="140">
        <v>5.2499999999999998E-2</v>
      </c>
      <c r="K18" s="140">
        <v>6.1818749999999998</v>
      </c>
    </row>
    <row r="19" spans="1:11" x14ac:dyDescent="0.2">
      <c r="A19" s="135"/>
      <c r="B19" s="136"/>
      <c r="C19" s="137" t="s">
        <v>12063</v>
      </c>
      <c r="D19" s="138"/>
      <c r="E19" s="139"/>
      <c r="F19" s="134"/>
      <c r="G19" s="134"/>
      <c r="H19" s="140"/>
      <c r="I19" s="140"/>
      <c r="J19" s="140"/>
      <c r="K19" s="140"/>
    </row>
    <row r="20" spans="1:11" x14ac:dyDescent="0.2">
      <c r="A20" s="135"/>
      <c r="B20" s="136"/>
      <c r="C20" s="137" t="s">
        <v>12064</v>
      </c>
      <c r="D20" s="138"/>
      <c r="E20" s="139">
        <v>117.75</v>
      </c>
      <c r="F20" s="134"/>
      <c r="G20" s="134"/>
      <c r="H20" s="140"/>
      <c r="I20" s="140"/>
      <c r="J20" s="140"/>
      <c r="K20" s="140"/>
    </row>
    <row r="21" spans="1:11" ht="22.5" x14ac:dyDescent="0.2">
      <c r="A21" s="43">
        <v>7</v>
      </c>
      <c r="B21" s="44" t="s">
        <v>11395</v>
      </c>
      <c r="C21" s="59" t="s">
        <v>11579</v>
      </c>
      <c r="D21" s="45" t="s">
        <v>373</v>
      </c>
      <c r="E21" s="46">
        <v>537</v>
      </c>
      <c r="F21" s="47">
        <v>0</v>
      </c>
      <c r="G21" s="49">
        <f t="shared" si="2"/>
        <v>0</v>
      </c>
      <c r="H21" s="140">
        <v>2.0000000000000002E-5</v>
      </c>
      <c r="I21" s="140">
        <v>1.0740000000000001E-2</v>
      </c>
      <c r="J21" s="140">
        <v>3.2000000000000002E-3</v>
      </c>
      <c r="K21" s="140">
        <v>1.7184000000000001</v>
      </c>
    </row>
    <row r="22" spans="1:11" x14ac:dyDescent="0.2">
      <c r="A22" s="135"/>
      <c r="B22" s="136"/>
      <c r="C22" s="137" t="s">
        <v>12065</v>
      </c>
      <c r="D22" s="138"/>
      <c r="E22" s="139">
        <v>537</v>
      </c>
      <c r="F22" s="134"/>
      <c r="G22" s="134"/>
      <c r="H22" s="140"/>
      <c r="I22" s="140"/>
      <c r="J22" s="140"/>
      <c r="K22" s="140"/>
    </row>
    <row r="23" spans="1:11" ht="22.5" x14ac:dyDescent="0.2">
      <c r="A23" s="51">
        <v>8</v>
      </c>
      <c r="B23" s="52" t="s">
        <v>11397</v>
      </c>
      <c r="C23" s="60" t="s">
        <v>11580</v>
      </c>
      <c r="D23" s="53" t="s">
        <v>373</v>
      </c>
      <c r="E23" s="54">
        <v>30</v>
      </c>
      <c r="F23" s="47">
        <v>0</v>
      </c>
      <c r="G23" s="57">
        <f t="shared" si="2"/>
        <v>0</v>
      </c>
      <c r="H23" s="140">
        <v>5.0000000000000002E-5</v>
      </c>
      <c r="I23" s="140">
        <v>1.5E-3</v>
      </c>
      <c r="J23" s="140">
        <v>5.3200000000000001E-3</v>
      </c>
      <c r="K23" s="140">
        <v>0.15959999999999999</v>
      </c>
    </row>
    <row r="24" spans="1:11" x14ac:dyDescent="0.2">
      <c r="A24" s="51">
        <v>9</v>
      </c>
      <c r="B24" s="52" t="s">
        <v>11398</v>
      </c>
      <c r="C24" s="60" t="s">
        <v>11581</v>
      </c>
      <c r="D24" s="53" t="s">
        <v>297</v>
      </c>
      <c r="E24" s="54">
        <v>1.8779999999999999</v>
      </c>
      <c r="F24" s="47">
        <v>0</v>
      </c>
      <c r="G24" s="57">
        <f t="shared" si="2"/>
        <v>0</v>
      </c>
      <c r="H24" s="140">
        <v>0</v>
      </c>
      <c r="I24" s="140">
        <v>0</v>
      </c>
      <c r="J24" s="140">
        <v>0</v>
      </c>
      <c r="K24" s="140">
        <v>0</v>
      </c>
    </row>
    <row r="25" spans="1:11" x14ac:dyDescent="0.2">
      <c r="A25" s="51">
        <v>10</v>
      </c>
      <c r="B25" s="52" t="s">
        <v>11399</v>
      </c>
      <c r="C25" s="60" t="s">
        <v>11582</v>
      </c>
      <c r="D25" s="53" t="s">
        <v>505</v>
      </c>
      <c r="E25" s="54">
        <v>157</v>
      </c>
      <c r="F25" s="47">
        <v>0</v>
      </c>
      <c r="G25" s="57">
        <f t="shared" si="2"/>
        <v>0</v>
      </c>
      <c r="H25" s="140">
        <v>9.0000000000000006E-5</v>
      </c>
      <c r="I25" s="140">
        <v>1.413E-2</v>
      </c>
      <c r="J25" s="140">
        <v>4.4999999999999999E-4</v>
      </c>
      <c r="K25" s="140">
        <v>7.0650000000000004E-2</v>
      </c>
    </row>
    <row r="26" spans="1:11" x14ac:dyDescent="0.2">
      <c r="A26" s="51">
        <v>11</v>
      </c>
      <c r="B26" s="52" t="s">
        <v>11400</v>
      </c>
      <c r="C26" s="60" t="s">
        <v>11583</v>
      </c>
      <c r="D26" s="53" t="s">
        <v>505</v>
      </c>
      <c r="E26" s="54">
        <v>5</v>
      </c>
      <c r="F26" s="47">
        <v>0</v>
      </c>
      <c r="G26" s="57">
        <f t="shared" si="2"/>
        <v>0</v>
      </c>
      <c r="H26" s="140">
        <v>1.2999999999999999E-4</v>
      </c>
      <c r="I26" s="140">
        <v>6.4999999999999997E-4</v>
      </c>
      <c r="J26" s="140">
        <v>1.1000000000000001E-3</v>
      </c>
      <c r="K26" s="140">
        <v>5.5000000000000005E-3</v>
      </c>
    </row>
    <row r="27" spans="1:11" x14ac:dyDescent="0.2">
      <c r="A27" s="51">
        <v>12</v>
      </c>
      <c r="B27" s="52" t="s">
        <v>11401</v>
      </c>
      <c r="C27" s="60" t="s">
        <v>11584</v>
      </c>
      <c r="D27" s="53" t="s">
        <v>297</v>
      </c>
      <c r="E27" s="54">
        <v>7.6149999999999995E-2</v>
      </c>
      <c r="F27" s="47">
        <v>0</v>
      </c>
      <c r="G27" s="57">
        <f t="shared" si="2"/>
        <v>0</v>
      </c>
      <c r="H27" s="140">
        <v>0</v>
      </c>
      <c r="I27" s="140">
        <v>0</v>
      </c>
      <c r="J27" s="140">
        <v>0</v>
      </c>
      <c r="K27" s="140">
        <v>0</v>
      </c>
    </row>
    <row r="28" spans="1:11" x14ac:dyDescent="0.2">
      <c r="A28" s="43">
        <v>13</v>
      </c>
      <c r="B28" s="44" t="s">
        <v>11402</v>
      </c>
      <c r="C28" s="59" t="s">
        <v>11585</v>
      </c>
      <c r="D28" s="45" t="s">
        <v>172</v>
      </c>
      <c r="E28" s="46">
        <v>199.49</v>
      </c>
      <c r="F28" s="47">
        <v>0</v>
      </c>
      <c r="G28" s="49">
        <f t="shared" si="2"/>
        <v>0</v>
      </c>
      <c r="H28" s="140">
        <v>0</v>
      </c>
      <c r="I28" s="140">
        <v>0</v>
      </c>
      <c r="J28" s="140">
        <v>2.3800000000000002E-2</v>
      </c>
      <c r="K28" s="140">
        <v>4.7478620000000005</v>
      </c>
    </row>
    <row r="29" spans="1:11" x14ac:dyDescent="0.2">
      <c r="A29" s="135"/>
      <c r="B29" s="136"/>
      <c r="C29" s="137" t="s">
        <v>12066</v>
      </c>
      <c r="D29" s="138"/>
      <c r="E29" s="139">
        <v>3.7</v>
      </c>
      <c r="F29" s="134"/>
      <c r="G29" s="134"/>
      <c r="H29" s="140"/>
      <c r="I29" s="140"/>
      <c r="J29" s="140"/>
      <c r="K29" s="140"/>
    </row>
    <row r="30" spans="1:11" x14ac:dyDescent="0.2">
      <c r="A30" s="135"/>
      <c r="B30" s="136"/>
      <c r="C30" s="137" t="s">
        <v>12067</v>
      </c>
      <c r="D30" s="138"/>
      <c r="E30" s="139">
        <v>10.62</v>
      </c>
      <c r="F30" s="134"/>
      <c r="G30" s="134"/>
      <c r="H30" s="140"/>
      <c r="I30" s="140"/>
      <c r="J30" s="140"/>
      <c r="K30" s="140"/>
    </row>
    <row r="31" spans="1:11" ht="33.75" x14ac:dyDescent="0.2">
      <c r="A31" s="135"/>
      <c r="B31" s="136"/>
      <c r="C31" s="137" t="s">
        <v>12068</v>
      </c>
      <c r="D31" s="138"/>
      <c r="E31" s="139">
        <v>89.25</v>
      </c>
      <c r="F31" s="134"/>
      <c r="G31" s="134"/>
      <c r="H31" s="140"/>
      <c r="I31" s="140"/>
      <c r="J31" s="140"/>
      <c r="K31" s="140"/>
    </row>
    <row r="32" spans="1:11" ht="22.5" x14ac:dyDescent="0.2">
      <c r="A32" s="135"/>
      <c r="B32" s="136"/>
      <c r="C32" s="137" t="s">
        <v>12069</v>
      </c>
      <c r="D32" s="138"/>
      <c r="E32" s="139">
        <v>95.92</v>
      </c>
      <c r="F32" s="134"/>
      <c r="G32" s="134"/>
      <c r="H32" s="140"/>
      <c r="I32" s="140"/>
      <c r="J32" s="140"/>
      <c r="K32" s="140"/>
    </row>
    <row r="33" spans="1:11" x14ac:dyDescent="0.2">
      <c r="A33" s="51">
        <v>14</v>
      </c>
      <c r="B33" s="52" t="s">
        <v>11406</v>
      </c>
      <c r="C33" s="60" t="s">
        <v>11587</v>
      </c>
      <c r="D33" s="53" t="s">
        <v>505</v>
      </c>
      <c r="E33" s="54">
        <v>223</v>
      </c>
      <c r="F33" s="47">
        <v>0</v>
      </c>
      <c r="G33" s="57">
        <f t="shared" si="2"/>
        <v>0</v>
      </c>
      <c r="H33" s="140">
        <v>1.0000000000000001E-5</v>
      </c>
      <c r="I33" s="140">
        <v>2.2300000000000002E-3</v>
      </c>
      <c r="J33" s="140">
        <v>7.5000000000000002E-4</v>
      </c>
      <c r="K33" s="140">
        <v>0.16725000000000001</v>
      </c>
    </row>
    <row r="34" spans="1:11" x14ac:dyDescent="0.2">
      <c r="A34" s="51">
        <v>15</v>
      </c>
      <c r="B34" s="52" t="s">
        <v>11407</v>
      </c>
      <c r="C34" s="60" t="s">
        <v>11588</v>
      </c>
      <c r="D34" s="53" t="s">
        <v>297</v>
      </c>
      <c r="E34" s="54">
        <v>4.9151100000000003</v>
      </c>
      <c r="F34" s="47">
        <v>0</v>
      </c>
      <c r="G34" s="57">
        <f t="shared" si="2"/>
        <v>0</v>
      </c>
      <c r="H34" s="140">
        <v>0</v>
      </c>
      <c r="I34" s="140">
        <v>0</v>
      </c>
      <c r="J34" s="140">
        <v>0</v>
      </c>
      <c r="K34" s="140">
        <v>0</v>
      </c>
    </row>
    <row r="35" spans="1:11" x14ac:dyDescent="0.2">
      <c r="A35" s="51">
        <v>16</v>
      </c>
      <c r="B35" s="52" t="s">
        <v>11408</v>
      </c>
      <c r="C35" s="60" t="s">
        <v>11589</v>
      </c>
      <c r="D35" s="53" t="s">
        <v>297</v>
      </c>
      <c r="E35" s="54">
        <v>4.9151100000000003</v>
      </c>
      <c r="F35" s="47">
        <v>0</v>
      </c>
      <c r="G35" s="57">
        <f t="shared" si="2"/>
        <v>0</v>
      </c>
      <c r="H35" s="140">
        <v>0</v>
      </c>
      <c r="I35" s="140">
        <v>0</v>
      </c>
      <c r="J35" s="140">
        <v>0</v>
      </c>
      <c r="K35" s="140">
        <v>0</v>
      </c>
    </row>
    <row r="36" spans="1:11" x14ac:dyDescent="0.2">
      <c r="A36" s="51">
        <v>17</v>
      </c>
      <c r="B36" s="52" t="s">
        <v>11409</v>
      </c>
      <c r="C36" s="60" t="s">
        <v>11410</v>
      </c>
      <c r="D36" s="53" t="s">
        <v>297</v>
      </c>
      <c r="E36" s="54">
        <v>-4.9151100000000003</v>
      </c>
      <c r="F36" s="47">
        <v>0</v>
      </c>
      <c r="G36" s="57">
        <f t="shared" si="2"/>
        <v>0</v>
      </c>
      <c r="H36" s="140">
        <v>0</v>
      </c>
      <c r="I36" s="140">
        <v>0</v>
      </c>
      <c r="J36" s="140">
        <v>0</v>
      </c>
      <c r="K36" s="140">
        <v>0</v>
      </c>
    </row>
    <row r="37" spans="1:11" x14ac:dyDescent="0.2">
      <c r="A37" s="51">
        <v>18</v>
      </c>
      <c r="B37" s="52" t="s">
        <v>11411</v>
      </c>
      <c r="C37" s="60" t="s">
        <v>11412</v>
      </c>
      <c r="D37" s="53" t="s">
        <v>297</v>
      </c>
      <c r="E37" s="54">
        <v>13.05114</v>
      </c>
      <c r="F37" s="47">
        <v>0</v>
      </c>
      <c r="G37" s="57">
        <f t="shared" si="2"/>
        <v>0</v>
      </c>
      <c r="H37" s="140">
        <v>0</v>
      </c>
      <c r="I37" s="140">
        <v>0</v>
      </c>
      <c r="J37" s="140">
        <v>0</v>
      </c>
      <c r="K37" s="140">
        <v>0</v>
      </c>
    </row>
    <row r="38" spans="1:11" x14ac:dyDescent="0.2">
      <c r="A38" s="36" t="s">
        <v>148</v>
      </c>
      <c r="B38" s="37" t="s">
        <v>70</v>
      </c>
      <c r="C38" s="58" t="s">
        <v>71</v>
      </c>
      <c r="D38" s="38"/>
      <c r="E38" s="39"/>
      <c r="F38" s="40"/>
      <c r="G38" s="41">
        <f>SUM(G39:G52)</f>
        <v>0</v>
      </c>
      <c r="H38" s="313"/>
      <c r="I38" s="313">
        <f>SUM(I39:I52)</f>
        <v>5.6700000000000006E-3</v>
      </c>
      <c r="J38" s="313"/>
      <c r="K38" s="313">
        <f>SUM(K39:K52)</f>
        <v>0</v>
      </c>
    </row>
    <row r="39" spans="1:11" ht="22.5" x14ac:dyDescent="0.2">
      <c r="A39" s="43">
        <v>19</v>
      </c>
      <c r="B39" s="44" t="s">
        <v>11228</v>
      </c>
      <c r="C39" s="59" t="s">
        <v>11476</v>
      </c>
      <c r="D39" s="45" t="s">
        <v>373</v>
      </c>
      <c r="E39" s="46">
        <v>105</v>
      </c>
      <c r="F39" s="47">
        <v>0</v>
      </c>
      <c r="G39" s="49">
        <f t="shared" ref="G39:G52" si="3">E39*F39</f>
        <v>0</v>
      </c>
      <c r="H39" s="140">
        <v>0</v>
      </c>
      <c r="I39" s="140">
        <v>0</v>
      </c>
      <c r="J39" s="140">
        <v>0</v>
      </c>
      <c r="K39" s="140">
        <v>0</v>
      </c>
    </row>
    <row r="40" spans="1:11" x14ac:dyDescent="0.2">
      <c r="A40" s="135"/>
      <c r="B40" s="136"/>
      <c r="C40" s="137" t="s">
        <v>12070</v>
      </c>
      <c r="D40" s="138"/>
      <c r="E40" s="139">
        <v>105</v>
      </c>
      <c r="F40" s="134"/>
      <c r="G40" s="134"/>
      <c r="H40" s="140"/>
      <c r="I40" s="140"/>
      <c r="J40" s="140"/>
      <c r="K40" s="140"/>
    </row>
    <row r="41" spans="1:11" ht="22.5" x14ac:dyDescent="0.2">
      <c r="A41" s="43">
        <v>20</v>
      </c>
      <c r="B41" s="44" t="s">
        <v>11230</v>
      </c>
      <c r="C41" s="59" t="s">
        <v>11477</v>
      </c>
      <c r="D41" s="45" t="s">
        <v>373</v>
      </c>
      <c r="E41" s="46">
        <v>42</v>
      </c>
      <c r="F41" s="47">
        <v>0</v>
      </c>
      <c r="G41" s="49">
        <f t="shared" si="3"/>
        <v>0</v>
      </c>
      <c r="H41" s="140">
        <v>0</v>
      </c>
      <c r="I41" s="140">
        <v>0</v>
      </c>
      <c r="J41" s="140">
        <v>0</v>
      </c>
      <c r="K41" s="140">
        <v>0</v>
      </c>
    </row>
    <row r="42" spans="1:11" x14ac:dyDescent="0.2">
      <c r="A42" s="135"/>
      <c r="B42" s="136"/>
      <c r="C42" s="137" t="s">
        <v>12071</v>
      </c>
      <c r="D42" s="138"/>
      <c r="E42" s="139">
        <v>42</v>
      </c>
      <c r="F42" s="134"/>
      <c r="G42" s="134"/>
      <c r="H42" s="140"/>
      <c r="I42" s="140"/>
      <c r="J42" s="140"/>
      <c r="K42" s="140"/>
    </row>
    <row r="43" spans="1:11" x14ac:dyDescent="0.2">
      <c r="A43" s="51">
        <v>21</v>
      </c>
      <c r="B43" s="52" t="s">
        <v>11232</v>
      </c>
      <c r="C43" s="60" t="s">
        <v>11233</v>
      </c>
      <c r="D43" s="53" t="s">
        <v>505</v>
      </c>
      <c r="E43" s="54">
        <v>1</v>
      </c>
      <c r="F43" s="47">
        <v>0</v>
      </c>
      <c r="G43" s="57">
        <f t="shared" si="3"/>
        <v>0</v>
      </c>
      <c r="H43" s="140">
        <v>0</v>
      </c>
      <c r="I43" s="140">
        <v>0</v>
      </c>
      <c r="J43" s="140">
        <v>0</v>
      </c>
      <c r="K43" s="140">
        <v>0</v>
      </c>
    </row>
    <row r="44" spans="1:11" x14ac:dyDescent="0.2">
      <c r="A44" s="51">
        <v>22</v>
      </c>
      <c r="B44" s="52" t="s">
        <v>11414</v>
      </c>
      <c r="C44" s="60" t="s">
        <v>11590</v>
      </c>
      <c r="D44" s="53" t="s">
        <v>373</v>
      </c>
      <c r="E44" s="54">
        <v>3</v>
      </c>
      <c r="F44" s="47">
        <v>0</v>
      </c>
      <c r="G44" s="57">
        <f t="shared" si="3"/>
        <v>0</v>
      </c>
      <c r="H44" s="140">
        <v>2.0000000000000002E-5</v>
      </c>
      <c r="I44" s="140">
        <v>6.0000000000000008E-5</v>
      </c>
      <c r="J44" s="140">
        <v>0</v>
      </c>
      <c r="K44" s="140">
        <v>0</v>
      </c>
    </row>
    <row r="45" spans="1:11" x14ac:dyDescent="0.2">
      <c r="A45" s="51">
        <v>23</v>
      </c>
      <c r="B45" s="52" t="s">
        <v>11235</v>
      </c>
      <c r="C45" s="60" t="s">
        <v>11479</v>
      </c>
      <c r="D45" s="53" t="s">
        <v>373</v>
      </c>
      <c r="E45" s="54">
        <v>65</v>
      </c>
      <c r="F45" s="47">
        <v>0</v>
      </c>
      <c r="G45" s="57">
        <f t="shared" si="3"/>
        <v>0</v>
      </c>
      <c r="H45" s="140">
        <v>2.0000000000000002E-5</v>
      </c>
      <c r="I45" s="140">
        <v>1.3000000000000002E-3</v>
      </c>
      <c r="J45" s="140">
        <v>0</v>
      </c>
      <c r="K45" s="140">
        <v>0</v>
      </c>
    </row>
    <row r="46" spans="1:11" x14ac:dyDescent="0.2">
      <c r="A46" s="51">
        <v>24</v>
      </c>
      <c r="B46" s="52" t="s">
        <v>11236</v>
      </c>
      <c r="C46" s="60" t="s">
        <v>11480</v>
      </c>
      <c r="D46" s="53" t="s">
        <v>373</v>
      </c>
      <c r="E46" s="54">
        <v>31</v>
      </c>
      <c r="F46" s="47">
        <v>0</v>
      </c>
      <c r="G46" s="57">
        <f t="shared" si="3"/>
        <v>0</v>
      </c>
      <c r="H46" s="140">
        <v>3.0000000000000001E-5</v>
      </c>
      <c r="I46" s="140">
        <v>9.3000000000000005E-4</v>
      </c>
      <c r="J46" s="140">
        <v>0</v>
      </c>
      <c r="K46" s="140">
        <v>0</v>
      </c>
    </row>
    <row r="47" spans="1:11" x14ac:dyDescent="0.2">
      <c r="A47" s="51">
        <v>25</v>
      </c>
      <c r="B47" s="52" t="s">
        <v>11237</v>
      </c>
      <c r="C47" s="60" t="s">
        <v>11481</v>
      </c>
      <c r="D47" s="53" t="s">
        <v>373</v>
      </c>
      <c r="E47" s="54">
        <v>6</v>
      </c>
      <c r="F47" s="47">
        <v>0</v>
      </c>
      <c r="G47" s="57">
        <f t="shared" si="3"/>
        <v>0</v>
      </c>
      <c r="H47" s="140">
        <v>4.0000000000000003E-5</v>
      </c>
      <c r="I47" s="140">
        <v>2.4000000000000003E-4</v>
      </c>
      <c r="J47" s="140">
        <v>0</v>
      </c>
      <c r="K47" s="140">
        <v>0</v>
      </c>
    </row>
    <row r="48" spans="1:11" x14ac:dyDescent="0.2">
      <c r="A48" s="51">
        <v>26</v>
      </c>
      <c r="B48" s="52" t="s">
        <v>11238</v>
      </c>
      <c r="C48" s="60" t="s">
        <v>11482</v>
      </c>
      <c r="D48" s="53" t="s">
        <v>373</v>
      </c>
      <c r="E48" s="54">
        <v>11</v>
      </c>
      <c r="F48" s="47">
        <v>0</v>
      </c>
      <c r="G48" s="57">
        <f t="shared" si="3"/>
        <v>0</v>
      </c>
      <c r="H48" s="140">
        <v>6.0000000000000002E-5</v>
      </c>
      <c r="I48" s="140">
        <v>6.6E-4</v>
      </c>
      <c r="J48" s="140">
        <v>0</v>
      </c>
      <c r="K48" s="140">
        <v>0</v>
      </c>
    </row>
    <row r="49" spans="1:11" x14ac:dyDescent="0.2">
      <c r="A49" s="51">
        <v>27</v>
      </c>
      <c r="B49" s="52" t="s">
        <v>11239</v>
      </c>
      <c r="C49" s="60" t="s">
        <v>11483</v>
      </c>
      <c r="D49" s="53" t="s">
        <v>505</v>
      </c>
      <c r="E49" s="54">
        <v>600</v>
      </c>
      <c r="F49" s="47">
        <v>0</v>
      </c>
      <c r="G49" s="57">
        <f t="shared" si="3"/>
        <v>0</v>
      </c>
      <c r="H49" s="140">
        <v>0</v>
      </c>
      <c r="I49" s="140">
        <v>0</v>
      </c>
      <c r="J49" s="140">
        <v>0</v>
      </c>
      <c r="K49" s="140">
        <v>0</v>
      </c>
    </row>
    <row r="50" spans="1:11" ht="22.5" x14ac:dyDescent="0.2">
      <c r="A50" s="51">
        <v>28</v>
      </c>
      <c r="B50" s="52" t="s">
        <v>11240</v>
      </c>
      <c r="C50" s="60" t="s">
        <v>11484</v>
      </c>
      <c r="D50" s="53" t="s">
        <v>505</v>
      </c>
      <c r="E50" s="54">
        <v>2</v>
      </c>
      <c r="F50" s="47">
        <v>0</v>
      </c>
      <c r="G50" s="57">
        <f t="shared" si="3"/>
        <v>0</v>
      </c>
      <c r="H50" s="140">
        <v>0</v>
      </c>
      <c r="I50" s="140">
        <v>0</v>
      </c>
      <c r="J50" s="140">
        <v>0</v>
      </c>
      <c r="K50" s="140">
        <v>0</v>
      </c>
    </row>
    <row r="51" spans="1:11" x14ac:dyDescent="0.2">
      <c r="A51" s="51">
        <v>29</v>
      </c>
      <c r="B51" s="52" t="s">
        <v>11241</v>
      </c>
      <c r="C51" s="60" t="s">
        <v>11485</v>
      </c>
      <c r="D51" s="53" t="s">
        <v>373</v>
      </c>
      <c r="E51" s="54">
        <v>31</v>
      </c>
      <c r="F51" s="47">
        <v>0</v>
      </c>
      <c r="G51" s="57">
        <f t="shared" si="3"/>
        <v>0</v>
      </c>
      <c r="H51" s="140">
        <v>8.0000000000000007E-5</v>
      </c>
      <c r="I51" s="140">
        <v>2.48E-3</v>
      </c>
      <c r="J51" s="140">
        <v>0</v>
      </c>
      <c r="K51" s="140">
        <v>0</v>
      </c>
    </row>
    <row r="52" spans="1:11" x14ac:dyDescent="0.2">
      <c r="A52" s="51">
        <v>30</v>
      </c>
      <c r="B52" s="52" t="s">
        <v>11244</v>
      </c>
      <c r="C52" s="60" t="s">
        <v>11488</v>
      </c>
      <c r="D52" s="53" t="s">
        <v>297</v>
      </c>
      <c r="E52" s="54">
        <v>5.6699999999999997E-3</v>
      </c>
      <c r="F52" s="47">
        <v>0</v>
      </c>
      <c r="G52" s="57">
        <f t="shared" si="3"/>
        <v>0</v>
      </c>
      <c r="H52" s="140">
        <v>0</v>
      </c>
      <c r="I52" s="140">
        <v>0</v>
      </c>
      <c r="J52" s="140">
        <v>0</v>
      </c>
      <c r="K52" s="140">
        <v>0</v>
      </c>
    </row>
    <row r="53" spans="1:11" x14ac:dyDescent="0.2">
      <c r="A53" s="36" t="s">
        <v>148</v>
      </c>
      <c r="B53" s="37" t="s">
        <v>11251</v>
      </c>
      <c r="C53" s="58" t="s">
        <v>11252</v>
      </c>
      <c r="D53" s="38"/>
      <c r="E53" s="39"/>
      <c r="F53" s="40"/>
      <c r="G53" s="41">
        <f>SUM(G54:G88)</f>
        <v>0</v>
      </c>
      <c r="H53" s="313"/>
      <c r="I53" s="313">
        <f>SUM(I54:I88)</f>
        <v>0.15997</v>
      </c>
      <c r="J53" s="313"/>
      <c r="K53" s="313">
        <f>SUM(K54:K88)</f>
        <v>0</v>
      </c>
    </row>
    <row r="54" spans="1:11" x14ac:dyDescent="0.2">
      <c r="A54" s="43">
        <v>31</v>
      </c>
      <c r="B54" s="44" t="s">
        <v>11415</v>
      </c>
      <c r="C54" s="59" t="s">
        <v>11591</v>
      </c>
      <c r="D54" s="45" t="s">
        <v>505</v>
      </c>
      <c r="E54" s="46">
        <v>48</v>
      </c>
      <c r="F54" s="47">
        <v>0</v>
      </c>
      <c r="G54" s="49">
        <f t="shared" ref="G54:G88" si="4">E54*F54</f>
        <v>0</v>
      </c>
      <c r="H54" s="140">
        <v>0</v>
      </c>
      <c r="I54" s="140">
        <v>0</v>
      </c>
      <c r="J54" s="140">
        <v>0</v>
      </c>
      <c r="K54" s="140">
        <v>0</v>
      </c>
    </row>
    <row r="55" spans="1:11" x14ac:dyDescent="0.2">
      <c r="A55" s="135"/>
      <c r="B55" s="136"/>
      <c r="C55" s="137" t="s">
        <v>12072</v>
      </c>
      <c r="D55" s="138"/>
      <c r="E55" s="139">
        <v>48</v>
      </c>
      <c r="F55" s="134"/>
      <c r="G55" s="134"/>
      <c r="H55" s="140"/>
      <c r="I55" s="140"/>
      <c r="J55" s="140"/>
      <c r="K55" s="140"/>
    </row>
    <row r="56" spans="1:11" x14ac:dyDescent="0.2">
      <c r="A56" s="43">
        <v>32</v>
      </c>
      <c r="B56" s="44" t="s">
        <v>11417</v>
      </c>
      <c r="C56" s="59" t="s">
        <v>11592</v>
      </c>
      <c r="D56" s="45" t="s">
        <v>505</v>
      </c>
      <c r="E56" s="46">
        <v>109</v>
      </c>
      <c r="F56" s="47">
        <v>0</v>
      </c>
      <c r="G56" s="49">
        <f t="shared" si="4"/>
        <v>0</v>
      </c>
      <c r="H56" s="140">
        <v>0</v>
      </c>
      <c r="I56" s="140">
        <v>0</v>
      </c>
      <c r="J56" s="140">
        <v>0</v>
      </c>
      <c r="K56" s="140">
        <v>0</v>
      </c>
    </row>
    <row r="57" spans="1:11" x14ac:dyDescent="0.2">
      <c r="A57" s="135"/>
      <c r="B57" s="136"/>
      <c r="C57" s="137" t="s">
        <v>12073</v>
      </c>
      <c r="D57" s="138"/>
      <c r="E57" s="139">
        <v>109</v>
      </c>
      <c r="F57" s="134"/>
      <c r="G57" s="134"/>
      <c r="H57" s="140"/>
      <c r="I57" s="140"/>
      <c r="J57" s="140"/>
      <c r="K57" s="140"/>
    </row>
    <row r="58" spans="1:11" x14ac:dyDescent="0.2">
      <c r="A58" s="43">
        <v>33</v>
      </c>
      <c r="B58" s="44" t="s">
        <v>11419</v>
      </c>
      <c r="C58" s="59" t="s">
        <v>11593</v>
      </c>
      <c r="D58" s="45" t="s">
        <v>505</v>
      </c>
      <c r="E58" s="46">
        <v>5</v>
      </c>
      <c r="F58" s="47">
        <v>0</v>
      </c>
      <c r="G58" s="49">
        <f t="shared" si="4"/>
        <v>0</v>
      </c>
      <c r="H58" s="140">
        <v>0</v>
      </c>
      <c r="I58" s="140">
        <v>0</v>
      </c>
      <c r="J58" s="140">
        <v>0</v>
      </c>
      <c r="K58" s="140">
        <v>0</v>
      </c>
    </row>
    <row r="59" spans="1:11" x14ac:dyDescent="0.2">
      <c r="A59" s="135"/>
      <c r="B59" s="136"/>
      <c r="C59" s="137" t="s">
        <v>12074</v>
      </c>
      <c r="D59" s="138"/>
      <c r="E59" s="139">
        <v>5</v>
      </c>
      <c r="F59" s="134"/>
      <c r="G59" s="134"/>
      <c r="H59" s="140"/>
      <c r="I59" s="140"/>
      <c r="J59" s="140"/>
      <c r="K59" s="140"/>
    </row>
    <row r="60" spans="1:11" x14ac:dyDescent="0.2">
      <c r="A60" s="43">
        <v>34</v>
      </c>
      <c r="B60" s="44" t="s">
        <v>11421</v>
      </c>
      <c r="C60" s="59" t="s">
        <v>11594</v>
      </c>
      <c r="D60" s="45" t="s">
        <v>505</v>
      </c>
      <c r="E60" s="46">
        <v>2</v>
      </c>
      <c r="F60" s="47">
        <v>0</v>
      </c>
      <c r="G60" s="49">
        <f t="shared" si="4"/>
        <v>0</v>
      </c>
      <c r="H60" s="140">
        <v>6.0000000000000002E-5</v>
      </c>
      <c r="I60" s="140">
        <v>1.2E-4</v>
      </c>
      <c r="J60" s="140">
        <v>0</v>
      </c>
      <c r="K60" s="140">
        <v>0</v>
      </c>
    </row>
    <row r="61" spans="1:11" x14ac:dyDescent="0.2">
      <c r="A61" s="135"/>
      <c r="B61" s="136"/>
      <c r="C61" s="137" t="s">
        <v>12075</v>
      </c>
      <c r="D61" s="138"/>
      <c r="E61" s="139">
        <v>2</v>
      </c>
      <c r="F61" s="134"/>
      <c r="G61" s="134"/>
      <c r="H61" s="140"/>
      <c r="I61" s="140"/>
      <c r="J61" s="140"/>
      <c r="K61" s="140"/>
    </row>
    <row r="62" spans="1:11" x14ac:dyDescent="0.2">
      <c r="A62" s="43">
        <v>35</v>
      </c>
      <c r="B62" s="44" t="s">
        <v>12076</v>
      </c>
      <c r="C62" s="59" t="s">
        <v>12077</v>
      </c>
      <c r="D62" s="45" t="s">
        <v>505</v>
      </c>
      <c r="E62" s="46">
        <v>2</v>
      </c>
      <c r="F62" s="47">
        <v>0</v>
      </c>
      <c r="G62" s="49">
        <f t="shared" si="4"/>
        <v>0</v>
      </c>
      <c r="H62" s="140">
        <v>6.0000000000000002E-5</v>
      </c>
      <c r="I62" s="140">
        <v>1.2E-4</v>
      </c>
      <c r="J62" s="140">
        <v>0</v>
      </c>
      <c r="K62" s="140">
        <v>0</v>
      </c>
    </row>
    <row r="63" spans="1:11" x14ac:dyDescent="0.2">
      <c r="A63" s="135"/>
      <c r="B63" s="136"/>
      <c r="C63" s="137" t="s">
        <v>12078</v>
      </c>
      <c r="D63" s="138"/>
      <c r="E63" s="139">
        <v>2</v>
      </c>
      <c r="F63" s="134"/>
      <c r="G63" s="134"/>
      <c r="H63" s="140"/>
      <c r="I63" s="140"/>
      <c r="J63" s="140"/>
      <c r="K63" s="140"/>
    </row>
    <row r="64" spans="1:11" x14ac:dyDescent="0.2">
      <c r="A64" s="43">
        <v>36</v>
      </c>
      <c r="B64" s="44" t="s">
        <v>12058</v>
      </c>
      <c r="C64" s="59" t="s">
        <v>12059</v>
      </c>
      <c r="D64" s="45" t="s">
        <v>505</v>
      </c>
      <c r="E64" s="46">
        <v>2</v>
      </c>
      <c r="F64" s="47">
        <v>0</v>
      </c>
      <c r="G64" s="49">
        <f t="shared" si="4"/>
        <v>0</v>
      </c>
      <c r="H64" s="140">
        <v>6.9999999999999994E-5</v>
      </c>
      <c r="I64" s="140">
        <v>1.3999999999999999E-4</v>
      </c>
      <c r="J64" s="140">
        <v>0</v>
      </c>
      <c r="K64" s="140">
        <v>0</v>
      </c>
    </row>
    <row r="65" spans="1:11" x14ac:dyDescent="0.2">
      <c r="A65" s="135"/>
      <c r="B65" s="136"/>
      <c r="C65" s="137" t="s">
        <v>12079</v>
      </c>
      <c r="D65" s="138"/>
      <c r="E65" s="139">
        <v>2</v>
      </c>
      <c r="F65" s="134"/>
      <c r="G65" s="134"/>
      <c r="H65" s="140"/>
      <c r="I65" s="140"/>
      <c r="J65" s="140"/>
      <c r="K65" s="140"/>
    </row>
    <row r="66" spans="1:11" x14ac:dyDescent="0.2">
      <c r="A66" s="43">
        <v>37</v>
      </c>
      <c r="B66" s="44" t="s">
        <v>11423</v>
      </c>
      <c r="C66" s="59" t="s">
        <v>11595</v>
      </c>
      <c r="D66" s="45" t="s">
        <v>505</v>
      </c>
      <c r="E66" s="46">
        <v>4</v>
      </c>
      <c r="F66" s="47">
        <v>0</v>
      </c>
      <c r="G66" s="49">
        <f t="shared" si="4"/>
        <v>0</v>
      </c>
      <c r="H66" s="140">
        <v>6.9999999999999994E-5</v>
      </c>
      <c r="I66" s="140">
        <v>2.7999999999999998E-4</v>
      </c>
      <c r="J66" s="140">
        <v>0</v>
      </c>
      <c r="K66" s="140">
        <v>0</v>
      </c>
    </row>
    <row r="67" spans="1:11" x14ac:dyDescent="0.2">
      <c r="A67" s="135"/>
      <c r="B67" s="136"/>
      <c r="C67" s="137" t="s">
        <v>12080</v>
      </c>
      <c r="D67" s="138"/>
      <c r="E67" s="139">
        <v>4</v>
      </c>
      <c r="F67" s="134"/>
      <c r="G67" s="134"/>
      <c r="H67" s="140"/>
      <c r="I67" s="140"/>
      <c r="J67" s="140"/>
      <c r="K67" s="140"/>
    </row>
    <row r="68" spans="1:11" x14ac:dyDescent="0.2">
      <c r="A68" s="43">
        <v>38</v>
      </c>
      <c r="B68" s="44" t="s">
        <v>12081</v>
      </c>
      <c r="C68" s="59" t="s">
        <v>12082</v>
      </c>
      <c r="D68" s="45" t="s">
        <v>505</v>
      </c>
      <c r="E68" s="46">
        <v>2</v>
      </c>
      <c r="F68" s="47">
        <v>0</v>
      </c>
      <c r="G68" s="49">
        <f t="shared" si="4"/>
        <v>0</v>
      </c>
      <c r="H68" s="140">
        <v>8.0000000000000007E-5</v>
      </c>
      <c r="I68" s="140">
        <v>1.6000000000000001E-4</v>
      </c>
      <c r="J68" s="140">
        <v>0</v>
      </c>
      <c r="K68" s="140">
        <v>0</v>
      </c>
    </row>
    <row r="69" spans="1:11" x14ac:dyDescent="0.2">
      <c r="A69" s="135"/>
      <c r="B69" s="136"/>
      <c r="C69" s="137" t="s">
        <v>12083</v>
      </c>
      <c r="D69" s="138"/>
      <c r="E69" s="139">
        <v>2</v>
      </c>
      <c r="F69" s="134"/>
      <c r="G69" s="134"/>
      <c r="H69" s="140"/>
      <c r="I69" s="140"/>
      <c r="J69" s="140"/>
      <c r="K69" s="140"/>
    </row>
    <row r="70" spans="1:11" x14ac:dyDescent="0.2">
      <c r="A70" s="51">
        <v>39</v>
      </c>
      <c r="B70" s="52" t="s">
        <v>11425</v>
      </c>
      <c r="C70" s="60" t="s">
        <v>11596</v>
      </c>
      <c r="D70" s="53" t="s">
        <v>373</v>
      </c>
      <c r="E70" s="54">
        <v>3</v>
      </c>
      <c r="F70" s="47">
        <v>0</v>
      </c>
      <c r="G70" s="57">
        <f t="shared" si="4"/>
        <v>0</v>
      </c>
      <c r="H70" s="140">
        <v>5.9000000000000003E-4</v>
      </c>
      <c r="I70" s="140">
        <v>1.7700000000000001E-3</v>
      </c>
      <c r="J70" s="140">
        <v>0</v>
      </c>
      <c r="K70" s="140">
        <v>0</v>
      </c>
    </row>
    <row r="71" spans="1:11" x14ac:dyDescent="0.2">
      <c r="A71" s="51">
        <v>40</v>
      </c>
      <c r="B71" s="52" t="s">
        <v>11254</v>
      </c>
      <c r="C71" s="60" t="s">
        <v>11493</v>
      </c>
      <c r="D71" s="53" t="s">
        <v>373</v>
      </c>
      <c r="E71" s="54">
        <v>65</v>
      </c>
      <c r="F71" s="47">
        <v>0</v>
      </c>
      <c r="G71" s="57">
        <f t="shared" si="4"/>
        <v>0</v>
      </c>
      <c r="H71" s="140">
        <v>7.6000000000000004E-4</v>
      </c>
      <c r="I71" s="140">
        <v>4.9399999999999999E-2</v>
      </c>
      <c r="J71" s="140">
        <v>0</v>
      </c>
      <c r="K71" s="140">
        <v>0</v>
      </c>
    </row>
    <row r="72" spans="1:11" x14ac:dyDescent="0.2">
      <c r="A72" s="51">
        <v>41</v>
      </c>
      <c r="B72" s="52" t="s">
        <v>11255</v>
      </c>
      <c r="C72" s="60" t="s">
        <v>11494</v>
      </c>
      <c r="D72" s="53" t="s">
        <v>373</v>
      </c>
      <c r="E72" s="54">
        <v>31</v>
      </c>
      <c r="F72" s="47">
        <v>0</v>
      </c>
      <c r="G72" s="57">
        <f t="shared" si="4"/>
        <v>0</v>
      </c>
      <c r="H72" s="140">
        <v>8.8000000000000003E-4</v>
      </c>
      <c r="I72" s="140">
        <v>2.7280000000000002E-2</v>
      </c>
      <c r="J72" s="140">
        <v>0</v>
      </c>
      <c r="K72" s="140">
        <v>0</v>
      </c>
    </row>
    <row r="73" spans="1:11" x14ac:dyDescent="0.2">
      <c r="A73" s="51">
        <v>42</v>
      </c>
      <c r="B73" s="52" t="s">
        <v>11256</v>
      </c>
      <c r="C73" s="60" t="s">
        <v>11495</v>
      </c>
      <c r="D73" s="53" t="s">
        <v>373</v>
      </c>
      <c r="E73" s="54">
        <v>6</v>
      </c>
      <c r="F73" s="47">
        <v>0</v>
      </c>
      <c r="G73" s="57">
        <f t="shared" si="4"/>
        <v>0</v>
      </c>
      <c r="H73" s="140">
        <v>1.01E-3</v>
      </c>
      <c r="I73" s="140">
        <v>6.0600000000000003E-3</v>
      </c>
      <c r="J73" s="140">
        <v>0</v>
      </c>
      <c r="K73" s="140">
        <v>0</v>
      </c>
    </row>
    <row r="74" spans="1:11" x14ac:dyDescent="0.2">
      <c r="A74" s="51">
        <v>43</v>
      </c>
      <c r="B74" s="52" t="s">
        <v>11257</v>
      </c>
      <c r="C74" s="60" t="s">
        <v>11496</v>
      </c>
      <c r="D74" s="53" t="s">
        <v>373</v>
      </c>
      <c r="E74" s="54">
        <v>31</v>
      </c>
      <c r="F74" s="47">
        <v>0</v>
      </c>
      <c r="G74" s="57">
        <f t="shared" si="4"/>
        <v>0</v>
      </c>
      <c r="H74" s="140">
        <v>1.6000000000000001E-3</v>
      </c>
      <c r="I74" s="140">
        <v>4.9600000000000005E-2</v>
      </c>
      <c r="J74" s="140">
        <v>0</v>
      </c>
      <c r="K74" s="140">
        <v>0</v>
      </c>
    </row>
    <row r="75" spans="1:11" x14ac:dyDescent="0.2">
      <c r="A75" s="51">
        <v>44</v>
      </c>
      <c r="B75" s="52" t="s">
        <v>11258</v>
      </c>
      <c r="C75" s="60" t="s">
        <v>11497</v>
      </c>
      <c r="D75" s="53" t="s">
        <v>373</v>
      </c>
      <c r="E75" s="54">
        <v>11</v>
      </c>
      <c r="F75" s="47">
        <v>0</v>
      </c>
      <c r="G75" s="57">
        <f t="shared" si="4"/>
        <v>0</v>
      </c>
      <c r="H75" s="140">
        <v>1.9599999999999999E-3</v>
      </c>
      <c r="I75" s="140">
        <v>2.1559999999999999E-2</v>
      </c>
      <c r="J75" s="140">
        <v>0</v>
      </c>
      <c r="K75" s="140">
        <v>0</v>
      </c>
    </row>
    <row r="76" spans="1:11" x14ac:dyDescent="0.2">
      <c r="A76" s="43">
        <v>45</v>
      </c>
      <c r="B76" s="44" t="s">
        <v>11260</v>
      </c>
      <c r="C76" s="59" t="s">
        <v>11499</v>
      </c>
      <c r="D76" s="45" t="s">
        <v>505</v>
      </c>
      <c r="E76" s="46">
        <v>24</v>
      </c>
      <c r="F76" s="47">
        <v>0</v>
      </c>
      <c r="G76" s="49">
        <f t="shared" si="4"/>
        <v>0</v>
      </c>
      <c r="H76" s="140">
        <v>0</v>
      </c>
      <c r="I76" s="140">
        <v>0</v>
      </c>
      <c r="J76" s="140">
        <v>0</v>
      </c>
      <c r="K76" s="140">
        <v>0</v>
      </c>
    </row>
    <row r="77" spans="1:11" x14ac:dyDescent="0.2">
      <c r="A77" s="135"/>
      <c r="B77" s="136"/>
      <c r="C77" s="137" t="s">
        <v>12084</v>
      </c>
      <c r="D77" s="138"/>
      <c r="E77" s="139">
        <v>24</v>
      </c>
      <c r="F77" s="134"/>
      <c r="G77" s="134"/>
      <c r="H77" s="140"/>
      <c r="I77" s="140"/>
      <c r="J77" s="140"/>
      <c r="K77" s="140"/>
    </row>
    <row r="78" spans="1:11" x14ac:dyDescent="0.2">
      <c r="A78" s="43">
        <v>46</v>
      </c>
      <c r="B78" s="44" t="s">
        <v>11262</v>
      </c>
      <c r="C78" s="59" t="s">
        <v>11500</v>
      </c>
      <c r="D78" s="45" t="s">
        <v>373</v>
      </c>
      <c r="E78" s="46">
        <v>147</v>
      </c>
      <c r="F78" s="47">
        <v>0</v>
      </c>
      <c r="G78" s="49">
        <f t="shared" si="4"/>
        <v>0</v>
      </c>
      <c r="H78" s="140">
        <v>0</v>
      </c>
      <c r="I78" s="140">
        <v>0</v>
      </c>
      <c r="J78" s="140">
        <v>0</v>
      </c>
      <c r="K78" s="140">
        <v>0</v>
      </c>
    </row>
    <row r="79" spans="1:11" x14ac:dyDescent="0.2">
      <c r="A79" s="135"/>
      <c r="B79" s="136"/>
      <c r="C79" s="137" t="s">
        <v>12085</v>
      </c>
      <c r="D79" s="138"/>
      <c r="E79" s="139">
        <v>147</v>
      </c>
      <c r="F79" s="134"/>
      <c r="G79" s="134"/>
      <c r="H79" s="140"/>
      <c r="I79" s="140"/>
      <c r="J79" s="140"/>
      <c r="K79" s="140"/>
    </row>
    <row r="80" spans="1:11" x14ac:dyDescent="0.2">
      <c r="A80" s="51">
        <v>47</v>
      </c>
      <c r="B80" s="52" t="s">
        <v>11428</v>
      </c>
      <c r="C80" s="60" t="s">
        <v>11597</v>
      </c>
      <c r="D80" s="53" t="s">
        <v>505</v>
      </c>
      <c r="E80" s="54">
        <v>8</v>
      </c>
      <c r="F80" s="47">
        <v>0</v>
      </c>
      <c r="G80" s="57">
        <f t="shared" si="4"/>
        <v>0</v>
      </c>
      <c r="H80" s="140">
        <v>2.9999999999999997E-4</v>
      </c>
      <c r="I80" s="140">
        <v>2.3999999999999998E-3</v>
      </c>
      <c r="J80" s="140">
        <v>0</v>
      </c>
      <c r="K80" s="140">
        <v>0</v>
      </c>
    </row>
    <row r="81" spans="1:11" x14ac:dyDescent="0.2">
      <c r="A81" s="51">
        <v>48</v>
      </c>
      <c r="B81" s="52" t="s">
        <v>11839</v>
      </c>
      <c r="C81" s="60" t="s">
        <v>11840</v>
      </c>
      <c r="D81" s="53" t="s">
        <v>505</v>
      </c>
      <c r="E81" s="54">
        <v>2</v>
      </c>
      <c r="F81" s="47">
        <v>0</v>
      </c>
      <c r="G81" s="57">
        <f t="shared" si="4"/>
        <v>0</v>
      </c>
      <c r="H81" s="140">
        <v>5.4000000000000001E-4</v>
      </c>
      <c r="I81" s="140">
        <v>1.08E-3</v>
      </c>
      <c r="J81" s="140">
        <v>0</v>
      </c>
      <c r="K81" s="140">
        <v>0</v>
      </c>
    </row>
    <row r="82" spans="1:11" ht="22.5" x14ac:dyDescent="0.2">
      <c r="A82" s="51">
        <v>49</v>
      </c>
      <c r="B82" s="52" t="s">
        <v>11429</v>
      </c>
      <c r="C82" s="60" t="s">
        <v>11430</v>
      </c>
      <c r="D82" s="53" t="s">
        <v>505</v>
      </c>
      <c r="E82" s="54">
        <v>162</v>
      </c>
      <c r="F82" s="47">
        <v>0</v>
      </c>
      <c r="G82" s="57">
        <f t="shared" si="4"/>
        <v>0</v>
      </c>
      <c r="H82" s="140">
        <v>0</v>
      </c>
      <c r="I82" s="140">
        <v>0</v>
      </c>
      <c r="J82" s="140">
        <v>0</v>
      </c>
      <c r="K82" s="140">
        <v>0</v>
      </c>
    </row>
    <row r="83" spans="1:11" x14ac:dyDescent="0.2">
      <c r="A83" s="51">
        <v>50</v>
      </c>
      <c r="B83" s="52" t="s">
        <v>12086</v>
      </c>
      <c r="C83" s="60" t="s">
        <v>12087</v>
      </c>
      <c r="D83" s="53" t="s">
        <v>505</v>
      </c>
      <c r="E83" s="54">
        <v>2</v>
      </c>
      <c r="F83" s="47">
        <v>0</v>
      </c>
      <c r="G83" s="57">
        <f t="shared" si="4"/>
        <v>0</v>
      </c>
      <c r="H83" s="140">
        <v>0</v>
      </c>
      <c r="I83" s="140">
        <v>0</v>
      </c>
      <c r="J83" s="140">
        <v>0</v>
      </c>
      <c r="K83" s="140">
        <v>0</v>
      </c>
    </row>
    <row r="84" spans="1:11" x14ac:dyDescent="0.2">
      <c r="A84" s="51">
        <v>51</v>
      </c>
      <c r="B84" s="52" t="s">
        <v>12088</v>
      </c>
      <c r="C84" s="60" t="s">
        <v>12089</v>
      </c>
      <c r="D84" s="53" t="s">
        <v>505</v>
      </c>
      <c r="E84" s="54">
        <v>2</v>
      </c>
      <c r="F84" s="47">
        <v>0</v>
      </c>
      <c r="G84" s="57">
        <f t="shared" si="4"/>
        <v>0</v>
      </c>
      <c r="H84" s="140">
        <v>0</v>
      </c>
      <c r="I84" s="140">
        <v>0</v>
      </c>
      <c r="J84" s="140">
        <v>0</v>
      </c>
      <c r="K84" s="140">
        <v>0</v>
      </c>
    </row>
    <row r="85" spans="1:11" x14ac:dyDescent="0.2">
      <c r="A85" s="51">
        <v>52</v>
      </c>
      <c r="B85" s="52" t="s">
        <v>12090</v>
      </c>
      <c r="C85" s="60" t="s">
        <v>12091</v>
      </c>
      <c r="D85" s="53" t="s">
        <v>505</v>
      </c>
      <c r="E85" s="54">
        <v>2</v>
      </c>
      <c r="F85" s="47">
        <v>0</v>
      </c>
      <c r="G85" s="57">
        <f t="shared" si="4"/>
        <v>0</v>
      </c>
      <c r="H85" s="140">
        <v>0</v>
      </c>
      <c r="I85" s="140">
        <v>0</v>
      </c>
      <c r="J85" s="140">
        <v>0</v>
      </c>
      <c r="K85" s="140">
        <v>0</v>
      </c>
    </row>
    <row r="86" spans="1:11" x14ac:dyDescent="0.2">
      <c r="A86" s="51">
        <v>53</v>
      </c>
      <c r="B86" s="52" t="s">
        <v>11432</v>
      </c>
      <c r="C86" s="60" t="s">
        <v>11599</v>
      </c>
      <c r="D86" s="53" t="s">
        <v>505</v>
      </c>
      <c r="E86" s="54">
        <v>4</v>
      </c>
      <c r="F86" s="47">
        <v>0</v>
      </c>
      <c r="G86" s="57">
        <f t="shared" si="4"/>
        <v>0</v>
      </c>
      <c r="H86" s="140">
        <v>0</v>
      </c>
      <c r="I86" s="140">
        <v>0</v>
      </c>
      <c r="J86" s="140">
        <v>0</v>
      </c>
      <c r="K86" s="140">
        <v>0</v>
      </c>
    </row>
    <row r="87" spans="1:11" x14ac:dyDescent="0.2">
      <c r="A87" s="51">
        <v>54</v>
      </c>
      <c r="B87" s="52" t="s">
        <v>12092</v>
      </c>
      <c r="C87" s="60" t="s">
        <v>12093</v>
      </c>
      <c r="D87" s="53" t="s">
        <v>505</v>
      </c>
      <c r="E87" s="54">
        <v>2</v>
      </c>
      <c r="F87" s="47">
        <v>0</v>
      </c>
      <c r="G87" s="57">
        <f t="shared" si="4"/>
        <v>0</v>
      </c>
      <c r="H87" s="140">
        <v>0</v>
      </c>
      <c r="I87" s="140">
        <v>0</v>
      </c>
      <c r="J87" s="140">
        <v>0</v>
      </c>
      <c r="K87" s="140">
        <v>0</v>
      </c>
    </row>
    <row r="88" spans="1:11" x14ac:dyDescent="0.2">
      <c r="A88" s="51">
        <v>55</v>
      </c>
      <c r="B88" s="52" t="s">
        <v>11269</v>
      </c>
      <c r="C88" s="60" t="s">
        <v>11503</v>
      </c>
      <c r="D88" s="53" t="s">
        <v>297</v>
      </c>
      <c r="E88" s="54">
        <v>0.15997</v>
      </c>
      <c r="F88" s="47">
        <v>0</v>
      </c>
      <c r="G88" s="57">
        <f t="shared" si="4"/>
        <v>0</v>
      </c>
      <c r="H88" s="140">
        <v>0</v>
      </c>
      <c r="I88" s="140">
        <v>0</v>
      </c>
      <c r="J88" s="140">
        <v>0</v>
      </c>
      <c r="K88" s="140">
        <v>0</v>
      </c>
    </row>
    <row r="89" spans="1:11" x14ac:dyDescent="0.2">
      <c r="A89" s="36" t="s">
        <v>148</v>
      </c>
      <c r="B89" s="37" t="s">
        <v>11270</v>
      </c>
      <c r="C89" s="58" t="s">
        <v>11271</v>
      </c>
      <c r="D89" s="38"/>
      <c r="E89" s="39"/>
      <c r="F89" s="40"/>
      <c r="G89" s="41">
        <f>SUM(G90:G102)</f>
        <v>0</v>
      </c>
      <c r="H89" s="313"/>
      <c r="I89" s="313">
        <f>SUM(I90:I102)</f>
        <v>4.5799999999999993E-2</v>
      </c>
      <c r="J89" s="313"/>
      <c r="K89" s="313">
        <f>SUM(K90:K102)</f>
        <v>0</v>
      </c>
    </row>
    <row r="90" spans="1:11" x14ac:dyDescent="0.2">
      <c r="A90" s="51">
        <v>56</v>
      </c>
      <c r="B90" s="52" t="s">
        <v>11433</v>
      </c>
      <c r="C90" s="60" t="s">
        <v>11600</v>
      </c>
      <c r="D90" s="53" t="s">
        <v>505</v>
      </c>
      <c r="E90" s="54">
        <v>18</v>
      </c>
      <c r="F90" s="47">
        <v>0</v>
      </c>
      <c r="G90" s="57">
        <f t="shared" ref="G90:G102" si="5">E90*F90</f>
        <v>0</v>
      </c>
      <c r="H90" s="140">
        <v>2.0000000000000001E-4</v>
      </c>
      <c r="I90" s="140">
        <v>3.6000000000000003E-3</v>
      </c>
      <c r="J90" s="140">
        <v>0</v>
      </c>
      <c r="K90" s="140">
        <v>0</v>
      </c>
    </row>
    <row r="91" spans="1:11" x14ac:dyDescent="0.2">
      <c r="A91" s="51">
        <v>57</v>
      </c>
      <c r="B91" s="52" t="s">
        <v>11275</v>
      </c>
      <c r="C91" s="60" t="s">
        <v>11506</v>
      </c>
      <c r="D91" s="53" t="s">
        <v>505</v>
      </c>
      <c r="E91" s="54">
        <v>63</v>
      </c>
      <c r="F91" s="47">
        <v>0</v>
      </c>
      <c r="G91" s="57">
        <f t="shared" si="5"/>
        <v>0</v>
      </c>
      <c r="H91" s="140">
        <v>2.0000000000000001E-4</v>
      </c>
      <c r="I91" s="140">
        <v>1.26E-2</v>
      </c>
      <c r="J91" s="140">
        <v>0</v>
      </c>
      <c r="K91" s="140">
        <v>0</v>
      </c>
    </row>
    <row r="92" spans="1:11" x14ac:dyDescent="0.2">
      <c r="A92" s="51">
        <v>58</v>
      </c>
      <c r="B92" s="52" t="s">
        <v>11434</v>
      </c>
      <c r="C92" s="60" t="s">
        <v>11601</v>
      </c>
      <c r="D92" s="53" t="s">
        <v>505</v>
      </c>
      <c r="E92" s="54">
        <v>3</v>
      </c>
      <c r="F92" s="47">
        <v>0</v>
      </c>
      <c r="G92" s="57">
        <f t="shared" si="5"/>
        <v>0</v>
      </c>
      <c r="H92" s="140">
        <v>2.0000000000000001E-4</v>
      </c>
      <c r="I92" s="140">
        <v>6.0000000000000006E-4</v>
      </c>
      <c r="J92" s="140">
        <v>0</v>
      </c>
      <c r="K92" s="140">
        <v>0</v>
      </c>
    </row>
    <row r="93" spans="1:11" x14ac:dyDescent="0.2">
      <c r="A93" s="51">
        <v>59</v>
      </c>
      <c r="B93" s="52" t="s">
        <v>11435</v>
      </c>
      <c r="C93" s="60" t="s">
        <v>11602</v>
      </c>
      <c r="D93" s="53" t="s">
        <v>505</v>
      </c>
      <c r="E93" s="54">
        <v>30</v>
      </c>
      <c r="F93" s="47">
        <v>0</v>
      </c>
      <c r="G93" s="57">
        <f t="shared" si="5"/>
        <v>0</v>
      </c>
      <c r="H93" s="140">
        <v>2.2000000000000001E-4</v>
      </c>
      <c r="I93" s="140">
        <v>6.6E-3</v>
      </c>
      <c r="J93" s="140">
        <v>0</v>
      </c>
      <c r="K93" s="140">
        <v>0</v>
      </c>
    </row>
    <row r="94" spans="1:11" x14ac:dyDescent="0.2">
      <c r="A94" s="51">
        <v>60</v>
      </c>
      <c r="B94" s="52" t="s">
        <v>11282</v>
      </c>
      <c r="C94" s="60" t="s">
        <v>11513</v>
      </c>
      <c r="D94" s="53" t="s">
        <v>505</v>
      </c>
      <c r="E94" s="54">
        <v>52</v>
      </c>
      <c r="F94" s="47">
        <v>0</v>
      </c>
      <c r="G94" s="57">
        <f t="shared" si="5"/>
        <v>0</v>
      </c>
      <c r="H94" s="140">
        <v>2.5999999999999998E-4</v>
      </c>
      <c r="I94" s="140">
        <v>1.3519999999999999E-2</v>
      </c>
      <c r="J94" s="140">
        <v>0</v>
      </c>
      <c r="K94" s="140">
        <v>0</v>
      </c>
    </row>
    <row r="95" spans="1:11" x14ac:dyDescent="0.2">
      <c r="A95" s="51">
        <v>61</v>
      </c>
      <c r="B95" s="52" t="s">
        <v>11436</v>
      </c>
      <c r="C95" s="60" t="s">
        <v>11603</v>
      </c>
      <c r="D95" s="53" t="s">
        <v>505</v>
      </c>
      <c r="E95" s="54">
        <v>2</v>
      </c>
      <c r="F95" s="47">
        <v>0</v>
      </c>
      <c r="G95" s="57">
        <f t="shared" si="5"/>
        <v>0</v>
      </c>
      <c r="H95" s="140">
        <v>3.5E-4</v>
      </c>
      <c r="I95" s="140">
        <v>6.9999999999999999E-4</v>
      </c>
      <c r="J95" s="140">
        <v>0</v>
      </c>
      <c r="K95" s="140">
        <v>0</v>
      </c>
    </row>
    <row r="96" spans="1:11" ht="22.5" x14ac:dyDescent="0.2">
      <c r="A96" s="51">
        <v>62</v>
      </c>
      <c r="B96" s="52" t="s">
        <v>11283</v>
      </c>
      <c r="C96" s="60" t="s">
        <v>11514</v>
      </c>
      <c r="D96" s="53" t="s">
        <v>505</v>
      </c>
      <c r="E96" s="54">
        <v>6</v>
      </c>
      <c r="F96" s="47">
        <v>0</v>
      </c>
      <c r="G96" s="57">
        <f t="shared" si="5"/>
        <v>0</v>
      </c>
      <c r="H96" s="140">
        <v>4.4999999999999999E-4</v>
      </c>
      <c r="I96" s="140">
        <v>2.7000000000000001E-3</v>
      </c>
      <c r="J96" s="140">
        <v>0</v>
      </c>
      <c r="K96" s="140">
        <v>0</v>
      </c>
    </row>
    <row r="97" spans="1:11" x14ac:dyDescent="0.2">
      <c r="A97" s="43">
        <v>63</v>
      </c>
      <c r="B97" s="44" t="s">
        <v>11284</v>
      </c>
      <c r="C97" s="59" t="s">
        <v>11515</v>
      </c>
      <c r="D97" s="45" t="s">
        <v>505</v>
      </c>
      <c r="E97" s="46">
        <v>12</v>
      </c>
      <c r="F97" s="47">
        <v>0</v>
      </c>
      <c r="G97" s="49">
        <f t="shared" si="5"/>
        <v>0</v>
      </c>
      <c r="H97" s="140">
        <v>1.4999999999999999E-4</v>
      </c>
      <c r="I97" s="140">
        <v>1.8E-3</v>
      </c>
      <c r="J97" s="140">
        <v>0</v>
      </c>
      <c r="K97" s="140">
        <v>0</v>
      </c>
    </row>
    <row r="98" spans="1:11" x14ac:dyDescent="0.2">
      <c r="A98" s="135"/>
      <c r="B98" s="136"/>
      <c r="C98" s="137" t="s">
        <v>12094</v>
      </c>
      <c r="D98" s="138"/>
      <c r="E98" s="139">
        <v>12</v>
      </c>
      <c r="F98" s="134"/>
      <c r="G98" s="134"/>
      <c r="H98" s="140"/>
      <c r="I98" s="140"/>
      <c r="J98" s="140"/>
      <c r="K98" s="140"/>
    </row>
    <row r="99" spans="1:11" x14ac:dyDescent="0.2">
      <c r="A99" s="51">
        <v>64</v>
      </c>
      <c r="B99" s="52" t="s">
        <v>12095</v>
      </c>
      <c r="C99" s="60" t="s">
        <v>12096</v>
      </c>
      <c r="D99" s="53" t="s">
        <v>505</v>
      </c>
      <c r="E99" s="54">
        <v>2</v>
      </c>
      <c r="F99" s="47">
        <v>0</v>
      </c>
      <c r="G99" s="57">
        <f t="shared" si="5"/>
        <v>0</v>
      </c>
      <c r="H99" s="140">
        <v>2.1000000000000001E-4</v>
      </c>
      <c r="I99" s="140">
        <v>4.2000000000000002E-4</v>
      </c>
      <c r="J99" s="140">
        <v>0</v>
      </c>
      <c r="K99" s="140">
        <v>0</v>
      </c>
    </row>
    <row r="100" spans="1:11" x14ac:dyDescent="0.2">
      <c r="A100" s="51">
        <v>65</v>
      </c>
      <c r="B100" s="52" t="s">
        <v>11438</v>
      </c>
      <c r="C100" s="60" t="s">
        <v>11605</v>
      </c>
      <c r="D100" s="53" t="s">
        <v>505</v>
      </c>
      <c r="E100" s="54">
        <v>4</v>
      </c>
      <c r="F100" s="47">
        <v>0</v>
      </c>
      <c r="G100" s="57">
        <f t="shared" si="5"/>
        <v>0</v>
      </c>
      <c r="H100" s="140">
        <v>2.5999999999999998E-4</v>
      </c>
      <c r="I100" s="140">
        <v>1.0399999999999999E-3</v>
      </c>
      <c r="J100" s="140">
        <v>0</v>
      </c>
      <c r="K100" s="140">
        <v>0</v>
      </c>
    </row>
    <row r="101" spans="1:11" x14ac:dyDescent="0.2">
      <c r="A101" s="51">
        <v>66</v>
      </c>
      <c r="B101" s="52" t="s">
        <v>12097</v>
      </c>
      <c r="C101" s="60" t="s">
        <v>12098</v>
      </c>
      <c r="D101" s="53" t="s">
        <v>505</v>
      </c>
      <c r="E101" s="54">
        <v>6</v>
      </c>
      <c r="F101" s="47">
        <v>0</v>
      </c>
      <c r="G101" s="57">
        <f t="shared" si="5"/>
        <v>0</v>
      </c>
      <c r="H101" s="140">
        <v>3.6999999999999999E-4</v>
      </c>
      <c r="I101" s="140">
        <v>2.2199999999999998E-3</v>
      </c>
      <c r="J101" s="140">
        <v>0</v>
      </c>
      <c r="K101" s="140">
        <v>0</v>
      </c>
    </row>
    <row r="102" spans="1:11" x14ac:dyDescent="0.2">
      <c r="A102" s="51">
        <v>67</v>
      </c>
      <c r="B102" s="52" t="s">
        <v>11293</v>
      </c>
      <c r="C102" s="60" t="s">
        <v>11520</v>
      </c>
      <c r="D102" s="53" t="s">
        <v>297</v>
      </c>
      <c r="E102" s="54">
        <v>4.58E-2</v>
      </c>
      <c r="F102" s="47">
        <v>0</v>
      </c>
      <c r="G102" s="57">
        <f t="shared" si="5"/>
        <v>0</v>
      </c>
      <c r="H102" s="140">
        <v>0</v>
      </c>
      <c r="I102" s="140">
        <v>0</v>
      </c>
      <c r="J102" s="140">
        <v>0</v>
      </c>
      <c r="K102" s="140">
        <v>0</v>
      </c>
    </row>
    <row r="103" spans="1:11" x14ac:dyDescent="0.2">
      <c r="A103" s="36" t="s">
        <v>148</v>
      </c>
      <c r="B103" s="37" t="s">
        <v>11294</v>
      </c>
      <c r="C103" s="58" t="s">
        <v>11295</v>
      </c>
      <c r="D103" s="38"/>
      <c r="E103" s="39"/>
      <c r="F103" s="40"/>
      <c r="G103" s="41">
        <f>SUM(G104:G139)</f>
        <v>0</v>
      </c>
      <c r="H103" s="313"/>
      <c r="I103" s="313">
        <f>SUM(I104:I139)</f>
        <v>0.81172800000000001</v>
      </c>
      <c r="J103" s="313"/>
      <c r="K103" s="313">
        <f>SUM(K104:K139)</f>
        <v>8.6941635200000018</v>
      </c>
    </row>
    <row r="104" spans="1:11" x14ac:dyDescent="0.2">
      <c r="A104" s="43">
        <v>68</v>
      </c>
      <c r="B104" s="44" t="s">
        <v>11439</v>
      </c>
      <c r="C104" s="59" t="s">
        <v>11606</v>
      </c>
      <c r="D104" s="45" t="s">
        <v>172</v>
      </c>
      <c r="E104" s="46">
        <v>361.51</v>
      </c>
      <c r="F104" s="47">
        <v>0</v>
      </c>
      <c r="G104" s="49">
        <f t="shared" ref="G104:G150" si="6">E104*F104</f>
        <v>0</v>
      </c>
      <c r="H104" s="140">
        <v>0</v>
      </c>
      <c r="I104" s="140">
        <v>0</v>
      </c>
      <c r="J104" s="140">
        <v>0</v>
      </c>
      <c r="K104" s="140">
        <v>0</v>
      </c>
    </row>
    <row r="105" spans="1:11" ht="33.75" x14ac:dyDescent="0.2">
      <c r="A105" s="135"/>
      <c r="B105" s="136"/>
      <c r="C105" s="137" t="s">
        <v>12099</v>
      </c>
      <c r="D105" s="138"/>
      <c r="E105" s="139">
        <v>351.39</v>
      </c>
      <c r="F105" s="134"/>
      <c r="G105" s="134"/>
      <c r="H105" s="140"/>
      <c r="I105" s="140"/>
      <c r="J105" s="140"/>
      <c r="K105" s="140"/>
    </row>
    <row r="106" spans="1:11" x14ac:dyDescent="0.2">
      <c r="A106" s="135"/>
      <c r="B106" s="136"/>
      <c r="C106" s="137" t="s">
        <v>12100</v>
      </c>
      <c r="D106" s="138"/>
      <c r="E106" s="139">
        <v>10.119999999999999</v>
      </c>
      <c r="F106" s="134"/>
      <c r="G106" s="134"/>
      <c r="H106" s="140"/>
      <c r="I106" s="140"/>
      <c r="J106" s="140"/>
      <c r="K106" s="140"/>
    </row>
    <row r="107" spans="1:11" x14ac:dyDescent="0.2">
      <c r="A107" s="43">
        <v>69</v>
      </c>
      <c r="B107" s="44" t="s">
        <v>12101</v>
      </c>
      <c r="C107" s="59" t="s">
        <v>12102</v>
      </c>
      <c r="D107" s="45" t="s">
        <v>172</v>
      </c>
      <c r="E107" s="46">
        <v>15.15</v>
      </c>
      <c r="F107" s="47">
        <v>0</v>
      </c>
      <c r="G107" s="49">
        <f t="shared" si="6"/>
        <v>0</v>
      </c>
      <c r="H107" s="140">
        <v>1.6320000000000001E-2</v>
      </c>
      <c r="I107" s="140">
        <v>0.24724800000000002</v>
      </c>
      <c r="J107" s="140">
        <v>0</v>
      </c>
      <c r="K107" s="140">
        <v>0</v>
      </c>
    </row>
    <row r="108" spans="1:11" x14ac:dyDescent="0.2">
      <c r="A108" s="135"/>
      <c r="B108" s="136"/>
      <c r="C108" s="137" t="s">
        <v>12103</v>
      </c>
      <c r="D108" s="138"/>
      <c r="E108" s="139">
        <v>15.15</v>
      </c>
      <c r="F108" s="134"/>
      <c r="G108" s="134"/>
      <c r="H108" s="140"/>
      <c r="I108" s="140"/>
      <c r="J108" s="140"/>
      <c r="K108" s="140"/>
    </row>
    <row r="109" spans="1:11" x14ac:dyDescent="0.2">
      <c r="A109" s="51">
        <v>70</v>
      </c>
      <c r="B109" s="52" t="s">
        <v>11402</v>
      </c>
      <c r="C109" s="60" t="s">
        <v>11585</v>
      </c>
      <c r="D109" s="53" t="s">
        <v>172</v>
      </c>
      <c r="E109" s="54">
        <v>361.51</v>
      </c>
      <c r="F109" s="47">
        <v>0</v>
      </c>
      <c r="G109" s="57">
        <f t="shared" si="6"/>
        <v>0</v>
      </c>
      <c r="H109" s="140">
        <v>0</v>
      </c>
      <c r="I109" s="140">
        <v>0</v>
      </c>
      <c r="J109" s="140">
        <v>2.3800000000000002E-2</v>
      </c>
      <c r="K109" s="140">
        <v>8.6039380000000012</v>
      </c>
    </row>
    <row r="110" spans="1:11" x14ac:dyDescent="0.2">
      <c r="A110" s="43">
        <v>71</v>
      </c>
      <c r="B110" s="44" t="s">
        <v>12104</v>
      </c>
      <c r="C110" s="59" t="s">
        <v>12105</v>
      </c>
      <c r="D110" s="45" t="s">
        <v>172</v>
      </c>
      <c r="E110" s="46">
        <v>8.5359999999999996</v>
      </c>
      <c r="F110" s="47">
        <v>0</v>
      </c>
      <c r="G110" s="49">
        <f t="shared" si="6"/>
        <v>0</v>
      </c>
      <c r="H110" s="140">
        <v>0</v>
      </c>
      <c r="I110" s="140">
        <v>0</v>
      </c>
      <c r="J110" s="140">
        <v>0</v>
      </c>
      <c r="K110" s="140">
        <v>0</v>
      </c>
    </row>
    <row r="111" spans="1:11" x14ac:dyDescent="0.2">
      <c r="A111" s="135"/>
      <c r="B111" s="136"/>
      <c r="C111" s="137" t="s">
        <v>12106</v>
      </c>
      <c r="D111" s="138"/>
      <c r="E111" s="139">
        <v>8.5359999999999996</v>
      </c>
      <c r="F111" s="134"/>
      <c r="G111" s="134"/>
      <c r="H111" s="140"/>
      <c r="I111" s="140"/>
      <c r="J111" s="140"/>
      <c r="K111" s="140"/>
    </row>
    <row r="112" spans="1:11" x14ac:dyDescent="0.2">
      <c r="A112" s="51">
        <v>72</v>
      </c>
      <c r="B112" s="52" t="s">
        <v>12107</v>
      </c>
      <c r="C112" s="60" t="s">
        <v>12108</v>
      </c>
      <c r="D112" s="53" t="s">
        <v>172</v>
      </c>
      <c r="E112" s="54">
        <v>8.5359999999999996</v>
      </c>
      <c r="F112" s="47">
        <v>0</v>
      </c>
      <c r="G112" s="57">
        <f t="shared" si="6"/>
        <v>0</v>
      </c>
      <c r="H112" s="140">
        <v>0</v>
      </c>
      <c r="I112" s="140">
        <v>0</v>
      </c>
      <c r="J112" s="140">
        <v>1.057E-2</v>
      </c>
      <c r="K112" s="140">
        <v>9.022551999999999E-2</v>
      </c>
    </row>
    <row r="113" spans="1:11" x14ac:dyDescent="0.2">
      <c r="A113" s="51">
        <v>73</v>
      </c>
      <c r="B113" s="52" t="s">
        <v>11296</v>
      </c>
      <c r="C113" s="60" t="s">
        <v>11521</v>
      </c>
      <c r="D113" s="53" t="s">
        <v>505</v>
      </c>
      <c r="E113" s="54">
        <v>2</v>
      </c>
      <c r="F113" s="47">
        <v>0</v>
      </c>
      <c r="G113" s="57">
        <f t="shared" si="6"/>
        <v>0</v>
      </c>
      <c r="H113" s="140">
        <v>0</v>
      </c>
      <c r="I113" s="140">
        <v>0</v>
      </c>
      <c r="J113" s="140">
        <v>0</v>
      </c>
      <c r="K113" s="140">
        <v>0</v>
      </c>
    </row>
    <row r="114" spans="1:11" x14ac:dyDescent="0.2">
      <c r="A114" s="51">
        <v>74</v>
      </c>
      <c r="B114" s="52" t="s">
        <v>11297</v>
      </c>
      <c r="C114" s="60" t="s">
        <v>11522</v>
      </c>
      <c r="D114" s="53" t="s">
        <v>505</v>
      </c>
      <c r="E114" s="54">
        <v>7</v>
      </c>
      <c r="F114" s="47">
        <v>0</v>
      </c>
      <c r="G114" s="57">
        <f t="shared" si="6"/>
        <v>0</v>
      </c>
      <c r="H114" s="140">
        <v>0</v>
      </c>
      <c r="I114" s="140">
        <v>0</v>
      </c>
      <c r="J114" s="140">
        <v>0</v>
      </c>
      <c r="K114" s="140">
        <v>0</v>
      </c>
    </row>
    <row r="115" spans="1:11" x14ac:dyDescent="0.2">
      <c r="A115" s="51">
        <v>75</v>
      </c>
      <c r="B115" s="52" t="s">
        <v>11298</v>
      </c>
      <c r="C115" s="60" t="s">
        <v>11523</v>
      </c>
      <c r="D115" s="53" t="s">
        <v>505</v>
      </c>
      <c r="E115" s="54">
        <v>9</v>
      </c>
      <c r="F115" s="47">
        <v>0</v>
      </c>
      <c r="G115" s="57">
        <f t="shared" si="6"/>
        <v>0</v>
      </c>
      <c r="H115" s="140">
        <v>0</v>
      </c>
      <c r="I115" s="140">
        <v>0</v>
      </c>
      <c r="J115" s="140">
        <v>0</v>
      </c>
      <c r="K115" s="140">
        <v>0</v>
      </c>
    </row>
    <row r="116" spans="1:11" x14ac:dyDescent="0.2">
      <c r="A116" s="51">
        <v>76</v>
      </c>
      <c r="B116" s="52" t="s">
        <v>12109</v>
      </c>
      <c r="C116" s="60" t="s">
        <v>12110</v>
      </c>
      <c r="D116" s="53" t="s">
        <v>172</v>
      </c>
      <c r="E116" s="54">
        <v>8.5359999999999996</v>
      </c>
      <c r="F116" s="47">
        <v>0</v>
      </c>
      <c r="G116" s="57">
        <f t="shared" si="6"/>
        <v>0</v>
      </c>
      <c r="H116" s="140">
        <v>0</v>
      </c>
      <c r="I116" s="140">
        <v>0</v>
      </c>
      <c r="J116" s="140">
        <v>0</v>
      </c>
      <c r="K116" s="140">
        <v>0</v>
      </c>
    </row>
    <row r="117" spans="1:11" x14ac:dyDescent="0.2">
      <c r="A117" s="51">
        <v>77</v>
      </c>
      <c r="B117" s="52" t="s">
        <v>11443</v>
      </c>
      <c r="C117" s="60" t="s">
        <v>11608</v>
      </c>
      <c r="D117" s="53" t="s">
        <v>172</v>
      </c>
      <c r="E117" s="54">
        <v>361.51</v>
      </c>
      <c r="F117" s="47">
        <v>0</v>
      </c>
      <c r="G117" s="57">
        <f t="shared" si="6"/>
        <v>0</v>
      </c>
      <c r="H117" s="140">
        <v>0</v>
      </c>
      <c r="I117" s="140">
        <v>0</v>
      </c>
      <c r="J117" s="140">
        <v>0</v>
      </c>
      <c r="K117" s="140">
        <v>0</v>
      </c>
    </row>
    <row r="118" spans="1:11" x14ac:dyDescent="0.2">
      <c r="A118" s="51">
        <v>78</v>
      </c>
      <c r="B118" s="52" t="s">
        <v>12111</v>
      </c>
      <c r="C118" s="60" t="s">
        <v>12112</v>
      </c>
      <c r="D118" s="53" t="s">
        <v>172</v>
      </c>
      <c r="E118" s="54">
        <v>8.5359999999999996</v>
      </c>
      <c r="F118" s="47">
        <v>0</v>
      </c>
      <c r="G118" s="57">
        <f t="shared" si="6"/>
        <v>0</v>
      </c>
      <c r="H118" s="140">
        <v>0</v>
      </c>
      <c r="I118" s="140">
        <v>0</v>
      </c>
      <c r="J118" s="140">
        <v>0</v>
      </c>
      <c r="K118" s="140">
        <v>0</v>
      </c>
    </row>
    <row r="119" spans="1:11" x14ac:dyDescent="0.2">
      <c r="A119" s="51">
        <v>79</v>
      </c>
      <c r="B119" s="52" t="s">
        <v>11444</v>
      </c>
      <c r="C119" s="60" t="s">
        <v>11609</v>
      </c>
      <c r="D119" s="53" t="s">
        <v>172</v>
      </c>
      <c r="E119" s="54">
        <v>361.51</v>
      </c>
      <c r="F119" s="47">
        <v>0</v>
      </c>
      <c r="G119" s="57">
        <f t="shared" si="6"/>
        <v>0</v>
      </c>
      <c r="H119" s="140">
        <v>0</v>
      </c>
      <c r="I119" s="140">
        <v>0</v>
      </c>
      <c r="J119" s="140">
        <v>0</v>
      </c>
      <c r="K119" s="140">
        <v>0</v>
      </c>
    </row>
    <row r="120" spans="1:11" x14ac:dyDescent="0.2">
      <c r="A120" s="43">
        <v>80</v>
      </c>
      <c r="B120" s="44" t="s">
        <v>11445</v>
      </c>
      <c r="C120" s="59" t="s">
        <v>11610</v>
      </c>
      <c r="D120" s="45" t="s">
        <v>505</v>
      </c>
      <c r="E120" s="46">
        <v>81</v>
      </c>
      <c r="F120" s="47">
        <v>0</v>
      </c>
      <c r="G120" s="49">
        <f t="shared" si="6"/>
        <v>0</v>
      </c>
      <c r="H120" s="140">
        <v>0</v>
      </c>
      <c r="I120" s="140">
        <v>0</v>
      </c>
      <c r="J120" s="140">
        <v>0</v>
      </c>
      <c r="K120" s="140">
        <v>0</v>
      </c>
    </row>
    <row r="121" spans="1:11" x14ac:dyDescent="0.2">
      <c r="A121" s="135"/>
      <c r="B121" s="136"/>
      <c r="C121" s="137" t="s">
        <v>12113</v>
      </c>
      <c r="D121" s="138"/>
      <c r="E121" s="139">
        <v>77</v>
      </c>
      <c r="F121" s="134"/>
      <c r="G121" s="134"/>
      <c r="H121" s="140"/>
      <c r="I121" s="140"/>
      <c r="J121" s="140"/>
      <c r="K121" s="140"/>
    </row>
    <row r="122" spans="1:11" x14ac:dyDescent="0.2">
      <c r="A122" s="135"/>
      <c r="B122" s="136"/>
      <c r="C122" s="137" t="s">
        <v>12114</v>
      </c>
      <c r="D122" s="138"/>
      <c r="E122" s="139">
        <v>2</v>
      </c>
      <c r="F122" s="134"/>
      <c r="G122" s="134"/>
      <c r="H122" s="140"/>
      <c r="I122" s="140"/>
      <c r="J122" s="140"/>
      <c r="K122" s="140"/>
    </row>
    <row r="123" spans="1:11" x14ac:dyDescent="0.2">
      <c r="A123" s="135"/>
      <c r="B123" s="136"/>
      <c r="C123" s="137" t="s">
        <v>12115</v>
      </c>
      <c r="D123" s="138"/>
      <c r="E123" s="139">
        <v>2</v>
      </c>
      <c r="F123" s="134"/>
      <c r="G123" s="134"/>
      <c r="H123" s="140"/>
      <c r="I123" s="140"/>
      <c r="J123" s="140"/>
      <c r="K123" s="140"/>
    </row>
    <row r="124" spans="1:11" x14ac:dyDescent="0.2">
      <c r="A124" s="43">
        <v>81</v>
      </c>
      <c r="B124" s="44" t="s">
        <v>11448</v>
      </c>
      <c r="C124" s="59" t="s">
        <v>11611</v>
      </c>
      <c r="D124" s="45" t="s">
        <v>172</v>
      </c>
      <c r="E124" s="46">
        <v>370.04599999999999</v>
      </c>
      <c r="F124" s="47">
        <v>0</v>
      </c>
      <c r="G124" s="49">
        <f t="shared" si="6"/>
        <v>0</v>
      </c>
      <c r="H124" s="140">
        <v>0</v>
      </c>
      <c r="I124" s="140">
        <v>0</v>
      </c>
      <c r="J124" s="140">
        <v>0</v>
      </c>
      <c r="K124" s="140">
        <v>0</v>
      </c>
    </row>
    <row r="125" spans="1:11" x14ac:dyDescent="0.2">
      <c r="A125" s="135"/>
      <c r="B125" s="136"/>
      <c r="C125" s="137" t="s">
        <v>12116</v>
      </c>
      <c r="D125" s="138"/>
      <c r="E125" s="139">
        <v>370.04599999999999</v>
      </c>
      <c r="F125" s="134"/>
      <c r="G125" s="134"/>
      <c r="H125" s="140"/>
      <c r="I125" s="140"/>
      <c r="J125" s="140"/>
      <c r="K125" s="140"/>
    </row>
    <row r="126" spans="1:11" x14ac:dyDescent="0.2">
      <c r="A126" s="51">
        <v>82</v>
      </c>
      <c r="B126" s="52" t="s">
        <v>11449</v>
      </c>
      <c r="C126" s="60" t="s">
        <v>11612</v>
      </c>
      <c r="D126" s="53" t="s">
        <v>172</v>
      </c>
      <c r="E126" s="54">
        <v>361.51</v>
      </c>
      <c r="F126" s="47">
        <v>0</v>
      </c>
      <c r="G126" s="57">
        <f t="shared" si="6"/>
        <v>0</v>
      </c>
      <c r="H126" s="140">
        <v>0</v>
      </c>
      <c r="I126" s="140">
        <v>0</v>
      </c>
      <c r="J126" s="140">
        <v>0</v>
      </c>
      <c r="K126" s="140">
        <v>0</v>
      </c>
    </row>
    <row r="127" spans="1:11" x14ac:dyDescent="0.2">
      <c r="A127" s="51">
        <v>83</v>
      </c>
      <c r="B127" s="52" t="s">
        <v>12117</v>
      </c>
      <c r="C127" s="60" t="s">
        <v>12118</v>
      </c>
      <c r="D127" s="53" t="s">
        <v>172</v>
      </c>
      <c r="E127" s="54">
        <v>8.5359999999999996</v>
      </c>
      <c r="F127" s="47">
        <v>0</v>
      </c>
      <c r="G127" s="57">
        <f t="shared" si="6"/>
        <v>0</v>
      </c>
      <c r="H127" s="140">
        <v>0</v>
      </c>
      <c r="I127" s="140">
        <v>0</v>
      </c>
      <c r="J127" s="140">
        <v>0</v>
      </c>
      <c r="K127" s="140">
        <v>0</v>
      </c>
    </row>
    <row r="128" spans="1:11" x14ac:dyDescent="0.2">
      <c r="A128" s="43">
        <v>84</v>
      </c>
      <c r="B128" s="44" t="s">
        <v>11450</v>
      </c>
      <c r="C128" s="59" t="s">
        <v>11613</v>
      </c>
      <c r="D128" s="45" t="s">
        <v>172</v>
      </c>
      <c r="E128" s="46">
        <v>569.53599999999994</v>
      </c>
      <c r="F128" s="47">
        <v>0</v>
      </c>
      <c r="G128" s="49">
        <f t="shared" si="6"/>
        <v>0</v>
      </c>
      <c r="H128" s="140">
        <v>0</v>
      </c>
      <c r="I128" s="140">
        <v>0</v>
      </c>
      <c r="J128" s="140">
        <v>0</v>
      </c>
      <c r="K128" s="140">
        <v>0</v>
      </c>
    </row>
    <row r="129" spans="1:11" x14ac:dyDescent="0.2">
      <c r="A129" s="135"/>
      <c r="B129" s="136"/>
      <c r="C129" s="137" t="s">
        <v>12119</v>
      </c>
      <c r="D129" s="138"/>
      <c r="E129" s="139">
        <v>199.49</v>
      </c>
      <c r="F129" s="134"/>
      <c r="G129" s="134"/>
      <c r="H129" s="140"/>
      <c r="I129" s="140"/>
      <c r="J129" s="140"/>
      <c r="K129" s="140"/>
    </row>
    <row r="130" spans="1:11" x14ac:dyDescent="0.2">
      <c r="A130" s="135"/>
      <c r="B130" s="136"/>
      <c r="C130" s="137" t="s">
        <v>12120</v>
      </c>
      <c r="D130" s="138"/>
      <c r="E130" s="139">
        <v>361.51</v>
      </c>
      <c r="F130" s="134"/>
      <c r="G130" s="134"/>
      <c r="H130" s="140"/>
      <c r="I130" s="140"/>
      <c r="J130" s="140"/>
      <c r="K130" s="140"/>
    </row>
    <row r="131" spans="1:11" x14ac:dyDescent="0.2">
      <c r="A131" s="135"/>
      <c r="B131" s="136"/>
      <c r="C131" s="137" t="s">
        <v>12121</v>
      </c>
      <c r="D131" s="138"/>
      <c r="E131" s="139">
        <v>8.5359999999999996</v>
      </c>
      <c r="F131" s="134"/>
      <c r="G131" s="134"/>
      <c r="H131" s="140"/>
      <c r="I131" s="140"/>
      <c r="J131" s="140"/>
      <c r="K131" s="140"/>
    </row>
    <row r="132" spans="1:11" x14ac:dyDescent="0.2">
      <c r="A132" s="51">
        <v>85</v>
      </c>
      <c r="B132" s="52" t="s">
        <v>11453</v>
      </c>
      <c r="C132" s="60" t="s">
        <v>11614</v>
      </c>
      <c r="D132" s="53" t="s">
        <v>297</v>
      </c>
      <c r="E132" s="54">
        <v>8.6941699999999997</v>
      </c>
      <c r="F132" s="47">
        <v>0</v>
      </c>
      <c r="G132" s="57">
        <f t="shared" si="6"/>
        <v>0</v>
      </c>
      <c r="H132" s="140">
        <v>0</v>
      </c>
      <c r="I132" s="140">
        <v>0</v>
      </c>
      <c r="J132" s="140">
        <v>0</v>
      </c>
      <c r="K132" s="140">
        <v>0</v>
      </c>
    </row>
    <row r="133" spans="1:11" x14ac:dyDescent="0.2">
      <c r="A133" s="51">
        <v>86</v>
      </c>
      <c r="B133" s="52" t="s">
        <v>11408</v>
      </c>
      <c r="C133" s="60" t="s">
        <v>11589</v>
      </c>
      <c r="D133" s="53" t="s">
        <v>297</v>
      </c>
      <c r="E133" s="54">
        <v>8.6941699999999997</v>
      </c>
      <c r="F133" s="47">
        <v>0</v>
      </c>
      <c r="G133" s="57">
        <f t="shared" si="6"/>
        <v>0</v>
      </c>
      <c r="H133" s="140">
        <v>0</v>
      </c>
      <c r="I133" s="140">
        <v>0</v>
      </c>
      <c r="J133" s="140">
        <v>0</v>
      </c>
      <c r="K133" s="140">
        <v>0</v>
      </c>
    </row>
    <row r="134" spans="1:11" x14ac:dyDescent="0.2">
      <c r="A134" s="51">
        <v>87</v>
      </c>
      <c r="B134" s="52" t="s">
        <v>12037</v>
      </c>
      <c r="C134" s="60" t="s">
        <v>12038</v>
      </c>
      <c r="D134" s="53" t="s">
        <v>505</v>
      </c>
      <c r="E134" s="54">
        <v>3</v>
      </c>
      <c r="F134" s="47">
        <v>0</v>
      </c>
      <c r="G134" s="57">
        <f t="shared" si="6"/>
        <v>0</v>
      </c>
      <c r="H134" s="140">
        <v>1.8800000000000001E-2</v>
      </c>
      <c r="I134" s="140">
        <v>5.6400000000000006E-2</v>
      </c>
      <c r="J134" s="140">
        <v>0</v>
      </c>
      <c r="K134" s="140">
        <v>0</v>
      </c>
    </row>
    <row r="135" spans="1:11" x14ac:dyDescent="0.2">
      <c r="A135" s="51">
        <v>88</v>
      </c>
      <c r="B135" s="52" t="s">
        <v>11302</v>
      </c>
      <c r="C135" s="60" t="s">
        <v>11527</v>
      </c>
      <c r="D135" s="53" t="s">
        <v>505</v>
      </c>
      <c r="E135" s="54">
        <v>1</v>
      </c>
      <c r="F135" s="47">
        <v>0</v>
      </c>
      <c r="G135" s="57">
        <f t="shared" si="6"/>
        <v>0</v>
      </c>
      <c r="H135" s="140">
        <v>1.2959999999999999E-2</v>
      </c>
      <c r="I135" s="140">
        <v>1.2959999999999999E-2</v>
      </c>
      <c r="J135" s="140">
        <v>0</v>
      </c>
      <c r="K135" s="140">
        <v>0</v>
      </c>
    </row>
    <row r="136" spans="1:11" x14ac:dyDescent="0.2">
      <c r="A136" s="51">
        <v>89</v>
      </c>
      <c r="B136" s="52" t="s">
        <v>11305</v>
      </c>
      <c r="C136" s="60" t="s">
        <v>11530</v>
      </c>
      <c r="D136" s="53" t="s">
        <v>505</v>
      </c>
      <c r="E136" s="54">
        <v>1</v>
      </c>
      <c r="F136" s="47">
        <v>0</v>
      </c>
      <c r="G136" s="57">
        <f t="shared" si="6"/>
        <v>0</v>
      </c>
      <c r="H136" s="140">
        <v>1.312E-2</v>
      </c>
      <c r="I136" s="140">
        <v>1.312E-2</v>
      </c>
      <c r="J136" s="140">
        <v>0</v>
      </c>
      <c r="K136" s="140">
        <v>0</v>
      </c>
    </row>
    <row r="137" spans="1:11" x14ac:dyDescent="0.2">
      <c r="A137" s="51">
        <v>90</v>
      </c>
      <c r="B137" s="52" t="s">
        <v>12122</v>
      </c>
      <c r="C137" s="60" t="s">
        <v>12123</v>
      </c>
      <c r="D137" s="53" t="s">
        <v>505</v>
      </c>
      <c r="E137" s="54">
        <v>4</v>
      </c>
      <c r="F137" s="47">
        <v>0</v>
      </c>
      <c r="G137" s="57">
        <f t="shared" si="6"/>
        <v>0</v>
      </c>
      <c r="H137" s="140">
        <v>3.0499999999999999E-2</v>
      </c>
      <c r="I137" s="140">
        <v>0.122</v>
      </c>
      <c r="J137" s="140">
        <v>0</v>
      </c>
      <c r="K137" s="140">
        <v>0</v>
      </c>
    </row>
    <row r="138" spans="1:11" x14ac:dyDescent="0.2">
      <c r="A138" s="51">
        <v>91</v>
      </c>
      <c r="B138" s="52" t="s">
        <v>12124</v>
      </c>
      <c r="C138" s="60" t="s">
        <v>12125</v>
      </c>
      <c r="D138" s="53" t="s">
        <v>11363</v>
      </c>
      <c r="E138" s="54">
        <v>3</v>
      </c>
      <c r="F138" s="47">
        <v>0</v>
      </c>
      <c r="G138" s="57">
        <f t="shared" si="6"/>
        <v>0</v>
      </c>
      <c r="H138" s="140">
        <v>0.12</v>
      </c>
      <c r="I138" s="140">
        <v>0.36</v>
      </c>
      <c r="J138" s="140">
        <v>0</v>
      </c>
      <c r="K138" s="140">
        <v>0</v>
      </c>
    </row>
    <row r="139" spans="1:11" x14ac:dyDescent="0.2">
      <c r="A139" s="51">
        <v>92</v>
      </c>
      <c r="B139" s="52" t="s">
        <v>11307</v>
      </c>
      <c r="C139" s="60" t="s">
        <v>11532</v>
      </c>
      <c r="D139" s="53" t="s">
        <v>297</v>
      </c>
      <c r="E139" s="54">
        <v>0.81172999999999995</v>
      </c>
      <c r="F139" s="47">
        <v>0</v>
      </c>
      <c r="G139" s="57">
        <f t="shared" si="6"/>
        <v>0</v>
      </c>
      <c r="H139" s="140">
        <v>0</v>
      </c>
      <c r="I139" s="140">
        <v>0</v>
      </c>
      <c r="J139" s="140">
        <v>0</v>
      </c>
      <c r="K139" s="140">
        <v>0</v>
      </c>
    </row>
    <row r="140" spans="1:11" x14ac:dyDescent="0.2">
      <c r="A140" s="36" t="s">
        <v>148</v>
      </c>
      <c r="B140" s="37" t="s">
        <v>108</v>
      </c>
      <c r="C140" s="58" t="s">
        <v>109</v>
      </c>
      <c r="D140" s="38"/>
      <c r="E140" s="39"/>
      <c r="F140" s="40"/>
      <c r="G140" s="41">
        <f>SUM(G141:G150)</f>
        <v>0</v>
      </c>
      <c r="H140" s="313"/>
      <c r="I140" s="313">
        <f>SUM(I141:I150)</f>
        <v>0.35921282700000001</v>
      </c>
      <c r="J140" s="313"/>
      <c r="K140" s="313">
        <f>SUM(K141:K150)</f>
        <v>0</v>
      </c>
    </row>
    <row r="141" spans="1:11" x14ac:dyDescent="0.2">
      <c r="A141" s="43">
        <v>93</v>
      </c>
      <c r="B141" s="44" t="s">
        <v>12126</v>
      </c>
      <c r="C141" s="59" t="s">
        <v>12127</v>
      </c>
      <c r="D141" s="45" t="s">
        <v>172</v>
      </c>
      <c r="E141" s="46">
        <v>8.5359999999999996</v>
      </c>
      <c r="F141" s="47">
        <v>0</v>
      </c>
      <c r="G141" s="49">
        <f t="shared" si="6"/>
        <v>0</v>
      </c>
      <c r="H141" s="140">
        <v>4.0999999999999999E-4</v>
      </c>
      <c r="I141" s="140">
        <v>3.4997599999999998E-3</v>
      </c>
      <c r="J141" s="140">
        <v>0</v>
      </c>
      <c r="K141" s="140">
        <v>0</v>
      </c>
    </row>
    <row r="142" spans="1:11" x14ac:dyDescent="0.2">
      <c r="A142" s="135"/>
      <c r="B142" s="136"/>
      <c r="C142" s="137" t="s">
        <v>12128</v>
      </c>
      <c r="D142" s="138"/>
      <c r="E142" s="139">
        <v>8.5359999999999996</v>
      </c>
      <c r="F142" s="134"/>
      <c r="G142" s="134"/>
      <c r="H142" s="140"/>
      <c r="I142" s="140"/>
      <c r="J142" s="140"/>
      <c r="K142" s="140"/>
    </row>
    <row r="143" spans="1:11" x14ac:dyDescent="0.2">
      <c r="A143" s="43">
        <v>94</v>
      </c>
      <c r="B143" s="44" t="s">
        <v>11458</v>
      </c>
      <c r="C143" s="59" t="s">
        <v>11619</v>
      </c>
      <c r="D143" s="45" t="s">
        <v>172</v>
      </c>
      <c r="E143" s="46">
        <v>361.51</v>
      </c>
      <c r="F143" s="47">
        <v>0</v>
      </c>
      <c r="G143" s="49">
        <f t="shared" si="6"/>
        <v>0</v>
      </c>
      <c r="H143" s="140">
        <v>8.0999999999999996E-4</v>
      </c>
      <c r="I143" s="140">
        <v>0.2928231</v>
      </c>
      <c r="J143" s="140">
        <v>0</v>
      </c>
      <c r="K143" s="140">
        <v>0</v>
      </c>
    </row>
    <row r="144" spans="1:11" x14ac:dyDescent="0.2">
      <c r="A144" s="135"/>
      <c r="B144" s="136"/>
      <c r="C144" s="137" t="s">
        <v>12129</v>
      </c>
      <c r="D144" s="138"/>
      <c r="E144" s="139">
        <v>361.51</v>
      </c>
      <c r="F144" s="134"/>
      <c r="G144" s="134"/>
      <c r="H144" s="140"/>
      <c r="I144" s="140"/>
      <c r="J144" s="140"/>
      <c r="K144" s="140"/>
    </row>
    <row r="145" spans="1:11" x14ac:dyDescent="0.2">
      <c r="A145" s="43">
        <v>95</v>
      </c>
      <c r="B145" s="44" t="s">
        <v>11460</v>
      </c>
      <c r="C145" s="59" t="s">
        <v>11620</v>
      </c>
      <c r="D145" s="45" t="s">
        <v>373</v>
      </c>
      <c r="E145" s="46">
        <v>490</v>
      </c>
      <c r="F145" s="47">
        <v>0</v>
      </c>
      <c r="G145" s="49">
        <f t="shared" si="6"/>
        <v>0</v>
      </c>
      <c r="H145" s="140">
        <v>6.9999999999999994E-5</v>
      </c>
      <c r="I145" s="140">
        <v>3.4299999999999997E-2</v>
      </c>
      <c r="J145" s="140">
        <v>0</v>
      </c>
      <c r="K145" s="140">
        <v>0</v>
      </c>
    </row>
    <row r="146" spans="1:11" x14ac:dyDescent="0.2">
      <c r="A146" s="135"/>
      <c r="B146" s="136"/>
      <c r="C146" s="137" t="s">
        <v>12130</v>
      </c>
      <c r="D146" s="138"/>
      <c r="E146" s="139">
        <v>77</v>
      </c>
      <c r="F146" s="134"/>
      <c r="G146" s="134"/>
      <c r="H146" s="140"/>
      <c r="I146" s="140"/>
      <c r="J146" s="140"/>
      <c r="K146" s="140"/>
    </row>
    <row r="147" spans="1:11" x14ac:dyDescent="0.2">
      <c r="A147" s="135"/>
      <c r="B147" s="136"/>
      <c r="C147" s="137" t="s">
        <v>12131</v>
      </c>
      <c r="D147" s="138"/>
      <c r="E147" s="139">
        <v>142</v>
      </c>
      <c r="F147" s="134"/>
      <c r="G147" s="134"/>
      <c r="H147" s="140"/>
      <c r="I147" s="140"/>
      <c r="J147" s="140"/>
      <c r="K147" s="140"/>
    </row>
    <row r="148" spans="1:11" x14ac:dyDescent="0.2">
      <c r="A148" s="135"/>
      <c r="B148" s="136"/>
      <c r="C148" s="137" t="s">
        <v>12132</v>
      </c>
      <c r="D148" s="138"/>
      <c r="E148" s="139">
        <v>153</v>
      </c>
      <c r="F148" s="134"/>
      <c r="G148" s="134"/>
      <c r="H148" s="140"/>
      <c r="I148" s="140"/>
      <c r="J148" s="140"/>
      <c r="K148" s="140"/>
    </row>
    <row r="149" spans="1:11" x14ac:dyDescent="0.2">
      <c r="A149" s="135"/>
      <c r="B149" s="136"/>
      <c r="C149" s="137" t="s">
        <v>12133</v>
      </c>
      <c r="D149" s="138"/>
      <c r="E149" s="139">
        <v>118</v>
      </c>
      <c r="F149" s="134"/>
      <c r="G149" s="134"/>
      <c r="H149" s="140"/>
      <c r="I149" s="140"/>
      <c r="J149" s="140"/>
      <c r="K149" s="140"/>
    </row>
    <row r="150" spans="1:11" x14ac:dyDescent="0.2">
      <c r="A150" s="43">
        <v>96</v>
      </c>
      <c r="B150" s="44" t="s">
        <v>11465</v>
      </c>
      <c r="C150" s="59" t="s">
        <v>11621</v>
      </c>
      <c r="D150" s="45" t="s">
        <v>172</v>
      </c>
      <c r="E150" s="46">
        <v>408.42809999999997</v>
      </c>
      <c r="F150" s="47">
        <v>0</v>
      </c>
      <c r="G150" s="49">
        <f t="shared" si="6"/>
        <v>0</v>
      </c>
      <c r="H150" s="140">
        <v>6.9999999999999994E-5</v>
      </c>
      <c r="I150" s="140">
        <v>2.8589966999999994E-2</v>
      </c>
      <c r="J150" s="140">
        <v>0</v>
      </c>
      <c r="K150" s="140">
        <v>0</v>
      </c>
    </row>
    <row r="151" spans="1:11" x14ac:dyDescent="0.2">
      <c r="A151" s="135"/>
      <c r="B151" s="136"/>
      <c r="C151" s="137" t="s">
        <v>12134</v>
      </c>
      <c r="D151" s="138"/>
      <c r="E151" s="139">
        <v>8.5359999999999996</v>
      </c>
      <c r="F151" s="134"/>
      <c r="G151" s="134"/>
      <c r="H151" s="140"/>
      <c r="I151" s="140"/>
      <c r="J151" s="140"/>
      <c r="K151" s="140"/>
    </row>
    <row r="152" spans="1:11" x14ac:dyDescent="0.2">
      <c r="A152" s="135"/>
      <c r="B152" s="136"/>
      <c r="C152" s="137" t="s">
        <v>12135</v>
      </c>
      <c r="D152" s="138"/>
      <c r="E152" s="139">
        <v>361.51</v>
      </c>
      <c r="F152" s="134"/>
      <c r="G152" s="134"/>
      <c r="H152" s="140"/>
      <c r="I152" s="140"/>
      <c r="J152" s="140"/>
      <c r="K152" s="140"/>
    </row>
    <row r="153" spans="1:11" x14ac:dyDescent="0.2">
      <c r="A153" s="135"/>
      <c r="B153" s="136"/>
      <c r="C153" s="137" t="s">
        <v>12136</v>
      </c>
      <c r="D153" s="138"/>
      <c r="E153" s="139">
        <v>4.1344399999999997</v>
      </c>
      <c r="F153" s="134"/>
      <c r="G153" s="134"/>
      <c r="H153" s="140"/>
      <c r="I153" s="140"/>
      <c r="J153" s="140"/>
      <c r="K153" s="140"/>
    </row>
    <row r="154" spans="1:11" x14ac:dyDescent="0.2">
      <c r="A154" s="135"/>
      <c r="B154" s="136"/>
      <c r="C154" s="137" t="s">
        <v>12137</v>
      </c>
      <c r="D154" s="138"/>
      <c r="E154" s="139">
        <v>9.5418299999999991</v>
      </c>
      <c r="F154" s="134"/>
      <c r="G154" s="134"/>
      <c r="H154" s="140"/>
      <c r="I154" s="140"/>
      <c r="J154" s="140"/>
      <c r="K154" s="140"/>
    </row>
    <row r="155" spans="1:11" x14ac:dyDescent="0.2">
      <c r="A155" s="135"/>
      <c r="B155" s="136"/>
      <c r="C155" s="137" t="s">
        <v>12138</v>
      </c>
      <c r="D155" s="138"/>
      <c r="E155" s="139">
        <v>12.923299999999999</v>
      </c>
      <c r="F155" s="134"/>
      <c r="G155" s="134"/>
      <c r="H155" s="140"/>
      <c r="I155" s="140"/>
      <c r="J155" s="140"/>
      <c r="K155" s="140"/>
    </row>
    <row r="156" spans="1:11" x14ac:dyDescent="0.2">
      <c r="A156" s="135"/>
      <c r="B156" s="136"/>
      <c r="C156" s="137" t="s">
        <v>12139</v>
      </c>
      <c r="D156" s="138"/>
      <c r="E156" s="139">
        <v>11.782539999999999</v>
      </c>
      <c r="F156" s="134"/>
      <c r="G156" s="134"/>
      <c r="H156" s="140"/>
      <c r="I156" s="140"/>
      <c r="J156" s="140"/>
      <c r="K156" s="140"/>
    </row>
    <row r="157" spans="1:11" x14ac:dyDescent="0.2">
      <c r="A157" s="1"/>
      <c r="B157" s="2"/>
      <c r="C157" s="61"/>
      <c r="D157" s="4"/>
      <c r="E157" s="1"/>
      <c r="F157" s="1"/>
      <c r="G157" s="1"/>
      <c r="H157" s="1"/>
      <c r="I157" s="1"/>
      <c r="J157" s="1"/>
      <c r="K157" s="1"/>
    </row>
    <row r="158" spans="1:11" x14ac:dyDescent="0.2">
      <c r="C158" s="58" t="s">
        <v>11</v>
      </c>
      <c r="D158" s="38"/>
      <c r="E158" s="39"/>
      <c r="F158" s="40"/>
      <c r="G158" s="41">
        <f>G140+G103+G89+G53+G38+G17+G14+G8</f>
        <v>0</v>
      </c>
    </row>
    <row r="159" spans="1:11" x14ac:dyDescent="0.2">
      <c r="D159" s="6"/>
    </row>
    <row r="160" spans="1:11"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row r="5001" spans="4:4" x14ac:dyDescent="0.2">
      <c r="D5001" s="6"/>
    </row>
  </sheetData>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D6AE-5972-4491-9498-5BB3768ACBFE}">
  <sheetPr>
    <tabColor theme="5" tint="0.39997558519241921"/>
    <outlinePr summaryBelow="0"/>
  </sheetPr>
  <dimension ref="A1:K5000"/>
  <sheetViews>
    <sheetView workbookViewId="0">
      <pane ySplit="7" topLeftCell="A58" activePane="bottomLeft" state="frozen"/>
      <selection activeCell="G76" sqref="G76"/>
      <selection pane="bottomLeft" activeCell="F63" sqref="F63:F74"/>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22</v>
      </c>
      <c r="C3" s="344" t="s">
        <v>10315</v>
      </c>
      <c r="D3" s="345"/>
      <c r="E3" s="345"/>
      <c r="F3" s="345"/>
      <c r="G3" s="346"/>
    </row>
    <row r="4" spans="1:11" ht="24.95" customHeight="1" x14ac:dyDescent="0.2">
      <c r="A4" s="170" t="s">
        <v>4</v>
      </c>
      <c r="B4" s="168" t="s">
        <v>32</v>
      </c>
      <c r="C4" s="347" t="s">
        <v>9780</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9748</v>
      </c>
      <c r="C8" s="173" t="s">
        <v>9749</v>
      </c>
      <c r="D8" s="174"/>
      <c r="E8" s="175"/>
      <c r="F8" s="176"/>
      <c r="G8" s="176">
        <f>SUM(G9:G74)</f>
        <v>0</v>
      </c>
      <c r="H8" s="175"/>
      <c r="I8" s="175">
        <f>SUM(I9:I74)</f>
        <v>48.320000000000007</v>
      </c>
      <c r="J8" s="175"/>
      <c r="K8" s="175">
        <f>SUM(K9:K74)</f>
        <v>25.24</v>
      </c>
    </row>
    <row r="9" spans="1:11" outlineLevel="1" x14ac:dyDescent="0.2">
      <c r="A9" s="177">
        <v>1</v>
      </c>
      <c r="B9" s="178" t="s">
        <v>9789</v>
      </c>
      <c r="C9" s="179" t="s">
        <v>9790</v>
      </c>
      <c r="D9" s="180" t="s">
        <v>373</v>
      </c>
      <c r="E9" s="181">
        <v>250</v>
      </c>
      <c r="F9" s="182">
        <v>0</v>
      </c>
      <c r="G9" s="183">
        <f t="shared" ref="G9:G58" si="0">ROUND(E9*F9,2)</f>
        <v>0</v>
      </c>
      <c r="H9" s="181">
        <v>1.3999999999999999E-4</v>
      </c>
      <c r="I9" s="181">
        <f t="shared" ref="I9:I40" si="1">ROUND(E9*H9,2)</f>
        <v>0.04</v>
      </c>
      <c r="J9" s="181">
        <v>0</v>
      </c>
      <c r="K9" s="181">
        <f t="shared" ref="K9:K40" si="2">ROUND(E9*J9,2)</f>
        <v>0</v>
      </c>
    </row>
    <row r="10" spans="1:11" outlineLevel="1" x14ac:dyDescent="0.2">
      <c r="A10" s="177">
        <v>2</v>
      </c>
      <c r="B10" s="178" t="s">
        <v>9791</v>
      </c>
      <c r="C10" s="179" t="s">
        <v>9792</v>
      </c>
      <c r="D10" s="180" t="s">
        <v>373</v>
      </c>
      <c r="E10" s="181">
        <v>2000</v>
      </c>
      <c r="F10" s="182">
        <v>0</v>
      </c>
      <c r="G10" s="183">
        <f t="shared" si="0"/>
        <v>0</v>
      </c>
      <c r="H10" s="181">
        <v>1.6000000000000001E-4</v>
      </c>
      <c r="I10" s="181">
        <f t="shared" si="1"/>
        <v>0.32</v>
      </c>
      <c r="J10" s="181">
        <v>0</v>
      </c>
      <c r="K10" s="181">
        <f t="shared" si="2"/>
        <v>0</v>
      </c>
    </row>
    <row r="11" spans="1:11" outlineLevel="1" x14ac:dyDescent="0.2">
      <c r="A11" s="177">
        <v>3</v>
      </c>
      <c r="B11" s="178" t="s">
        <v>9793</v>
      </c>
      <c r="C11" s="179" t="s">
        <v>9794</v>
      </c>
      <c r="D11" s="180" t="s">
        <v>373</v>
      </c>
      <c r="E11" s="181">
        <v>5650</v>
      </c>
      <c r="F11" s="182">
        <v>0</v>
      </c>
      <c r="G11" s="183">
        <f t="shared" si="0"/>
        <v>0</v>
      </c>
      <c r="H11" s="181">
        <v>2.3000000000000001E-4</v>
      </c>
      <c r="I11" s="181">
        <f t="shared" si="1"/>
        <v>1.3</v>
      </c>
      <c r="J11" s="181">
        <v>0</v>
      </c>
      <c r="K11" s="181">
        <f t="shared" si="2"/>
        <v>0</v>
      </c>
    </row>
    <row r="12" spans="1:11" outlineLevel="1" x14ac:dyDescent="0.2">
      <c r="A12" s="177">
        <v>4</v>
      </c>
      <c r="B12" s="178" t="s">
        <v>9795</v>
      </c>
      <c r="C12" s="179" t="s">
        <v>9796</v>
      </c>
      <c r="D12" s="180" t="s">
        <v>373</v>
      </c>
      <c r="E12" s="181">
        <v>3100</v>
      </c>
      <c r="F12" s="182">
        <v>0</v>
      </c>
      <c r="G12" s="183">
        <f t="shared" si="0"/>
        <v>0</v>
      </c>
      <c r="H12" s="181">
        <v>2.2000000000000001E-4</v>
      </c>
      <c r="I12" s="181">
        <f t="shared" si="1"/>
        <v>0.68</v>
      </c>
      <c r="J12" s="181">
        <v>0</v>
      </c>
      <c r="K12" s="181">
        <f t="shared" si="2"/>
        <v>0</v>
      </c>
    </row>
    <row r="13" spans="1:11" outlineLevel="1" x14ac:dyDescent="0.2">
      <c r="A13" s="177">
        <v>5</v>
      </c>
      <c r="B13" s="178" t="s">
        <v>9797</v>
      </c>
      <c r="C13" s="179" t="s">
        <v>9798</v>
      </c>
      <c r="D13" s="180" t="s">
        <v>373</v>
      </c>
      <c r="E13" s="181">
        <v>25</v>
      </c>
      <c r="F13" s="182">
        <v>0</v>
      </c>
      <c r="G13" s="183">
        <f t="shared" si="0"/>
        <v>0</v>
      </c>
      <c r="H13" s="181">
        <v>3.2000000000000003E-4</v>
      </c>
      <c r="I13" s="181">
        <f t="shared" si="1"/>
        <v>0.01</v>
      </c>
      <c r="J13" s="181">
        <v>0</v>
      </c>
      <c r="K13" s="181">
        <f t="shared" si="2"/>
        <v>0</v>
      </c>
    </row>
    <row r="14" spans="1:11" ht="22.5" outlineLevel="1" x14ac:dyDescent="0.2">
      <c r="A14" s="177">
        <v>6</v>
      </c>
      <c r="B14" s="178" t="s">
        <v>9799</v>
      </c>
      <c r="C14" s="179" t="s">
        <v>9800</v>
      </c>
      <c r="D14" s="180" t="s">
        <v>373</v>
      </c>
      <c r="E14" s="181">
        <v>420</v>
      </c>
      <c r="F14" s="182">
        <v>0</v>
      </c>
      <c r="G14" s="183">
        <f t="shared" si="0"/>
        <v>0</v>
      </c>
      <c r="H14" s="181">
        <v>4.2999999999999999E-4</v>
      </c>
      <c r="I14" s="181">
        <f t="shared" si="1"/>
        <v>0.18</v>
      </c>
      <c r="J14" s="181">
        <v>0</v>
      </c>
      <c r="K14" s="181">
        <f t="shared" si="2"/>
        <v>0</v>
      </c>
    </row>
    <row r="15" spans="1:11" ht="22.5" outlineLevel="1" x14ac:dyDescent="0.2">
      <c r="A15" s="177">
        <v>7</v>
      </c>
      <c r="B15" s="178" t="s">
        <v>9801</v>
      </c>
      <c r="C15" s="179" t="s">
        <v>9802</v>
      </c>
      <c r="D15" s="180" t="s">
        <v>373</v>
      </c>
      <c r="E15" s="181">
        <v>30</v>
      </c>
      <c r="F15" s="182">
        <v>0</v>
      </c>
      <c r="G15" s="183">
        <f t="shared" si="0"/>
        <v>0</v>
      </c>
      <c r="H15" s="181">
        <v>5.5999999999999995E-4</v>
      </c>
      <c r="I15" s="181">
        <f t="shared" si="1"/>
        <v>0.02</v>
      </c>
      <c r="J15" s="181">
        <v>0</v>
      </c>
      <c r="K15" s="181">
        <f t="shared" si="2"/>
        <v>0</v>
      </c>
    </row>
    <row r="16" spans="1:11" ht="22.5" outlineLevel="1" x14ac:dyDescent="0.2">
      <c r="A16" s="177">
        <v>8</v>
      </c>
      <c r="B16" s="178" t="s">
        <v>9803</v>
      </c>
      <c r="C16" s="179" t="s">
        <v>9804</v>
      </c>
      <c r="D16" s="180" t="s">
        <v>373</v>
      </c>
      <c r="E16" s="181">
        <v>20</v>
      </c>
      <c r="F16" s="182">
        <v>0</v>
      </c>
      <c r="G16" s="183">
        <f t="shared" si="0"/>
        <v>0</v>
      </c>
      <c r="H16" s="181">
        <v>8.0000000000000004E-4</v>
      </c>
      <c r="I16" s="181">
        <f t="shared" si="1"/>
        <v>0.02</v>
      </c>
      <c r="J16" s="181">
        <v>0</v>
      </c>
      <c r="K16" s="181">
        <f t="shared" si="2"/>
        <v>0</v>
      </c>
    </row>
    <row r="17" spans="1:11" outlineLevel="1" x14ac:dyDescent="0.2">
      <c r="A17" s="177">
        <v>9</v>
      </c>
      <c r="B17" s="178" t="s">
        <v>10316</v>
      </c>
      <c r="C17" s="179" t="s">
        <v>10317</v>
      </c>
      <c r="D17" s="180" t="s">
        <v>373</v>
      </c>
      <c r="E17" s="181">
        <v>80</v>
      </c>
      <c r="F17" s="182">
        <v>0</v>
      </c>
      <c r="G17" s="183">
        <f t="shared" si="0"/>
        <v>0</v>
      </c>
      <c r="H17" s="181">
        <v>1.9599999999999999E-3</v>
      </c>
      <c r="I17" s="181">
        <f t="shared" si="1"/>
        <v>0.16</v>
      </c>
      <c r="J17" s="181">
        <v>0</v>
      </c>
      <c r="K17" s="181">
        <f t="shared" si="2"/>
        <v>0</v>
      </c>
    </row>
    <row r="18" spans="1:11" outlineLevel="1" x14ac:dyDescent="0.2">
      <c r="A18" s="177">
        <v>10</v>
      </c>
      <c r="B18" s="178" t="s">
        <v>10318</v>
      </c>
      <c r="C18" s="179" t="s">
        <v>10319</v>
      </c>
      <c r="D18" s="180" t="s">
        <v>373</v>
      </c>
      <c r="E18" s="181">
        <v>120</v>
      </c>
      <c r="F18" s="182">
        <v>0</v>
      </c>
      <c r="G18" s="183">
        <f t="shared" si="0"/>
        <v>0</v>
      </c>
      <c r="H18" s="181">
        <v>4.0699999999999998E-3</v>
      </c>
      <c r="I18" s="181">
        <f t="shared" si="1"/>
        <v>0.49</v>
      </c>
      <c r="J18" s="181">
        <v>0</v>
      </c>
      <c r="K18" s="181">
        <f t="shared" si="2"/>
        <v>0</v>
      </c>
    </row>
    <row r="19" spans="1:11" outlineLevel="1" x14ac:dyDescent="0.2">
      <c r="A19" s="177">
        <v>11</v>
      </c>
      <c r="B19" s="178" t="s">
        <v>9811</v>
      </c>
      <c r="C19" s="179" t="s">
        <v>9812</v>
      </c>
      <c r="D19" s="180" t="s">
        <v>373</v>
      </c>
      <c r="E19" s="181">
        <v>160</v>
      </c>
      <c r="F19" s="182">
        <v>0</v>
      </c>
      <c r="G19" s="183">
        <f t="shared" si="0"/>
        <v>0</v>
      </c>
      <c r="H19" s="181">
        <v>2.7E-4</v>
      </c>
      <c r="I19" s="181">
        <f t="shared" si="1"/>
        <v>0.04</v>
      </c>
      <c r="J19" s="181">
        <v>0</v>
      </c>
      <c r="K19" s="181">
        <f t="shared" si="2"/>
        <v>0</v>
      </c>
    </row>
    <row r="20" spans="1:11" outlineLevel="1" x14ac:dyDescent="0.2">
      <c r="A20" s="177">
        <v>12</v>
      </c>
      <c r="B20" s="178" t="s">
        <v>9944</v>
      </c>
      <c r="C20" s="179" t="s">
        <v>9945</v>
      </c>
      <c r="D20" s="180" t="s">
        <v>373</v>
      </c>
      <c r="E20" s="181">
        <v>35</v>
      </c>
      <c r="F20" s="182">
        <v>0</v>
      </c>
      <c r="G20" s="183">
        <f t="shared" si="0"/>
        <v>0</v>
      </c>
      <c r="H20" s="181">
        <v>3.6000000000000002E-4</v>
      </c>
      <c r="I20" s="181">
        <f t="shared" si="1"/>
        <v>0.01</v>
      </c>
      <c r="J20" s="181">
        <v>0</v>
      </c>
      <c r="K20" s="181">
        <f t="shared" si="2"/>
        <v>0</v>
      </c>
    </row>
    <row r="21" spans="1:11" ht="22.5" outlineLevel="1" x14ac:dyDescent="0.2">
      <c r="A21" s="177">
        <v>13</v>
      </c>
      <c r="B21" s="178" t="s">
        <v>9813</v>
      </c>
      <c r="C21" s="179" t="s">
        <v>9814</v>
      </c>
      <c r="D21" s="180" t="s">
        <v>373</v>
      </c>
      <c r="E21" s="181">
        <v>200</v>
      </c>
      <c r="F21" s="182">
        <v>0</v>
      </c>
      <c r="G21" s="183">
        <f t="shared" si="0"/>
        <v>0</v>
      </c>
      <c r="H21" s="181">
        <v>1.6000000000000001E-4</v>
      </c>
      <c r="I21" s="181">
        <f t="shared" si="1"/>
        <v>0.03</v>
      </c>
      <c r="J21" s="181">
        <v>0</v>
      </c>
      <c r="K21" s="181">
        <f t="shared" si="2"/>
        <v>0</v>
      </c>
    </row>
    <row r="22" spans="1:11" ht="22.5" outlineLevel="1" x14ac:dyDescent="0.2">
      <c r="A22" s="177">
        <v>14</v>
      </c>
      <c r="B22" s="178" t="s">
        <v>9817</v>
      </c>
      <c r="C22" s="179" t="s">
        <v>9818</v>
      </c>
      <c r="D22" s="180" t="s">
        <v>373</v>
      </c>
      <c r="E22" s="181">
        <v>80</v>
      </c>
      <c r="F22" s="182">
        <v>0</v>
      </c>
      <c r="G22" s="183">
        <f t="shared" si="0"/>
        <v>0</v>
      </c>
      <c r="H22" s="181">
        <v>2.7E-4</v>
      </c>
      <c r="I22" s="181">
        <f t="shared" si="1"/>
        <v>0.02</v>
      </c>
      <c r="J22" s="181">
        <v>0</v>
      </c>
      <c r="K22" s="181">
        <f t="shared" si="2"/>
        <v>0</v>
      </c>
    </row>
    <row r="23" spans="1:11" ht="22.5" outlineLevel="1" x14ac:dyDescent="0.2">
      <c r="A23" s="177">
        <v>15</v>
      </c>
      <c r="B23" s="178" t="s">
        <v>10320</v>
      </c>
      <c r="C23" s="179" t="s">
        <v>10321</v>
      </c>
      <c r="D23" s="180" t="s">
        <v>373</v>
      </c>
      <c r="E23" s="181">
        <v>300</v>
      </c>
      <c r="F23" s="182">
        <v>0</v>
      </c>
      <c r="G23" s="183">
        <f t="shared" si="0"/>
        <v>0</v>
      </c>
      <c r="H23" s="181">
        <v>2.0000000000000001E-4</v>
      </c>
      <c r="I23" s="181">
        <f t="shared" si="1"/>
        <v>0.06</v>
      </c>
      <c r="J23" s="181">
        <v>0</v>
      </c>
      <c r="K23" s="181">
        <f t="shared" si="2"/>
        <v>0</v>
      </c>
    </row>
    <row r="24" spans="1:11" ht="22.5" outlineLevel="1" x14ac:dyDescent="0.2">
      <c r="A24" s="177">
        <v>16</v>
      </c>
      <c r="B24" s="178" t="s">
        <v>10322</v>
      </c>
      <c r="C24" s="179" t="s">
        <v>10323</v>
      </c>
      <c r="D24" s="180" t="s">
        <v>373</v>
      </c>
      <c r="E24" s="181">
        <v>240</v>
      </c>
      <c r="F24" s="182">
        <v>0</v>
      </c>
      <c r="G24" s="183">
        <f t="shared" si="0"/>
        <v>0</v>
      </c>
      <c r="H24" s="181">
        <v>1.3999999999999999E-4</v>
      </c>
      <c r="I24" s="181">
        <f t="shared" si="1"/>
        <v>0.03</v>
      </c>
      <c r="J24" s="181">
        <v>0</v>
      </c>
      <c r="K24" s="181">
        <f t="shared" si="2"/>
        <v>0</v>
      </c>
    </row>
    <row r="25" spans="1:11" outlineLevel="1" x14ac:dyDescent="0.2">
      <c r="A25" s="177">
        <v>17</v>
      </c>
      <c r="B25" s="178" t="s">
        <v>9825</v>
      </c>
      <c r="C25" s="179" t="s">
        <v>9826</v>
      </c>
      <c r="D25" s="180" t="s">
        <v>373</v>
      </c>
      <c r="E25" s="181">
        <v>420</v>
      </c>
      <c r="F25" s="182">
        <v>0</v>
      </c>
      <c r="G25" s="183">
        <f t="shared" si="0"/>
        <v>0</v>
      </c>
      <c r="H25" s="181">
        <v>5.0000000000000002E-5</v>
      </c>
      <c r="I25" s="181">
        <f t="shared" si="1"/>
        <v>0.02</v>
      </c>
      <c r="J25" s="181">
        <v>0</v>
      </c>
      <c r="K25" s="181">
        <f t="shared" si="2"/>
        <v>0</v>
      </c>
    </row>
    <row r="26" spans="1:11" outlineLevel="1" x14ac:dyDescent="0.2">
      <c r="A26" s="177">
        <v>18</v>
      </c>
      <c r="B26" s="178" t="s">
        <v>9827</v>
      </c>
      <c r="C26" s="179" t="s">
        <v>9828</v>
      </c>
      <c r="D26" s="180" t="s">
        <v>373</v>
      </c>
      <c r="E26" s="181">
        <v>400</v>
      </c>
      <c r="F26" s="182">
        <v>0</v>
      </c>
      <c r="G26" s="183">
        <f t="shared" si="0"/>
        <v>0</v>
      </c>
      <c r="H26" s="181">
        <v>1.2999999999999999E-4</v>
      </c>
      <c r="I26" s="181">
        <f t="shared" si="1"/>
        <v>0.05</v>
      </c>
      <c r="J26" s="181">
        <v>0</v>
      </c>
      <c r="K26" s="181">
        <f t="shared" si="2"/>
        <v>0</v>
      </c>
    </row>
    <row r="27" spans="1:11" outlineLevel="1" x14ac:dyDescent="0.2">
      <c r="A27" s="177">
        <v>19</v>
      </c>
      <c r="B27" s="178" t="s">
        <v>10324</v>
      </c>
      <c r="C27" s="179" t="s">
        <v>10325</v>
      </c>
      <c r="D27" s="180" t="s">
        <v>373</v>
      </c>
      <c r="E27" s="181">
        <v>220</v>
      </c>
      <c r="F27" s="182">
        <v>0</v>
      </c>
      <c r="G27" s="183">
        <f t="shared" si="0"/>
        <v>0</v>
      </c>
      <c r="H27" s="181">
        <v>2.9E-4</v>
      </c>
      <c r="I27" s="181">
        <f t="shared" si="1"/>
        <v>0.06</v>
      </c>
      <c r="J27" s="181">
        <v>0</v>
      </c>
      <c r="K27" s="181">
        <f t="shared" si="2"/>
        <v>0</v>
      </c>
    </row>
    <row r="28" spans="1:11" ht="22.5" outlineLevel="1" x14ac:dyDescent="0.2">
      <c r="A28" s="177">
        <v>20</v>
      </c>
      <c r="B28" s="178" t="s">
        <v>9833</v>
      </c>
      <c r="C28" s="179" t="s">
        <v>9834</v>
      </c>
      <c r="D28" s="180" t="s">
        <v>505</v>
      </c>
      <c r="E28" s="181">
        <v>38</v>
      </c>
      <c r="F28" s="182">
        <v>0</v>
      </c>
      <c r="G28" s="183">
        <f t="shared" si="0"/>
        <v>0</v>
      </c>
      <c r="H28" s="181">
        <v>9.0000000000000006E-5</v>
      </c>
      <c r="I28" s="181">
        <f t="shared" si="1"/>
        <v>0</v>
      </c>
      <c r="J28" s="181">
        <v>0</v>
      </c>
      <c r="K28" s="181">
        <f t="shared" si="2"/>
        <v>0</v>
      </c>
    </row>
    <row r="29" spans="1:11" ht="22.5" outlineLevel="1" x14ac:dyDescent="0.2">
      <c r="A29" s="177">
        <v>21</v>
      </c>
      <c r="B29" s="178" t="s">
        <v>9835</v>
      </c>
      <c r="C29" s="179" t="s">
        <v>9836</v>
      </c>
      <c r="D29" s="180" t="s">
        <v>505</v>
      </c>
      <c r="E29" s="181">
        <v>14</v>
      </c>
      <c r="F29" s="182">
        <v>0</v>
      </c>
      <c r="G29" s="183">
        <f t="shared" si="0"/>
        <v>0</v>
      </c>
      <c r="H29" s="181">
        <v>9.0000000000000006E-5</v>
      </c>
      <c r="I29" s="181">
        <f t="shared" si="1"/>
        <v>0</v>
      </c>
      <c r="J29" s="181">
        <v>0</v>
      </c>
      <c r="K29" s="181">
        <f t="shared" si="2"/>
        <v>0</v>
      </c>
    </row>
    <row r="30" spans="1:11" ht="22.5" outlineLevel="1" x14ac:dyDescent="0.2">
      <c r="A30" s="177">
        <v>22</v>
      </c>
      <c r="B30" s="178" t="s">
        <v>9837</v>
      </c>
      <c r="C30" s="179" t="s">
        <v>9838</v>
      </c>
      <c r="D30" s="180" t="s">
        <v>505</v>
      </c>
      <c r="E30" s="181">
        <v>336</v>
      </c>
      <c r="F30" s="182">
        <v>0</v>
      </c>
      <c r="G30" s="183">
        <f t="shared" si="0"/>
        <v>0</v>
      </c>
      <c r="H30" s="181">
        <v>6.0000000000000002E-5</v>
      </c>
      <c r="I30" s="181">
        <f t="shared" si="1"/>
        <v>0.02</v>
      </c>
      <c r="J30" s="181">
        <v>0</v>
      </c>
      <c r="K30" s="181">
        <f t="shared" si="2"/>
        <v>0</v>
      </c>
    </row>
    <row r="31" spans="1:11" ht="33.75" outlineLevel="1" x14ac:dyDescent="0.2">
      <c r="A31" s="177">
        <v>23</v>
      </c>
      <c r="B31" s="178" t="s">
        <v>9839</v>
      </c>
      <c r="C31" s="179" t="s">
        <v>9840</v>
      </c>
      <c r="D31" s="180" t="s">
        <v>505</v>
      </c>
      <c r="E31" s="181">
        <v>90</v>
      </c>
      <c r="F31" s="182">
        <v>0</v>
      </c>
      <c r="G31" s="183">
        <f t="shared" si="0"/>
        <v>0</v>
      </c>
      <c r="H31" s="181">
        <v>4.0000000000000003E-5</v>
      </c>
      <c r="I31" s="181">
        <f t="shared" si="1"/>
        <v>0</v>
      </c>
      <c r="J31" s="181">
        <v>0</v>
      </c>
      <c r="K31" s="181">
        <f t="shared" si="2"/>
        <v>0</v>
      </c>
    </row>
    <row r="32" spans="1:11" ht="33.75" outlineLevel="1" x14ac:dyDescent="0.2">
      <c r="A32" s="177">
        <v>24</v>
      </c>
      <c r="B32" s="178" t="s">
        <v>9841</v>
      </c>
      <c r="C32" s="179" t="s">
        <v>9842</v>
      </c>
      <c r="D32" s="180" t="s">
        <v>505</v>
      </c>
      <c r="E32" s="181">
        <v>18</v>
      </c>
      <c r="F32" s="182">
        <v>0</v>
      </c>
      <c r="G32" s="183">
        <f t="shared" si="0"/>
        <v>0</v>
      </c>
      <c r="H32" s="181">
        <v>1.2099999999999999E-3</v>
      </c>
      <c r="I32" s="181">
        <f t="shared" si="1"/>
        <v>0.02</v>
      </c>
      <c r="J32" s="181">
        <v>0</v>
      </c>
      <c r="K32" s="181">
        <f t="shared" si="2"/>
        <v>0</v>
      </c>
    </row>
    <row r="33" spans="1:11" ht="22.5" outlineLevel="1" x14ac:dyDescent="0.2">
      <c r="A33" s="177">
        <v>25</v>
      </c>
      <c r="B33" s="178" t="s">
        <v>10326</v>
      </c>
      <c r="C33" s="179" t="s">
        <v>10327</v>
      </c>
      <c r="D33" s="180" t="s">
        <v>505</v>
      </c>
      <c r="E33" s="181">
        <v>1</v>
      </c>
      <c r="F33" s="182">
        <v>0</v>
      </c>
      <c r="G33" s="183">
        <f t="shared" si="0"/>
        <v>0</v>
      </c>
      <c r="H33" s="181">
        <v>1.1E-4</v>
      </c>
      <c r="I33" s="181">
        <f t="shared" si="1"/>
        <v>0</v>
      </c>
      <c r="J33" s="181">
        <v>0</v>
      </c>
      <c r="K33" s="181">
        <f t="shared" si="2"/>
        <v>0</v>
      </c>
    </row>
    <row r="34" spans="1:11" ht="22.5" outlineLevel="1" x14ac:dyDescent="0.2">
      <c r="A34" s="177">
        <v>26</v>
      </c>
      <c r="B34" s="178" t="s">
        <v>10328</v>
      </c>
      <c r="C34" s="179" t="s">
        <v>10329</v>
      </c>
      <c r="D34" s="180" t="s">
        <v>505</v>
      </c>
      <c r="E34" s="181">
        <v>1</v>
      </c>
      <c r="F34" s="182">
        <v>0</v>
      </c>
      <c r="G34" s="183">
        <f t="shared" si="0"/>
        <v>0</v>
      </c>
      <c r="H34" s="181">
        <v>1.1E-4</v>
      </c>
      <c r="I34" s="181">
        <f t="shared" si="1"/>
        <v>0</v>
      </c>
      <c r="J34" s="181">
        <v>0</v>
      </c>
      <c r="K34" s="181">
        <f t="shared" si="2"/>
        <v>0</v>
      </c>
    </row>
    <row r="35" spans="1:11" outlineLevel="1" x14ac:dyDescent="0.2">
      <c r="A35" s="177">
        <v>27</v>
      </c>
      <c r="B35" s="178" t="s">
        <v>10330</v>
      </c>
      <c r="C35" s="179" t="s">
        <v>10331</v>
      </c>
      <c r="D35" s="180" t="s">
        <v>505</v>
      </c>
      <c r="E35" s="181">
        <v>45</v>
      </c>
      <c r="F35" s="182">
        <v>0</v>
      </c>
      <c r="G35" s="183">
        <f t="shared" si="0"/>
        <v>0</v>
      </c>
      <c r="H35" s="181">
        <v>1.2E-4</v>
      </c>
      <c r="I35" s="181">
        <f t="shared" si="1"/>
        <v>0.01</v>
      </c>
      <c r="J35" s="181">
        <v>0</v>
      </c>
      <c r="K35" s="181">
        <f t="shared" si="2"/>
        <v>0</v>
      </c>
    </row>
    <row r="36" spans="1:11" outlineLevel="1" x14ac:dyDescent="0.2">
      <c r="A36" s="177">
        <v>28</v>
      </c>
      <c r="B36" s="178" t="s">
        <v>10332</v>
      </c>
      <c r="C36" s="179" t="s">
        <v>10333</v>
      </c>
      <c r="D36" s="180" t="s">
        <v>505</v>
      </c>
      <c r="E36" s="181">
        <v>8</v>
      </c>
      <c r="F36" s="182">
        <v>0</v>
      </c>
      <c r="G36" s="183">
        <f t="shared" si="0"/>
        <v>0</v>
      </c>
      <c r="H36" s="181">
        <v>1.2E-4</v>
      </c>
      <c r="I36" s="181">
        <f t="shared" si="1"/>
        <v>0</v>
      </c>
      <c r="J36" s="181">
        <v>0</v>
      </c>
      <c r="K36" s="181">
        <f t="shared" si="2"/>
        <v>0</v>
      </c>
    </row>
    <row r="37" spans="1:11" outlineLevel="1" x14ac:dyDescent="0.2">
      <c r="A37" s="177">
        <v>29</v>
      </c>
      <c r="B37" s="178" t="s">
        <v>10334</v>
      </c>
      <c r="C37" s="179" t="s">
        <v>10335</v>
      </c>
      <c r="D37" s="180" t="s">
        <v>505</v>
      </c>
      <c r="E37" s="181">
        <v>1</v>
      </c>
      <c r="F37" s="182">
        <v>0</v>
      </c>
      <c r="G37" s="183">
        <f t="shared" si="0"/>
        <v>0</v>
      </c>
      <c r="H37" s="181">
        <v>0</v>
      </c>
      <c r="I37" s="181">
        <f t="shared" si="1"/>
        <v>0</v>
      </c>
      <c r="J37" s="181">
        <v>0</v>
      </c>
      <c r="K37" s="181">
        <f t="shared" si="2"/>
        <v>0</v>
      </c>
    </row>
    <row r="38" spans="1:11" outlineLevel="1" x14ac:dyDescent="0.2">
      <c r="A38" s="177">
        <v>30</v>
      </c>
      <c r="B38" s="178" t="s">
        <v>10336</v>
      </c>
      <c r="C38" s="179" t="s">
        <v>10335</v>
      </c>
      <c r="D38" s="180" t="s">
        <v>505</v>
      </c>
      <c r="E38" s="181">
        <v>1</v>
      </c>
      <c r="F38" s="182">
        <v>0</v>
      </c>
      <c r="G38" s="183">
        <f t="shared" si="0"/>
        <v>0</v>
      </c>
      <c r="H38" s="181">
        <v>0</v>
      </c>
      <c r="I38" s="181">
        <f t="shared" si="1"/>
        <v>0</v>
      </c>
      <c r="J38" s="181">
        <v>0</v>
      </c>
      <c r="K38" s="181">
        <f t="shared" si="2"/>
        <v>0</v>
      </c>
    </row>
    <row r="39" spans="1:11" ht="22.5" outlineLevel="1" x14ac:dyDescent="0.2">
      <c r="A39" s="177">
        <v>31</v>
      </c>
      <c r="B39" s="178" t="s">
        <v>9851</v>
      </c>
      <c r="C39" s="179" t="s">
        <v>9852</v>
      </c>
      <c r="D39" s="180" t="s">
        <v>505</v>
      </c>
      <c r="E39" s="181">
        <v>4</v>
      </c>
      <c r="F39" s="182">
        <v>0</v>
      </c>
      <c r="G39" s="183">
        <f t="shared" si="0"/>
        <v>0</v>
      </c>
      <c r="H39" s="181">
        <v>1.0000000000000001E-5</v>
      </c>
      <c r="I39" s="181">
        <f t="shared" si="1"/>
        <v>0</v>
      </c>
      <c r="J39" s="181">
        <v>0</v>
      </c>
      <c r="K39" s="181">
        <f t="shared" si="2"/>
        <v>0</v>
      </c>
    </row>
    <row r="40" spans="1:11" outlineLevel="1" x14ac:dyDescent="0.2">
      <c r="A40" s="177">
        <v>32</v>
      </c>
      <c r="B40" s="178" t="s">
        <v>9853</v>
      </c>
      <c r="C40" s="179" t="s">
        <v>9854</v>
      </c>
      <c r="D40" s="180" t="s">
        <v>505</v>
      </c>
      <c r="E40" s="181">
        <v>2</v>
      </c>
      <c r="F40" s="182">
        <v>0</v>
      </c>
      <c r="G40" s="183">
        <f t="shared" si="0"/>
        <v>0</v>
      </c>
      <c r="H40" s="181">
        <v>0</v>
      </c>
      <c r="I40" s="181">
        <f t="shared" si="1"/>
        <v>0</v>
      </c>
      <c r="J40" s="181">
        <v>0</v>
      </c>
      <c r="K40" s="181">
        <f t="shared" si="2"/>
        <v>0</v>
      </c>
    </row>
    <row r="41" spans="1:11" outlineLevel="1" x14ac:dyDescent="0.2">
      <c r="A41" s="177">
        <v>33</v>
      </c>
      <c r="B41" s="178" t="s">
        <v>9860</v>
      </c>
      <c r="C41" s="179" t="s">
        <v>9861</v>
      </c>
      <c r="D41" s="180" t="s">
        <v>505</v>
      </c>
      <c r="E41" s="181">
        <v>2</v>
      </c>
      <c r="F41" s="182">
        <v>0</v>
      </c>
      <c r="G41" s="183">
        <f t="shared" si="0"/>
        <v>0</v>
      </c>
      <c r="H41" s="181">
        <v>1E-4</v>
      </c>
      <c r="I41" s="181">
        <f t="shared" ref="I41:I58" si="3">ROUND(E41*H41,2)</f>
        <v>0</v>
      </c>
      <c r="J41" s="181">
        <v>0</v>
      </c>
      <c r="K41" s="181">
        <f t="shared" ref="K41:K58" si="4">ROUND(E41*J41,2)</f>
        <v>0</v>
      </c>
    </row>
    <row r="42" spans="1:11" ht="22.5" outlineLevel="1" x14ac:dyDescent="0.2">
      <c r="A42" s="177">
        <v>34</v>
      </c>
      <c r="B42" s="178" t="s">
        <v>9862</v>
      </c>
      <c r="C42" s="179" t="s">
        <v>9863</v>
      </c>
      <c r="D42" s="180" t="s">
        <v>505</v>
      </c>
      <c r="E42" s="181">
        <v>444</v>
      </c>
      <c r="F42" s="182">
        <v>0</v>
      </c>
      <c r="G42" s="183">
        <f t="shared" si="0"/>
        <v>0</v>
      </c>
      <c r="H42" s="181">
        <v>3.0000000000000001E-5</v>
      </c>
      <c r="I42" s="181">
        <f t="shared" si="3"/>
        <v>0.01</v>
      </c>
      <c r="J42" s="181">
        <v>0</v>
      </c>
      <c r="K42" s="181">
        <f t="shared" si="4"/>
        <v>0</v>
      </c>
    </row>
    <row r="43" spans="1:11" ht="22.5" outlineLevel="1" x14ac:dyDescent="0.2">
      <c r="A43" s="177">
        <v>35</v>
      </c>
      <c r="B43" s="178" t="s">
        <v>9864</v>
      </c>
      <c r="C43" s="179" t="s">
        <v>9865</v>
      </c>
      <c r="D43" s="180" t="s">
        <v>505</v>
      </c>
      <c r="E43" s="181">
        <v>444</v>
      </c>
      <c r="F43" s="182">
        <v>0</v>
      </c>
      <c r="G43" s="183">
        <f t="shared" si="0"/>
        <v>0</v>
      </c>
      <c r="H43" s="181">
        <v>8.0000000000000007E-5</v>
      </c>
      <c r="I43" s="181">
        <f t="shared" si="3"/>
        <v>0.04</v>
      </c>
      <c r="J43" s="181">
        <v>1E-3</v>
      </c>
      <c r="K43" s="181">
        <f t="shared" si="4"/>
        <v>0.44</v>
      </c>
    </row>
    <row r="44" spans="1:11" ht="33.75" outlineLevel="1" x14ac:dyDescent="0.2">
      <c r="A44" s="177">
        <v>36</v>
      </c>
      <c r="B44" s="178" t="s">
        <v>9866</v>
      </c>
      <c r="C44" s="179" t="s">
        <v>9867</v>
      </c>
      <c r="D44" s="180" t="s">
        <v>505</v>
      </c>
      <c r="E44" s="181">
        <v>25</v>
      </c>
      <c r="F44" s="182">
        <v>0</v>
      </c>
      <c r="G44" s="183">
        <f t="shared" si="0"/>
        <v>0</v>
      </c>
      <c r="H44" s="181">
        <v>3.0000000000000001E-5</v>
      </c>
      <c r="I44" s="181">
        <f t="shared" si="3"/>
        <v>0</v>
      </c>
      <c r="J44" s="181">
        <v>0</v>
      </c>
      <c r="K44" s="181">
        <f t="shared" si="4"/>
        <v>0</v>
      </c>
    </row>
    <row r="45" spans="1:11" outlineLevel="1" x14ac:dyDescent="0.2">
      <c r="A45" s="177">
        <v>37</v>
      </c>
      <c r="B45" s="178" t="s">
        <v>9868</v>
      </c>
      <c r="C45" s="179" t="s">
        <v>9869</v>
      </c>
      <c r="D45" s="180" t="s">
        <v>505</v>
      </c>
      <c r="E45" s="181">
        <v>25</v>
      </c>
      <c r="F45" s="182">
        <v>0</v>
      </c>
      <c r="G45" s="183">
        <f t="shared" si="0"/>
        <v>0</v>
      </c>
      <c r="H45" s="181">
        <v>0</v>
      </c>
      <c r="I45" s="181">
        <f t="shared" si="3"/>
        <v>0</v>
      </c>
      <c r="J45" s="181">
        <v>5.0000000000000002E-5</v>
      </c>
      <c r="K45" s="181">
        <f t="shared" si="4"/>
        <v>0</v>
      </c>
    </row>
    <row r="46" spans="1:11" ht="22.5" outlineLevel="1" x14ac:dyDescent="0.2">
      <c r="A46" s="177">
        <v>38</v>
      </c>
      <c r="B46" s="178" t="s">
        <v>10337</v>
      </c>
      <c r="C46" s="179" t="s">
        <v>10338</v>
      </c>
      <c r="D46" s="180" t="s">
        <v>505</v>
      </c>
      <c r="E46" s="181">
        <v>1</v>
      </c>
      <c r="F46" s="182">
        <v>0</v>
      </c>
      <c r="G46" s="183">
        <f t="shared" si="0"/>
        <v>0</v>
      </c>
      <c r="H46" s="181">
        <v>2.2000000000000001E-4</v>
      </c>
      <c r="I46" s="181">
        <f t="shared" si="3"/>
        <v>0</v>
      </c>
      <c r="J46" s="181">
        <v>0</v>
      </c>
      <c r="K46" s="181">
        <f t="shared" si="4"/>
        <v>0</v>
      </c>
    </row>
    <row r="47" spans="1:11" ht="22.5" outlineLevel="1" x14ac:dyDescent="0.2">
      <c r="A47" s="177">
        <v>39</v>
      </c>
      <c r="B47" s="178" t="s">
        <v>9960</v>
      </c>
      <c r="C47" s="179" t="s">
        <v>9961</v>
      </c>
      <c r="D47" s="180" t="s">
        <v>505</v>
      </c>
      <c r="E47" s="181">
        <v>1</v>
      </c>
      <c r="F47" s="182">
        <v>0</v>
      </c>
      <c r="G47" s="183">
        <f t="shared" si="0"/>
        <v>0</v>
      </c>
      <c r="H47" s="181">
        <v>8.0000000000000007E-5</v>
      </c>
      <c r="I47" s="181">
        <f t="shared" si="3"/>
        <v>0</v>
      </c>
      <c r="J47" s="181">
        <v>3.0000000000000001E-3</v>
      </c>
      <c r="K47" s="181">
        <f t="shared" si="4"/>
        <v>0</v>
      </c>
    </row>
    <row r="48" spans="1:11" ht="22.5" outlineLevel="1" x14ac:dyDescent="0.2">
      <c r="A48" s="177">
        <v>40</v>
      </c>
      <c r="B48" s="178" t="s">
        <v>10339</v>
      </c>
      <c r="C48" s="179" t="s">
        <v>10340</v>
      </c>
      <c r="D48" s="180" t="s">
        <v>505</v>
      </c>
      <c r="E48" s="181">
        <v>2</v>
      </c>
      <c r="F48" s="182">
        <v>0</v>
      </c>
      <c r="G48" s="183">
        <f t="shared" si="0"/>
        <v>0</v>
      </c>
      <c r="H48" s="181">
        <v>2.5000000000000001E-4</v>
      </c>
      <c r="I48" s="181">
        <f t="shared" si="3"/>
        <v>0</v>
      </c>
      <c r="J48" s="181">
        <v>0</v>
      </c>
      <c r="K48" s="181">
        <f t="shared" si="4"/>
        <v>0</v>
      </c>
    </row>
    <row r="49" spans="1:11" ht="22.5" outlineLevel="1" x14ac:dyDescent="0.2">
      <c r="A49" s="177">
        <v>41</v>
      </c>
      <c r="B49" s="178" t="s">
        <v>10341</v>
      </c>
      <c r="C49" s="179" t="s">
        <v>10342</v>
      </c>
      <c r="D49" s="180" t="s">
        <v>505</v>
      </c>
      <c r="E49" s="181">
        <v>1</v>
      </c>
      <c r="F49" s="182">
        <v>0</v>
      </c>
      <c r="G49" s="183">
        <f t="shared" si="0"/>
        <v>0</v>
      </c>
      <c r="H49" s="181">
        <v>0</v>
      </c>
      <c r="I49" s="181">
        <f t="shared" si="3"/>
        <v>0</v>
      </c>
      <c r="J49" s="181">
        <v>0</v>
      </c>
      <c r="K49" s="181">
        <f t="shared" si="4"/>
        <v>0</v>
      </c>
    </row>
    <row r="50" spans="1:11" ht="22.5" outlineLevel="1" x14ac:dyDescent="0.2">
      <c r="A50" s="177">
        <v>42</v>
      </c>
      <c r="B50" s="178" t="s">
        <v>9876</v>
      </c>
      <c r="C50" s="179" t="s">
        <v>10343</v>
      </c>
      <c r="D50" s="180" t="s">
        <v>505</v>
      </c>
      <c r="E50" s="181">
        <v>6</v>
      </c>
      <c r="F50" s="182">
        <v>0</v>
      </c>
      <c r="G50" s="183">
        <f t="shared" si="0"/>
        <v>0</v>
      </c>
      <c r="H50" s="181">
        <v>0</v>
      </c>
      <c r="I50" s="181">
        <f t="shared" si="3"/>
        <v>0</v>
      </c>
      <c r="J50" s="181">
        <v>0</v>
      </c>
      <c r="K50" s="181">
        <f t="shared" si="4"/>
        <v>0</v>
      </c>
    </row>
    <row r="51" spans="1:11" outlineLevel="1" x14ac:dyDescent="0.2">
      <c r="A51" s="177">
        <v>43</v>
      </c>
      <c r="B51" s="178" t="s">
        <v>9878</v>
      </c>
      <c r="C51" s="179" t="s">
        <v>10344</v>
      </c>
      <c r="D51" s="180" t="s">
        <v>505</v>
      </c>
      <c r="E51" s="181">
        <v>6</v>
      </c>
      <c r="F51" s="182">
        <v>0</v>
      </c>
      <c r="G51" s="183">
        <f t="shared" si="0"/>
        <v>0</v>
      </c>
      <c r="H51" s="181">
        <v>0</v>
      </c>
      <c r="I51" s="181">
        <f t="shared" si="3"/>
        <v>0</v>
      </c>
      <c r="J51" s="181">
        <v>0</v>
      </c>
      <c r="K51" s="181">
        <f t="shared" si="4"/>
        <v>0</v>
      </c>
    </row>
    <row r="52" spans="1:11" outlineLevel="1" x14ac:dyDescent="0.2">
      <c r="A52" s="177">
        <v>44</v>
      </c>
      <c r="B52" s="178" t="s">
        <v>9882</v>
      </c>
      <c r="C52" s="179" t="s">
        <v>9883</v>
      </c>
      <c r="D52" s="180" t="s">
        <v>505</v>
      </c>
      <c r="E52" s="181">
        <v>2</v>
      </c>
      <c r="F52" s="182">
        <v>0</v>
      </c>
      <c r="G52" s="183">
        <f t="shared" si="0"/>
        <v>0</v>
      </c>
      <c r="H52" s="181">
        <v>0</v>
      </c>
      <c r="I52" s="181">
        <f t="shared" si="3"/>
        <v>0</v>
      </c>
      <c r="J52" s="181">
        <v>0</v>
      </c>
      <c r="K52" s="181">
        <f t="shared" si="4"/>
        <v>0</v>
      </c>
    </row>
    <row r="53" spans="1:11" ht="22.5" outlineLevel="1" x14ac:dyDescent="0.2">
      <c r="A53" s="177">
        <v>45</v>
      </c>
      <c r="B53" s="178" t="s">
        <v>9886</v>
      </c>
      <c r="C53" s="179" t="s">
        <v>9887</v>
      </c>
      <c r="D53" s="180" t="s">
        <v>505</v>
      </c>
      <c r="E53" s="181">
        <v>15</v>
      </c>
      <c r="F53" s="182">
        <v>0</v>
      </c>
      <c r="G53" s="183">
        <f t="shared" si="0"/>
        <v>0</v>
      </c>
      <c r="H53" s="181">
        <v>0</v>
      </c>
      <c r="I53" s="181">
        <f t="shared" si="3"/>
        <v>0</v>
      </c>
      <c r="J53" s="181">
        <v>0</v>
      </c>
      <c r="K53" s="181">
        <f t="shared" si="4"/>
        <v>0</v>
      </c>
    </row>
    <row r="54" spans="1:11" ht="22.5" outlineLevel="1" x14ac:dyDescent="0.2">
      <c r="A54" s="177">
        <v>46</v>
      </c>
      <c r="B54" s="178" t="s">
        <v>10345</v>
      </c>
      <c r="C54" s="179" t="s">
        <v>10346</v>
      </c>
      <c r="D54" s="180" t="s">
        <v>505</v>
      </c>
      <c r="E54" s="181">
        <v>1</v>
      </c>
      <c r="F54" s="182">
        <v>0</v>
      </c>
      <c r="G54" s="183">
        <f t="shared" si="0"/>
        <v>0</v>
      </c>
      <c r="H54" s="181">
        <v>0</v>
      </c>
      <c r="I54" s="181">
        <f t="shared" si="3"/>
        <v>0</v>
      </c>
      <c r="J54" s="181">
        <v>0</v>
      </c>
      <c r="K54" s="181">
        <f t="shared" si="4"/>
        <v>0</v>
      </c>
    </row>
    <row r="55" spans="1:11" outlineLevel="1" x14ac:dyDescent="0.2">
      <c r="A55" s="177">
        <v>47</v>
      </c>
      <c r="B55" s="178" t="s">
        <v>9900</v>
      </c>
      <c r="C55" s="179" t="s">
        <v>10347</v>
      </c>
      <c r="D55" s="180" t="s">
        <v>505</v>
      </c>
      <c r="E55" s="181">
        <v>50</v>
      </c>
      <c r="F55" s="182">
        <v>0</v>
      </c>
      <c r="G55" s="183">
        <f t="shared" si="0"/>
        <v>0</v>
      </c>
      <c r="H55" s="181">
        <v>0</v>
      </c>
      <c r="I55" s="181">
        <f t="shared" si="3"/>
        <v>0</v>
      </c>
      <c r="J55" s="181">
        <v>0</v>
      </c>
      <c r="K55" s="181">
        <f t="shared" si="4"/>
        <v>0</v>
      </c>
    </row>
    <row r="56" spans="1:11" outlineLevel="1" x14ac:dyDescent="0.2">
      <c r="A56" s="177">
        <v>48</v>
      </c>
      <c r="B56" s="178" t="s">
        <v>9902</v>
      </c>
      <c r="C56" s="179" t="s">
        <v>9903</v>
      </c>
      <c r="D56" s="180" t="s">
        <v>505</v>
      </c>
      <c r="E56" s="181">
        <v>20</v>
      </c>
      <c r="F56" s="182">
        <v>0</v>
      </c>
      <c r="G56" s="183">
        <f t="shared" si="0"/>
        <v>0</v>
      </c>
      <c r="H56" s="181">
        <v>0</v>
      </c>
      <c r="I56" s="181">
        <f t="shared" si="3"/>
        <v>0</v>
      </c>
      <c r="J56" s="181">
        <v>0</v>
      </c>
      <c r="K56" s="181">
        <f t="shared" si="4"/>
        <v>0</v>
      </c>
    </row>
    <row r="57" spans="1:11" outlineLevel="1" x14ac:dyDescent="0.2">
      <c r="A57" s="177">
        <v>49</v>
      </c>
      <c r="B57" s="178" t="s">
        <v>9904</v>
      </c>
      <c r="C57" s="179" t="s">
        <v>9905</v>
      </c>
      <c r="D57" s="180" t="s">
        <v>373</v>
      </c>
      <c r="E57" s="181">
        <v>1200</v>
      </c>
      <c r="F57" s="182">
        <v>0</v>
      </c>
      <c r="G57" s="183">
        <f t="shared" si="0"/>
        <v>0</v>
      </c>
      <c r="H57" s="181">
        <v>4.8999999999999998E-4</v>
      </c>
      <c r="I57" s="181">
        <f t="shared" si="3"/>
        <v>0.59</v>
      </c>
      <c r="J57" s="181">
        <v>1.2999999999999999E-2</v>
      </c>
      <c r="K57" s="181">
        <f t="shared" si="4"/>
        <v>15.6</v>
      </c>
    </row>
    <row r="58" spans="1:11" ht="22.5" outlineLevel="1" x14ac:dyDescent="0.2">
      <c r="A58" s="186">
        <v>50</v>
      </c>
      <c r="B58" s="187" t="s">
        <v>9906</v>
      </c>
      <c r="C58" s="188" t="s">
        <v>9907</v>
      </c>
      <c r="D58" s="189" t="s">
        <v>373</v>
      </c>
      <c r="E58" s="190">
        <v>1200</v>
      </c>
      <c r="F58" s="191">
        <v>0</v>
      </c>
      <c r="G58" s="192">
        <f t="shared" si="0"/>
        <v>0</v>
      </c>
      <c r="H58" s="190">
        <v>1.7330000000000002E-2</v>
      </c>
      <c r="I58" s="190">
        <f t="shared" si="3"/>
        <v>20.8</v>
      </c>
      <c r="J58" s="190">
        <v>0</v>
      </c>
      <c r="K58" s="190">
        <f t="shared" si="4"/>
        <v>0</v>
      </c>
    </row>
    <row r="59" spans="1:11" outlineLevel="1" x14ac:dyDescent="0.2">
      <c r="A59" s="193"/>
      <c r="B59" s="194"/>
      <c r="C59" s="375" t="s">
        <v>9908</v>
      </c>
      <c r="D59" s="376"/>
      <c r="E59" s="376"/>
      <c r="F59" s="376"/>
      <c r="G59" s="376"/>
      <c r="H59" s="198"/>
      <c r="I59" s="198"/>
      <c r="J59" s="198"/>
      <c r="K59" s="198"/>
    </row>
    <row r="60" spans="1:11" outlineLevel="1" x14ac:dyDescent="0.2">
      <c r="A60" s="177">
        <v>51</v>
      </c>
      <c r="B60" s="178" t="s">
        <v>9909</v>
      </c>
      <c r="C60" s="179" t="s">
        <v>9910</v>
      </c>
      <c r="D60" s="180" t="s">
        <v>373</v>
      </c>
      <c r="E60" s="181">
        <v>4600</v>
      </c>
      <c r="F60" s="182">
        <v>0</v>
      </c>
      <c r="G60" s="183">
        <f>ROUND(E60*F60,2)</f>
        <v>0</v>
      </c>
      <c r="H60" s="181">
        <v>4.8999999999999998E-4</v>
      </c>
      <c r="I60" s="181">
        <f>ROUND(E60*H60,2)</f>
        <v>2.25</v>
      </c>
      <c r="J60" s="181">
        <v>2E-3</v>
      </c>
      <c r="K60" s="181">
        <f>ROUND(E60*J60,2)</f>
        <v>9.1999999999999993</v>
      </c>
    </row>
    <row r="61" spans="1:11" ht="22.5" outlineLevel="1" x14ac:dyDescent="0.2">
      <c r="A61" s="186">
        <v>52</v>
      </c>
      <c r="B61" s="187" t="s">
        <v>9911</v>
      </c>
      <c r="C61" s="188" t="s">
        <v>9912</v>
      </c>
      <c r="D61" s="189" t="s">
        <v>373</v>
      </c>
      <c r="E61" s="190">
        <v>4600</v>
      </c>
      <c r="F61" s="191">
        <v>0</v>
      </c>
      <c r="G61" s="192">
        <f>ROUND(E61*F61,2)</f>
        <v>0</v>
      </c>
      <c r="H61" s="190">
        <v>4.3299999999999996E-3</v>
      </c>
      <c r="I61" s="190">
        <f>ROUND(E61*H61,2)</f>
        <v>19.920000000000002</v>
      </c>
      <c r="J61" s="190">
        <v>0</v>
      </c>
      <c r="K61" s="190">
        <f>ROUND(E61*J61,2)</f>
        <v>0</v>
      </c>
    </row>
    <row r="62" spans="1:11" outlineLevel="1" x14ac:dyDescent="0.2">
      <c r="A62" s="193"/>
      <c r="B62" s="194"/>
      <c r="C62" s="375" t="s">
        <v>9908</v>
      </c>
      <c r="D62" s="376"/>
      <c r="E62" s="376"/>
      <c r="F62" s="376"/>
      <c r="G62" s="376"/>
      <c r="H62" s="198"/>
      <c r="I62" s="198"/>
      <c r="J62" s="198"/>
      <c r="K62" s="198"/>
    </row>
    <row r="63" spans="1:11" outlineLevel="1" x14ac:dyDescent="0.2">
      <c r="A63" s="177">
        <v>53</v>
      </c>
      <c r="B63" s="178" t="s">
        <v>10348</v>
      </c>
      <c r="C63" s="179" t="s">
        <v>10349</v>
      </c>
      <c r="D63" s="180" t="s">
        <v>373</v>
      </c>
      <c r="E63" s="181">
        <v>200</v>
      </c>
      <c r="F63" s="182">
        <v>0</v>
      </c>
      <c r="G63" s="183">
        <f t="shared" ref="G63:G74" si="5">ROUND(E63*F63,2)</f>
        <v>0</v>
      </c>
      <c r="H63" s="181">
        <v>0</v>
      </c>
      <c r="I63" s="181">
        <f t="shared" ref="I63:I74" si="6">ROUND(E63*H63,2)</f>
        <v>0</v>
      </c>
      <c r="J63" s="181">
        <v>0</v>
      </c>
      <c r="K63" s="181">
        <f t="shared" ref="K63:K74" si="7">ROUND(E63*J63,2)</f>
        <v>0</v>
      </c>
    </row>
    <row r="64" spans="1:11" ht="45" outlineLevel="1" x14ac:dyDescent="0.2">
      <c r="A64" s="177">
        <v>54</v>
      </c>
      <c r="B64" s="178" t="s">
        <v>10350</v>
      </c>
      <c r="C64" s="179" t="s">
        <v>10351</v>
      </c>
      <c r="D64" s="180" t="s">
        <v>373</v>
      </c>
      <c r="E64" s="181">
        <v>200</v>
      </c>
      <c r="F64" s="182">
        <v>0</v>
      </c>
      <c r="G64" s="183">
        <f t="shared" si="5"/>
        <v>0</v>
      </c>
      <c r="H64" s="181">
        <v>5.4000000000000001E-4</v>
      </c>
      <c r="I64" s="181">
        <f t="shared" si="6"/>
        <v>0.11</v>
      </c>
      <c r="J64" s="181">
        <v>0</v>
      </c>
      <c r="K64" s="181">
        <f t="shared" si="7"/>
        <v>0</v>
      </c>
    </row>
    <row r="65" spans="1:11" ht="22.5" outlineLevel="1" x14ac:dyDescent="0.2">
      <c r="A65" s="177">
        <v>55</v>
      </c>
      <c r="B65" s="178" t="s">
        <v>10178</v>
      </c>
      <c r="C65" s="179" t="s">
        <v>10179</v>
      </c>
      <c r="D65" s="180" t="s">
        <v>373</v>
      </c>
      <c r="E65" s="181">
        <v>800</v>
      </c>
      <c r="F65" s="182">
        <v>0</v>
      </c>
      <c r="G65" s="183">
        <f t="shared" si="5"/>
        <v>0</v>
      </c>
      <c r="H65" s="181">
        <v>2.1000000000000001E-4</v>
      </c>
      <c r="I65" s="181">
        <f t="shared" si="6"/>
        <v>0.17</v>
      </c>
      <c r="J65" s="181">
        <v>0</v>
      </c>
      <c r="K65" s="181">
        <f t="shared" si="7"/>
        <v>0</v>
      </c>
    </row>
    <row r="66" spans="1:11" ht="22.5" outlineLevel="1" x14ac:dyDescent="0.2">
      <c r="A66" s="177">
        <v>56</v>
      </c>
      <c r="B66" s="178" t="s">
        <v>9919</v>
      </c>
      <c r="C66" s="179" t="s">
        <v>9920</v>
      </c>
      <c r="D66" s="180" t="s">
        <v>373</v>
      </c>
      <c r="E66" s="181">
        <v>2700</v>
      </c>
      <c r="F66" s="182">
        <v>0</v>
      </c>
      <c r="G66" s="183">
        <f t="shared" si="5"/>
        <v>0</v>
      </c>
      <c r="H66" s="181">
        <v>1.7000000000000001E-4</v>
      </c>
      <c r="I66" s="181">
        <f t="shared" si="6"/>
        <v>0.46</v>
      </c>
      <c r="J66" s="181">
        <v>0</v>
      </c>
      <c r="K66" s="181">
        <f t="shared" si="7"/>
        <v>0</v>
      </c>
    </row>
    <row r="67" spans="1:11" ht="22.5" outlineLevel="1" x14ac:dyDescent="0.2">
      <c r="A67" s="177">
        <v>57</v>
      </c>
      <c r="B67" s="178" t="s">
        <v>9921</v>
      </c>
      <c r="C67" s="179" t="s">
        <v>9922</v>
      </c>
      <c r="D67" s="180" t="s">
        <v>373</v>
      </c>
      <c r="E67" s="181">
        <v>250</v>
      </c>
      <c r="F67" s="182">
        <v>0</v>
      </c>
      <c r="G67" s="183">
        <f t="shared" si="5"/>
        <v>0</v>
      </c>
      <c r="H67" s="181">
        <v>1.2E-4</v>
      </c>
      <c r="I67" s="181">
        <f t="shared" si="6"/>
        <v>0.03</v>
      </c>
      <c r="J67" s="181">
        <v>0</v>
      </c>
      <c r="K67" s="181">
        <f t="shared" si="7"/>
        <v>0</v>
      </c>
    </row>
    <row r="68" spans="1:11" ht="22.5" outlineLevel="1" x14ac:dyDescent="0.2">
      <c r="A68" s="177">
        <v>58</v>
      </c>
      <c r="B68" s="178" t="s">
        <v>9923</v>
      </c>
      <c r="C68" s="179" t="s">
        <v>9924</v>
      </c>
      <c r="D68" s="180" t="s">
        <v>373</v>
      </c>
      <c r="E68" s="181">
        <v>3800</v>
      </c>
      <c r="F68" s="182">
        <v>0</v>
      </c>
      <c r="G68" s="183">
        <f t="shared" si="5"/>
        <v>0</v>
      </c>
      <c r="H68" s="181">
        <v>6.9999999999999994E-5</v>
      </c>
      <c r="I68" s="181">
        <f t="shared" si="6"/>
        <v>0.27</v>
      </c>
      <c r="J68" s="181">
        <v>0</v>
      </c>
      <c r="K68" s="181">
        <f t="shared" si="7"/>
        <v>0</v>
      </c>
    </row>
    <row r="69" spans="1:11" ht="22.5" outlineLevel="1" x14ac:dyDescent="0.2">
      <c r="A69" s="177">
        <v>59</v>
      </c>
      <c r="B69" s="178" t="s">
        <v>9925</v>
      </c>
      <c r="C69" s="179" t="s">
        <v>9926</v>
      </c>
      <c r="D69" s="180" t="s">
        <v>373</v>
      </c>
      <c r="E69" s="181">
        <v>1300</v>
      </c>
      <c r="F69" s="182">
        <v>0</v>
      </c>
      <c r="G69" s="183">
        <f t="shared" si="5"/>
        <v>0</v>
      </c>
      <c r="H69" s="181">
        <v>6.0000000000000002E-5</v>
      </c>
      <c r="I69" s="181">
        <f t="shared" si="6"/>
        <v>0.08</v>
      </c>
      <c r="J69" s="181">
        <v>0</v>
      </c>
      <c r="K69" s="181">
        <f t="shared" si="7"/>
        <v>0</v>
      </c>
    </row>
    <row r="70" spans="1:11" outlineLevel="1" x14ac:dyDescent="0.2">
      <c r="A70" s="177">
        <v>60</v>
      </c>
      <c r="B70" s="178" t="s">
        <v>9930</v>
      </c>
      <c r="C70" s="179" t="s">
        <v>10352</v>
      </c>
      <c r="D70" s="180" t="s">
        <v>505</v>
      </c>
      <c r="E70" s="181">
        <v>1</v>
      </c>
      <c r="F70" s="182">
        <v>0</v>
      </c>
      <c r="G70" s="183">
        <f t="shared" si="5"/>
        <v>0</v>
      </c>
      <c r="H70" s="181">
        <v>0</v>
      </c>
      <c r="I70" s="181">
        <f t="shared" si="6"/>
        <v>0</v>
      </c>
      <c r="J70" s="181">
        <v>0</v>
      </c>
      <c r="K70" s="181">
        <f t="shared" si="7"/>
        <v>0</v>
      </c>
    </row>
    <row r="71" spans="1:11" outlineLevel="1" x14ac:dyDescent="0.2">
      <c r="A71" s="177">
        <v>61</v>
      </c>
      <c r="B71" s="178" t="s">
        <v>9932</v>
      </c>
      <c r="C71" s="179" t="s">
        <v>9933</v>
      </c>
      <c r="D71" s="180" t="s">
        <v>505</v>
      </c>
      <c r="E71" s="181">
        <v>1</v>
      </c>
      <c r="F71" s="182">
        <v>0</v>
      </c>
      <c r="G71" s="183">
        <f t="shared" si="5"/>
        <v>0</v>
      </c>
      <c r="H71" s="181">
        <v>0</v>
      </c>
      <c r="I71" s="181">
        <f t="shared" si="6"/>
        <v>0</v>
      </c>
      <c r="J71" s="181">
        <v>0</v>
      </c>
      <c r="K71" s="181">
        <f t="shared" si="7"/>
        <v>0</v>
      </c>
    </row>
    <row r="72" spans="1:11" outlineLevel="1" x14ac:dyDescent="0.2">
      <c r="A72" s="177">
        <v>62</v>
      </c>
      <c r="B72" s="178" t="s">
        <v>9934</v>
      </c>
      <c r="C72" s="179" t="s">
        <v>9935</v>
      </c>
      <c r="D72" s="180" t="s">
        <v>505</v>
      </c>
      <c r="E72" s="181">
        <v>1</v>
      </c>
      <c r="F72" s="182">
        <v>0</v>
      </c>
      <c r="G72" s="183">
        <f t="shared" si="5"/>
        <v>0</v>
      </c>
      <c r="H72" s="181">
        <v>0</v>
      </c>
      <c r="I72" s="181">
        <f t="shared" si="6"/>
        <v>0</v>
      </c>
      <c r="J72" s="181">
        <v>0</v>
      </c>
      <c r="K72" s="181">
        <f t="shared" si="7"/>
        <v>0</v>
      </c>
    </row>
    <row r="73" spans="1:11" outlineLevel="1" x14ac:dyDescent="0.2">
      <c r="A73" s="177">
        <v>63</v>
      </c>
      <c r="B73" s="178" t="s">
        <v>9936</v>
      </c>
      <c r="C73" s="179" t="s">
        <v>9937</v>
      </c>
      <c r="D73" s="180" t="s">
        <v>505</v>
      </c>
      <c r="E73" s="181">
        <v>300</v>
      </c>
      <c r="F73" s="182">
        <v>0</v>
      </c>
      <c r="G73" s="183">
        <f t="shared" si="5"/>
        <v>0</v>
      </c>
      <c r="H73" s="181">
        <v>0</v>
      </c>
      <c r="I73" s="181">
        <f t="shared" si="6"/>
        <v>0</v>
      </c>
      <c r="J73" s="181">
        <v>0</v>
      </c>
      <c r="K73" s="181">
        <f t="shared" si="7"/>
        <v>0</v>
      </c>
    </row>
    <row r="74" spans="1:11" outlineLevel="1" x14ac:dyDescent="0.2">
      <c r="A74" s="186">
        <v>64</v>
      </c>
      <c r="B74" s="187" t="s">
        <v>9938</v>
      </c>
      <c r="C74" s="188" t="s">
        <v>9939</v>
      </c>
      <c r="D74" s="189" t="s">
        <v>505</v>
      </c>
      <c r="E74" s="190">
        <v>7</v>
      </c>
      <c r="F74" s="191">
        <v>0</v>
      </c>
      <c r="G74" s="192">
        <f t="shared" si="5"/>
        <v>0</v>
      </c>
      <c r="H74" s="190">
        <v>0</v>
      </c>
      <c r="I74" s="190">
        <f t="shared" si="6"/>
        <v>0</v>
      </c>
      <c r="J74" s="190">
        <v>0</v>
      </c>
      <c r="K74" s="190">
        <f t="shared" si="7"/>
        <v>0</v>
      </c>
    </row>
    <row r="75" spans="1:11" x14ac:dyDescent="0.2">
      <c r="A75" s="1"/>
      <c r="B75" s="2"/>
      <c r="C75" s="61"/>
      <c r="D75" s="4"/>
      <c r="E75" s="1"/>
      <c r="F75" s="1"/>
      <c r="G75" s="1"/>
      <c r="H75" s="1"/>
      <c r="I75" s="1"/>
      <c r="J75" s="1"/>
      <c r="K75" s="1"/>
    </row>
    <row r="76" spans="1:11" x14ac:dyDescent="0.2">
      <c r="A76" s="199"/>
      <c r="B76" s="200" t="s">
        <v>11</v>
      </c>
      <c r="C76" s="201"/>
      <c r="D76" s="202"/>
      <c r="E76" s="203"/>
      <c r="F76" s="203"/>
      <c r="G76" s="204">
        <f>G8</f>
        <v>0</v>
      </c>
      <c r="H76" s="1"/>
      <c r="I76" s="1"/>
      <c r="J76" s="1"/>
      <c r="K76" s="1"/>
    </row>
    <row r="77" spans="1:11" x14ac:dyDescent="0.2">
      <c r="C77" s="63"/>
      <c r="D77" s="6"/>
    </row>
    <row r="78" spans="1:11" x14ac:dyDescent="0.2">
      <c r="D78" s="6"/>
    </row>
    <row r="79" spans="1:11" x14ac:dyDescent="0.2">
      <c r="D79" s="6"/>
    </row>
    <row r="80" spans="1:11"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6">
    <mergeCell ref="C62:G62"/>
    <mergeCell ref="A1:G1"/>
    <mergeCell ref="C2:G2"/>
    <mergeCell ref="C3:G3"/>
    <mergeCell ref="C4:G4"/>
    <mergeCell ref="C59:G5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56AD-07E6-458E-8A02-DF4E9524EC4D}">
  <sheetPr>
    <tabColor theme="5" tint="0.39997558519241921"/>
    <outlinePr summaryBelow="0"/>
  </sheetPr>
  <dimension ref="A1:K5000"/>
  <sheetViews>
    <sheetView workbookViewId="0">
      <pane ySplit="7" topLeftCell="A15" activePane="bottomLeft" state="frozen"/>
      <selection activeCell="G76" sqref="G76"/>
      <selection pane="bottomLeft" activeCell="F11" sqref="F11:F47"/>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22</v>
      </c>
      <c r="C3" s="344" t="s">
        <v>10315</v>
      </c>
      <c r="D3" s="345"/>
      <c r="E3" s="345"/>
      <c r="F3" s="345"/>
      <c r="G3" s="346"/>
    </row>
    <row r="4" spans="1:11" ht="24.95" customHeight="1" x14ac:dyDescent="0.2">
      <c r="A4" s="170" t="s">
        <v>4</v>
      </c>
      <c r="B4" s="168" t="s">
        <v>40</v>
      </c>
      <c r="C4" s="347" t="s">
        <v>9783</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9974</v>
      </c>
      <c r="C8" s="173" t="s">
        <v>9783</v>
      </c>
      <c r="D8" s="174"/>
      <c r="E8" s="175"/>
      <c r="F8" s="176"/>
      <c r="G8" s="176">
        <f>SUM(G9:G47)</f>
        <v>0</v>
      </c>
      <c r="H8" s="175"/>
      <c r="I8" s="175">
        <f>SUM(I9:I47)</f>
        <v>0</v>
      </c>
      <c r="J8" s="175"/>
      <c r="K8" s="175">
        <f>SUM(K9:K47)</f>
        <v>0</v>
      </c>
    </row>
    <row r="9" spans="1:11" outlineLevel="1" x14ac:dyDescent="0.2">
      <c r="A9" s="186">
        <v>1</v>
      </c>
      <c r="B9" s="187" t="s">
        <v>9975</v>
      </c>
      <c r="C9" s="188" t="s">
        <v>9976</v>
      </c>
      <c r="D9" s="189" t="s">
        <v>505</v>
      </c>
      <c r="E9" s="190">
        <v>719</v>
      </c>
      <c r="F9" s="191">
        <v>0</v>
      </c>
      <c r="G9" s="192">
        <f>ROUND(E9*F9,2)</f>
        <v>0</v>
      </c>
      <c r="H9" s="190">
        <v>0</v>
      </c>
      <c r="I9" s="190">
        <f>ROUND(E9*H9,2)</f>
        <v>0</v>
      </c>
      <c r="J9" s="190">
        <v>0</v>
      </c>
      <c r="K9" s="190">
        <f>ROUND(E9*J9,2)</f>
        <v>0</v>
      </c>
    </row>
    <row r="10" spans="1:11" outlineLevel="1" x14ac:dyDescent="0.2">
      <c r="A10" s="193"/>
      <c r="B10" s="194"/>
      <c r="C10" s="195" t="s">
        <v>10353</v>
      </c>
      <c r="D10" s="196"/>
      <c r="E10" s="197">
        <v>719</v>
      </c>
      <c r="F10" s="184"/>
      <c r="G10" s="184"/>
      <c r="H10" s="198"/>
      <c r="I10" s="198"/>
      <c r="J10" s="198"/>
      <c r="K10" s="198"/>
    </row>
    <row r="11" spans="1:11" outlineLevel="1" x14ac:dyDescent="0.2">
      <c r="A11" s="177">
        <v>2</v>
      </c>
      <c r="B11" s="178" t="s">
        <v>9978</v>
      </c>
      <c r="C11" s="179" t="s">
        <v>9979</v>
      </c>
      <c r="D11" s="180" t="s">
        <v>505</v>
      </c>
      <c r="E11" s="181">
        <v>24</v>
      </c>
      <c r="F11" s="182">
        <v>0</v>
      </c>
      <c r="G11" s="183">
        <f t="shared" ref="G11:G47" si="0">ROUND(E11*F11,2)</f>
        <v>0</v>
      </c>
      <c r="H11" s="181">
        <v>0</v>
      </c>
      <c r="I11" s="181">
        <f t="shared" ref="I11:I47" si="1">ROUND(E11*H11,2)</f>
        <v>0</v>
      </c>
      <c r="J11" s="181">
        <v>0</v>
      </c>
      <c r="K11" s="181">
        <f t="shared" ref="K11:K47" si="2">ROUND(E11*J11,2)</f>
        <v>0</v>
      </c>
    </row>
    <row r="12" spans="1:11" outlineLevel="1" x14ac:dyDescent="0.2">
      <c r="A12" s="177">
        <v>3</v>
      </c>
      <c r="B12" s="178" t="s">
        <v>9980</v>
      </c>
      <c r="C12" s="179" t="s">
        <v>9981</v>
      </c>
      <c r="D12" s="180" t="s">
        <v>505</v>
      </c>
      <c r="E12" s="181">
        <v>94</v>
      </c>
      <c r="F12" s="182">
        <v>0</v>
      </c>
      <c r="G12" s="183">
        <f t="shared" si="0"/>
        <v>0</v>
      </c>
      <c r="H12" s="181">
        <v>0</v>
      </c>
      <c r="I12" s="181">
        <f t="shared" si="1"/>
        <v>0</v>
      </c>
      <c r="J12" s="181">
        <v>0</v>
      </c>
      <c r="K12" s="181">
        <f t="shared" si="2"/>
        <v>0</v>
      </c>
    </row>
    <row r="13" spans="1:11" outlineLevel="1" x14ac:dyDescent="0.2">
      <c r="A13" s="177">
        <v>4</v>
      </c>
      <c r="B13" s="178" t="s">
        <v>9984</v>
      </c>
      <c r="C13" s="179" t="s">
        <v>9985</v>
      </c>
      <c r="D13" s="180" t="s">
        <v>505</v>
      </c>
      <c r="E13" s="181">
        <v>12</v>
      </c>
      <c r="F13" s="182">
        <v>0</v>
      </c>
      <c r="G13" s="183">
        <f t="shared" si="0"/>
        <v>0</v>
      </c>
      <c r="H13" s="181">
        <v>0</v>
      </c>
      <c r="I13" s="181">
        <f t="shared" si="1"/>
        <v>0</v>
      </c>
      <c r="J13" s="181">
        <v>0</v>
      </c>
      <c r="K13" s="181">
        <f t="shared" si="2"/>
        <v>0</v>
      </c>
    </row>
    <row r="14" spans="1:11" outlineLevel="1" x14ac:dyDescent="0.2">
      <c r="A14" s="177">
        <v>5</v>
      </c>
      <c r="B14" s="178" t="s">
        <v>10354</v>
      </c>
      <c r="C14" s="179" t="s">
        <v>10355</v>
      </c>
      <c r="D14" s="180" t="s">
        <v>505</v>
      </c>
      <c r="E14" s="181">
        <v>5</v>
      </c>
      <c r="F14" s="182">
        <v>0</v>
      </c>
      <c r="G14" s="183">
        <f t="shared" si="0"/>
        <v>0</v>
      </c>
      <c r="H14" s="181">
        <v>0</v>
      </c>
      <c r="I14" s="181">
        <f t="shared" si="1"/>
        <v>0</v>
      </c>
      <c r="J14" s="181">
        <v>0</v>
      </c>
      <c r="K14" s="181">
        <f t="shared" si="2"/>
        <v>0</v>
      </c>
    </row>
    <row r="15" spans="1:11" outlineLevel="1" x14ac:dyDescent="0.2">
      <c r="A15" s="177">
        <v>6</v>
      </c>
      <c r="B15" s="178" t="s">
        <v>9986</v>
      </c>
      <c r="C15" s="179" t="s">
        <v>9987</v>
      </c>
      <c r="D15" s="180" t="s">
        <v>505</v>
      </c>
      <c r="E15" s="181">
        <v>20</v>
      </c>
      <c r="F15" s="182">
        <v>0</v>
      </c>
      <c r="G15" s="183">
        <f t="shared" si="0"/>
        <v>0</v>
      </c>
      <c r="H15" s="181">
        <v>0</v>
      </c>
      <c r="I15" s="181">
        <f t="shared" si="1"/>
        <v>0</v>
      </c>
      <c r="J15" s="181">
        <v>0</v>
      </c>
      <c r="K15" s="181">
        <f t="shared" si="2"/>
        <v>0</v>
      </c>
    </row>
    <row r="16" spans="1:11" outlineLevel="1" x14ac:dyDescent="0.2">
      <c r="A16" s="177">
        <v>7</v>
      </c>
      <c r="B16" s="178" t="s">
        <v>9988</v>
      </c>
      <c r="C16" s="179" t="s">
        <v>9989</v>
      </c>
      <c r="D16" s="180" t="s">
        <v>505</v>
      </c>
      <c r="E16" s="181">
        <v>9</v>
      </c>
      <c r="F16" s="182">
        <v>0</v>
      </c>
      <c r="G16" s="183">
        <f t="shared" si="0"/>
        <v>0</v>
      </c>
      <c r="H16" s="181">
        <v>0</v>
      </c>
      <c r="I16" s="181">
        <f t="shared" si="1"/>
        <v>0</v>
      </c>
      <c r="J16" s="181">
        <v>0</v>
      </c>
      <c r="K16" s="181">
        <f t="shared" si="2"/>
        <v>0</v>
      </c>
    </row>
    <row r="17" spans="1:11" outlineLevel="1" x14ac:dyDescent="0.2">
      <c r="A17" s="177">
        <v>8</v>
      </c>
      <c r="B17" s="178" t="s">
        <v>9990</v>
      </c>
      <c r="C17" s="179" t="s">
        <v>9991</v>
      </c>
      <c r="D17" s="180" t="s">
        <v>505</v>
      </c>
      <c r="E17" s="181">
        <v>79</v>
      </c>
      <c r="F17" s="182">
        <v>0</v>
      </c>
      <c r="G17" s="183">
        <f t="shared" si="0"/>
        <v>0</v>
      </c>
      <c r="H17" s="181">
        <v>0</v>
      </c>
      <c r="I17" s="181">
        <f t="shared" si="1"/>
        <v>0</v>
      </c>
      <c r="J17" s="181">
        <v>0</v>
      </c>
      <c r="K17" s="181">
        <f t="shared" si="2"/>
        <v>0</v>
      </c>
    </row>
    <row r="18" spans="1:11" outlineLevel="1" x14ac:dyDescent="0.2">
      <c r="A18" s="177">
        <v>9</v>
      </c>
      <c r="B18" s="178" t="s">
        <v>9992</v>
      </c>
      <c r="C18" s="179" t="s">
        <v>9993</v>
      </c>
      <c r="D18" s="180" t="s">
        <v>505</v>
      </c>
      <c r="E18" s="181">
        <v>79</v>
      </c>
      <c r="F18" s="182">
        <v>0</v>
      </c>
      <c r="G18" s="183">
        <f t="shared" si="0"/>
        <v>0</v>
      </c>
      <c r="H18" s="181">
        <v>0</v>
      </c>
      <c r="I18" s="181">
        <f t="shared" si="1"/>
        <v>0</v>
      </c>
      <c r="J18" s="181">
        <v>0</v>
      </c>
      <c r="K18" s="181">
        <f t="shared" si="2"/>
        <v>0</v>
      </c>
    </row>
    <row r="19" spans="1:11" outlineLevel="1" x14ac:dyDescent="0.2">
      <c r="A19" s="177">
        <v>10</v>
      </c>
      <c r="B19" s="178" t="s">
        <v>10356</v>
      </c>
      <c r="C19" s="179" t="s">
        <v>10357</v>
      </c>
      <c r="D19" s="180" t="s">
        <v>505</v>
      </c>
      <c r="E19" s="181">
        <v>10</v>
      </c>
      <c r="F19" s="182">
        <v>0</v>
      </c>
      <c r="G19" s="183">
        <f t="shared" si="0"/>
        <v>0</v>
      </c>
      <c r="H19" s="181">
        <v>0</v>
      </c>
      <c r="I19" s="181">
        <f t="shared" si="1"/>
        <v>0</v>
      </c>
      <c r="J19" s="181">
        <v>0</v>
      </c>
      <c r="K19" s="181">
        <f t="shared" si="2"/>
        <v>0</v>
      </c>
    </row>
    <row r="20" spans="1:11" outlineLevel="1" x14ac:dyDescent="0.2">
      <c r="A20" s="177">
        <v>11</v>
      </c>
      <c r="B20" s="178" t="s">
        <v>9994</v>
      </c>
      <c r="C20" s="179" t="s">
        <v>9995</v>
      </c>
      <c r="D20" s="180" t="s">
        <v>505</v>
      </c>
      <c r="E20" s="181">
        <v>13</v>
      </c>
      <c r="F20" s="182">
        <v>0</v>
      </c>
      <c r="G20" s="183">
        <f t="shared" si="0"/>
        <v>0</v>
      </c>
      <c r="H20" s="181">
        <v>0</v>
      </c>
      <c r="I20" s="181">
        <f t="shared" si="1"/>
        <v>0</v>
      </c>
      <c r="J20" s="181">
        <v>0</v>
      </c>
      <c r="K20" s="181">
        <f t="shared" si="2"/>
        <v>0</v>
      </c>
    </row>
    <row r="21" spans="1:11" outlineLevel="1" x14ac:dyDescent="0.2">
      <c r="A21" s="177">
        <v>12</v>
      </c>
      <c r="B21" s="178" t="s">
        <v>10358</v>
      </c>
      <c r="C21" s="179" t="s">
        <v>10359</v>
      </c>
      <c r="D21" s="180" t="s">
        <v>505</v>
      </c>
      <c r="E21" s="181">
        <v>21</v>
      </c>
      <c r="F21" s="182">
        <v>0</v>
      </c>
      <c r="G21" s="183">
        <f t="shared" si="0"/>
        <v>0</v>
      </c>
      <c r="H21" s="181">
        <v>0</v>
      </c>
      <c r="I21" s="181">
        <f t="shared" si="1"/>
        <v>0</v>
      </c>
      <c r="J21" s="181">
        <v>0</v>
      </c>
      <c r="K21" s="181">
        <f t="shared" si="2"/>
        <v>0</v>
      </c>
    </row>
    <row r="22" spans="1:11" outlineLevel="1" x14ac:dyDescent="0.2">
      <c r="A22" s="177">
        <v>13</v>
      </c>
      <c r="B22" s="178" t="s">
        <v>10010</v>
      </c>
      <c r="C22" s="179" t="s">
        <v>10011</v>
      </c>
      <c r="D22" s="180" t="s">
        <v>505</v>
      </c>
      <c r="E22" s="181">
        <v>5</v>
      </c>
      <c r="F22" s="182">
        <v>0</v>
      </c>
      <c r="G22" s="183">
        <f t="shared" si="0"/>
        <v>0</v>
      </c>
      <c r="H22" s="181">
        <v>0</v>
      </c>
      <c r="I22" s="181">
        <f t="shared" si="1"/>
        <v>0</v>
      </c>
      <c r="J22" s="181">
        <v>0</v>
      </c>
      <c r="K22" s="181">
        <f t="shared" si="2"/>
        <v>0</v>
      </c>
    </row>
    <row r="23" spans="1:11" outlineLevel="1" x14ac:dyDescent="0.2">
      <c r="A23" s="177">
        <v>14</v>
      </c>
      <c r="B23" s="178" t="s">
        <v>10014</v>
      </c>
      <c r="C23" s="179" t="s">
        <v>10015</v>
      </c>
      <c r="D23" s="180" t="s">
        <v>505</v>
      </c>
      <c r="E23" s="181">
        <v>8</v>
      </c>
      <c r="F23" s="182">
        <v>0</v>
      </c>
      <c r="G23" s="183">
        <f t="shared" si="0"/>
        <v>0</v>
      </c>
      <c r="H23" s="181">
        <v>0</v>
      </c>
      <c r="I23" s="181">
        <f t="shared" si="1"/>
        <v>0</v>
      </c>
      <c r="J23" s="181">
        <v>0</v>
      </c>
      <c r="K23" s="181">
        <f t="shared" si="2"/>
        <v>0</v>
      </c>
    </row>
    <row r="24" spans="1:11" outlineLevel="1" x14ac:dyDescent="0.2">
      <c r="A24" s="177">
        <v>15</v>
      </c>
      <c r="B24" s="178" t="s">
        <v>10016</v>
      </c>
      <c r="C24" s="179" t="s">
        <v>10017</v>
      </c>
      <c r="D24" s="180" t="s">
        <v>505</v>
      </c>
      <c r="E24" s="181">
        <v>3</v>
      </c>
      <c r="F24" s="182">
        <v>0</v>
      </c>
      <c r="G24" s="183">
        <f t="shared" si="0"/>
        <v>0</v>
      </c>
      <c r="H24" s="181">
        <v>0</v>
      </c>
      <c r="I24" s="181">
        <f t="shared" si="1"/>
        <v>0</v>
      </c>
      <c r="J24" s="181">
        <v>0</v>
      </c>
      <c r="K24" s="181">
        <f t="shared" si="2"/>
        <v>0</v>
      </c>
    </row>
    <row r="25" spans="1:11" outlineLevel="1" x14ac:dyDescent="0.2">
      <c r="A25" s="177">
        <v>16</v>
      </c>
      <c r="B25" s="178" t="s">
        <v>10018</v>
      </c>
      <c r="C25" s="179" t="s">
        <v>10019</v>
      </c>
      <c r="D25" s="180" t="s">
        <v>505</v>
      </c>
      <c r="E25" s="181">
        <v>150</v>
      </c>
      <c r="F25" s="182">
        <v>0</v>
      </c>
      <c r="G25" s="183">
        <f t="shared" si="0"/>
        <v>0</v>
      </c>
      <c r="H25" s="181">
        <v>0</v>
      </c>
      <c r="I25" s="181">
        <f t="shared" si="1"/>
        <v>0</v>
      </c>
      <c r="J25" s="181">
        <v>0</v>
      </c>
      <c r="K25" s="181">
        <f t="shared" si="2"/>
        <v>0</v>
      </c>
    </row>
    <row r="26" spans="1:11" outlineLevel="1" x14ac:dyDescent="0.2">
      <c r="A26" s="177">
        <v>17</v>
      </c>
      <c r="B26" s="178" t="s">
        <v>10360</v>
      </c>
      <c r="C26" s="179" t="s">
        <v>10361</v>
      </c>
      <c r="D26" s="180" t="s">
        <v>505</v>
      </c>
      <c r="E26" s="181">
        <v>10</v>
      </c>
      <c r="F26" s="182">
        <v>0</v>
      </c>
      <c r="G26" s="183">
        <f t="shared" si="0"/>
        <v>0</v>
      </c>
      <c r="H26" s="181">
        <v>0</v>
      </c>
      <c r="I26" s="181">
        <f t="shared" si="1"/>
        <v>0</v>
      </c>
      <c r="J26" s="181">
        <v>0</v>
      </c>
      <c r="K26" s="181">
        <f t="shared" si="2"/>
        <v>0</v>
      </c>
    </row>
    <row r="27" spans="1:11" outlineLevel="1" x14ac:dyDescent="0.2">
      <c r="A27" s="177">
        <v>18</v>
      </c>
      <c r="B27" s="178" t="s">
        <v>10020</v>
      </c>
      <c r="C27" s="179" t="s">
        <v>10021</v>
      </c>
      <c r="D27" s="180" t="s">
        <v>505</v>
      </c>
      <c r="E27" s="181">
        <v>2</v>
      </c>
      <c r="F27" s="182">
        <v>0</v>
      </c>
      <c r="G27" s="183">
        <f t="shared" si="0"/>
        <v>0</v>
      </c>
      <c r="H27" s="181">
        <v>0</v>
      </c>
      <c r="I27" s="181">
        <f t="shared" si="1"/>
        <v>0</v>
      </c>
      <c r="J27" s="181">
        <v>0</v>
      </c>
      <c r="K27" s="181">
        <f t="shared" si="2"/>
        <v>0</v>
      </c>
    </row>
    <row r="28" spans="1:11" outlineLevel="1" x14ac:dyDescent="0.2">
      <c r="A28" s="177">
        <v>19</v>
      </c>
      <c r="B28" s="178" t="s">
        <v>10022</v>
      </c>
      <c r="C28" s="179" t="s">
        <v>10023</v>
      </c>
      <c r="D28" s="180" t="s">
        <v>505</v>
      </c>
      <c r="E28" s="181">
        <v>32</v>
      </c>
      <c r="F28" s="182">
        <v>0</v>
      </c>
      <c r="G28" s="183">
        <f t="shared" si="0"/>
        <v>0</v>
      </c>
      <c r="H28" s="181">
        <v>0</v>
      </c>
      <c r="I28" s="181">
        <f t="shared" si="1"/>
        <v>0</v>
      </c>
      <c r="J28" s="181">
        <v>0</v>
      </c>
      <c r="K28" s="181">
        <f t="shared" si="2"/>
        <v>0</v>
      </c>
    </row>
    <row r="29" spans="1:11" outlineLevel="1" x14ac:dyDescent="0.2">
      <c r="A29" s="177">
        <v>20</v>
      </c>
      <c r="B29" s="178" t="s">
        <v>10024</v>
      </c>
      <c r="C29" s="179" t="s">
        <v>10025</v>
      </c>
      <c r="D29" s="180" t="s">
        <v>505</v>
      </c>
      <c r="E29" s="181">
        <v>16</v>
      </c>
      <c r="F29" s="182">
        <v>0</v>
      </c>
      <c r="G29" s="183">
        <f t="shared" si="0"/>
        <v>0</v>
      </c>
      <c r="H29" s="181">
        <v>0</v>
      </c>
      <c r="I29" s="181">
        <f t="shared" si="1"/>
        <v>0</v>
      </c>
      <c r="J29" s="181">
        <v>0</v>
      </c>
      <c r="K29" s="181">
        <f t="shared" si="2"/>
        <v>0</v>
      </c>
    </row>
    <row r="30" spans="1:11" outlineLevel="1" x14ac:dyDescent="0.2">
      <c r="A30" s="177">
        <v>21</v>
      </c>
      <c r="B30" s="178" t="s">
        <v>10026</v>
      </c>
      <c r="C30" s="179" t="s">
        <v>10027</v>
      </c>
      <c r="D30" s="180" t="s">
        <v>505</v>
      </c>
      <c r="E30" s="181">
        <v>16</v>
      </c>
      <c r="F30" s="182">
        <v>0</v>
      </c>
      <c r="G30" s="183">
        <f t="shared" si="0"/>
        <v>0</v>
      </c>
      <c r="H30" s="181">
        <v>0</v>
      </c>
      <c r="I30" s="181">
        <f t="shared" si="1"/>
        <v>0</v>
      </c>
      <c r="J30" s="181">
        <v>0</v>
      </c>
      <c r="K30" s="181">
        <f t="shared" si="2"/>
        <v>0</v>
      </c>
    </row>
    <row r="31" spans="1:11" outlineLevel="1" x14ac:dyDescent="0.2">
      <c r="A31" s="177">
        <v>22</v>
      </c>
      <c r="B31" s="178" t="s">
        <v>10028</v>
      </c>
      <c r="C31" s="179" t="s">
        <v>10029</v>
      </c>
      <c r="D31" s="180" t="s">
        <v>505</v>
      </c>
      <c r="E31" s="181">
        <v>56</v>
      </c>
      <c r="F31" s="182">
        <v>0</v>
      </c>
      <c r="G31" s="183">
        <f t="shared" si="0"/>
        <v>0</v>
      </c>
      <c r="H31" s="181">
        <v>0</v>
      </c>
      <c r="I31" s="181">
        <f t="shared" si="1"/>
        <v>0</v>
      </c>
      <c r="J31" s="181">
        <v>0</v>
      </c>
      <c r="K31" s="181">
        <f t="shared" si="2"/>
        <v>0</v>
      </c>
    </row>
    <row r="32" spans="1:11" outlineLevel="1" x14ac:dyDescent="0.2">
      <c r="A32" s="177">
        <v>23</v>
      </c>
      <c r="B32" s="178" t="s">
        <v>10030</v>
      </c>
      <c r="C32" s="179" t="s">
        <v>10031</v>
      </c>
      <c r="D32" s="180" t="s">
        <v>505</v>
      </c>
      <c r="E32" s="181">
        <v>10</v>
      </c>
      <c r="F32" s="182">
        <v>0</v>
      </c>
      <c r="G32" s="183">
        <f t="shared" si="0"/>
        <v>0</v>
      </c>
      <c r="H32" s="181">
        <v>0</v>
      </c>
      <c r="I32" s="181">
        <f t="shared" si="1"/>
        <v>0</v>
      </c>
      <c r="J32" s="181">
        <v>0</v>
      </c>
      <c r="K32" s="181">
        <f t="shared" si="2"/>
        <v>0</v>
      </c>
    </row>
    <row r="33" spans="1:11" outlineLevel="1" x14ac:dyDescent="0.2">
      <c r="A33" s="177">
        <v>24</v>
      </c>
      <c r="B33" s="178" t="s">
        <v>10032</v>
      </c>
      <c r="C33" s="179" t="s">
        <v>10033</v>
      </c>
      <c r="D33" s="180" t="s">
        <v>505</v>
      </c>
      <c r="E33" s="181">
        <v>36</v>
      </c>
      <c r="F33" s="182">
        <v>0</v>
      </c>
      <c r="G33" s="183">
        <f t="shared" si="0"/>
        <v>0</v>
      </c>
      <c r="H33" s="181">
        <v>0</v>
      </c>
      <c r="I33" s="181">
        <f t="shared" si="1"/>
        <v>0</v>
      </c>
      <c r="J33" s="181">
        <v>0</v>
      </c>
      <c r="K33" s="181">
        <f t="shared" si="2"/>
        <v>0</v>
      </c>
    </row>
    <row r="34" spans="1:11" outlineLevel="1" x14ac:dyDescent="0.2">
      <c r="A34" s="177">
        <v>25</v>
      </c>
      <c r="B34" s="178" t="s">
        <v>10362</v>
      </c>
      <c r="C34" s="179" t="s">
        <v>10363</v>
      </c>
      <c r="D34" s="180" t="s">
        <v>505</v>
      </c>
      <c r="E34" s="181">
        <v>2</v>
      </c>
      <c r="F34" s="182">
        <v>0</v>
      </c>
      <c r="G34" s="183">
        <f t="shared" si="0"/>
        <v>0</v>
      </c>
      <c r="H34" s="181">
        <v>0</v>
      </c>
      <c r="I34" s="181">
        <f t="shared" si="1"/>
        <v>0</v>
      </c>
      <c r="J34" s="181">
        <v>0</v>
      </c>
      <c r="K34" s="181">
        <f t="shared" si="2"/>
        <v>0</v>
      </c>
    </row>
    <row r="35" spans="1:11" outlineLevel="1" x14ac:dyDescent="0.2">
      <c r="A35" s="177">
        <v>26</v>
      </c>
      <c r="B35" s="178" t="s">
        <v>10364</v>
      </c>
      <c r="C35" s="179" t="s">
        <v>10365</v>
      </c>
      <c r="D35" s="180" t="s">
        <v>505</v>
      </c>
      <c r="E35" s="181">
        <v>4</v>
      </c>
      <c r="F35" s="182">
        <v>0</v>
      </c>
      <c r="G35" s="183">
        <f t="shared" si="0"/>
        <v>0</v>
      </c>
      <c r="H35" s="181">
        <v>0</v>
      </c>
      <c r="I35" s="181">
        <f t="shared" si="1"/>
        <v>0</v>
      </c>
      <c r="J35" s="181">
        <v>0</v>
      </c>
      <c r="K35" s="181">
        <f t="shared" si="2"/>
        <v>0</v>
      </c>
    </row>
    <row r="36" spans="1:11" outlineLevel="1" x14ac:dyDescent="0.2">
      <c r="A36" s="177">
        <v>27</v>
      </c>
      <c r="B36" s="178" t="s">
        <v>10034</v>
      </c>
      <c r="C36" s="179" t="s">
        <v>10035</v>
      </c>
      <c r="D36" s="180" t="s">
        <v>505</v>
      </c>
      <c r="E36" s="181">
        <v>64</v>
      </c>
      <c r="F36" s="182">
        <v>0</v>
      </c>
      <c r="G36" s="183">
        <f t="shared" si="0"/>
        <v>0</v>
      </c>
      <c r="H36" s="181">
        <v>0</v>
      </c>
      <c r="I36" s="181">
        <f t="shared" si="1"/>
        <v>0</v>
      </c>
      <c r="J36" s="181">
        <v>0</v>
      </c>
      <c r="K36" s="181">
        <f t="shared" si="2"/>
        <v>0</v>
      </c>
    </row>
    <row r="37" spans="1:11" outlineLevel="1" x14ac:dyDescent="0.2">
      <c r="A37" s="177">
        <v>28</v>
      </c>
      <c r="B37" s="178" t="s">
        <v>10042</v>
      </c>
      <c r="C37" s="179" t="s">
        <v>10043</v>
      </c>
      <c r="D37" s="180" t="s">
        <v>505</v>
      </c>
      <c r="E37" s="181">
        <v>6</v>
      </c>
      <c r="F37" s="182">
        <v>0</v>
      </c>
      <c r="G37" s="183">
        <f t="shared" si="0"/>
        <v>0</v>
      </c>
      <c r="H37" s="181">
        <v>0</v>
      </c>
      <c r="I37" s="181">
        <f t="shared" si="1"/>
        <v>0</v>
      </c>
      <c r="J37" s="181">
        <v>0</v>
      </c>
      <c r="K37" s="181">
        <f t="shared" si="2"/>
        <v>0</v>
      </c>
    </row>
    <row r="38" spans="1:11" outlineLevel="1" x14ac:dyDescent="0.2">
      <c r="A38" s="177">
        <v>29</v>
      </c>
      <c r="B38" s="178" t="s">
        <v>10366</v>
      </c>
      <c r="C38" s="179" t="s">
        <v>10367</v>
      </c>
      <c r="D38" s="180" t="s">
        <v>505</v>
      </c>
      <c r="E38" s="181">
        <v>1</v>
      </c>
      <c r="F38" s="182">
        <v>0</v>
      </c>
      <c r="G38" s="183">
        <f t="shared" si="0"/>
        <v>0</v>
      </c>
      <c r="H38" s="181">
        <v>0</v>
      </c>
      <c r="I38" s="181">
        <f t="shared" si="1"/>
        <v>0</v>
      </c>
      <c r="J38" s="181">
        <v>0</v>
      </c>
      <c r="K38" s="181">
        <f t="shared" si="2"/>
        <v>0</v>
      </c>
    </row>
    <row r="39" spans="1:11" outlineLevel="1" x14ac:dyDescent="0.2">
      <c r="A39" s="177">
        <v>30</v>
      </c>
      <c r="B39" s="178" t="s">
        <v>10050</v>
      </c>
      <c r="C39" s="179" t="s">
        <v>10051</v>
      </c>
      <c r="D39" s="180" t="s">
        <v>505</v>
      </c>
      <c r="E39" s="181">
        <v>25</v>
      </c>
      <c r="F39" s="182">
        <v>0</v>
      </c>
      <c r="G39" s="183">
        <f t="shared" si="0"/>
        <v>0</v>
      </c>
      <c r="H39" s="181">
        <v>0</v>
      </c>
      <c r="I39" s="181">
        <f t="shared" si="1"/>
        <v>0</v>
      </c>
      <c r="J39" s="181">
        <v>0</v>
      </c>
      <c r="K39" s="181">
        <f t="shared" si="2"/>
        <v>0</v>
      </c>
    </row>
    <row r="40" spans="1:11" outlineLevel="1" x14ac:dyDescent="0.2">
      <c r="A40" s="177">
        <v>31</v>
      </c>
      <c r="B40" s="178" t="s">
        <v>10052</v>
      </c>
      <c r="C40" s="179" t="s">
        <v>10053</v>
      </c>
      <c r="D40" s="180" t="s">
        <v>505</v>
      </c>
      <c r="E40" s="181">
        <v>138</v>
      </c>
      <c r="F40" s="182">
        <v>0</v>
      </c>
      <c r="G40" s="183">
        <f t="shared" si="0"/>
        <v>0</v>
      </c>
      <c r="H40" s="181">
        <v>0</v>
      </c>
      <c r="I40" s="181">
        <f t="shared" si="1"/>
        <v>0</v>
      </c>
      <c r="J40" s="181">
        <v>0</v>
      </c>
      <c r="K40" s="181">
        <f t="shared" si="2"/>
        <v>0</v>
      </c>
    </row>
    <row r="41" spans="1:11" outlineLevel="1" x14ac:dyDescent="0.2">
      <c r="A41" s="177">
        <v>32</v>
      </c>
      <c r="B41" s="178" t="s">
        <v>10054</v>
      </c>
      <c r="C41" s="179" t="s">
        <v>10368</v>
      </c>
      <c r="D41" s="180" t="s">
        <v>505</v>
      </c>
      <c r="E41" s="181">
        <v>25</v>
      </c>
      <c r="F41" s="182">
        <v>0</v>
      </c>
      <c r="G41" s="183">
        <f t="shared" si="0"/>
        <v>0</v>
      </c>
      <c r="H41" s="181">
        <v>0</v>
      </c>
      <c r="I41" s="181">
        <f t="shared" si="1"/>
        <v>0</v>
      </c>
      <c r="J41" s="181">
        <v>0</v>
      </c>
      <c r="K41" s="181">
        <f t="shared" si="2"/>
        <v>0</v>
      </c>
    </row>
    <row r="42" spans="1:11" outlineLevel="1" x14ac:dyDescent="0.2">
      <c r="A42" s="177">
        <v>33</v>
      </c>
      <c r="B42" s="178" t="s">
        <v>10056</v>
      </c>
      <c r="C42" s="179" t="s">
        <v>10369</v>
      </c>
      <c r="D42" s="180" t="s">
        <v>505</v>
      </c>
      <c r="E42" s="181">
        <v>43</v>
      </c>
      <c r="F42" s="182">
        <v>0</v>
      </c>
      <c r="G42" s="183">
        <f t="shared" si="0"/>
        <v>0</v>
      </c>
      <c r="H42" s="181">
        <v>0</v>
      </c>
      <c r="I42" s="181">
        <f t="shared" si="1"/>
        <v>0</v>
      </c>
      <c r="J42" s="181">
        <v>0</v>
      </c>
      <c r="K42" s="181">
        <f t="shared" si="2"/>
        <v>0</v>
      </c>
    </row>
    <row r="43" spans="1:11" outlineLevel="1" x14ac:dyDescent="0.2">
      <c r="A43" s="177">
        <v>34</v>
      </c>
      <c r="B43" s="178" t="s">
        <v>10058</v>
      </c>
      <c r="C43" s="179" t="s">
        <v>10059</v>
      </c>
      <c r="D43" s="180" t="s">
        <v>505</v>
      </c>
      <c r="E43" s="181">
        <v>2</v>
      </c>
      <c r="F43" s="182">
        <v>0</v>
      </c>
      <c r="G43" s="183">
        <f t="shared" si="0"/>
        <v>0</v>
      </c>
      <c r="H43" s="181">
        <v>0</v>
      </c>
      <c r="I43" s="181">
        <f t="shared" si="1"/>
        <v>0</v>
      </c>
      <c r="J43" s="181">
        <v>0</v>
      </c>
      <c r="K43" s="181">
        <f t="shared" si="2"/>
        <v>0</v>
      </c>
    </row>
    <row r="44" spans="1:11" outlineLevel="1" x14ac:dyDescent="0.2">
      <c r="A44" s="177">
        <v>35</v>
      </c>
      <c r="B44" s="178" t="s">
        <v>10060</v>
      </c>
      <c r="C44" s="179" t="s">
        <v>10061</v>
      </c>
      <c r="D44" s="180" t="s">
        <v>505</v>
      </c>
      <c r="E44" s="181">
        <v>2</v>
      </c>
      <c r="F44" s="182">
        <v>0</v>
      </c>
      <c r="G44" s="183">
        <f t="shared" si="0"/>
        <v>0</v>
      </c>
      <c r="H44" s="181">
        <v>0</v>
      </c>
      <c r="I44" s="181">
        <f t="shared" si="1"/>
        <v>0</v>
      </c>
      <c r="J44" s="181">
        <v>0</v>
      </c>
      <c r="K44" s="181">
        <f t="shared" si="2"/>
        <v>0</v>
      </c>
    </row>
    <row r="45" spans="1:11" outlineLevel="1" x14ac:dyDescent="0.2">
      <c r="A45" s="177">
        <v>36</v>
      </c>
      <c r="B45" s="178" t="s">
        <v>10062</v>
      </c>
      <c r="C45" s="179" t="s">
        <v>10063</v>
      </c>
      <c r="D45" s="180" t="s">
        <v>505</v>
      </c>
      <c r="E45" s="181">
        <v>6</v>
      </c>
      <c r="F45" s="182">
        <v>0</v>
      </c>
      <c r="G45" s="183">
        <f t="shared" si="0"/>
        <v>0</v>
      </c>
      <c r="H45" s="181">
        <v>0</v>
      </c>
      <c r="I45" s="181">
        <f t="shared" si="1"/>
        <v>0</v>
      </c>
      <c r="J45" s="181">
        <v>0</v>
      </c>
      <c r="K45" s="181">
        <f t="shared" si="2"/>
        <v>0</v>
      </c>
    </row>
    <row r="46" spans="1:11" outlineLevel="1" x14ac:dyDescent="0.2">
      <c r="A46" s="177">
        <v>37</v>
      </c>
      <c r="B46" s="178" t="s">
        <v>10064</v>
      </c>
      <c r="C46" s="179" t="s">
        <v>10065</v>
      </c>
      <c r="D46" s="180" t="s">
        <v>505</v>
      </c>
      <c r="E46" s="181">
        <v>2</v>
      </c>
      <c r="F46" s="182">
        <v>0</v>
      </c>
      <c r="G46" s="183">
        <f t="shared" si="0"/>
        <v>0</v>
      </c>
      <c r="H46" s="181">
        <v>0</v>
      </c>
      <c r="I46" s="181">
        <f t="shared" si="1"/>
        <v>0</v>
      </c>
      <c r="J46" s="181">
        <v>0</v>
      </c>
      <c r="K46" s="181">
        <f t="shared" si="2"/>
        <v>0</v>
      </c>
    </row>
    <row r="47" spans="1:11" outlineLevel="1" x14ac:dyDescent="0.2">
      <c r="A47" s="186">
        <v>38</v>
      </c>
      <c r="B47" s="187" t="s">
        <v>10066</v>
      </c>
      <c r="C47" s="188" t="s">
        <v>10067</v>
      </c>
      <c r="D47" s="189" t="s">
        <v>505</v>
      </c>
      <c r="E47" s="190">
        <v>580</v>
      </c>
      <c r="F47" s="191">
        <v>0</v>
      </c>
      <c r="G47" s="192">
        <f t="shared" si="0"/>
        <v>0</v>
      </c>
      <c r="H47" s="190">
        <v>0</v>
      </c>
      <c r="I47" s="190">
        <f t="shared" si="1"/>
        <v>0</v>
      </c>
      <c r="J47" s="190">
        <v>0</v>
      </c>
      <c r="K47" s="190">
        <f t="shared" si="2"/>
        <v>0</v>
      </c>
    </row>
    <row r="48" spans="1:11" x14ac:dyDescent="0.2">
      <c r="A48" s="1"/>
      <c r="B48" s="2"/>
      <c r="C48" s="61"/>
      <c r="D48" s="4"/>
      <c r="E48" s="1"/>
      <c r="F48" s="1"/>
      <c r="G48" s="1"/>
      <c r="H48" s="1"/>
      <c r="I48" s="1"/>
      <c r="J48" s="1"/>
      <c r="K48" s="1"/>
    </row>
    <row r="49" spans="1:11" x14ac:dyDescent="0.2">
      <c r="A49" s="199"/>
      <c r="B49" s="200" t="s">
        <v>11</v>
      </c>
      <c r="C49" s="201"/>
      <c r="D49" s="202"/>
      <c r="E49" s="203"/>
      <c r="F49" s="203"/>
      <c r="G49" s="204">
        <f>G8</f>
        <v>0</v>
      </c>
      <c r="H49" s="1"/>
      <c r="I49" s="1"/>
      <c r="J49" s="1"/>
      <c r="K49" s="1"/>
    </row>
    <row r="50" spans="1:11" x14ac:dyDescent="0.2">
      <c r="C50" s="63"/>
      <c r="D50" s="6"/>
    </row>
    <row r="51" spans="1:11" x14ac:dyDescent="0.2">
      <c r="D51" s="6"/>
    </row>
    <row r="52" spans="1:11" x14ac:dyDescent="0.2">
      <c r="D52" s="6"/>
    </row>
    <row r="53" spans="1:11" x14ac:dyDescent="0.2">
      <c r="D53" s="6"/>
    </row>
    <row r="54" spans="1:11" x14ac:dyDescent="0.2">
      <c r="D54" s="6"/>
    </row>
    <row r="55" spans="1:11" x14ac:dyDescent="0.2">
      <c r="D55" s="6"/>
    </row>
    <row r="56" spans="1:11" x14ac:dyDescent="0.2">
      <c r="D56" s="6"/>
    </row>
    <row r="57" spans="1:11" x14ac:dyDescent="0.2">
      <c r="D57" s="6"/>
    </row>
    <row r="58" spans="1:11" x14ac:dyDescent="0.2">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EC81-5972-4078-9896-CEBFDE66EF6E}">
  <sheetPr>
    <tabColor theme="4" tint="0.39997558519241921"/>
    <outlinePr summaryBelow="0"/>
  </sheetPr>
  <dimension ref="A1:K5000"/>
  <sheetViews>
    <sheetView workbookViewId="0">
      <pane ySplit="7" topLeftCell="A29" activePane="bottomLeft" state="frozen"/>
      <selection pane="bottomLeft" activeCell="N38" sqref="N38"/>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77" t="s">
        <v>169</v>
      </c>
      <c r="B1" s="377"/>
      <c r="C1" s="377"/>
      <c r="D1" s="377"/>
      <c r="E1" s="377"/>
      <c r="F1" s="377"/>
      <c r="G1" s="377"/>
    </row>
    <row r="2" spans="1:11" ht="24.95" customHeight="1" x14ac:dyDescent="0.2">
      <c r="A2" s="169" t="s">
        <v>2</v>
      </c>
      <c r="B2" s="167" t="s">
        <v>9787</v>
      </c>
      <c r="C2" s="344" t="s">
        <v>15</v>
      </c>
      <c r="D2" s="345"/>
      <c r="E2" s="345"/>
      <c r="F2" s="345"/>
      <c r="G2" s="346"/>
    </row>
    <row r="3" spans="1:11" ht="24.95" customHeight="1" x14ac:dyDescent="0.2">
      <c r="A3" s="169" t="s">
        <v>3</v>
      </c>
      <c r="B3" s="167" t="s">
        <v>22</v>
      </c>
      <c r="C3" s="344" t="s">
        <v>10315</v>
      </c>
      <c r="D3" s="345"/>
      <c r="E3" s="345"/>
      <c r="F3" s="345"/>
      <c r="G3" s="346"/>
    </row>
    <row r="4" spans="1:11" ht="24.95" customHeight="1" x14ac:dyDescent="0.2">
      <c r="A4" s="170" t="s">
        <v>4</v>
      </c>
      <c r="B4" s="168" t="s">
        <v>34</v>
      </c>
      <c r="C4" s="347" t="s">
        <v>10068</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171" t="s">
        <v>148</v>
      </c>
      <c r="B8" s="172" t="s">
        <v>10069</v>
      </c>
      <c r="C8" s="173" t="s">
        <v>10070</v>
      </c>
      <c r="D8" s="174"/>
      <c r="E8" s="175"/>
      <c r="F8" s="176"/>
      <c r="G8" s="176">
        <f>SUM(G9:G18)</f>
        <v>0</v>
      </c>
      <c r="H8" s="175"/>
      <c r="I8" s="175">
        <f>SUM(I9:I18)</f>
        <v>0.74</v>
      </c>
      <c r="J8" s="175"/>
      <c r="K8" s="175">
        <f>SUM(K9:K18)</f>
        <v>0</v>
      </c>
    </row>
    <row r="9" spans="1:11" ht="22.5" outlineLevel="1" x14ac:dyDescent="0.2">
      <c r="A9" s="177">
        <v>1</v>
      </c>
      <c r="B9" s="178" t="s">
        <v>9923</v>
      </c>
      <c r="C9" s="179" t="s">
        <v>9924</v>
      </c>
      <c r="D9" s="180" t="s">
        <v>373</v>
      </c>
      <c r="E9" s="181">
        <v>10600</v>
      </c>
      <c r="F9" s="182">
        <v>0</v>
      </c>
      <c r="G9" s="183">
        <f t="shared" ref="G9:G14" si="0">ROUND(E9*F9,2)</f>
        <v>0</v>
      </c>
      <c r="H9" s="181">
        <v>6.9999999999999994E-5</v>
      </c>
      <c r="I9" s="181">
        <f t="shared" ref="I9:I14" si="1">ROUND(E9*H9,2)</f>
        <v>0.74</v>
      </c>
      <c r="J9" s="181">
        <v>0</v>
      </c>
      <c r="K9" s="181">
        <f t="shared" ref="K9:K14" si="2">ROUND(E9*J9,2)</f>
        <v>0</v>
      </c>
    </row>
    <row r="10" spans="1:11" outlineLevel="1" x14ac:dyDescent="0.2">
      <c r="A10" s="177">
        <v>2</v>
      </c>
      <c r="B10" s="178" t="s">
        <v>10071</v>
      </c>
      <c r="C10" s="179" t="s">
        <v>10072</v>
      </c>
      <c r="D10" s="180" t="s">
        <v>373</v>
      </c>
      <c r="E10" s="181">
        <v>10600</v>
      </c>
      <c r="F10" s="182">
        <v>0</v>
      </c>
      <c r="G10" s="183">
        <f t="shared" si="0"/>
        <v>0</v>
      </c>
      <c r="H10" s="181">
        <v>0</v>
      </c>
      <c r="I10" s="181">
        <f t="shared" si="1"/>
        <v>0</v>
      </c>
      <c r="J10" s="181">
        <v>0</v>
      </c>
      <c r="K10" s="181">
        <f t="shared" si="2"/>
        <v>0</v>
      </c>
    </row>
    <row r="11" spans="1:11" outlineLevel="1" x14ac:dyDescent="0.2">
      <c r="A11" s="177">
        <v>3</v>
      </c>
      <c r="B11" s="178" t="s">
        <v>10073</v>
      </c>
      <c r="C11" s="179" t="s">
        <v>10074</v>
      </c>
      <c r="D11" s="180" t="s">
        <v>373</v>
      </c>
      <c r="E11" s="181">
        <v>10600</v>
      </c>
      <c r="F11" s="182">
        <v>0</v>
      </c>
      <c r="G11" s="183">
        <f t="shared" si="0"/>
        <v>0</v>
      </c>
      <c r="H11" s="181">
        <v>0</v>
      </c>
      <c r="I11" s="181">
        <f t="shared" si="1"/>
        <v>0</v>
      </c>
      <c r="J11" s="181">
        <v>0</v>
      </c>
      <c r="K11" s="181">
        <f t="shared" si="2"/>
        <v>0</v>
      </c>
    </row>
    <row r="12" spans="1:11" outlineLevel="1" x14ac:dyDescent="0.2">
      <c r="A12" s="177">
        <v>4</v>
      </c>
      <c r="B12" s="178" t="s">
        <v>10079</v>
      </c>
      <c r="C12" s="179" t="s">
        <v>10080</v>
      </c>
      <c r="D12" s="180" t="s">
        <v>505</v>
      </c>
      <c r="E12" s="181">
        <v>25</v>
      </c>
      <c r="F12" s="182">
        <v>0</v>
      </c>
      <c r="G12" s="183">
        <f t="shared" si="0"/>
        <v>0</v>
      </c>
      <c r="H12" s="181">
        <v>0</v>
      </c>
      <c r="I12" s="181">
        <f t="shared" si="1"/>
        <v>0</v>
      </c>
      <c r="J12" s="181">
        <v>0</v>
      </c>
      <c r="K12" s="181">
        <f t="shared" si="2"/>
        <v>0</v>
      </c>
    </row>
    <row r="13" spans="1:11" outlineLevel="1" x14ac:dyDescent="0.2">
      <c r="A13" s="177">
        <v>5</v>
      </c>
      <c r="B13" s="178" t="s">
        <v>10081</v>
      </c>
      <c r="C13" s="179" t="s">
        <v>10082</v>
      </c>
      <c r="D13" s="180" t="s">
        <v>505</v>
      </c>
      <c r="E13" s="181">
        <v>25</v>
      </c>
      <c r="F13" s="182">
        <v>0</v>
      </c>
      <c r="G13" s="183">
        <f t="shared" si="0"/>
        <v>0</v>
      </c>
      <c r="H13" s="181">
        <v>0</v>
      </c>
      <c r="I13" s="181">
        <f t="shared" si="1"/>
        <v>0</v>
      </c>
      <c r="J13" s="181">
        <v>0</v>
      </c>
      <c r="K13" s="181">
        <f t="shared" si="2"/>
        <v>0</v>
      </c>
    </row>
    <row r="14" spans="1:11" outlineLevel="1" x14ac:dyDescent="0.2">
      <c r="A14" s="186">
        <v>6</v>
      </c>
      <c r="B14" s="187" t="s">
        <v>10083</v>
      </c>
      <c r="C14" s="188" t="s">
        <v>10084</v>
      </c>
      <c r="D14" s="189" t="s">
        <v>505</v>
      </c>
      <c r="E14" s="190">
        <v>107</v>
      </c>
      <c r="F14" s="191">
        <v>0</v>
      </c>
      <c r="G14" s="192">
        <f t="shared" si="0"/>
        <v>0</v>
      </c>
      <c r="H14" s="190">
        <v>0</v>
      </c>
      <c r="I14" s="190">
        <f t="shared" si="1"/>
        <v>0</v>
      </c>
      <c r="J14" s="190">
        <v>0</v>
      </c>
      <c r="K14" s="190">
        <f t="shared" si="2"/>
        <v>0</v>
      </c>
    </row>
    <row r="15" spans="1:11" outlineLevel="1" x14ac:dyDescent="0.2">
      <c r="A15" s="193"/>
      <c r="B15" s="194"/>
      <c r="C15" s="195" t="s">
        <v>10370</v>
      </c>
      <c r="D15" s="196"/>
      <c r="E15" s="197">
        <v>107</v>
      </c>
      <c r="F15" s="184"/>
      <c r="G15" s="184"/>
      <c r="H15" s="198"/>
      <c r="I15" s="198"/>
      <c r="J15" s="198"/>
      <c r="K15" s="198"/>
    </row>
    <row r="16" spans="1:11" outlineLevel="1" x14ac:dyDescent="0.2">
      <c r="A16" s="177">
        <v>7</v>
      </c>
      <c r="B16" s="178" t="s">
        <v>10086</v>
      </c>
      <c r="C16" s="179" t="s">
        <v>10087</v>
      </c>
      <c r="D16" s="180" t="s">
        <v>505</v>
      </c>
      <c r="E16" s="181">
        <v>106</v>
      </c>
      <c r="F16" s="182">
        <v>0</v>
      </c>
      <c r="G16" s="183">
        <f>ROUND(E16*F16,2)</f>
        <v>0</v>
      </c>
      <c r="H16" s="181">
        <v>0</v>
      </c>
      <c r="I16" s="181">
        <f>ROUND(E16*H16,2)</f>
        <v>0</v>
      </c>
      <c r="J16" s="181">
        <v>0</v>
      </c>
      <c r="K16" s="181">
        <f>ROUND(E16*J16,2)</f>
        <v>0</v>
      </c>
    </row>
    <row r="17" spans="1:11" outlineLevel="1" x14ac:dyDescent="0.2">
      <c r="A17" s="177">
        <v>8</v>
      </c>
      <c r="B17" s="178" t="s">
        <v>10088</v>
      </c>
      <c r="C17" s="179" t="s">
        <v>10089</v>
      </c>
      <c r="D17" s="180" t="s">
        <v>505</v>
      </c>
      <c r="E17" s="181">
        <v>1</v>
      </c>
      <c r="F17" s="182">
        <v>0</v>
      </c>
      <c r="G17" s="183">
        <f>ROUND(E17*F17,2)</f>
        <v>0</v>
      </c>
      <c r="H17" s="181">
        <v>0</v>
      </c>
      <c r="I17" s="181">
        <f>ROUND(E17*H17,2)</f>
        <v>0</v>
      </c>
      <c r="J17" s="181">
        <v>0</v>
      </c>
      <c r="K17" s="181">
        <f>ROUND(E17*J17,2)</f>
        <v>0</v>
      </c>
    </row>
    <row r="18" spans="1:11" ht="33.75" outlineLevel="1" x14ac:dyDescent="0.2">
      <c r="A18" s="177">
        <v>9</v>
      </c>
      <c r="B18" s="178" t="s">
        <v>10090</v>
      </c>
      <c r="C18" s="179" t="s">
        <v>10091</v>
      </c>
      <c r="D18" s="180" t="s">
        <v>505</v>
      </c>
      <c r="E18" s="181">
        <v>32</v>
      </c>
      <c r="F18" s="182">
        <v>0</v>
      </c>
      <c r="G18" s="183">
        <f>ROUND(E18*F18,2)</f>
        <v>0</v>
      </c>
      <c r="H18" s="181">
        <v>1.0000000000000001E-5</v>
      </c>
      <c r="I18" s="181">
        <f>ROUND(E18*H18,2)</f>
        <v>0</v>
      </c>
      <c r="J18" s="181">
        <v>0</v>
      </c>
      <c r="K18" s="181">
        <f>ROUND(E18*J18,2)</f>
        <v>0</v>
      </c>
    </row>
    <row r="19" spans="1:11" x14ac:dyDescent="0.2">
      <c r="A19" s="171" t="s">
        <v>148</v>
      </c>
      <c r="B19" s="172" t="s">
        <v>10096</v>
      </c>
      <c r="C19" s="173" t="s">
        <v>10097</v>
      </c>
      <c r="D19" s="174"/>
      <c r="E19" s="175"/>
      <c r="F19" s="176"/>
      <c r="G19" s="176">
        <f>SUM(G20:G20)</f>
        <v>0</v>
      </c>
      <c r="H19" s="175"/>
      <c r="I19" s="175">
        <f>SUM(I20:I20)</f>
        <v>0</v>
      </c>
      <c r="J19" s="175"/>
      <c r="K19" s="175">
        <f>SUM(K20:K20)</f>
        <v>0</v>
      </c>
    </row>
    <row r="20" spans="1:11" ht="22.5" outlineLevel="1" x14ac:dyDescent="0.2">
      <c r="A20" s="177">
        <v>10</v>
      </c>
      <c r="B20" s="178" t="s">
        <v>10098</v>
      </c>
      <c r="C20" s="179" t="s">
        <v>10099</v>
      </c>
      <c r="D20" s="180" t="s">
        <v>505</v>
      </c>
      <c r="E20" s="181">
        <v>16</v>
      </c>
      <c r="F20" s="182">
        <v>0</v>
      </c>
      <c r="G20" s="183">
        <f>ROUND(E20*F20,2)</f>
        <v>0</v>
      </c>
      <c r="H20" s="181">
        <v>0</v>
      </c>
      <c r="I20" s="181">
        <f>ROUND(E20*H20,2)</f>
        <v>0</v>
      </c>
      <c r="J20" s="181">
        <v>0</v>
      </c>
      <c r="K20" s="181">
        <f>ROUND(E20*J20,2)</f>
        <v>0</v>
      </c>
    </row>
    <row r="21" spans="1:11" x14ac:dyDescent="0.2">
      <c r="A21" s="171" t="s">
        <v>148</v>
      </c>
      <c r="B21" s="172" t="s">
        <v>10069</v>
      </c>
      <c r="C21" s="173" t="s">
        <v>10070</v>
      </c>
      <c r="D21" s="174"/>
      <c r="E21" s="175"/>
      <c r="F21" s="176"/>
      <c r="G21" s="176">
        <f>SUM(G22:G23)</f>
        <v>0</v>
      </c>
      <c r="H21" s="175"/>
      <c r="I21" s="175">
        <f>SUM(I22:I23)</f>
        <v>0</v>
      </c>
      <c r="J21" s="175"/>
      <c r="K21" s="175">
        <f>SUM(K22:K23)</f>
        <v>0</v>
      </c>
    </row>
    <row r="22" spans="1:11" ht="22.5" outlineLevel="1" x14ac:dyDescent="0.2">
      <c r="A22" s="177">
        <v>11</v>
      </c>
      <c r="B22" s="178" t="s">
        <v>10092</v>
      </c>
      <c r="C22" s="179" t="s">
        <v>10093</v>
      </c>
      <c r="D22" s="180" t="s">
        <v>505</v>
      </c>
      <c r="E22" s="181">
        <v>2</v>
      </c>
      <c r="F22" s="182">
        <v>0</v>
      </c>
      <c r="G22" s="183">
        <f>ROUND(E22*F22,2)</f>
        <v>0</v>
      </c>
      <c r="H22" s="181">
        <v>0</v>
      </c>
      <c r="I22" s="181">
        <f>ROUND(E22*H22,2)</f>
        <v>0</v>
      </c>
      <c r="J22" s="181">
        <v>0</v>
      </c>
      <c r="K22" s="181">
        <f>ROUND(E22*J22,2)</f>
        <v>0</v>
      </c>
    </row>
    <row r="23" spans="1:11" outlineLevel="1" x14ac:dyDescent="0.2">
      <c r="A23" s="177">
        <v>12</v>
      </c>
      <c r="B23" s="178" t="s">
        <v>10094</v>
      </c>
      <c r="C23" s="179" t="s">
        <v>10371</v>
      </c>
      <c r="D23" s="180" t="s">
        <v>505</v>
      </c>
      <c r="E23" s="181">
        <v>2</v>
      </c>
      <c r="F23" s="182">
        <v>0</v>
      </c>
      <c r="G23" s="183">
        <f>ROUND(E23*F23,2)</f>
        <v>0</v>
      </c>
      <c r="H23" s="181">
        <v>0</v>
      </c>
      <c r="I23" s="181">
        <f>ROUND(E23*H23,2)</f>
        <v>0</v>
      </c>
      <c r="J23" s="181">
        <v>0</v>
      </c>
      <c r="K23" s="181">
        <f>ROUND(E23*J23,2)</f>
        <v>0</v>
      </c>
    </row>
    <row r="24" spans="1:11" x14ac:dyDescent="0.2">
      <c r="A24" s="171" t="s">
        <v>148</v>
      </c>
      <c r="B24" s="172" t="s">
        <v>10096</v>
      </c>
      <c r="C24" s="173" t="s">
        <v>10097</v>
      </c>
      <c r="D24" s="174"/>
      <c r="E24" s="175"/>
      <c r="F24" s="176"/>
      <c r="G24" s="176">
        <f>SUM(G25:G28)</f>
        <v>0</v>
      </c>
      <c r="H24" s="175"/>
      <c r="I24" s="175">
        <f>SUM(I25:I28)</f>
        <v>0</v>
      </c>
      <c r="J24" s="175"/>
      <c r="K24" s="175">
        <f>SUM(K25:K28)</f>
        <v>0</v>
      </c>
    </row>
    <row r="25" spans="1:11" outlineLevel="1" x14ac:dyDescent="0.2">
      <c r="A25" s="177">
        <v>13</v>
      </c>
      <c r="B25" s="178" t="s">
        <v>10100</v>
      </c>
      <c r="C25" s="179" t="s">
        <v>10101</v>
      </c>
      <c r="D25" s="180" t="s">
        <v>505</v>
      </c>
      <c r="E25" s="181">
        <v>16</v>
      </c>
      <c r="F25" s="182">
        <v>0</v>
      </c>
      <c r="G25" s="183">
        <f>ROUND(E25*F25,2)</f>
        <v>0</v>
      </c>
      <c r="H25" s="181">
        <v>0</v>
      </c>
      <c r="I25" s="181">
        <f>ROUND(E25*H25,2)</f>
        <v>0</v>
      </c>
      <c r="J25" s="181">
        <v>0</v>
      </c>
      <c r="K25" s="181">
        <f>ROUND(E25*J25,2)</f>
        <v>0</v>
      </c>
    </row>
    <row r="26" spans="1:11" outlineLevel="1" x14ac:dyDescent="0.2">
      <c r="A26" s="177">
        <v>14</v>
      </c>
      <c r="B26" s="178" t="s">
        <v>10071</v>
      </c>
      <c r="C26" s="179" t="s">
        <v>10072</v>
      </c>
      <c r="D26" s="180" t="s">
        <v>373</v>
      </c>
      <c r="E26" s="181">
        <v>700</v>
      </c>
      <c r="F26" s="182">
        <v>0</v>
      </c>
      <c r="G26" s="183">
        <f>ROUND(E26*F26,2)</f>
        <v>0</v>
      </c>
      <c r="H26" s="181">
        <v>0</v>
      </c>
      <c r="I26" s="181">
        <f>ROUND(E26*H26,2)</f>
        <v>0</v>
      </c>
      <c r="J26" s="181">
        <v>0</v>
      </c>
      <c r="K26" s="181">
        <f>ROUND(E26*J26,2)</f>
        <v>0</v>
      </c>
    </row>
    <row r="27" spans="1:11" outlineLevel="1" x14ac:dyDescent="0.2">
      <c r="A27" s="177">
        <v>15</v>
      </c>
      <c r="B27" s="178" t="s">
        <v>10073</v>
      </c>
      <c r="C27" s="179" t="s">
        <v>10074</v>
      </c>
      <c r="D27" s="180" t="s">
        <v>373</v>
      </c>
      <c r="E27" s="181">
        <v>700</v>
      </c>
      <c r="F27" s="182">
        <v>0</v>
      </c>
      <c r="G27" s="183">
        <f>ROUND(E27*F27,2)</f>
        <v>0</v>
      </c>
      <c r="H27" s="181">
        <v>0</v>
      </c>
      <c r="I27" s="181">
        <f>ROUND(E27*H27,2)</f>
        <v>0</v>
      </c>
      <c r="J27" s="181">
        <v>0</v>
      </c>
      <c r="K27" s="181">
        <f>ROUND(E27*J27,2)</f>
        <v>0</v>
      </c>
    </row>
    <row r="28" spans="1:11" outlineLevel="1" x14ac:dyDescent="0.2">
      <c r="A28" s="177">
        <v>16</v>
      </c>
      <c r="B28" s="178" t="s">
        <v>10102</v>
      </c>
      <c r="C28" s="179" t="s">
        <v>10103</v>
      </c>
      <c r="D28" s="180" t="s">
        <v>505</v>
      </c>
      <c r="E28" s="181">
        <v>16</v>
      </c>
      <c r="F28" s="182">
        <v>0</v>
      </c>
      <c r="G28" s="183">
        <f>ROUND(E28*F28,2)</f>
        <v>0</v>
      </c>
      <c r="H28" s="181">
        <v>0</v>
      </c>
      <c r="I28" s="181">
        <f>ROUND(E28*H28,2)</f>
        <v>0</v>
      </c>
      <c r="J28" s="181">
        <v>0</v>
      </c>
      <c r="K28" s="181">
        <f>ROUND(E28*J28,2)</f>
        <v>0</v>
      </c>
    </row>
    <row r="29" spans="1:11" x14ac:dyDescent="0.2">
      <c r="A29" s="171" t="s">
        <v>148</v>
      </c>
      <c r="B29" s="172" t="s">
        <v>10122</v>
      </c>
      <c r="C29" s="173" t="s">
        <v>10123</v>
      </c>
      <c r="D29" s="174"/>
      <c r="E29" s="175"/>
      <c r="F29" s="176"/>
      <c r="G29" s="176">
        <f>SUM(G30:G33)</f>
        <v>0</v>
      </c>
      <c r="H29" s="175"/>
      <c r="I29" s="175">
        <f>SUM(I30:I33)</f>
        <v>0</v>
      </c>
      <c r="J29" s="175"/>
      <c r="K29" s="175">
        <f>SUM(K30:K33)</f>
        <v>0</v>
      </c>
    </row>
    <row r="30" spans="1:11" outlineLevel="1" x14ac:dyDescent="0.2">
      <c r="A30" s="177">
        <v>17</v>
      </c>
      <c r="B30" s="178" t="s">
        <v>10127</v>
      </c>
      <c r="C30" s="179" t="s">
        <v>10128</v>
      </c>
      <c r="D30" s="180" t="s">
        <v>505</v>
      </c>
      <c r="E30" s="181">
        <v>1</v>
      </c>
      <c r="F30" s="182">
        <v>0</v>
      </c>
      <c r="G30" s="183">
        <f>ROUND(E30*F30,2)</f>
        <v>0</v>
      </c>
      <c r="H30" s="181">
        <v>0</v>
      </c>
      <c r="I30" s="181">
        <f>ROUND(E30*H30,2)</f>
        <v>0</v>
      </c>
      <c r="J30" s="181">
        <v>0</v>
      </c>
      <c r="K30" s="181">
        <f>ROUND(E30*J30,2)</f>
        <v>0</v>
      </c>
    </row>
    <row r="31" spans="1:11" outlineLevel="1" x14ac:dyDescent="0.2">
      <c r="A31" s="177">
        <v>18</v>
      </c>
      <c r="B31" s="178" t="s">
        <v>10131</v>
      </c>
      <c r="C31" s="179" t="s">
        <v>10132</v>
      </c>
      <c r="D31" s="180" t="s">
        <v>505</v>
      </c>
      <c r="E31" s="181">
        <v>44</v>
      </c>
      <c r="F31" s="182">
        <v>0</v>
      </c>
      <c r="G31" s="183">
        <f>ROUND(E31*F31,2)</f>
        <v>0</v>
      </c>
      <c r="H31" s="181">
        <v>0</v>
      </c>
      <c r="I31" s="181">
        <f>ROUND(E31*H31,2)</f>
        <v>0</v>
      </c>
      <c r="J31" s="181">
        <v>0</v>
      </c>
      <c r="K31" s="181">
        <f>ROUND(E31*J31,2)</f>
        <v>0</v>
      </c>
    </row>
    <row r="32" spans="1:11" outlineLevel="1" x14ac:dyDescent="0.2">
      <c r="A32" s="177">
        <v>19</v>
      </c>
      <c r="B32" s="178" t="s">
        <v>10133</v>
      </c>
      <c r="C32" s="179" t="s">
        <v>10134</v>
      </c>
      <c r="D32" s="180" t="s">
        <v>505</v>
      </c>
      <c r="E32" s="181">
        <v>22</v>
      </c>
      <c r="F32" s="182">
        <v>0</v>
      </c>
      <c r="G32" s="183">
        <f>ROUND(E32*F32,2)</f>
        <v>0</v>
      </c>
      <c r="H32" s="181">
        <v>0</v>
      </c>
      <c r="I32" s="181">
        <f>ROUND(E32*H32,2)</f>
        <v>0</v>
      </c>
      <c r="J32" s="181">
        <v>0</v>
      </c>
      <c r="K32" s="181">
        <f>ROUND(E32*J32,2)</f>
        <v>0</v>
      </c>
    </row>
    <row r="33" spans="1:11" outlineLevel="1" x14ac:dyDescent="0.2">
      <c r="A33" s="177">
        <v>20</v>
      </c>
      <c r="B33" s="178" t="s">
        <v>10137</v>
      </c>
      <c r="C33" s="179" t="s">
        <v>10372</v>
      </c>
      <c r="D33" s="180" t="s">
        <v>9929</v>
      </c>
      <c r="E33" s="181">
        <v>1100</v>
      </c>
      <c r="F33" s="182">
        <v>0</v>
      </c>
      <c r="G33" s="183">
        <f>ROUND(E33*F33,2)</f>
        <v>0</v>
      </c>
      <c r="H33" s="181">
        <v>0</v>
      </c>
      <c r="I33" s="181">
        <f>ROUND(E33*H33,2)</f>
        <v>0</v>
      </c>
      <c r="J33" s="181">
        <v>0</v>
      </c>
      <c r="K33" s="181">
        <f>ROUND(E33*J33,2)</f>
        <v>0</v>
      </c>
    </row>
    <row r="34" spans="1:11" x14ac:dyDescent="0.2">
      <c r="A34" s="171" t="s">
        <v>148</v>
      </c>
      <c r="B34" s="172" t="s">
        <v>10138</v>
      </c>
      <c r="C34" s="173" t="s">
        <v>10139</v>
      </c>
      <c r="D34" s="174"/>
      <c r="E34" s="175"/>
      <c r="F34" s="176"/>
      <c r="G34" s="176">
        <f>SUM(G35:G49)</f>
        <v>0</v>
      </c>
      <c r="H34" s="175"/>
      <c r="I34" s="175">
        <f>SUM(I35:I49)</f>
        <v>4.3100000000000005</v>
      </c>
      <c r="J34" s="175"/>
      <c r="K34" s="175">
        <f>SUM(K35:K49)</f>
        <v>4.17</v>
      </c>
    </row>
    <row r="35" spans="1:11" outlineLevel="1" x14ac:dyDescent="0.2">
      <c r="A35" s="177">
        <v>21</v>
      </c>
      <c r="B35" s="178" t="s">
        <v>9932</v>
      </c>
      <c r="C35" s="179" t="s">
        <v>10140</v>
      </c>
      <c r="D35" s="180" t="s">
        <v>505</v>
      </c>
      <c r="E35" s="181">
        <v>1</v>
      </c>
      <c r="F35" s="182">
        <v>0</v>
      </c>
      <c r="G35" s="183">
        <f t="shared" ref="G35:G49" si="3">ROUND(E35*F35,2)</f>
        <v>0</v>
      </c>
      <c r="H35" s="181">
        <v>0</v>
      </c>
      <c r="I35" s="181">
        <f t="shared" ref="I35:I49" si="4">ROUND(E35*H35,2)</f>
        <v>0</v>
      </c>
      <c r="J35" s="181">
        <v>0</v>
      </c>
      <c r="K35" s="181">
        <f t="shared" ref="K35:K49" si="5">ROUND(E35*J35,2)</f>
        <v>0</v>
      </c>
    </row>
    <row r="36" spans="1:11" ht="22.5" outlineLevel="1" x14ac:dyDescent="0.2">
      <c r="A36" s="177">
        <v>22</v>
      </c>
      <c r="B36" s="178" t="s">
        <v>10141</v>
      </c>
      <c r="C36" s="179" t="s">
        <v>10142</v>
      </c>
      <c r="D36" s="180" t="s">
        <v>505</v>
      </c>
      <c r="E36" s="181">
        <v>5</v>
      </c>
      <c r="F36" s="182">
        <v>0</v>
      </c>
      <c r="G36" s="183">
        <f t="shared" si="3"/>
        <v>0</v>
      </c>
      <c r="H36" s="181">
        <v>0</v>
      </c>
      <c r="I36" s="181">
        <f t="shared" si="4"/>
        <v>0</v>
      </c>
      <c r="J36" s="181">
        <v>0</v>
      </c>
      <c r="K36" s="181">
        <f t="shared" si="5"/>
        <v>0</v>
      </c>
    </row>
    <row r="37" spans="1:11" ht="22.5" outlineLevel="1" x14ac:dyDescent="0.2">
      <c r="A37" s="177">
        <v>23</v>
      </c>
      <c r="B37" s="178" t="s">
        <v>10149</v>
      </c>
      <c r="C37" s="179" t="s">
        <v>10150</v>
      </c>
      <c r="D37" s="180" t="s">
        <v>373</v>
      </c>
      <c r="E37" s="181">
        <v>150</v>
      </c>
      <c r="F37" s="182">
        <v>0</v>
      </c>
      <c r="G37" s="183">
        <f t="shared" si="3"/>
        <v>0</v>
      </c>
      <c r="H37" s="181">
        <v>1E-3</v>
      </c>
      <c r="I37" s="181">
        <f t="shared" si="4"/>
        <v>0.15</v>
      </c>
      <c r="J37" s="181">
        <v>0</v>
      </c>
      <c r="K37" s="181">
        <f t="shared" si="5"/>
        <v>0</v>
      </c>
    </row>
    <row r="38" spans="1:11" outlineLevel="1" x14ac:dyDescent="0.2">
      <c r="A38" s="177">
        <v>24</v>
      </c>
      <c r="B38" s="178" t="s">
        <v>10143</v>
      </c>
      <c r="C38" s="179" t="s">
        <v>10144</v>
      </c>
      <c r="D38" s="180" t="s">
        <v>505</v>
      </c>
      <c r="E38" s="181">
        <v>32</v>
      </c>
      <c r="F38" s="182">
        <v>0</v>
      </c>
      <c r="G38" s="183">
        <f t="shared" si="3"/>
        <v>0</v>
      </c>
      <c r="H38" s="181">
        <v>0</v>
      </c>
      <c r="I38" s="181">
        <f t="shared" si="4"/>
        <v>0</v>
      </c>
      <c r="J38" s="181">
        <v>0</v>
      </c>
      <c r="K38" s="181">
        <f t="shared" si="5"/>
        <v>0</v>
      </c>
    </row>
    <row r="39" spans="1:11" outlineLevel="1" x14ac:dyDescent="0.2">
      <c r="A39" s="177">
        <v>25</v>
      </c>
      <c r="B39" s="178" t="s">
        <v>10151</v>
      </c>
      <c r="C39" s="179" t="s">
        <v>10152</v>
      </c>
      <c r="D39" s="180" t="s">
        <v>505</v>
      </c>
      <c r="E39" s="181">
        <v>16</v>
      </c>
      <c r="F39" s="182">
        <v>0</v>
      </c>
      <c r="G39" s="183">
        <f t="shared" si="3"/>
        <v>0</v>
      </c>
      <c r="H39" s="181">
        <v>0</v>
      </c>
      <c r="I39" s="181">
        <f t="shared" si="4"/>
        <v>0</v>
      </c>
      <c r="J39" s="181">
        <v>0</v>
      </c>
      <c r="K39" s="181">
        <f t="shared" si="5"/>
        <v>0</v>
      </c>
    </row>
    <row r="40" spans="1:11" outlineLevel="1" x14ac:dyDescent="0.2">
      <c r="A40" s="177">
        <v>26</v>
      </c>
      <c r="B40" s="178" t="s">
        <v>10153</v>
      </c>
      <c r="C40" s="179" t="s">
        <v>10154</v>
      </c>
      <c r="D40" s="180" t="s">
        <v>373</v>
      </c>
      <c r="E40" s="181">
        <v>180</v>
      </c>
      <c r="F40" s="182">
        <v>0</v>
      </c>
      <c r="G40" s="183">
        <f t="shared" si="3"/>
        <v>0</v>
      </c>
      <c r="H40" s="181">
        <v>0</v>
      </c>
      <c r="I40" s="181">
        <f t="shared" si="4"/>
        <v>0</v>
      </c>
      <c r="J40" s="181">
        <v>0</v>
      </c>
      <c r="K40" s="181">
        <f t="shared" si="5"/>
        <v>0</v>
      </c>
    </row>
    <row r="41" spans="1:11" outlineLevel="1" x14ac:dyDescent="0.2">
      <c r="A41" s="177">
        <v>27</v>
      </c>
      <c r="B41" s="178" t="s">
        <v>10155</v>
      </c>
      <c r="C41" s="179" t="s">
        <v>10156</v>
      </c>
      <c r="D41" s="180" t="s">
        <v>373</v>
      </c>
      <c r="E41" s="181">
        <v>180</v>
      </c>
      <c r="F41" s="182">
        <v>0</v>
      </c>
      <c r="G41" s="183">
        <f t="shared" si="3"/>
        <v>0</v>
      </c>
      <c r="H41" s="181">
        <v>0</v>
      </c>
      <c r="I41" s="181">
        <f t="shared" si="4"/>
        <v>0</v>
      </c>
      <c r="J41" s="181">
        <v>0</v>
      </c>
      <c r="K41" s="181">
        <f t="shared" si="5"/>
        <v>0</v>
      </c>
    </row>
    <row r="42" spans="1:11" ht="22.5" outlineLevel="1" x14ac:dyDescent="0.2">
      <c r="A42" s="177">
        <v>28</v>
      </c>
      <c r="B42" s="178" t="s">
        <v>9921</v>
      </c>
      <c r="C42" s="179" t="s">
        <v>9922</v>
      </c>
      <c r="D42" s="180" t="s">
        <v>373</v>
      </c>
      <c r="E42" s="181">
        <v>360</v>
      </c>
      <c r="F42" s="182">
        <v>0</v>
      </c>
      <c r="G42" s="183">
        <f t="shared" si="3"/>
        <v>0</v>
      </c>
      <c r="H42" s="181">
        <v>1.2E-4</v>
      </c>
      <c r="I42" s="181">
        <f t="shared" si="4"/>
        <v>0.04</v>
      </c>
      <c r="J42" s="181">
        <v>0</v>
      </c>
      <c r="K42" s="181">
        <f t="shared" si="5"/>
        <v>0</v>
      </c>
    </row>
    <row r="43" spans="1:11" ht="22.5" outlineLevel="1" x14ac:dyDescent="0.2">
      <c r="A43" s="177">
        <v>29</v>
      </c>
      <c r="B43" s="178" t="s">
        <v>10157</v>
      </c>
      <c r="C43" s="179" t="s">
        <v>10158</v>
      </c>
      <c r="D43" s="180" t="s">
        <v>505</v>
      </c>
      <c r="E43" s="181">
        <v>165</v>
      </c>
      <c r="F43" s="182">
        <v>0</v>
      </c>
      <c r="G43" s="183">
        <f t="shared" si="3"/>
        <v>0</v>
      </c>
      <c r="H43" s="181">
        <v>9.0000000000000006E-5</v>
      </c>
      <c r="I43" s="181">
        <f t="shared" si="4"/>
        <v>0.01</v>
      </c>
      <c r="J43" s="181">
        <v>0</v>
      </c>
      <c r="K43" s="181">
        <f t="shared" si="5"/>
        <v>0</v>
      </c>
    </row>
    <row r="44" spans="1:11" ht="22.5" outlineLevel="1" x14ac:dyDescent="0.2">
      <c r="A44" s="177">
        <v>30</v>
      </c>
      <c r="B44" s="178" t="s">
        <v>9864</v>
      </c>
      <c r="C44" s="179" t="s">
        <v>9865</v>
      </c>
      <c r="D44" s="180" t="s">
        <v>505</v>
      </c>
      <c r="E44" s="181">
        <v>165</v>
      </c>
      <c r="F44" s="182">
        <v>0</v>
      </c>
      <c r="G44" s="183">
        <f t="shared" si="3"/>
        <v>0</v>
      </c>
      <c r="H44" s="181">
        <v>8.0000000000000007E-5</v>
      </c>
      <c r="I44" s="181">
        <f t="shared" si="4"/>
        <v>0.01</v>
      </c>
      <c r="J44" s="181">
        <v>1E-3</v>
      </c>
      <c r="K44" s="181">
        <f t="shared" si="5"/>
        <v>0.17</v>
      </c>
    </row>
    <row r="45" spans="1:11" ht="33.75" outlineLevel="1" x14ac:dyDescent="0.2">
      <c r="A45" s="177">
        <v>31</v>
      </c>
      <c r="B45" s="178" t="s">
        <v>9866</v>
      </c>
      <c r="C45" s="179" t="s">
        <v>9867</v>
      </c>
      <c r="D45" s="180" t="s">
        <v>505</v>
      </c>
      <c r="E45" s="181">
        <v>15</v>
      </c>
      <c r="F45" s="182">
        <v>0</v>
      </c>
      <c r="G45" s="183">
        <f t="shared" si="3"/>
        <v>0</v>
      </c>
      <c r="H45" s="181">
        <v>3.0000000000000001E-5</v>
      </c>
      <c r="I45" s="181">
        <f t="shared" si="4"/>
        <v>0</v>
      </c>
      <c r="J45" s="181">
        <v>0</v>
      </c>
      <c r="K45" s="181">
        <f t="shared" si="5"/>
        <v>0</v>
      </c>
    </row>
    <row r="46" spans="1:11" outlineLevel="1" x14ac:dyDescent="0.2">
      <c r="A46" s="177">
        <v>32</v>
      </c>
      <c r="B46" s="178" t="s">
        <v>9868</v>
      </c>
      <c r="C46" s="179" t="s">
        <v>9869</v>
      </c>
      <c r="D46" s="180" t="s">
        <v>505</v>
      </c>
      <c r="E46" s="181">
        <v>15</v>
      </c>
      <c r="F46" s="182">
        <v>0</v>
      </c>
      <c r="G46" s="183">
        <f t="shared" si="3"/>
        <v>0</v>
      </c>
      <c r="H46" s="181">
        <v>0</v>
      </c>
      <c r="I46" s="181">
        <f t="shared" si="4"/>
        <v>0</v>
      </c>
      <c r="J46" s="181">
        <v>5.0000000000000002E-5</v>
      </c>
      <c r="K46" s="181">
        <f t="shared" si="5"/>
        <v>0</v>
      </c>
    </row>
    <row r="47" spans="1:11" outlineLevel="1" x14ac:dyDescent="0.2">
      <c r="A47" s="177">
        <v>33</v>
      </c>
      <c r="B47" s="178" t="s">
        <v>10159</v>
      </c>
      <c r="C47" s="179" t="s">
        <v>10160</v>
      </c>
      <c r="D47" s="180" t="s">
        <v>373</v>
      </c>
      <c r="E47" s="181">
        <v>2000</v>
      </c>
      <c r="F47" s="182">
        <v>0</v>
      </c>
      <c r="G47" s="183">
        <f t="shared" si="3"/>
        <v>0</v>
      </c>
      <c r="H47" s="181">
        <v>4.8999999999999998E-4</v>
      </c>
      <c r="I47" s="181">
        <f t="shared" si="4"/>
        <v>0.98</v>
      </c>
      <c r="J47" s="181">
        <v>2E-3</v>
      </c>
      <c r="K47" s="181">
        <f t="shared" si="5"/>
        <v>4</v>
      </c>
    </row>
    <row r="48" spans="1:11" outlineLevel="1" x14ac:dyDescent="0.2">
      <c r="A48" s="177">
        <v>34</v>
      </c>
      <c r="B48" s="178" t="s">
        <v>10161</v>
      </c>
      <c r="C48" s="179" t="s">
        <v>10162</v>
      </c>
      <c r="D48" s="180" t="s">
        <v>373</v>
      </c>
      <c r="E48" s="181">
        <v>2000</v>
      </c>
      <c r="F48" s="182">
        <v>0</v>
      </c>
      <c r="G48" s="183">
        <f t="shared" si="3"/>
        <v>0</v>
      </c>
      <c r="H48" s="181">
        <v>1.56E-3</v>
      </c>
      <c r="I48" s="181">
        <f t="shared" si="4"/>
        <v>3.12</v>
      </c>
      <c r="J48" s="181">
        <v>0</v>
      </c>
      <c r="K48" s="181">
        <f t="shared" si="5"/>
        <v>0</v>
      </c>
    </row>
    <row r="49" spans="1:11" outlineLevel="1" x14ac:dyDescent="0.2">
      <c r="A49" s="186">
        <v>35</v>
      </c>
      <c r="B49" s="187" t="s">
        <v>10163</v>
      </c>
      <c r="C49" s="188" t="s">
        <v>10164</v>
      </c>
      <c r="D49" s="189" t="s">
        <v>505</v>
      </c>
      <c r="E49" s="190">
        <v>1</v>
      </c>
      <c r="F49" s="191">
        <v>0</v>
      </c>
      <c r="G49" s="192">
        <f t="shared" si="3"/>
        <v>0</v>
      </c>
      <c r="H49" s="190">
        <v>0</v>
      </c>
      <c r="I49" s="190">
        <f t="shared" si="4"/>
        <v>0</v>
      </c>
      <c r="J49" s="190">
        <v>0</v>
      </c>
      <c r="K49" s="190">
        <f t="shared" si="5"/>
        <v>0</v>
      </c>
    </row>
    <row r="50" spans="1:11" x14ac:dyDescent="0.2">
      <c r="A50" s="1"/>
      <c r="B50" s="2"/>
      <c r="C50" s="61"/>
      <c r="D50" s="4"/>
      <c r="E50" s="1"/>
      <c r="F50" s="1"/>
      <c r="G50" s="1"/>
      <c r="H50" s="1"/>
      <c r="I50" s="1"/>
      <c r="J50" s="1"/>
      <c r="K50" s="1"/>
    </row>
    <row r="51" spans="1:11" x14ac:dyDescent="0.2">
      <c r="A51" s="199"/>
      <c r="B51" s="200" t="s">
        <v>11</v>
      </c>
      <c r="C51" s="201"/>
      <c r="D51" s="202"/>
      <c r="E51" s="203"/>
      <c r="F51" s="203"/>
      <c r="G51" s="204">
        <f>G8+G19+G21+G24+G29+G34</f>
        <v>0</v>
      </c>
      <c r="H51" s="1"/>
      <c r="I51" s="1"/>
      <c r="J51" s="1"/>
      <c r="K51" s="1"/>
    </row>
    <row r="52" spans="1:11" x14ac:dyDescent="0.2">
      <c r="C52" s="63"/>
      <c r="D52" s="6"/>
    </row>
    <row r="53" spans="1:11" x14ac:dyDescent="0.2">
      <c r="D53" s="6"/>
    </row>
    <row r="54" spans="1:11" x14ac:dyDescent="0.2">
      <c r="D54" s="6"/>
    </row>
    <row r="55" spans="1:11" x14ac:dyDescent="0.2">
      <c r="D55" s="6"/>
    </row>
    <row r="56" spans="1:11" x14ac:dyDescent="0.2">
      <c r="D56" s="6"/>
    </row>
    <row r="57" spans="1:11" x14ac:dyDescent="0.2">
      <c r="D57" s="6"/>
    </row>
    <row r="58" spans="1:11" x14ac:dyDescent="0.2">
      <c r="D58" s="6"/>
    </row>
    <row r="59" spans="1:11" x14ac:dyDescent="0.2">
      <c r="D59" s="6"/>
    </row>
    <row r="60" spans="1:11" x14ac:dyDescent="0.2">
      <c r="D60" s="6"/>
    </row>
    <row r="61" spans="1:11" x14ac:dyDescent="0.2">
      <c r="D61" s="6"/>
    </row>
    <row r="62" spans="1:11" x14ac:dyDescent="0.2">
      <c r="D62" s="6"/>
    </row>
    <row r="63" spans="1:11" x14ac:dyDescent="0.2">
      <c r="D63" s="6"/>
    </row>
    <row r="64" spans="1:11"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8C06-7401-4886-A803-38C74286CECF}">
  <sheetPr>
    <tabColor rgb="FFFFC000"/>
    <outlinePr summaryBelow="0"/>
  </sheetPr>
  <dimension ref="A1:K4999"/>
  <sheetViews>
    <sheetView workbookViewId="0">
      <pane ySplit="7" topLeftCell="A346" activePane="bottomLeft" state="frozen"/>
      <selection pane="bottomLeft" activeCell="R3" sqref="R3"/>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11" width="12.7109375" customWidth="1"/>
  </cols>
  <sheetData>
    <row r="1" spans="1:11" ht="15.75" customHeight="1" x14ac:dyDescent="0.25">
      <c r="A1" s="343" t="s">
        <v>169</v>
      </c>
      <c r="B1" s="343"/>
      <c r="C1" s="343"/>
      <c r="D1" s="343"/>
      <c r="E1" s="343"/>
      <c r="F1" s="343"/>
      <c r="G1" s="343"/>
    </row>
    <row r="2" spans="1:11" ht="24.95" customHeight="1" x14ac:dyDescent="0.2">
      <c r="A2" s="127" t="s">
        <v>2</v>
      </c>
      <c r="B2" s="167" t="s">
        <v>9787</v>
      </c>
      <c r="C2" s="344" t="s">
        <v>15</v>
      </c>
      <c r="D2" s="345"/>
      <c r="E2" s="345"/>
      <c r="F2" s="345"/>
      <c r="G2" s="346"/>
    </row>
    <row r="3" spans="1:11" ht="24.95" customHeight="1" x14ac:dyDescent="0.2">
      <c r="A3" s="127" t="s">
        <v>3</v>
      </c>
      <c r="B3" s="167" t="s">
        <v>10373</v>
      </c>
      <c r="C3" s="344" t="s">
        <v>10374</v>
      </c>
      <c r="D3" s="345"/>
      <c r="E3" s="345"/>
      <c r="F3" s="345"/>
      <c r="G3" s="346"/>
    </row>
    <row r="4" spans="1:11" ht="24.95" customHeight="1" x14ac:dyDescent="0.2">
      <c r="A4" s="128" t="s">
        <v>4</v>
      </c>
      <c r="B4" s="168" t="s">
        <v>10854</v>
      </c>
      <c r="C4" s="347" t="s">
        <v>10855</v>
      </c>
      <c r="D4" s="348"/>
      <c r="E4" s="348"/>
      <c r="F4" s="348"/>
      <c r="G4" s="349"/>
    </row>
    <row r="5" spans="1:11" x14ac:dyDescent="0.2">
      <c r="D5" s="6"/>
    </row>
    <row r="6" spans="1:11" ht="38.25" x14ac:dyDescent="0.2">
      <c r="A6" s="129" t="s">
        <v>127</v>
      </c>
      <c r="B6" s="130" t="s">
        <v>128</v>
      </c>
      <c r="C6" s="130" t="s">
        <v>129</v>
      </c>
      <c r="D6" s="131" t="s">
        <v>130</v>
      </c>
      <c r="E6" s="129" t="s">
        <v>131</v>
      </c>
      <c r="F6" s="132" t="s">
        <v>132</v>
      </c>
      <c r="G6" s="129" t="s">
        <v>11</v>
      </c>
      <c r="H6" s="133" t="s">
        <v>137</v>
      </c>
      <c r="I6" s="133" t="s">
        <v>138</v>
      </c>
      <c r="J6" s="133" t="s">
        <v>139</v>
      </c>
      <c r="K6" s="133" t="s">
        <v>140</v>
      </c>
    </row>
    <row r="7" spans="1:11" hidden="1" x14ac:dyDescent="0.2">
      <c r="A7" s="1"/>
      <c r="B7" s="2"/>
      <c r="C7" s="2"/>
      <c r="D7" s="4"/>
      <c r="E7" s="25"/>
      <c r="F7" s="26"/>
      <c r="G7" s="26"/>
      <c r="H7" s="25"/>
      <c r="I7" s="25"/>
      <c r="J7" s="25"/>
      <c r="K7" s="25"/>
    </row>
    <row r="8" spans="1:11" x14ac:dyDescent="0.2">
      <c r="A8" s="36" t="s">
        <v>148</v>
      </c>
      <c r="B8" s="37" t="s">
        <v>10377</v>
      </c>
      <c r="C8" s="58" t="s">
        <v>10378</v>
      </c>
      <c r="D8" s="38"/>
      <c r="E8" s="39"/>
      <c r="F8" s="40"/>
      <c r="G8" s="40">
        <f>SUM(G9:G144)</f>
        <v>0</v>
      </c>
      <c r="H8" s="39"/>
      <c r="I8" s="39">
        <f>SUM(I9:I144)</f>
        <v>0</v>
      </c>
      <c r="J8" s="39"/>
      <c r="K8" s="39">
        <f>SUM(K9:K144)</f>
        <v>0</v>
      </c>
    </row>
    <row r="9" spans="1:11" ht="33.75" outlineLevel="1" x14ac:dyDescent="0.2">
      <c r="A9" s="43">
        <v>1</v>
      </c>
      <c r="B9" s="44" t="s">
        <v>10379</v>
      </c>
      <c r="C9" s="59" t="s">
        <v>10856</v>
      </c>
      <c r="D9" s="45" t="s">
        <v>165</v>
      </c>
      <c r="E9" s="46">
        <v>1</v>
      </c>
      <c r="F9" s="47">
        <v>0</v>
      </c>
      <c r="G9" s="48">
        <f>ROUND(E9*F9,2)</f>
        <v>0</v>
      </c>
      <c r="H9" s="46">
        <v>0</v>
      </c>
      <c r="I9" s="46">
        <f>ROUND(E9*H9,2)</f>
        <v>0</v>
      </c>
      <c r="J9" s="46">
        <v>0</v>
      </c>
      <c r="K9" s="46">
        <f>ROUND(E9*J9,2)</f>
        <v>0</v>
      </c>
    </row>
    <row r="10" spans="1:11" outlineLevel="1" x14ac:dyDescent="0.2">
      <c r="A10" s="135"/>
      <c r="B10" s="136"/>
      <c r="C10" s="363" t="s">
        <v>10421</v>
      </c>
      <c r="D10" s="364"/>
      <c r="E10" s="364"/>
      <c r="F10" s="364"/>
      <c r="G10" s="364"/>
      <c r="H10" s="140"/>
      <c r="I10" s="140"/>
      <c r="J10" s="140"/>
      <c r="K10" s="140"/>
    </row>
    <row r="11" spans="1:11" outlineLevel="1" x14ac:dyDescent="0.2">
      <c r="A11" s="135"/>
      <c r="B11" s="136"/>
      <c r="C11" s="361" t="s">
        <v>10382</v>
      </c>
      <c r="D11" s="362"/>
      <c r="E11" s="362"/>
      <c r="F11" s="362"/>
      <c r="G11" s="362"/>
      <c r="H11" s="140"/>
      <c r="I11" s="140"/>
      <c r="J11" s="140"/>
      <c r="K11" s="140"/>
    </row>
    <row r="12" spans="1:11" outlineLevel="1" x14ac:dyDescent="0.2">
      <c r="A12" s="135"/>
      <c r="B12" s="136"/>
      <c r="C12" s="361" t="s">
        <v>10422</v>
      </c>
      <c r="D12" s="362"/>
      <c r="E12" s="362"/>
      <c r="F12" s="362"/>
      <c r="G12" s="362"/>
      <c r="H12" s="140"/>
      <c r="I12" s="140"/>
      <c r="J12" s="140"/>
      <c r="K12" s="140"/>
    </row>
    <row r="13" spans="1:11" outlineLevel="1" x14ac:dyDescent="0.2">
      <c r="A13" s="135"/>
      <c r="B13" s="136"/>
      <c r="C13" s="361" t="s">
        <v>10423</v>
      </c>
      <c r="D13" s="362"/>
      <c r="E13" s="362"/>
      <c r="F13" s="362"/>
      <c r="G13" s="362"/>
      <c r="H13" s="140"/>
      <c r="I13" s="140"/>
      <c r="J13" s="140"/>
      <c r="K13" s="140"/>
    </row>
    <row r="14" spans="1:11" outlineLevel="1" x14ac:dyDescent="0.2">
      <c r="A14" s="135"/>
      <c r="B14" s="136"/>
      <c r="C14" s="361" t="s">
        <v>10386</v>
      </c>
      <c r="D14" s="362"/>
      <c r="E14" s="362"/>
      <c r="F14" s="362"/>
      <c r="G14" s="362"/>
      <c r="H14" s="140"/>
      <c r="I14" s="140"/>
      <c r="J14" s="140"/>
      <c r="K14" s="140"/>
    </row>
    <row r="15" spans="1:11" outlineLevel="1" x14ac:dyDescent="0.2">
      <c r="A15" s="135"/>
      <c r="B15" s="136"/>
      <c r="C15" s="361" t="s">
        <v>10424</v>
      </c>
      <c r="D15" s="362"/>
      <c r="E15" s="362"/>
      <c r="F15" s="362"/>
      <c r="G15" s="362"/>
      <c r="H15" s="140"/>
      <c r="I15" s="140"/>
      <c r="J15" s="140"/>
      <c r="K15" s="140"/>
    </row>
    <row r="16" spans="1:11" outlineLevel="1" x14ac:dyDescent="0.2">
      <c r="A16" s="135"/>
      <c r="B16" s="136"/>
      <c r="C16" s="361" t="s">
        <v>10425</v>
      </c>
      <c r="D16" s="362"/>
      <c r="E16" s="362"/>
      <c r="F16" s="362"/>
      <c r="G16" s="362"/>
      <c r="H16" s="140"/>
      <c r="I16" s="140"/>
      <c r="J16" s="140"/>
      <c r="K16" s="140"/>
    </row>
    <row r="17" spans="1:11" outlineLevel="1" x14ac:dyDescent="0.2">
      <c r="A17" s="135"/>
      <c r="B17" s="136"/>
      <c r="C17" s="361" t="s">
        <v>10426</v>
      </c>
      <c r="D17" s="362"/>
      <c r="E17" s="362"/>
      <c r="F17" s="362"/>
      <c r="G17" s="362"/>
      <c r="H17" s="140"/>
      <c r="I17" s="140"/>
      <c r="J17" s="140"/>
      <c r="K17" s="140"/>
    </row>
    <row r="18" spans="1:11" outlineLevel="1" x14ac:dyDescent="0.2">
      <c r="A18" s="51">
        <v>2</v>
      </c>
      <c r="B18" s="52" t="s">
        <v>10387</v>
      </c>
      <c r="C18" s="60" t="s">
        <v>10427</v>
      </c>
      <c r="D18" s="53" t="s">
        <v>165</v>
      </c>
      <c r="E18" s="54">
        <v>4</v>
      </c>
      <c r="F18" s="55">
        <v>0</v>
      </c>
      <c r="G18" s="56">
        <f t="shared" ref="G18:G39" si="0">ROUND(E18*F18,2)</f>
        <v>0</v>
      </c>
      <c r="H18" s="54">
        <v>0</v>
      </c>
      <c r="I18" s="54">
        <f t="shared" ref="I18:I39" si="1">ROUND(E18*H18,2)</f>
        <v>0</v>
      </c>
      <c r="J18" s="54">
        <v>0</v>
      </c>
      <c r="K18" s="54">
        <f t="shared" ref="K18:K39" si="2">ROUND(E18*J18,2)</f>
        <v>0</v>
      </c>
    </row>
    <row r="19" spans="1:11" outlineLevel="1" x14ac:dyDescent="0.2">
      <c r="A19" s="51">
        <v>3</v>
      </c>
      <c r="B19" s="52" t="s">
        <v>10387</v>
      </c>
      <c r="C19" s="60" t="s">
        <v>10428</v>
      </c>
      <c r="D19" s="53" t="s">
        <v>165</v>
      </c>
      <c r="E19" s="54">
        <v>2</v>
      </c>
      <c r="F19" s="55">
        <v>0</v>
      </c>
      <c r="G19" s="56">
        <f t="shared" si="0"/>
        <v>0</v>
      </c>
      <c r="H19" s="54">
        <v>0</v>
      </c>
      <c r="I19" s="54">
        <f t="shared" si="1"/>
        <v>0</v>
      </c>
      <c r="J19" s="54">
        <v>0</v>
      </c>
      <c r="K19" s="54">
        <f t="shared" si="2"/>
        <v>0</v>
      </c>
    </row>
    <row r="20" spans="1:11" outlineLevel="1" x14ac:dyDescent="0.2">
      <c r="A20" s="51">
        <v>4</v>
      </c>
      <c r="B20" s="52" t="s">
        <v>10392</v>
      </c>
      <c r="C20" s="60" t="s">
        <v>10468</v>
      </c>
      <c r="D20" s="53" t="s">
        <v>165</v>
      </c>
      <c r="E20" s="54">
        <v>1</v>
      </c>
      <c r="F20" s="55">
        <v>0</v>
      </c>
      <c r="G20" s="56">
        <f t="shared" si="0"/>
        <v>0</v>
      </c>
      <c r="H20" s="54">
        <v>0</v>
      </c>
      <c r="I20" s="54">
        <f t="shared" si="1"/>
        <v>0</v>
      </c>
      <c r="J20" s="54">
        <v>0</v>
      </c>
      <c r="K20" s="54">
        <f t="shared" si="2"/>
        <v>0</v>
      </c>
    </row>
    <row r="21" spans="1:11" outlineLevel="1" x14ac:dyDescent="0.2">
      <c r="A21" s="51">
        <v>5</v>
      </c>
      <c r="B21" s="52" t="s">
        <v>10857</v>
      </c>
      <c r="C21" s="60" t="s">
        <v>10431</v>
      </c>
      <c r="D21" s="53" t="s">
        <v>165</v>
      </c>
      <c r="E21" s="54">
        <v>1</v>
      </c>
      <c r="F21" s="55">
        <v>0</v>
      </c>
      <c r="G21" s="56">
        <f t="shared" si="0"/>
        <v>0</v>
      </c>
      <c r="H21" s="54">
        <v>0</v>
      </c>
      <c r="I21" s="54">
        <f t="shared" si="1"/>
        <v>0</v>
      </c>
      <c r="J21" s="54">
        <v>0</v>
      </c>
      <c r="K21" s="54">
        <f t="shared" si="2"/>
        <v>0</v>
      </c>
    </row>
    <row r="22" spans="1:11" outlineLevel="1" x14ac:dyDescent="0.2">
      <c r="A22" s="51">
        <v>6</v>
      </c>
      <c r="B22" s="52" t="s">
        <v>10398</v>
      </c>
      <c r="C22" s="60" t="s">
        <v>10468</v>
      </c>
      <c r="D22" s="53" t="s">
        <v>165</v>
      </c>
      <c r="E22" s="54">
        <v>1</v>
      </c>
      <c r="F22" s="55">
        <v>0</v>
      </c>
      <c r="G22" s="56">
        <f t="shared" si="0"/>
        <v>0</v>
      </c>
      <c r="H22" s="54">
        <v>0</v>
      </c>
      <c r="I22" s="54">
        <f t="shared" si="1"/>
        <v>0</v>
      </c>
      <c r="J22" s="54">
        <v>0</v>
      </c>
      <c r="K22" s="54">
        <f t="shared" si="2"/>
        <v>0</v>
      </c>
    </row>
    <row r="23" spans="1:11" outlineLevel="1" x14ac:dyDescent="0.2">
      <c r="A23" s="51">
        <v>7</v>
      </c>
      <c r="B23" s="52" t="s">
        <v>10858</v>
      </c>
      <c r="C23" s="60" t="s">
        <v>10431</v>
      </c>
      <c r="D23" s="53" t="s">
        <v>165</v>
      </c>
      <c r="E23" s="54">
        <v>1</v>
      </c>
      <c r="F23" s="55">
        <v>0</v>
      </c>
      <c r="G23" s="56">
        <f t="shared" si="0"/>
        <v>0</v>
      </c>
      <c r="H23" s="54">
        <v>0</v>
      </c>
      <c r="I23" s="54">
        <f t="shared" si="1"/>
        <v>0</v>
      </c>
      <c r="J23" s="54">
        <v>0</v>
      </c>
      <c r="K23" s="54">
        <f t="shared" si="2"/>
        <v>0</v>
      </c>
    </row>
    <row r="24" spans="1:11" outlineLevel="1" x14ac:dyDescent="0.2">
      <c r="A24" s="51">
        <v>8</v>
      </c>
      <c r="B24" s="52" t="s">
        <v>10407</v>
      </c>
      <c r="C24" s="60" t="s">
        <v>10468</v>
      </c>
      <c r="D24" s="53" t="s">
        <v>165</v>
      </c>
      <c r="E24" s="54">
        <v>1</v>
      </c>
      <c r="F24" s="55">
        <v>0</v>
      </c>
      <c r="G24" s="56">
        <f t="shared" si="0"/>
        <v>0</v>
      </c>
      <c r="H24" s="54">
        <v>0</v>
      </c>
      <c r="I24" s="54">
        <f t="shared" si="1"/>
        <v>0</v>
      </c>
      <c r="J24" s="54">
        <v>0</v>
      </c>
      <c r="K24" s="54">
        <f t="shared" si="2"/>
        <v>0</v>
      </c>
    </row>
    <row r="25" spans="1:11" outlineLevel="1" x14ac:dyDescent="0.2">
      <c r="A25" s="51">
        <v>9</v>
      </c>
      <c r="B25" s="52" t="s">
        <v>10859</v>
      </c>
      <c r="C25" s="60" t="s">
        <v>10431</v>
      </c>
      <c r="D25" s="53" t="s">
        <v>165</v>
      </c>
      <c r="E25" s="54">
        <v>1</v>
      </c>
      <c r="F25" s="55">
        <v>0</v>
      </c>
      <c r="G25" s="56">
        <f t="shared" si="0"/>
        <v>0</v>
      </c>
      <c r="H25" s="54">
        <v>0</v>
      </c>
      <c r="I25" s="54">
        <f t="shared" si="1"/>
        <v>0</v>
      </c>
      <c r="J25" s="54">
        <v>0</v>
      </c>
      <c r="K25" s="54">
        <f t="shared" si="2"/>
        <v>0</v>
      </c>
    </row>
    <row r="26" spans="1:11" outlineLevel="1" x14ac:dyDescent="0.2">
      <c r="A26" s="51">
        <v>10</v>
      </c>
      <c r="B26" s="52" t="s">
        <v>10408</v>
      </c>
      <c r="C26" s="60" t="s">
        <v>10468</v>
      </c>
      <c r="D26" s="53" t="s">
        <v>165</v>
      </c>
      <c r="E26" s="54">
        <v>1</v>
      </c>
      <c r="F26" s="55">
        <v>0</v>
      </c>
      <c r="G26" s="56">
        <f t="shared" si="0"/>
        <v>0</v>
      </c>
      <c r="H26" s="54">
        <v>0</v>
      </c>
      <c r="I26" s="54">
        <f t="shared" si="1"/>
        <v>0</v>
      </c>
      <c r="J26" s="54">
        <v>0</v>
      </c>
      <c r="K26" s="54">
        <f t="shared" si="2"/>
        <v>0</v>
      </c>
    </row>
    <row r="27" spans="1:11" outlineLevel="1" x14ac:dyDescent="0.2">
      <c r="A27" s="51">
        <v>11</v>
      </c>
      <c r="B27" s="52" t="s">
        <v>10860</v>
      </c>
      <c r="C27" s="60" t="s">
        <v>10431</v>
      </c>
      <c r="D27" s="53" t="s">
        <v>165</v>
      </c>
      <c r="E27" s="54">
        <v>1</v>
      </c>
      <c r="F27" s="55">
        <v>0</v>
      </c>
      <c r="G27" s="56">
        <f t="shared" si="0"/>
        <v>0</v>
      </c>
      <c r="H27" s="54">
        <v>0</v>
      </c>
      <c r="I27" s="54">
        <f t="shared" si="1"/>
        <v>0</v>
      </c>
      <c r="J27" s="54">
        <v>0</v>
      </c>
      <c r="K27" s="54">
        <f t="shared" si="2"/>
        <v>0</v>
      </c>
    </row>
    <row r="28" spans="1:11" outlineLevel="1" x14ac:dyDescent="0.2">
      <c r="A28" s="51">
        <v>12</v>
      </c>
      <c r="B28" s="52" t="s">
        <v>10411</v>
      </c>
      <c r="C28" s="60" t="s">
        <v>10468</v>
      </c>
      <c r="D28" s="53" t="s">
        <v>165</v>
      </c>
      <c r="E28" s="54">
        <v>1</v>
      </c>
      <c r="F28" s="55">
        <v>0</v>
      </c>
      <c r="G28" s="56">
        <f t="shared" si="0"/>
        <v>0</v>
      </c>
      <c r="H28" s="54">
        <v>0</v>
      </c>
      <c r="I28" s="54">
        <f t="shared" si="1"/>
        <v>0</v>
      </c>
      <c r="J28" s="54">
        <v>0</v>
      </c>
      <c r="K28" s="54">
        <f t="shared" si="2"/>
        <v>0</v>
      </c>
    </row>
    <row r="29" spans="1:11" outlineLevel="1" x14ac:dyDescent="0.2">
      <c r="A29" s="51">
        <v>13</v>
      </c>
      <c r="B29" s="52" t="s">
        <v>10861</v>
      </c>
      <c r="C29" s="60" t="s">
        <v>10431</v>
      </c>
      <c r="D29" s="53" t="s">
        <v>165</v>
      </c>
      <c r="E29" s="54">
        <v>1</v>
      </c>
      <c r="F29" s="55">
        <v>0</v>
      </c>
      <c r="G29" s="56">
        <f t="shared" si="0"/>
        <v>0</v>
      </c>
      <c r="H29" s="54">
        <v>0</v>
      </c>
      <c r="I29" s="54">
        <f t="shared" si="1"/>
        <v>0</v>
      </c>
      <c r="J29" s="54">
        <v>0</v>
      </c>
      <c r="K29" s="54">
        <f t="shared" si="2"/>
        <v>0</v>
      </c>
    </row>
    <row r="30" spans="1:11" outlineLevel="1" x14ac:dyDescent="0.2">
      <c r="A30" s="51">
        <v>14</v>
      </c>
      <c r="B30" s="52" t="s">
        <v>10412</v>
      </c>
      <c r="C30" s="60" t="s">
        <v>10468</v>
      </c>
      <c r="D30" s="53" t="s">
        <v>165</v>
      </c>
      <c r="E30" s="54">
        <v>1</v>
      </c>
      <c r="F30" s="55">
        <v>0</v>
      </c>
      <c r="G30" s="56">
        <f t="shared" si="0"/>
        <v>0</v>
      </c>
      <c r="H30" s="54">
        <v>0</v>
      </c>
      <c r="I30" s="54">
        <f t="shared" si="1"/>
        <v>0</v>
      </c>
      <c r="J30" s="54">
        <v>0</v>
      </c>
      <c r="K30" s="54">
        <f t="shared" si="2"/>
        <v>0</v>
      </c>
    </row>
    <row r="31" spans="1:11" outlineLevel="1" x14ac:dyDescent="0.2">
      <c r="A31" s="51">
        <v>15</v>
      </c>
      <c r="B31" s="52" t="s">
        <v>10862</v>
      </c>
      <c r="C31" s="60" t="s">
        <v>10431</v>
      </c>
      <c r="D31" s="53" t="s">
        <v>165</v>
      </c>
      <c r="E31" s="54">
        <v>1</v>
      </c>
      <c r="F31" s="55">
        <v>0</v>
      </c>
      <c r="G31" s="56">
        <f t="shared" si="0"/>
        <v>0</v>
      </c>
      <c r="H31" s="54">
        <v>0</v>
      </c>
      <c r="I31" s="54">
        <f t="shared" si="1"/>
        <v>0</v>
      </c>
      <c r="J31" s="54">
        <v>0</v>
      </c>
      <c r="K31" s="54">
        <f t="shared" si="2"/>
        <v>0</v>
      </c>
    </row>
    <row r="32" spans="1:11" outlineLevel="1" x14ac:dyDescent="0.2">
      <c r="A32" s="51">
        <v>16</v>
      </c>
      <c r="B32" s="52" t="s">
        <v>10413</v>
      </c>
      <c r="C32" s="60" t="s">
        <v>10468</v>
      </c>
      <c r="D32" s="53" t="s">
        <v>165</v>
      </c>
      <c r="E32" s="54">
        <v>1</v>
      </c>
      <c r="F32" s="55">
        <v>0</v>
      </c>
      <c r="G32" s="56">
        <f t="shared" si="0"/>
        <v>0</v>
      </c>
      <c r="H32" s="54">
        <v>0</v>
      </c>
      <c r="I32" s="54">
        <f t="shared" si="1"/>
        <v>0</v>
      </c>
      <c r="J32" s="54">
        <v>0</v>
      </c>
      <c r="K32" s="54">
        <f t="shared" si="2"/>
        <v>0</v>
      </c>
    </row>
    <row r="33" spans="1:11" outlineLevel="1" x14ac:dyDescent="0.2">
      <c r="A33" s="51">
        <v>17</v>
      </c>
      <c r="B33" s="52" t="s">
        <v>10863</v>
      </c>
      <c r="C33" s="60" t="s">
        <v>10431</v>
      </c>
      <c r="D33" s="53" t="s">
        <v>165</v>
      </c>
      <c r="E33" s="54">
        <v>1</v>
      </c>
      <c r="F33" s="55">
        <v>0</v>
      </c>
      <c r="G33" s="56">
        <f t="shared" si="0"/>
        <v>0</v>
      </c>
      <c r="H33" s="54">
        <v>0</v>
      </c>
      <c r="I33" s="54">
        <f t="shared" si="1"/>
        <v>0</v>
      </c>
      <c r="J33" s="54">
        <v>0</v>
      </c>
      <c r="K33" s="54">
        <f t="shared" si="2"/>
        <v>0</v>
      </c>
    </row>
    <row r="34" spans="1:11" outlineLevel="1" x14ac:dyDescent="0.2">
      <c r="A34" s="51">
        <v>18</v>
      </c>
      <c r="B34" s="52" t="s">
        <v>10414</v>
      </c>
      <c r="C34" s="60" t="s">
        <v>10468</v>
      </c>
      <c r="D34" s="53" t="s">
        <v>165</v>
      </c>
      <c r="E34" s="54">
        <v>1</v>
      </c>
      <c r="F34" s="55">
        <v>0</v>
      </c>
      <c r="G34" s="56">
        <f t="shared" si="0"/>
        <v>0</v>
      </c>
      <c r="H34" s="54">
        <v>0</v>
      </c>
      <c r="I34" s="54">
        <f t="shared" si="1"/>
        <v>0</v>
      </c>
      <c r="J34" s="54">
        <v>0</v>
      </c>
      <c r="K34" s="54">
        <f t="shared" si="2"/>
        <v>0</v>
      </c>
    </row>
    <row r="35" spans="1:11" outlineLevel="1" x14ac:dyDescent="0.2">
      <c r="A35" s="51">
        <v>19</v>
      </c>
      <c r="B35" s="52" t="s">
        <v>10418</v>
      </c>
      <c r="C35" s="60" t="s">
        <v>10431</v>
      </c>
      <c r="D35" s="53" t="s">
        <v>165</v>
      </c>
      <c r="E35" s="54">
        <v>1</v>
      </c>
      <c r="F35" s="55">
        <v>0</v>
      </c>
      <c r="G35" s="56">
        <f t="shared" si="0"/>
        <v>0</v>
      </c>
      <c r="H35" s="54">
        <v>0</v>
      </c>
      <c r="I35" s="54">
        <f t="shared" si="1"/>
        <v>0</v>
      </c>
      <c r="J35" s="54">
        <v>0</v>
      </c>
      <c r="K35" s="54">
        <f t="shared" si="2"/>
        <v>0</v>
      </c>
    </row>
    <row r="36" spans="1:11" outlineLevel="1" x14ac:dyDescent="0.2">
      <c r="A36" s="51">
        <v>20</v>
      </c>
      <c r="B36" s="52" t="s">
        <v>9704</v>
      </c>
      <c r="C36" s="60" t="s">
        <v>10437</v>
      </c>
      <c r="D36" s="53" t="s">
        <v>165</v>
      </c>
      <c r="E36" s="54">
        <v>1</v>
      </c>
      <c r="F36" s="55">
        <v>0</v>
      </c>
      <c r="G36" s="56">
        <f t="shared" si="0"/>
        <v>0</v>
      </c>
      <c r="H36" s="54">
        <v>0</v>
      </c>
      <c r="I36" s="54">
        <f t="shared" si="1"/>
        <v>0</v>
      </c>
      <c r="J36" s="54">
        <v>0</v>
      </c>
      <c r="K36" s="54">
        <f t="shared" si="2"/>
        <v>0</v>
      </c>
    </row>
    <row r="37" spans="1:11" outlineLevel="1" x14ac:dyDescent="0.2">
      <c r="A37" s="51">
        <v>21</v>
      </c>
      <c r="B37" s="52" t="s">
        <v>9706</v>
      </c>
      <c r="C37" s="60" t="s">
        <v>10437</v>
      </c>
      <c r="D37" s="53" t="s">
        <v>165</v>
      </c>
      <c r="E37" s="54">
        <v>1</v>
      </c>
      <c r="F37" s="55">
        <v>0</v>
      </c>
      <c r="G37" s="56">
        <f t="shared" si="0"/>
        <v>0</v>
      </c>
      <c r="H37" s="54">
        <v>0</v>
      </c>
      <c r="I37" s="54">
        <f t="shared" si="1"/>
        <v>0</v>
      </c>
      <c r="J37" s="54">
        <v>0</v>
      </c>
      <c r="K37" s="54">
        <f t="shared" si="2"/>
        <v>0</v>
      </c>
    </row>
    <row r="38" spans="1:11" outlineLevel="1" x14ac:dyDescent="0.2">
      <c r="A38" s="51">
        <v>22</v>
      </c>
      <c r="B38" s="52" t="s">
        <v>9708</v>
      </c>
      <c r="C38" s="60" t="s">
        <v>10437</v>
      </c>
      <c r="D38" s="53" t="s">
        <v>165</v>
      </c>
      <c r="E38" s="54">
        <v>1</v>
      </c>
      <c r="F38" s="55">
        <v>0</v>
      </c>
      <c r="G38" s="56">
        <f t="shared" si="0"/>
        <v>0</v>
      </c>
      <c r="H38" s="54">
        <v>0</v>
      </c>
      <c r="I38" s="54">
        <f t="shared" si="1"/>
        <v>0</v>
      </c>
      <c r="J38" s="54">
        <v>0</v>
      </c>
      <c r="K38" s="54">
        <f t="shared" si="2"/>
        <v>0</v>
      </c>
    </row>
    <row r="39" spans="1:11" ht="33.75" outlineLevel="1" x14ac:dyDescent="0.2">
      <c r="A39" s="43">
        <v>23</v>
      </c>
      <c r="B39" s="44" t="s">
        <v>9710</v>
      </c>
      <c r="C39" s="59" t="s">
        <v>10864</v>
      </c>
      <c r="D39" s="45" t="s">
        <v>165</v>
      </c>
      <c r="E39" s="46">
        <v>1</v>
      </c>
      <c r="F39" s="47">
        <v>0</v>
      </c>
      <c r="G39" s="48">
        <f t="shared" si="0"/>
        <v>0</v>
      </c>
      <c r="H39" s="46">
        <v>0</v>
      </c>
      <c r="I39" s="46">
        <f t="shared" si="1"/>
        <v>0</v>
      </c>
      <c r="J39" s="46">
        <v>0</v>
      </c>
      <c r="K39" s="46">
        <f t="shared" si="2"/>
        <v>0</v>
      </c>
    </row>
    <row r="40" spans="1:11" outlineLevel="1" x14ac:dyDescent="0.2">
      <c r="A40" s="135"/>
      <c r="B40" s="136"/>
      <c r="C40" s="363" t="s">
        <v>10421</v>
      </c>
      <c r="D40" s="364"/>
      <c r="E40" s="364"/>
      <c r="F40" s="364"/>
      <c r="G40" s="364"/>
      <c r="H40" s="140"/>
      <c r="I40" s="140"/>
      <c r="J40" s="140"/>
      <c r="K40" s="140"/>
    </row>
    <row r="41" spans="1:11" outlineLevel="1" x14ac:dyDescent="0.2">
      <c r="A41" s="135"/>
      <c r="B41" s="136"/>
      <c r="C41" s="361" t="s">
        <v>10382</v>
      </c>
      <c r="D41" s="362"/>
      <c r="E41" s="362"/>
      <c r="F41" s="362"/>
      <c r="G41" s="362"/>
      <c r="H41" s="140"/>
      <c r="I41" s="140"/>
      <c r="J41" s="140"/>
      <c r="K41" s="140"/>
    </row>
    <row r="42" spans="1:11" outlineLevel="1" x14ac:dyDescent="0.2">
      <c r="A42" s="135"/>
      <c r="B42" s="136"/>
      <c r="C42" s="361" t="s">
        <v>10422</v>
      </c>
      <c r="D42" s="362"/>
      <c r="E42" s="362"/>
      <c r="F42" s="362"/>
      <c r="G42" s="362"/>
      <c r="H42" s="140"/>
      <c r="I42" s="140"/>
      <c r="J42" s="140"/>
      <c r="K42" s="140"/>
    </row>
    <row r="43" spans="1:11" outlineLevel="1" x14ac:dyDescent="0.2">
      <c r="A43" s="135"/>
      <c r="B43" s="136"/>
      <c r="C43" s="361" t="s">
        <v>10423</v>
      </c>
      <c r="D43" s="362"/>
      <c r="E43" s="362"/>
      <c r="F43" s="362"/>
      <c r="G43" s="362"/>
      <c r="H43" s="140"/>
      <c r="I43" s="140"/>
      <c r="J43" s="140"/>
      <c r="K43" s="140"/>
    </row>
    <row r="44" spans="1:11" outlineLevel="1" x14ac:dyDescent="0.2">
      <c r="A44" s="135"/>
      <c r="B44" s="136"/>
      <c r="C44" s="361" t="s">
        <v>10386</v>
      </c>
      <c r="D44" s="362"/>
      <c r="E44" s="362"/>
      <c r="F44" s="362"/>
      <c r="G44" s="362"/>
      <c r="H44" s="140"/>
      <c r="I44" s="140"/>
      <c r="J44" s="140"/>
      <c r="K44" s="140"/>
    </row>
    <row r="45" spans="1:11" outlineLevel="1" x14ac:dyDescent="0.2">
      <c r="A45" s="135"/>
      <c r="B45" s="136"/>
      <c r="C45" s="361" t="s">
        <v>10424</v>
      </c>
      <c r="D45" s="362"/>
      <c r="E45" s="362"/>
      <c r="F45" s="362"/>
      <c r="G45" s="362"/>
      <c r="H45" s="140"/>
      <c r="I45" s="140"/>
      <c r="J45" s="140"/>
      <c r="K45" s="140"/>
    </row>
    <row r="46" spans="1:11" outlineLevel="1" x14ac:dyDescent="0.2">
      <c r="A46" s="135"/>
      <c r="B46" s="136"/>
      <c r="C46" s="361" t="s">
        <v>10425</v>
      </c>
      <c r="D46" s="362"/>
      <c r="E46" s="362"/>
      <c r="F46" s="362"/>
      <c r="G46" s="362"/>
      <c r="H46" s="140"/>
      <c r="I46" s="140"/>
      <c r="J46" s="140"/>
      <c r="K46" s="140"/>
    </row>
    <row r="47" spans="1:11" outlineLevel="1" x14ac:dyDescent="0.2">
      <c r="A47" s="135"/>
      <c r="B47" s="136"/>
      <c r="C47" s="361" t="s">
        <v>10426</v>
      </c>
      <c r="D47" s="362"/>
      <c r="E47" s="362"/>
      <c r="F47" s="362"/>
      <c r="G47" s="362"/>
      <c r="H47" s="140"/>
      <c r="I47" s="140"/>
      <c r="J47" s="140"/>
      <c r="K47" s="140"/>
    </row>
    <row r="48" spans="1:11" outlineLevel="1" x14ac:dyDescent="0.2">
      <c r="A48" s="51">
        <v>24</v>
      </c>
      <c r="B48" s="52" t="s">
        <v>10387</v>
      </c>
      <c r="C48" s="60" t="s">
        <v>10427</v>
      </c>
      <c r="D48" s="53" t="s">
        <v>165</v>
      </c>
      <c r="E48" s="54">
        <v>4</v>
      </c>
      <c r="F48" s="55">
        <v>0</v>
      </c>
      <c r="G48" s="56">
        <f t="shared" ref="G48:G61" si="3">ROUND(E48*F48,2)</f>
        <v>0</v>
      </c>
      <c r="H48" s="54">
        <v>0</v>
      </c>
      <c r="I48" s="54">
        <f t="shared" ref="I48:I61" si="4">ROUND(E48*H48,2)</f>
        <v>0</v>
      </c>
      <c r="J48" s="54">
        <v>0</v>
      </c>
      <c r="K48" s="54">
        <f t="shared" ref="K48:K61" si="5">ROUND(E48*J48,2)</f>
        <v>0</v>
      </c>
    </row>
    <row r="49" spans="1:11" outlineLevel="1" x14ac:dyDescent="0.2">
      <c r="A49" s="51">
        <v>25</v>
      </c>
      <c r="B49" s="52" t="s">
        <v>10387</v>
      </c>
      <c r="C49" s="60" t="s">
        <v>10428</v>
      </c>
      <c r="D49" s="53" t="s">
        <v>165</v>
      </c>
      <c r="E49" s="54">
        <v>2</v>
      </c>
      <c r="F49" s="55">
        <v>0</v>
      </c>
      <c r="G49" s="56">
        <f t="shared" si="3"/>
        <v>0</v>
      </c>
      <c r="H49" s="54">
        <v>0</v>
      </c>
      <c r="I49" s="54">
        <f t="shared" si="4"/>
        <v>0</v>
      </c>
      <c r="J49" s="54">
        <v>0</v>
      </c>
      <c r="K49" s="54">
        <f t="shared" si="5"/>
        <v>0</v>
      </c>
    </row>
    <row r="50" spans="1:11" outlineLevel="1" x14ac:dyDescent="0.2">
      <c r="A50" s="51">
        <v>26</v>
      </c>
      <c r="B50" s="52" t="s">
        <v>9712</v>
      </c>
      <c r="C50" s="60" t="s">
        <v>10429</v>
      </c>
      <c r="D50" s="53" t="s">
        <v>165</v>
      </c>
      <c r="E50" s="54">
        <v>1</v>
      </c>
      <c r="F50" s="55">
        <v>0</v>
      </c>
      <c r="G50" s="56">
        <f t="shared" si="3"/>
        <v>0</v>
      </c>
      <c r="H50" s="54">
        <v>0</v>
      </c>
      <c r="I50" s="54">
        <f t="shared" si="4"/>
        <v>0</v>
      </c>
      <c r="J50" s="54">
        <v>0</v>
      </c>
      <c r="K50" s="54">
        <f t="shared" si="5"/>
        <v>0</v>
      </c>
    </row>
    <row r="51" spans="1:11" outlineLevel="1" x14ac:dyDescent="0.2">
      <c r="A51" s="51">
        <v>27</v>
      </c>
      <c r="B51" s="52" t="s">
        <v>10865</v>
      </c>
      <c r="C51" s="60" t="s">
        <v>10431</v>
      </c>
      <c r="D51" s="53" t="s">
        <v>165</v>
      </c>
      <c r="E51" s="54">
        <v>1</v>
      </c>
      <c r="F51" s="55">
        <v>0</v>
      </c>
      <c r="G51" s="56">
        <f t="shared" si="3"/>
        <v>0</v>
      </c>
      <c r="H51" s="54">
        <v>0</v>
      </c>
      <c r="I51" s="54">
        <f t="shared" si="4"/>
        <v>0</v>
      </c>
      <c r="J51" s="54">
        <v>0</v>
      </c>
      <c r="K51" s="54">
        <f t="shared" si="5"/>
        <v>0</v>
      </c>
    </row>
    <row r="52" spans="1:11" outlineLevel="1" x14ac:dyDescent="0.2">
      <c r="A52" s="51">
        <v>28</v>
      </c>
      <c r="B52" s="52" t="s">
        <v>9714</v>
      </c>
      <c r="C52" s="60" t="s">
        <v>10429</v>
      </c>
      <c r="D52" s="53" t="s">
        <v>165</v>
      </c>
      <c r="E52" s="54">
        <v>1</v>
      </c>
      <c r="F52" s="55">
        <v>0</v>
      </c>
      <c r="G52" s="56">
        <f t="shared" si="3"/>
        <v>0</v>
      </c>
      <c r="H52" s="54">
        <v>0</v>
      </c>
      <c r="I52" s="54">
        <f t="shared" si="4"/>
        <v>0</v>
      </c>
      <c r="J52" s="54">
        <v>0</v>
      </c>
      <c r="K52" s="54">
        <f t="shared" si="5"/>
        <v>0</v>
      </c>
    </row>
    <row r="53" spans="1:11" outlineLevel="1" x14ac:dyDescent="0.2">
      <c r="A53" s="51">
        <v>29</v>
      </c>
      <c r="B53" s="52" t="s">
        <v>10866</v>
      </c>
      <c r="C53" s="60" t="s">
        <v>10431</v>
      </c>
      <c r="D53" s="53" t="s">
        <v>165</v>
      </c>
      <c r="E53" s="54">
        <v>1</v>
      </c>
      <c r="F53" s="55">
        <v>0</v>
      </c>
      <c r="G53" s="56">
        <f t="shared" si="3"/>
        <v>0</v>
      </c>
      <c r="H53" s="54">
        <v>0</v>
      </c>
      <c r="I53" s="54">
        <f t="shared" si="4"/>
        <v>0</v>
      </c>
      <c r="J53" s="54">
        <v>0</v>
      </c>
      <c r="K53" s="54">
        <f t="shared" si="5"/>
        <v>0</v>
      </c>
    </row>
    <row r="54" spans="1:11" outlineLevel="1" x14ac:dyDescent="0.2">
      <c r="A54" s="51">
        <v>30</v>
      </c>
      <c r="B54" s="52" t="s">
        <v>9716</v>
      </c>
      <c r="C54" s="60" t="s">
        <v>10429</v>
      </c>
      <c r="D54" s="53" t="s">
        <v>165</v>
      </c>
      <c r="E54" s="54">
        <v>1</v>
      </c>
      <c r="F54" s="55">
        <v>0</v>
      </c>
      <c r="G54" s="56">
        <f t="shared" si="3"/>
        <v>0</v>
      </c>
      <c r="H54" s="54">
        <v>0</v>
      </c>
      <c r="I54" s="54">
        <f t="shared" si="4"/>
        <v>0</v>
      </c>
      <c r="J54" s="54">
        <v>0</v>
      </c>
      <c r="K54" s="54">
        <f t="shared" si="5"/>
        <v>0</v>
      </c>
    </row>
    <row r="55" spans="1:11" outlineLevel="1" x14ac:dyDescent="0.2">
      <c r="A55" s="51">
        <v>31</v>
      </c>
      <c r="B55" s="52" t="s">
        <v>10867</v>
      </c>
      <c r="C55" s="60" t="s">
        <v>10431</v>
      </c>
      <c r="D55" s="53" t="s">
        <v>165</v>
      </c>
      <c r="E55" s="54">
        <v>1</v>
      </c>
      <c r="F55" s="55">
        <v>0</v>
      </c>
      <c r="G55" s="56">
        <f t="shared" si="3"/>
        <v>0</v>
      </c>
      <c r="H55" s="54">
        <v>0</v>
      </c>
      <c r="I55" s="54">
        <f t="shared" si="4"/>
        <v>0</v>
      </c>
      <c r="J55" s="54">
        <v>0</v>
      </c>
      <c r="K55" s="54">
        <f t="shared" si="5"/>
        <v>0</v>
      </c>
    </row>
    <row r="56" spans="1:11" outlineLevel="1" x14ac:dyDescent="0.2">
      <c r="A56" s="51">
        <v>32</v>
      </c>
      <c r="B56" s="52" t="s">
        <v>10438</v>
      </c>
      <c r="C56" s="60" t="s">
        <v>10429</v>
      </c>
      <c r="D56" s="53" t="s">
        <v>165</v>
      </c>
      <c r="E56" s="54">
        <v>1</v>
      </c>
      <c r="F56" s="55">
        <v>0</v>
      </c>
      <c r="G56" s="56">
        <f t="shared" si="3"/>
        <v>0</v>
      </c>
      <c r="H56" s="54">
        <v>0</v>
      </c>
      <c r="I56" s="54">
        <f t="shared" si="4"/>
        <v>0</v>
      </c>
      <c r="J56" s="54">
        <v>0</v>
      </c>
      <c r="K56" s="54">
        <f t="shared" si="5"/>
        <v>0</v>
      </c>
    </row>
    <row r="57" spans="1:11" outlineLevel="1" x14ac:dyDescent="0.2">
      <c r="A57" s="51">
        <v>33</v>
      </c>
      <c r="B57" s="52" t="s">
        <v>10868</v>
      </c>
      <c r="C57" s="60" t="s">
        <v>10431</v>
      </c>
      <c r="D57" s="53" t="s">
        <v>165</v>
      </c>
      <c r="E57" s="54">
        <v>1</v>
      </c>
      <c r="F57" s="55">
        <v>0</v>
      </c>
      <c r="G57" s="56">
        <f t="shared" si="3"/>
        <v>0</v>
      </c>
      <c r="H57" s="54">
        <v>0</v>
      </c>
      <c r="I57" s="54">
        <f t="shared" si="4"/>
        <v>0</v>
      </c>
      <c r="J57" s="54">
        <v>0</v>
      </c>
      <c r="K57" s="54">
        <f t="shared" si="5"/>
        <v>0</v>
      </c>
    </row>
    <row r="58" spans="1:11" outlineLevel="1" x14ac:dyDescent="0.2">
      <c r="A58" s="51">
        <v>34</v>
      </c>
      <c r="B58" s="52" t="s">
        <v>10439</v>
      </c>
      <c r="C58" s="60" t="s">
        <v>10869</v>
      </c>
      <c r="D58" s="53" t="s">
        <v>165</v>
      </c>
      <c r="E58" s="54">
        <v>1</v>
      </c>
      <c r="F58" s="55">
        <v>0</v>
      </c>
      <c r="G58" s="56">
        <f t="shared" si="3"/>
        <v>0</v>
      </c>
      <c r="H58" s="54">
        <v>0</v>
      </c>
      <c r="I58" s="54">
        <f t="shared" si="4"/>
        <v>0</v>
      </c>
      <c r="J58" s="54">
        <v>0</v>
      </c>
      <c r="K58" s="54">
        <f t="shared" si="5"/>
        <v>0</v>
      </c>
    </row>
    <row r="59" spans="1:11" outlineLevel="1" x14ac:dyDescent="0.2">
      <c r="A59" s="51">
        <v>35</v>
      </c>
      <c r="B59" s="52" t="s">
        <v>10440</v>
      </c>
      <c r="C59" s="60" t="s">
        <v>10869</v>
      </c>
      <c r="D59" s="53" t="s">
        <v>165</v>
      </c>
      <c r="E59" s="54">
        <v>1</v>
      </c>
      <c r="F59" s="55">
        <v>0</v>
      </c>
      <c r="G59" s="56">
        <f t="shared" si="3"/>
        <v>0</v>
      </c>
      <c r="H59" s="54">
        <v>0</v>
      </c>
      <c r="I59" s="54">
        <f t="shared" si="4"/>
        <v>0</v>
      </c>
      <c r="J59" s="54">
        <v>0</v>
      </c>
      <c r="K59" s="54">
        <f t="shared" si="5"/>
        <v>0</v>
      </c>
    </row>
    <row r="60" spans="1:11" outlineLevel="1" x14ac:dyDescent="0.2">
      <c r="A60" s="51">
        <v>36</v>
      </c>
      <c r="B60" s="52" t="s">
        <v>9718</v>
      </c>
      <c r="C60" s="60" t="s">
        <v>10869</v>
      </c>
      <c r="D60" s="53" t="s">
        <v>165</v>
      </c>
      <c r="E60" s="54">
        <v>1</v>
      </c>
      <c r="F60" s="55">
        <v>0</v>
      </c>
      <c r="G60" s="56">
        <f t="shared" si="3"/>
        <v>0</v>
      </c>
      <c r="H60" s="54">
        <v>0</v>
      </c>
      <c r="I60" s="54">
        <f t="shared" si="4"/>
        <v>0</v>
      </c>
      <c r="J60" s="54">
        <v>0</v>
      </c>
      <c r="K60" s="54">
        <f t="shared" si="5"/>
        <v>0</v>
      </c>
    </row>
    <row r="61" spans="1:11" ht="33.75" outlineLevel="1" x14ac:dyDescent="0.2">
      <c r="A61" s="43">
        <v>37</v>
      </c>
      <c r="B61" s="44" t="s">
        <v>9720</v>
      </c>
      <c r="C61" s="59" t="s">
        <v>10870</v>
      </c>
      <c r="D61" s="45" t="s">
        <v>165</v>
      </c>
      <c r="E61" s="46">
        <v>1</v>
      </c>
      <c r="F61" s="47">
        <v>0</v>
      </c>
      <c r="G61" s="48">
        <f t="shared" si="3"/>
        <v>0</v>
      </c>
      <c r="H61" s="46">
        <v>0</v>
      </c>
      <c r="I61" s="46">
        <f t="shared" si="4"/>
        <v>0</v>
      </c>
      <c r="J61" s="46">
        <v>0</v>
      </c>
      <c r="K61" s="46">
        <f t="shared" si="5"/>
        <v>0</v>
      </c>
    </row>
    <row r="62" spans="1:11" outlineLevel="1" x14ac:dyDescent="0.2">
      <c r="A62" s="135"/>
      <c r="B62" s="136"/>
      <c r="C62" s="363" t="s">
        <v>10421</v>
      </c>
      <c r="D62" s="364"/>
      <c r="E62" s="364"/>
      <c r="F62" s="364"/>
      <c r="G62" s="364"/>
      <c r="H62" s="140"/>
      <c r="I62" s="140"/>
      <c r="J62" s="140"/>
      <c r="K62" s="140"/>
    </row>
    <row r="63" spans="1:11" outlineLevel="1" x14ac:dyDescent="0.2">
      <c r="A63" s="135"/>
      <c r="B63" s="136"/>
      <c r="C63" s="361" t="s">
        <v>10382</v>
      </c>
      <c r="D63" s="362"/>
      <c r="E63" s="362"/>
      <c r="F63" s="362"/>
      <c r="G63" s="362"/>
      <c r="H63" s="140"/>
      <c r="I63" s="140"/>
      <c r="J63" s="140"/>
      <c r="K63" s="140"/>
    </row>
    <row r="64" spans="1:11" outlineLevel="1" x14ac:dyDescent="0.2">
      <c r="A64" s="135"/>
      <c r="B64" s="136"/>
      <c r="C64" s="361" t="s">
        <v>10422</v>
      </c>
      <c r="D64" s="362"/>
      <c r="E64" s="362"/>
      <c r="F64" s="362"/>
      <c r="G64" s="362"/>
      <c r="H64" s="140"/>
      <c r="I64" s="140"/>
      <c r="J64" s="140"/>
      <c r="K64" s="140"/>
    </row>
    <row r="65" spans="1:11" outlineLevel="1" x14ac:dyDescent="0.2">
      <c r="A65" s="135"/>
      <c r="B65" s="136"/>
      <c r="C65" s="361" t="s">
        <v>10423</v>
      </c>
      <c r="D65" s="362"/>
      <c r="E65" s="362"/>
      <c r="F65" s="362"/>
      <c r="G65" s="362"/>
      <c r="H65" s="140"/>
      <c r="I65" s="140"/>
      <c r="J65" s="140"/>
      <c r="K65" s="140"/>
    </row>
    <row r="66" spans="1:11" outlineLevel="1" x14ac:dyDescent="0.2">
      <c r="A66" s="135"/>
      <c r="B66" s="136"/>
      <c r="C66" s="361" t="s">
        <v>10386</v>
      </c>
      <c r="D66" s="362"/>
      <c r="E66" s="362"/>
      <c r="F66" s="362"/>
      <c r="G66" s="362"/>
      <c r="H66" s="140"/>
      <c r="I66" s="140"/>
      <c r="J66" s="140"/>
      <c r="K66" s="140"/>
    </row>
    <row r="67" spans="1:11" outlineLevel="1" x14ac:dyDescent="0.2">
      <c r="A67" s="135"/>
      <c r="B67" s="136"/>
      <c r="C67" s="361" t="s">
        <v>10424</v>
      </c>
      <c r="D67" s="362"/>
      <c r="E67" s="362"/>
      <c r="F67" s="362"/>
      <c r="G67" s="362"/>
      <c r="H67" s="140"/>
      <c r="I67" s="140"/>
      <c r="J67" s="140"/>
      <c r="K67" s="140"/>
    </row>
    <row r="68" spans="1:11" outlineLevel="1" x14ac:dyDescent="0.2">
      <c r="A68" s="135"/>
      <c r="B68" s="136"/>
      <c r="C68" s="361" t="s">
        <v>10425</v>
      </c>
      <c r="D68" s="362"/>
      <c r="E68" s="362"/>
      <c r="F68" s="362"/>
      <c r="G68" s="362"/>
      <c r="H68" s="140"/>
      <c r="I68" s="140"/>
      <c r="J68" s="140"/>
      <c r="K68" s="140"/>
    </row>
    <row r="69" spans="1:11" outlineLevel="1" x14ac:dyDescent="0.2">
      <c r="A69" s="135"/>
      <c r="B69" s="136"/>
      <c r="C69" s="361" t="s">
        <v>10426</v>
      </c>
      <c r="D69" s="362"/>
      <c r="E69" s="362"/>
      <c r="F69" s="362"/>
      <c r="G69" s="362"/>
      <c r="H69" s="140"/>
      <c r="I69" s="140"/>
      <c r="J69" s="140"/>
      <c r="K69" s="140"/>
    </row>
    <row r="70" spans="1:11" outlineLevel="1" x14ac:dyDescent="0.2">
      <c r="A70" s="51">
        <v>38</v>
      </c>
      <c r="B70" s="52" t="s">
        <v>10387</v>
      </c>
      <c r="C70" s="60" t="s">
        <v>10427</v>
      </c>
      <c r="D70" s="53" t="s">
        <v>165</v>
      </c>
      <c r="E70" s="54">
        <v>4</v>
      </c>
      <c r="F70" s="55">
        <v>0</v>
      </c>
      <c r="G70" s="56">
        <f t="shared" ref="G70:G83" si="6">ROUND(E70*F70,2)</f>
        <v>0</v>
      </c>
      <c r="H70" s="54">
        <v>0</v>
      </c>
      <c r="I70" s="54">
        <f t="shared" ref="I70:I83" si="7">ROUND(E70*H70,2)</f>
        <v>0</v>
      </c>
      <c r="J70" s="54">
        <v>0</v>
      </c>
      <c r="K70" s="54">
        <f t="shared" ref="K70:K83" si="8">ROUND(E70*J70,2)</f>
        <v>0</v>
      </c>
    </row>
    <row r="71" spans="1:11" outlineLevel="1" x14ac:dyDescent="0.2">
      <c r="A71" s="51">
        <v>39</v>
      </c>
      <c r="B71" s="52" t="s">
        <v>10387</v>
      </c>
      <c r="C71" s="60" t="s">
        <v>10428</v>
      </c>
      <c r="D71" s="53" t="s">
        <v>165</v>
      </c>
      <c r="E71" s="54">
        <v>2</v>
      </c>
      <c r="F71" s="55">
        <v>0</v>
      </c>
      <c r="G71" s="56">
        <f t="shared" si="6"/>
        <v>0</v>
      </c>
      <c r="H71" s="54">
        <v>0</v>
      </c>
      <c r="I71" s="54">
        <f t="shared" si="7"/>
        <v>0</v>
      </c>
      <c r="J71" s="54">
        <v>0</v>
      </c>
      <c r="K71" s="54">
        <f t="shared" si="8"/>
        <v>0</v>
      </c>
    </row>
    <row r="72" spans="1:11" outlineLevel="1" x14ac:dyDescent="0.2">
      <c r="A72" s="51">
        <v>40</v>
      </c>
      <c r="B72" s="52" t="s">
        <v>9722</v>
      </c>
      <c r="C72" s="60" t="s">
        <v>10429</v>
      </c>
      <c r="D72" s="53" t="s">
        <v>165</v>
      </c>
      <c r="E72" s="54">
        <v>1</v>
      </c>
      <c r="F72" s="55">
        <v>0</v>
      </c>
      <c r="G72" s="56">
        <f t="shared" si="6"/>
        <v>0</v>
      </c>
      <c r="H72" s="54">
        <v>0</v>
      </c>
      <c r="I72" s="54">
        <f t="shared" si="7"/>
        <v>0</v>
      </c>
      <c r="J72" s="54">
        <v>0</v>
      </c>
      <c r="K72" s="54">
        <f t="shared" si="8"/>
        <v>0</v>
      </c>
    </row>
    <row r="73" spans="1:11" outlineLevel="1" x14ac:dyDescent="0.2">
      <c r="A73" s="51">
        <v>41</v>
      </c>
      <c r="B73" s="52" t="s">
        <v>10871</v>
      </c>
      <c r="C73" s="60" t="s">
        <v>10431</v>
      </c>
      <c r="D73" s="53" t="s">
        <v>165</v>
      </c>
      <c r="E73" s="54">
        <v>1</v>
      </c>
      <c r="F73" s="55">
        <v>0</v>
      </c>
      <c r="G73" s="56">
        <f t="shared" si="6"/>
        <v>0</v>
      </c>
      <c r="H73" s="54">
        <v>0</v>
      </c>
      <c r="I73" s="54">
        <f t="shared" si="7"/>
        <v>0</v>
      </c>
      <c r="J73" s="54">
        <v>0</v>
      </c>
      <c r="K73" s="54">
        <f t="shared" si="8"/>
        <v>0</v>
      </c>
    </row>
    <row r="74" spans="1:11" outlineLevel="1" x14ac:dyDescent="0.2">
      <c r="A74" s="51">
        <v>42</v>
      </c>
      <c r="B74" s="52" t="s">
        <v>9723</v>
      </c>
      <c r="C74" s="60" t="s">
        <v>10429</v>
      </c>
      <c r="D74" s="53" t="s">
        <v>165</v>
      </c>
      <c r="E74" s="54">
        <v>1</v>
      </c>
      <c r="F74" s="55">
        <v>0</v>
      </c>
      <c r="G74" s="56">
        <f t="shared" si="6"/>
        <v>0</v>
      </c>
      <c r="H74" s="54">
        <v>0</v>
      </c>
      <c r="I74" s="54">
        <f t="shared" si="7"/>
        <v>0</v>
      </c>
      <c r="J74" s="54">
        <v>0</v>
      </c>
      <c r="K74" s="54">
        <f t="shared" si="8"/>
        <v>0</v>
      </c>
    </row>
    <row r="75" spans="1:11" outlineLevel="1" x14ac:dyDescent="0.2">
      <c r="A75" s="51">
        <v>43</v>
      </c>
      <c r="B75" s="52" t="s">
        <v>10872</v>
      </c>
      <c r="C75" s="60" t="s">
        <v>10431</v>
      </c>
      <c r="D75" s="53" t="s">
        <v>165</v>
      </c>
      <c r="E75" s="54">
        <v>1</v>
      </c>
      <c r="F75" s="55">
        <v>0</v>
      </c>
      <c r="G75" s="56">
        <f t="shared" si="6"/>
        <v>0</v>
      </c>
      <c r="H75" s="54">
        <v>0</v>
      </c>
      <c r="I75" s="54">
        <f t="shared" si="7"/>
        <v>0</v>
      </c>
      <c r="J75" s="54">
        <v>0</v>
      </c>
      <c r="K75" s="54">
        <f t="shared" si="8"/>
        <v>0</v>
      </c>
    </row>
    <row r="76" spans="1:11" outlineLevel="1" x14ac:dyDescent="0.2">
      <c r="A76" s="51">
        <v>44</v>
      </c>
      <c r="B76" s="52" t="s">
        <v>9725</v>
      </c>
      <c r="C76" s="60" t="s">
        <v>10429</v>
      </c>
      <c r="D76" s="53" t="s">
        <v>165</v>
      </c>
      <c r="E76" s="54">
        <v>1</v>
      </c>
      <c r="F76" s="55">
        <v>0</v>
      </c>
      <c r="G76" s="56">
        <f t="shared" si="6"/>
        <v>0</v>
      </c>
      <c r="H76" s="54">
        <v>0</v>
      </c>
      <c r="I76" s="54">
        <f t="shared" si="7"/>
        <v>0</v>
      </c>
      <c r="J76" s="54">
        <v>0</v>
      </c>
      <c r="K76" s="54">
        <f t="shared" si="8"/>
        <v>0</v>
      </c>
    </row>
    <row r="77" spans="1:11" outlineLevel="1" x14ac:dyDescent="0.2">
      <c r="A77" s="51">
        <v>45</v>
      </c>
      <c r="B77" s="52" t="s">
        <v>10873</v>
      </c>
      <c r="C77" s="60" t="s">
        <v>10431</v>
      </c>
      <c r="D77" s="53" t="s">
        <v>165</v>
      </c>
      <c r="E77" s="54">
        <v>1</v>
      </c>
      <c r="F77" s="55">
        <v>0</v>
      </c>
      <c r="G77" s="56">
        <f t="shared" si="6"/>
        <v>0</v>
      </c>
      <c r="H77" s="54">
        <v>0</v>
      </c>
      <c r="I77" s="54">
        <f t="shared" si="7"/>
        <v>0</v>
      </c>
      <c r="J77" s="54">
        <v>0</v>
      </c>
      <c r="K77" s="54">
        <f t="shared" si="8"/>
        <v>0</v>
      </c>
    </row>
    <row r="78" spans="1:11" outlineLevel="1" x14ac:dyDescent="0.2">
      <c r="A78" s="51">
        <v>46</v>
      </c>
      <c r="B78" s="52" t="s">
        <v>9727</v>
      </c>
      <c r="C78" s="60" t="s">
        <v>10429</v>
      </c>
      <c r="D78" s="53" t="s">
        <v>165</v>
      </c>
      <c r="E78" s="54">
        <v>1</v>
      </c>
      <c r="F78" s="55">
        <v>0</v>
      </c>
      <c r="G78" s="56">
        <f t="shared" si="6"/>
        <v>0</v>
      </c>
      <c r="H78" s="54">
        <v>0</v>
      </c>
      <c r="I78" s="54">
        <f t="shared" si="7"/>
        <v>0</v>
      </c>
      <c r="J78" s="54">
        <v>0</v>
      </c>
      <c r="K78" s="54">
        <f t="shared" si="8"/>
        <v>0</v>
      </c>
    </row>
    <row r="79" spans="1:11" outlineLevel="1" x14ac:dyDescent="0.2">
      <c r="A79" s="51">
        <v>47</v>
      </c>
      <c r="B79" s="52" t="s">
        <v>10874</v>
      </c>
      <c r="C79" s="60" t="s">
        <v>10431</v>
      </c>
      <c r="D79" s="53" t="s">
        <v>165</v>
      </c>
      <c r="E79" s="54">
        <v>1</v>
      </c>
      <c r="F79" s="55">
        <v>0</v>
      </c>
      <c r="G79" s="56">
        <f t="shared" si="6"/>
        <v>0</v>
      </c>
      <c r="H79" s="54">
        <v>0</v>
      </c>
      <c r="I79" s="54">
        <f t="shared" si="7"/>
        <v>0</v>
      </c>
      <c r="J79" s="54">
        <v>0</v>
      </c>
      <c r="K79" s="54">
        <f t="shared" si="8"/>
        <v>0</v>
      </c>
    </row>
    <row r="80" spans="1:11" outlineLevel="1" x14ac:dyDescent="0.2">
      <c r="A80" s="51">
        <v>48</v>
      </c>
      <c r="B80" s="52" t="s">
        <v>9729</v>
      </c>
      <c r="C80" s="60" t="s">
        <v>10869</v>
      </c>
      <c r="D80" s="53" t="s">
        <v>165</v>
      </c>
      <c r="E80" s="54">
        <v>1</v>
      </c>
      <c r="F80" s="55">
        <v>0</v>
      </c>
      <c r="G80" s="56">
        <f t="shared" si="6"/>
        <v>0</v>
      </c>
      <c r="H80" s="54">
        <v>0</v>
      </c>
      <c r="I80" s="54">
        <f t="shared" si="7"/>
        <v>0</v>
      </c>
      <c r="J80" s="54">
        <v>0</v>
      </c>
      <c r="K80" s="54">
        <f t="shared" si="8"/>
        <v>0</v>
      </c>
    </row>
    <row r="81" spans="1:11" outlineLevel="1" x14ac:dyDescent="0.2">
      <c r="A81" s="51">
        <v>49</v>
      </c>
      <c r="B81" s="52" t="s">
        <v>9731</v>
      </c>
      <c r="C81" s="60" t="s">
        <v>10869</v>
      </c>
      <c r="D81" s="53" t="s">
        <v>165</v>
      </c>
      <c r="E81" s="54">
        <v>1</v>
      </c>
      <c r="F81" s="55">
        <v>0</v>
      </c>
      <c r="G81" s="56">
        <f t="shared" si="6"/>
        <v>0</v>
      </c>
      <c r="H81" s="54">
        <v>0</v>
      </c>
      <c r="I81" s="54">
        <f t="shared" si="7"/>
        <v>0</v>
      </c>
      <c r="J81" s="54">
        <v>0</v>
      </c>
      <c r="K81" s="54">
        <f t="shared" si="8"/>
        <v>0</v>
      </c>
    </row>
    <row r="82" spans="1:11" outlineLevel="1" x14ac:dyDescent="0.2">
      <c r="A82" s="51">
        <v>50</v>
      </c>
      <c r="B82" s="52" t="s">
        <v>9733</v>
      </c>
      <c r="C82" s="60" t="s">
        <v>10869</v>
      </c>
      <c r="D82" s="53" t="s">
        <v>165</v>
      </c>
      <c r="E82" s="54">
        <v>1</v>
      </c>
      <c r="F82" s="55">
        <v>0</v>
      </c>
      <c r="G82" s="56">
        <f t="shared" si="6"/>
        <v>0</v>
      </c>
      <c r="H82" s="54">
        <v>0</v>
      </c>
      <c r="I82" s="54">
        <f t="shared" si="7"/>
        <v>0</v>
      </c>
      <c r="J82" s="54">
        <v>0</v>
      </c>
      <c r="K82" s="54">
        <f t="shared" si="8"/>
        <v>0</v>
      </c>
    </row>
    <row r="83" spans="1:11" ht="33.75" outlineLevel="1" x14ac:dyDescent="0.2">
      <c r="A83" s="43">
        <v>51</v>
      </c>
      <c r="B83" s="44" t="s">
        <v>10447</v>
      </c>
      <c r="C83" s="59" t="s">
        <v>10875</v>
      </c>
      <c r="D83" s="45" t="s">
        <v>165</v>
      </c>
      <c r="E83" s="46">
        <v>1</v>
      </c>
      <c r="F83" s="47">
        <v>0</v>
      </c>
      <c r="G83" s="48">
        <f t="shared" si="6"/>
        <v>0</v>
      </c>
      <c r="H83" s="46">
        <v>0</v>
      </c>
      <c r="I83" s="46">
        <f t="shared" si="7"/>
        <v>0</v>
      </c>
      <c r="J83" s="46">
        <v>0</v>
      </c>
      <c r="K83" s="46">
        <f t="shared" si="8"/>
        <v>0</v>
      </c>
    </row>
    <row r="84" spans="1:11" outlineLevel="1" x14ac:dyDescent="0.2">
      <c r="A84" s="135"/>
      <c r="B84" s="136"/>
      <c r="C84" s="363" t="s">
        <v>10460</v>
      </c>
      <c r="D84" s="364"/>
      <c r="E84" s="364"/>
      <c r="F84" s="364"/>
      <c r="G84" s="364"/>
      <c r="H84" s="140"/>
      <c r="I84" s="140"/>
      <c r="J84" s="140"/>
      <c r="K84" s="140"/>
    </row>
    <row r="85" spans="1:11" outlineLevel="1" x14ac:dyDescent="0.2">
      <c r="A85" s="135"/>
      <c r="B85" s="136"/>
      <c r="C85" s="361" t="s">
        <v>10382</v>
      </c>
      <c r="D85" s="362"/>
      <c r="E85" s="362"/>
      <c r="F85" s="362"/>
      <c r="G85" s="362"/>
      <c r="H85" s="140"/>
      <c r="I85" s="140"/>
      <c r="J85" s="140"/>
      <c r="K85" s="140"/>
    </row>
    <row r="86" spans="1:11" outlineLevel="1" x14ac:dyDescent="0.2">
      <c r="A86" s="135"/>
      <c r="B86" s="136"/>
      <c r="C86" s="361" t="s">
        <v>10384</v>
      </c>
      <c r="D86" s="362"/>
      <c r="E86" s="362"/>
      <c r="F86" s="362"/>
      <c r="G86" s="362"/>
      <c r="H86" s="140"/>
      <c r="I86" s="140"/>
      <c r="J86" s="140"/>
      <c r="K86" s="140"/>
    </row>
    <row r="87" spans="1:11" outlineLevel="1" x14ac:dyDescent="0.2">
      <c r="A87" s="135"/>
      <c r="B87" s="136"/>
      <c r="C87" s="361" t="s">
        <v>10423</v>
      </c>
      <c r="D87" s="362"/>
      <c r="E87" s="362"/>
      <c r="F87" s="362"/>
      <c r="G87" s="362"/>
      <c r="H87" s="140"/>
      <c r="I87" s="140"/>
      <c r="J87" s="140"/>
      <c r="K87" s="140"/>
    </row>
    <row r="88" spans="1:11" outlineLevel="1" x14ac:dyDescent="0.2">
      <c r="A88" s="135"/>
      <c r="B88" s="136"/>
      <c r="C88" s="361" t="s">
        <v>10386</v>
      </c>
      <c r="D88" s="362"/>
      <c r="E88" s="362"/>
      <c r="F88" s="362"/>
      <c r="G88" s="362"/>
      <c r="H88" s="140"/>
      <c r="I88" s="140"/>
      <c r="J88" s="140"/>
      <c r="K88" s="140"/>
    </row>
    <row r="89" spans="1:11" outlineLevel="1" x14ac:dyDescent="0.2">
      <c r="A89" s="135"/>
      <c r="B89" s="136"/>
      <c r="C89" s="361" t="s">
        <v>10424</v>
      </c>
      <c r="D89" s="362"/>
      <c r="E89" s="362"/>
      <c r="F89" s="362"/>
      <c r="G89" s="362"/>
      <c r="H89" s="140"/>
      <c r="I89" s="140"/>
      <c r="J89" s="140"/>
      <c r="K89" s="140"/>
    </row>
    <row r="90" spans="1:11" outlineLevel="1" x14ac:dyDescent="0.2">
      <c r="A90" s="135"/>
      <c r="B90" s="136"/>
      <c r="C90" s="361" t="s">
        <v>10425</v>
      </c>
      <c r="D90" s="362"/>
      <c r="E90" s="362"/>
      <c r="F90" s="362"/>
      <c r="G90" s="362"/>
      <c r="H90" s="140"/>
      <c r="I90" s="140"/>
      <c r="J90" s="140"/>
      <c r="K90" s="140"/>
    </row>
    <row r="91" spans="1:11" outlineLevel="1" x14ac:dyDescent="0.2">
      <c r="A91" s="135"/>
      <c r="B91" s="136"/>
      <c r="C91" s="361" t="s">
        <v>10426</v>
      </c>
      <c r="D91" s="362"/>
      <c r="E91" s="362"/>
      <c r="F91" s="362"/>
      <c r="G91" s="362"/>
      <c r="H91" s="140"/>
      <c r="I91" s="140"/>
      <c r="J91" s="140"/>
      <c r="K91" s="140"/>
    </row>
    <row r="92" spans="1:11" outlineLevel="1" x14ac:dyDescent="0.2">
      <c r="A92" s="51">
        <v>52</v>
      </c>
      <c r="B92" s="52" t="s">
        <v>10387</v>
      </c>
      <c r="C92" s="60" t="s">
        <v>10461</v>
      </c>
      <c r="D92" s="53" t="s">
        <v>165</v>
      </c>
      <c r="E92" s="54">
        <v>4</v>
      </c>
      <c r="F92" s="55">
        <v>0</v>
      </c>
      <c r="G92" s="56">
        <f t="shared" ref="G92:G144" si="9">ROUND(E92*F92,2)</f>
        <v>0</v>
      </c>
      <c r="H92" s="54">
        <v>0</v>
      </c>
      <c r="I92" s="54">
        <f t="shared" ref="I92:I123" si="10">ROUND(E92*H92,2)</f>
        <v>0</v>
      </c>
      <c r="J92" s="54">
        <v>0</v>
      </c>
      <c r="K92" s="54">
        <f t="shared" ref="K92:K123" si="11">ROUND(E92*J92,2)</f>
        <v>0</v>
      </c>
    </row>
    <row r="93" spans="1:11" outlineLevel="1" x14ac:dyDescent="0.2">
      <c r="A93" s="51">
        <v>53</v>
      </c>
      <c r="B93" s="52" t="s">
        <v>10387</v>
      </c>
      <c r="C93" s="60" t="s">
        <v>10462</v>
      </c>
      <c r="D93" s="53" t="s">
        <v>165</v>
      </c>
      <c r="E93" s="54">
        <v>2</v>
      </c>
      <c r="F93" s="55">
        <v>0</v>
      </c>
      <c r="G93" s="56">
        <f t="shared" si="9"/>
        <v>0</v>
      </c>
      <c r="H93" s="54">
        <v>0</v>
      </c>
      <c r="I93" s="54">
        <f t="shared" si="10"/>
        <v>0</v>
      </c>
      <c r="J93" s="54">
        <v>0</v>
      </c>
      <c r="K93" s="54">
        <f t="shared" si="11"/>
        <v>0</v>
      </c>
    </row>
    <row r="94" spans="1:11" outlineLevel="1" x14ac:dyDescent="0.2">
      <c r="A94" s="51">
        <v>54</v>
      </c>
      <c r="B94" s="52" t="s">
        <v>9735</v>
      </c>
      <c r="C94" s="60" t="s">
        <v>10429</v>
      </c>
      <c r="D94" s="53" t="s">
        <v>165</v>
      </c>
      <c r="E94" s="54">
        <v>1</v>
      </c>
      <c r="F94" s="55">
        <v>0</v>
      </c>
      <c r="G94" s="56">
        <f t="shared" si="9"/>
        <v>0</v>
      </c>
      <c r="H94" s="54">
        <v>0</v>
      </c>
      <c r="I94" s="54">
        <f t="shared" si="10"/>
        <v>0</v>
      </c>
      <c r="J94" s="54">
        <v>0</v>
      </c>
      <c r="K94" s="54">
        <f t="shared" si="11"/>
        <v>0</v>
      </c>
    </row>
    <row r="95" spans="1:11" outlineLevel="1" x14ac:dyDescent="0.2">
      <c r="A95" s="51">
        <v>55</v>
      </c>
      <c r="B95" s="52" t="s">
        <v>10876</v>
      </c>
      <c r="C95" s="60" t="s">
        <v>10431</v>
      </c>
      <c r="D95" s="53" t="s">
        <v>165</v>
      </c>
      <c r="E95" s="54">
        <v>1</v>
      </c>
      <c r="F95" s="55">
        <v>0</v>
      </c>
      <c r="G95" s="56">
        <f t="shared" si="9"/>
        <v>0</v>
      </c>
      <c r="H95" s="54">
        <v>0</v>
      </c>
      <c r="I95" s="54">
        <f t="shared" si="10"/>
        <v>0</v>
      </c>
      <c r="J95" s="54">
        <v>0</v>
      </c>
      <c r="K95" s="54">
        <f t="shared" si="11"/>
        <v>0</v>
      </c>
    </row>
    <row r="96" spans="1:11" outlineLevel="1" x14ac:dyDescent="0.2">
      <c r="A96" s="51">
        <v>56</v>
      </c>
      <c r="B96" s="52" t="s">
        <v>10450</v>
      </c>
      <c r="C96" s="60" t="s">
        <v>10486</v>
      </c>
      <c r="D96" s="53" t="s">
        <v>165</v>
      </c>
      <c r="E96" s="54">
        <v>1</v>
      </c>
      <c r="F96" s="55">
        <v>0</v>
      </c>
      <c r="G96" s="56">
        <f t="shared" si="9"/>
        <v>0</v>
      </c>
      <c r="H96" s="54">
        <v>0</v>
      </c>
      <c r="I96" s="54">
        <f t="shared" si="10"/>
        <v>0</v>
      </c>
      <c r="J96" s="54">
        <v>0</v>
      </c>
      <c r="K96" s="54">
        <f t="shared" si="11"/>
        <v>0</v>
      </c>
    </row>
    <row r="97" spans="1:11" outlineLevel="1" x14ac:dyDescent="0.2">
      <c r="A97" s="51">
        <v>57</v>
      </c>
      <c r="B97" s="52" t="s">
        <v>9737</v>
      </c>
      <c r="C97" s="60" t="s">
        <v>10877</v>
      </c>
      <c r="D97" s="53" t="s">
        <v>165</v>
      </c>
      <c r="E97" s="54">
        <v>1</v>
      </c>
      <c r="F97" s="55">
        <v>0</v>
      </c>
      <c r="G97" s="56">
        <f t="shared" si="9"/>
        <v>0</v>
      </c>
      <c r="H97" s="54">
        <v>0</v>
      </c>
      <c r="I97" s="54">
        <f t="shared" si="10"/>
        <v>0</v>
      </c>
      <c r="J97" s="54">
        <v>0</v>
      </c>
      <c r="K97" s="54">
        <f t="shared" si="11"/>
        <v>0</v>
      </c>
    </row>
    <row r="98" spans="1:11" outlineLevel="1" x14ac:dyDescent="0.2">
      <c r="A98" s="51">
        <v>58</v>
      </c>
      <c r="B98" s="52" t="s">
        <v>10453</v>
      </c>
      <c r="C98" s="60" t="s">
        <v>10490</v>
      </c>
      <c r="D98" s="53" t="s">
        <v>165</v>
      </c>
      <c r="E98" s="54">
        <v>1</v>
      </c>
      <c r="F98" s="55">
        <v>0</v>
      </c>
      <c r="G98" s="56">
        <f t="shared" si="9"/>
        <v>0</v>
      </c>
      <c r="H98" s="54">
        <v>0</v>
      </c>
      <c r="I98" s="54">
        <f t="shared" si="10"/>
        <v>0</v>
      </c>
      <c r="J98" s="54">
        <v>0</v>
      </c>
      <c r="K98" s="54">
        <f t="shared" si="11"/>
        <v>0</v>
      </c>
    </row>
    <row r="99" spans="1:11" outlineLevel="1" x14ac:dyDescent="0.2">
      <c r="A99" s="51">
        <v>59</v>
      </c>
      <c r="B99" s="52" t="s">
        <v>10455</v>
      </c>
      <c r="C99" s="60" t="s">
        <v>10878</v>
      </c>
      <c r="D99" s="53" t="s">
        <v>165</v>
      </c>
      <c r="E99" s="54">
        <v>1</v>
      </c>
      <c r="F99" s="55">
        <v>0</v>
      </c>
      <c r="G99" s="56">
        <f t="shared" si="9"/>
        <v>0</v>
      </c>
      <c r="H99" s="54">
        <v>0</v>
      </c>
      <c r="I99" s="54">
        <f t="shared" si="10"/>
        <v>0</v>
      </c>
      <c r="J99" s="54">
        <v>0</v>
      </c>
      <c r="K99" s="54">
        <f t="shared" si="11"/>
        <v>0</v>
      </c>
    </row>
    <row r="100" spans="1:11" outlineLevel="1" x14ac:dyDescent="0.2">
      <c r="A100" s="51">
        <v>60</v>
      </c>
      <c r="B100" s="52" t="s">
        <v>10456</v>
      </c>
      <c r="C100" s="60" t="s">
        <v>10879</v>
      </c>
      <c r="D100" s="53" t="s">
        <v>165</v>
      </c>
      <c r="E100" s="54">
        <v>1</v>
      </c>
      <c r="F100" s="55">
        <v>0</v>
      </c>
      <c r="G100" s="56">
        <f t="shared" si="9"/>
        <v>0</v>
      </c>
      <c r="H100" s="54">
        <v>0</v>
      </c>
      <c r="I100" s="54">
        <f t="shared" si="10"/>
        <v>0</v>
      </c>
      <c r="J100" s="54">
        <v>0</v>
      </c>
      <c r="K100" s="54">
        <f t="shared" si="11"/>
        <v>0</v>
      </c>
    </row>
    <row r="101" spans="1:11" outlineLevel="1" x14ac:dyDescent="0.2">
      <c r="A101" s="51">
        <v>61</v>
      </c>
      <c r="B101" s="52" t="s">
        <v>10457</v>
      </c>
      <c r="C101" s="60" t="s">
        <v>10880</v>
      </c>
      <c r="D101" s="53" t="s">
        <v>165</v>
      </c>
      <c r="E101" s="54">
        <v>2</v>
      </c>
      <c r="F101" s="55">
        <v>0</v>
      </c>
      <c r="G101" s="56">
        <f t="shared" si="9"/>
        <v>0</v>
      </c>
      <c r="H101" s="54">
        <v>0</v>
      </c>
      <c r="I101" s="54">
        <f t="shared" si="10"/>
        <v>0</v>
      </c>
      <c r="J101" s="54">
        <v>0</v>
      </c>
      <c r="K101" s="54">
        <f t="shared" si="11"/>
        <v>0</v>
      </c>
    </row>
    <row r="102" spans="1:11" outlineLevel="1" x14ac:dyDescent="0.2">
      <c r="A102" s="51">
        <v>62</v>
      </c>
      <c r="B102" s="52" t="s">
        <v>10458</v>
      </c>
      <c r="C102" s="60" t="s">
        <v>10881</v>
      </c>
      <c r="D102" s="53" t="s">
        <v>165</v>
      </c>
      <c r="E102" s="54">
        <v>1</v>
      </c>
      <c r="F102" s="55">
        <v>0</v>
      </c>
      <c r="G102" s="56">
        <f t="shared" si="9"/>
        <v>0</v>
      </c>
      <c r="H102" s="54">
        <v>0</v>
      </c>
      <c r="I102" s="54">
        <f t="shared" si="10"/>
        <v>0</v>
      </c>
      <c r="J102" s="54">
        <v>0</v>
      </c>
      <c r="K102" s="54">
        <f t="shared" si="11"/>
        <v>0</v>
      </c>
    </row>
    <row r="103" spans="1:11" outlineLevel="1" x14ac:dyDescent="0.2">
      <c r="A103" s="51">
        <v>63</v>
      </c>
      <c r="B103" s="52" t="s">
        <v>10463</v>
      </c>
      <c r="C103" s="60" t="s">
        <v>10882</v>
      </c>
      <c r="D103" s="53" t="s">
        <v>165</v>
      </c>
      <c r="E103" s="54">
        <v>3</v>
      </c>
      <c r="F103" s="55">
        <v>0</v>
      </c>
      <c r="G103" s="56">
        <f t="shared" si="9"/>
        <v>0</v>
      </c>
      <c r="H103" s="54">
        <v>0</v>
      </c>
      <c r="I103" s="54">
        <f t="shared" si="10"/>
        <v>0</v>
      </c>
      <c r="J103" s="54">
        <v>0</v>
      </c>
      <c r="K103" s="54">
        <f t="shared" si="11"/>
        <v>0</v>
      </c>
    </row>
    <row r="104" spans="1:11" outlineLevel="1" x14ac:dyDescent="0.2">
      <c r="A104" s="51">
        <v>64</v>
      </c>
      <c r="B104" s="52" t="s">
        <v>10465</v>
      </c>
      <c r="C104" s="60" t="s">
        <v>10883</v>
      </c>
      <c r="D104" s="53" t="s">
        <v>165</v>
      </c>
      <c r="E104" s="54">
        <v>2</v>
      </c>
      <c r="F104" s="55">
        <v>0</v>
      </c>
      <c r="G104" s="56">
        <f t="shared" si="9"/>
        <v>0</v>
      </c>
      <c r="H104" s="54">
        <v>0</v>
      </c>
      <c r="I104" s="54">
        <f t="shared" si="10"/>
        <v>0</v>
      </c>
      <c r="J104" s="54">
        <v>0</v>
      </c>
      <c r="K104" s="54">
        <f t="shared" si="11"/>
        <v>0</v>
      </c>
    </row>
    <row r="105" spans="1:11" outlineLevel="1" x14ac:dyDescent="0.2">
      <c r="A105" s="51">
        <v>65</v>
      </c>
      <c r="B105" s="52" t="s">
        <v>10467</v>
      </c>
      <c r="C105" s="60" t="s">
        <v>10496</v>
      </c>
      <c r="D105" s="53" t="s">
        <v>165</v>
      </c>
      <c r="E105" s="54">
        <v>5</v>
      </c>
      <c r="F105" s="55">
        <v>0</v>
      </c>
      <c r="G105" s="56">
        <f t="shared" si="9"/>
        <v>0</v>
      </c>
      <c r="H105" s="54">
        <v>0</v>
      </c>
      <c r="I105" s="54">
        <f t="shared" si="10"/>
        <v>0</v>
      </c>
      <c r="J105" s="54">
        <v>0</v>
      </c>
      <c r="K105" s="54">
        <f t="shared" si="11"/>
        <v>0</v>
      </c>
    </row>
    <row r="106" spans="1:11" outlineLevel="1" x14ac:dyDescent="0.2">
      <c r="A106" s="51">
        <v>66</v>
      </c>
      <c r="B106" s="52" t="s">
        <v>10470</v>
      </c>
      <c r="C106" s="60" t="s">
        <v>10504</v>
      </c>
      <c r="D106" s="53" t="s">
        <v>165</v>
      </c>
      <c r="E106" s="54">
        <v>17</v>
      </c>
      <c r="F106" s="55">
        <v>0</v>
      </c>
      <c r="G106" s="56">
        <f t="shared" si="9"/>
        <v>0</v>
      </c>
      <c r="H106" s="54">
        <v>0</v>
      </c>
      <c r="I106" s="54">
        <f t="shared" si="10"/>
        <v>0</v>
      </c>
      <c r="J106" s="54">
        <v>0</v>
      </c>
      <c r="K106" s="54">
        <f t="shared" si="11"/>
        <v>0</v>
      </c>
    </row>
    <row r="107" spans="1:11" outlineLevel="1" x14ac:dyDescent="0.2">
      <c r="A107" s="51">
        <v>67</v>
      </c>
      <c r="B107" s="52" t="s">
        <v>10472</v>
      </c>
      <c r="C107" s="60" t="s">
        <v>10506</v>
      </c>
      <c r="D107" s="53" t="s">
        <v>165</v>
      </c>
      <c r="E107" s="54">
        <v>16</v>
      </c>
      <c r="F107" s="55">
        <v>0</v>
      </c>
      <c r="G107" s="56">
        <f t="shared" si="9"/>
        <v>0</v>
      </c>
      <c r="H107" s="54">
        <v>0</v>
      </c>
      <c r="I107" s="54">
        <f t="shared" si="10"/>
        <v>0</v>
      </c>
      <c r="J107" s="54">
        <v>0</v>
      </c>
      <c r="K107" s="54">
        <f t="shared" si="11"/>
        <v>0</v>
      </c>
    </row>
    <row r="108" spans="1:11" outlineLevel="1" x14ac:dyDescent="0.2">
      <c r="A108" s="51">
        <v>68</v>
      </c>
      <c r="B108" s="52" t="s">
        <v>10474</v>
      </c>
      <c r="C108" s="60" t="s">
        <v>10514</v>
      </c>
      <c r="D108" s="53" t="s">
        <v>165</v>
      </c>
      <c r="E108" s="54">
        <v>1</v>
      </c>
      <c r="F108" s="55">
        <v>0</v>
      </c>
      <c r="G108" s="56">
        <f t="shared" si="9"/>
        <v>0</v>
      </c>
      <c r="H108" s="54">
        <v>0</v>
      </c>
      <c r="I108" s="54">
        <f t="shared" si="10"/>
        <v>0</v>
      </c>
      <c r="J108" s="54">
        <v>0</v>
      </c>
      <c r="K108" s="54">
        <f t="shared" si="11"/>
        <v>0</v>
      </c>
    </row>
    <row r="109" spans="1:11" outlineLevel="1" x14ac:dyDescent="0.2">
      <c r="A109" s="51">
        <v>69</v>
      </c>
      <c r="B109" s="52" t="s">
        <v>10475</v>
      </c>
      <c r="C109" s="60" t="s">
        <v>10520</v>
      </c>
      <c r="D109" s="53" t="s">
        <v>165</v>
      </c>
      <c r="E109" s="54">
        <v>1</v>
      </c>
      <c r="F109" s="55">
        <v>0</v>
      </c>
      <c r="G109" s="56">
        <f t="shared" si="9"/>
        <v>0</v>
      </c>
      <c r="H109" s="54">
        <v>0</v>
      </c>
      <c r="I109" s="54">
        <f t="shared" si="10"/>
        <v>0</v>
      </c>
      <c r="J109" s="54">
        <v>0</v>
      </c>
      <c r="K109" s="54">
        <f t="shared" si="11"/>
        <v>0</v>
      </c>
    </row>
    <row r="110" spans="1:11" outlineLevel="1" x14ac:dyDescent="0.2">
      <c r="A110" s="51">
        <v>70</v>
      </c>
      <c r="B110" s="52" t="s">
        <v>10477</v>
      </c>
      <c r="C110" s="60" t="s">
        <v>10884</v>
      </c>
      <c r="D110" s="53" t="s">
        <v>165</v>
      </c>
      <c r="E110" s="54">
        <v>2</v>
      </c>
      <c r="F110" s="55">
        <v>0</v>
      </c>
      <c r="G110" s="56">
        <f t="shared" si="9"/>
        <v>0</v>
      </c>
      <c r="H110" s="54">
        <v>0</v>
      </c>
      <c r="I110" s="54">
        <f t="shared" si="10"/>
        <v>0</v>
      </c>
      <c r="J110" s="54">
        <v>0</v>
      </c>
      <c r="K110" s="54">
        <f t="shared" si="11"/>
        <v>0</v>
      </c>
    </row>
    <row r="111" spans="1:11" outlineLevel="1" x14ac:dyDescent="0.2">
      <c r="A111" s="51">
        <v>71</v>
      </c>
      <c r="B111" s="52" t="s">
        <v>10479</v>
      </c>
      <c r="C111" s="60" t="s">
        <v>10529</v>
      </c>
      <c r="D111" s="53" t="s">
        <v>165</v>
      </c>
      <c r="E111" s="54">
        <v>2</v>
      </c>
      <c r="F111" s="55">
        <v>0</v>
      </c>
      <c r="G111" s="56">
        <f t="shared" si="9"/>
        <v>0</v>
      </c>
      <c r="H111" s="54">
        <v>0</v>
      </c>
      <c r="I111" s="54">
        <f t="shared" si="10"/>
        <v>0</v>
      </c>
      <c r="J111" s="54">
        <v>0</v>
      </c>
      <c r="K111" s="54">
        <f t="shared" si="11"/>
        <v>0</v>
      </c>
    </row>
    <row r="112" spans="1:11" outlineLevel="1" x14ac:dyDescent="0.2">
      <c r="A112" s="51">
        <v>72</v>
      </c>
      <c r="B112" s="52" t="s">
        <v>10481</v>
      </c>
      <c r="C112" s="60" t="s">
        <v>10885</v>
      </c>
      <c r="D112" s="53" t="s">
        <v>165</v>
      </c>
      <c r="E112" s="54">
        <v>2</v>
      </c>
      <c r="F112" s="55">
        <v>0</v>
      </c>
      <c r="G112" s="56">
        <f t="shared" si="9"/>
        <v>0</v>
      </c>
      <c r="H112" s="54">
        <v>0</v>
      </c>
      <c r="I112" s="54">
        <f t="shared" si="10"/>
        <v>0</v>
      </c>
      <c r="J112" s="54">
        <v>0</v>
      </c>
      <c r="K112" s="54">
        <f t="shared" si="11"/>
        <v>0</v>
      </c>
    </row>
    <row r="113" spans="1:11" outlineLevel="1" x14ac:dyDescent="0.2">
      <c r="A113" s="51">
        <v>73</v>
      </c>
      <c r="B113" s="52" t="s">
        <v>10483</v>
      </c>
      <c r="C113" s="60" t="s">
        <v>10535</v>
      </c>
      <c r="D113" s="53" t="s">
        <v>165</v>
      </c>
      <c r="E113" s="54">
        <v>5</v>
      </c>
      <c r="F113" s="55">
        <v>0</v>
      </c>
      <c r="G113" s="56">
        <f t="shared" si="9"/>
        <v>0</v>
      </c>
      <c r="H113" s="54">
        <v>0</v>
      </c>
      <c r="I113" s="54">
        <f t="shared" si="10"/>
        <v>0</v>
      </c>
      <c r="J113" s="54">
        <v>0</v>
      </c>
      <c r="K113" s="54">
        <f t="shared" si="11"/>
        <v>0</v>
      </c>
    </row>
    <row r="114" spans="1:11" outlineLevel="1" x14ac:dyDescent="0.2">
      <c r="A114" s="51">
        <v>74</v>
      </c>
      <c r="B114" s="52" t="s">
        <v>10485</v>
      </c>
      <c r="C114" s="60" t="s">
        <v>10886</v>
      </c>
      <c r="D114" s="53" t="s">
        <v>165</v>
      </c>
      <c r="E114" s="54">
        <v>1</v>
      </c>
      <c r="F114" s="55">
        <v>0</v>
      </c>
      <c r="G114" s="56">
        <f t="shared" si="9"/>
        <v>0</v>
      </c>
      <c r="H114" s="54">
        <v>0</v>
      </c>
      <c r="I114" s="54">
        <f t="shared" si="10"/>
        <v>0</v>
      </c>
      <c r="J114" s="54">
        <v>0</v>
      </c>
      <c r="K114" s="54">
        <f t="shared" si="11"/>
        <v>0</v>
      </c>
    </row>
    <row r="115" spans="1:11" ht="22.5" outlineLevel="1" x14ac:dyDescent="0.2">
      <c r="A115" s="51">
        <v>75</v>
      </c>
      <c r="B115" s="52" t="s">
        <v>10487</v>
      </c>
      <c r="C115" s="60" t="s">
        <v>10887</v>
      </c>
      <c r="D115" s="53" t="s">
        <v>165</v>
      </c>
      <c r="E115" s="54">
        <v>6</v>
      </c>
      <c r="F115" s="55">
        <v>0</v>
      </c>
      <c r="G115" s="56">
        <f t="shared" si="9"/>
        <v>0</v>
      </c>
      <c r="H115" s="54">
        <v>0</v>
      </c>
      <c r="I115" s="54">
        <f t="shared" si="10"/>
        <v>0</v>
      </c>
      <c r="J115" s="54">
        <v>0</v>
      </c>
      <c r="K115" s="54">
        <f t="shared" si="11"/>
        <v>0</v>
      </c>
    </row>
    <row r="116" spans="1:11" ht="22.5" outlineLevel="1" x14ac:dyDescent="0.2">
      <c r="A116" s="51">
        <v>76</v>
      </c>
      <c r="B116" s="52" t="s">
        <v>10489</v>
      </c>
      <c r="C116" s="60" t="s">
        <v>10541</v>
      </c>
      <c r="D116" s="53" t="s">
        <v>165</v>
      </c>
      <c r="E116" s="54">
        <v>2</v>
      </c>
      <c r="F116" s="55">
        <v>0</v>
      </c>
      <c r="G116" s="56">
        <f t="shared" si="9"/>
        <v>0</v>
      </c>
      <c r="H116" s="54">
        <v>0</v>
      </c>
      <c r="I116" s="54">
        <f t="shared" si="10"/>
        <v>0</v>
      </c>
      <c r="J116" s="54">
        <v>0</v>
      </c>
      <c r="K116" s="54">
        <f t="shared" si="11"/>
        <v>0</v>
      </c>
    </row>
    <row r="117" spans="1:11" outlineLevel="1" x14ac:dyDescent="0.2">
      <c r="A117" s="51">
        <v>77</v>
      </c>
      <c r="B117" s="52" t="s">
        <v>10491</v>
      </c>
      <c r="C117" s="60" t="s">
        <v>10549</v>
      </c>
      <c r="D117" s="53" t="s">
        <v>165</v>
      </c>
      <c r="E117" s="54">
        <v>1</v>
      </c>
      <c r="F117" s="55">
        <v>0</v>
      </c>
      <c r="G117" s="56">
        <f t="shared" si="9"/>
        <v>0</v>
      </c>
      <c r="H117" s="54">
        <v>0</v>
      </c>
      <c r="I117" s="54">
        <f t="shared" si="10"/>
        <v>0</v>
      </c>
      <c r="J117" s="54">
        <v>0</v>
      </c>
      <c r="K117" s="54">
        <f t="shared" si="11"/>
        <v>0</v>
      </c>
    </row>
    <row r="118" spans="1:11" outlineLevel="1" x14ac:dyDescent="0.2">
      <c r="A118" s="51">
        <v>78</v>
      </c>
      <c r="B118" s="52" t="s">
        <v>10493</v>
      </c>
      <c r="C118" s="60" t="s">
        <v>10553</v>
      </c>
      <c r="D118" s="53" t="s">
        <v>165</v>
      </c>
      <c r="E118" s="54">
        <v>16</v>
      </c>
      <c r="F118" s="55">
        <v>0</v>
      </c>
      <c r="G118" s="56">
        <f t="shared" si="9"/>
        <v>0</v>
      </c>
      <c r="H118" s="54">
        <v>0</v>
      </c>
      <c r="I118" s="54">
        <f t="shared" si="10"/>
        <v>0</v>
      </c>
      <c r="J118" s="54">
        <v>0</v>
      </c>
      <c r="K118" s="54">
        <f t="shared" si="11"/>
        <v>0</v>
      </c>
    </row>
    <row r="119" spans="1:11" outlineLevel="1" x14ac:dyDescent="0.2">
      <c r="A119" s="51">
        <v>79</v>
      </c>
      <c r="B119" s="52" t="s">
        <v>10495</v>
      </c>
      <c r="C119" s="60" t="s">
        <v>10557</v>
      </c>
      <c r="D119" s="53" t="s">
        <v>165</v>
      </c>
      <c r="E119" s="54">
        <v>16</v>
      </c>
      <c r="F119" s="55">
        <v>0</v>
      </c>
      <c r="G119" s="56">
        <f t="shared" si="9"/>
        <v>0</v>
      </c>
      <c r="H119" s="54">
        <v>0</v>
      </c>
      <c r="I119" s="54">
        <f t="shared" si="10"/>
        <v>0</v>
      </c>
      <c r="J119" s="54">
        <v>0</v>
      </c>
      <c r="K119" s="54">
        <f t="shared" si="11"/>
        <v>0</v>
      </c>
    </row>
    <row r="120" spans="1:11" outlineLevel="1" x14ac:dyDescent="0.2">
      <c r="A120" s="51">
        <v>80</v>
      </c>
      <c r="B120" s="52" t="s">
        <v>10497</v>
      </c>
      <c r="C120" s="60" t="s">
        <v>10561</v>
      </c>
      <c r="D120" s="53" t="s">
        <v>165</v>
      </c>
      <c r="E120" s="54">
        <v>4</v>
      </c>
      <c r="F120" s="55">
        <v>0</v>
      </c>
      <c r="G120" s="56">
        <f t="shared" si="9"/>
        <v>0</v>
      </c>
      <c r="H120" s="54">
        <v>0</v>
      </c>
      <c r="I120" s="54">
        <f t="shared" si="10"/>
        <v>0</v>
      </c>
      <c r="J120" s="54">
        <v>0</v>
      </c>
      <c r="K120" s="54">
        <f t="shared" si="11"/>
        <v>0</v>
      </c>
    </row>
    <row r="121" spans="1:11" outlineLevel="1" x14ac:dyDescent="0.2">
      <c r="A121" s="51">
        <v>81</v>
      </c>
      <c r="B121" s="52" t="s">
        <v>10499</v>
      </c>
      <c r="C121" s="60" t="s">
        <v>10888</v>
      </c>
      <c r="D121" s="53" t="s">
        <v>165</v>
      </c>
      <c r="E121" s="54">
        <v>1</v>
      </c>
      <c r="F121" s="55">
        <v>0</v>
      </c>
      <c r="G121" s="56">
        <f t="shared" si="9"/>
        <v>0</v>
      </c>
      <c r="H121" s="54">
        <v>0</v>
      </c>
      <c r="I121" s="54">
        <f t="shared" si="10"/>
        <v>0</v>
      </c>
      <c r="J121" s="54">
        <v>0</v>
      </c>
      <c r="K121" s="54">
        <f t="shared" si="11"/>
        <v>0</v>
      </c>
    </row>
    <row r="122" spans="1:11" ht="22.5" outlineLevel="1" x14ac:dyDescent="0.2">
      <c r="A122" s="51">
        <v>82</v>
      </c>
      <c r="B122" s="52" t="s">
        <v>10501</v>
      </c>
      <c r="C122" s="60" t="s">
        <v>10889</v>
      </c>
      <c r="D122" s="53" t="s">
        <v>165</v>
      </c>
      <c r="E122" s="54">
        <v>3</v>
      </c>
      <c r="F122" s="55">
        <v>0</v>
      </c>
      <c r="G122" s="56">
        <f t="shared" si="9"/>
        <v>0</v>
      </c>
      <c r="H122" s="54">
        <v>0</v>
      </c>
      <c r="I122" s="54">
        <f t="shared" si="10"/>
        <v>0</v>
      </c>
      <c r="J122" s="54">
        <v>0</v>
      </c>
      <c r="K122" s="54">
        <f t="shared" si="11"/>
        <v>0</v>
      </c>
    </row>
    <row r="123" spans="1:11" ht="22.5" outlineLevel="1" x14ac:dyDescent="0.2">
      <c r="A123" s="51">
        <v>83</v>
      </c>
      <c r="B123" s="52" t="s">
        <v>10503</v>
      </c>
      <c r="C123" s="60" t="s">
        <v>10571</v>
      </c>
      <c r="D123" s="53" t="s">
        <v>165</v>
      </c>
      <c r="E123" s="54">
        <v>6</v>
      </c>
      <c r="F123" s="55">
        <v>0</v>
      </c>
      <c r="G123" s="56">
        <f t="shared" si="9"/>
        <v>0</v>
      </c>
      <c r="H123" s="54">
        <v>0</v>
      </c>
      <c r="I123" s="54">
        <f t="shared" si="10"/>
        <v>0</v>
      </c>
      <c r="J123" s="54">
        <v>0</v>
      </c>
      <c r="K123" s="54">
        <f t="shared" si="11"/>
        <v>0</v>
      </c>
    </row>
    <row r="124" spans="1:11" ht="22.5" outlineLevel="1" x14ac:dyDescent="0.2">
      <c r="A124" s="51">
        <v>84</v>
      </c>
      <c r="B124" s="52" t="s">
        <v>10505</v>
      </c>
      <c r="C124" s="60" t="s">
        <v>10573</v>
      </c>
      <c r="D124" s="53" t="s">
        <v>165</v>
      </c>
      <c r="E124" s="54">
        <v>22</v>
      </c>
      <c r="F124" s="55">
        <v>0</v>
      </c>
      <c r="G124" s="56">
        <f t="shared" si="9"/>
        <v>0</v>
      </c>
      <c r="H124" s="54">
        <v>0</v>
      </c>
      <c r="I124" s="54">
        <f t="shared" ref="I124:I144" si="12">ROUND(E124*H124,2)</f>
        <v>0</v>
      </c>
      <c r="J124" s="54">
        <v>0</v>
      </c>
      <c r="K124" s="54">
        <f t="shared" ref="K124:K144" si="13">ROUND(E124*J124,2)</f>
        <v>0</v>
      </c>
    </row>
    <row r="125" spans="1:11" outlineLevel="1" x14ac:dyDescent="0.2">
      <c r="A125" s="51">
        <v>85</v>
      </c>
      <c r="B125" s="52" t="s">
        <v>10507</v>
      </c>
      <c r="C125" s="60" t="s">
        <v>10577</v>
      </c>
      <c r="D125" s="53" t="s">
        <v>165</v>
      </c>
      <c r="E125" s="54">
        <v>43</v>
      </c>
      <c r="F125" s="55">
        <v>0</v>
      </c>
      <c r="G125" s="56">
        <f t="shared" si="9"/>
        <v>0</v>
      </c>
      <c r="H125" s="54">
        <v>0</v>
      </c>
      <c r="I125" s="54">
        <f t="shared" si="12"/>
        <v>0</v>
      </c>
      <c r="J125" s="54">
        <v>0</v>
      </c>
      <c r="K125" s="54">
        <f t="shared" si="13"/>
        <v>0</v>
      </c>
    </row>
    <row r="126" spans="1:11" outlineLevel="1" x14ac:dyDescent="0.2">
      <c r="A126" s="51">
        <v>86</v>
      </c>
      <c r="B126" s="52" t="s">
        <v>10509</v>
      </c>
      <c r="C126" s="60" t="s">
        <v>10581</v>
      </c>
      <c r="D126" s="53" t="s">
        <v>172</v>
      </c>
      <c r="E126" s="54">
        <v>508</v>
      </c>
      <c r="F126" s="55">
        <v>0</v>
      </c>
      <c r="G126" s="56">
        <f t="shared" si="9"/>
        <v>0</v>
      </c>
      <c r="H126" s="54">
        <v>0</v>
      </c>
      <c r="I126" s="54">
        <f t="shared" si="12"/>
        <v>0</v>
      </c>
      <c r="J126" s="54">
        <v>0</v>
      </c>
      <c r="K126" s="54">
        <f t="shared" si="13"/>
        <v>0</v>
      </c>
    </row>
    <row r="127" spans="1:11" outlineLevel="1" x14ac:dyDescent="0.2">
      <c r="A127" s="51">
        <v>87</v>
      </c>
      <c r="B127" s="52" t="s">
        <v>10511</v>
      </c>
      <c r="C127" s="60" t="s">
        <v>10583</v>
      </c>
      <c r="D127" s="53" t="s">
        <v>10277</v>
      </c>
      <c r="E127" s="54">
        <v>26</v>
      </c>
      <c r="F127" s="55">
        <v>0</v>
      </c>
      <c r="G127" s="56">
        <f t="shared" si="9"/>
        <v>0</v>
      </c>
      <c r="H127" s="54">
        <v>0</v>
      </c>
      <c r="I127" s="54">
        <f t="shared" si="12"/>
        <v>0</v>
      </c>
      <c r="J127" s="54">
        <v>0</v>
      </c>
      <c r="K127" s="54">
        <f t="shared" si="13"/>
        <v>0</v>
      </c>
    </row>
    <row r="128" spans="1:11" outlineLevel="1" x14ac:dyDescent="0.2">
      <c r="A128" s="51">
        <v>88</v>
      </c>
      <c r="B128" s="52" t="s">
        <v>10890</v>
      </c>
      <c r="C128" s="60" t="s">
        <v>10589</v>
      </c>
      <c r="D128" s="53" t="s">
        <v>10277</v>
      </c>
      <c r="E128" s="54">
        <v>45</v>
      </c>
      <c r="F128" s="55">
        <v>0</v>
      </c>
      <c r="G128" s="56">
        <f t="shared" si="9"/>
        <v>0</v>
      </c>
      <c r="H128" s="54">
        <v>0</v>
      </c>
      <c r="I128" s="54">
        <f t="shared" si="12"/>
        <v>0</v>
      </c>
      <c r="J128" s="54">
        <v>0</v>
      </c>
      <c r="K128" s="54">
        <f t="shared" si="13"/>
        <v>0</v>
      </c>
    </row>
    <row r="129" spans="1:11" outlineLevel="1" x14ac:dyDescent="0.2">
      <c r="A129" s="51">
        <v>89</v>
      </c>
      <c r="B129" s="52" t="s">
        <v>10891</v>
      </c>
      <c r="C129" s="60" t="s">
        <v>10591</v>
      </c>
      <c r="D129" s="53" t="s">
        <v>10277</v>
      </c>
      <c r="E129" s="54">
        <v>139</v>
      </c>
      <c r="F129" s="55">
        <v>0</v>
      </c>
      <c r="G129" s="56">
        <f t="shared" si="9"/>
        <v>0</v>
      </c>
      <c r="H129" s="54">
        <v>0</v>
      </c>
      <c r="I129" s="54">
        <f t="shared" si="12"/>
        <v>0</v>
      </c>
      <c r="J129" s="54">
        <v>0</v>
      </c>
      <c r="K129" s="54">
        <f t="shared" si="13"/>
        <v>0</v>
      </c>
    </row>
    <row r="130" spans="1:11" outlineLevel="1" x14ac:dyDescent="0.2">
      <c r="A130" s="51">
        <v>90</v>
      </c>
      <c r="B130" s="52" t="s">
        <v>10892</v>
      </c>
      <c r="C130" s="60" t="s">
        <v>10593</v>
      </c>
      <c r="D130" s="53" t="s">
        <v>10277</v>
      </c>
      <c r="E130" s="54">
        <v>111</v>
      </c>
      <c r="F130" s="55">
        <v>0</v>
      </c>
      <c r="G130" s="56">
        <f t="shared" si="9"/>
        <v>0</v>
      </c>
      <c r="H130" s="54">
        <v>0</v>
      </c>
      <c r="I130" s="54">
        <f t="shared" si="12"/>
        <v>0</v>
      </c>
      <c r="J130" s="54">
        <v>0</v>
      </c>
      <c r="K130" s="54">
        <f t="shared" si="13"/>
        <v>0</v>
      </c>
    </row>
    <row r="131" spans="1:11" outlineLevel="1" x14ac:dyDescent="0.2">
      <c r="A131" s="51">
        <v>91</v>
      </c>
      <c r="B131" s="52" t="s">
        <v>10893</v>
      </c>
      <c r="C131" s="60" t="s">
        <v>10595</v>
      </c>
      <c r="D131" s="53" t="s">
        <v>10277</v>
      </c>
      <c r="E131" s="54">
        <v>40</v>
      </c>
      <c r="F131" s="55">
        <v>0</v>
      </c>
      <c r="G131" s="56">
        <f t="shared" si="9"/>
        <v>0</v>
      </c>
      <c r="H131" s="54">
        <v>0</v>
      </c>
      <c r="I131" s="54">
        <f t="shared" si="12"/>
        <v>0</v>
      </c>
      <c r="J131" s="54">
        <v>0</v>
      </c>
      <c r="K131" s="54">
        <f t="shared" si="13"/>
        <v>0</v>
      </c>
    </row>
    <row r="132" spans="1:11" outlineLevel="1" x14ac:dyDescent="0.2">
      <c r="A132" s="51">
        <v>92</v>
      </c>
      <c r="B132" s="52" t="s">
        <v>10894</v>
      </c>
      <c r="C132" s="60" t="s">
        <v>10597</v>
      </c>
      <c r="D132" s="53" t="s">
        <v>10277</v>
      </c>
      <c r="E132" s="54">
        <v>27</v>
      </c>
      <c r="F132" s="55">
        <v>0</v>
      </c>
      <c r="G132" s="56">
        <f t="shared" si="9"/>
        <v>0</v>
      </c>
      <c r="H132" s="54">
        <v>0</v>
      </c>
      <c r="I132" s="54">
        <f t="shared" si="12"/>
        <v>0</v>
      </c>
      <c r="J132" s="54">
        <v>0</v>
      </c>
      <c r="K132" s="54">
        <f t="shared" si="13"/>
        <v>0</v>
      </c>
    </row>
    <row r="133" spans="1:11" outlineLevel="1" x14ac:dyDescent="0.2">
      <c r="A133" s="51">
        <v>93</v>
      </c>
      <c r="B133" s="52" t="s">
        <v>10895</v>
      </c>
      <c r="C133" s="60" t="s">
        <v>10599</v>
      </c>
      <c r="D133" s="53" t="s">
        <v>10277</v>
      </c>
      <c r="E133" s="54">
        <v>9</v>
      </c>
      <c r="F133" s="55">
        <v>0</v>
      </c>
      <c r="G133" s="56">
        <f t="shared" si="9"/>
        <v>0</v>
      </c>
      <c r="H133" s="54">
        <v>0</v>
      </c>
      <c r="I133" s="54">
        <f t="shared" si="12"/>
        <v>0</v>
      </c>
      <c r="J133" s="54">
        <v>0</v>
      </c>
      <c r="K133" s="54">
        <f t="shared" si="13"/>
        <v>0</v>
      </c>
    </row>
    <row r="134" spans="1:11" outlineLevel="1" x14ac:dyDescent="0.2">
      <c r="A134" s="51">
        <v>94</v>
      </c>
      <c r="B134" s="52" t="s">
        <v>10896</v>
      </c>
      <c r="C134" s="60" t="s">
        <v>10601</v>
      </c>
      <c r="D134" s="53" t="s">
        <v>10277</v>
      </c>
      <c r="E134" s="54">
        <v>2</v>
      </c>
      <c r="F134" s="55">
        <v>0</v>
      </c>
      <c r="G134" s="56">
        <f t="shared" si="9"/>
        <v>0</v>
      </c>
      <c r="H134" s="54">
        <v>0</v>
      </c>
      <c r="I134" s="54">
        <f t="shared" si="12"/>
        <v>0</v>
      </c>
      <c r="J134" s="54">
        <v>0</v>
      </c>
      <c r="K134" s="54">
        <f t="shared" si="13"/>
        <v>0</v>
      </c>
    </row>
    <row r="135" spans="1:11" outlineLevel="1" x14ac:dyDescent="0.2">
      <c r="A135" s="51">
        <v>95</v>
      </c>
      <c r="B135" s="52" t="s">
        <v>10513</v>
      </c>
      <c r="C135" s="60" t="s">
        <v>10603</v>
      </c>
      <c r="D135" s="53" t="s">
        <v>10277</v>
      </c>
      <c r="E135" s="54">
        <v>36</v>
      </c>
      <c r="F135" s="55">
        <v>0</v>
      </c>
      <c r="G135" s="56">
        <f t="shared" si="9"/>
        <v>0</v>
      </c>
      <c r="H135" s="54">
        <v>0</v>
      </c>
      <c r="I135" s="54">
        <f t="shared" si="12"/>
        <v>0</v>
      </c>
      <c r="J135" s="54">
        <v>0</v>
      </c>
      <c r="K135" s="54">
        <f t="shared" si="13"/>
        <v>0</v>
      </c>
    </row>
    <row r="136" spans="1:11" outlineLevel="1" x14ac:dyDescent="0.2">
      <c r="A136" s="51">
        <v>96</v>
      </c>
      <c r="B136" s="52" t="s">
        <v>10897</v>
      </c>
      <c r="C136" s="60" t="s">
        <v>10605</v>
      </c>
      <c r="D136" s="53" t="s">
        <v>10277</v>
      </c>
      <c r="E136" s="54">
        <v>53</v>
      </c>
      <c r="F136" s="55">
        <v>0</v>
      </c>
      <c r="G136" s="56">
        <f t="shared" si="9"/>
        <v>0</v>
      </c>
      <c r="H136" s="54">
        <v>0</v>
      </c>
      <c r="I136" s="54">
        <f t="shared" si="12"/>
        <v>0</v>
      </c>
      <c r="J136" s="54">
        <v>0</v>
      </c>
      <c r="K136" s="54">
        <f t="shared" si="13"/>
        <v>0</v>
      </c>
    </row>
    <row r="137" spans="1:11" outlineLevel="1" x14ac:dyDescent="0.2">
      <c r="A137" s="51">
        <v>97</v>
      </c>
      <c r="B137" s="52" t="s">
        <v>10898</v>
      </c>
      <c r="C137" s="60" t="s">
        <v>10607</v>
      </c>
      <c r="D137" s="53" t="s">
        <v>10277</v>
      </c>
      <c r="E137" s="54">
        <v>6</v>
      </c>
      <c r="F137" s="55">
        <v>0</v>
      </c>
      <c r="G137" s="56">
        <f t="shared" si="9"/>
        <v>0</v>
      </c>
      <c r="H137" s="54">
        <v>0</v>
      </c>
      <c r="I137" s="54">
        <f t="shared" si="12"/>
        <v>0</v>
      </c>
      <c r="J137" s="54">
        <v>0</v>
      </c>
      <c r="K137" s="54">
        <f t="shared" si="13"/>
        <v>0</v>
      </c>
    </row>
    <row r="138" spans="1:11" outlineLevel="1" x14ac:dyDescent="0.2">
      <c r="A138" s="51">
        <v>98</v>
      </c>
      <c r="B138" s="52" t="s">
        <v>10899</v>
      </c>
      <c r="C138" s="60" t="s">
        <v>10609</v>
      </c>
      <c r="D138" s="53" t="s">
        <v>10277</v>
      </c>
      <c r="E138" s="54">
        <v>15</v>
      </c>
      <c r="F138" s="55">
        <v>0</v>
      </c>
      <c r="G138" s="56">
        <f t="shared" si="9"/>
        <v>0</v>
      </c>
      <c r="H138" s="54">
        <v>0</v>
      </c>
      <c r="I138" s="54">
        <f t="shared" si="12"/>
        <v>0</v>
      </c>
      <c r="J138" s="54">
        <v>0</v>
      </c>
      <c r="K138" s="54">
        <f t="shared" si="13"/>
        <v>0</v>
      </c>
    </row>
    <row r="139" spans="1:11" outlineLevel="1" x14ac:dyDescent="0.2">
      <c r="A139" s="51">
        <v>99</v>
      </c>
      <c r="B139" s="52" t="s">
        <v>10515</v>
      </c>
      <c r="C139" s="60" t="s">
        <v>10677</v>
      </c>
      <c r="D139" s="53" t="s">
        <v>172</v>
      </c>
      <c r="E139" s="54">
        <v>229</v>
      </c>
      <c r="F139" s="55">
        <v>0</v>
      </c>
      <c r="G139" s="56">
        <f t="shared" si="9"/>
        <v>0</v>
      </c>
      <c r="H139" s="54">
        <v>0</v>
      </c>
      <c r="I139" s="54">
        <f t="shared" si="12"/>
        <v>0</v>
      </c>
      <c r="J139" s="54">
        <v>0</v>
      </c>
      <c r="K139" s="54">
        <f t="shared" si="13"/>
        <v>0</v>
      </c>
    </row>
    <row r="140" spans="1:11" outlineLevel="1" x14ac:dyDescent="0.2">
      <c r="A140" s="51">
        <v>100</v>
      </c>
      <c r="B140" s="52" t="s">
        <v>10517</v>
      </c>
      <c r="C140" s="60" t="s">
        <v>10679</v>
      </c>
      <c r="D140" s="53" t="s">
        <v>172</v>
      </c>
      <c r="E140" s="54">
        <v>234</v>
      </c>
      <c r="F140" s="55">
        <v>0</v>
      </c>
      <c r="G140" s="56">
        <f t="shared" si="9"/>
        <v>0</v>
      </c>
      <c r="H140" s="54">
        <v>0</v>
      </c>
      <c r="I140" s="54">
        <f t="shared" si="12"/>
        <v>0</v>
      </c>
      <c r="J140" s="54">
        <v>0</v>
      </c>
      <c r="K140" s="54">
        <f t="shared" si="13"/>
        <v>0</v>
      </c>
    </row>
    <row r="141" spans="1:11" outlineLevel="1" x14ac:dyDescent="0.2">
      <c r="A141" s="51">
        <v>101</v>
      </c>
      <c r="B141" s="52" t="s">
        <v>10900</v>
      </c>
      <c r="C141" s="60" t="s">
        <v>10901</v>
      </c>
      <c r="D141" s="53" t="s">
        <v>172</v>
      </c>
      <c r="E141" s="54">
        <v>30</v>
      </c>
      <c r="F141" s="55">
        <v>0</v>
      </c>
      <c r="G141" s="56">
        <f t="shared" si="9"/>
        <v>0</v>
      </c>
      <c r="H141" s="54">
        <v>0</v>
      </c>
      <c r="I141" s="54">
        <f t="shared" si="12"/>
        <v>0</v>
      </c>
      <c r="J141" s="54">
        <v>0</v>
      </c>
      <c r="K141" s="54">
        <f t="shared" si="13"/>
        <v>0</v>
      </c>
    </row>
    <row r="142" spans="1:11" outlineLevel="1" x14ac:dyDescent="0.2">
      <c r="A142" s="51">
        <v>102</v>
      </c>
      <c r="B142" s="52" t="s">
        <v>10519</v>
      </c>
      <c r="C142" s="60" t="s">
        <v>10683</v>
      </c>
      <c r="D142" s="53" t="s">
        <v>172</v>
      </c>
      <c r="E142" s="54">
        <v>2</v>
      </c>
      <c r="F142" s="55">
        <v>0</v>
      </c>
      <c r="G142" s="56">
        <f t="shared" si="9"/>
        <v>0</v>
      </c>
      <c r="H142" s="54">
        <v>0</v>
      </c>
      <c r="I142" s="54">
        <f t="shared" si="12"/>
        <v>0</v>
      </c>
      <c r="J142" s="54">
        <v>0</v>
      </c>
      <c r="K142" s="54">
        <f t="shared" si="13"/>
        <v>0</v>
      </c>
    </row>
    <row r="143" spans="1:11" outlineLevel="1" x14ac:dyDescent="0.2">
      <c r="A143" s="51">
        <v>103</v>
      </c>
      <c r="B143" s="52" t="s">
        <v>10684</v>
      </c>
      <c r="C143" s="60" t="s">
        <v>10685</v>
      </c>
      <c r="D143" s="53" t="s">
        <v>10126</v>
      </c>
      <c r="E143" s="54">
        <v>1</v>
      </c>
      <c r="F143" s="55">
        <v>0</v>
      </c>
      <c r="G143" s="56">
        <f t="shared" si="9"/>
        <v>0</v>
      </c>
      <c r="H143" s="54">
        <v>0</v>
      </c>
      <c r="I143" s="54">
        <f t="shared" si="12"/>
        <v>0</v>
      </c>
      <c r="J143" s="54">
        <v>0</v>
      </c>
      <c r="K143" s="54">
        <f t="shared" si="13"/>
        <v>0</v>
      </c>
    </row>
    <row r="144" spans="1:11" outlineLevel="1" x14ac:dyDescent="0.2">
      <c r="A144" s="51">
        <v>104</v>
      </c>
      <c r="B144" s="52" t="s">
        <v>10686</v>
      </c>
      <c r="C144" s="60" t="s">
        <v>10687</v>
      </c>
      <c r="D144" s="53" t="s">
        <v>10126</v>
      </c>
      <c r="E144" s="54">
        <v>1</v>
      </c>
      <c r="F144" s="55">
        <v>0</v>
      </c>
      <c r="G144" s="56">
        <f t="shared" si="9"/>
        <v>0</v>
      </c>
      <c r="H144" s="54">
        <v>0</v>
      </c>
      <c r="I144" s="54">
        <f t="shared" si="12"/>
        <v>0</v>
      </c>
      <c r="J144" s="54">
        <v>0</v>
      </c>
      <c r="K144" s="54">
        <f t="shared" si="13"/>
        <v>0</v>
      </c>
    </row>
    <row r="145" spans="1:11" x14ac:dyDescent="0.2">
      <c r="A145" s="36" t="s">
        <v>148</v>
      </c>
      <c r="B145" s="37" t="s">
        <v>10688</v>
      </c>
      <c r="C145" s="58" t="s">
        <v>10689</v>
      </c>
      <c r="D145" s="38"/>
      <c r="E145" s="39"/>
      <c r="F145" s="40"/>
      <c r="G145" s="40">
        <f>SUM(G146:G203)</f>
        <v>0</v>
      </c>
      <c r="H145" s="39"/>
      <c r="I145" s="39">
        <f>SUM(I146:I203)</f>
        <v>0</v>
      </c>
      <c r="J145" s="39"/>
      <c r="K145" s="39">
        <f>SUM(K146:K203)</f>
        <v>0</v>
      </c>
    </row>
    <row r="146" spans="1:11" ht="22.5" outlineLevel="1" x14ac:dyDescent="0.2">
      <c r="A146" s="43">
        <v>105</v>
      </c>
      <c r="B146" s="44" t="s">
        <v>10690</v>
      </c>
      <c r="C146" s="59" t="s">
        <v>10902</v>
      </c>
      <c r="D146" s="45" t="s">
        <v>165</v>
      </c>
      <c r="E146" s="46">
        <v>1</v>
      </c>
      <c r="F146" s="47">
        <v>0</v>
      </c>
      <c r="G146" s="48">
        <f>ROUND(E146*F146,2)</f>
        <v>0</v>
      </c>
      <c r="H146" s="46">
        <v>0</v>
      </c>
      <c r="I146" s="46">
        <f>ROUND(E146*H146,2)</f>
        <v>0</v>
      </c>
      <c r="J146" s="46">
        <v>0</v>
      </c>
      <c r="K146" s="46">
        <f>ROUND(E146*J146,2)</f>
        <v>0</v>
      </c>
    </row>
    <row r="147" spans="1:11" outlineLevel="1" x14ac:dyDescent="0.2">
      <c r="A147" s="135"/>
      <c r="B147" s="136"/>
      <c r="C147" s="363" t="s">
        <v>10460</v>
      </c>
      <c r="D147" s="364"/>
      <c r="E147" s="364"/>
      <c r="F147" s="364"/>
      <c r="G147" s="364"/>
      <c r="H147" s="140"/>
      <c r="I147" s="140"/>
      <c r="J147" s="140"/>
      <c r="K147" s="140"/>
    </row>
    <row r="148" spans="1:11" outlineLevel="1" x14ac:dyDescent="0.2">
      <c r="A148" s="135"/>
      <c r="B148" s="136"/>
      <c r="C148" s="361" t="s">
        <v>10382</v>
      </c>
      <c r="D148" s="362"/>
      <c r="E148" s="362"/>
      <c r="F148" s="362"/>
      <c r="G148" s="362"/>
      <c r="H148" s="140"/>
      <c r="I148" s="140"/>
      <c r="J148" s="140"/>
      <c r="K148" s="140"/>
    </row>
    <row r="149" spans="1:11" outlineLevel="1" x14ac:dyDescent="0.2">
      <c r="A149" s="135"/>
      <c r="B149" s="136"/>
      <c r="C149" s="361" t="s">
        <v>10422</v>
      </c>
      <c r="D149" s="362"/>
      <c r="E149" s="362"/>
      <c r="F149" s="362"/>
      <c r="G149" s="362"/>
      <c r="H149" s="140"/>
      <c r="I149" s="140"/>
      <c r="J149" s="140"/>
      <c r="K149" s="140"/>
    </row>
    <row r="150" spans="1:11" outlineLevel="1" x14ac:dyDescent="0.2">
      <c r="A150" s="135"/>
      <c r="B150" s="136"/>
      <c r="C150" s="361" t="s">
        <v>10423</v>
      </c>
      <c r="D150" s="362"/>
      <c r="E150" s="362"/>
      <c r="F150" s="362"/>
      <c r="G150" s="362"/>
      <c r="H150" s="140"/>
      <c r="I150" s="140"/>
      <c r="J150" s="140"/>
      <c r="K150" s="140"/>
    </row>
    <row r="151" spans="1:11" outlineLevel="1" x14ac:dyDescent="0.2">
      <c r="A151" s="135"/>
      <c r="B151" s="136"/>
      <c r="C151" s="361" t="s">
        <v>10386</v>
      </c>
      <c r="D151" s="362"/>
      <c r="E151" s="362"/>
      <c r="F151" s="362"/>
      <c r="G151" s="362"/>
      <c r="H151" s="140"/>
      <c r="I151" s="140"/>
      <c r="J151" s="140"/>
      <c r="K151" s="140"/>
    </row>
    <row r="152" spans="1:11" outlineLevel="1" x14ac:dyDescent="0.2">
      <c r="A152" s="135"/>
      <c r="B152" s="136"/>
      <c r="C152" s="361" t="s">
        <v>10424</v>
      </c>
      <c r="D152" s="362"/>
      <c r="E152" s="362"/>
      <c r="F152" s="362"/>
      <c r="G152" s="362"/>
      <c r="H152" s="140"/>
      <c r="I152" s="140"/>
      <c r="J152" s="140"/>
      <c r="K152" s="140"/>
    </row>
    <row r="153" spans="1:11" outlineLevel="1" x14ac:dyDescent="0.2">
      <c r="A153" s="135"/>
      <c r="B153" s="136"/>
      <c r="C153" s="361" t="s">
        <v>10425</v>
      </c>
      <c r="D153" s="362"/>
      <c r="E153" s="362"/>
      <c r="F153" s="362"/>
      <c r="G153" s="362"/>
      <c r="H153" s="140"/>
      <c r="I153" s="140"/>
      <c r="J153" s="140"/>
      <c r="K153" s="140"/>
    </row>
    <row r="154" spans="1:11" outlineLevel="1" x14ac:dyDescent="0.2">
      <c r="A154" s="135"/>
      <c r="B154" s="136"/>
      <c r="C154" s="361" t="s">
        <v>10426</v>
      </c>
      <c r="D154" s="362"/>
      <c r="E154" s="362"/>
      <c r="F154" s="362"/>
      <c r="G154" s="362"/>
      <c r="H154" s="140"/>
      <c r="I154" s="140"/>
      <c r="J154" s="140"/>
      <c r="K154" s="140"/>
    </row>
    <row r="155" spans="1:11" outlineLevel="1" x14ac:dyDescent="0.2">
      <c r="A155" s="51">
        <v>106</v>
      </c>
      <c r="B155" s="52" t="s">
        <v>10387</v>
      </c>
      <c r="C155" s="60" t="s">
        <v>10461</v>
      </c>
      <c r="D155" s="53" t="s">
        <v>165</v>
      </c>
      <c r="E155" s="54">
        <v>4</v>
      </c>
      <c r="F155" s="55">
        <v>0</v>
      </c>
      <c r="G155" s="56">
        <f>ROUND(E155*F155,2)</f>
        <v>0</v>
      </c>
      <c r="H155" s="54">
        <v>0</v>
      </c>
      <c r="I155" s="54">
        <f>ROUND(E155*H155,2)</f>
        <v>0</v>
      </c>
      <c r="J155" s="54">
        <v>0</v>
      </c>
      <c r="K155" s="54">
        <f>ROUND(E155*J155,2)</f>
        <v>0</v>
      </c>
    </row>
    <row r="156" spans="1:11" outlineLevel="1" x14ac:dyDescent="0.2">
      <c r="A156" s="51">
        <v>107</v>
      </c>
      <c r="B156" s="52" t="s">
        <v>10387</v>
      </c>
      <c r="C156" s="60" t="s">
        <v>10462</v>
      </c>
      <c r="D156" s="53" t="s">
        <v>165</v>
      </c>
      <c r="E156" s="54">
        <v>2</v>
      </c>
      <c r="F156" s="55">
        <v>0</v>
      </c>
      <c r="G156" s="56">
        <f>ROUND(E156*F156,2)</f>
        <v>0</v>
      </c>
      <c r="H156" s="54">
        <v>0</v>
      </c>
      <c r="I156" s="54">
        <f>ROUND(E156*H156,2)</f>
        <v>0</v>
      </c>
      <c r="J156" s="54">
        <v>0</v>
      </c>
      <c r="K156" s="54">
        <f>ROUND(E156*J156,2)</f>
        <v>0</v>
      </c>
    </row>
    <row r="157" spans="1:11" ht="22.5" outlineLevel="1" x14ac:dyDescent="0.2">
      <c r="A157" s="43">
        <v>108</v>
      </c>
      <c r="B157" s="44" t="s">
        <v>10697</v>
      </c>
      <c r="C157" s="59" t="s">
        <v>10903</v>
      </c>
      <c r="D157" s="45" t="s">
        <v>10126</v>
      </c>
      <c r="E157" s="46">
        <v>1</v>
      </c>
      <c r="F157" s="47">
        <v>0</v>
      </c>
      <c r="G157" s="48">
        <f>ROUND(E157*F157,2)</f>
        <v>0</v>
      </c>
      <c r="H157" s="46">
        <v>0</v>
      </c>
      <c r="I157" s="46">
        <f>ROUND(E157*H157,2)</f>
        <v>0</v>
      </c>
      <c r="J157" s="46">
        <v>0</v>
      </c>
      <c r="K157" s="46">
        <f>ROUND(E157*J157,2)</f>
        <v>0</v>
      </c>
    </row>
    <row r="158" spans="1:11" outlineLevel="1" x14ac:dyDescent="0.2">
      <c r="A158" s="135"/>
      <c r="B158" s="136"/>
      <c r="C158" s="363" t="s">
        <v>10904</v>
      </c>
      <c r="D158" s="364"/>
      <c r="E158" s="364"/>
      <c r="F158" s="364"/>
      <c r="G158" s="364"/>
      <c r="H158" s="140"/>
      <c r="I158" s="140"/>
      <c r="J158" s="140"/>
      <c r="K158" s="140"/>
    </row>
    <row r="159" spans="1:11" outlineLevel="1" x14ac:dyDescent="0.2">
      <c r="A159" s="135"/>
      <c r="B159" s="136"/>
      <c r="C159" s="361" t="s">
        <v>10382</v>
      </c>
      <c r="D159" s="362"/>
      <c r="E159" s="362"/>
      <c r="F159" s="362"/>
      <c r="G159" s="362"/>
      <c r="H159" s="140"/>
      <c r="I159" s="140"/>
      <c r="J159" s="140"/>
      <c r="K159" s="140"/>
    </row>
    <row r="160" spans="1:11" outlineLevel="1" x14ac:dyDescent="0.2">
      <c r="A160" s="135"/>
      <c r="B160" s="136"/>
      <c r="C160" s="361" t="s">
        <v>10905</v>
      </c>
      <c r="D160" s="362"/>
      <c r="E160" s="362"/>
      <c r="F160" s="362"/>
      <c r="G160" s="362"/>
      <c r="H160" s="140"/>
      <c r="I160" s="140"/>
      <c r="J160" s="140"/>
      <c r="K160" s="140"/>
    </row>
    <row r="161" spans="1:11" outlineLevel="1" x14ac:dyDescent="0.2">
      <c r="A161" s="135"/>
      <c r="B161" s="136"/>
      <c r="C161" s="361" t="s">
        <v>10906</v>
      </c>
      <c r="D161" s="362"/>
      <c r="E161" s="362"/>
      <c r="F161" s="362"/>
      <c r="G161" s="362"/>
      <c r="H161" s="140"/>
      <c r="I161" s="140"/>
      <c r="J161" s="140"/>
      <c r="K161" s="140"/>
    </row>
    <row r="162" spans="1:11" outlineLevel="1" x14ac:dyDescent="0.2">
      <c r="A162" s="135"/>
      <c r="B162" s="136"/>
      <c r="C162" s="361" t="s">
        <v>10907</v>
      </c>
      <c r="D162" s="362"/>
      <c r="E162" s="362"/>
      <c r="F162" s="362"/>
      <c r="G162" s="362"/>
      <c r="H162" s="140"/>
      <c r="I162" s="140"/>
      <c r="J162" s="140"/>
      <c r="K162" s="140"/>
    </row>
    <row r="163" spans="1:11" outlineLevel="1" x14ac:dyDescent="0.2">
      <c r="A163" s="135"/>
      <c r="B163" s="136"/>
      <c r="C163" s="361" t="s">
        <v>10908</v>
      </c>
      <c r="D163" s="362"/>
      <c r="E163" s="362"/>
      <c r="F163" s="362"/>
      <c r="G163" s="362"/>
      <c r="H163" s="140"/>
      <c r="I163" s="140"/>
      <c r="J163" s="140"/>
      <c r="K163" s="140"/>
    </row>
    <row r="164" spans="1:11" outlineLevel="1" x14ac:dyDescent="0.2">
      <c r="A164" s="135"/>
      <c r="B164" s="136"/>
      <c r="C164" s="361" t="s">
        <v>10909</v>
      </c>
      <c r="D164" s="362"/>
      <c r="E164" s="362"/>
      <c r="F164" s="362"/>
      <c r="G164" s="362"/>
      <c r="H164" s="140"/>
      <c r="I164" s="140"/>
      <c r="J164" s="140"/>
      <c r="K164" s="140"/>
    </row>
    <row r="165" spans="1:11" outlineLevel="1" x14ac:dyDescent="0.2">
      <c r="A165" s="135"/>
      <c r="B165" s="136"/>
      <c r="C165" s="361" t="s">
        <v>10910</v>
      </c>
      <c r="D165" s="362"/>
      <c r="E165" s="362"/>
      <c r="F165" s="362"/>
      <c r="G165" s="362"/>
      <c r="H165" s="140"/>
      <c r="I165" s="140"/>
      <c r="J165" s="140"/>
      <c r="K165" s="140"/>
    </row>
    <row r="166" spans="1:11" outlineLevel="1" x14ac:dyDescent="0.2">
      <c r="A166" s="51">
        <v>109</v>
      </c>
      <c r="B166" s="52" t="s">
        <v>10699</v>
      </c>
      <c r="C166" s="60" t="s">
        <v>10911</v>
      </c>
      <c r="D166" s="53" t="s">
        <v>165</v>
      </c>
      <c r="E166" s="54">
        <v>1</v>
      </c>
      <c r="F166" s="55">
        <v>0</v>
      </c>
      <c r="G166" s="56">
        <f t="shared" ref="G166:G203" si="14">ROUND(E166*F166,2)</f>
        <v>0</v>
      </c>
      <c r="H166" s="54">
        <v>0</v>
      </c>
      <c r="I166" s="54">
        <f t="shared" ref="I166:I203" si="15">ROUND(E166*H166,2)</f>
        <v>0</v>
      </c>
      <c r="J166" s="54">
        <v>0</v>
      </c>
      <c r="K166" s="54">
        <f t="shared" ref="K166:K203" si="16">ROUND(E166*J166,2)</f>
        <v>0</v>
      </c>
    </row>
    <row r="167" spans="1:11" outlineLevel="1" x14ac:dyDescent="0.2">
      <c r="A167" s="51">
        <v>110</v>
      </c>
      <c r="B167" s="52" t="s">
        <v>10700</v>
      </c>
      <c r="C167" s="60" t="s">
        <v>10912</v>
      </c>
      <c r="D167" s="53" t="s">
        <v>165</v>
      </c>
      <c r="E167" s="54">
        <v>1</v>
      </c>
      <c r="F167" s="55">
        <v>0</v>
      </c>
      <c r="G167" s="56">
        <f t="shared" si="14"/>
        <v>0</v>
      </c>
      <c r="H167" s="54">
        <v>0</v>
      </c>
      <c r="I167" s="54">
        <f t="shared" si="15"/>
        <v>0</v>
      </c>
      <c r="J167" s="54">
        <v>0</v>
      </c>
      <c r="K167" s="54">
        <f t="shared" si="16"/>
        <v>0</v>
      </c>
    </row>
    <row r="168" spans="1:11" outlineLevel="1" x14ac:dyDescent="0.2">
      <c r="A168" s="51">
        <v>111</v>
      </c>
      <c r="B168" s="52" t="s">
        <v>10702</v>
      </c>
      <c r="C168" s="60" t="s">
        <v>10913</v>
      </c>
      <c r="D168" s="53" t="s">
        <v>165</v>
      </c>
      <c r="E168" s="54">
        <v>1</v>
      </c>
      <c r="F168" s="55">
        <v>0</v>
      </c>
      <c r="G168" s="56">
        <f t="shared" si="14"/>
        <v>0</v>
      </c>
      <c r="H168" s="54">
        <v>0</v>
      </c>
      <c r="I168" s="54">
        <f t="shared" si="15"/>
        <v>0</v>
      </c>
      <c r="J168" s="54">
        <v>0</v>
      </c>
      <c r="K168" s="54">
        <f t="shared" si="16"/>
        <v>0</v>
      </c>
    </row>
    <row r="169" spans="1:11" outlineLevel="1" x14ac:dyDescent="0.2">
      <c r="A169" s="51">
        <v>112</v>
      </c>
      <c r="B169" s="52" t="s">
        <v>10704</v>
      </c>
      <c r="C169" s="60" t="s">
        <v>10914</v>
      </c>
      <c r="D169" s="53" t="s">
        <v>165</v>
      </c>
      <c r="E169" s="54">
        <v>3</v>
      </c>
      <c r="F169" s="55">
        <v>0</v>
      </c>
      <c r="G169" s="56">
        <f t="shared" si="14"/>
        <v>0</v>
      </c>
      <c r="H169" s="54">
        <v>0</v>
      </c>
      <c r="I169" s="54">
        <f t="shared" si="15"/>
        <v>0</v>
      </c>
      <c r="J169" s="54">
        <v>0</v>
      </c>
      <c r="K169" s="54">
        <f t="shared" si="16"/>
        <v>0</v>
      </c>
    </row>
    <row r="170" spans="1:11" outlineLevel="1" x14ac:dyDescent="0.2">
      <c r="A170" s="51">
        <v>113</v>
      </c>
      <c r="B170" s="52" t="s">
        <v>10706</v>
      </c>
      <c r="C170" s="60" t="s">
        <v>10915</v>
      </c>
      <c r="D170" s="53" t="s">
        <v>165</v>
      </c>
      <c r="E170" s="54">
        <v>1</v>
      </c>
      <c r="F170" s="55">
        <v>0</v>
      </c>
      <c r="G170" s="56">
        <f t="shared" si="14"/>
        <v>0</v>
      </c>
      <c r="H170" s="54">
        <v>0</v>
      </c>
      <c r="I170" s="54">
        <f t="shared" si="15"/>
        <v>0</v>
      </c>
      <c r="J170" s="54">
        <v>0</v>
      </c>
      <c r="K170" s="54">
        <f t="shared" si="16"/>
        <v>0</v>
      </c>
    </row>
    <row r="171" spans="1:11" outlineLevel="1" x14ac:dyDescent="0.2">
      <c r="A171" s="51">
        <v>114</v>
      </c>
      <c r="B171" s="52" t="s">
        <v>10707</v>
      </c>
      <c r="C171" s="60" t="s">
        <v>10916</v>
      </c>
      <c r="D171" s="53" t="s">
        <v>165</v>
      </c>
      <c r="E171" s="54">
        <v>1</v>
      </c>
      <c r="F171" s="55">
        <v>0</v>
      </c>
      <c r="G171" s="56">
        <f t="shared" si="14"/>
        <v>0</v>
      </c>
      <c r="H171" s="54">
        <v>0</v>
      </c>
      <c r="I171" s="54">
        <f t="shared" si="15"/>
        <v>0</v>
      </c>
      <c r="J171" s="54">
        <v>0</v>
      </c>
      <c r="K171" s="54">
        <f t="shared" si="16"/>
        <v>0</v>
      </c>
    </row>
    <row r="172" spans="1:11" ht="22.5" outlineLevel="1" x14ac:dyDescent="0.2">
      <c r="A172" s="51">
        <v>115</v>
      </c>
      <c r="B172" s="52" t="s">
        <v>10711</v>
      </c>
      <c r="C172" s="60" t="s">
        <v>10543</v>
      </c>
      <c r="D172" s="53" t="s">
        <v>165</v>
      </c>
      <c r="E172" s="54">
        <v>2</v>
      </c>
      <c r="F172" s="55">
        <v>0</v>
      </c>
      <c r="G172" s="56">
        <f t="shared" si="14"/>
        <v>0</v>
      </c>
      <c r="H172" s="54">
        <v>0</v>
      </c>
      <c r="I172" s="54">
        <f t="shared" si="15"/>
        <v>0</v>
      </c>
      <c r="J172" s="54">
        <v>0</v>
      </c>
      <c r="K172" s="54">
        <f t="shared" si="16"/>
        <v>0</v>
      </c>
    </row>
    <row r="173" spans="1:11" ht="22.5" outlineLevel="1" x14ac:dyDescent="0.2">
      <c r="A173" s="51">
        <v>116</v>
      </c>
      <c r="B173" s="52" t="s">
        <v>10717</v>
      </c>
      <c r="C173" s="60" t="s">
        <v>10917</v>
      </c>
      <c r="D173" s="53" t="s">
        <v>165</v>
      </c>
      <c r="E173" s="54">
        <v>3</v>
      </c>
      <c r="F173" s="55">
        <v>0</v>
      </c>
      <c r="G173" s="56">
        <f t="shared" si="14"/>
        <v>0</v>
      </c>
      <c r="H173" s="54">
        <v>0</v>
      </c>
      <c r="I173" s="54">
        <f t="shared" si="15"/>
        <v>0</v>
      </c>
      <c r="J173" s="54">
        <v>0</v>
      </c>
      <c r="K173" s="54">
        <f t="shared" si="16"/>
        <v>0</v>
      </c>
    </row>
    <row r="174" spans="1:11" outlineLevel="1" x14ac:dyDescent="0.2">
      <c r="A174" s="51">
        <v>117</v>
      </c>
      <c r="B174" s="52" t="s">
        <v>10719</v>
      </c>
      <c r="C174" s="60" t="s">
        <v>10886</v>
      </c>
      <c r="D174" s="53" t="s">
        <v>165</v>
      </c>
      <c r="E174" s="54">
        <v>2</v>
      </c>
      <c r="F174" s="55">
        <v>0</v>
      </c>
      <c r="G174" s="56">
        <f t="shared" si="14"/>
        <v>0</v>
      </c>
      <c r="H174" s="54">
        <v>0</v>
      </c>
      <c r="I174" s="54">
        <f t="shared" si="15"/>
        <v>0</v>
      </c>
      <c r="J174" s="54">
        <v>0</v>
      </c>
      <c r="K174" s="54">
        <f t="shared" si="16"/>
        <v>0</v>
      </c>
    </row>
    <row r="175" spans="1:11" outlineLevel="1" x14ac:dyDescent="0.2">
      <c r="A175" s="51">
        <v>118</v>
      </c>
      <c r="B175" s="52" t="s">
        <v>10918</v>
      </c>
      <c r="C175" s="60" t="s">
        <v>10919</v>
      </c>
      <c r="D175" s="53" t="s">
        <v>165</v>
      </c>
      <c r="E175" s="54">
        <v>4</v>
      </c>
      <c r="F175" s="55">
        <v>0</v>
      </c>
      <c r="G175" s="56">
        <f t="shared" si="14"/>
        <v>0</v>
      </c>
      <c r="H175" s="54">
        <v>0</v>
      </c>
      <c r="I175" s="54">
        <f t="shared" si="15"/>
        <v>0</v>
      </c>
      <c r="J175" s="54">
        <v>0</v>
      </c>
      <c r="K175" s="54">
        <f t="shared" si="16"/>
        <v>0</v>
      </c>
    </row>
    <row r="176" spans="1:11" outlineLevel="1" x14ac:dyDescent="0.2">
      <c r="A176" s="51">
        <v>119</v>
      </c>
      <c r="B176" s="52" t="s">
        <v>10920</v>
      </c>
      <c r="C176" s="60" t="s">
        <v>10539</v>
      </c>
      <c r="D176" s="53" t="s">
        <v>165</v>
      </c>
      <c r="E176" s="54">
        <v>9</v>
      </c>
      <c r="F176" s="55">
        <v>0</v>
      </c>
      <c r="G176" s="56">
        <f t="shared" si="14"/>
        <v>0</v>
      </c>
      <c r="H176" s="54">
        <v>0</v>
      </c>
      <c r="I176" s="54">
        <f t="shared" si="15"/>
        <v>0</v>
      </c>
      <c r="J176" s="54">
        <v>0</v>
      </c>
      <c r="K176" s="54">
        <f t="shared" si="16"/>
        <v>0</v>
      </c>
    </row>
    <row r="177" spans="1:11" outlineLevel="1" x14ac:dyDescent="0.2">
      <c r="A177" s="51">
        <v>120</v>
      </c>
      <c r="B177" s="52" t="s">
        <v>10921</v>
      </c>
      <c r="C177" s="60" t="s">
        <v>10531</v>
      </c>
      <c r="D177" s="53" t="s">
        <v>165</v>
      </c>
      <c r="E177" s="54">
        <v>1</v>
      </c>
      <c r="F177" s="55">
        <v>0</v>
      </c>
      <c r="G177" s="56">
        <f t="shared" si="14"/>
        <v>0</v>
      </c>
      <c r="H177" s="54">
        <v>0</v>
      </c>
      <c r="I177" s="54">
        <f t="shared" si="15"/>
        <v>0</v>
      </c>
      <c r="J177" s="54">
        <v>0</v>
      </c>
      <c r="K177" s="54">
        <f t="shared" si="16"/>
        <v>0</v>
      </c>
    </row>
    <row r="178" spans="1:11" ht="22.5" outlineLevel="1" x14ac:dyDescent="0.2">
      <c r="A178" s="51">
        <v>121</v>
      </c>
      <c r="B178" s="52" t="s">
        <v>10922</v>
      </c>
      <c r="C178" s="60" t="s">
        <v>10923</v>
      </c>
      <c r="D178" s="53" t="s">
        <v>165</v>
      </c>
      <c r="E178" s="54">
        <v>4</v>
      </c>
      <c r="F178" s="55">
        <v>0</v>
      </c>
      <c r="G178" s="56">
        <f t="shared" si="14"/>
        <v>0</v>
      </c>
      <c r="H178" s="54">
        <v>0</v>
      </c>
      <c r="I178" s="54">
        <f t="shared" si="15"/>
        <v>0</v>
      </c>
      <c r="J178" s="54">
        <v>0</v>
      </c>
      <c r="K178" s="54">
        <f t="shared" si="16"/>
        <v>0</v>
      </c>
    </row>
    <row r="179" spans="1:11" ht="22.5" outlineLevel="1" x14ac:dyDescent="0.2">
      <c r="A179" s="51">
        <v>122</v>
      </c>
      <c r="B179" s="52" t="s">
        <v>10924</v>
      </c>
      <c r="C179" s="60" t="s">
        <v>10925</v>
      </c>
      <c r="D179" s="53" t="s">
        <v>165</v>
      </c>
      <c r="E179" s="54">
        <v>1</v>
      </c>
      <c r="F179" s="55">
        <v>0</v>
      </c>
      <c r="G179" s="56">
        <f t="shared" si="14"/>
        <v>0</v>
      </c>
      <c r="H179" s="54">
        <v>0</v>
      </c>
      <c r="I179" s="54">
        <f t="shared" si="15"/>
        <v>0</v>
      </c>
      <c r="J179" s="54">
        <v>0</v>
      </c>
      <c r="K179" s="54">
        <f t="shared" si="16"/>
        <v>0</v>
      </c>
    </row>
    <row r="180" spans="1:11" ht="22.5" outlineLevel="1" x14ac:dyDescent="0.2">
      <c r="A180" s="51">
        <v>123</v>
      </c>
      <c r="B180" s="52" t="s">
        <v>10926</v>
      </c>
      <c r="C180" s="60" t="s">
        <v>10927</v>
      </c>
      <c r="D180" s="53" t="s">
        <v>165</v>
      </c>
      <c r="E180" s="54">
        <v>3</v>
      </c>
      <c r="F180" s="55">
        <v>0</v>
      </c>
      <c r="G180" s="56">
        <f t="shared" si="14"/>
        <v>0</v>
      </c>
      <c r="H180" s="54">
        <v>0</v>
      </c>
      <c r="I180" s="54">
        <f t="shared" si="15"/>
        <v>0</v>
      </c>
      <c r="J180" s="54">
        <v>0</v>
      </c>
      <c r="K180" s="54">
        <f t="shared" si="16"/>
        <v>0</v>
      </c>
    </row>
    <row r="181" spans="1:11" ht="22.5" outlineLevel="1" x14ac:dyDescent="0.2">
      <c r="A181" s="51">
        <v>124</v>
      </c>
      <c r="B181" s="52" t="s">
        <v>10928</v>
      </c>
      <c r="C181" s="60" t="s">
        <v>10929</v>
      </c>
      <c r="D181" s="53" t="s">
        <v>165</v>
      </c>
      <c r="E181" s="54">
        <v>6</v>
      </c>
      <c r="F181" s="55">
        <v>0</v>
      </c>
      <c r="G181" s="56">
        <f t="shared" si="14"/>
        <v>0</v>
      </c>
      <c r="H181" s="54">
        <v>0</v>
      </c>
      <c r="I181" s="54">
        <f t="shared" si="15"/>
        <v>0</v>
      </c>
      <c r="J181" s="54">
        <v>0</v>
      </c>
      <c r="K181" s="54">
        <f t="shared" si="16"/>
        <v>0</v>
      </c>
    </row>
    <row r="182" spans="1:11" ht="22.5" outlineLevel="1" x14ac:dyDescent="0.2">
      <c r="A182" s="51">
        <v>125</v>
      </c>
      <c r="B182" s="52" t="s">
        <v>10930</v>
      </c>
      <c r="C182" s="60" t="s">
        <v>10931</v>
      </c>
      <c r="D182" s="53" t="s">
        <v>165</v>
      </c>
      <c r="E182" s="54">
        <v>10</v>
      </c>
      <c r="F182" s="55">
        <v>0</v>
      </c>
      <c r="G182" s="56">
        <f t="shared" si="14"/>
        <v>0</v>
      </c>
      <c r="H182" s="54">
        <v>0</v>
      </c>
      <c r="I182" s="54">
        <f t="shared" si="15"/>
        <v>0</v>
      </c>
      <c r="J182" s="54">
        <v>0</v>
      </c>
      <c r="K182" s="54">
        <f t="shared" si="16"/>
        <v>0</v>
      </c>
    </row>
    <row r="183" spans="1:11" outlineLevel="1" x14ac:dyDescent="0.2">
      <c r="A183" s="51">
        <v>126</v>
      </c>
      <c r="B183" s="52" t="s">
        <v>10932</v>
      </c>
      <c r="C183" s="60" t="s">
        <v>10705</v>
      </c>
      <c r="D183" s="53" t="s">
        <v>165</v>
      </c>
      <c r="E183" s="54">
        <v>8</v>
      </c>
      <c r="F183" s="55">
        <v>0</v>
      </c>
      <c r="G183" s="56">
        <f t="shared" si="14"/>
        <v>0</v>
      </c>
      <c r="H183" s="54">
        <v>0</v>
      </c>
      <c r="I183" s="54">
        <f t="shared" si="15"/>
        <v>0</v>
      </c>
      <c r="J183" s="54">
        <v>0</v>
      </c>
      <c r="K183" s="54">
        <f t="shared" si="16"/>
        <v>0</v>
      </c>
    </row>
    <row r="184" spans="1:11" outlineLevel="1" x14ac:dyDescent="0.2">
      <c r="A184" s="51">
        <v>127</v>
      </c>
      <c r="B184" s="52" t="s">
        <v>10933</v>
      </c>
      <c r="C184" s="60" t="s">
        <v>10746</v>
      </c>
      <c r="D184" s="53" t="s">
        <v>165</v>
      </c>
      <c r="E184" s="54">
        <v>3</v>
      </c>
      <c r="F184" s="55">
        <v>0</v>
      </c>
      <c r="G184" s="56">
        <f t="shared" si="14"/>
        <v>0</v>
      </c>
      <c r="H184" s="54">
        <v>0</v>
      </c>
      <c r="I184" s="54">
        <f t="shared" si="15"/>
        <v>0</v>
      </c>
      <c r="J184" s="54">
        <v>0</v>
      </c>
      <c r="K184" s="54">
        <f t="shared" si="16"/>
        <v>0</v>
      </c>
    </row>
    <row r="185" spans="1:11" outlineLevel="1" x14ac:dyDescent="0.2">
      <c r="A185" s="51">
        <v>128</v>
      </c>
      <c r="B185" s="52" t="s">
        <v>10934</v>
      </c>
      <c r="C185" s="60" t="s">
        <v>10577</v>
      </c>
      <c r="D185" s="53" t="s">
        <v>165</v>
      </c>
      <c r="E185" s="54">
        <v>8</v>
      </c>
      <c r="F185" s="55">
        <v>0</v>
      </c>
      <c r="G185" s="56">
        <f t="shared" si="14"/>
        <v>0</v>
      </c>
      <c r="H185" s="54">
        <v>0</v>
      </c>
      <c r="I185" s="54">
        <f t="shared" si="15"/>
        <v>0</v>
      </c>
      <c r="J185" s="54">
        <v>0</v>
      </c>
      <c r="K185" s="54">
        <f t="shared" si="16"/>
        <v>0</v>
      </c>
    </row>
    <row r="186" spans="1:11" outlineLevel="1" x14ac:dyDescent="0.2">
      <c r="A186" s="51">
        <v>129</v>
      </c>
      <c r="B186" s="52" t="s">
        <v>10935</v>
      </c>
      <c r="C186" s="60" t="s">
        <v>10936</v>
      </c>
      <c r="D186" s="53" t="s">
        <v>165</v>
      </c>
      <c r="E186" s="54">
        <v>1</v>
      </c>
      <c r="F186" s="55">
        <v>0</v>
      </c>
      <c r="G186" s="56">
        <f t="shared" si="14"/>
        <v>0</v>
      </c>
      <c r="H186" s="54">
        <v>0</v>
      </c>
      <c r="I186" s="54">
        <f t="shared" si="15"/>
        <v>0</v>
      </c>
      <c r="J186" s="54">
        <v>0</v>
      </c>
      <c r="K186" s="54">
        <f t="shared" si="16"/>
        <v>0</v>
      </c>
    </row>
    <row r="187" spans="1:11" outlineLevel="1" x14ac:dyDescent="0.2">
      <c r="A187" s="51">
        <v>130</v>
      </c>
      <c r="B187" s="52" t="s">
        <v>10937</v>
      </c>
      <c r="C187" s="60" t="s">
        <v>10581</v>
      </c>
      <c r="D187" s="53" t="s">
        <v>172</v>
      </c>
      <c r="E187" s="54">
        <v>293</v>
      </c>
      <c r="F187" s="55">
        <v>0</v>
      </c>
      <c r="G187" s="56">
        <f t="shared" si="14"/>
        <v>0</v>
      </c>
      <c r="H187" s="54">
        <v>0</v>
      </c>
      <c r="I187" s="54">
        <f t="shared" si="15"/>
        <v>0</v>
      </c>
      <c r="J187" s="54">
        <v>0</v>
      </c>
      <c r="K187" s="54">
        <f t="shared" si="16"/>
        <v>0</v>
      </c>
    </row>
    <row r="188" spans="1:11" outlineLevel="1" x14ac:dyDescent="0.2">
      <c r="A188" s="51">
        <v>131</v>
      </c>
      <c r="B188" s="52" t="s">
        <v>10938</v>
      </c>
      <c r="C188" s="60" t="s">
        <v>10585</v>
      </c>
      <c r="D188" s="53" t="s">
        <v>10277</v>
      </c>
      <c r="E188" s="54">
        <v>15</v>
      </c>
      <c r="F188" s="55">
        <v>0</v>
      </c>
      <c r="G188" s="56">
        <f t="shared" si="14"/>
        <v>0</v>
      </c>
      <c r="H188" s="54">
        <v>0</v>
      </c>
      <c r="I188" s="54">
        <f t="shared" si="15"/>
        <v>0</v>
      </c>
      <c r="J188" s="54">
        <v>0</v>
      </c>
      <c r="K188" s="54">
        <f t="shared" si="16"/>
        <v>0</v>
      </c>
    </row>
    <row r="189" spans="1:11" outlineLevel="1" x14ac:dyDescent="0.2">
      <c r="A189" s="51">
        <v>132</v>
      </c>
      <c r="B189" s="52" t="s">
        <v>10939</v>
      </c>
      <c r="C189" s="60" t="s">
        <v>10589</v>
      </c>
      <c r="D189" s="53" t="s">
        <v>10277</v>
      </c>
      <c r="E189" s="54">
        <v>10</v>
      </c>
      <c r="F189" s="55">
        <v>0</v>
      </c>
      <c r="G189" s="56">
        <f t="shared" si="14"/>
        <v>0</v>
      </c>
      <c r="H189" s="54">
        <v>0</v>
      </c>
      <c r="I189" s="54">
        <f t="shared" si="15"/>
        <v>0</v>
      </c>
      <c r="J189" s="54">
        <v>0</v>
      </c>
      <c r="K189" s="54">
        <f t="shared" si="16"/>
        <v>0</v>
      </c>
    </row>
    <row r="190" spans="1:11" outlineLevel="1" x14ac:dyDescent="0.2">
      <c r="A190" s="51">
        <v>133</v>
      </c>
      <c r="B190" s="52" t="s">
        <v>10940</v>
      </c>
      <c r="C190" s="60" t="s">
        <v>10591</v>
      </c>
      <c r="D190" s="53" t="s">
        <v>10277</v>
      </c>
      <c r="E190" s="54">
        <v>26</v>
      </c>
      <c r="F190" s="55">
        <v>0</v>
      </c>
      <c r="G190" s="56">
        <f t="shared" si="14"/>
        <v>0</v>
      </c>
      <c r="H190" s="54">
        <v>0</v>
      </c>
      <c r="I190" s="54">
        <f t="shared" si="15"/>
        <v>0</v>
      </c>
      <c r="J190" s="54">
        <v>0</v>
      </c>
      <c r="K190" s="54">
        <f t="shared" si="16"/>
        <v>0</v>
      </c>
    </row>
    <row r="191" spans="1:11" outlineLevel="1" x14ac:dyDescent="0.2">
      <c r="A191" s="51">
        <v>134</v>
      </c>
      <c r="B191" s="52" t="s">
        <v>10941</v>
      </c>
      <c r="C191" s="60" t="s">
        <v>10595</v>
      </c>
      <c r="D191" s="53" t="s">
        <v>10277</v>
      </c>
      <c r="E191" s="54">
        <v>51</v>
      </c>
      <c r="F191" s="55">
        <v>0</v>
      </c>
      <c r="G191" s="56">
        <f t="shared" si="14"/>
        <v>0</v>
      </c>
      <c r="H191" s="54">
        <v>0</v>
      </c>
      <c r="I191" s="54">
        <f t="shared" si="15"/>
        <v>0</v>
      </c>
      <c r="J191" s="54">
        <v>0</v>
      </c>
      <c r="K191" s="54">
        <f t="shared" si="16"/>
        <v>0</v>
      </c>
    </row>
    <row r="192" spans="1:11" outlineLevel="1" x14ac:dyDescent="0.2">
      <c r="A192" s="51">
        <v>135</v>
      </c>
      <c r="B192" s="52" t="s">
        <v>10942</v>
      </c>
      <c r="C192" s="60" t="s">
        <v>10597</v>
      </c>
      <c r="D192" s="53" t="s">
        <v>10277</v>
      </c>
      <c r="E192" s="54">
        <v>42</v>
      </c>
      <c r="F192" s="55">
        <v>0</v>
      </c>
      <c r="G192" s="56">
        <f t="shared" si="14"/>
        <v>0</v>
      </c>
      <c r="H192" s="54">
        <v>0</v>
      </c>
      <c r="I192" s="54">
        <f t="shared" si="15"/>
        <v>0</v>
      </c>
      <c r="J192" s="54">
        <v>0</v>
      </c>
      <c r="K192" s="54">
        <f t="shared" si="16"/>
        <v>0</v>
      </c>
    </row>
    <row r="193" spans="1:11" outlineLevel="1" x14ac:dyDescent="0.2">
      <c r="A193" s="51">
        <v>136</v>
      </c>
      <c r="B193" s="52" t="s">
        <v>10943</v>
      </c>
      <c r="C193" s="60" t="s">
        <v>10599</v>
      </c>
      <c r="D193" s="53" t="s">
        <v>10277</v>
      </c>
      <c r="E193" s="54">
        <v>10</v>
      </c>
      <c r="F193" s="55">
        <v>0</v>
      </c>
      <c r="G193" s="56">
        <f t="shared" si="14"/>
        <v>0</v>
      </c>
      <c r="H193" s="54">
        <v>0</v>
      </c>
      <c r="I193" s="54">
        <f t="shared" si="15"/>
        <v>0</v>
      </c>
      <c r="J193" s="54">
        <v>0</v>
      </c>
      <c r="K193" s="54">
        <f t="shared" si="16"/>
        <v>0</v>
      </c>
    </row>
    <row r="194" spans="1:11" outlineLevel="1" x14ac:dyDescent="0.2">
      <c r="A194" s="51">
        <v>137</v>
      </c>
      <c r="B194" s="52" t="s">
        <v>10944</v>
      </c>
      <c r="C194" s="60" t="s">
        <v>10603</v>
      </c>
      <c r="D194" s="53" t="s">
        <v>10277</v>
      </c>
      <c r="E194" s="54">
        <v>11</v>
      </c>
      <c r="F194" s="55">
        <v>0</v>
      </c>
      <c r="G194" s="56">
        <f t="shared" si="14"/>
        <v>0</v>
      </c>
      <c r="H194" s="54">
        <v>0</v>
      </c>
      <c r="I194" s="54">
        <f t="shared" si="15"/>
        <v>0</v>
      </c>
      <c r="J194" s="54">
        <v>0</v>
      </c>
      <c r="K194" s="54">
        <f t="shared" si="16"/>
        <v>0</v>
      </c>
    </row>
    <row r="195" spans="1:11" outlineLevel="1" x14ac:dyDescent="0.2">
      <c r="A195" s="51">
        <v>138</v>
      </c>
      <c r="B195" s="52" t="s">
        <v>10945</v>
      </c>
      <c r="C195" s="60" t="s">
        <v>10715</v>
      </c>
      <c r="D195" s="53" t="s">
        <v>10277</v>
      </c>
      <c r="E195" s="54">
        <v>2</v>
      </c>
      <c r="F195" s="55">
        <v>0</v>
      </c>
      <c r="G195" s="56">
        <f t="shared" si="14"/>
        <v>0</v>
      </c>
      <c r="H195" s="54">
        <v>0</v>
      </c>
      <c r="I195" s="54">
        <f t="shared" si="15"/>
        <v>0</v>
      </c>
      <c r="J195" s="54">
        <v>0</v>
      </c>
      <c r="K195" s="54">
        <f t="shared" si="16"/>
        <v>0</v>
      </c>
    </row>
    <row r="196" spans="1:11" outlineLevel="1" x14ac:dyDescent="0.2">
      <c r="A196" s="51">
        <v>139</v>
      </c>
      <c r="B196" s="52" t="s">
        <v>10946</v>
      </c>
      <c r="C196" s="60" t="s">
        <v>10605</v>
      </c>
      <c r="D196" s="53" t="s">
        <v>10277</v>
      </c>
      <c r="E196" s="54">
        <v>25</v>
      </c>
      <c r="F196" s="55">
        <v>0</v>
      </c>
      <c r="G196" s="56">
        <f t="shared" si="14"/>
        <v>0</v>
      </c>
      <c r="H196" s="54">
        <v>0</v>
      </c>
      <c r="I196" s="54">
        <f t="shared" si="15"/>
        <v>0</v>
      </c>
      <c r="J196" s="54">
        <v>0</v>
      </c>
      <c r="K196" s="54">
        <f t="shared" si="16"/>
        <v>0</v>
      </c>
    </row>
    <row r="197" spans="1:11" outlineLevel="1" x14ac:dyDescent="0.2">
      <c r="A197" s="51">
        <v>140</v>
      </c>
      <c r="B197" s="52" t="s">
        <v>10947</v>
      </c>
      <c r="C197" s="60" t="s">
        <v>10607</v>
      </c>
      <c r="D197" s="53" t="s">
        <v>10277</v>
      </c>
      <c r="E197" s="54">
        <v>39</v>
      </c>
      <c r="F197" s="55">
        <v>0</v>
      </c>
      <c r="G197" s="56">
        <f t="shared" si="14"/>
        <v>0</v>
      </c>
      <c r="H197" s="54">
        <v>0</v>
      </c>
      <c r="I197" s="54">
        <f t="shared" si="15"/>
        <v>0</v>
      </c>
      <c r="J197" s="54">
        <v>0</v>
      </c>
      <c r="K197" s="54">
        <f t="shared" si="16"/>
        <v>0</v>
      </c>
    </row>
    <row r="198" spans="1:11" outlineLevel="1" x14ac:dyDescent="0.2">
      <c r="A198" s="51">
        <v>141</v>
      </c>
      <c r="B198" s="52" t="s">
        <v>10948</v>
      </c>
      <c r="C198" s="60" t="s">
        <v>10609</v>
      </c>
      <c r="D198" s="53" t="s">
        <v>10277</v>
      </c>
      <c r="E198" s="54">
        <v>16</v>
      </c>
      <c r="F198" s="55">
        <v>0</v>
      </c>
      <c r="G198" s="56">
        <f t="shared" si="14"/>
        <v>0</v>
      </c>
      <c r="H198" s="54">
        <v>0</v>
      </c>
      <c r="I198" s="54">
        <f t="shared" si="15"/>
        <v>0</v>
      </c>
      <c r="J198" s="54">
        <v>0</v>
      </c>
      <c r="K198" s="54">
        <f t="shared" si="16"/>
        <v>0</v>
      </c>
    </row>
    <row r="199" spans="1:11" outlineLevel="1" x14ac:dyDescent="0.2">
      <c r="A199" s="51">
        <v>142</v>
      </c>
      <c r="B199" s="52" t="s">
        <v>10949</v>
      </c>
      <c r="C199" s="60" t="s">
        <v>10677</v>
      </c>
      <c r="D199" s="53" t="s">
        <v>172</v>
      </c>
      <c r="E199" s="54">
        <v>62</v>
      </c>
      <c r="F199" s="55">
        <v>0</v>
      </c>
      <c r="G199" s="56">
        <f t="shared" si="14"/>
        <v>0</v>
      </c>
      <c r="H199" s="54">
        <v>0</v>
      </c>
      <c r="I199" s="54">
        <f t="shared" si="15"/>
        <v>0</v>
      </c>
      <c r="J199" s="54">
        <v>0</v>
      </c>
      <c r="K199" s="54">
        <f t="shared" si="16"/>
        <v>0</v>
      </c>
    </row>
    <row r="200" spans="1:11" outlineLevel="1" x14ac:dyDescent="0.2">
      <c r="A200" s="51">
        <v>143</v>
      </c>
      <c r="B200" s="52" t="s">
        <v>10950</v>
      </c>
      <c r="C200" s="60" t="s">
        <v>10901</v>
      </c>
      <c r="D200" s="53" t="s">
        <v>172</v>
      </c>
      <c r="E200" s="54">
        <v>131</v>
      </c>
      <c r="F200" s="55">
        <v>0</v>
      </c>
      <c r="G200" s="56">
        <f t="shared" si="14"/>
        <v>0</v>
      </c>
      <c r="H200" s="54">
        <v>0</v>
      </c>
      <c r="I200" s="54">
        <f t="shared" si="15"/>
        <v>0</v>
      </c>
      <c r="J200" s="54">
        <v>0</v>
      </c>
      <c r="K200" s="54">
        <f t="shared" si="16"/>
        <v>0</v>
      </c>
    </row>
    <row r="201" spans="1:11" outlineLevel="1" x14ac:dyDescent="0.2">
      <c r="A201" s="51">
        <v>144</v>
      </c>
      <c r="B201" s="52" t="s">
        <v>10951</v>
      </c>
      <c r="C201" s="60" t="s">
        <v>10952</v>
      </c>
      <c r="D201" s="53" t="s">
        <v>172</v>
      </c>
      <c r="E201" s="54">
        <v>9</v>
      </c>
      <c r="F201" s="55">
        <v>0</v>
      </c>
      <c r="G201" s="56">
        <f t="shared" si="14"/>
        <v>0</v>
      </c>
      <c r="H201" s="54">
        <v>0</v>
      </c>
      <c r="I201" s="54">
        <f t="shared" si="15"/>
        <v>0</v>
      </c>
      <c r="J201" s="54">
        <v>0</v>
      </c>
      <c r="K201" s="54">
        <f t="shared" si="16"/>
        <v>0</v>
      </c>
    </row>
    <row r="202" spans="1:11" outlineLevel="1" x14ac:dyDescent="0.2">
      <c r="A202" s="51">
        <v>145</v>
      </c>
      <c r="B202" s="52" t="s">
        <v>10721</v>
      </c>
      <c r="C202" s="60" t="s">
        <v>10685</v>
      </c>
      <c r="D202" s="53" t="s">
        <v>10126</v>
      </c>
      <c r="E202" s="54">
        <v>1</v>
      </c>
      <c r="F202" s="55">
        <v>0</v>
      </c>
      <c r="G202" s="56">
        <f t="shared" si="14"/>
        <v>0</v>
      </c>
      <c r="H202" s="54">
        <v>0</v>
      </c>
      <c r="I202" s="54">
        <f t="shared" si="15"/>
        <v>0</v>
      </c>
      <c r="J202" s="54">
        <v>0</v>
      </c>
      <c r="K202" s="54">
        <f t="shared" si="16"/>
        <v>0</v>
      </c>
    </row>
    <row r="203" spans="1:11" outlineLevel="1" x14ac:dyDescent="0.2">
      <c r="A203" s="51">
        <v>146</v>
      </c>
      <c r="B203" s="52" t="s">
        <v>10722</v>
      </c>
      <c r="C203" s="60" t="s">
        <v>10687</v>
      </c>
      <c r="D203" s="53" t="s">
        <v>10126</v>
      </c>
      <c r="E203" s="54">
        <v>1</v>
      </c>
      <c r="F203" s="55">
        <v>0</v>
      </c>
      <c r="G203" s="56">
        <f t="shared" si="14"/>
        <v>0</v>
      </c>
      <c r="H203" s="54">
        <v>0</v>
      </c>
      <c r="I203" s="54">
        <f t="shared" si="15"/>
        <v>0</v>
      </c>
      <c r="J203" s="54">
        <v>0</v>
      </c>
      <c r="K203" s="54">
        <f t="shared" si="16"/>
        <v>0</v>
      </c>
    </row>
    <row r="204" spans="1:11" x14ac:dyDescent="0.2">
      <c r="A204" s="36" t="s">
        <v>148</v>
      </c>
      <c r="B204" s="37" t="s">
        <v>10953</v>
      </c>
      <c r="C204" s="58" t="s">
        <v>10954</v>
      </c>
      <c r="D204" s="38"/>
      <c r="E204" s="39"/>
      <c r="F204" s="40"/>
      <c r="G204" s="40">
        <f>SUM(G205:G235)</f>
        <v>0</v>
      </c>
      <c r="H204" s="39"/>
      <c r="I204" s="39">
        <f>SUM(I205:I235)</f>
        <v>0</v>
      </c>
      <c r="J204" s="39"/>
      <c r="K204" s="39">
        <f>SUM(K205:K235)</f>
        <v>0</v>
      </c>
    </row>
    <row r="205" spans="1:11" ht="22.5" outlineLevel="1" x14ac:dyDescent="0.2">
      <c r="A205" s="43">
        <v>147</v>
      </c>
      <c r="B205" s="44" t="s">
        <v>10955</v>
      </c>
      <c r="C205" s="59" t="s">
        <v>10956</v>
      </c>
      <c r="D205" s="45" t="s">
        <v>165</v>
      </c>
      <c r="E205" s="46">
        <v>1</v>
      </c>
      <c r="F205" s="47">
        <v>0</v>
      </c>
      <c r="G205" s="48">
        <f>ROUND(E205*F205,2)</f>
        <v>0</v>
      </c>
      <c r="H205" s="46">
        <v>0</v>
      </c>
      <c r="I205" s="46">
        <f>ROUND(E205*H205,2)</f>
        <v>0</v>
      </c>
      <c r="J205" s="46">
        <v>0</v>
      </c>
      <c r="K205" s="46">
        <f>ROUND(E205*J205,2)</f>
        <v>0</v>
      </c>
    </row>
    <row r="206" spans="1:11" outlineLevel="1" x14ac:dyDescent="0.2">
      <c r="A206" s="135"/>
      <c r="B206" s="136"/>
      <c r="C206" s="363" t="s">
        <v>10421</v>
      </c>
      <c r="D206" s="364"/>
      <c r="E206" s="364"/>
      <c r="F206" s="364"/>
      <c r="G206" s="364"/>
      <c r="H206" s="140"/>
      <c r="I206" s="140"/>
      <c r="J206" s="140"/>
      <c r="K206" s="140"/>
    </row>
    <row r="207" spans="1:11" outlineLevel="1" x14ac:dyDescent="0.2">
      <c r="A207" s="135"/>
      <c r="B207" s="136"/>
      <c r="C207" s="361" t="s">
        <v>10382</v>
      </c>
      <c r="D207" s="362"/>
      <c r="E207" s="362"/>
      <c r="F207" s="362"/>
      <c r="G207" s="362"/>
      <c r="H207" s="140"/>
      <c r="I207" s="140"/>
      <c r="J207" s="140"/>
      <c r="K207" s="140"/>
    </row>
    <row r="208" spans="1:11" outlineLevel="1" x14ac:dyDescent="0.2">
      <c r="A208" s="135"/>
      <c r="B208" s="136"/>
      <c r="C208" s="361" t="s">
        <v>10422</v>
      </c>
      <c r="D208" s="362"/>
      <c r="E208" s="362"/>
      <c r="F208" s="362"/>
      <c r="G208" s="362"/>
      <c r="H208" s="140"/>
      <c r="I208" s="140"/>
      <c r="J208" s="140"/>
      <c r="K208" s="140"/>
    </row>
    <row r="209" spans="1:11" outlineLevel="1" x14ac:dyDescent="0.2">
      <c r="A209" s="135"/>
      <c r="B209" s="136"/>
      <c r="C209" s="361" t="s">
        <v>10423</v>
      </c>
      <c r="D209" s="362"/>
      <c r="E209" s="362"/>
      <c r="F209" s="362"/>
      <c r="G209" s="362"/>
      <c r="H209" s="140"/>
      <c r="I209" s="140"/>
      <c r="J209" s="140"/>
      <c r="K209" s="140"/>
    </row>
    <row r="210" spans="1:11" outlineLevel="1" x14ac:dyDescent="0.2">
      <c r="A210" s="135"/>
      <c r="B210" s="136"/>
      <c r="C210" s="361" t="s">
        <v>10386</v>
      </c>
      <c r="D210" s="362"/>
      <c r="E210" s="362"/>
      <c r="F210" s="362"/>
      <c r="G210" s="362"/>
      <c r="H210" s="140"/>
      <c r="I210" s="140"/>
      <c r="J210" s="140"/>
      <c r="K210" s="140"/>
    </row>
    <row r="211" spans="1:11" outlineLevel="1" x14ac:dyDescent="0.2">
      <c r="A211" s="135"/>
      <c r="B211" s="136"/>
      <c r="C211" s="361" t="s">
        <v>10424</v>
      </c>
      <c r="D211" s="362"/>
      <c r="E211" s="362"/>
      <c r="F211" s="362"/>
      <c r="G211" s="362"/>
      <c r="H211" s="140"/>
      <c r="I211" s="140"/>
      <c r="J211" s="140"/>
      <c r="K211" s="140"/>
    </row>
    <row r="212" spans="1:11" outlineLevel="1" x14ac:dyDescent="0.2">
      <c r="A212" s="135"/>
      <c r="B212" s="136"/>
      <c r="C212" s="361" t="s">
        <v>10425</v>
      </c>
      <c r="D212" s="362"/>
      <c r="E212" s="362"/>
      <c r="F212" s="362"/>
      <c r="G212" s="362"/>
      <c r="H212" s="140"/>
      <c r="I212" s="140"/>
      <c r="J212" s="140"/>
      <c r="K212" s="140"/>
    </row>
    <row r="213" spans="1:11" outlineLevel="1" x14ac:dyDescent="0.2">
      <c r="A213" s="135"/>
      <c r="B213" s="136"/>
      <c r="C213" s="361" t="s">
        <v>10426</v>
      </c>
      <c r="D213" s="362"/>
      <c r="E213" s="362"/>
      <c r="F213" s="362"/>
      <c r="G213" s="362"/>
      <c r="H213" s="140"/>
      <c r="I213" s="140"/>
      <c r="J213" s="140"/>
      <c r="K213" s="140"/>
    </row>
    <row r="214" spans="1:11" outlineLevel="1" x14ac:dyDescent="0.2">
      <c r="A214" s="51">
        <v>148</v>
      </c>
      <c r="B214" s="52" t="s">
        <v>10387</v>
      </c>
      <c r="C214" s="60" t="s">
        <v>10427</v>
      </c>
      <c r="D214" s="53" t="s">
        <v>165</v>
      </c>
      <c r="E214" s="54">
        <v>4</v>
      </c>
      <c r="F214" s="55">
        <v>0</v>
      </c>
      <c r="G214" s="56">
        <f t="shared" ref="G214:G235" si="17">ROUND(E214*F214,2)</f>
        <v>0</v>
      </c>
      <c r="H214" s="54">
        <v>0</v>
      </c>
      <c r="I214" s="54">
        <f t="shared" ref="I214:I235" si="18">ROUND(E214*H214,2)</f>
        <v>0</v>
      </c>
      <c r="J214" s="54">
        <v>0</v>
      </c>
      <c r="K214" s="54">
        <f t="shared" ref="K214:K235" si="19">ROUND(E214*J214,2)</f>
        <v>0</v>
      </c>
    </row>
    <row r="215" spans="1:11" outlineLevel="1" x14ac:dyDescent="0.2">
      <c r="A215" s="51">
        <v>149</v>
      </c>
      <c r="B215" s="52" t="s">
        <v>10387</v>
      </c>
      <c r="C215" s="60" t="s">
        <v>10428</v>
      </c>
      <c r="D215" s="53" t="s">
        <v>165</v>
      </c>
      <c r="E215" s="54">
        <v>2</v>
      </c>
      <c r="F215" s="55">
        <v>0</v>
      </c>
      <c r="G215" s="56">
        <f t="shared" si="17"/>
        <v>0</v>
      </c>
      <c r="H215" s="54">
        <v>0</v>
      </c>
      <c r="I215" s="54">
        <f t="shared" si="18"/>
        <v>0</v>
      </c>
      <c r="J215" s="54">
        <v>0</v>
      </c>
      <c r="K215" s="54">
        <f t="shared" si="19"/>
        <v>0</v>
      </c>
    </row>
    <row r="216" spans="1:11" outlineLevel="1" x14ac:dyDescent="0.2">
      <c r="A216" s="51">
        <v>150</v>
      </c>
      <c r="B216" s="52" t="s">
        <v>10957</v>
      </c>
      <c r="C216" s="60" t="s">
        <v>10879</v>
      </c>
      <c r="D216" s="53" t="s">
        <v>165</v>
      </c>
      <c r="E216" s="54">
        <v>1</v>
      </c>
      <c r="F216" s="55">
        <v>0</v>
      </c>
      <c r="G216" s="56">
        <f t="shared" si="17"/>
        <v>0</v>
      </c>
      <c r="H216" s="54">
        <v>0</v>
      </c>
      <c r="I216" s="54">
        <f t="shared" si="18"/>
        <v>0</v>
      </c>
      <c r="J216" s="54">
        <v>0</v>
      </c>
      <c r="K216" s="54">
        <f t="shared" si="19"/>
        <v>0</v>
      </c>
    </row>
    <row r="217" spans="1:11" outlineLevel="1" x14ac:dyDescent="0.2">
      <c r="A217" s="51">
        <v>151</v>
      </c>
      <c r="B217" s="52" t="s">
        <v>10958</v>
      </c>
      <c r="C217" s="60" t="s">
        <v>10880</v>
      </c>
      <c r="D217" s="53" t="s">
        <v>165</v>
      </c>
      <c r="E217" s="54">
        <v>1</v>
      </c>
      <c r="F217" s="55">
        <v>0</v>
      </c>
      <c r="G217" s="56">
        <f t="shared" si="17"/>
        <v>0</v>
      </c>
      <c r="H217" s="54">
        <v>0</v>
      </c>
      <c r="I217" s="54">
        <f t="shared" si="18"/>
        <v>0</v>
      </c>
      <c r="J217" s="54">
        <v>0</v>
      </c>
      <c r="K217" s="54">
        <f t="shared" si="19"/>
        <v>0</v>
      </c>
    </row>
    <row r="218" spans="1:11" outlineLevel="1" x14ac:dyDescent="0.2">
      <c r="A218" s="51">
        <v>152</v>
      </c>
      <c r="B218" s="52" t="s">
        <v>10959</v>
      </c>
      <c r="C218" s="60" t="s">
        <v>10960</v>
      </c>
      <c r="D218" s="53" t="s">
        <v>165</v>
      </c>
      <c r="E218" s="54">
        <v>2</v>
      </c>
      <c r="F218" s="55">
        <v>0</v>
      </c>
      <c r="G218" s="56">
        <f t="shared" si="17"/>
        <v>0</v>
      </c>
      <c r="H218" s="54">
        <v>0</v>
      </c>
      <c r="I218" s="54">
        <f t="shared" si="18"/>
        <v>0</v>
      </c>
      <c r="J218" s="54">
        <v>0</v>
      </c>
      <c r="K218" s="54">
        <f t="shared" si="19"/>
        <v>0</v>
      </c>
    </row>
    <row r="219" spans="1:11" outlineLevel="1" x14ac:dyDescent="0.2">
      <c r="A219" s="51">
        <v>153</v>
      </c>
      <c r="B219" s="52" t="s">
        <v>10961</v>
      </c>
      <c r="C219" s="60" t="s">
        <v>10884</v>
      </c>
      <c r="D219" s="53" t="s">
        <v>165</v>
      </c>
      <c r="E219" s="54">
        <v>2</v>
      </c>
      <c r="F219" s="55">
        <v>0</v>
      </c>
      <c r="G219" s="56">
        <f t="shared" si="17"/>
        <v>0</v>
      </c>
      <c r="H219" s="54">
        <v>0</v>
      </c>
      <c r="I219" s="54">
        <f t="shared" si="18"/>
        <v>0</v>
      </c>
      <c r="J219" s="54">
        <v>0</v>
      </c>
      <c r="K219" s="54">
        <f t="shared" si="19"/>
        <v>0</v>
      </c>
    </row>
    <row r="220" spans="1:11" ht="22.5" outlineLevel="1" x14ac:dyDescent="0.2">
      <c r="A220" s="51">
        <v>154</v>
      </c>
      <c r="B220" s="52" t="s">
        <v>10962</v>
      </c>
      <c r="C220" s="60" t="s">
        <v>10543</v>
      </c>
      <c r="D220" s="53" t="s">
        <v>165</v>
      </c>
      <c r="E220" s="54">
        <v>2</v>
      </c>
      <c r="F220" s="55">
        <v>0</v>
      </c>
      <c r="G220" s="56">
        <f t="shared" si="17"/>
        <v>0</v>
      </c>
      <c r="H220" s="54">
        <v>0</v>
      </c>
      <c r="I220" s="54">
        <f t="shared" si="18"/>
        <v>0</v>
      </c>
      <c r="J220" s="54">
        <v>0</v>
      </c>
      <c r="K220" s="54">
        <f t="shared" si="19"/>
        <v>0</v>
      </c>
    </row>
    <row r="221" spans="1:11" ht="22.5" outlineLevel="1" x14ac:dyDescent="0.2">
      <c r="A221" s="51">
        <v>155</v>
      </c>
      <c r="B221" s="52" t="s">
        <v>10963</v>
      </c>
      <c r="C221" s="60" t="s">
        <v>10964</v>
      </c>
      <c r="D221" s="53" t="s">
        <v>165</v>
      </c>
      <c r="E221" s="54">
        <v>1</v>
      </c>
      <c r="F221" s="55">
        <v>0</v>
      </c>
      <c r="G221" s="56">
        <f t="shared" si="17"/>
        <v>0</v>
      </c>
      <c r="H221" s="54">
        <v>0</v>
      </c>
      <c r="I221" s="54">
        <f t="shared" si="18"/>
        <v>0</v>
      </c>
      <c r="J221" s="54">
        <v>0</v>
      </c>
      <c r="K221" s="54">
        <f t="shared" si="19"/>
        <v>0</v>
      </c>
    </row>
    <row r="222" spans="1:11" outlineLevel="1" x14ac:dyDescent="0.2">
      <c r="A222" s="51">
        <v>156</v>
      </c>
      <c r="B222" s="52" t="s">
        <v>10965</v>
      </c>
      <c r="C222" s="60" t="s">
        <v>10539</v>
      </c>
      <c r="D222" s="53" t="s">
        <v>165</v>
      </c>
      <c r="E222" s="54">
        <v>4</v>
      </c>
      <c r="F222" s="55">
        <v>0</v>
      </c>
      <c r="G222" s="56">
        <f t="shared" si="17"/>
        <v>0</v>
      </c>
      <c r="H222" s="54">
        <v>0</v>
      </c>
      <c r="I222" s="54">
        <f t="shared" si="18"/>
        <v>0</v>
      </c>
      <c r="J222" s="54">
        <v>0</v>
      </c>
      <c r="K222" s="54">
        <f t="shared" si="19"/>
        <v>0</v>
      </c>
    </row>
    <row r="223" spans="1:11" outlineLevel="1" x14ac:dyDescent="0.2">
      <c r="A223" s="51">
        <v>157</v>
      </c>
      <c r="B223" s="52" t="s">
        <v>10966</v>
      </c>
      <c r="C223" s="60" t="s">
        <v>10508</v>
      </c>
      <c r="D223" s="53" t="s">
        <v>165</v>
      </c>
      <c r="E223" s="54">
        <v>2</v>
      </c>
      <c r="F223" s="55">
        <v>0</v>
      </c>
      <c r="G223" s="56">
        <f t="shared" si="17"/>
        <v>0</v>
      </c>
      <c r="H223" s="54">
        <v>0</v>
      </c>
      <c r="I223" s="54">
        <f t="shared" si="18"/>
        <v>0</v>
      </c>
      <c r="J223" s="54">
        <v>0</v>
      </c>
      <c r="K223" s="54">
        <f t="shared" si="19"/>
        <v>0</v>
      </c>
    </row>
    <row r="224" spans="1:11" outlineLevel="1" x14ac:dyDescent="0.2">
      <c r="A224" s="51">
        <v>158</v>
      </c>
      <c r="B224" s="52" t="s">
        <v>10967</v>
      </c>
      <c r="C224" s="60" t="s">
        <v>10968</v>
      </c>
      <c r="D224" s="53" t="s">
        <v>165</v>
      </c>
      <c r="E224" s="54">
        <v>10</v>
      </c>
      <c r="F224" s="55">
        <v>0</v>
      </c>
      <c r="G224" s="56">
        <f t="shared" si="17"/>
        <v>0</v>
      </c>
      <c r="H224" s="54">
        <v>0</v>
      </c>
      <c r="I224" s="54">
        <f t="shared" si="18"/>
        <v>0</v>
      </c>
      <c r="J224" s="54">
        <v>0</v>
      </c>
      <c r="K224" s="54">
        <f t="shared" si="19"/>
        <v>0</v>
      </c>
    </row>
    <row r="225" spans="1:11" outlineLevel="1" x14ac:dyDescent="0.2">
      <c r="A225" s="51">
        <v>159</v>
      </c>
      <c r="B225" s="52" t="s">
        <v>10969</v>
      </c>
      <c r="C225" s="60" t="s">
        <v>10577</v>
      </c>
      <c r="D225" s="53" t="s">
        <v>165</v>
      </c>
      <c r="E225" s="54">
        <v>10</v>
      </c>
      <c r="F225" s="55">
        <v>0</v>
      </c>
      <c r="G225" s="56">
        <f t="shared" si="17"/>
        <v>0</v>
      </c>
      <c r="H225" s="54">
        <v>0</v>
      </c>
      <c r="I225" s="54">
        <f t="shared" si="18"/>
        <v>0</v>
      </c>
      <c r="J225" s="54">
        <v>0</v>
      </c>
      <c r="K225" s="54">
        <f t="shared" si="19"/>
        <v>0</v>
      </c>
    </row>
    <row r="226" spans="1:11" ht="22.5" outlineLevel="1" x14ac:dyDescent="0.2">
      <c r="A226" s="51">
        <v>160</v>
      </c>
      <c r="B226" s="52" t="s">
        <v>10970</v>
      </c>
      <c r="C226" s="60" t="s">
        <v>10971</v>
      </c>
      <c r="D226" s="53" t="s">
        <v>165</v>
      </c>
      <c r="E226" s="54">
        <v>4</v>
      </c>
      <c r="F226" s="55">
        <v>0</v>
      </c>
      <c r="G226" s="56">
        <f t="shared" si="17"/>
        <v>0</v>
      </c>
      <c r="H226" s="54">
        <v>0</v>
      </c>
      <c r="I226" s="54">
        <f t="shared" si="18"/>
        <v>0</v>
      </c>
      <c r="J226" s="54">
        <v>0</v>
      </c>
      <c r="K226" s="54">
        <f t="shared" si="19"/>
        <v>0</v>
      </c>
    </row>
    <row r="227" spans="1:11" outlineLevel="1" x14ac:dyDescent="0.2">
      <c r="A227" s="51">
        <v>161</v>
      </c>
      <c r="B227" s="52" t="s">
        <v>10972</v>
      </c>
      <c r="C227" s="60" t="s">
        <v>10581</v>
      </c>
      <c r="D227" s="53" t="s">
        <v>172</v>
      </c>
      <c r="E227" s="54">
        <v>54</v>
      </c>
      <c r="F227" s="55">
        <v>0</v>
      </c>
      <c r="G227" s="56">
        <f t="shared" si="17"/>
        <v>0</v>
      </c>
      <c r="H227" s="54">
        <v>0</v>
      </c>
      <c r="I227" s="54">
        <f t="shared" si="18"/>
        <v>0</v>
      </c>
      <c r="J227" s="54">
        <v>0</v>
      </c>
      <c r="K227" s="54">
        <f t="shared" si="19"/>
        <v>0</v>
      </c>
    </row>
    <row r="228" spans="1:11" outlineLevel="1" x14ac:dyDescent="0.2">
      <c r="A228" s="51">
        <v>162</v>
      </c>
      <c r="B228" s="52" t="s">
        <v>10973</v>
      </c>
      <c r="C228" s="60" t="s">
        <v>10591</v>
      </c>
      <c r="D228" s="53" t="s">
        <v>10277</v>
      </c>
      <c r="E228" s="54">
        <v>7</v>
      </c>
      <c r="F228" s="55">
        <v>0</v>
      </c>
      <c r="G228" s="56">
        <f t="shared" si="17"/>
        <v>0</v>
      </c>
      <c r="H228" s="54">
        <v>0</v>
      </c>
      <c r="I228" s="54">
        <f t="shared" si="18"/>
        <v>0</v>
      </c>
      <c r="J228" s="54">
        <v>0</v>
      </c>
      <c r="K228" s="54">
        <f t="shared" si="19"/>
        <v>0</v>
      </c>
    </row>
    <row r="229" spans="1:11" outlineLevel="1" x14ac:dyDescent="0.2">
      <c r="A229" s="51">
        <v>163</v>
      </c>
      <c r="B229" s="52" t="s">
        <v>10974</v>
      </c>
      <c r="C229" s="60" t="s">
        <v>10595</v>
      </c>
      <c r="D229" s="53" t="s">
        <v>10277</v>
      </c>
      <c r="E229" s="54">
        <v>3</v>
      </c>
      <c r="F229" s="55">
        <v>0</v>
      </c>
      <c r="G229" s="56">
        <f t="shared" si="17"/>
        <v>0</v>
      </c>
      <c r="H229" s="54">
        <v>0</v>
      </c>
      <c r="I229" s="54">
        <f t="shared" si="18"/>
        <v>0</v>
      </c>
      <c r="J229" s="54">
        <v>0</v>
      </c>
      <c r="K229" s="54">
        <f t="shared" si="19"/>
        <v>0</v>
      </c>
    </row>
    <row r="230" spans="1:11" outlineLevel="1" x14ac:dyDescent="0.2">
      <c r="A230" s="51">
        <v>164</v>
      </c>
      <c r="B230" s="52" t="s">
        <v>10975</v>
      </c>
      <c r="C230" s="60" t="s">
        <v>10597</v>
      </c>
      <c r="D230" s="53" t="s">
        <v>10277</v>
      </c>
      <c r="E230" s="54">
        <v>60</v>
      </c>
      <c r="F230" s="55">
        <v>0</v>
      </c>
      <c r="G230" s="56">
        <f t="shared" si="17"/>
        <v>0</v>
      </c>
      <c r="H230" s="54">
        <v>0</v>
      </c>
      <c r="I230" s="54">
        <f t="shared" si="18"/>
        <v>0</v>
      </c>
      <c r="J230" s="54">
        <v>0</v>
      </c>
      <c r="K230" s="54">
        <f t="shared" si="19"/>
        <v>0</v>
      </c>
    </row>
    <row r="231" spans="1:11" outlineLevel="1" x14ac:dyDescent="0.2">
      <c r="A231" s="51">
        <v>165</v>
      </c>
      <c r="B231" s="52" t="s">
        <v>10976</v>
      </c>
      <c r="C231" s="60" t="s">
        <v>10599</v>
      </c>
      <c r="D231" s="53" t="s">
        <v>10277</v>
      </c>
      <c r="E231" s="54">
        <v>10</v>
      </c>
      <c r="F231" s="55">
        <v>0</v>
      </c>
      <c r="G231" s="56">
        <f t="shared" si="17"/>
        <v>0</v>
      </c>
      <c r="H231" s="54">
        <v>0</v>
      </c>
      <c r="I231" s="54">
        <f t="shared" si="18"/>
        <v>0</v>
      </c>
      <c r="J231" s="54">
        <v>0</v>
      </c>
      <c r="K231" s="54">
        <f t="shared" si="19"/>
        <v>0</v>
      </c>
    </row>
    <row r="232" spans="1:11" outlineLevel="1" x14ac:dyDescent="0.2">
      <c r="A232" s="51">
        <v>166</v>
      </c>
      <c r="B232" s="52" t="s">
        <v>10977</v>
      </c>
      <c r="C232" s="60" t="s">
        <v>10605</v>
      </c>
      <c r="D232" s="53" t="s">
        <v>10277</v>
      </c>
      <c r="E232" s="54">
        <v>21</v>
      </c>
      <c r="F232" s="55">
        <v>0</v>
      </c>
      <c r="G232" s="56">
        <f t="shared" si="17"/>
        <v>0</v>
      </c>
      <c r="H232" s="54">
        <v>0</v>
      </c>
      <c r="I232" s="54">
        <f t="shared" si="18"/>
        <v>0</v>
      </c>
      <c r="J232" s="54">
        <v>0</v>
      </c>
      <c r="K232" s="54">
        <f t="shared" si="19"/>
        <v>0</v>
      </c>
    </row>
    <row r="233" spans="1:11" outlineLevel="1" x14ac:dyDescent="0.2">
      <c r="A233" s="51">
        <v>167</v>
      </c>
      <c r="B233" s="52" t="s">
        <v>10978</v>
      </c>
      <c r="C233" s="60" t="s">
        <v>10677</v>
      </c>
      <c r="D233" s="53" t="s">
        <v>172</v>
      </c>
      <c r="E233" s="54">
        <v>62</v>
      </c>
      <c r="F233" s="55">
        <v>0</v>
      </c>
      <c r="G233" s="56">
        <f t="shared" si="17"/>
        <v>0</v>
      </c>
      <c r="H233" s="54">
        <v>0</v>
      </c>
      <c r="I233" s="54">
        <f t="shared" si="18"/>
        <v>0</v>
      </c>
      <c r="J233" s="54">
        <v>0</v>
      </c>
      <c r="K233" s="54">
        <f t="shared" si="19"/>
        <v>0</v>
      </c>
    </row>
    <row r="234" spans="1:11" outlineLevel="1" x14ac:dyDescent="0.2">
      <c r="A234" s="51">
        <v>168</v>
      </c>
      <c r="B234" s="52" t="s">
        <v>10979</v>
      </c>
      <c r="C234" s="60" t="s">
        <v>10685</v>
      </c>
      <c r="D234" s="53" t="s">
        <v>10126</v>
      </c>
      <c r="E234" s="54">
        <v>1</v>
      </c>
      <c r="F234" s="55">
        <v>0</v>
      </c>
      <c r="G234" s="56">
        <f t="shared" si="17"/>
        <v>0</v>
      </c>
      <c r="H234" s="54">
        <v>0</v>
      </c>
      <c r="I234" s="54">
        <f t="shared" si="18"/>
        <v>0</v>
      </c>
      <c r="J234" s="54">
        <v>0</v>
      </c>
      <c r="K234" s="54">
        <f t="shared" si="19"/>
        <v>0</v>
      </c>
    </row>
    <row r="235" spans="1:11" outlineLevel="1" x14ac:dyDescent="0.2">
      <c r="A235" s="51">
        <v>169</v>
      </c>
      <c r="B235" s="52" t="s">
        <v>10980</v>
      </c>
      <c r="C235" s="60" t="s">
        <v>10687</v>
      </c>
      <c r="D235" s="53" t="s">
        <v>10126</v>
      </c>
      <c r="E235" s="54">
        <v>1</v>
      </c>
      <c r="F235" s="55">
        <v>0</v>
      </c>
      <c r="G235" s="56">
        <f t="shared" si="17"/>
        <v>0</v>
      </c>
      <c r="H235" s="54">
        <v>0</v>
      </c>
      <c r="I235" s="54">
        <f t="shared" si="18"/>
        <v>0</v>
      </c>
      <c r="J235" s="54">
        <v>0</v>
      </c>
      <c r="K235" s="54">
        <f t="shared" si="19"/>
        <v>0</v>
      </c>
    </row>
    <row r="236" spans="1:11" x14ac:dyDescent="0.2">
      <c r="A236" s="36" t="s">
        <v>148</v>
      </c>
      <c r="B236" s="37" t="s">
        <v>10981</v>
      </c>
      <c r="C236" s="58" t="s">
        <v>10982</v>
      </c>
      <c r="D236" s="38"/>
      <c r="E236" s="39"/>
      <c r="F236" s="40"/>
      <c r="G236" s="40">
        <f>SUM(G237:G263)</f>
        <v>0</v>
      </c>
      <c r="H236" s="39"/>
      <c r="I236" s="39">
        <f>SUM(I237:I263)</f>
        <v>0</v>
      </c>
      <c r="J236" s="39"/>
      <c r="K236" s="39">
        <f>SUM(K237:K263)</f>
        <v>0</v>
      </c>
    </row>
    <row r="237" spans="1:11" ht="22.5" outlineLevel="1" x14ac:dyDescent="0.2">
      <c r="A237" s="43">
        <v>170</v>
      </c>
      <c r="B237" s="44" t="s">
        <v>10983</v>
      </c>
      <c r="C237" s="59" t="s">
        <v>10984</v>
      </c>
      <c r="D237" s="45" t="s">
        <v>165</v>
      </c>
      <c r="E237" s="46">
        <v>1</v>
      </c>
      <c r="F237" s="47">
        <v>0</v>
      </c>
      <c r="G237" s="48">
        <f>ROUND(E237*F237,2)</f>
        <v>0</v>
      </c>
      <c r="H237" s="46">
        <v>0</v>
      </c>
      <c r="I237" s="46">
        <f>ROUND(E237*H237,2)</f>
        <v>0</v>
      </c>
      <c r="J237" s="46">
        <v>0</v>
      </c>
      <c r="K237" s="46">
        <f>ROUND(E237*J237,2)</f>
        <v>0</v>
      </c>
    </row>
    <row r="238" spans="1:11" outlineLevel="1" x14ac:dyDescent="0.2">
      <c r="A238" s="135"/>
      <c r="B238" s="136"/>
      <c r="C238" s="363" t="s">
        <v>10460</v>
      </c>
      <c r="D238" s="364"/>
      <c r="E238" s="364"/>
      <c r="F238" s="364"/>
      <c r="G238" s="364"/>
      <c r="H238" s="140"/>
      <c r="I238" s="140"/>
      <c r="J238" s="140"/>
      <c r="K238" s="140"/>
    </row>
    <row r="239" spans="1:11" outlineLevel="1" x14ac:dyDescent="0.2">
      <c r="A239" s="135"/>
      <c r="B239" s="136"/>
      <c r="C239" s="361" t="s">
        <v>10382</v>
      </c>
      <c r="D239" s="362"/>
      <c r="E239" s="362"/>
      <c r="F239" s="362"/>
      <c r="G239" s="362"/>
      <c r="H239" s="140"/>
      <c r="I239" s="140"/>
      <c r="J239" s="140"/>
      <c r="K239" s="140"/>
    </row>
    <row r="240" spans="1:11" outlineLevel="1" x14ac:dyDescent="0.2">
      <c r="A240" s="135"/>
      <c r="B240" s="136"/>
      <c r="C240" s="361" t="s">
        <v>10422</v>
      </c>
      <c r="D240" s="362"/>
      <c r="E240" s="362"/>
      <c r="F240" s="362"/>
      <c r="G240" s="362"/>
      <c r="H240" s="140"/>
      <c r="I240" s="140"/>
      <c r="J240" s="140"/>
      <c r="K240" s="140"/>
    </row>
    <row r="241" spans="1:11" outlineLevel="1" x14ac:dyDescent="0.2">
      <c r="A241" s="135"/>
      <c r="B241" s="136"/>
      <c r="C241" s="361" t="s">
        <v>10423</v>
      </c>
      <c r="D241" s="362"/>
      <c r="E241" s="362"/>
      <c r="F241" s="362"/>
      <c r="G241" s="362"/>
      <c r="H241" s="140"/>
      <c r="I241" s="140"/>
      <c r="J241" s="140"/>
      <c r="K241" s="140"/>
    </row>
    <row r="242" spans="1:11" outlineLevel="1" x14ac:dyDescent="0.2">
      <c r="A242" s="135"/>
      <c r="B242" s="136"/>
      <c r="C242" s="361" t="s">
        <v>10386</v>
      </c>
      <c r="D242" s="362"/>
      <c r="E242" s="362"/>
      <c r="F242" s="362"/>
      <c r="G242" s="362"/>
      <c r="H242" s="140"/>
      <c r="I242" s="140"/>
      <c r="J242" s="140"/>
      <c r="K242" s="140"/>
    </row>
    <row r="243" spans="1:11" outlineLevel="1" x14ac:dyDescent="0.2">
      <c r="A243" s="135"/>
      <c r="B243" s="136"/>
      <c r="C243" s="361" t="s">
        <v>10424</v>
      </c>
      <c r="D243" s="362"/>
      <c r="E243" s="362"/>
      <c r="F243" s="362"/>
      <c r="G243" s="362"/>
      <c r="H243" s="140"/>
      <c r="I243" s="140"/>
      <c r="J243" s="140"/>
      <c r="K243" s="140"/>
    </row>
    <row r="244" spans="1:11" outlineLevel="1" x14ac:dyDescent="0.2">
      <c r="A244" s="135"/>
      <c r="B244" s="136"/>
      <c r="C244" s="361" t="s">
        <v>10425</v>
      </c>
      <c r="D244" s="362"/>
      <c r="E244" s="362"/>
      <c r="F244" s="362"/>
      <c r="G244" s="362"/>
      <c r="H244" s="140"/>
      <c r="I244" s="140"/>
      <c r="J244" s="140"/>
      <c r="K244" s="140"/>
    </row>
    <row r="245" spans="1:11" outlineLevel="1" x14ac:dyDescent="0.2">
      <c r="A245" s="135"/>
      <c r="B245" s="136"/>
      <c r="C245" s="361" t="s">
        <v>10426</v>
      </c>
      <c r="D245" s="362"/>
      <c r="E245" s="362"/>
      <c r="F245" s="362"/>
      <c r="G245" s="362"/>
      <c r="H245" s="140"/>
      <c r="I245" s="140"/>
      <c r="J245" s="140"/>
      <c r="K245" s="140"/>
    </row>
    <row r="246" spans="1:11" outlineLevel="1" x14ac:dyDescent="0.2">
      <c r="A246" s="51">
        <v>171</v>
      </c>
      <c r="B246" s="52" t="s">
        <v>10387</v>
      </c>
      <c r="C246" s="60" t="s">
        <v>10461</v>
      </c>
      <c r="D246" s="53" t="s">
        <v>165</v>
      </c>
      <c r="E246" s="54">
        <v>4</v>
      </c>
      <c r="F246" s="55">
        <v>0</v>
      </c>
      <c r="G246" s="56">
        <f t="shared" ref="G246:G263" si="20">ROUND(E246*F246,2)</f>
        <v>0</v>
      </c>
      <c r="H246" s="54">
        <v>0</v>
      </c>
      <c r="I246" s="54">
        <f t="shared" ref="I246:I263" si="21">ROUND(E246*H246,2)</f>
        <v>0</v>
      </c>
      <c r="J246" s="54">
        <v>0</v>
      </c>
      <c r="K246" s="54">
        <f t="shared" ref="K246:K263" si="22">ROUND(E246*J246,2)</f>
        <v>0</v>
      </c>
    </row>
    <row r="247" spans="1:11" outlineLevel="1" x14ac:dyDescent="0.2">
      <c r="A247" s="51">
        <v>172</v>
      </c>
      <c r="B247" s="52" t="s">
        <v>10387</v>
      </c>
      <c r="C247" s="60" t="s">
        <v>10462</v>
      </c>
      <c r="D247" s="53" t="s">
        <v>165</v>
      </c>
      <c r="E247" s="54">
        <v>2</v>
      </c>
      <c r="F247" s="55">
        <v>0</v>
      </c>
      <c r="G247" s="56">
        <f t="shared" si="20"/>
        <v>0</v>
      </c>
      <c r="H247" s="54">
        <v>0</v>
      </c>
      <c r="I247" s="54">
        <f t="shared" si="21"/>
        <v>0</v>
      </c>
      <c r="J247" s="54">
        <v>0</v>
      </c>
      <c r="K247" s="54">
        <f t="shared" si="22"/>
        <v>0</v>
      </c>
    </row>
    <row r="248" spans="1:11" outlineLevel="1" x14ac:dyDescent="0.2">
      <c r="A248" s="51">
        <v>173</v>
      </c>
      <c r="B248" s="52" t="s">
        <v>10985</v>
      </c>
      <c r="C248" s="60" t="s">
        <v>10986</v>
      </c>
      <c r="D248" s="53" t="s">
        <v>165</v>
      </c>
      <c r="E248" s="54">
        <v>1</v>
      </c>
      <c r="F248" s="55">
        <v>0</v>
      </c>
      <c r="G248" s="56">
        <f t="shared" si="20"/>
        <v>0</v>
      </c>
      <c r="H248" s="54">
        <v>0</v>
      </c>
      <c r="I248" s="54">
        <f t="shared" si="21"/>
        <v>0</v>
      </c>
      <c r="J248" s="54">
        <v>0</v>
      </c>
      <c r="K248" s="54">
        <f t="shared" si="22"/>
        <v>0</v>
      </c>
    </row>
    <row r="249" spans="1:11" outlineLevel="1" x14ac:dyDescent="0.2">
      <c r="A249" s="51">
        <v>174</v>
      </c>
      <c r="B249" s="52" t="s">
        <v>10987</v>
      </c>
      <c r="C249" s="60" t="s">
        <v>10988</v>
      </c>
      <c r="D249" s="53" t="s">
        <v>165</v>
      </c>
      <c r="E249" s="54">
        <v>1</v>
      </c>
      <c r="F249" s="55">
        <v>0</v>
      </c>
      <c r="G249" s="56">
        <f t="shared" si="20"/>
        <v>0</v>
      </c>
      <c r="H249" s="54">
        <v>0</v>
      </c>
      <c r="I249" s="54">
        <f t="shared" si="21"/>
        <v>0</v>
      </c>
      <c r="J249" s="54">
        <v>0</v>
      </c>
      <c r="K249" s="54">
        <f t="shared" si="22"/>
        <v>0</v>
      </c>
    </row>
    <row r="250" spans="1:11" outlineLevel="1" x14ac:dyDescent="0.2">
      <c r="A250" s="51">
        <v>175</v>
      </c>
      <c r="B250" s="52" t="s">
        <v>10989</v>
      </c>
      <c r="C250" s="60" t="s">
        <v>10990</v>
      </c>
      <c r="D250" s="53" t="s">
        <v>165</v>
      </c>
      <c r="E250" s="54">
        <v>2</v>
      </c>
      <c r="F250" s="55">
        <v>0</v>
      </c>
      <c r="G250" s="56">
        <f t="shared" si="20"/>
        <v>0</v>
      </c>
      <c r="H250" s="54">
        <v>0</v>
      </c>
      <c r="I250" s="54">
        <f t="shared" si="21"/>
        <v>0</v>
      </c>
      <c r="J250" s="54">
        <v>0</v>
      </c>
      <c r="K250" s="54">
        <f t="shared" si="22"/>
        <v>0</v>
      </c>
    </row>
    <row r="251" spans="1:11" ht="22.5" outlineLevel="1" x14ac:dyDescent="0.2">
      <c r="A251" s="51">
        <v>176</v>
      </c>
      <c r="B251" s="52" t="s">
        <v>10991</v>
      </c>
      <c r="C251" s="60" t="s">
        <v>10543</v>
      </c>
      <c r="D251" s="53" t="s">
        <v>165</v>
      </c>
      <c r="E251" s="54">
        <v>2</v>
      </c>
      <c r="F251" s="55">
        <v>0</v>
      </c>
      <c r="G251" s="56">
        <f t="shared" si="20"/>
        <v>0</v>
      </c>
      <c r="H251" s="54">
        <v>0</v>
      </c>
      <c r="I251" s="54">
        <f t="shared" si="21"/>
        <v>0</v>
      </c>
      <c r="J251" s="54">
        <v>0</v>
      </c>
      <c r="K251" s="54">
        <f t="shared" si="22"/>
        <v>0</v>
      </c>
    </row>
    <row r="252" spans="1:11" outlineLevel="1" x14ac:dyDescent="0.2">
      <c r="A252" s="51">
        <v>177</v>
      </c>
      <c r="B252" s="52" t="s">
        <v>10992</v>
      </c>
      <c r="C252" s="60" t="s">
        <v>10535</v>
      </c>
      <c r="D252" s="53" t="s">
        <v>165</v>
      </c>
      <c r="E252" s="54">
        <v>1</v>
      </c>
      <c r="F252" s="55">
        <v>0</v>
      </c>
      <c r="G252" s="56">
        <f t="shared" si="20"/>
        <v>0</v>
      </c>
      <c r="H252" s="54">
        <v>0</v>
      </c>
      <c r="I252" s="54">
        <f t="shared" si="21"/>
        <v>0</v>
      </c>
      <c r="J252" s="54">
        <v>0</v>
      </c>
      <c r="K252" s="54">
        <f t="shared" si="22"/>
        <v>0</v>
      </c>
    </row>
    <row r="253" spans="1:11" outlineLevel="1" x14ac:dyDescent="0.2">
      <c r="A253" s="51">
        <v>178</v>
      </c>
      <c r="B253" s="52" t="s">
        <v>10993</v>
      </c>
      <c r="C253" s="60" t="s">
        <v>10496</v>
      </c>
      <c r="D253" s="53" t="s">
        <v>165</v>
      </c>
      <c r="E253" s="54">
        <v>1</v>
      </c>
      <c r="F253" s="55">
        <v>0</v>
      </c>
      <c r="G253" s="56">
        <f t="shared" si="20"/>
        <v>0</v>
      </c>
      <c r="H253" s="54">
        <v>0</v>
      </c>
      <c r="I253" s="54">
        <f t="shared" si="21"/>
        <v>0</v>
      </c>
      <c r="J253" s="54">
        <v>0</v>
      </c>
      <c r="K253" s="54">
        <f t="shared" si="22"/>
        <v>0</v>
      </c>
    </row>
    <row r="254" spans="1:11" outlineLevel="1" x14ac:dyDescent="0.2">
      <c r="A254" s="51">
        <v>179</v>
      </c>
      <c r="B254" s="52" t="s">
        <v>10994</v>
      </c>
      <c r="C254" s="60" t="s">
        <v>10995</v>
      </c>
      <c r="D254" s="53" t="s">
        <v>165</v>
      </c>
      <c r="E254" s="54">
        <v>1</v>
      </c>
      <c r="F254" s="55">
        <v>0</v>
      </c>
      <c r="G254" s="56">
        <f t="shared" si="20"/>
        <v>0</v>
      </c>
      <c r="H254" s="54">
        <v>0</v>
      </c>
      <c r="I254" s="54">
        <f t="shared" si="21"/>
        <v>0</v>
      </c>
      <c r="J254" s="54">
        <v>0</v>
      </c>
      <c r="K254" s="54">
        <f t="shared" si="22"/>
        <v>0</v>
      </c>
    </row>
    <row r="255" spans="1:11" outlineLevel="1" x14ac:dyDescent="0.2">
      <c r="A255" s="51">
        <v>180</v>
      </c>
      <c r="B255" s="52" t="s">
        <v>10996</v>
      </c>
      <c r="C255" s="60" t="s">
        <v>10997</v>
      </c>
      <c r="D255" s="53" t="s">
        <v>165</v>
      </c>
      <c r="E255" s="54">
        <v>3</v>
      </c>
      <c r="F255" s="55">
        <v>0</v>
      </c>
      <c r="G255" s="56">
        <f t="shared" si="20"/>
        <v>0</v>
      </c>
      <c r="H255" s="54">
        <v>0</v>
      </c>
      <c r="I255" s="54">
        <f t="shared" si="21"/>
        <v>0</v>
      </c>
      <c r="J255" s="54">
        <v>0</v>
      </c>
      <c r="K255" s="54">
        <f t="shared" si="22"/>
        <v>0</v>
      </c>
    </row>
    <row r="256" spans="1:11" outlineLevel="1" x14ac:dyDescent="0.2">
      <c r="A256" s="51">
        <v>181</v>
      </c>
      <c r="B256" s="52" t="s">
        <v>10998</v>
      </c>
      <c r="C256" s="60" t="s">
        <v>10999</v>
      </c>
      <c r="D256" s="53" t="s">
        <v>165</v>
      </c>
      <c r="E256" s="54">
        <v>3</v>
      </c>
      <c r="F256" s="55">
        <v>0</v>
      </c>
      <c r="G256" s="56">
        <f t="shared" si="20"/>
        <v>0</v>
      </c>
      <c r="H256" s="54">
        <v>0</v>
      </c>
      <c r="I256" s="54">
        <f t="shared" si="21"/>
        <v>0</v>
      </c>
      <c r="J256" s="54">
        <v>0</v>
      </c>
      <c r="K256" s="54">
        <f t="shared" si="22"/>
        <v>0</v>
      </c>
    </row>
    <row r="257" spans="1:11" outlineLevel="1" x14ac:dyDescent="0.2">
      <c r="A257" s="51">
        <v>182</v>
      </c>
      <c r="B257" s="52" t="s">
        <v>11000</v>
      </c>
      <c r="C257" s="60" t="s">
        <v>10581</v>
      </c>
      <c r="D257" s="53" t="s">
        <v>172</v>
      </c>
      <c r="E257" s="54">
        <v>27</v>
      </c>
      <c r="F257" s="55">
        <v>0</v>
      </c>
      <c r="G257" s="56">
        <f t="shared" si="20"/>
        <v>0</v>
      </c>
      <c r="H257" s="54">
        <v>0</v>
      </c>
      <c r="I257" s="54">
        <f t="shared" si="21"/>
        <v>0</v>
      </c>
      <c r="J257" s="54">
        <v>0</v>
      </c>
      <c r="K257" s="54">
        <f t="shared" si="22"/>
        <v>0</v>
      </c>
    </row>
    <row r="258" spans="1:11" outlineLevel="1" x14ac:dyDescent="0.2">
      <c r="A258" s="51">
        <v>183</v>
      </c>
      <c r="B258" s="52" t="s">
        <v>11001</v>
      </c>
      <c r="C258" s="60" t="s">
        <v>10583</v>
      </c>
      <c r="D258" s="53" t="s">
        <v>10277</v>
      </c>
      <c r="E258" s="54">
        <v>18</v>
      </c>
      <c r="F258" s="55">
        <v>0</v>
      </c>
      <c r="G258" s="56">
        <f t="shared" si="20"/>
        <v>0</v>
      </c>
      <c r="H258" s="54">
        <v>0</v>
      </c>
      <c r="I258" s="54">
        <f t="shared" si="21"/>
        <v>0</v>
      </c>
      <c r="J258" s="54">
        <v>0</v>
      </c>
      <c r="K258" s="54">
        <f t="shared" si="22"/>
        <v>0</v>
      </c>
    </row>
    <row r="259" spans="1:11" outlineLevel="1" x14ac:dyDescent="0.2">
      <c r="A259" s="51">
        <v>184</v>
      </c>
      <c r="B259" s="52" t="s">
        <v>11002</v>
      </c>
      <c r="C259" s="60" t="s">
        <v>10599</v>
      </c>
      <c r="D259" s="53" t="s">
        <v>10277</v>
      </c>
      <c r="E259" s="54">
        <v>41</v>
      </c>
      <c r="F259" s="55">
        <v>0</v>
      </c>
      <c r="G259" s="56">
        <f t="shared" si="20"/>
        <v>0</v>
      </c>
      <c r="H259" s="54">
        <v>0</v>
      </c>
      <c r="I259" s="54">
        <f t="shared" si="21"/>
        <v>0</v>
      </c>
      <c r="J259" s="54">
        <v>0</v>
      </c>
      <c r="K259" s="54">
        <f t="shared" si="22"/>
        <v>0</v>
      </c>
    </row>
    <row r="260" spans="1:11" outlineLevel="1" x14ac:dyDescent="0.2">
      <c r="A260" s="51">
        <v>185</v>
      </c>
      <c r="B260" s="52" t="s">
        <v>11003</v>
      </c>
      <c r="C260" s="60" t="s">
        <v>10609</v>
      </c>
      <c r="D260" s="53" t="s">
        <v>10277</v>
      </c>
      <c r="E260" s="54">
        <v>15</v>
      </c>
      <c r="F260" s="55">
        <v>0</v>
      </c>
      <c r="G260" s="56">
        <f t="shared" si="20"/>
        <v>0</v>
      </c>
      <c r="H260" s="54">
        <v>0</v>
      </c>
      <c r="I260" s="54">
        <f t="shared" si="21"/>
        <v>0</v>
      </c>
      <c r="J260" s="54">
        <v>0</v>
      </c>
      <c r="K260" s="54">
        <f t="shared" si="22"/>
        <v>0</v>
      </c>
    </row>
    <row r="261" spans="1:11" outlineLevel="1" x14ac:dyDescent="0.2">
      <c r="A261" s="51">
        <v>186</v>
      </c>
      <c r="B261" s="52" t="s">
        <v>11004</v>
      </c>
      <c r="C261" s="60" t="s">
        <v>10677</v>
      </c>
      <c r="D261" s="53" t="s">
        <v>172</v>
      </c>
      <c r="E261" s="54">
        <v>33</v>
      </c>
      <c r="F261" s="55">
        <v>0</v>
      </c>
      <c r="G261" s="56">
        <f t="shared" si="20"/>
        <v>0</v>
      </c>
      <c r="H261" s="54">
        <v>0</v>
      </c>
      <c r="I261" s="54">
        <f t="shared" si="21"/>
        <v>0</v>
      </c>
      <c r="J261" s="54">
        <v>0</v>
      </c>
      <c r="K261" s="54">
        <f t="shared" si="22"/>
        <v>0</v>
      </c>
    </row>
    <row r="262" spans="1:11" outlineLevel="1" x14ac:dyDescent="0.2">
      <c r="A262" s="51">
        <v>187</v>
      </c>
      <c r="B262" s="52" t="s">
        <v>11005</v>
      </c>
      <c r="C262" s="60" t="s">
        <v>10685</v>
      </c>
      <c r="D262" s="53" t="s">
        <v>10126</v>
      </c>
      <c r="E262" s="54">
        <v>1</v>
      </c>
      <c r="F262" s="55">
        <v>0</v>
      </c>
      <c r="G262" s="56">
        <f t="shared" si="20"/>
        <v>0</v>
      </c>
      <c r="H262" s="54">
        <v>0</v>
      </c>
      <c r="I262" s="54">
        <f t="shared" si="21"/>
        <v>0</v>
      </c>
      <c r="J262" s="54">
        <v>0</v>
      </c>
      <c r="K262" s="54">
        <f t="shared" si="22"/>
        <v>0</v>
      </c>
    </row>
    <row r="263" spans="1:11" outlineLevel="1" x14ac:dyDescent="0.2">
      <c r="A263" s="51">
        <v>188</v>
      </c>
      <c r="B263" s="52" t="s">
        <v>11006</v>
      </c>
      <c r="C263" s="60" t="s">
        <v>10687</v>
      </c>
      <c r="D263" s="53" t="s">
        <v>10126</v>
      </c>
      <c r="E263" s="54">
        <v>1</v>
      </c>
      <c r="F263" s="55">
        <v>0</v>
      </c>
      <c r="G263" s="56">
        <f t="shared" si="20"/>
        <v>0</v>
      </c>
      <c r="H263" s="54">
        <v>0</v>
      </c>
      <c r="I263" s="54">
        <f t="shared" si="21"/>
        <v>0</v>
      </c>
      <c r="J263" s="54">
        <v>0</v>
      </c>
      <c r="K263" s="54">
        <f t="shared" si="22"/>
        <v>0</v>
      </c>
    </row>
    <row r="264" spans="1:11" x14ac:dyDescent="0.2">
      <c r="A264" s="36" t="s">
        <v>148</v>
      </c>
      <c r="B264" s="37" t="s">
        <v>10791</v>
      </c>
      <c r="C264" s="58" t="s">
        <v>10792</v>
      </c>
      <c r="D264" s="38"/>
      <c r="E264" s="39"/>
      <c r="F264" s="40"/>
      <c r="G264" s="40">
        <f>SUM(G265:G295)</f>
        <v>0</v>
      </c>
      <c r="H264" s="39"/>
      <c r="I264" s="39">
        <f>SUM(I265:I295)</f>
        <v>0</v>
      </c>
      <c r="J264" s="39"/>
      <c r="K264" s="39">
        <f>SUM(K265:K295)</f>
        <v>0</v>
      </c>
    </row>
    <row r="265" spans="1:11" outlineLevel="1" x14ac:dyDescent="0.2">
      <c r="A265" s="51">
        <v>189</v>
      </c>
      <c r="B265" s="52" t="s">
        <v>10793</v>
      </c>
      <c r="C265" s="60" t="s">
        <v>11007</v>
      </c>
      <c r="D265" s="53" t="s">
        <v>165</v>
      </c>
      <c r="E265" s="54">
        <v>1</v>
      </c>
      <c r="F265" s="55">
        <v>0</v>
      </c>
      <c r="G265" s="56">
        <f t="shared" ref="G265:G295" si="23">ROUND(E265*F265,2)</f>
        <v>0</v>
      </c>
      <c r="H265" s="54">
        <v>0</v>
      </c>
      <c r="I265" s="54">
        <f t="shared" ref="I265:I295" si="24">ROUND(E265*H265,2)</f>
        <v>0</v>
      </c>
      <c r="J265" s="54">
        <v>0</v>
      </c>
      <c r="K265" s="54">
        <f t="shared" ref="K265:K295" si="25">ROUND(E265*J265,2)</f>
        <v>0</v>
      </c>
    </row>
    <row r="266" spans="1:11" outlineLevel="1" x14ac:dyDescent="0.2">
      <c r="A266" s="51">
        <v>190</v>
      </c>
      <c r="B266" s="52" t="s">
        <v>11008</v>
      </c>
      <c r="C266" s="60" t="s">
        <v>11009</v>
      </c>
      <c r="D266" s="53" t="s">
        <v>165</v>
      </c>
      <c r="E266" s="54">
        <v>1</v>
      </c>
      <c r="F266" s="55">
        <v>0</v>
      </c>
      <c r="G266" s="56">
        <f t="shared" si="23"/>
        <v>0</v>
      </c>
      <c r="H266" s="54">
        <v>0</v>
      </c>
      <c r="I266" s="54">
        <f t="shared" si="24"/>
        <v>0</v>
      </c>
      <c r="J266" s="54">
        <v>0</v>
      </c>
      <c r="K266" s="54">
        <f t="shared" si="25"/>
        <v>0</v>
      </c>
    </row>
    <row r="267" spans="1:11" outlineLevel="1" x14ac:dyDescent="0.2">
      <c r="A267" s="51">
        <v>191</v>
      </c>
      <c r="B267" s="52" t="s">
        <v>11010</v>
      </c>
      <c r="C267" s="60" t="s">
        <v>11011</v>
      </c>
      <c r="D267" s="53" t="s">
        <v>165</v>
      </c>
      <c r="E267" s="54">
        <v>1</v>
      </c>
      <c r="F267" s="55">
        <v>0</v>
      </c>
      <c r="G267" s="56">
        <f t="shared" si="23"/>
        <v>0</v>
      </c>
      <c r="H267" s="54">
        <v>0</v>
      </c>
      <c r="I267" s="54">
        <f t="shared" si="24"/>
        <v>0</v>
      </c>
      <c r="J267" s="54">
        <v>0</v>
      </c>
      <c r="K267" s="54">
        <f t="shared" si="25"/>
        <v>0</v>
      </c>
    </row>
    <row r="268" spans="1:11" outlineLevel="1" x14ac:dyDescent="0.2">
      <c r="A268" s="51">
        <v>192</v>
      </c>
      <c r="B268" s="52" t="s">
        <v>10795</v>
      </c>
      <c r="C268" s="60" t="s">
        <v>11007</v>
      </c>
      <c r="D268" s="53" t="s">
        <v>165</v>
      </c>
      <c r="E268" s="54">
        <v>1</v>
      </c>
      <c r="F268" s="55">
        <v>0</v>
      </c>
      <c r="G268" s="56">
        <f t="shared" si="23"/>
        <v>0</v>
      </c>
      <c r="H268" s="54">
        <v>0</v>
      </c>
      <c r="I268" s="54">
        <f t="shared" si="24"/>
        <v>0</v>
      </c>
      <c r="J268" s="54">
        <v>0</v>
      </c>
      <c r="K268" s="54">
        <f t="shared" si="25"/>
        <v>0</v>
      </c>
    </row>
    <row r="269" spans="1:11" outlineLevel="1" x14ac:dyDescent="0.2">
      <c r="A269" s="51">
        <v>193</v>
      </c>
      <c r="B269" s="52" t="s">
        <v>11012</v>
      </c>
      <c r="C269" s="60" t="s">
        <v>11009</v>
      </c>
      <c r="D269" s="53" t="s">
        <v>165</v>
      </c>
      <c r="E269" s="54">
        <v>1</v>
      </c>
      <c r="F269" s="55">
        <v>0</v>
      </c>
      <c r="G269" s="56">
        <f t="shared" si="23"/>
        <v>0</v>
      </c>
      <c r="H269" s="54">
        <v>0</v>
      </c>
      <c r="I269" s="54">
        <f t="shared" si="24"/>
        <v>0</v>
      </c>
      <c r="J269" s="54">
        <v>0</v>
      </c>
      <c r="K269" s="54">
        <f t="shared" si="25"/>
        <v>0</v>
      </c>
    </row>
    <row r="270" spans="1:11" outlineLevel="1" x14ac:dyDescent="0.2">
      <c r="A270" s="51">
        <v>194</v>
      </c>
      <c r="B270" s="52" t="s">
        <v>11013</v>
      </c>
      <c r="C270" s="60" t="s">
        <v>11011</v>
      </c>
      <c r="D270" s="53" t="s">
        <v>165</v>
      </c>
      <c r="E270" s="54">
        <v>1</v>
      </c>
      <c r="F270" s="55">
        <v>0</v>
      </c>
      <c r="G270" s="56">
        <f t="shared" si="23"/>
        <v>0</v>
      </c>
      <c r="H270" s="54">
        <v>0</v>
      </c>
      <c r="I270" s="54">
        <f t="shared" si="24"/>
        <v>0</v>
      </c>
      <c r="J270" s="54">
        <v>0</v>
      </c>
      <c r="K270" s="54">
        <f t="shared" si="25"/>
        <v>0</v>
      </c>
    </row>
    <row r="271" spans="1:11" outlineLevel="1" x14ac:dyDescent="0.2">
      <c r="A271" s="51">
        <v>195</v>
      </c>
      <c r="B271" s="52" t="s">
        <v>11014</v>
      </c>
      <c r="C271" s="60" t="s">
        <v>10760</v>
      </c>
      <c r="D271" s="53" t="s">
        <v>165</v>
      </c>
      <c r="E271" s="54">
        <v>1</v>
      </c>
      <c r="F271" s="55">
        <v>0</v>
      </c>
      <c r="G271" s="56">
        <f t="shared" si="23"/>
        <v>0</v>
      </c>
      <c r="H271" s="54">
        <v>0</v>
      </c>
      <c r="I271" s="54">
        <f t="shared" si="24"/>
        <v>0</v>
      </c>
      <c r="J271" s="54">
        <v>0</v>
      </c>
      <c r="K271" s="54">
        <f t="shared" si="25"/>
        <v>0</v>
      </c>
    </row>
    <row r="272" spans="1:11" outlineLevel="1" x14ac:dyDescent="0.2">
      <c r="A272" s="51">
        <v>196</v>
      </c>
      <c r="B272" s="52" t="s">
        <v>11015</v>
      </c>
      <c r="C272" s="60" t="s">
        <v>10762</v>
      </c>
      <c r="D272" s="53" t="s">
        <v>165</v>
      </c>
      <c r="E272" s="54">
        <v>1</v>
      </c>
      <c r="F272" s="55">
        <v>0</v>
      </c>
      <c r="G272" s="56">
        <f t="shared" si="23"/>
        <v>0</v>
      </c>
      <c r="H272" s="54">
        <v>0</v>
      </c>
      <c r="I272" s="54">
        <f t="shared" si="24"/>
        <v>0</v>
      </c>
      <c r="J272" s="54">
        <v>0</v>
      </c>
      <c r="K272" s="54">
        <f t="shared" si="25"/>
        <v>0</v>
      </c>
    </row>
    <row r="273" spans="1:11" outlineLevel="1" x14ac:dyDescent="0.2">
      <c r="A273" s="51">
        <v>197</v>
      </c>
      <c r="B273" s="52" t="s">
        <v>11016</v>
      </c>
      <c r="C273" s="60" t="s">
        <v>10764</v>
      </c>
      <c r="D273" s="53" t="s">
        <v>165</v>
      </c>
      <c r="E273" s="54">
        <v>1</v>
      </c>
      <c r="F273" s="55">
        <v>0</v>
      </c>
      <c r="G273" s="56">
        <f t="shared" si="23"/>
        <v>0</v>
      </c>
      <c r="H273" s="54">
        <v>0</v>
      </c>
      <c r="I273" s="54">
        <f t="shared" si="24"/>
        <v>0</v>
      </c>
      <c r="J273" s="54">
        <v>0</v>
      </c>
      <c r="K273" s="54">
        <f t="shared" si="25"/>
        <v>0</v>
      </c>
    </row>
    <row r="274" spans="1:11" outlineLevel="1" x14ac:dyDescent="0.2">
      <c r="A274" s="51">
        <v>198</v>
      </c>
      <c r="B274" s="52" t="s">
        <v>11017</v>
      </c>
      <c r="C274" s="60" t="s">
        <v>10760</v>
      </c>
      <c r="D274" s="53" t="s">
        <v>165</v>
      </c>
      <c r="E274" s="54">
        <v>1</v>
      </c>
      <c r="F274" s="55">
        <v>0</v>
      </c>
      <c r="G274" s="56">
        <f t="shared" si="23"/>
        <v>0</v>
      </c>
      <c r="H274" s="54">
        <v>0</v>
      </c>
      <c r="I274" s="54">
        <f t="shared" si="24"/>
        <v>0</v>
      </c>
      <c r="J274" s="54">
        <v>0</v>
      </c>
      <c r="K274" s="54">
        <f t="shared" si="25"/>
        <v>0</v>
      </c>
    </row>
    <row r="275" spans="1:11" outlineLevel="1" x14ac:dyDescent="0.2">
      <c r="A275" s="51">
        <v>199</v>
      </c>
      <c r="B275" s="52" t="s">
        <v>11018</v>
      </c>
      <c r="C275" s="60" t="s">
        <v>10762</v>
      </c>
      <c r="D275" s="53" t="s">
        <v>165</v>
      </c>
      <c r="E275" s="54">
        <v>1</v>
      </c>
      <c r="F275" s="55">
        <v>0</v>
      </c>
      <c r="G275" s="56">
        <f t="shared" si="23"/>
        <v>0</v>
      </c>
      <c r="H275" s="54">
        <v>0</v>
      </c>
      <c r="I275" s="54">
        <f t="shared" si="24"/>
        <v>0</v>
      </c>
      <c r="J275" s="54">
        <v>0</v>
      </c>
      <c r="K275" s="54">
        <f t="shared" si="25"/>
        <v>0</v>
      </c>
    </row>
    <row r="276" spans="1:11" outlineLevel="1" x14ac:dyDescent="0.2">
      <c r="A276" s="51">
        <v>200</v>
      </c>
      <c r="B276" s="52" t="s">
        <v>11019</v>
      </c>
      <c r="C276" s="60" t="s">
        <v>10764</v>
      </c>
      <c r="D276" s="53" t="s">
        <v>165</v>
      </c>
      <c r="E276" s="54">
        <v>1</v>
      </c>
      <c r="F276" s="55">
        <v>0</v>
      </c>
      <c r="G276" s="56">
        <f t="shared" si="23"/>
        <v>0</v>
      </c>
      <c r="H276" s="54">
        <v>0</v>
      </c>
      <c r="I276" s="54">
        <f t="shared" si="24"/>
        <v>0</v>
      </c>
      <c r="J276" s="54">
        <v>0</v>
      </c>
      <c r="K276" s="54">
        <f t="shared" si="25"/>
        <v>0</v>
      </c>
    </row>
    <row r="277" spans="1:11" outlineLevel="1" x14ac:dyDescent="0.2">
      <c r="A277" s="51">
        <v>201</v>
      </c>
      <c r="B277" s="52" t="s">
        <v>11020</v>
      </c>
      <c r="C277" s="60" t="s">
        <v>11021</v>
      </c>
      <c r="D277" s="53" t="s">
        <v>165</v>
      </c>
      <c r="E277" s="54">
        <v>1</v>
      </c>
      <c r="F277" s="55">
        <v>0</v>
      </c>
      <c r="G277" s="56">
        <f t="shared" si="23"/>
        <v>0</v>
      </c>
      <c r="H277" s="54">
        <v>0</v>
      </c>
      <c r="I277" s="54">
        <f t="shared" si="24"/>
        <v>0</v>
      </c>
      <c r="J277" s="54">
        <v>0</v>
      </c>
      <c r="K277" s="54">
        <f t="shared" si="25"/>
        <v>0</v>
      </c>
    </row>
    <row r="278" spans="1:11" outlineLevel="1" x14ac:dyDescent="0.2">
      <c r="A278" s="51">
        <v>202</v>
      </c>
      <c r="B278" s="52" t="s">
        <v>10796</v>
      </c>
      <c r="C278" s="60" t="s">
        <v>10778</v>
      </c>
      <c r="D278" s="53" t="s">
        <v>165</v>
      </c>
      <c r="E278" s="54">
        <v>1</v>
      </c>
      <c r="F278" s="55">
        <v>0</v>
      </c>
      <c r="G278" s="56">
        <f t="shared" si="23"/>
        <v>0</v>
      </c>
      <c r="H278" s="54">
        <v>0</v>
      </c>
      <c r="I278" s="54">
        <f t="shared" si="24"/>
        <v>0</v>
      </c>
      <c r="J278" s="54">
        <v>0</v>
      </c>
      <c r="K278" s="54">
        <f t="shared" si="25"/>
        <v>0</v>
      </c>
    </row>
    <row r="279" spans="1:11" outlineLevel="1" x14ac:dyDescent="0.2">
      <c r="A279" s="51">
        <v>203</v>
      </c>
      <c r="B279" s="52" t="s">
        <v>11022</v>
      </c>
      <c r="C279" s="60" t="s">
        <v>11023</v>
      </c>
      <c r="D279" s="53" t="s">
        <v>165</v>
      </c>
      <c r="E279" s="54">
        <v>1</v>
      </c>
      <c r="F279" s="55">
        <v>0</v>
      </c>
      <c r="G279" s="56">
        <f t="shared" si="23"/>
        <v>0</v>
      </c>
      <c r="H279" s="54">
        <v>0</v>
      </c>
      <c r="I279" s="54">
        <f t="shared" si="24"/>
        <v>0</v>
      </c>
      <c r="J279" s="54">
        <v>0</v>
      </c>
      <c r="K279" s="54">
        <f t="shared" si="25"/>
        <v>0</v>
      </c>
    </row>
    <row r="280" spans="1:11" outlineLevel="1" x14ac:dyDescent="0.2">
      <c r="A280" s="51">
        <v>204</v>
      </c>
      <c r="B280" s="52" t="s">
        <v>11024</v>
      </c>
      <c r="C280" s="60" t="s">
        <v>11025</v>
      </c>
      <c r="D280" s="53" t="s">
        <v>165</v>
      </c>
      <c r="E280" s="54">
        <v>1</v>
      </c>
      <c r="F280" s="55">
        <v>0</v>
      </c>
      <c r="G280" s="56">
        <f t="shared" si="23"/>
        <v>0</v>
      </c>
      <c r="H280" s="54">
        <v>0</v>
      </c>
      <c r="I280" s="54">
        <f t="shared" si="24"/>
        <v>0</v>
      </c>
      <c r="J280" s="54">
        <v>0</v>
      </c>
      <c r="K280" s="54">
        <f t="shared" si="25"/>
        <v>0</v>
      </c>
    </row>
    <row r="281" spans="1:11" outlineLevel="1" x14ac:dyDescent="0.2">
      <c r="A281" s="51">
        <v>205</v>
      </c>
      <c r="B281" s="52" t="s">
        <v>10798</v>
      </c>
      <c r="C281" s="60" t="s">
        <v>10703</v>
      </c>
      <c r="D281" s="53" t="s">
        <v>165</v>
      </c>
      <c r="E281" s="54">
        <v>2</v>
      </c>
      <c r="F281" s="55">
        <v>0</v>
      </c>
      <c r="G281" s="56">
        <f t="shared" si="23"/>
        <v>0</v>
      </c>
      <c r="H281" s="54">
        <v>0</v>
      </c>
      <c r="I281" s="54">
        <f t="shared" si="24"/>
        <v>0</v>
      </c>
      <c r="J281" s="54">
        <v>0</v>
      </c>
      <c r="K281" s="54">
        <f t="shared" si="25"/>
        <v>0</v>
      </c>
    </row>
    <row r="282" spans="1:11" outlineLevel="1" x14ac:dyDescent="0.2">
      <c r="A282" s="51">
        <v>206</v>
      </c>
      <c r="B282" s="52" t="s">
        <v>10799</v>
      </c>
      <c r="C282" s="60" t="s">
        <v>10705</v>
      </c>
      <c r="D282" s="53" t="s">
        <v>165</v>
      </c>
      <c r="E282" s="54">
        <v>5</v>
      </c>
      <c r="F282" s="55">
        <v>0</v>
      </c>
      <c r="G282" s="56">
        <f t="shared" si="23"/>
        <v>0</v>
      </c>
      <c r="H282" s="54">
        <v>0</v>
      </c>
      <c r="I282" s="54">
        <f t="shared" si="24"/>
        <v>0</v>
      </c>
      <c r="J282" s="54">
        <v>0</v>
      </c>
      <c r="K282" s="54">
        <f t="shared" si="25"/>
        <v>0</v>
      </c>
    </row>
    <row r="283" spans="1:11" outlineLevel="1" x14ac:dyDescent="0.2">
      <c r="A283" s="51">
        <v>207</v>
      </c>
      <c r="B283" s="52" t="s">
        <v>10800</v>
      </c>
      <c r="C283" s="60" t="s">
        <v>10746</v>
      </c>
      <c r="D283" s="53" t="s">
        <v>165</v>
      </c>
      <c r="E283" s="54">
        <v>2</v>
      </c>
      <c r="F283" s="55">
        <v>0</v>
      </c>
      <c r="G283" s="56">
        <f t="shared" si="23"/>
        <v>0</v>
      </c>
      <c r="H283" s="54">
        <v>0</v>
      </c>
      <c r="I283" s="54">
        <f t="shared" si="24"/>
        <v>0</v>
      </c>
      <c r="J283" s="54">
        <v>0</v>
      </c>
      <c r="K283" s="54">
        <f t="shared" si="25"/>
        <v>0</v>
      </c>
    </row>
    <row r="284" spans="1:11" outlineLevel="1" x14ac:dyDescent="0.2">
      <c r="A284" s="51">
        <v>208</v>
      </c>
      <c r="B284" s="52" t="s">
        <v>10803</v>
      </c>
      <c r="C284" s="60" t="s">
        <v>10784</v>
      </c>
      <c r="D284" s="53" t="s">
        <v>165</v>
      </c>
      <c r="E284" s="54">
        <v>2</v>
      </c>
      <c r="F284" s="55">
        <v>0</v>
      </c>
      <c r="G284" s="56">
        <f t="shared" si="23"/>
        <v>0</v>
      </c>
      <c r="H284" s="54">
        <v>0</v>
      </c>
      <c r="I284" s="54">
        <f t="shared" si="24"/>
        <v>0</v>
      </c>
      <c r="J284" s="54">
        <v>0</v>
      </c>
      <c r="K284" s="54">
        <f t="shared" si="25"/>
        <v>0</v>
      </c>
    </row>
    <row r="285" spans="1:11" outlineLevel="1" x14ac:dyDescent="0.2">
      <c r="A285" s="51">
        <v>209</v>
      </c>
      <c r="B285" s="52" t="s">
        <v>11026</v>
      </c>
      <c r="C285" s="60" t="s">
        <v>10585</v>
      </c>
      <c r="D285" s="53" t="s">
        <v>10277</v>
      </c>
      <c r="E285" s="54">
        <v>14</v>
      </c>
      <c r="F285" s="55">
        <v>0</v>
      </c>
      <c r="G285" s="56">
        <f t="shared" si="23"/>
        <v>0</v>
      </c>
      <c r="H285" s="54">
        <v>0</v>
      </c>
      <c r="I285" s="54">
        <f t="shared" si="24"/>
        <v>0</v>
      </c>
      <c r="J285" s="54">
        <v>0</v>
      </c>
      <c r="K285" s="54">
        <f t="shared" si="25"/>
        <v>0</v>
      </c>
    </row>
    <row r="286" spans="1:11" outlineLevel="1" x14ac:dyDescent="0.2">
      <c r="A286" s="51">
        <v>210</v>
      </c>
      <c r="B286" s="52" t="s">
        <v>11027</v>
      </c>
      <c r="C286" s="60" t="s">
        <v>10589</v>
      </c>
      <c r="D286" s="53" t="s">
        <v>10277</v>
      </c>
      <c r="E286" s="54">
        <v>39</v>
      </c>
      <c r="F286" s="55">
        <v>0</v>
      </c>
      <c r="G286" s="56">
        <f t="shared" si="23"/>
        <v>0</v>
      </c>
      <c r="H286" s="54">
        <v>0</v>
      </c>
      <c r="I286" s="54">
        <f t="shared" si="24"/>
        <v>0</v>
      </c>
      <c r="J286" s="54">
        <v>0</v>
      </c>
      <c r="K286" s="54">
        <f t="shared" si="25"/>
        <v>0</v>
      </c>
    </row>
    <row r="287" spans="1:11" outlineLevel="1" x14ac:dyDescent="0.2">
      <c r="A287" s="51">
        <v>211</v>
      </c>
      <c r="B287" s="52" t="s">
        <v>11028</v>
      </c>
      <c r="C287" s="60" t="s">
        <v>10591</v>
      </c>
      <c r="D287" s="53" t="s">
        <v>10277</v>
      </c>
      <c r="E287" s="54">
        <v>31</v>
      </c>
      <c r="F287" s="55">
        <v>0</v>
      </c>
      <c r="G287" s="56">
        <f t="shared" si="23"/>
        <v>0</v>
      </c>
      <c r="H287" s="54">
        <v>0</v>
      </c>
      <c r="I287" s="54">
        <f t="shared" si="24"/>
        <v>0</v>
      </c>
      <c r="J287" s="54">
        <v>0</v>
      </c>
      <c r="K287" s="54">
        <f t="shared" si="25"/>
        <v>0</v>
      </c>
    </row>
    <row r="288" spans="1:11" outlineLevel="1" x14ac:dyDescent="0.2">
      <c r="A288" s="51">
        <v>212</v>
      </c>
      <c r="B288" s="52" t="s">
        <v>11029</v>
      </c>
      <c r="C288" s="60" t="s">
        <v>10595</v>
      </c>
      <c r="D288" s="53" t="s">
        <v>10277</v>
      </c>
      <c r="E288" s="54">
        <v>1</v>
      </c>
      <c r="F288" s="55">
        <v>0</v>
      </c>
      <c r="G288" s="56">
        <f t="shared" si="23"/>
        <v>0</v>
      </c>
      <c r="H288" s="54">
        <v>0</v>
      </c>
      <c r="I288" s="54">
        <f t="shared" si="24"/>
        <v>0</v>
      </c>
      <c r="J288" s="54">
        <v>0</v>
      </c>
      <c r="K288" s="54">
        <f t="shared" si="25"/>
        <v>0</v>
      </c>
    </row>
    <row r="289" spans="1:11" outlineLevel="1" x14ac:dyDescent="0.2">
      <c r="A289" s="51">
        <v>213</v>
      </c>
      <c r="B289" s="52" t="s">
        <v>11030</v>
      </c>
      <c r="C289" s="60" t="s">
        <v>10712</v>
      </c>
      <c r="D289" s="53" t="s">
        <v>10277</v>
      </c>
      <c r="E289" s="54">
        <v>3</v>
      </c>
      <c r="F289" s="55">
        <v>0</v>
      </c>
      <c r="G289" s="56">
        <f t="shared" si="23"/>
        <v>0</v>
      </c>
      <c r="H289" s="54">
        <v>0</v>
      </c>
      <c r="I289" s="54">
        <f t="shared" si="24"/>
        <v>0</v>
      </c>
      <c r="J289" s="54">
        <v>0</v>
      </c>
      <c r="K289" s="54">
        <f t="shared" si="25"/>
        <v>0</v>
      </c>
    </row>
    <row r="290" spans="1:11" outlineLevel="1" x14ac:dyDescent="0.2">
      <c r="A290" s="51">
        <v>214</v>
      </c>
      <c r="B290" s="52" t="s">
        <v>11031</v>
      </c>
      <c r="C290" s="60" t="s">
        <v>10603</v>
      </c>
      <c r="D290" s="53" t="s">
        <v>10277</v>
      </c>
      <c r="E290" s="54">
        <v>6</v>
      </c>
      <c r="F290" s="55">
        <v>0</v>
      </c>
      <c r="G290" s="56">
        <f t="shared" si="23"/>
        <v>0</v>
      </c>
      <c r="H290" s="54">
        <v>0</v>
      </c>
      <c r="I290" s="54">
        <f t="shared" si="24"/>
        <v>0</v>
      </c>
      <c r="J290" s="54">
        <v>0</v>
      </c>
      <c r="K290" s="54">
        <f t="shared" si="25"/>
        <v>0</v>
      </c>
    </row>
    <row r="291" spans="1:11" outlineLevel="1" x14ac:dyDescent="0.2">
      <c r="A291" s="51">
        <v>215</v>
      </c>
      <c r="B291" s="52" t="s">
        <v>11032</v>
      </c>
      <c r="C291" s="60" t="s">
        <v>10715</v>
      </c>
      <c r="D291" s="53" t="s">
        <v>10277</v>
      </c>
      <c r="E291" s="54">
        <v>5</v>
      </c>
      <c r="F291" s="55">
        <v>0</v>
      </c>
      <c r="G291" s="56">
        <f t="shared" si="23"/>
        <v>0</v>
      </c>
      <c r="H291" s="54">
        <v>0</v>
      </c>
      <c r="I291" s="54">
        <f t="shared" si="24"/>
        <v>0</v>
      </c>
      <c r="J291" s="54">
        <v>0</v>
      </c>
      <c r="K291" s="54">
        <f t="shared" si="25"/>
        <v>0</v>
      </c>
    </row>
    <row r="292" spans="1:11" outlineLevel="1" x14ac:dyDescent="0.2">
      <c r="A292" s="51">
        <v>216</v>
      </c>
      <c r="B292" s="52" t="s">
        <v>11033</v>
      </c>
      <c r="C292" s="60" t="s">
        <v>10788</v>
      </c>
      <c r="D292" s="53" t="s">
        <v>172</v>
      </c>
      <c r="E292" s="54">
        <v>1</v>
      </c>
      <c r="F292" s="55">
        <v>0</v>
      </c>
      <c r="G292" s="56">
        <f t="shared" si="23"/>
        <v>0</v>
      </c>
      <c r="H292" s="54">
        <v>0</v>
      </c>
      <c r="I292" s="54">
        <f t="shared" si="24"/>
        <v>0</v>
      </c>
      <c r="J292" s="54">
        <v>0</v>
      </c>
      <c r="K292" s="54">
        <f t="shared" si="25"/>
        <v>0</v>
      </c>
    </row>
    <row r="293" spans="1:11" outlineLevel="1" x14ac:dyDescent="0.2">
      <c r="A293" s="51">
        <v>217</v>
      </c>
      <c r="B293" s="52" t="s">
        <v>11034</v>
      </c>
      <c r="C293" s="60" t="s">
        <v>10683</v>
      </c>
      <c r="D293" s="53" t="s">
        <v>172</v>
      </c>
      <c r="E293" s="54">
        <v>1</v>
      </c>
      <c r="F293" s="55">
        <v>0</v>
      </c>
      <c r="G293" s="56">
        <f t="shared" si="23"/>
        <v>0</v>
      </c>
      <c r="H293" s="54">
        <v>0</v>
      </c>
      <c r="I293" s="54">
        <f t="shared" si="24"/>
        <v>0</v>
      </c>
      <c r="J293" s="54">
        <v>0</v>
      </c>
      <c r="K293" s="54">
        <f t="shared" si="25"/>
        <v>0</v>
      </c>
    </row>
    <row r="294" spans="1:11" outlineLevel="1" x14ac:dyDescent="0.2">
      <c r="A294" s="51">
        <v>218</v>
      </c>
      <c r="B294" s="52" t="s">
        <v>10805</v>
      </c>
      <c r="C294" s="60" t="s">
        <v>10685</v>
      </c>
      <c r="D294" s="53" t="s">
        <v>10126</v>
      </c>
      <c r="E294" s="54">
        <v>1</v>
      </c>
      <c r="F294" s="55">
        <v>0</v>
      </c>
      <c r="G294" s="56">
        <f t="shared" si="23"/>
        <v>0</v>
      </c>
      <c r="H294" s="54">
        <v>0</v>
      </c>
      <c r="I294" s="54">
        <f t="shared" si="24"/>
        <v>0</v>
      </c>
      <c r="J294" s="54">
        <v>0</v>
      </c>
      <c r="K294" s="54">
        <f t="shared" si="25"/>
        <v>0</v>
      </c>
    </row>
    <row r="295" spans="1:11" outlineLevel="1" x14ac:dyDescent="0.2">
      <c r="A295" s="51">
        <v>219</v>
      </c>
      <c r="B295" s="52" t="s">
        <v>10806</v>
      </c>
      <c r="C295" s="60" t="s">
        <v>10687</v>
      </c>
      <c r="D295" s="53" t="s">
        <v>10126</v>
      </c>
      <c r="E295" s="54">
        <v>1</v>
      </c>
      <c r="F295" s="55">
        <v>0</v>
      </c>
      <c r="G295" s="56">
        <f t="shared" si="23"/>
        <v>0</v>
      </c>
      <c r="H295" s="54">
        <v>0</v>
      </c>
      <c r="I295" s="54">
        <f t="shared" si="24"/>
        <v>0</v>
      </c>
      <c r="J295" s="54">
        <v>0</v>
      </c>
      <c r="K295" s="54">
        <f t="shared" si="25"/>
        <v>0</v>
      </c>
    </row>
    <row r="296" spans="1:11" x14ac:dyDescent="0.2">
      <c r="A296" s="36" t="s">
        <v>148</v>
      </c>
      <c r="B296" s="37" t="s">
        <v>10807</v>
      </c>
      <c r="C296" s="58" t="s">
        <v>10808</v>
      </c>
      <c r="D296" s="38"/>
      <c r="E296" s="39"/>
      <c r="F296" s="40"/>
      <c r="G296" s="40">
        <f>SUM(G297:G307)</f>
        <v>0</v>
      </c>
      <c r="H296" s="39"/>
      <c r="I296" s="39">
        <f>SUM(I297:I307)</f>
        <v>0</v>
      </c>
      <c r="J296" s="39"/>
      <c r="K296" s="39">
        <f>SUM(K297:K307)</f>
        <v>0</v>
      </c>
    </row>
    <row r="297" spans="1:11" outlineLevel="1" x14ac:dyDescent="0.2">
      <c r="A297" s="51">
        <v>220</v>
      </c>
      <c r="B297" s="52" t="s">
        <v>10809</v>
      </c>
      <c r="C297" s="60" t="s">
        <v>10810</v>
      </c>
      <c r="D297" s="53" t="s">
        <v>165</v>
      </c>
      <c r="E297" s="54">
        <v>1</v>
      </c>
      <c r="F297" s="55">
        <v>0</v>
      </c>
      <c r="G297" s="56">
        <f t="shared" ref="G297:G307" si="26">ROUND(E297*F297,2)</f>
        <v>0</v>
      </c>
      <c r="H297" s="54">
        <v>0</v>
      </c>
      <c r="I297" s="54">
        <f t="shared" ref="I297:I307" si="27">ROUND(E297*H297,2)</f>
        <v>0</v>
      </c>
      <c r="J297" s="54">
        <v>0</v>
      </c>
      <c r="K297" s="54">
        <f t="shared" ref="K297:K307" si="28">ROUND(E297*J297,2)</f>
        <v>0</v>
      </c>
    </row>
    <row r="298" spans="1:11" outlineLevel="1" x14ac:dyDescent="0.2">
      <c r="A298" s="51">
        <v>221</v>
      </c>
      <c r="B298" s="52" t="s">
        <v>10811</v>
      </c>
      <c r="C298" s="60" t="s">
        <v>11035</v>
      </c>
      <c r="D298" s="53" t="s">
        <v>165</v>
      </c>
      <c r="E298" s="54">
        <v>1</v>
      </c>
      <c r="F298" s="55">
        <v>0</v>
      </c>
      <c r="G298" s="56">
        <f t="shared" si="26"/>
        <v>0</v>
      </c>
      <c r="H298" s="54">
        <v>0</v>
      </c>
      <c r="I298" s="54">
        <f t="shared" si="27"/>
        <v>0</v>
      </c>
      <c r="J298" s="54">
        <v>0</v>
      </c>
      <c r="K298" s="54">
        <f t="shared" si="28"/>
        <v>0</v>
      </c>
    </row>
    <row r="299" spans="1:11" outlineLevel="1" x14ac:dyDescent="0.2">
      <c r="A299" s="51">
        <v>222</v>
      </c>
      <c r="B299" s="52" t="s">
        <v>10813</v>
      </c>
      <c r="C299" s="60" t="s">
        <v>11036</v>
      </c>
      <c r="D299" s="53" t="s">
        <v>165</v>
      </c>
      <c r="E299" s="54">
        <v>1</v>
      </c>
      <c r="F299" s="55">
        <v>0</v>
      </c>
      <c r="G299" s="56">
        <f t="shared" si="26"/>
        <v>0</v>
      </c>
      <c r="H299" s="54">
        <v>0</v>
      </c>
      <c r="I299" s="54">
        <f t="shared" si="27"/>
        <v>0</v>
      </c>
      <c r="J299" s="54">
        <v>0</v>
      </c>
      <c r="K299" s="54">
        <f t="shared" si="28"/>
        <v>0</v>
      </c>
    </row>
    <row r="300" spans="1:11" outlineLevel="1" x14ac:dyDescent="0.2">
      <c r="A300" s="51">
        <v>223</v>
      </c>
      <c r="B300" s="52" t="s">
        <v>10815</v>
      </c>
      <c r="C300" s="60" t="s">
        <v>11037</v>
      </c>
      <c r="D300" s="53" t="s">
        <v>165</v>
      </c>
      <c r="E300" s="54">
        <v>1</v>
      </c>
      <c r="F300" s="55">
        <v>0</v>
      </c>
      <c r="G300" s="56">
        <f t="shared" si="26"/>
        <v>0</v>
      </c>
      <c r="H300" s="54">
        <v>0</v>
      </c>
      <c r="I300" s="54">
        <f t="shared" si="27"/>
        <v>0</v>
      </c>
      <c r="J300" s="54">
        <v>0</v>
      </c>
      <c r="K300" s="54">
        <f t="shared" si="28"/>
        <v>0</v>
      </c>
    </row>
    <row r="301" spans="1:11" outlineLevel="1" x14ac:dyDescent="0.2">
      <c r="A301" s="51">
        <v>224</v>
      </c>
      <c r="B301" s="52" t="s">
        <v>10817</v>
      </c>
      <c r="C301" s="60" t="s">
        <v>11038</v>
      </c>
      <c r="D301" s="53" t="s">
        <v>165</v>
      </c>
      <c r="E301" s="54">
        <v>2</v>
      </c>
      <c r="F301" s="55">
        <v>0</v>
      </c>
      <c r="G301" s="56">
        <f t="shared" si="26"/>
        <v>0</v>
      </c>
      <c r="H301" s="54">
        <v>0</v>
      </c>
      <c r="I301" s="54">
        <f t="shared" si="27"/>
        <v>0</v>
      </c>
      <c r="J301" s="54">
        <v>0</v>
      </c>
      <c r="K301" s="54">
        <f t="shared" si="28"/>
        <v>0</v>
      </c>
    </row>
    <row r="302" spans="1:11" outlineLevel="1" x14ac:dyDescent="0.2">
      <c r="A302" s="51">
        <v>225</v>
      </c>
      <c r="B302" s="52" t="s">
        <v>10819</v>
      </c>
      <c r="C302" s="60" t="s">
        <v>11039</v>
      </c>
      <c r="D302" s="53" t="s">
        <v>165</v>
      </c>
      <c r="E302" s="54">
        <v>5</v>
      </c>
      <c r="F302" s="55">
        <v>0</v>
      </c>
      <c r="G302" s="56">
        <f t="shared" si="26"/>
        <v>0</v>
      </c>
      <c r="H302" s="54">
        <v>0</v>
      </c>
      <c r="I302" s="54">
        <f t="shared" si="27"/>
        <v>0</v>
      </c>
      <c r="J302" s="54">
        <v>0</v>
      </c>
      <c r="K302" s="54">
        <f t="shared" si="28"/>
        <v>0</v>
      </c>
    </row>
    <row r="303" spans="1:11" outlineLevel="1" x14ac:dyDescent="0.2">
      <c r="A303" s="51">
        <v>226</v>
      </c>
      <c r="B303" s="52" t="s">
        <v>10821</v>
      </c>
      <c r="C303" s="60" t="s">
        <v>10581</v>
      </c>
      <c r="D303" s="53" t="s">
        <v>172</v>
      </c>
      <c r="E303" s="54">
        <v>71</v>
      </c>
      <c r="F303" s="55">
        <v>0</v>
      </c>
      <c r="G303" s="56">
        <f t="shared" si="26"/>
        <v>0</v>
      </c>
      <c r="H303" s="54">
        <v>0</v>
      </c>
      <c r="I303" s="54">
        <f t="shared" si="27"/>
        <v>0</v>
      </c>
      <c r="J303" s="54">
        <v>0</v>
      </c>
      <c r="K303" s="54">
        <f t="shared" si="28"/>
        <v>0</v>
      </c>
    </row>
    <row r="304" spans="1:11" outlineLevel="1" x14ac:dyDescent="0.2">
      <c r="A304" s="51">
        <v>227</v>
      </c>
      <c r="B304" s="52" t="s">
        <v>10822</v>
      </c>
      <c r="C304" s="60" t="s">
        <v>10679</v>
      </c>
      <c r="D304" s="53" t="s">
        <v>172</v>
      </c>
      <c r="E304" s="54">
        <v>36</v>
      </c>
      <c r="F304" s="55">
        <v>0</v>
      </c>
      <c r="G304" s="56">
        <f t="shared" si="26"/>
        <v>0</v>
      </c>
      <c r="H304" s="54">
        <v>0</v>
      </c>
      <c r="I304" s="54">
        <f t="shared" si="27"/>
        <v>0</v>
      </c>
      <c r="J304" s="54">
        <v>0</v>
      </c>
      <c r="K304" s="54">
        <f t="shared" si="28"/>
        <v>0</v>
      </c>
    </row>
    <row r="305" spans="1:11" outlineLevel="1" x14ac:dyDescent="0.2">
      <c r="A305" s="51">
        <v>228</v>
      </c>
      <c r="B305" s="52" t="s">
        <v>11040</v>
      </c>
      <c r="C305" s="60" t="s">
        <v>11041</v>
      </c>
      <c r="D305" s="53" t="s">
        <v>10277</v>
      </c>
      <c r="E305" s="54">
        <v>1</v>
      </c>
      <c r="F305" s="55">
        <v>0</v>
      </c>
      <c r="G305" s="56">
        <f t="shared" si="26"/>
        <v>0</v>
      </c>
      <c r="H305" s="54">
        <v>0</v>
      </c>
      <c r="I305" s="54">
        <f t="shared" si="27"/>
        <v>0</v>
      </c>
      <c r="J305" s="54">
        <v>0</v>
      </c>
      <c r="K305" s="54">
        <f t="shared" si="28"/>
        <v>0</v>
      </c>
    </row>
    <row r="306" spans="1:11" outlineLevel="1" x14ac:dyDescent="0.2">
      <c r="A306" s="51">
        <v>229</v>
      </c>
      <c r="B306" s="52" t="s">
        <v>10823</v>
      </c>
      <c r="C306" s="60" t="s">
        <v>10685</v>
      </c>
      <c r="D306" s="53" t="s">
        <v>10126</v>
      </c>
      <c r="E306" s="54">
        <v>1</v>
      </c>
      <c r="F306" s="55">
        <v>0</v>
      </c>
      <c r="G306" s="56">
        <f t="shared" si="26"/>
        <v>0</v>
      </c>
      <c r="H306" s="54">
        <v>0</v>
      </c>
      <c r="I306" s="54">
        <f t="shared" si="27"/>
        <v>0</v>
      </c>
      <c r="J306" s="54">
        <v>0</v>
      </c>
      <c r="K306" s="54">
        <f t="shared" si="28"/>
        <v>0</v>
      </c>
    </row>
    <row r="307" spans="1:11" outlineLevel="1" x14ac:dyDescent="0.2">
      <c r="A307" s="51">
        <v>230</v>
      </c>
      <c r="B307" s="52" t="s">
        <v>10824</v>
      </c>
      <c r="C307" s="60" t="s">
        <v>10687</v>
      </c>
      <c r="D307" s="53" t="s">
        <v>10126</v>
      </c>
      <c r="E307" s="54">
        <v>1</v>
      </c>
      <c r="F307" s="55">
        <v>0</v>
      </c>
      <c r="G307" s="56">
        <f t="shared" si="26"/>
        <v>0</v>
      </c>
      <c r="H307" s="54">
        <v>0</v>
      </c>
      <c r="I307" s="54">
        <f t="shared" si="27"/>
        <v>0</v>
      </c>
      <c r="J307" s="54">
        <v>0</v>
      </c>
      <c r="K307" s="54">
        <f t="shared" si="28"/>
        <v>0</v>
      </c>
    </row>
    <row r="308" spans="1:11" x14ac:dyDescent="0.2">
      <c r="A308" s="36" t="s">
        <v>148</v>
      </c>
      <c r="B308" s="37" t="s">
        <v>11042</v>
      </c>
      <c r="C308" s="58" t="s">
        <v>11043</v>
      </c>
      <c r="D308" s="38"/>
      <c r="E308" s="39"/>
      <c r="F308" s="40"/>
      <c r="G308" s="40">
        <f>SUM(G309:G344)</f>
        <v>0</v>
      </c>
      <c r="H308" s="39"/>
      <c r="I308" s="39">
        <f>SUM(I309:I344)</f>
        <v>0</v>
      </c>
      <c r="J308" s="39"/>
      <c r="K308" s="39">
        <f>SUM(K309:K344)</f>
        <v>0</v>
      </c>
    </row>
    <row r="309" spans="1:11" ht="22.5" outlineLevel="1" x14ac:dyDescent="0.2">
      <c r="A309" s="43">
        <v>231</v>
      </c>
      <c r="B309" s="44" t="s">
        <v>11044</v>
      </c>
      <c r="C309" s="59" t="s">
        <v>11045</v>
      </c>
      <c r="D309" s="45" t="s">
        <v>165</v>
      </c>
      <c r="E309" s="46">
        <v>1</v>
      </c>
      <c r="F309" s="47">
        <v>0</v>
      </c>
      <c r="G309" s="48">
        <f>ROUND(E309*F309,2)</f>
        <v>0</v>
      </c>
      <c r="H309" s="46">
        <v>0</v>
      </c>
      <c r="I309" s="46">
        <f>ROUND(E309*H309,2)</f>
        <v>0</v>
      </c>
      <c r="J309" s="46">
        <v>0</v>
      </c>
      <c r="K309" s="46">
        <f>ROUND(E309*J309,2)</f>
        <v>0</v>
      </c>
    </row>
    <row r="310" spans="1:11" outlineLevel="1" x14ac:dyDescent="0.2">
      <c r="A310" s="135"/>
      <c r="B310" s="136"/>
      <c r="C310" s="363" t="s">
        <v>11046</v>
      </c>
      <c r="D310" s="364"/>
      <c r="E310" s="364"/>
      <c r="F310" s="364"/>
      <c r="G310" s="364"/>
      <c r="H310" s="140"/>
      <c r="I310" s="140"/>
      <c r="J310" s="140"/>
      <c r="K310" s="140"/>
    </row>
    <row r="311" spans="1:11" outlineLevel="1" x14ac:dyDescent="0.2">
      <c r="A311" s="135"/>
      <c r="B311" s="136"/>
      <c r="C311" s="361" t="s">
        <v>10382</v>
      </c>
      <c r="D311" s="362"/>
      <c r="E311" s="362"/>
      <c r="F311" s="362"/>
      <c r="G311" s="362"/>
      <c r="H311" s="140"/>
      <c r="I311" s="140"/>
      <c r="J311" s="140"/>
      <c r="K311" s="140"/>
    </row>
    <row r="312" spans="1:11" outlineLevel="1" x14ac:dyDescent="0.2">
      <c r="A312" s="135"/>
      <c r="B312" s="136"/>
      <c r="C312" s="361" t="s">
        <v>10384</v>
      </c>
      <c r="D312" s="362"/>
      <c r="E312" s="362"/>
      <c r="F312" s="362"/>
      <c r="G312" s="362"/>
      <c r="H312" s="140"/>
      <c r="I312" s="140"/>
      <c r="J312" s="140"/>
      <c r="K312" s="140"/>
    </row>
    <row r="313" spans="1:11" outlineLevel="1" x14ac:dyDescent="0.2">
      <c r="A313" s="135"/>
      <c r="B313" s="136"/>
      <c r="C313" s="361" t="s">
        <v>10385</v>
      </c>
      <c r="D313" s="362"/>
      <c r="E313" s="362"/>
      <c r="F313" s="362"/>
      <c r="G313" s="362"/>
      <c r="H313" s="140"/>
      <c r="I313" s="140"/>
      <c r="J313" s="140"/>
      <c r="K313" s="140"/>
    </row>
    <row r="314" spans="1:11" outlineLevel="1" x14ac:dyDescent="0.2">
      <c r="A314" s="135"/>
      <c r="B314" s="136"/>
      <c r="C314" s="361" t="s">
        <v>10386</v>
      </c>
      <c r="D314" s="362"/>
      <c r="E314" s="362"/>
      <c r="F314" s="362"/>
      <c r="G314" s="362"/>
      <c r="H314" s="140"/>
      <c r="I314" s="140"/>
      <c r="J314" s="140"/>
      <c r="K314" s="140"/>
    </row>
    <row r="315" spans="1:11" outlineLevel="1" x14ac:dyDescent="0.2">
      <c r="A315" s="51">
        <v>232</v>
      </c>
      <c r="B315" s="52" t="s">
        <v>10387</v>
      </c>
      <c r="C315" s="60" t="s">
        <v>11047</v>
      </c>
      <c r="D315" s="53" t="s">
        <v>165</v>
      </c>
      <c r="E315" s="54">
        <v>4</v>
      </c>
      <c r="F315" s="55">
        <v>0</v>
      </c>
      <c r="G315" s="56">
        <f>ROUND(E315*F315,2)</f>
        <v>0</v>
      </c>
      <c r="H315" s="54">
        <v>0</v>
      </c>
      <c r="I315" s="54">
        <f>ROUND(E315*H315,2)</f>
        <v>0</v>
      </c>
      <c r="J315" s="54">
        <v>0</v>
      </c>
      <c r="K315" s="54">
        <f>ROUND(E315*J315,2)</f>
        <v>0</v>
      </c>
    </row>
    <row r="316" spans="1:11" outlineLevel="1" x14ac:dyDescent="0.2">
      <c r="A316" s="51">
        <v>233</v>
      </c>
      <c r="B316" s="52" t="s">
        <v>10387</v>
      </c>
      <c r="C316" s="60" t="s">
        <v>11048</v>
      </c>
      <c r="D316" s="53" t="s">
        <v>165</v>
      </c>
      <c r="E316" s="54">
        <v>2</v>
      </c>
      <c r="F316" s="55">
        <v>0</v>
      </c>
      <c r="G316" s="56">
        <f>ROUND(E316*F316,2)</f>
        <v>0</v>
      </c>
      <c r="H316" s="54">
        <v>0</v>
      </c>
      <c r="I316" s="54">
        <f>ROUND(E316*H316,2)</f>
        <v>0</v>
      </c>
      <c r="J316" s="54">
        <v>0</v>
      </c>
      <c r="K316" s="54">
        <f>ROUND(E316*J316,2)</f>
        <v>0</v>
      </c>
    </row>
    <row r="317" spans="1:11" ht="22.5" outlineLevel="1" x14ac:dyDescent="0.2">
      <c r="A317" s="43">
        <v>234</v>
      </c>
      <c r="B317" s="44" t="s">
        <v>11049</v>
      </c>
      <c r="C317" s="59" t="s">
        <v>11045</v>
      </c>
      <c r="D317" s="45" t="s">
        <v>165</v>
      </c>
      <c r="E317" s="46">
        <v>1</v>
      </c>
      <c r="F317" s="47">
        <v>0</v>
      </c>
      <c r="G317" s="48">
        <f>ROUND(E317*F317,2)</f>
        <v>0</v>
      </c>
      <c r="H317" s="46">
        <v>0</v>
      </c>
      <c r="I317" s="46">
        <f>ROUND(E317*H317,2)</f>
        <v>0</v>
      </c>
      <c r="J317" s="46">
        <v>0</v>
      </c>
      <c r="K317" s="46">
        <f>ROUND(E317*J317,2)</f>
        <v>0</v>
      </c>
    </row>
    <row r="318" spans="1:11" outlineLevel="1" x14ac:dyDescent="0.2">
      <c r="A318" s="135"/>
      <c r="B318" s="136"/>
      <c r="C318" s="363" t="s">
        <v>11046</v>
      </c>
      <c r="D318" s="364"/>
      <c r="E318" s="364"/>
      <c r="F318" s="364"/>
      <c r="G318" s="364"/>
      <c r="H318" s="140"/>
      <c r="I318" s="140"/>
      <c r="J318" s="140"/>
      <c r="K318" s="140"/>
    </row>
    <row r="319" spans="1:11" outlineLevel="1" x14ac:dyDescent="0.2">
      <c r="A319" s="135"/>
      <c r="B319" s="136"/>
      <c r="C319" s="361" t="s">
        <v>10382</v>
      </c>
      <c r="D319" s="362"/>
      <c r="E319" s="362"/>
      <c r="F319" s="362"/>
      <c r="G319" s="362"/>
      <c r="H319" s="140"/>
      <c r="I319" s="140"/>
      <c r="J319" s="140"/>
      <c r="K319" s="140"/>
    </row>
    <row r="320" spans="1:11" outlineLevel="1" x14ac:dyDescent="0.2">
      <c r="A320" s="135"/>
      <c r="B320" s="136"/>
      <c r="C320" s="361" t="s">
        <v>10384</v>
      </c>
      <c r="D320" s="362"/>
      <c r="E320" s="362"/>
      <c r="F320" s="362"/>
      <c r="G320" s="362"/>
      <c r="H320" s="140"/>
      <c r="I320" s="140"/>
      <c r="J320" s="140"/>
      <c r="K320" s="140"/>
    </row>
    <row r="321" spans="1:11" outlineLevel="1" x14ac:dyDescent="0.2">
      <c r="A321" s="135"/>
      <c r="B321" s="136"/>
      <c r="C321" s="361" t="s">
        <v>10385</v>
      </c>
      <c r="D321" s="362"/>
      <c r="E321" s="362"/>
      <c r="F321" s="362"/>
      <c r="G321" s="362"/>
      <c r="H321" s="140"/>
      <c r="I321" s="140"/>
      <c r="J321" s="140"/>
      <c r="K321" s="140"/>
    </row>
    <row r="322" spans="1:11" outlineLevel="1" x14ac:dyDescent="0.2">
      <c r="A322" s="135"/>
      <c r="B322" s="136"/>
      <c r="C322" s="361" t="s">
        <v>10386</v>
      </c>
      <c r="D322" s="362"/>
      <c r="E322" s="362"/>
      <c r="F322" s="362"/>
      <c r="G322" s="362"/>
      <c r="H322" s="140"/>
      <c r="I322" s="140"/>
      <c r="J322" s="140"/>
      <c r="K322" s="140"/>
    </row>
    <row r="323" spans="1:11" outlineLevel="1" x14ac:dyDescent="0.2">
      <c r="A323" s="51">
        <v>235</v>
      </c>
      <c r="B323" s="52" t="s">
        <v>10387</v>
      </c>
      <c r="C323" s="60" t="s">
        <v>11047</v>
      </c>
      <c r="D323" s="53" t="s">
        <v>165</v>
      </c>
      <c r="E323" s="54">
        <v>4</v>
      </c>
      <c r="F323" s="55">
        <v>0</v>
      </c>
      <c r="G323" s="56">
        <f t="shared" ref="G323:G344" si="29">ROUND(E323*F323,2)</f>
        <v>0</v>
      </c>
      <c r="H323" s="54">
        <v>0</v>
      </c>
      <c r="I323" s="54">
        <f t="shared" ref="I323:I344" si="30">ROUND(E323*H323,2)</f>
        <v>0</v>
      </c>
      <c r="J323" s="54">
        <v>0</v>
      </c>
      <c r="K323" s="54">
        <f t="shared" ref="K323:K344" si="31">ROUND(E323*J323,2)</f>
        <v>0</v>
      </c>
    </row>
    <row r="324" spans="1:11" outlineLevel="1" x14ac:dyDescent="0.2">
      <c r="A324" s="51">
        <v>236</v>
      </c>
      <c r="B324" s="52" t="s">
        <v>10387</v>
      </c>
      <c r="C324" s="60" t="s">
        <v>11048</v>
      </c>
      <c r="D324" s="53" t="s">
        <v>165</v>
      </c>
      <c r="E324" s="54">
        <v>2</v>
      </c>
      <c r="F324" s="55">
        <v>0</v>
      </c>
      <c r="G324" s="56">
        <f t="shared" si="29"/>
        <v>0</v>
      </c>
      <c r="H324" s="54">
        <v>0</v>
      </c>
      <c r="I324" s="54">
        <f t="shared" si="30"/>
        <v>0</v>
      </c>
      <c r="J324" s="54">
        <v>0</v>
      </c>
      <c r="K324" s="54">
        <f t="shared" si="31"/>
        <v>0</v>
      </c>
    </row>
    <row r="325" spans="1:11" outlineLevel="1" x14ac:dyDescent="0.2">
      <c r="A325" s="51">
        <v>237</v>
      </c>
      <c r="B325" s="52" t="s">
        <v>11050</v>
      </c>
      <c r="C325" s="60" t="s">
        <v>11051</v>
      </c>
      <c r="D325" s="53" t="s">
        <v>165</v>
      </c>
      <c r="E325" s="54">
        <v>6</v>
      </c>
      <c r="F325" s="55">
        <v>0</v>
      </c>
      <c r="G325" s="56">
        <f t="shared" si="29"/>
        <v>0</v>
      </c>
      <c r="H325" s="54">
        <v>0</v>
      </c>
      <c r="I325" s="54">
        <f t="shared" si="30"/>
        <v>0</v>
      </c>
      <c r="J325" s="54">
        <v>0</v>
      </c>
      <c r="K325" s="54">
        <f t="shared" si="31"/>
        <v>0</v>
      </c>
    </row>
    <row r="326" spans="1:11" outlineLevel="1" x14ac:dyDescent="0.2">
      <c r="A326" s="51">
        <v>238</v>
      </c>
      <c r="B326" s="52" t="s">
        <v>11052</v>
      </c>
      <c r="C326" s="60" t="s">
        <v>11053</v>
      </c>
      <c r="D326" s="53" t="s">
        <v>165</v>
      </c>
      <c r="E326" s="54">
        <v>2</v>
      </c>
      <c r="F326" s="55">
        <v>0</v>
      </c>
      <c r="G326" s="56">
        <f t="shared" si="29"/>
        <v>0</v>
      </c>
      <c r="H326" s="54">
        <v>0</v>
      </c>
      <c r="I326" s="54">
        <f t="shared" si="30"/>
        <v>0</v>
      </c>
      <c r="J326" s="54">
        <v>0</v>
      </c>
      <c r="K326" s="54">
        <f t="shared" si="31"/>
        <v>0</v>
      </c>
    </row>
    <row r="327" spans="1:11" outlineLevel="1" x14ac:dyDescent="0.2">
      <c r="A327" s="51">
        <v>239</v>
      </c>
      <c r="B327" s="52" t="s">
        <v>11054</v>
      </c>
      <c r="C327" s="60" t="s">
        <v>11055</v>
      </c>
      <c r="D327" s="53" t="s">
        <v>165</v>
      </c>
      <c r="E327" s="54">
        <v>4</v>
      </c>
      <c r="F327" s="55">
        <v>0</v>
      </c>
      <c r="G327" s="56">
        <f t="shared" si="29"/>
        <v>0</v>
      </c>
      <c r="H327" s="54">
        <v>0</v>
      </c>
      <c r="I327" s="54">
        <f t="shared" si="30"/>
        <v>0</v>
      </c>
      <c r="J327" s="54">
        <v>0</v>
      </c>
      <c r="K327" s="54">
        <f t="shared" si="31"/>
        <v>0</v>
      </c>
    </row>
    <row r="328" spans="1:11" outlineLevel="1" x14ac:dyDescent="0.2">
      <c r="A328" s="51">
        <v>240</v>
      </c>
      <c r="B328" s="52" t="s">
        <v>11056</v>
      </c>
      <c r="C328" s="60" t="s">
        <v>11057</v>
      </c>
      <c r="D328" s="53" t="s">
        <v>165</v>
      </c>
      <c r="E328" s="54">
        <v>3</v>
      </c>
      <c r="F328" s="55">
        <v>0</v>
      </c>
      <c r="G328" s="56">
        <f t="shared" si="29"/>
        <v>0</v>
      </c>
      <c r="H328" s="54">
        <v>0</v>
      </c>
      <c r="I328" s="54">
        <f t="shared" si="30"/>
        <v>0</v>
      </c>
      <c r="J328" s="54">
        <v>0</v>
      </c>
      <c r="K328" s="54">
        <f t="shared" si="31"/>
        <v>0</v>
      </c>
    </row>
    <row r="329" spans="1:11" outlineLevel="1" x14ac:dyDescent="0.2">
      <c r="A329" s="51">
        <v>241</v>
      </c>
      <c r="B329" s="52" t="s">
        <v>11058</v>
      </c>
      <c r="C329" s="60" t="s">
        <v>11059</v>
      </c>
      <c r="D329" s="53" t="s">
        <v>165</v>
      </c>
      <c r="E329" s="54">
        <v>1</v>
      </c>
      <c r="F329" s="55">
        <v>0</v>
      </c>
      <c r="G329" s="56">
        <f t="shared" si="29"/>
        <v>0</v>
      </c>
      <c r="H329" s="54">
        <v>0</v>
      </c>
      <c r="I329" s="54">
        <f t="shared" si="30"/>
        <v>0</v>
      </c>
      <c r="J329" s="54">
        <v>0</v>
      </c>
      <c r="K329" s="54">
        <f t="shared" si="31"/>
        <v>0</v>
      </c>
    </row>
    <row r="330" spans="1:11" outlineLevel="1" x14ac:dyDescent="0.2">
      <c r="A330" s="51">
        <v>242</v>
      </c>
      <c r="B330" s="52" t="s">
        <v>11060</v>
      </c>
      <c r="C330" s="60" t="s">
        <v>11061</v>
      </c>
      <c r="D330" s="53" t="s">
        <v>165</v>
      </c>
      <c r="E330" s="54">
        <v>10</v>
      </c>
      <c r="F330" s="55">
        <v>0</v>
      </c>
      <c r="G330" s="56">
        <f t="shared" si="29"/>
        <v>0</v>
      </c>
      <c r="H330" s="54">
        <v>0</v>
      </c>
      <c r="I330" s="54">
        <f t="shared" si="30"/>
        <v>0</v>
      </c>
      <c r="J330" s="54">
        <v>0</v>
      </c>
      <c r="K330" s="54">
        <f t="shared" si="31"/>
        <v>0</v>
      </c>
    </row>
    <row r="331" spans="1:11" outlineLevel="1" x14ac:dyDescent="0.2">
      <c r="A331" s="51">
        <v>243</v>
      </c>
      <c r="B331" s="52" t="s">
        <v>11062</v>
      </c>
      <c r="C331" s="60" t="s">
        <v>11063</v>
      </c>
      <c r="D331" s="53" t="s">
        <v>165</v>
      </c>
      <c r="E331" s="54">
        <v>1</v>
      </c>
      <c r="F331" s="55">
        <v>0</v>
      </c>
      <c r="G331" s="56">
        <f t="shared" si="29"/>
        <v>0</v>
      </c>
      <c r="H331" s="54">
        <v>0</v>
      </c>
      <c r="I331" s="54">
        <f t="shared" si="30"/>
        <v>0</v>
      </c>
      <c r="J331" s="54">
        <v>0</v>
      </c>
      <c r="K331" s="54">
        <f t="shared" si="31"/>
        <v>0</v>
      </c>
    </row>
    <row r="332" spans="1:11" outlineLevel="1" x14ac:dyDescent="0.2">
      <c r="A332" s="51">
        <v>244</v>
      </c>
      <c r="B332" s="52" t="s">
        <v>11064</v>
      </c>
      <c r="C332" s="60" t="s">
        <v>11065</v>
      </c>
      <c r="D332" s="53" t="s">
        <v>165</v>
      </c>
      <c r="E332" s="54">
        <v>1</v>
      </c>
      <c r="F332" s="55">
        <v>0</v>
      </c>
      <c r="G332" s="56">
        <f t="shared" si="29"/>
        <v>0</v>
      </c>
      <c r="H332" s="54">
        <v>0</v>
      </c>
      <c r="I332" s="54">
        <f t="shared" si="30"/>
        <v>0</v>
      </c>
      <c r="J332" s="54">
        <v>0</v>
      </c>
      <c r="K332" s="54">
        <f t="shared" si="31"/>
        <v>0</v>
      </c>
    </row>
    <row r="333" spans="1:11" outlineLevel="1" x14ac:dyDescent="0.2">
      <c r="A333" s="51">
        <v>245</v>
      </c>
      <c r="B333" s="52" t="s">
        <v>11066</v>
      </c>
      <c r="C333" s="60" t="s">
        <v>10784</v>
      </c>
      <c r="D333" s="53" t="s">
        <v>165</v>
      </c>
      <c r="E333" s="54">
        <v>4</v>
      </c>
      <c r="F333" s="55">
        <v>0</v>
      </c>
      <c r="G333" s="56">
        <f t="shared" si="29"/>
        <v>0</v>
      </c>
      <c r="H333" s="54">
        <v>0</v>
      </c>
      <c r="I333" s="54">
        <f t="shared" si="30"/>
        <v>0</v>
      </c>
      <c r="J333" s="54">
        <v>0</v>
      </c>
      <c r="K333" s="54">
        <f t="shared" si="31"/>
        <v>0</v>
      </c>
    </row>
    <row r="334" spans="1:11" outlineLevel="1" x14ac:dyDescent="0.2">
      <c r="A334" s="51">
        <v>246</v>
      </c>
      <c r="B334" s="52" t="s">
        <v>11067</v>
      </c>
      <c r="C334" s="60" t="s">
        <v>11068</v>
      </c>
      <c r="D334" s="53" t="s">
        <v>165</v>
      </c>
      <c r="E334" s="54">
        <v>2</v>
      </c>
      <c r="F334" s="55">
        <v>0</v>
      </c>
      <c r="G334" s="56">
        <f t="shared" si="29"/>
        <v>0</v>
      </c>
      <c r="H334" s="54">
        <v>0</v>
      </c>
      <c r="I334" s="54">
        <f t="shared" si="30"/>
        <v>0</v>
      </c>
      <c r="J334" s="54">
        <v>0</v>
      </c>
      <c r="K334" s="54">
        <f t="shared" si="31"/>
        <v>0</v>
      </c>
    </row>
    <row r="335" spans="1:11" outlineLevel="1" x14ac:dyDescent="0.2">
      <c r="A335" s="51">
        <v>247</v>
      </c>
      <c r="B335" s="52" t="s">
        <v>11069</v>
      </c>
      <c r="C335" s="60" t="s">
        <v>10746</v>
      </c>
      <c r="D335" s="53" t="s">
        <v>165</v>
      </c>
      <c r="E335" s="54">
        <v>9</v>
      </c>
      <c r="F335" s="55">
        <v>0</v>
      </c>
      <c r="G335" s="56">
        <f t="shared" si="29"/>
        <v>0</v>
      </c>
      <c r="H335" s="54">
        <v>0</v>
      </c>
      <c r="I335" s="54">
        <f t="shared" si="30"/>
        <v>0</v>
      </c>
      <c r="J335" s="54">
        <v>0</v>
      </c>
      <c r="K335" s="54">
        <f t="shared" si="31"/>
        <v>0</v>
      </c>
    </row>
    <row r="336" spans="1:11" outlineLevel="1" x14ac:dyDescent="0.2">
      <c r="A336" s="51">
        <v>248</v>
      </c>
      <c r="B336" s="52" t="s">
        <v>11070</v>
      </c>
      <c r="C336" s="60" t="s">
        <v>10581</v>
      </c>
      <c r="D336" s="53" t="s">
        <v>172</v>
      </c>
      <c r="E336" s="54">
        <v>53</v>
      </c>
      <c r="F336" s="55">
        <v>0</v>
      </c>
      <c r="G336" s="56">
        <f t="shared" si="29"/>
        <v>0</v>
      </c>
      <c r="H336" s="54">
        <v>0</v>
      </c>
      <c r="I336" s="54">
        <f t="shared" si="30"/>
        <v>0</v>
      </c>
      <c r="J336" s="54">
        <v>0</v>
      </c>
      <c r="K336" s="54">
        <f t="shared" si="31"/>
        <v>0</v>
      </c>
    </row>
    <row r="337" spans="1:11" outlineLevel="1" x14ac:dyDescent="0.2">
      <c r="A337" s="51">
        <v>249</v>
      </c>
      <c r="B337" s="52" t="s">
        <v>11071</v>
      </c>
      <c r="C337" s="60" t="s">
        <v>10589</v>
      </c>
      <c r="D337" s="53" t="s">
        <v>10277</v>
      </c>
      <c r="E337" s="54">
        <v>20</v>
      </c>
      <c r="F337" s="55">
        <v>0</v>
      </c>
      <c r="G337" s="56">
        <f t="shared" si="29"/>
        <v>0</v>
      </c>
      <c r="H337" s="54">
        <v>0</v>
      </c>
      <c r="I337" s="54">
        <f t="shared" si="30"/>
        <v>0</v>
      </c>
      <c r="J337" s="54">
        <v>0</v>
      </c>
      <c r="K337" s="54">
        <f t="shared" si="31"/>
        <v>0</v>
      </c>
    </row>
    <row r="338" spans="1:11" outlineLevel="1" x14ac:dyDescent="0.2">
      <c r="A338" s="51">
        <v>250</v>
      </c>
      <c r="B338" s="52" t="s">
        <v>11072</v>
      </c>
      <c r="C338" s="60" t="s">
        <v>10591</v>
      </c>
      <c r="D338" s="53" t="s">
        <v>10277</v>
      </c>
      <c r="E338" s="54">
        <v>10</v>
      </c>
      <c r="F338" s="55">
        <v>0</v>
      </c>
      <c r="G338" s="56">
        <f t="shared" si="29"/>
        <v>0</v>
      </c>
      <c r="H338" s="54">
        <v>0</v>
      </c>
      <c r="I338" s="54">
        <f t="shared" si="30"/>
        <v>0</v>
      </c>
      <c r="J338" s="54">
        <v>0</v>
      </c>
      <c r="K338" s="54">
        <f t="shared" si="31"/>
        <v>0</v>
      </c>
    </row>
    <row r="339" spans="1:11" outlineLevel="1" x14ac:dyDescent="0.2">
      <c r="A339" s="51">
        <v>251</v>
      </c>
      <c r="B339" s="52" t="s">
        <v>11073</v>
      </c>
      <c r="C339" s="60" t="s">
        <v>10595</v>
      </c>
      <c r="D339" s="53" t="s">
        <v>10277</v>
      </c>
      <c r="E339" s="54">
        <v>16</v>
      </c>
      <c r="F339" s="55">
        <v>0</v>
      </c>
      <c r="G339" s="56">
        <f t="shared" si="29"/>
        <v>0</v>
      </c>
      <c r="H339" s="54">
        <v>0</v>
      </c>
      <c r="I339" s="54">
        <f t="shared" si="30"/>
        <v>0</v>
      </c>
      <c r="J339" s="54">
        <v>0</v>
      </c>
      <c r="K339" s="54">
        <f t="shared" si="31"/>
        <v>0</v>
      </c>
    </row>
    <row r="340" spans="1:11" outlineLevel="1" x14ac:dyDescent="0.2">
      <c r="A340" s="51">
        <v>252</v>
      </c>
      <c r="B340" s="52" t="s">
        <v>11074</v>
      </c>
      <c r="C340" s="60" t="s">
        <v>10597</v>
      </c>
      <c r="D340" s="53" t="s">
        <v>10277</v>
      </c>
      <c r="E340" s="54">
        <v>100</v>
      </c>
      <c r="F340" s="55">
        <v>0</v>
      </c>
      <c r="G340" s="56">
        <f t="shared" si="29"/>
        <v>0</v>
      </c>
      <c r="H340" s="54">
        <v>0</v>
      </c>
      <c r="I340" s="54">
        <f t="shared" si="30"/>
        <v>0</v>
      </c>
      <c r="J340" s="54">
        <v>0</v>
      </c>
      <c r="K340" s="54">
        <f t="shared" si="31"/>
        <v>0</v>
      </c>
    </row>
    <row r="341" spans="1:11" outlineLevel="1" x14ac:dyDescent="0.2">
      <c r="A341" s="51">
        <v>253</v>
      </c>
      <c r="B341" s="52" t="s">
        <v>11075</v>
      </c>
      <c r="C341" s="60" t="s">
        <v>10715</v>
      </c>
      <c r="D341" s="53" t="s">
        <v>10277</v>
      </c>
      <c r="E341" s="54">
        <v>16</v>
      </c>
      <c r="F341" s="55">
        <v>0</v>
      </c>
      <c r="G341" s="56">
        <f t="shared" si="29"/>
        <v>0</v>
      </c>
      <c r="H341" s="54">
        <v>0</v>
      </c>
      <c r="I341" s="54">
        <f t="shared" si="30"/>
        <v>0</v>
      </c>
      <c r="J341" s="54">
        <v>0</v>
      </c>
      <c r="K341" s="54">
        <f t="shared" si="31"/>
        <v>0</v>
      </c>
    </row>
    <row r="342" spans="1:11" outlineLevel="1" x14ac:dyDescent="0.2">
      <c r="A342" s="51">
        <v>254</v>
      </c>
      <c r="B342" s="52" t="s">
        <v>11076</v>
      </c>
      <c r="C342" s="60" t="s">
        <v>10677</v>
      </c>
      <c r="D342" s="53" t="s">
        <v>172</v>
      </c>
      <c r="E342" s="54">
        <v>117</v>
      </c>
      <c r="F342" s="55">
        <v>0</v>
      </c>
      <c r="G342" s="56">
        <f t="shared" si="29"/>
        <v>0</v>
      </c>
      <c r="H342" s="54">
        <v>0</v>
      </c>
      <c r="I342" s="54">
        <f t="shared" si="30"/>
        <v>0</v>
      </c>
      <c r="J342" s="54">
        <v>0</v>
      </c>
      <c r="K342" s="54">
        <f t="shared" si="31"/>
        <v>0</v>
      </c>
    </row>
    <row r="343" spans="1:11" outlineLevel="1" x14ac:dyDescent="0.2">
      <c r="A343" s="51">
        <v>255</v>
      </c>
      <c r="B343" s="52" t="s">
        <v>11077</v>
      </c>
      <c r="C343" s="60" t="s">
        <v>10685</v>
      </c>
      <c r="D343" s="53" t="s">
        <v>10126</v>
      </c>
      <c r="E343" s="54">
        <v>1</v>
      </c>
      <c r="F343" s="55">
        <v>0</v>
      </c>
      <c r="G343" s="56">
        <f t="shared" si="29"/>
        <v>0</v>
      </c>
      <c r="H343" s="54">
        <v>0</v>
      </c>
      <c r="I343" s="54">
        <f t="shared" si="30"/>
        <v>0</v>
      </c>
      <c r="J343" s="54">
        <v>0</v>
      </c>
      <c r="K343" s="54">
        <f t="shared" si="31"/>
        <v>0</v>
      </c>
    </row>
    <row r="344" spans="1:11" outlineLevel="1" x14ac:dyDescent="0.2">
      <c r="A344" s="51">
        <v>256</v>
      </c>
      <c r="B344" s="52" t="s">
        <v>11078</v>
      </c>
      <c r="C344" s="60" t="s">
        <v>10687</v>
      </c>
      <c r="D344" s="53" t="s">
        <v>10126</v>
      </c>
      <c r="E344" s="54">
        <v>1</v>
      </c>
      <c r="F344" s="55">
        <v>0</v>
      </c>
      <c r="G344" s="56">
        <f t="shared" si="29"/>
        <v>0</v>
      </c>
      <c r="H344" s="54">
        <v>0</v>
      </c>
      <c r="I344" s="54">
        <f t="shared" si="30"/>
        <v>0</v>
      </c>
      <c r="J344" s="54">
        <v>0</v>
      </c>
      <c r="K344" s="54">
        <f t="shared" si="31"/>
        <v>0</v>
      </c>
    </row>
    <row r="345" spans="1:11" x14ac:dyDescent="0.2">
      <c r="A345" s="36" t="s">
        <v>148</v>
      </c>
      <c r="B345" s="37" t="s">
        <v>10825</v>
      </c>
      <c r="C345" s="58" t="s">
        <v>10826</v>
      </c>
      <c r="D345" s="38"/>
      <c r="E345" s="39"/>
      <c r="F345" s="40"/>
      <c r="G345" s="40">
        <f>SUM(G346:G356)</f>
        <v>0</v>
      </c>
      <c r="H345" s="39"/>
      <c r="I345" s="39">
        <f>SUM(I346:I356)</f>
        <v>0</v>
      </c>
      <c r="J345" s="39"/>
      <c r="K345" s="39">
        <f>SUM(K346:K356)</f>
        <v>0</v>
      </c>
    </row>
    <row r="346" spans="1:11" ht="22.5" outlineLevel="1" x14ac:dyDescent="0.2">
      <c r="A346" s="43">
        <v>257</v>
      </c>
      <c r="B346" s="44" t="s">
        <v>11079</v>
      </c>
      <c r="C346" s="59" t="s">
        <v>10828</v>
      </c>
      <c r="D346" s="45" t="s">
        <v>165</v>
      </c>
      <c r="E346" s="46">
        <v>1</v>
      </c>
      <c r="F346" s="47">
        <v>0</v>
      </c>
      <c r="G346" s="48">
        <f>ROUND(E346*F346,2)</f>
        <v>0</v>
      </c>
      <c r="H346" s="46">
        <v>0</v>
      </c>
      <c r="I346" s="46">
        <f>ROUND(E346*H346,2)</f>
        <v>0</v>
      </c>
      <c r="J346" s="46">
        <v>0</v>
      </c>
      <c r="K346" s="46">
        <f>ROUND(E346*J346,2)</f>
        <v>0</v>
      </c>
    </row>
    <row r="347" spans="1:11" outlineLevel="1" x14ac:dyDescent="0.2">
      <c r="A347" s="135"/>
      <c r="B347" s="136"/>
      <c r="C347" s="363" t="s">
        <v>10829</v>
      </c>
      <c r="D347" s="364"/>
      <c r="E347" s="364"/>
      <c r="F347" s="364"/>
      <c r="G347" s="364"/>
      <c r="H347" s="140"/>
      <c r="I347" s="140"/>
      <c r="J347" s="140"/>
      <c r="K347" s="140"/>
    </row>
    <row r="348" spans="1:11" outlineLevel="1" x14ac:dyDescent="0.2">
      <c r="A348" s="51">
        <v>258</v>
      </c>
      <c r="B348" s="52" t="s">
        <v>11080</v>
      </c>
      <c r="C348" s="60" t="s">
        <v>10831</v>
      </c>
      <c r="D348" s="53" t="s">
        <v>165</v>
      </c>
      <c r="E348" s="54">
        <v>1</v>
      </c>
      <c r="F348" s="55">
        <v>0</v>
      </c>
      <c r="G348" s="56">
        <f>ROUND(E348*F348,2)</f>
        <v>0</v>
      </c>
      <c r="H348" s="54">
        <v>0</v>
      </c>
      <c r="I348" s="54">
        <f>ROUND(E348*H348,2)</f>
        <v>0</v>
      </c>
      <c r="J348" s="54">
        <v>0</v>
      </c>
      <c r="K348" s="54">
        <f>ROUND(E348*J348,2)</f>
        <v>0</v>
      </c>
    </row>
    <row r="349" spans="1:11" ht="22.5" outlineLevel="1" x14ac:dyDescent="0.2">
      <c r="A349" s="43">
        <v>259</v>
      </c>
      <c r="B349" s="44" t="s">
        <v>11081</v>
      </c>
      <c r="C349" s="59" t="s">
        <v>10828</v>
      </c>
      <c r="D349" s="45" t="s">
        <v>165</v>
      </c>
      <c r="E349" s="46">
        <v>1</v>
      </c>
      <c r="F349" s="47">
        <v>0</v>
      </c>
      <c r="G349" s="48">
        <f>ROUND(E349*F349,2)</f>
        <v>0</v>
      </c>
      <c r="H349" s="46">
        <v>0</v>
      </c>
      <c r="I349" s="46">
        <f>ROUND(E349*H349,2)</f>
        <v>0</v>
      </c>
      <c r="J349" s="46">
        <v>0</v>
      </c>
      <c r="K349" s="46">
        <f>ROUND(E349*J349,2)</f>
        <v>0</v>
      </c>
    </row>
    <row r="350" spans="1:11" outlineLevel="1" x14ac:dyDescent="0.2">
      <c r="A350" s="135"/>
      <c r="B350" s="136"/>
      <c r="C350" s="363" t="s">
        <v>10829</v>
      </c>
      <c r="D350" s="364"/>
      <c r="E350" s="364"/>
      <c r="F350" s="364"/>
      <c r="G350" s="364"/>
      <c r="H350" s="140"/>
      <c r="I350" s="140"/>
      <c r="J350" s="140"/>
      <c r="K350" s="140"/>
    </row>
    <row r="351" spans="1:11" outlineLevel="1" x14ac:dyDescent="0.2">
      <c r="A351" s="51">
        <v>260</v>
      </c>
      <c r="B351" s="52" t="s">
        <v>11082</v>
      </c>
      <c r="C351" s="60" t="s">
        <v>10831</v>
      </c>
      <c r="D351" s="53" t="s">
        <v>165</v>
      </c>
      <c r="E351" s="54">
        <v>1</v>
      </c>
      <c r="F351" s="55">
        <v>0</v>
      </c>
      <c r="G351" s="56">
        <f t="shared" ref="G351:G356" si="32">ROUND(E351*F351,2)</f>
        <v>0</v>
      </c>
      <c r="H351" s="54">
        <v>0</v>
      </c>
      <c r="I351" s="54">
        <f t="shared" ref="I351:I356" si="33">ROUND(E351*H351,2)</f>
        <v>0</v>
      </c>
      <c r="J351" s="54">
        <v>0</v>
      </c>
      <c r="K351" s="54">
        <f t="shared" ref="K351:K356" si="34">ROUND(E351*J351,2)</f>
        <v>0</v>
      </c>
    </row>
    <row r="352" spans="1:11" outlineLevel="1" x14ac:dyDescent="0.2">
      <c r="A352" s="51">
        <v>261</v>
      </c>
      <c r="B352" s="52" t="s">
        <v>10834</v>
      </c>
      <c r="C352" s="60" t="s">
        <v>10835</v>
      </c>
      <c r="D352" s="53" t="s">
        <v>10277</v>
      </c>
      <c r="E352" s="54">
        <v>47</v>
      </c>
      <c r="F352" s="55">
        <v>0</v>
      </c>
      <c r="G352" s="56">
        <f t="shared" si="32"/>
        <v>0</v>
      </c>
      <c r="H352" s="54">
        <v>0</v>
      </c>
      <c r="I352" s="54">
        <f t="shared" si="33"/>
        <v>0</v>
      </c>
      <c r="J352" s="54">
        <v>0</v>
      </c>
      <c r="K352" s="54">
        <f t="shared" si="34"/>
        <v>0</v>
      </c>
    </row>
    <row r="353" spans="1:11" outlineLevel="1" x14ac:dyDescent="0.2">
      <c r="A353" s="51">
        <v>262</v>
      </c>
      <c r="B353" s="52" t="s">
        <v>10836</v>
      </c>
      <c r="C353" s="60" t="s">
        <v>10837</v>
      </c>
      <c r="D353" s="53" t="s">
        <v>10126</v>
      </c>
      <c r="E353" s="54">
        <v>2</v>
      </c>
      <c r="F353" s="55">
        <v>0</v>
      </c>
      <c r="G353" s="56">
        <f t="shared" si="32"/>
        <v>0</v>
      </c>
      <c r="H353" s="54">
        <v>0</v>
      </c>
      <c r="I353" s="54">
        <f t="shared" si="33"/>
        <v>0</v>
      </c>
      <c r="J353" s="54">
        <v>0</v>
      </c>
      <c r="K353" s="54">
        <f t="shared" si="34"/>
        <v>0</v>
      </c>
    </row>
    <row r="354" spans="1:11" outlineLevel="1" x14ac:dyDescent="0.2">
      <c r="A354" s="51">
        <v>263</v>
      </c>
      <c r="B354" s="52" t="s">
        <v>10838</v>
      </c>
      <c r="C354" s="60" t="s">
        <v>10839</v>
      </c>
      <c r="D354" s="53" t="s">
        <v>10126</v>
      </c>
      <c r="E354" s="54">
        <v>2</v>
      </c>
      <c r="F354" s="55">
        <v>0</v>
      </c>
      <c r="G354" s="56">
        <f t="shared" si="32"/>
        <v>0</v>
      </c>
      <c r="H354" s="54">
        <v>0</v>
      </c>
      <c r="I354" s="54">
        <f t="shared" si="33"/>
        <v>0</v>
      </c>
      <c r="J354" s="54">
        <v>0</v>
      </c>
      <c r="K354" s="54">
        <f t="shared" si="34"/>
        <v>0</v>
      </c>
    </row>
    <row r="355" spans="1:11" outlineLevel="1" x14ac:dyDescent="0.2">
      <c r="A355" s="51">
        <v>264</v>
      </c>
      <c r="B355" s="52" t="s">
        <v>10840</v>
      </c>
      <c r="C355" s="60" t="s">
        <v>10685</v>
      </c>
      <c r="D355" s="53" t="s">
        <v>10126</v>
      </c>
      <c r="E355" s="54">
        <v>1</v>
      </c>
      <c r="F355" s="55">
        <v>0</v>
      </c>
      <c r="G355" s="56">
        <f t="shared" si="32"/>
        <v>0</v>
      </c>
      <c r="H355" s="54">
        <v>0</v>
      </c>
      <c r="I355" s="54">
        <f t="shared" si="33"/>
        <v>0</v>
      </c>
      <c r="J355" s="54">
        <v>0</v>
      </c>
      <c r="K355" s="54">
        <f t="shared" si="34"/>
        <v>0</v>
      </c>
    </row>
    <row r="356" spans="1:11" outlineLevel="1" x14ac:dyDescent="0.2">
      <c r="A356" s="51">
        <v>265</v>
      </c>
      <c r="B356" s="52" t="s">
        <v>10841</v>
      </c>
      <c r="C356" s="60" t="s">
        <v>10687</v>
      </c>
      <c r="D356" s="53" t="s">
        <v>10126</v>
      </c>
      <c r="E356" s="54">
        <v>1</v>
      </c>
      <c r="F356" s="55">
        <v>0</v>
      </c>
      <c r="G356" s="56">
        <f t="shared" si="32"/>
        <v>0</v>
      </c>
      <c r="H356" s="54">
        <v>0</v>
      </c>
      <c r="I356" s="54">
        <f t="shared" si="33"/>
        <v>0</v>
      </c>
      <c r="J356" s="54">
        <v>0</v>
      </c>
      <c r="K356" s="54">
        <f t="shared" si="34"/>
        <v>0</v>
      </c>
    </row>
    <row r="357" spans="1:11" x14ac:dyDescent="0.2">
      <c r="A357" s="36" t="s">
        <v>148</v>
      </c>
      <c r="B357" s="37" t="s">
        <v>10842</v>
      </c>
      <c r="C357" s="58" t="s">
        <v>10843</v>
      </c>
      <c r="D357" s="38"/>
      <c r="E357" s="39"/>
      <c r="F357" s="40"/>
      <c r="G357" s="40">
        <f>SUM(G358:G362)</f>
        <v>0</v>
      </c>
      <c r="H357" s="39"/>
      <c r="I357" s="39">
        <f>SUM(I358:I362)</f>
        <v>0</v>
      </c>
      <c r="J357" s="39"/>
      <c r="K357" s="39">
        <f>SUM(K358:K362)</f>
        <v>0</v>
      </c>
    </row>
    <row r="358" spans="1:11" outlineLevel="1" x14ac:dyDescent="0.2">
      <c r="A358" s="51">
        <v>266</v>
      </c>
      <c r="B358" s="52" t="s">
        <v>10844</v>
      </c>
      <c r="C358" s="60" t="s">
        <v>10845</v>
      </c>
      <c r="D358" s="53" t="s">
        <v>10126</v>
      </c>
      <c r="E358" s="54">
        <v>1</v>
      </c>
      <c r="F358" s="55">
        <v>0</v>
      </c>
      <c r="G358" s="56">
        <f t="shared" ref="G358:G362" si="35">ROUND(E358*F358,2)</f>
        <v>0</v>
      </c>
      <c r="H358" s="54">
        <v>0</v>
      </c>
      <c r="I358" s="54">
        <f t="shared" ref="I358:I362" si="36">ROUND(E358*H358,2)</f>
        <v>0</v>
      </c>
      <c r="J358" s="54">
        <v>0</v>
      </c>
      <c r="K358" s="54">
        <f t="shared" ref="K358:K362" si="37">ROUND(E358*J358,2)</f>
        <v>0</v>
      </c>
    </row>
    <row r="359" spans="1:11" outlineLevel="1" x14ac:dyDescent="0.2">
      <c r="A359" s="51">
        <v>267</v>
      </c>
      <c r="B359" s="52" t="s">
        <v>10846</v>
      </c>
      <c r="C359" s="60" t="s">
        <v>10847</v>
      </c>
      <c r="D359" s="53" t="s">
        <v>10126</v>
      </c>
      <c r="E359" s="54">
        <v>1</v>
      </c>
      <c r="F359" s="55">
        <v>0</v>
      </c>
      <c r="G359" s="56">
        <f t="shared" si="35"/>
        <v>0</v>
      </c>
      <c r="H359" s="54">
        <v>0</v>
      </c>
      <c r="I359" s="54">
        <f t="shared" si="36"/>
        <v>0</v>
      </c>
      <c r="J359" s="54">
        <v>0</v>
      </c>
      <c r="K359" s="54">
        <f t="shared" si="37"/>
        <v>0</v>
      </c>
    </row>
    <row r="360" spans="1:11" outlineLevel="1" x14ac:dyDescent="0.2">
      <c r="A360" s="51">
        <v>268</v>
      </c>
      <c r="B360" s="52" t="s">
        <v>10848</v>
      </c>
      <c r="C360" s="60" t="s">
        <v>10849</v>
      </c>
      <c r="D360" s="53" t="s">
        <v>10126</v>
      </c>
      <c r="E360" s="54">
        <v>1</v>
      </c>
      <c r="F360" s="55">
        <v>0</v>
      </c>
      <c r="G360" s="56">
        <f t="shared" si="35"/>
        <v>0</v>
      </c>
      <c r="H360" s="54">
        <v>0</v>
      </c>
      <c r="I360" s="54">
        <f t="shared" si="36"/>
        <v>0</v>
      </c>
      <c r="J360" s="54">
        <v>0</v>
      </c>
      <c r="K360" s="54">
        <f t="shared" si="37"/>
        <v>0</v>
      </c>
    </row>
    <row r="361" spans="1:11" outlineLevel="1" x14ac:dyDescent="0.2">
      <c r="A361" s="51">
        <v>269</v>
      </c>
      <c r="B361" s="52" t="s">
        <v>10850</v>
      </c>
      <c r="C361" s="60" t="s">
        <v>10851</v>
      </c>
      <c r="D361" s="53" t="s">
        <v>10126</v>
      </c>
      <c r="E361" s="54">
        <v>1</v>
      </c>
      <c r="F361" s="55">
        <v>0</v>
      </c>
      <c r="G361" s="56">
        <f t="shared" si="35"/>
        <v>0</v>
      </c>
      <c r="H361" s="54">
        <v>0</v>
      </c>
      <c r="I361" s="54">
        <f t="shared" si="36"/>
        <v>0</v>
      </c>
      <c r="J361" s="54">
        <v>0</v>
      </c>
      <c r="K361" s="54">
        <f t="shared" si="37"/>
        <v>0</v>
      </c>
    </row>
    <row r="362" spans="1:11" outlineLevel="1" x14ac:dyDescent="0.2">
      <c r="A362" s="51">
        <v>270</v>
      </c>
      <c r="B362" s="52" t="s">
        <v>10852</v>
      </c>
      <c r="C362" s="60" t="s">
        <v>10853</v>
      </c>
      <c r="D362" s="53" t="s">
        <v>10126</v>
      </c>
      <c r="E362" s="54">
        <v>1</v>
      </c>
      <c r="F362" s="55">
        <v>0</v>
      </c>
      <c r="G362" s="56">
        <f t="shared" si="35"/>
        <v>0</v>
      </c>
      <c r="H362" s="54">
        <v>0</v>
      </c>
      <c r="I362" s="54">
        <f t="shared" si="36"/>
        <v>0</v>
      </c>
      <c r="J362" s="54">
        <v>0</v>
      </c>
      <c r="K362" s="54">
        <f t="shared" si="37"/>
        <v>0</v>
      </c>
    </row>
    <row r="363" spans="1:11" x14ac:dyDescent="0.2">
      <c r="A363" s="1"/>
      <c r="B363" s="2"/>
      <c r="C363" s="61"/>
      <c r="D363" s="4"/>
      <c r="E363" s="1"/>
      <c r="F363" s="1"/>
      <c r="G363" s="1"/>
      <c r="H363" s="1"/>
      <c r="I363" s="1"/>
      <c r="J363" s="1"/>
      <c r="K363" s="1"/>
    </row>
    <row r="364" spans="1:11" x14ac:dyDescent="0.2">
      <c r="A364" s="205"/>
      <c r="B364" s="206" t="s">
        <v>11</v>
      </c>
      <c r="C364" s="207"/>
      <c r="D364" s="208"/>
      <c r="E364" s="209"/>
      <c r="F364" s="209"/>
      <c r="G364" s="210">
        <f>G8+G145+G204+G236+G264+G296+G308+G345+G357</f>
        <v>0</v>
      </c>
      <c r="H364" s="1"/>
      <c r="I364" s="1"/>
      <c r="J364" s="1"/>
      <c r="K364" s="1"/>
    </row>
    <row r="365" spans="1:11" x14ac:dyDescent="0.2">
      <c r="C365" s="63"/>
      <c r="D365" s="6"/>
    </row>
    <row r="366" spans="1:11" x14ac:dyDescent="0.2">
      <c r="D366" s="6"/>
    </row>
    <row r="367" spans="1:11" x14ac:dyDescent="0.2">
      <c r="D367" s="6"/>
    </row>
    <row r="368" spans="1:11"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sheetData>
  <mergeCells count="80">
    <mergeCell ref="C17:G17"/>
    <mergeCell ref="A1:G1"/>
    <mergeCell ref="C2:G2"/>
    <mergeCell ref="C3:G3"/>
    <mergeCell ref="C4:G4"/>
    <mergeCell ref="C10:G10"/>
    <mergeCell ref="C11:G11"/>
    <mergeCell ref="C12:G12"/>
    <mergeCell ref="C13:G13"/>
    <mergeCell ref="C14:G14"/>
    <mergeCell ref="C15:G15"/>
    <mergeCell ref="C16:G16"/>
    <mergeCell ref="C65:G65"/>
    <mergeCell ref="C40:G40"/>
    <mergeCell ref="C41:G41"/>
    <mergeCell ref="C42:G42"/>
    <mergeCell ref="C43:G43"/>
    <mergeCell ref="C44:G44"/>
    <mergeCell ref="C45:G45"/>
    <mergeCell ref="C46:G46"/>
    <mergeCell ref="C47:G47"/>
    <mergeCell ref="C62:G62"/>
    <mergeCell ref="C63:G63"/>
    <mergeCell ref="C64:G64"/>
    <mergeCell ref="C91:G91"/>
    <mergeCell ref="C66:G66"/>
    <mergeCell ref="C67:G67"/>
    <mergeCell ref="C68:G68"/>
    <mergeCell ref="C69:G69"/>
    <mergeCell ref="C84:G84"/>
    <mergeCell ref="C85:G85"/>
    <mergeCell ref="C86:G86"/>
    <mergeCell ref="C87:G87"/>
    <mergeCell ref="C88:G88"/>
    <mergeCell ref="C89:G89"/>
    <mergeCell ref="C90:G90"/>
    <mergeCell ref="C161:G161"/>
    <mergeCell ref="C147:G147"/>
    <mergeCell ref="C148:G148"/>
    <mergeCell ref="C149:G149"/>
    <mergeCell ref="C150:G150"/>
    <mergeCell ref="C151:G151"/>
    <mergeCell ref="C152:G152"/>
    <mergeCell ref="C153:G153"/>
    <mergeCell ref="C154:G154"/>
    <mergeCell ref="C158:G158"/>
    <mergeCell ref="C159:G159"/>
    <mergeCell ref="C160:G160"/>
    <mergeCell ref="C213:G213"/>
    <mergeCell ref="C162:G162"/>
    <mergeCell ref="C163:G163"/>
    <mergeCell ref="C164:G164"/>
    <mergeCell ref="C165:G165"/>
    <mergeCell ref="C206:G206"/>
    <mergeCell ref="C207:G207"/>
    <mergeCell ref="C208:G208"/>
    <mergeCell ref="C209:G209"/>
    <mergeCell ref="C210:G210"/>
    <mergeCell ref="C211:G211"/>
    <mergeCell ref="C212:G212"/>
    <mergeCell ref="C313:G313"/>
    <mergeCell ref="C238:G238"/>
    <mergeCell ref="C239:G239"/>
    <mergeCell ref="C240:G240"/>
    <mergeCell ref="C241:G241"/>
    <mergeCell ref="C242:G242"/>
    <mergeCell ref="C243:G243"/>
    <mergeCell ref="C244:G244"/>
    <mergeCell ref="C245:G245"/>
    <mergeCell ref="C310:G310"/>
    <mergeCell ref="C311:G311"/>
    <mergeCell ref="C312:G312"/>
    <mergeCell ref="C347:G347"/>
    <mergeCell ref="C350:G350"/>
    <mergeCell ref="C314:G314"/>
    <mergeCell ref="C318:G318"/>
    <mergeCell ref="C319:G319"/>
    <mergeCell ref="C320:G320"/>
    <mergeCell ref="C321:G321"/>
    <mergeCell ref="C322:G3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outlinePr summaryBelow="0"/>
  </sheetPr>
  <dimension ref="A1:BH5000"/>
  <sheetViews>
    <sheetView workbookViewId="0">
      <pane ySplit="7" topLeftCell="A104" activePane="bottomLeft" state="frozen"/>
      <selection pane="bottomLeft" activeCell="F124" sqref="F124"/>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343" t="s">
        <v>169</v>
      </c>
      <c r="B1" s="343"/>
      <c r="C1" s="343"/>
      <c r="D1" s="343"/>
      <c r="E1" s="343"/>
      <c r="F1" s="343"/>
      <c r="G1" s="343"/>
      <c r="AG1" t="s">
        <v>122</v>
      </c>
    </row>
    <row r="2" spans="1:60" ht="24.95" customHeight="1" x14ac:dyDescent="0.2">
      <c r="A2" s="16" t="s">
        <v>2</v>
      </c>
      <c r="B2" s="7" t="s">
        <v>14</v>
      </c>
      <c r="C2" s="367" t="s">
        <v>15</v>
      </c>
      <c r="D2" s="368"/>
      <c r="E2" s="368"/>
      <c r="F2" s="368"/>
      <c r="G2" s="369"/>
      <c r="AG2" t="s">
        <v>123</v>
      </c>
    </row>
    <row r="3" spans="1:60" ht="24.95" customHeight="1" x14ac:dyDescent="0.2">
      <c r="A3" s="16" t="s">
        <v>3</v>
      </c>
      <c r="B3" s="7" t="s">
        <v>26</v>
      </c>
      <c r="C3" s="367" t="s">
        <v>27</v>
      </c>
      <c r="D3" s="368"/>
      <c r="E3" s="368"/>
      <c r="F3" s="368"/>
      <c r="G3" s="369"/>
      <c r="AC3" s="12" t="s">
        <v>123</v>
      </c>
      <c r="AG3" t="s">
        <v>125</v>
      </c>
    </row>
    <row r="4" spans="1:60" ht="24.95" customHeight="1" x14ac:dyDescent="0.2">
      <c r="A4" s="17" t="s">
        <v>4</v>
      </c>
      <c r="B4" s="18" t="s">
        <v>17</v>
      </c>
      <c r="C4" s="370" t="s">
        <v>28</v>
      </c>
      <c r="D4" s="371"/>
      <c r="E4" s="371"/>
      <c r="F4" s="371"/>
      <c r="G4" s="372"/>
      <c r="AG4" t="s">
        <v>126</v>
      </c>
    </row>
    <row r="5" spans="1:60" x14ac:dyDescent="0.2">
      <c r="D5" s="6"/>
    </row>
    <row r="6" spans="1:60" ht="38.25" x14ac:dyDescent="0.2">
      <c r="A6" s="20" t="s">
        <v>127</v>
      </c>
      <c r="B6" s="22" t="s">
        <v>128</v>
      </c>
      <c r="C6" s="22" t="s">
        <v>129</v>
      </c>
      <c r="D6" s="21" t="s">
        <v>130</v>
      </c>
      <c r="E6" s="20" t="s">
        <v>131</v>
      </c>
      <c r="F6" s="19" t="s">
        <v>132</v>
      </c>
      <c r="G6" s="20" t="s">
        <v>11</v>
      </c>
      <c r="H6" s="23" t="s">
        <v>12</v>
      </c>
      <c r="I6" s="23" t="s">
        <v>133</v>
      </c>
      <c r="J6" s="23" t="s">
        <v>13</v>
      </c>
      <c r="K6" s="23" t="s">
        <v>134</v>
      </c>
      <c r="L6" s="23" t="s">
        <v>135</v>
      </c>
      <c r="M6" s="23" t="s">
        <v>136</v>
      </c>
      <c r="N6" s="23" t="s">
        <v>137</v>
      </c>
      <c r="O6" s="23" t="s">
        <v>138</v>
      </c>
      <c r="P6" s="23" t="s">
        <v>139</v>
      </c>
      <c r="Q6" s="23" t="s">
        <v>140</v>
      </c>
      <c r="R6" s="23" t="s">
        <v>141</v>
      </c>
      <c r="S6" s="23" t="s">
        <v>142</v>
      </c>
      <c r="T6" s="23" t="s">
        <v>143</v>
      </c>
      <c r="U6" s="23" t="s">
        <v>144</v>
      </c>
      <c r="V6" s="23" t="s">
        <v>145</v>
      </c>
      <c r="W6" s="23" t="s">
        <v>146</v>
      </c>
      <c r="X6" s="23" t="s">
        <v>147</v>
      </c>
    </row>
    <row r="7" spans="1:60" hidden="1" x14ac:dyDescent="0.2">
      <c r="A7" s="1"/>
      <c r="B7" s="2"/>
      <c r="C7" s="2"/>
      <c r="D7" s="4"/>
      <c r="E7" s="25"/>
      <c r="F7" s="26"/>
      <c r="G7" s="26"/>
      <c r="H7" s="26"/>
      <c r="I7" s="26"/>
      <c r="J7" s="26"/>
      <c r="K7" s="26"/>
      <c r="L7" s="26"/>
      <c r="M7" s="26"/>
      <c r="N7" s="25"/>
      <c r="O7" s="25"/>
      <c r="P7" s="25"/>
      <c r="Q7" s="25"/>
      <c r="R7" s="26"/>
      <c r="S7" s="26"/>
      <c r="T7" s="26"/>
      <c r="U7" s="26"/>
      <c r="V7" s="26"/>
      <c r="W7" s="26"/>
      <c r="X7" s="26"/>
    </row>
    <row r="8" spans="1:60" x14ac:dyDescent="0.2">
      <c r="A8" s="36" t="s">
        <v>148</v>
      </c>
      <c r="B8" s="37" t="s">
        <v>32</v>
      </c>
      <c r="C8" s="58" t="s">
        <v>33</v>
      </c>
      <c r="D8" s="38"/>
      <c r="E8" s="39"/>
      <c r="F8" s="40"/>
      <c r="G8" s="40">
        <f>SUMIF(AG9:AG24,"&lt;&gt;NOR",G9:G24)</f>
        <v>0</v>
      </c>
      <c r="H8" s="40"/>
      <c r="I8" s="40">
        <f>SUM(I9:I24)</f>
        <v>0</v>
      </c>
      <c r="J8" s="40"/>
      <c r="K8" s="40">
        <f>SUM(K9:K24)</f>
        <v>278777.44999999995</v>
      </c>
      <c r="L8" s="40"/>
      <c r="M8" s="40">
        <f>SUM(M9:M24)</f>
        <v>0</v>
      </c>
      <c r="N8" s="39"/>
      <c r="O8" s="39">
        <f>SUM(O9:O24)</f>
        <v>0</v>
      </c>
      <c r="P8" s="39"/>
      <c r="Q8" s="39">
        <f>SUM(Q9:Q24)</f>
        <v>888.19</v>
      </c>
      <c r="R8" s="40"/>
      <c r="S8" s="40"/>
      <c r="T8" s="41"/>
      <c r="U8" s="35"/>
      <c r="V8" s="35">
        <f>SUM(V9:V24)</f>
        <v>341.58</v>
      </c>
      <c r="W8" s="35"/>
      <c r="X8" s="35"/>
      <c r="AG8" t="s">
        <v>149</v>
      </c>
    </row>
    <row r="9" spans="1:60" ht="22.5" outlineLevel="1" x14ac:dyDescent="0.2">
      <c r="A9" s="43">
        <v>1</v>
      </c>
      <c r="B9" s="44" t="s">
        <v>170</v>
      </c>
      <c r="C9" s="59" t="s">
        <v>171</v>
      </c>
      <c r="D9" s="45" t="s">
        <v>172</v>
      </c>
      <c r="E9" s="46">
        <v>1442.3</v>
      </c>
      <c r="F9" s="47">
        <v>0</v>
      </c>
      <c r="G9" s="48">
        <f>ROUND(E9*F9,2)</f>
        <v>0</v>
      </c>
      <c r="H9" s="47">
        <v>0</v>
      </c>
      <c r="I9" s="48">
        <f>ROUND(E9*H9,2)</f>
        <v>0</v>
      </c>
      <c r="J9" s="47">
        <v>77.400000000000006</v>
      </c>
      <c r="K9" s="48">
        <f>ROUND(E9*J9,2)</f>
        <v>111634.02</v>
      </c>
      <c r="L9" s="48">
        <v>21</v>
      </c>
      <c r="M9" s="48">
        <f>G9*(1+L9/100)</f>
        <v>0</v>
      </c>
      <c r="N9" s="46">
        <v>0</v>
      </c>
      <c r="O9" s="46">
        <f>ROUND(E9*N9,2)</f>
        <v>0</v>
      </c>
      <c r="P9" s="46">
        <v>0.33</v>
      </c>
      <c r="Q9" s="46">
        <f>ROUND(E9*P9,2)</f>
        <v>475.96</v>
      </c>
      <c r="R9" s="48"/>
      <c r="S9" s="48" t="s">
        <v>151</v>
      </c>
      <c r="T9" s="49" t="s">
        <v>151</v>
      </c>
      <c r="U9" s="34">
        <v>0.113</v>
      </c>
      <c r="V9" s="34">
        <f>ROUND(E9*U9,2)</f>
        <v>162.97999999999999</v>
      </c>
      <c r="W9" s="34"/>
      <c r="X9" s="34" t="s">
        <v>173</v>
      </c>
      <c r="Y9" s="24"/>
      <c r="Z9" s="24"/>
      <c r="AA9" s="24"/>
      <c r="AB9" s="24"/>
      <c r="AC9" s="24"/>
      <c r="AD9" s="24"/>
      <c r="AE9" s="24"/>
      <c r="AF9" s="24"/>
      <c r="AG9" s="24" t="s">
        <v>174</v>
      </c>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outlineLevel="1" x14ac:dyDescent="0.2">
      <c r="A10" s="31"/>
      <c r="B10" s="32"/>
      <c r="C10" s="71" t="s">
        <v>9544</v>
      </c>
      <c r="D10" s="64"/>
      <c r="E10" s="65">
        <v>1541</v>
      </c>
      <c r="F10" s="34"/>
      <c r="G10" s="34"/>
      <c r="H10" s="34"/>
      <c r="I10" s="34"/>
      <c r="J10" s="34"/>
      <c r="K10" s="34"/>
      <c r="L10" s="34"/>
      <c r="M10" s="34"/>
      <c r="N10" s="33"/>
      <c r="O10" s="33"/>
      <c r="P10" s="33"/>
      <c r="Q10" s="33"/>
      <c r="R10" s="34"/>
      <c r="S10" s="34"/>
      <c r="T10" s="34"/>
      <c r="U10" s="34"/>
      <c r="V10" s="34"/>
      <c r="W10" s="34"/>
      <c r="X10" s="34"/>
      <c r="Y10" s="24"/>
      <c r="Z10" s="24"/>
      <c r="AA10" s="24"/>
      <c r="AB10" s="24"/>
      <c r="AC10" s="24"/>
      <c r="AD10" s="24"/>
      <c r="AE10" s="24"/>
      <c r="AF10" s="24"/>
      <c r="AG10" s="24" t="s">
        <v>176</v>
      </c>
      <c r="AH10" s="24">
        <v>0</v>
      </c>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row>
    <row r="11" spans="1:60" outlineLevel="1" x14ac:dyDescent="0.2">
      <c r="A11" s="31"/>
      <c r="B11" s="32"/>
      <c r="C11" s="71" t="s">
        <v>9545</v>
      </c>
      <c r="D11" s="64"/>
      <c r="E11" s="65">
        <v>-98.7</v>
      </c>
      <c r="F11" s="34"/>
      <c r="G11" s="34"/>
      <c r="H11" s="34"/>
      <c r="I11" s="34"/>
      <c r="J11" s="34"/>
      <c r="K11" s="34"/>
      <c r="L11" s="34"/>
      <c r="M11" s="34"/>
      <c r="N11" s="33"/>
      <c r="O11" s="33"/>
      <c r="P11" s="33"/>
      <c r="Q11" s="33"/>
      <c r="R11" s="34"/>
      <c r="S11" s="34"/>
      <c r="T11" s="34"/>
      <c r="U11" s="34"/>
      <c r="V11" s="34"/>
      <c r="W11" s="34"/>
      <c r="X11" s="34"/>
      <c r="Y11" s="24"/>
      <c r="Z11" s="24"/>
      <c r="AA11" s="24"/>
      <c r="AB11" s="24"/>
      <c r="AC11" s="24"/>
      <c r="AD11" s="24"/>
      <c r="AE11" s="24"/>
      <c r="AF11" s="24"/>
      <c r="AG11" s="24" t="s">
        <v>176</v>
      </c>
      <c r="AH11" s="24">
        <v>0</v>
      </c>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row>
    <row r="12" spans="1:60" outlineLevel="1" x14ac:dyDescent="0.2">
      <c r="A12" s="43">
        <v>2</v>
      </c>
      <c r="B12" s="44" t="s">
        <v>9546</v>
      </c>
      <c r="C12" s="59" t="s">
        <v>9547</v>
      </c>
      <c r="D12" s="45" t="s">
        <v>179</v>
      </c>
      <c r="E12" s="46">
        <v>317.10000000000002</v>
      </c>
      <c r="F12" s="47">
        <v>0</v>
      </c>
      <c r="G12" s="48">
        <f>ROUND(E12*F12,2)</f>
        <v>0</v>
      </c>
      <c r="H12" s="47">
        <v>0</v>
      </c>
      <c r="I12" s="48">
        <f>ROUND(E12*H12,2)</f>
        <v>0</v>
      </c>
      <c r="J12" s="47">
        <v>391</v>
      </c>
      <c r="K12" s="48">
        <f>ROUND(E12*J12,2)</f>
        <v>123986.1</v>
      </c>
      <c r="L12" s="48">
        <v>21</v>
      </c>
      <c r="M12" s="48">
        <f>G12*(1+L12/100)</f>
        <v>0</v>
      </c>
      <c r="N12" s="46">
        <v>0</v>
      </c>
      <c r="O12" s="46">
        <f>ROUND(E12*N12,2)</f>
        <v>0</v>
      </c>
      <c r="P12" s="46">
        <v>1.3</v>
      </c>
      <c r="Q12" s="46">
        <f>ROUND(E12*P12,2)</f>
        <v>412.23</v>
      </c>
      <c r="R12" s="48"/>
      <c r="S12" s="48" t="s">
        <v>151</v>
      </c>
      <c r="T12" s="49" t="s">
        <v>151</v>
      </c>
      <c r="U12" s="34">
        <v>0.51</v>
      </c>
      <c r="V12" s="34">
        <f>ROUND(E12*U12,2)</f>
        <v>161.72</v>
      </c>
      <c r="W12" s="34"/>
      <c r="X12" s="34" t="s">
        <v>173</v>
      </c>
      <c r="Y12" s="24"/>
      <c r="Z12" s="24"/>
      <c r="AA12" s="24"/>
      <c r="AB12" s="24"/>
      <c r="AC12" s="24"/>
      <c r="AD12" s="24"/>
      <c r="AE12" s="24"/>
      <c r="AF12" s="24"/>
      <c r="AG12" s="24" t="s">
        <v>174</v>
      </c>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row>
    <row r="13" spans="1:60" outlineLevel="1" x14ac:dyDescent="0.2">
      <c r="A13" s="31"/>
      <c r="B13" s="32"/>
      <c r="C13" s="71" t="s">
        <v>9548</v>
      </c>
      <c r="D13" s="64"/>
      <c r="E13" s="65">
        <v>416.07</v>
      </c>
      <c r="F13" s="34"/>
      <c r="G13" s="34"/>
      <c r="H13" s="34"/>
      <c r="I13" s="34"/>
      <c r="J13" s="34"/>
      <c r="K13" s="34"/>
      <c r="L13" s="34"/>
      <c r="M13" s="34"/>
      <c r="N13" s="33"/>
      <c r="O13" s="33"/>
      <c r="P13" s="33"/>
      <c r="Q13" s="33"/>
      <c r="R13" s="34"/>
      <c r="S13" s="34"/>
      <c r="T13" s="34"/>
      <c r="U13" s="34"/>
      <c r="V13" s="34"/>
      <c r="W13" s="34"/>
      <c r="X13" s="34"/>
      <c r="Y13" s="24"/>
      <c r="Z13" s="24"/>
      <c r="AA13" s="24"/>
      <c r="AB13" s="24"/>
      <c r="AC13" s="24"/>
      <c r="AD13" s="24"/>
      <c r="AE13" s="24"/>
      <c r="AF13" s="24"/>
      <c r="AG13" s="24" t="s">
        <v>176</v>
      </c>
      <c r="AH13" s="24">
        <v>0</v>
      </c>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row>
    <row r="14" spans="1:60" outlineLevel="1" x14ac:dyDescent="0.2">
      <c r="A14" s="31"/>
      <c r="B14" s="32"/>
      <c r="C14" s="71" t="s">
        <v>9549</v>
      </c>
      <c r="D14" s="64"/>
      <c r="E14" s="65">
        <v>-98.97</v>
      </c>
      <c r="F14" s="34"/>
      <c r="G14" s="34"/>
      <c r="H14" s="34"/>
      <c r="I14" s="34"/>
      <c r="J14" s="34"/>
      <c r="K14" s="34"/>
      <c r="L14" s="34"/>
      <c r="M14" s="34"/>
      <c r="N14" s="33"/>
      <c r="O14" s="33"/>
      <c r="P14" s="33"/>
      <c r="Q14" s="33"/>
      <c r="R14" s="34"/>
      <c r="S14" s="34"/>
      <c r="T14" s="34"/>
      <c r="U14" s="34"/>
      <c r="V14" s="34"/>
      <c r="W14" s="34"/>
      <c r="X14" s="34"/>
      <c r="Y14" s="24"/>
      <c r="Z14" s="24"/>
      <c r="AA14" s="24"/>
      <c r="AB14" s="24"/>
      <c r="AC14" s="24"/>
      <c r="AD14" s="24"/>
      <c r="AE14" s="24"/>
      <c r="AF14" s="24"/>
      <c r="AG14" s="24" t="s">
        <v>176</v>
      </c>
      <c r="AH14" s="24">
        <v>0</v>
      </c>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outlineLevel="1" x14ac:dyDescent="0.2">
      <c r="A15" s="43">
        <v>3</v>
      </c>
      <c r="B15" s="44" t="s">
        <v>9550</v>
      </c>
      <c r="C15" s="59" t="s">
        <v>9551</v>
      </c>
      <c r="D15" s="45" t="s">
        <v>179</v>
      </c>
      <c r="E15" s="46">
        <v>29.574999999999999</v>
      </c>
      <c r="F15" s="47">
        <v>0</v>
      </c>
      <c r="G15" s="48">
        <f>ROUND(E15*F15,2)</f>
        <v>0</v>
      </c>
      <c r="H15" s="47">
        <v>0</v>
      </c>
      <c r="I15" s="48">
        <f>ROUND(E15*H15,2)</f>
        <v>0</v>
      </c>
      <c r="J15" s="47">
        <v>494.5</v>
      </c>
      <c r="K15" s="48">
        <f>ROUND(E15*J15,2)</f>
        <v>14624.84</v>
      </c>
      <c r="L15" s="48">
        <v>21</v>
      </c>
      <c r="M15" s="48">
        <f>G15*(1+L15/100)</f>
        <v>0</v>
      </c>
      <c r="N15" s="46">
        <v>0</v>
      </c>
      <c r="O15" s="46">
        <f>ROUND(E15*N15,2)</f>
        <v>0</v>
      </c>
      <c r="P15" s="46">
        <v>0</v>
      </c>
      <c r="Q15" s="46">
        <f>ROUND(E15*P15,2)</f>
        <v>0</v>
      </c>
      <c r="R15" s="48"/>
      <c r="S15" s="48" t="s">
        <v>151</v>
      </c>
      <c r="T15" s="49" t="s">
        <v>151</v>
      </c>
      <c r="U15" s="34">
        <v>0.36499999999999999</v>
      </c>
      <c r="V15" s="34">
        <f>ROUND(E15*U15,2)</f>
        <v>10.79</v>
      </c>
      <c r="W15" s="34"/>
      <c r="X15" s="34" t="s">
        <v>173</v>
      </c>
      <c r="Y15" s="24"/>
      <c r="Z15" s="24"/>
      <c r="AA15" s="24"/>
      <c r="AB15" s="24"/>
      <c r="AC15" s="24"/>
      <c r="AD15" s="24"/>
      <c r="AE15" s="24"/>
      <c r="AF15" s="24"/>
      <c r="AG15" s="24" t="s">
        <v>174</v>
      </c>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row>
    <row r="16" spans="1:60" outlineLevel="1" x14ac:dyDescent="0.2">
      <c r="A16" s="31"/>
      <c r="B16" s="32"/>
      <c r="C16" s="71" t="s">
        <v>9552</v>
      </c>
      <c r="D16" s="64"/>
      <c r="E16" s="65">
        <v>22.27</v>
      </c>
      <c r="F16" s="34"/>
      <c r="G16" s="34"/>
      <c r="H16" s="34"/>
      <c r="I16" s="34"/>
      <c r="J16" s="34"/>
      <c r="K16" s="34"/>
      <c r="L16" s="34"/>
      <c r="M16" s="34"/>
      <c r="N16" s="33"/>
      <c r="O16" s="33"/>
      <c r="P16" s="33"/>
      <c r="Q16" s="33"/>
      <c r="R16" s="34"/>
      <c r="S16" s="34"/>
      <c r="T16" s="34"/>
      <c r="U16" s="34"/>
      <c r="V16" s="34"/>
      <c r="W16" s="34"/>
      <c r="X16" s="34"/>
      <c r="Y16" s="24"/>
      <c r="Z16" s="24"/>
      <c r="AA16" s="24"/>
      <c r="AB16" s="24"/>
      <c r="AC16" s="24"/>
      <c r="AD16" s="24"/>
      <c r="AE16" s="24"/>
      <c r="AF16" s="24"/>
      <c r="AG16" s="24" t="s">
        <v>176</v>
      </c>
      <c r="AH16" s="24">
        <v>0</v>
      </c>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row>
    <row r="17" spans="1:60" outlineLevel="1" x14ac:dyDescent="0.2">
      <c r="A17" s="31"/>
      <c r="B17" s="32"/>
      <c r="C17" s="71" t="s">
        <v>9553</v>
      </c>
      <c r="D17" s="64"/>
      <c r="E17" s="65">
        <v>7.3</v>
      </c>
      <c r="F17" s="34"/>
      <c r="G17" s="34"/>
      <c r="H17" s="34"/>
      <c r="I17" s="34"/>
      <c r="J17" s="34"/>
      <c r="K17" s="34"/>
      <c r="L17" s="34"/>
      <c r="M17" s="34"/>
      <c r="N17" s="33"/>
      <c r="O17" s="33"/>
      <c r="P17" s="33"/>
      <c r="Q17" s="33"/>
      <c r="R17" s="34"/>
      <c r="S17" s="34"/>
      <c r="T17" s="34"/>
      <c r="U17" s="34"/>
      <c r="V17" s="34"/>
      <c r="W17" s="34"/>
      <c r="X17" s="34"/>
      <c r="Y17" s="24"/>
      <c r="Z17" s="24"/>
      <c r="AA17" s="24"/>
      <c r="AB17" s="24"/>
      <c r="AC17" s="24"/>
      <c r="AD17" s="24"/>
      <c r="AE17" s="24"/>
      <c r="AF17" s="24"/>
      <c r="AG17" s="24" t="s">
        <v>176</v>
      </c>
      <c r="AH17" s="24">
        <v>0</v>
      </c>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row>
    <row r="18" spans="1:60" outlineLevel="1" x14ac:dyDescent="0.2">
      <c r="A18" s="43">
        <v>4</v>
      </c>
      <c r="B18" s="44" t="s">
        <v>9554</v>
      </c>
      <c r="C18" s="59" t="s">
        <v>9555</v>
      </c>
      <c r="D18" s="45" t="s">
        <v>179</v>
      </c>
      <c r="E18" s="46">
        <v>14.7875</v>
      </c>
      <c r="F18" s="47">
        <v>0</v>
      </c>
      <c r="G18" s="48">
        <f>ROUND(E18*F18,2)</f>
        <v>0</v>
      </c>
      <c r="H18" s="47">
        <v>0</v>
      </c>
      <c r="I18" s="48">
        <f>ROUND(E18*H18,2)</f>
        <v>0</v>
      </c>
      <c r="J18" s="47">
        <v>182.5</v>
      </c>
      <c r="K18" s="48">
        <f>ROUND(E18*J18,2)</f>
        <v>2698.72</v>
      </c>
      <c r="L18" s="48">
        <v>21</v>
      </c>
      <c r="M18" s="48">
        <f>G18*(1+L18/100)</f>
        <v>0</v>
      </c>
      <c r="N18" s="46">
        <v>0</v>
      </c>
      <c r="O18" s="46">
        <f>ROUND(E18*N18,2)</f>
        <v>0</v>
      </c>
      <c r="P18" s="46">
        <v>0</v>
      </c>
      <c r="Q18" s="46">
        <f>ROUND(E18*P18,2)</f>
        <v>0</v>
      </c>
      <c r="R18" s="48"/>
      <c r="S18" s="48" t="s">
        <v>151</v>
      </c>
      <c r="T18" s="49" t="s">
        <v>151</v>
      </c>
      <c r="U18" s="34">
        <v>0.38979999999999998</v>
      </c>
      <c r="V18" s="34">
        <f>ROUND(E18*U18,2)</f>
        <v>5.76</v>
      </c>
      <c r="W18" s="34"/>
      <c r="X18" s="34" t="s">
        <v>173</v>
      </c>
      <c r="Y18" s="24"/>
      <c r="Z18" s="24"/>
      <c r="AA18" s="24"/>
      <c r="AB18" s="24"/>
      <c r="AC18" s="24"/>
      <c r="AD18" s="24"/>
      <c r="AE18" s="24"/>
      <c r="AF18" s="24"/>
      <c r="AG18" s="24" t="s">
        <v>174</v>
      </c>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row>
    <row r="19" spans="1:60" outlineLevel="1" x14ac:dyDescent="0.2">
      <c r="A19" s="31"/>
      <c r="B19" s="32"/>
      <c r="C19" s="71" t="s">
        <v>9556</v>
      </c>
      <c r="D19" s="64"/>
      <c r="E19" s="65">
        <v>29.57</v>
      </c>
      <c r="F19" s="34"/>
      <c r="G19" s="34"/>
      <c r="H19" s="34"/>
      <c r="I19" s="34"/>
      <c r="J19" s="34"/>
      <c r="K19" s="34"/>
      <c r="L19" s="34"/>
      <c r="M19" s="34"/>
      <c r="N19" s="33"/>
      <c r="O19" s="33"/>
      <c r="P19" s="33"/>
      <c r="Q19" s="33"/>
      <c r="R19" s="34"/>
      <c r="S19" s="34"/>
      <c r="T19" s="34"/>
      <c r="U19" s="34"/>
      <c r="V19" s="34"/>
      <c r="W19" s="34"/>
      <c r="X19" s="34"/>
      <c r="Y19" s="24"/>
      <c r="Z19" s="24"/>
      <c r="AA19" s="24"/>
      <c r="AB19" s="24"/>
      <c r="AC19" s="24"/>
      <c r="AD19" s="24"/>
      <c r="AE19" s="24"/>
      <c r="AF19" s="24"/>
      <c r="AG19" s="24" t="s">
        <v>176</v>
      </c>
      <c r="AH19" s="24">
        <v>5</v>
      </c>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outlineLevel="1" x14ac:dyDescent="0.2">
      <c r="A20" s="31"/>
      <c r="B20" s="32"/>
      <c r="C20" s="72" t="s">
        <v>9557</v>
      </c>
      <c r="D20" s="66"/>
      <c r="E20" s="67">
        <v>-14.79</v>
      </c>
      <c r="F20" s="34"/>
      <c r="G20" s="34"/>
      <c r="H20" s="34"/>
      <c r="I20" s="34"/>
      <c r="J20" s="34"/>
      <c r="K20" s="34"/>
      <c r="L20" s="34"/>
      <c r="M20" s="34"/>
      <c r="N20" s="33"/>
      <c r="O20" s="33"/>
      <c r="P20" s="33"/>
      <c r="Q20" s="33"/>
      <c r="R20" s="34"/>
      <c r="S20" s="34"/>
      <c r="T20" s="34"/>
      <c r="U20" s="34"/>
      <c r="V20" s="34"/>
      <c r="W20" s="34"/>
      <c r="X20" s="34"/>
      <c r="Y20" s="24"/>
      <c r="Z20" s="24"/>
      <c r="AA20" s="24"/>
      <c r="AB20" s="24"/>
      <c r="AC20" s="24"/>
      <c r="AD20" s="24"/>
      <c r="AE20" s="24"/>
      <c r="AF20" s="24"/>
      <c r="AG20" s="24" t="s">
        <v>176</v>
      </c>
      <c r="AH20" s="24">
        <v>4</v>
      </c>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row>
    <row r="21" spans="1:60" ht="22.5" outlineLevel="1" x14ac:dyDescent="0.2">
      <c r="A21" s="43">
        <v>5</v>
      </c>
      <c r="B21" s="44" t="s">
        <v>216</v>
      </c>
      <c r="C21" s="59" t="s">
        <v>217</v>
      </c>
      <c r="D21" s="45" t="s">
        <v>179</v>
      </c>
      <c r="E21" s="46">
        <v>29.574999999999999</v>
      </c>
      <c r="F21" s="47">
        <v>0</v>
      </c>
      <c r="G21" s="48">
        <f>ROUND(E21*F21,2)</f>
        <v>0</v>
      </c>
      <c r="H21" s="47">
        <v>0</v>
      </c>
      <c r="I21" s="48">
        <f>ROUND(E21*H21,2)</f>
        <v>0</v>
      </c>
      <c r="J21" s="47">
        <v>286.5</v>
      </c>
      <c r="K21" s="48">
        <f>ROUND(E21*J21,2)</f>
        <v>8473.24</v>
      </c>
      <c r="L21" s="48">
        <v>21</v>
      </c>
      <c r="M21" s="48">
        <f>G21*(1+L21/100)</f>
        <v>0</v>
      </c>
      <c r="N21" s="46">
        <v>0</v>
      </c>
      <c r="O21" s="46">
        <f>ROUND(E21*N21,2)</f>
        <v>0</v>
      </c>
      <c r="P21" s="46">
        <v>0</v>
      </c>
      <c r="Q21" s="46">
        <f>ROUND(E21*P21,2)</f>
        <v>0</v>
      </c>
      <c r="R21" s="48"/>
      <c r="S21" s="48" t="s">
        <v>151</v>
      </c>
      <c r="T21" s="49" t="s">
        <v>151</v>
      </c>
      <c r="U21" s="34">
        <v>1.0999999999999999E-2</v>
      </c>
      <c r="V21" s="34">
        <f>ROUND(E21*U21,2)</f>
        <v>0.33</v>
      </c>
      <c r="W21" s="34"/>
      <c r="X21" s="34" t="s">
        <v>173</v>
      </c>
      <c r="Y21" s="24"/>
      <c r="Z21" s="24"/>
      <c r="AA21" s="24"/>
      <c r="AB21" s="24"/>
      <c r="AC21" s="24"/>
      <c r="AD21" s="24"/>
      <c r="AE21" s="24"/>
      <c r="AF21" s="24"/>
      <c r="AG21" s="24" t="s">
        <v>174</v>
      </c>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outlineLevel="1" x14ac:dyDescent="0.2">
      <c r="A22" s="31"/>
      <c r="B22" s="32"/>
      <c r="C22" s="71" t="s">
        <v>9556</v>
      </c>
      <c r="D22" s="64"/>
      <c r="E22" s="65">
        <v>29.57</v>
      </c>
      <c r="F22" s="34"/>
      <c r="G22" s="34"/>
      <c r="H22" s="34"/>
      <c r="I22" s="34"/>
      <c r="J22" s="34"/>
      <c r="K22" s="34"/>
      <c r="L22" s="34"/>
      <c r="M22" s="34"/>
      <c r="N22" s="33"/>
      <c r="O22" s="33"/>
      <c r="P22" s="33"/>
      <c r="Q22" s="33"/>
      <c r="R22" s="34"/>
      <c r="S22" s="34"/>
      <c r="T22" s="34"/>
      <c r="U22" s="34"/>
      <c r="V22" s="34"/>
      <c r="W22" s="34"/>
      <c r="X22" s="34"/>
      <c r="Y22" s="24"/>
      <c r="Z22" s="24"/>
      <c r="AA22" s="24"/>
      <c r="AB22" s="24"/>
      <c r="AC22" s="24"/>
      <c r="AD22" s="24"/>
      <c r="AE22" s="24"/>
      <c r="AF22" s="24"/>
      <c r="AG22" s="24" t="s">
        <v>176</v>
      </c>
      <c r="AH22" s="24">
        <v>5</v>
      </c>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outlineLevel="1" x14ac:dyDescent="0.2">
      <c r="A23" s="43">
        <v>6</v>
      </c>
      <c r="B23" s="44" t="s">
        <v>235</v>
      </c>
      <c r="C23" s="59" t="s">
        <v>236</v>
      </c>
      <c r="D23" s="45" t="s">
        <v>179</v>
      </c>
      <c r="E23" s="46">
        <v>29.574999999999999</v>
      </c>
      <c r="F23" s="47">
        <v>0</v>
      </c>
      <c r="G23" s="48">
        <f>ROUND(E23*F23,2)</f>
        <v>0</v>
      </c>
      <c r="H23" s="47">
        <v>0</v>
      </c>
      <c r="I23" s="48">
        <f>ROUND(E23*H23,2)</f>
        <v>0</v>
      </c>
      <c r="J23" s="47">
        <v>587</v>
      </c>
      <c r="K23" s="48">
        <f>ROUND(E23*J23,2)</f>
        <v>17360.53</v>
      </c>
      <c r="L23" s="48">
        <v>21</v>
      </c>
      <c r="M23" s="48">
        <f>G23*(1+L23/100)</f>
        <v>0</v>
      </c>
      <c r="N23" s="46">
        <v>0</v>
      </c>
      <c r="O23" s="46">
        <f>ROUND(E23*N23,2)</f>
        <v>0</v>
      </c>
      <c r="P23" s="46">
        <v>0</v>
      </c>
      <c r="Q23" s="46">
        <f>ROUND(E23*P23,2)</f>
        <v>0</v>
      </c>
      <c r="R23" s="48"/>
      <c r="S23" s="48" t="s">
        <v>151</v>
      </c>
      <c r="T23" s="49" t="s">
        <v>151</v>
      </c>
      <c r="U23" s="34">
        <v>0</v>
      </c>
      <c r="V23" s="34">
        <f>ROUND(E23*U23,2)</f>
        <v>0</v>
      </c>
      <c r="W23" s="34"/>
      <c r="X23" s="34" t="s">
        <v>173</v>
      </c>
      <c r="Y23" s="24"/>
      <c r="Z23" s="24"/>
      <c r="AA23" s="24"/>
      <c r="AB23" s="24"/>
      <c r="AC23" s="24"/>
      <c r="AD23" s="24"/>
      <c r="AE23" s="24"/>
      <c r="AF23" s="24"/>
      <c r="AG23" s="24" t="s">
        <v>174</v>
      </c>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outlineLevel="1" x14ac:dyDescent="0.2">
      <c r="A24" s="31"/>
      <c r="B24" s="32"/>
      <c r="C24" s="71" t="s">
        <v>9558</v>
      </c>
      <c r="D24" s="64"/>
      <c r="E24" s="65">
        <v>29.57</v>
      </c>
      <c r="F24" s="34"/>
      <c r="G24" s="34"/>
      <c r="H24" s="34"/>
      <c r="I24" s="34"/>
      <c r="J24" s="34"/>
      <c r="K24" s="34"/>
      <c r="L24" s="34"/>
      <c r="M24" s="34"/>
      <c r="N24" s="33"/>
      <c r="O24" s="33"/>
      <c r="P24" s="33"/>
      <c r="Q24" s="33"/>
      <c r="R24" s="34"/>
      <c r="S24" s="34"/>
      <c r="T24" s="34"/>
      <c r="U24" s="34"/>
      <c r="V24" s="34"/>
      <c r="W24" s="34"/>
      <c r="X24" s="34"/>
      <c r="Y24" s="24"/>
      <c r="Z24" s="24"/>
      <c r="AA24" s="24"/>
      <c r="AB24" s="24"/>
      <c r="AC24" s="24"/>
      <c r="AD24" s="24"/>
      <c r="AE24" s="24"/>
      <c r="AF24" s="24"/>
      <c r="AG24" s="24" t="s">
        <v>176</v>
      </c>
      <c r="AH24" s="24">
        <v>5</v>
      </c>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x14ac:dyDescent="0.2">
      <c r="A25" s="36" t="s">
        <v>148</v>
      </c>
      <c r="B25" s="37" t="s">
        <v>34</v>
      </c>
      <c r="C25" s="58" t="s">
        <v>35</v>
      </c>
      <c r="D25" s="38"/>
      <c r="E25" s="39"/>
      <c r="F25" s="40"/>
      <c r="G25" s="40">
        <f>SUMIF(AG26:AG34,"&lt;&gt;NOR",G26:G34)</f>
        <v>0</v>
      </c>
      <c r="H25" s="40"/>
      <c r="I25" s="40">
        <f>SUM(I26:I34)</f>
        <v>13360.71</v>
      </c>
      <c r="J25" s="40"/>
      <c r="K25" s="40">
        <f>SUM(K26:K34)</f>
        <v>35328.879999999997</v>
      </c>
      <c r="L25" s="40"/>
      <c r="M25" s="40">
        <f>SUM(M26:M34)</f>
        <v>0</v>
      </c>
      <c r="N25" s="39"/>
      <c r="O25" s="39">
        <f>SUM(O26:O34)</f>
        <v>41.58</v>
      </c>
      <c r="P25" s="39"/>
      <c r="Q25" s="39">
        <f>SUM(Q26:Q34)</f>
        <v>0</v>
      </c>
      <c r="R25" s="40"/>
      <c r="S25" s="40"/>
      <c r="T25" s="41"/>
      <c r="U25" s="35"/>
      <c r="V25" s="35">
        <f>SUM(V26:V34)</f>
        <v>39.9</v>
      </c>
      <c r="W25" s="35"/>
      <c r="X25" s="35"/>
      <c r="AG25" t="s">
        <v>149</v>
      </c>
    </row>
    <row r="26" spans="1:60" outlineLevel="1" x14ac:dyDescent="0.2">
      <c r="A26" s="43">
        <v>7</v>
      </c>
      <c r="B26" s="44" t="s">
        <v>243</v>
      </c>
      <c r="C26" s="59" t="s">
        <v>244</v>
      </c>
      <c r="D26" s="45" t="s">
        <v>179</v>
      </c>
      <c r="E26" s="46">
        <v>25.4345</v>
      </c>
      <c r="F26" s="47">
        <v>0</v>
      </c>
      <c r="G26" s="48">
        <f>ROUND(E26*F26,2)</f>
        <v>0</v>
      </c>
      <c r="H26" s="47">
        <v>0</v>
      </c>
      <c r="I26" s="48">
        <f>ROUND(E26*H26,2)</f>
        <v>0</v>
      </c>
      <c r="J26" s="47">
        <v>1062</v>
      </c>
      <c r="K26" s="48">
        <f>ROUND(E26*J26,2)</f>
        <v>27011.439999999999</v>
      </c>
      <c r="L26" s="48">
        <v>21</v>
      </c>
      <c r="M26" s="48">
        <f>G26*(1+L26/100)</f>
        <v>0</v>
      </c>
      <c r="N26" s="46">
        <v>1.63</v>
      </c>
      <c r="O26" s="46">
        <f>ROUND(E26*N26,2)</f>
        <v>41.46</v>
      </c>
      <c r="P26" s="46">
        <v>0</v>
      </c>
      <c r="Q26" s="46">
        <f>ROUND(E26*P26,2)</f>
        <v>0</v>
      </c>
      <c r="R26" s="48"/>
      <c r="S26" s="48" t="s">
        <v>151</v>
      </c>
      <c r="T26" s="49" t="s">
        <v>151</v>
      </c>
      <c r="U26" s="34">
        <v>0.92</v>
      </c>
      <c r="V26" s="34">
        <f>ROUND(E26*U26,2)</f>
        <v>23.4</v>
      </c>
      <c r="W26" s="34"/>
      <c r="X26" s="34" t="s">
        <v>173</v>
      </c>
      <c r="Y26" s="24"/>
      <c r="Z26" s="24"/>
      <c r="AA26" s="24"/>
      <c r="AB26" s="24"/>
      <c r="AC26" s="24"/>
      <c r="AD26" s="24"/>
      <c r="AE26" s="24"/>
      <c r="AF26" s="24"/>
      <c r="AG26" s="24" t="s">
        <v>174</v>
      </c>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outlineLevel="1" x14ac:dyDescent="0.2">
      <c r="A27" s="31"/>
      <c r="B27" s="32"/>
      <c r="C27" s="71" t="s">
        <v>9559</v>
      </c>
      <c r="D27" s="64"/>
      <c r="E27" s="65">
        <v>19.16</v>
      </c>
      <c r="F27" s="34"/>
      <c r="G27" s="34"/>
      <c r="H27" s="34"/>
      <c r="I27" s="34"/>
      <c r="J27" s="34"/>
      <c r="K27" s="34"/>
      <c r="L27" s="34"/>
      <c r="M27" s="34"/>
      <c r="N27" s="33"/>
      <c r="O27" s="33"/>
      <c r="P27" s="33"/>
      <c r="Q27" s="33"/>
      <c r="R27" s="34"/>
      <c r="S27" s="34"/>
      <c r="T27" s="34"/>
      <c r="U27" s="34"/>
      <c r="V27" s="34"/>
      <c r="W27" s="34"/>
      <c r="X27" s="34"/>
      <c r="Y27" s="24"/>
      <c r="Z27" s="24"/>
      <c r="AA27" s="24"/>
      <c r="AB27" s="24"/>
      <c r="AC27" s="24"/>
      <c r="AD27" s="24"/>
      <c r="AE27" s="24"/>
      <c r="AF27" s="24"/>
      <c r="AG27" s="24" t="s">
        <v>176</v>
      </c>
      <c r="AH27" s="24">
        <v>0</v>
      </c>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outlineLevel="1" x14ac:dyDescent="0.2">
      <c r="A28" s="31"/>
      <c r="B28" s="32"/>
      <c r="C28" s="71" t="s">
        <v>9560</v>
      </c>
      <c r="D28" s="64"/>
      <c r="E28" s="65">
        <v>6.28</v>
      </c>
      <c r="F28" s="34"/>
      <c r="G28" s="34"/>
      <c r="H28" s="34"/>
      <c r="I28" s="34"/>
      <c r="J28" s="34"/>
      <c r="K28" s="34"/>
      <c r="L28" s="34"/>
      <c r="M28" s="34"/>
      <c r="N28" s="33"/>
      <c r="O28" s="33"/>
      <c r="P28" s="33"/>
      <c r="Q28" s="33"/>
      <c r="R28" s="34"/>
      <c r="S28" s="34"/>
      <c r="T28" s="34"/>
      <c r="U28" s="34"/>
      <c r="V28" s="34"/>
      <c r="W28" s="34"/>
      <c r="X28" s="34"/>
      <c r="Y28" s="24"/>
      <c r="Z28" s="24"/>
      <c r="AA28" s="24"/>
      <c r="AB28" s="24"/>
      <c r="AC28" s="24"/>
      <c r="AD28" s="24"/>
      <c r="AE28" s="24"/>
      <c r="AF28" s="24"/>
      <c r="AG28" s="24" t="s">
        <v>176</v>
      </c>
      <c r="AH28" s="24">
        <v>0</v>
      </c>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outlineLevel="1" x14ac:dyDescent="0.2">
      <c r="A29" s="43">
        <v>8</v>
      </c>
      <c r="B29" s="44" t="s">
        <v>249</v>
      </c>
      <c r="C29" s="59" t="s">
        <v>250</v>
      </c>
      <c r="D29" s="45" t="s">
        <v>172</v>
      </c>
      <c r="E29" s="46">
        <v>220.03800000000001</v>
      </c>
      <c r="F29" s="47">
        <v>0</v>
      </c>
      <c r="G29" s="48">
        <f>ROUND(E29*F29,2)</f>
        <v>0</v>
      </c>
      <c r="H29" s="47">
        <v>0</v>
      </c>
      <c r="I29" s="48">
        <f>ROUND(E29*H29,2)</f>
        <v>0</v>
      </c>
      <c r="J29" s="47">
        <v>37.799999999999997</v>
      </c>
      <c r="K29" s="48">
        <f>ROUND(E29*J29,2)</f>
        <v>8317.44</v>
      </c>
      <c r="L29" s="48">
        <v>21</v>
      </c>
      <c r="M29" s="48">
        <f>G29*(1+L29/100)</f>
        <v>0</v>
      </c>
      <c r="N29" s="46">
        <v>1.8000000000000001E-4</v>
      </c>
      <c r="O29" s="46">
        <f>ROUND(E29*N29,2)</f>
        <v>0.04</v>
      </c>
      <c r="P29" s="46">
        <v>0</v>
      </c>
      <c r="Q29" s="46">
        <f>ROUND(E29*P29,2)</f>
        <v>0</v>
      </c>
      <c r="R29" s="48"/>
      <c r="S29" s="48" t="s">
        <v>151</v>
      </c>
      <c r="T29" s="49" t="s">
        <v>151</v>
      </c>
      <c r="U29" s="34">
        <v>7.4999999999999997E-2</v>
      </c>
      <c r="V29" s="34">
        <f>ROUND(E29*U29,2)</f>
        <v>16.5</v>
      </c>
      <c r="W29" s="34"/>
      <c r="X29" s="34" t="s">
        <v>173</v>
      </c>
      <c r="Y29" s="24"/>
      <c r="Z29" s="24"/>
      <c r="AA29" s="24"/>
      <c r="AB29" s="24"/>
      <c r="AC29" s="24"/>
      <c r="AD29" s="24"/>
      <c r="AE29" s="24"/>
      <c r="AF29" s="24"/>
      <c r="AG29" s="24" t="s">
        <v>174</v>
      </c>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outlineLevel="1" x14ac:dyDescent="0.2">
      <c r="A30" s="31"/>
      <c r="B30" s="32"/>
      <c r="C30" s="71" t="s">
        <v>9561</v>
      </c>
      <c r="D30" s="64"/>
      <c r="E30" s="65">
        <v>165.73</v>
      </c>
      <c r="F30" s="34"/>
      <c r="G30" s="34"/>
      <c r="H30" s="34"/>
      <c r="I30" s="34"/>
      <c r="J30" s="34"/>
      <c r="K30" s="34"/>
      <c r="L30" s="34"/>
      <c r="M30" s="34"/>
      <c r="N30" s="33"/>
      <c r="O30" s="33"/>
      <c r="P30" s="33"/>
      <c r="Q30" s="33"/>
      <c r="R30" s="34"/>
      <c r="S30" s="34"/>
      <c r="T30" s="34"/>
      <c r="U30" s="34"/>
      <c r="V30" s="34"/>
      <c r="W30" s="34"/>
      <c r="X30" s="34"/>
      <c r="Y30" s="24"/>
      <c r="Z30" s="24"/>
      <c r="AA30" s="24"/>
      <c r="AB30" s="24"/>
      <c r="AC30" s="24"/>
      <c r="AD30" s="24"/>
      <c r="AE30" s="24"/>
      <c r="AF30" s="24"/>
      <c r="AG30" s="24" t="s">
        <v>176</v>
      </c>
      <c r="AH30" s="24">
        <v>0</v>
      </c>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outlineLevel="1" x14ac:dyDescent="0.2">
      <c r="A31" s="31"/>
      <c r="B31" s="32"/>
      <c r="C31" s="71" t="s">
        <v>9562</v>
      </c>
      <c r="D31" s="64"/>
      <c r="E31" s="65">
        <v>54.31</v>
      </c>
      <c r="F31" s="34"/>
      <c r="G31" s="34"/>
      <c r="H31" s="34"/>
      <c r="I31" s="34"/>
      <c r="J31" s="34"/>
      <c r="K31" s="34"/>
      <c r="L31" s="34"/>
      <c r="M31" s="34"/>
      <c r="N31" s="33"/>
      <c r="O31" s="33"/>
      <c r="P31" s="33"/>
      <c r="Q31" s="33"/>
      <c r="R31" s="34"/>
      <c r="S31" s="34"/>
      <c r="T31" s="34"/>
      <c r="U31" s="34"/>
      <c r="V31" s="34"/>
      <c r="W31" s="34"/>
      <c r="X31" s="34"/>
      <c r="Y31" s="24"/>
      <c r="Z31" s="24"/>
      <c r="AA31" s="24"/>
      <c r="AB31" s="24"/>
      <c r="AC31" s="24"/>
      <c r="AD31" s="24"/>
      <c r="AE31" s="24"/>
      <c r="AF31" s="24"/>
      <c r="AG31" s="24" t="s">
        <v>176</v>
      </c>
      <c r="AH31" s="24">
        <v>0</v>
      </c>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ht="22.5" outlineLevel="1" x14ac:dyDescent="0.2">
      <c r="A32" s="43">
        <v>9</v>
      </c>
      <c r="B32" s="44" t="s">
        <v>386</v>
      </c>
      <c r="C32" s="59" t="s">
        <v>387</v>
      </c>
      <c r="D32" s="45" t="s">
        <v>172</v>
      </c>
      <c r="E32" s="46">
        <v>253.0437</v>
      </c>
      <c r="F32" s="47">
        <v>0</v>
      </c>
      <c r="G32" s="48">
        <f>ROUND(E32*F32,2)</f>
        <v>0</v>
      </c>
      <c r="H32" s="47">
        <v>52.8</v>
      </c>
      <c r="I32" s="48">
        <f>ROUND(E32*H32,2)</f>
        <v>13360.71</v>
      </c>
      <c r="J32" s="47">
        <v>0</v>
      </c>
      <c r="K32" s="48">
        <f>ROUND(E32*J32,2)</f>
        <v>0</v>
      </c>
      <c r="L32" s="48">
        <v>21</v>
      </c>
      <c r="M32" s="48">
        <f>G32*(1+L32/100)</f>
        <v>0</v>
      </c>
      <c r="N32" s="46">
        <v>2.9999999999999997E-4</v>
      </c>
      <c r="O32" s="46">
        <f>ROUND(E32*N32,2)</f>
        <v>0.08</v>
      </c>
      <c r="P32" s="46">
        <v>0</v>
      </c>
      <c r="Q32" s="46">
        <f>ROUND(E32*P32,2)</f>
        <v>0</v>
      </c>
      <c r="R32" s="48" t="s">
        <v>388</v>
      </c>
      <c r="S32" s="48" t="s">
        <v>151</v>
      </c>
      <c r="T32" s="49" t="s">
        <v>151</v>
      </c>
      <c r="U32" s="34">
        <v>0</v>
      </c>
      <c r="V32" s="34">
        <f>ROUND(E32*U32,2)</f>
        <v>0</v>
      </c>
      <c r="W32" s="34"/>
      <c r="X32" s="34" t="s">
        <v>389</v>
      </c>
      <c r="Y32" s="24"/>
      <c r="Z32" s="24"/>
      <c r="AA32" s="24"/>
      <c r="AB32" s="24"/>
      <c r="AC32" s="24"/>
      <c r="AD32" s="24"/>
      <c r="AE32" s="24"/>
      <c r="AF32" s="24"/>
      <c r="AG32" s="24" t="s">
        <v>390</v>
      </c>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outlineLevel="1" x14ac:dyDescent="0.2">
      <c r="A33" s="31"/>
      <c r="B33" s="32"/>
      <c r="C33" s="71" t="s">
        <v>9563</v>
      </c>
      <c r="D33" s="64"/>
      <c r="E33" s="65">
        <v>220.04</v>
      </c>
      <c r="F33" s="34"/>
      <c r="G33" s="34"/>
      <c r="H33" s="34"/>
      <c r="I33" s="34"/>
      <c r="J33" s="34"/>
      <c r="K33" s="34"/>
      <c r="L33" s="34"/>
      <c r="M33" s="34"/>
      <c r="N33" s="33"/>
      <c r="O33" s="33"/>
      <c r="P33" s="33"/>
      <c r="Q33" s="33"/>
      <c r="R33" s="34"/>
      <c r="S33" s="34"/>
      <c r="T33" s="34"/>
      <c r="U33" s="34"/>
      <c r="V33" s="34"/>
      <c r="W33" s="34"/>
      <c r="X33" s="34"/>
      <c r="Y33" s="24"/>
      <c r="Z33" s="24"/>
      <c r="AA33" s="24"/>
      <c r="AB33" s="24"/>
      <c r="AC33" s="24"/>
      <c r="AD33" s="24"/>
      <c r="AE33" s="24"/>
      <c r="AF33" s="24"/>
      <c r="AG33" s="24" t="s">
        <v>176</v>
      </c>
      <c r="AH33" s="24">
        <v>5</v>
      </c>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outlineLevel="1" x14ac:dyDescent="0.2">
      <c r="A34" s="31"/>
      <c r="B34" s="32"/>
      <c r="C34" s="72" t="s">
        <v>392</v>
      </c>
      <c r="D34" s="66"/>
      <c r="E34" s="67">
        <v>33.01</v>
      </c>
      <c r="F34" s="34"/>
      <c r="G34" s="34"/>
      <c r="H34" s="34"/>
      <c r="I34" s="34"/>
      <c r="J34" s="34"/>
      <c r="K34" s="34"/>
      <c r="L34" s="34"/>
      <c r="M34" s="34"/>
      <c r="N34" s="33"/>
      <c r="O34" s="33"/>
      <c r="P34" s="33"/>
      <c r="Q34" s="33"/>
      <c r="R34" s="34"/>
      <c r="S34" s="34"/>
      <c r="T34" s="34"/>
      <c r="U34" s="34"/>
      <c r="V34" s="34"/>
      <c r="W34" s="34"/>
      <c r="X34" s="34"/>
      <c r="Y34" s="24"/>
      <c r="Z34" s="24"/>
      <c r="AA34" s="24"/>
      <c r="AB34" s="24"/>
      <c r="AC34" s="24"/>
      <c r="AD34" s="24"/>
      <c r="AE34" s="24"/>
      <c r="AF34" s="24"/>
      <c r="AG34" s="24" t="s">
        <v>176</v>
      </c>
      <c r="AH34" s="24">
        <v>4</v>
      </c>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
      <c r="A35" s="36" t="s">
        <v>148</v>
      </c>
      <c r="B35" s="37" t="s">
        <v>38</v>
      </c>
      <c r="C35" s="58" t="s">
        <v>39</v>
      </c>
      <c r="D35" s="38"/>
      <c r="E35" s="39"/>
      <c r="F35" s="40"/>
      <c r="G35" s="40">
        <f>SUMIF(AG36:AG40,"&lt;&gt;NOR",G36:G40)</f>
        <v>0</v>
      </c>
      <c r="H35" s="40"/>
      <c r="I35" s="40">
        <f>SUM(I36:I40)</f>
        <v>0</v>
      </c>
      <c r="J35" s="40"/>
      <c r="K35" s="40">
        <f>SUM(K36:K40)</f>
        <v>18728.48</v>
      </c>
      <c r="L35" s="40"/>
      <c r="M35" s="40">
        <f>SUM(M36:M40)</f>
        <v>0</v>
      </c>
      <c r="N35" s="39"/>
      <c r="O35" s="39">
        <f>SUM(O36:O40)</f>
        <v>8.41</v>
      </c>
      <c r="P35" s="39"/>
      <c r="Q35" s="39">
        <f>SUM(Q36:Q40)</f>
        <v>0</v>
      </c>
      <c r="R35" s="40"/>
      <c r="S35" s="40"/>
      <c r="T35" s="41"/>
      <c r="U35" s="35"/>
      <c r="V35" s="35">
        <f>SUM(V36:V40)</f>
        <v>12.84</v>
      </c>
      <c r="W35" s="35"/>
      <c r="X35" s="35"/>
      <c r="AG35" t="s">
        <v>149</v>
      </c>
    </row>
    <row r="36" spans="1:60" ht="33.75" outlineLevel="1" x14ac:dyDescent="0.2">
      <c r="A36" s="43">
        <v>10</v>
      </c>
      <c r="B36" s="44" t="s">
        <v>1120</v>
      </c>
      <c r="C36" s="59" t="s">
        <v>1121</v>
      </c>
      <c r="D36" s="45" t="s">
        <v>179</v>
      </c>
      <c r="E36" s="46">
        <v>2.9575</v>
      </c>
      <c r="F36" s="47">
        <v>0</v>
      </c>
      <c r="G36" s="48">
        <f>ROUND(E36*F36,2)</f>
        <v>0</v>
      </c>
      <c r="H36" s="47">
        <v>0</v>
      </c>
      <c r="I36" s="48">
        <f>ROUND(E36*H36,2)</f>
        <v>0</v>
      </c>
      <c r="J36" s="47">
        <v>3330</v>
      </c>
      <c r="K36" s="48">
        <f>ROUND(E36*J36,2)</f>
        <v>9848.48</v>
      </c>
      <c r="L36" s="48">
        <v>21</v>
      </c>
      <c r="M36" s="48">
        <f>G36*(1+L36/100)</f>
        <v>0</v>
      </c>
      <c r="N36" s="46">
        <v>2.5</v>
      </c>
      <c r="O36" s="46">
        <f>ROUND(E36*N36,2)</f>
        <v>7.39</v>
      </c>
      <c r="P36" s="46">
        <v>0</v>
      </c>
      <c r="Q36" s="46">
        <f>ROUND(E36*P36,2)</f>
        <v>0</v>
      </c>
      <c r="R36" s="48"/>
      <c r="S36" s="48" t="s">
        <v>151</v>
      </c>
      <c r="T36" s="49" t="s">
        <v>151</v>
      </c>
      <c r="U36" s="34">
        <v>1.4490000000000001</v>
      </c>
      <c r="V36" s="34">
        <f>ROUND(E36*U36,2)</f>
        <v>4.29</v>
      </c>
      <c r="W36" s="34"/>
      <c r="X36" s="34" t="s">
        <v>173</v>
      </c>
      <c r="Y36" s="24"/>
      <c r="Z36" s="24"/>
      <c r="AA36" s="24"/>
      <c r="AB36" s="24"/>
      <c r="AC36" s="24"/>
      <c r="AD36" s="24"/>
      <c r="AE36" s="24"/>
      <c r="AF36" s="24"/>
      <c r="AG36" s="24" t="s">
        <v>174</v>
      </c>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outlineLevel="1" x14ac:dyDescent="0.2">
      <c r="A37" s="31"/>
      <c r="B37" s="32"/>
      <c r="C37" s="71" t="s">
        <v>9564</v>
      </c>
      <c r="D37" s="64"/>
      <c r="E37" s="65">
        <v>2.23</v>
      </c>
      <c r="F37" s="34"/>
      <c r="G37" s="34"/>
      <c r="H37" s="34"/>
      <c r="I37" s="34"/>
      <c r="J37" s="34"/>
      <c r="K37" s="34"/>
      <c r="L37" s="34"/>
      <c r="M37" s="34"/>
      <c r="N37" s="33"/>
      <c r="O37" s="33"/>
      <c r="P37" s="33"/>
      <c r="Q37" s="33"/>
      <c r="R37" s="34"/>
      <c r="S37" s="34"/>
      <c r="T37" s="34"/>
      <c r="U37" s="34"/>
      <c r="V37" s="34"/>
      <c r="W37" s="34"/>
      <c r="X37" s="34"/>
      <c r="Y37" s="24"/>
      <c r="Z37" s="24"/>
      <c r="AA37" s="24"/>
      <c r="AB37" s="24"/>
      <c r="AC37" s="24"/>
      <c r="AD37" s="24"/>
      <c r="AE37" s="24"/>
      <c r="AF37" s="24"/>
      <c r="AG37" s="24" t="s">
        <v>176</v>
      </c>
      <c r="AH37" s="24">
        <v>0</v>
      </c>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outlineLevel="1" x14ac:dyDescent="0.2">
      <c r="A38" s="31"/>
      <c r="B38" s="32"/>
      <c r="C38" s="71" t="s">
        <v>9565</v>
      </c>
      <c r="D38" s="64"/>
      <c r="E38" s="65">
        <v>0.73</v>
      </c>
      <c r="F38" s="34"/>
      <c r="G38" s="34"/>
      <c r="H38" s="34"/>
      <c r="I38" s="34"/>
      <c r="J38" s="34"/>
      <c r="K38" s="34"/>
      <c r="L38" s="34"/>
      <c r="M38" s="34"/>
      <c r="N38" s="33"/>
      <c r="O38" s="33"/>
      <c r="P38" s="33"/>
      <c r="Q38" s="33"/>
      <c r="R38" s="34"/>
      <c r="S38" s="34"/>
      <c r="T38" s="34"/>
      <c r="U38" s="34"/>
      <c r="V38" s="34"/>
      <c r="W38" s="34"/>
      <c r="X38" s="34"/>
      <c r="Y38" s="24"/>
      <c r="Z38" s="24"/>
      <c r="AA38" s="24"/>
      <c r="AB38" s="24"/>
      <c r="AC38" s="24"/>
      <c r="AD38" s="24"/>
      <c r="AE38" s="24"/>
      <c r="AF38" s="24"/>
      <c r="AG38" s="24" t="s">
        <v>176</v>
      </c>
      <c r="AH38" s="24">
        <v>0</v>
      </c>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outlineLevel="1" x14ac:dyDescent="0.2">
      <c r="A39" s="43">
        <v>11</v>
      </c>
      <c r="B39" s="44" t="s">
        <v>9566</v>
      </c>
      <c r="C39" s="59" t="s">
        <v>9567</v>
      </c>
      <c r="D39" s="45" t="s">
        <v>9568</v>
      </c>
      <c r="E39" s="46">
        <v>1.5</v>
      </c>
      <c r="F39" s="47">
        <v>0</v>
      </c>
      <c r="G39" s="48">
        <f>ROUND(E39*F39,2)</f>
        <v>0</v>
      </c>
      <c r="H39" s="47">
        <v>0</v>
      </c>
      <c r="I39" s="48">
        <f>ROUND(E39*H39,2)</f>
        <v>0</v>
      </c>
      <c r="J39" s="47">
        <v>5920</v>
      </c>
      <c r="K39" s="48">
        <f>ROUND(E39*J39,2)</f>
        <v>8880</v>
      </c>
      <c r="L39" s="48">
        <v>21</v>
      </c>
      <c r="M39" s="48">
        <f>G39*(1+L39/100)</f>
        <v>0</v>
      </c>
      <c r="N39" s="46">
        <v>0.68281999999999998</v>
      </c>
      <c r="O39" s="46">
        <f>ROUND(E39*N39,2)</f>
        <v>1.02</v>
      </c>
      <c r="P39" s="46">
        <v>0</v>
      </c>
      <c r="Q39" s="46">
        <f>ROUND(E39*P39,2)</f>
        <v>0</v>
      </c>
      <c r="R39" s="48"/>
      <c r="S39" s="48" t="s">
        <v>151</v>
      </c>
      <c r="T39" s="49" t="s">
        <v>151</v>
      </c>
      <c r="U39" s="34">
        <v>5.6997499999999999</v>
      </c>
      <c r="V39" s="34">
        <f>ROUND(E39*U39,2)</f>
        <v>8.5500000000000007</v>
      </c>
      <c r="W39" s="34"/>
      <c r="X39" s="34" t="s">
        <v>240</v>
      </c>
      <c r="Y39" s="24"/>
      <c r="Z39" s="24"/>
      <c r="AA39" s="24"/>
      <c r="AB39" s="24"/>
      <c r="AC39" s="24"/>
      <c r="AD39" s="24"/>
      <c r="AE39" s="24"/>
      <c r="AF39" s="24"/>
      <c r="AG39" s="24" t="s">
        <v>241</v>
      </c>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outlineLevel="1" x14ac:dyDescent="0.2">
      <c r="A40" s="31"/>
      <c r="B40" s="32"/>
      <c r="C40" s="71" t="s">
        <v>9569</v>
      </c>
      <c r="D40" s="64"/>
      <c r="E40" s="65">
        <v>1.5</v>
      </c>
      <c r="F40" s="34"/>
      <c r="G40" s="34"/>
      <c r="H40" s="34"/>
      <c r="I40" s="34"/>
      <c r="J40" s="34"/>
      <c r="K40" s="34"/>
      <c r="L40" s="34"/>
      <c r="M40" s="34"/>
      <c r="N40" s="33"/>
      <c r="O40" s="33"/>
      <c r="P40" s="33"/>
      <c r="Q40" s="33"/>
      <c r="R40" s="34"/>
      <c r="S40" s="34"/>
      <c r="T40" s="34"/>
      <c r="U40" s="34"/>
      <c r="V40" s="34"/>
      <c r="W40" s="34"/>
      <c r="X40" s="34"/>
      <c r="Y40" s="24"/>
      <c r="Z40" s="24"/>
      <c r="AA40" s="24"/>
      <c r="AB40" s="24"/>
      <c r="AC40" s="24"/>
      <c r="AD40" s="24"/>
      <c r="AE40" s="24"/>
      <c r="AF40" s="24"/>
      <c r="AG40" s="24" t="s">
        <v>176</v>
      </c>
      <c r="AH40" s="24">
        <v>0</v>
      </c>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x14ac:dyDescent="0.2">
      <c r="A41" s="36" t="s">
        <v>148</v>
      </c>
      <c r="B41" s="37" t="s">
        <v>40</v>
      </c>
      <c r="C41" s="58" t="s">
        <v>41</v>
      </c>
      <c r="D41" s="38"/>
      <c r="E41" s="39"/>
      <c r="F41" s="40"/>
      <c r="G41" s="40">
        <f>SUMIF(AG42:AG77,"&lt;&gt;NOR",G42:G77)</f>
        <v>0</v>
      </c>
      <c r="H41" s="40"/>
      <c r="I41" s="40">
        <f>SUM(I42:I77)</f>
        <v>341628.85</v>
      </c>
      <c r="J41" s="40"/>
      <c r="K41" s="40">
        <f>SUM(K42:K77)</f>
        <v>496870.31000000006</v>
      </c>
      <c r="L41" s="40"/>
      <c r="M41" s="40">
        <f>SUM(M42:M77)</f>
        <v>0</v>
      </c>
      <c r="N41" s="39"/>
      <c r="O41" s="39">
        <f>SUM(O42:O77)</f>
        <v>665.87999999999988</v>
      </c>
      <c r="P41" s="39"/>
      <c r="Q41" s="39">
        <f>SUM(Q42:Q77)</f>
        <v>0</v>
      </c>
      <c r="R41" s="40"/>
      <c r="S41" s="40"/>
      <c r="T41" s="41"/>
      <c r="U41" s="35"/>
      <c r="V41" s="35">
        <f>SUM(V42:V77)</f>
        <v>461.40999999999997</v>
      </c>
      <c r="W41" s="35"/>
      <c r="X41" s="35"/>
      <c r="AG41" t="s">
        <v>149</v>
      </c>
    </row>
    <row r="42" spans="1:60" ht="22.5" outlineLevel="1" x14ac:dyDescent="0.2">
      <c r="A42" s="43">
        <v>12</v>
      </c>
      <c r="B42" s="44" t="s">
        <v>1140</v>
      </c>
      <c r="C42" s="59" t="s">
        <v>1141</v>
      </c>
      <c r="D42" s="45" t="s">
        <v>172</v>
      </c>
      <c r="E42" s="46">
        <v>405.51</v>
      </c>
      <c r="F42" s="47">
        <v>0</v>
      </c>
      <c r="G42" s="48">
        <f>ROUND(E42*F42,2)</f>
        <v>0</v>
      </c>
      <c r="H42" s="47">
        <v>0</v>
      </c>
      <c r="I42" s="48">
        <f>ROUND(E42*H42,2)</f>
        <v>0</v>
      </c>
      <c r="J42" s="47">
        <v>165</v>
      </c>
      <c r="K42" s="48">
        <f>ROUND(E42*J42,2)</f>
        <v>66909.149999999994</v>
      </c>
      <c r="L42" s="48">
        <v>21</v>
      </c>
      <c r="M42" s="48">
        <f>G42*(1+L42/100)</f>
        <v>0</v>
      </c>
      <c r="N42" s="46">
        <v>0.378</v>
      </c>
      <c r="O42" s="46">
        <f>ROUND(E42*N42,2)</f>
        <v>153.28</v>
      </c>
      <c r="P42" s="46">
        <v>0</v>
      </c>
      <c r="Q42" s="46">
        <f>ROUND(E42*P42,2)</f>
        <v>0</v>
      </c>
      <c r="R42" s="48"/>
      <c r="S42" s="48" t="s">
        <v>151</v>
      </c>
      <c r="T42" s="49" t="s">
        <v>151</v>
      </c>
      <c r="U42" s="34">
        <v>2.5999999999999999E-2</v>
      </c>
      <c r="V42" s="34">
        <f>ROUND(E42*U42,2)</f>
        <v>10.54</v>
      </c>
      <c r="W42" s="34"/>
      <c r="X42" s="34" t="s">
        <v>173</v>
      </c>
      <c r="Y42" s="24"/>
      <c r="Z42" s="24"/>
      <c r="AA42" s="24"/>
      <c r="AB42" s="24"/>
      <c r="AC42" s="24"/>
      <c r="AD42" s="24"/>
      <c r="AE42" s="24"/>
      <c r="AF42" s="24"/>
      <c r="AG42" s="24" t="s">
        <v>174</v>
      </c>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outlineLevel="1" x14ac:dyDescent="0.2">
      <c r="A43" s="31"/>
      <c r="B43" s="32"/>
      <c r="C43" s="71" t="s">
        <v>9570</v>
      </c>
      <c r="D43" s="64"/>
      <c r="E43" s="65">
        <v>315.52999999999997</v>
      </c>
      <c r="F43" s="34"/>
      <c r="G43" s="34"/>
      <c r="H43" s="34"/>
      <c r="I43" s="34"/>
      <c r="J43" s="34"/>
      <c r="K43" s="34"/>
      <c r="L43" s="34"/>
      <c r="M43" s="34"/>
      <c r="N43" s="33"/>
      <c r="O43" s="33"/>
      <c r="P43" s="33"/>
      <c r="Q43" s="33"/>
      <c r="R43" s="34"/>
      <c r="S43" s="34"/>
      <c r="T43" s="34"/>
      <c r="U43" s="34"/>
      <c r="V43" s="34"/>
      <c r="W43" s="34"/>
      <c r="X43" s="34"/>
      <c r="Y43" s="24"/>
      <c r="Z43" s="24"/>
      <c r="AA43" s="24"/>
      <c r="AB43" s="24"/>
      <c r="AC43" s="24"/>
      <c r="AD43" s="24"/>
      <c r="AE43" s="24"/>
      <c r="AF43" s="24"/>
      <c r="AG43" s="24" t="s">
        <v>176</v>
      </c>
      <c r="AH43" s="24">
        <v>0</v>
      </c>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outlineLevel="1" x14ac:dyDescent="0.2">
      <c r="A44" s="31"/>
      <c r="B44" s="32"/>
      <c r="C44" s="71" t="s">
        <v>9571</v>
      </c>
      <c r="D44" s="64"/>
      <c r="E44" s="65">
        <v>89.98</v>
      </c>
      <c r="F44" s="34"/>
      <c r="G44" s="34"/>
      <c r="H44" s="34"/>
      <c r="I44" s="34"/>
      <c r="J44" s="34"/>
      <c r="K44" s="34"/>
      <c r="L44" s="34"/>
      <c r="M44" s="34"/>
      <c r="N44" s="33"/>
      <c r="O44" s="33"/>
      <c r="P44" s="33"/>
      <c r="Q44" s="33"/>
      <c r="R44" s="34"/>
      <c r="S44" s="34"/>
      <c r="T44" s="34"/>
      <c r="U44" s="34"/>
      <c r="V44" s="34"/>
      <c r="W44" s="34"/>
      <c r="X44" s="34"/>
      <c r="Y44" s="24"/>
      <c r="Z44" s="24"/>
      <c r="AA44" s="24"/>
      <c r="AB44" s="24"/>
      <c r="AC44" s="24"/>
      <c r="AD44" s="24"/>
      <c r="AE44" s="24"/>
      <c r="AF44" s="24"/>
      <c r="AG44" s="24" t="s">
        <v>176</v>
      </c>
      <c r="AH44" s="24">
        <v>0</v>
      </c>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ht="22.5" outlineLevel="1" x14ac:dyDescent="0.2">
      <c r="A45" s="43">
        <v>13</v>
      </c>
      <c r="B45" s="44" t="s">
        <v>9572</v>
      </c>
      <c r="C45" s="59" t="s">
        <v>9573</v>
      </c>
      <c r="D45" s="45" t="s">
        <v>172</v>
      </c>
      <c r="E45" s="46">
        <v>368.45</v>
      </c>
      <c r="F45" s="47">
        <v>0</v>
      </c>
      <c r="G45" s="48">
        <f>ROUND(E45*F45,2)</f>
        <v>0</v>
      </c>
      <c r="H45" s="47">
        <v>0</v>
      </c>
      <c r="I45" s="48">
        <f>ROUND(E45*H45,2)</f>
        <v>0</v>
      </c>
      <c r="J45" s="47">
        <v>263</v>
      </c>
      <c r="K45" s="48">
        <f>ROUND(E45*J45,2)</f>
        <v>96902.35</v>
      </c>
      <c r="L45" s="48">
        <v>21</v>
      </c>
      <c r="M45" s="48">
        <f>G45*(1+L45/100)</f>
        <v>0</v>
      </c>
      <c r="N45" s="46">
        <v>0.55125000000000002</v>
      </c>
      <c r="O45" s="46">
        <f>ROUND(E45*N45,2)</f>
        <v>203.11</v>
      </c>
      <c r="P45" s="46">
        <v>0</v>
      </c>
      <c r="Q45" s="46">
        <f>ROUND(E45*P45,2)</f>
        <v>0</v>
      </c>
      <c r="R45" s="48"/>
      <c r="S45" s="48" t="s">
        <v>151</v>
      </c>
      <c r="T45" s="49" t="s">
        <v>151</v>
      </c>
      <c r="U45" s="34">
        <v>2.7E-2</v>
      </c>
      <c r="V45" s="34">
        <f>ROUND(E45*U45,2)</f>
        <v>9.9499999999999993</v>
      </c>
      <c r="W45" s="34"/>
      <c r="X45" s="34" t="s">
        <v>173</v>
      </c>
      <c r="Y45" s="24"/>
      <c r="Z45" s="24"/>
      <c r="AA45" s="24"/>
      <c r="AB45" s="24"/>
      <c r="AC45" s="24"/>
      <c r="AD45" s="24"/>
      <c r="AE45" s="24"/>
      <c r="AF45" s="24"/>
      <c r="AG45" s="24" t="s">
        <v>174</v>
      </c>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outlineLevel="1" x14ac:dyDescent="0.2">
      <c r="A46" s="31"/>
      <c r="B46" s="32"/>
      <c r="C46" s="71" t="s">
        <v>9574</v>
      </c>
      <c r="D46" s="64"/>
      <c r="E46" s="65">
        <v>27.45</v>
      </c>
      <c r="F46" s="34"/>
      <c r="G46" s="34"/>
      <c r="H46" s="34"/>
      <c r="I46" s="34"/>
      <c r="J46" s="34"/>
      <c r="K46" s="34"/>
      <c r="L46" s="34"/>
      <c r="M46" s="34"/>
      <c r="N46" s="33"/>
      <c r="O46" s="33"/>
      <c r="P46" s="33"/>
      <c r="Q46" s="33"/>
      <c r="R46" s="34"/>
      <c r="S46" s="34"/>
      <c r="T46" s="34"/>
      <c r="U46" s="34"/>
      <c r="V46" s="34"/>
      <c r="W46" s="34"/>
      <c r="X46" s="34"/>
      <c r="Y46" s="24"/>
      <c r="Z46" s="24"/>
      <c r="AA46" s="24"/>
      <c r="AB46" s="24"/>
      <c r="AC46" s="24"/>
      <c r="AD46" s="24"/>
      <c r="AE46" s="24"/>
      <c r="AF46" s="24"/>
      <c r="AG46" s="24" t="s">
        <v>176</v>
      </c>
      <c r="AH46" s="24">
        <v>0</v>
      </c>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outlineLevel="1" x14ac:dyDescent="0.2">
      <c r="A47" s="31"/>
      <c r="B47" s="32"/>
      <c r="C47" s="71" t="s">
        <v>9575</v>
      </c>
      <c r="D47" s="64"/>
      <c r="E47" s="65">
        <v>341</v>
      </c>
      <c r="F47" s="34"/>
      <c r="G47" s="34"/>
      <c r="H47" s="34"/>
      <c r="I47" s="34"/>
      <c r="J47" s="34"/>
      <c r="K47" s="34"/>
      <c r="L47" s="34"/>
      <c r="M47" s="34"/>
      <c r="N47" s="33"/>
      <c r="O47" s="33"/>
      <c r="P47" s="33"/>
      <c r="Q47" s="33"/>
      <c r="R47" s="34"/>
      <c r="S47" s="34"/>
      <c r="T47" s="34"/>
      <c r="U47" s="34"/>
      <c r="V47" s="34"/>
      <c r="W47" s="34"/>
      <c r="X47" s="34"/>
      <c r="Y47" s="24"/>
      <c r="Z47" s="24"/>
      <c r="AA47" s="24"/>
      <c r="AB47" s="24"/>
      <c r="AC47" s="24"/>
      <c r="AD47" s="24"/>
      <c r="AE47" s="24"/>
      <c r="AF47" s="24"/>
      <c r="AG47" s="24" t="s">
        <v>176</v>
      </c>
      <c r="AH47" s="24">
        <v>0</v>
      </c>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ht="22.5" outlineLevel="1" x14ac:dyDescent="0.2">
      <c r="A48" s="43">
        <v>14</v>
      </c>
      <c r="B48" s="44" t="s">
        <v>9576</v>
      </c>
      <c r="C48" s="59" t="s">
        <v>9577</v>
      </c>
      <c r="D48" s="45" t="s">
        <v>172</v>
      </c>
      <c r="E48" s="46">
        <v>315.52999999999997</v>
      </c>
      <c r="F48" s="47">
        <v>0</v>
      </c>
      <c r="G48" s="48">
        <f>ROUND(E48*F48,2)</f>
        <v>0</v>
      </c>
      <c r="H48" s="47">
        <v>0</v>
      </c>
      <c r="I48" s="48">
        <f>ROUND(E48*H48,2)</f>
        <v>0</v>
      </c>
      <c r="J48" s="47">
        <v>226.5</v>
      </c>
      <c r="K48" s="48">
        <f>ROUND(E48*J48,2)</f>
        <v>71467.55</v>
      </c>
      <c r="L48" s="48">
        <v>21</v>
      </c>
      <c r="M48" s="48">
        <f>G48*(1+L48/100)</f>
        <v>0</v>
      </c>
      <c r="N48" s="46">
        <v>0.36834</v>
      </c>
      <c r="O48" s="46">
        <f>ROUND(E48*N48,2)</f>
        <v>116.22</v>
      </c>
      <c r="P48" s="46">
        <v>0</v>
      </c>
      <c r="Q48" s="46">
        <f>ROUND(E48*P48,2)</f>
        <v>0</v>
      </c>
      <c r="R48" s="48"/>
      <c r="S48" s="48" t="s">
        <v>151</v>
      </c>
      <c r="T48" s="49" t="s">
        <v>151</v>
      </c>
      <c r="U48" s="34">
        <v>3.3000000000000002E-2</v>
      </c>
      <c r="V48" s="34">
        <f>ROUND(E48*U48,2)</f>
        <v>10.41</v>
      </c>
      <c r="W48" s="34"/>
      <c r="X48" s="34" t="s">
        <v>173</v>
      </c>
      <c r="Y48" s="24"/>
      <c r="Z48" s="24"/>
      <c r="AA48" s="24"/>
      <c r="AB48" s="24"/>
      <c r="AC48" s="24"/>
      <c r="AD48" s="24"/>
      <c r="AE48" s="24"/>
      <c r="AF48" s="24"/>
      <c r="AG48" s="24" t="s">
        <v>174</v>
      </c>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outlineLevel="1" x14ac:dyDescent="0.2">
      <c r="A49" s="31"/>
      <c r="B49" s="32"/>
      <c r="C49" s="71" t="s">
        <v>9570</v>
      </c>
      <c r="D49" s="64"/>
      <c r="E49" s="65">
        <v>315.52999999999997</v>
      </c>
      <c r="F49" s="34"/>
      <c r="G49" s="34"/>
      <c r="H49" s="34"/>
      <c r="I49" s="34"/>
      <c r="J49" s="34"/>
      <c r="K49" s="34"/>
      <c r="L49" s="34"/>
      <c r="M49" s="34"/>
      <c r="N49" s="33"/>
      <c r="O49" s="33"/>
      <c r="P49" s="33"/>
      <c r="Q49" s="33"/>
      <c r="R49" s="34"/>
      <c r="S49" s="34"/>
      <c r="T49" s="34"/>
      <c r="U49" s="34"/>
      <c r="V49" s="34"/>
      <c r="W49" s="34"/>
      <c r="X49" s="34"/>
      <c r="Y49" s="24"/>
      <c r="Z49" s="24"/>
      <c r="AA49" s="24"/>
      <c r="AB49" s="24"/>
      <c r="AC49" s="24"/>
      <c r="AD49" s="24"/>
      <c r="AE49" s="24"/>
      <c r="AF49" s="24"/>
      <c r="AG49" s="24" t="s">
        <v>176</v>
      </c>
      <c r="AH49" s="24">
        <v>0</v>
      </c>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outlineLevel="1" x14ac:dyDescent="0.2">
      <c r="A50" s="43">
        <v>15</v>
      </c>
      <c r="B50" s="44" t="s">
        <v>1143</v>
      </c>
      <c r="C50" s="59" t="s">
        <v>1144</v>
      </c>
      <c r="D50" s="45" t="s">
        <v>172</v>
      </c>
      <c r="E50" s="46">
        <v>89.98</v>
      </c>
      <c r="F50" s="47">
        <v>0</v>
      </c>
      <c r="G50" s="48">
        <f>ROUND(E50*F50,2)</f>
        <v>0</v>
      </c>
      <c r="H50" s="47">
        <v>0</v>
      </c>
      <c r="I50" s="48">
        <f>ROUND(E50*H50,2)</f>
        <v>0</v>
      </c>
      <c r="J50" s="47">
        <v>278.5</v>
      </c>
      <c r="K50" s="48">
        <f>ROUND(E50*J50,2)</f>
        <v>25059.43</v>
      </c>
      <c r="L50" s="48">
        <v>21</v>
      </c>
      <c r="M50" s="48">
        <f>G50*(1+L50/100)</f>
        <v>0</v>
      </c>
      <c r="N50" s="46">
        <v>7.3899999999999993E-2</v>
      </c>
      <c r="O50" s="46">
        <f>ROUND(E50*N50,2)</f>
        <v>6.65</v>
      </c>
      <c r="P50" s="46">
        <v>0</v>
      </c>
      <c r="Q50" s="46">
        <f>ROUND(E50*P50,2)</f>
        <v>0</v>
      </c>
      <c r="R50" s="48"/>
      <c r="S50" s="48" t="s">
        <v>151</v>
      </c>
      <c r="T50" s="49" t="s">
        <v>151</v>
      </c>
      <c r="U50" s="34">
        <v>0.45200000000000001</v>
      </c>
      <c r="V50" s="34">
        <f>ROUND(E50*U50,2)</f>
        <v>40.67</v>
      </c>
      <c r="W50" s="34"/>
      <c r="X50" s="34" t="s">
        <v>173</v>
      </c>
      <c r="Y50" s="24"/>
      <c r="Z50" s="24"/>
      <c r="AA50" s="24"/>
      <c r="AB50" s="24"/>
      <c r="AC50" s="24"/>
      <c r="AD50" s="24"/>
      <c r="AE50" s="24"/>
      <c r="AF50" s="24"/>
      <c r="AG50" s="24" t="s">
        <v>174</v>
      </c>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row r="51" spans="1:60" outlineLevel="1" x14ac:dyDescent="0.2">
      <c r="A51" s="31"/>
      <c r="B51" s="32"/>
      <c r="C51" s="71" t="s">
        <v>9571</v>
      </c>
      <c r="D51" s="64"/>
      <c r="E51" s="65">
        <v>89.98</v>
      </c>
      <c r="F51" s="34"/>
      <c r="G51" s="34"/>
      <c r="H51" s="34"/>
      <c r="I51" s="34"/>
      <c r="J51" s="34"/>
      <c r="K51" s="34"/>
      <c r="L51" s="34"/>
      <c r="M51" s="34"/>
      <c r="N51" s="33"/>
      <c r="O51" s="33"/>
      <c r="P51" s="33"/>
      <c r="Q51" s="33"/>
      <c r="R51" s="34"/>
      <c r="S51" s="34"/>
      <c r="T51" s="34"/>
      <c r="U51" s="34"/>
      <c r="V51" s="34"/>
      <c r="W51" s="34"/>
      <c r="X51" s="34"/>
      <c r="Y51" s="24"/>
      <c r="Z51" s="24"/>
      <c r="AA51" s="24"/>
      <c r="AB51" s="24"/>
      <c r="AC51" s="24"/>
      <c r="AD51" s="24"/>
      <c r="AE51" s="24"/>
      <c r="AF51" s="24"/>
      <c r="AG51" s="24" t="s">
        <v>176</v>
      </c>
      <c r="AH51" s="24">
        <v>0</v>
      </c>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row>
    <row r="52" spans="1:60" outlineLevel="1" x14ac:dyDescent="0.2">
      <c r="A52" s="43">
        <v>16</v>
      </c>
      <c r="B52" s="44" t="s">
        <v>9578</v>
      </c>
      <c r="C52" s="59" t="s">
        <v>9579</v>
      </c>
      <c r="D52" s="45" t="s">
        <v>172</v>
      </c>
      <c r="E52" s="46">
        <v>683.98</v>
      </c>
      <c r="F52" s="47">
        <v>0</v>
      </c>
      <c r="G52" s="48">
        <f>ROUND(E52*F52,2)</f>
        <v>0</v>
      </c>
      <c r="H52" s="47">
        <v>0</v>
      </c>
      <c r="I52" s="48">
        <f>ROUND(E52*H52,2)</f>
        <v>0</v>
      </c>
      <c r="J52" s="47">
        <v>292.5</v>
      </c>
      <c r="K52" s="48">
        <f>ROUND(E52*J52,2)</f>
        <v>200064.15</v>
      </c>
      <c r="L52" s="48">
        <v>21</v>
      </c>
      <c r="M52" s="48">
        <f>G52*(1+L52/100)</f>
        <v>0</v>
      </c>
      <c r="N52" s="46">
        <v>7.3899999999999993E-2</v>
      </c>
      <c r="O52" s="46">
        <f>ROUND(E52*N52,2)</f>
        <v>50.55</v>
      </c>
      <c r="P52" s="46">
        <v>0</v>
      </c>
      <c r="Q52" s="46">
        <f>ROUND(E52*P52,2)</f>
        <v>0</v>
      </c>
      <c r="R52" s="48"/>
      <c r="S52" s="48" t="s">
        <v>151</v>
      </c>
      <c r="T52" s="49" t="s">
        <v>151</v>
      </c>
      <c r="U52" s="34">
        <v>0.47799999999999998</v>
      </c>
      <c r="V52" s="34">
        <f>ROUND(E52*U52,2)</f>
        <v>326.94</v>
      </c>
      <c r="W52" s="34"/>
      <c r="X52" s="34" t="s">
        <v>173</v>
      </c>
      <c r="Y52" s="24"/>
      <c r="Z52" s="24"/>
      <c r="AA52" s="24"/>
      <c r="AB52" s="24"/>
      <c r="AC52" s="24"/>
      <c r="AD52" s="24"/>
      <c r="AE52" s="24"/>
      <c r="AF52" s="24"/>
      <c r="AG52" s="24" t="s">
        <v>174</v>
      </c>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row>
    <row r="53" spans="1:60" outlineLevel="1" x14ac:dyDescent="0.2">
      <c r="A53" s="31"/>
      <c r="B53" s="32"/>
      <c r="C53" s="71" t="s">
        <v>9570</v>
      </c>
      <c r="D53" s="64"/>
      <c r="E53" s="65">
        <v>315.52999999999997</v>
      </c>
      <c r="F53" s="34"/>
      <c r="G53" s="34"/>
      <c r="H53" s="34"/>
      <c r="I53" s="34"/>
      <c r="J53" s="34"/>
      <c r="K53" s="34"/>
      <c r="L53" s="34"/>
      <c r="M53" s="34"/>
      <c r="N53" s="33"/>
      <c r="O53" s="33"/>
      <c r="P53" s="33"/>
      <c r="Q53" s="33"/>
      <c r="R53" s="34"/>
      <c r="S53" s="34"/>
      <c r="T53" s="34"/>
      <c r="U53" s="34"/>
      <c r="V53" s="34"/>
      <c r="W53" s="34"/>
      <c r="X53" s="34"/>
      <c r="Y53" s="24"/>
      <c r="Z53" s="24"/>
      <c r="AA53" s="24"/>
      <c r="AB53" s="24"/>
      <c r="AC53" s="24"/>
      <c r="AD53" s="24"/>
      <c r="AE53" s="24"/>
      <c r="AF53" s="24"/>
      <c r="AG53" s="24" t="s">
        <v>176</v>
      </c>
      <c r="AH53" s="24">
        <v>0</v>
      </c>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row>
    <row r="54" spans="1:60" outlineLevel="1" x14ac:dyDescent="0.2">
      <c r="A54" s="31"/>
      <c r="B54" s="32"/>
      <c r="C54" s="71" t="s">
        <v>9574</v>
      </c>
      <c r="D54" s="64"/>
      <c r="E54" s="65">
        <v>27.45</v>
      </c>
      <c r="F54" s="34"/>
      <c r="G54" s="34"/>
      <c r="H54" s="34"/>
      <c r="I54" s="34"/>
      <c r="J54" s="34"/>
      <c r="K54" s="34"/>
      <c r="L54" s="34"/>
      <c r="M54" s="34"/>
      <c r="N54" s="33"/>
      <c r="O54" s="33"/>
      <c r="P54" s="33"/>
      <c r="Q54" s="33"/>
      <c r="R54" s="34"/>
      <c r="S54" s="34"/>
      <c r="T54" s="34"/>
      <c r="U54" s="34"/>
      <c r="V54" s="34"/>
      <c r="W54" s="34"/>
      <c r="X54" s="34"/>
      <c r="Y54" s="24"/>
      <c r="Z54" s="24"/>
      <c r="AA54" s="24"/>
      <c r="AB54" s="24"/>
      <c r="AC54" s="24"/>
      <c r="AD54" s="24"/>
      <c r="AE54" s="24"/>
      <c r="AF54" s="24"/>
      <c r="AG54" s="24" t="s">
        <v>176</v>
      </c>
      <c r="AH54" s="24">
        <v>0</v>
      </c>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row>
    <row r="55" spans="1:60" outlineLevel="1" x14ac:dyDescent="0.2">
      <c r="A55" s="31"/>
      <c r="B55" s="32"/>
      <c r="C55" s="71" t="s">
        <v>9575</v>
      </c>
      <c r="D55" s="64"/>
      <c r="E55" s="65">
        <v>341</v>
      </c>
      <c r="F55" s="34"/>
      <c r="G55" s="34"/>
      <c r="H55" s="34"/>
      <c r="I55" s="34"/>
      <c r="J55" s="34"/>
      <c r="K55" s="34"/>
      <c r="L55" s="34"/>
      <c r="M55" s="34"/>
      <c r="N55" s="33"/>
      <c r="O55" s="33"/>
      <c r="P55" s="33"/>
      <c r="Q55" s="33"/>
      <c r="R55" s="34"/>
      <c r="S55" s="34"/>
      <c r="T55" s="34"/>
      <c r="U55" s="34"/>
      <c r="V55" s="34"/>
      <c r="W55" s="34"/>
      <c r="X55" s="34"/>
      <c r="Y55" s="24"/>
      <c r="Z55" s="24"/>
      <c r="AA55" s="24"/>
      <c r="AB55" s="24"/>
      <c r="AC55" s="24"/>
      <c r="AD55" s="24"/>
      <c r="AE55" s="24"/>
      <c r="AF55" s="24"/>
      <c r="AG55" s="24" t="s">
        <v>176</v>
      </c>
      <c r="AH55" s="24">
        <v>0</v>
      </c>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row>
    <row r="56" spans="1:60" outlineLevel="1" x14ac:dyDescent="0.2">
      <c r="A56" s="43">
        <v>17</v>
      </c>
      <c r="B56" s="44" t="s">
        <v>1146</v>
      </c>
      <c r="C56" s="59" t="s">
        <v>1147</v>
      </c>
      <c r="D56" s="45" t="s">
        <v>373</v>
      </c>
      <c r="E56" s="46">
        <v>66.34</v>
      </c>
      <c r="F56" s="47">
        <v>0</v>
      </c>
      <c r="G56" s="48">
        <f>ROUND(E56*F56,2)</f>
        <v>0</v>
      </c>
      <c r="H56" s="47">
        <v>0</v>
      </c>
      <c r="I56" s="48">
        <f>ROUND(E56*H56,2)</f>
        <v>0</v>
      </c>
      <c r="J56" s="47">
        <v>247.5</v>
      </c>
      <c r="K56" s="48">
        <f>ROUND(E56*J56,2)</f>
        <v>16419.150000000001</v>
      </c>
      <c r="L56" s="48">
        <v>21</v>
      </c>
      <c r="M56" s="48">
        <f>G56*(1+L56/100)</f>
        <v>0</v>
      </c>
      <c r="N56" s="46">
        <v>3.3E-4</v>
      </c>
      <c r="O56" s="46">
        <f>ROUND(E56*N56,2)</f>
        <v>0.02</v>
      </c>
      <c r="P56" s="46">
        <v>0</v>
      </c>
      <c r="Q56" s="46">
        <f>ROUND(E56*P56,2)</f>
        <v>0</v>
      </c>
      <c r="R56" s="48"/>
      <c r="S56" s="48" t="s">
        <v>151</v>
      </c>
      <c r="T56" s="49" t="s">
        <v>151</v>
      </c>
      <c r="U56" s="34">
        <v>0.41</v>
      </c>
      <c r="V56" s="34">
        <f>ROUND(E56*U56,2)</f>
        <v>27.2</v>
      </c>
      <c r="W56" s="34"/>
      <c r="X56" s="34" t="s">
        <v>173</v>
      </c>
      <c r="Y56" s="24"/>
      <c r="Z56" s="24"/>
      <c r="AA56" s="24"/>
      <c r="AB56" s="24"/>
      <c r="AC56" s="24"/>
      <c r="AD56" s="24"/>
      <c r="AE56" s="24"/>
      <c r="AF56" s="24"/>
      <c r="AG56" s="24" t="s">
        <v>174</v>
      </c>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row>
    <row r="57" spans="1:60" outlineLevel="1" x14ac:dyDescent="0.2">
      <c r="A57" s="31"/>
      <c r="B57" s="32"/>
      <c r="C57" s="71" t="s">
        <v>9580</v>
      </c>
      <c r="D57" s="64"/>
      <c r="E57" s="65">
        <v>66.34</v>
      </c>
      <c r="F57" s="34"/>
      <c r="G57" s="34"/>
      <c r="H57" s="34"/>
      <c r="I57" s="34"/>
      <c r="J57" s="34"/>
      <c r="K57" s="34"/>
      <c r="L57" s="34"/>
      <c r="M57" s="34"/>
      <c r="N57" s="33"/>
      <c r="O57" s="33"/>
      <c r="P57" s="33"/>
      <c r="Q57" s="33"/>
      <c r="R57" s="34"/>
      <c r="S57" s="34"/>
      <c r="T57" s="34"/>
      <c r="U57" s="34"/>
      <c r="V57" s="34"/>
      <c r="W57" s="34"/>
      <c r="X57" s="34"/>
      <c r="Y57" s="24"/>
      <c r="Z57" s="24"/>
      <c r="AA57" s="24"/>
      <c r="AB57" s="24"/>
      <c r="AC57" s="24"/>
      <c r="AD57" s="24"/>
      <c r="AE57" s="24"/>
      <c r="AF57" s="24"/>
      <c r="AG57" s="24" t="s">
        <v>176</v>
      </c>
      <c r="AH57" s="24">
        <v>0</v>
      </c>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row>
    <row r="58" spans="1:60" outlineLevel="1" x14ac:dyDescent="0.2">
      <c r="A58" s="43">
        <v>18</v>
      </c>
      <c r="B58" s="44" t="s">
        <v>9581</v>
      </c>
      <c r="C58" s="59" t="s">
        <v>9582</v>
      </c>
      <c r="D58" s="45" t="s">
        <v>373</v>
      </c>
      <c r="E58" s="46">
        <v>64</v>
      </c>
      <c r="F58" s="47">
        <v>0</v>
      </c>
      <c r="G58" s="48">
        <f>ROUND(E58*F58,2)</f>
        <v>0</v>
      </c>
      <c r="H58" s="47">
        <v>0</v>
      </c>
      <c r="I58" s="48">
        <f>ROUND(E58*H58,2)</f>
        <v>0</v>
      </c>
      <c r="J58" s="47">
        <v>261</v>
      </c>
      <c r="K58" s="48">
        <f>ROUND(E58*J58,2)</f>
        <v>16704</v>
      </c>
      <c r="L58" s="48">
        <v>21</v>
      </c>
      <c r="M58" s="48">
        <f>G58*(1+L58/100)</f>
        <v>0</v>
      </c>
      <c r="N58" s="46">
        <v>3.6000000000000002E-4</v>
      </c>
      <c r="O58" s="46">
        <f>ROUND(E58*N58,2)</f>
        <v>0.02</v>
      </c>
      <c r="P58" s="46">
        <v>0</v>
      </c>
      <c r="Q58" s="46">
        <f>ROUND(E58*P58,2)</f>
        <v>0</v>
      </c>
      <c r="R58" s="48"/>
      <c r="S58" s="48" t="s">
        <v>151</v>
      </c>
      <c r="T58" s="49" t="s">
        <v>151</v>
      </c>
      <c r="U58" s="34">
        <v>0.43</v>
      </c>
      <c r="V58" s="34">
        <f>ROUND(E58*U58,2)</f>
        <v>27.52</v>
      </c>
      <c r="W58" s="34"/>
      <c r="X58" s="34" t="s">
        <v>173</v>
      </c>
      <c r="Y58" s="24"/>
      <c r="Z58" s="24"/>
      <c r="AA58" s="24"/>
      <c r="AB58" s="24"/>
      <c r="AC58" s="24"/>
      <c r="AD58" s="24"/>
      <c r="AE58" s="24"/>
      <c r="AF58" s="24"/>
      <c r="AG58" s="24" t="s">
        <v>174</v>
      </c>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row>
    <row r="59" spans="1:60" outlineLevel="1" x14ac:dyDescent="0.2">
      <c r="A59" s="31"/>
      <c r="B59" s="32"/>
      <c r="C59" s="71" t="s">
        <v>9583</v>
      </c>
      <c r="D59" s="64"/>
      <c r="E59" s="65">
        <v>64</v>
      </c>
      <c r="F59" s="34"/>
      <c r="G59" s="34"/>
      <c r="H59" s="34"/>
      <c r="I59" s="34"/>
      <c r="J59" s="34"/>
      <c r="K59" s="34"/>
      <c r="L59" s="34"/>
      <c r="M59" s="34"/>
      <c r="N59" s="33"/>
      <c r="O59" s="33"/>
      <c r="P59" s="33"/>
      <c r="Q59" s="33"/>
      <c r="R59" s="34"/>
      <c r="S59" s="34"/>
      <c r="T59" s="34"/>
      <c r="U59" s="34"/>
      <c r="V59" s="34"/>
      <c r="W59" s="34"/>
      <c r="X59" s="34"/>
      <c r="Y59" s="24"/>
      <c r="Z59" s="24"/>
      <c r="AA59" s="24"/>
      <c r="AB59" s="24"/>
      <c r="AC59" s="24"/>
      <c r="AD59" s="24"/>
      <c r="AE59" s="24"/>
      <c r="AF59" s="24"/>
      <c r="AG59" s="24" t="s">
        <v>176</v>
      </c>
      <c r="AH59" s="24">
        <v>0</v>
      </c>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row>
    <row r="60" spans="1:60" ht="22.5" outlineLevel="1" x14ac:dyDescent="0.2">
      <c r="A60" s="43">
        <v>19</v>
      </c>
      <c r="B60" s="44" t="s">
        <v>9584</v>
      </c>
      <c r="C60" s="59" t="s">
        <v>9585</v>
      </c>
      <c r="D60" s="45" t="s">
        <v>179</v>
      </c>
      <c r="E60" s="46">
        <v>2.7280000000000002</v>
      </c>
      <c r="F60" s="47">
        <v>0</v>
      </c>
      <c r="G60" s="48">
        <f>ROUND(E60*F60,2)</f>
        <v>0</v>
      </c>
      <c r="H60" s="47">
        <v>0</v>
      </c>
      <c r="I60" s="48">
        <f>ROUND(E60*H60,2)</f>
        <v>0</v>
      </c>
      <c r="J60" s="47">
        <v>1226</v>
      </c>
      <c r="K60" s="48">
        <f>ROUND(E60*J60,2)</f>
        <v>3344.53</v>
      </c>
      <c r="L60" s="48">
        <v>21</v>
      </c>
      <c r="M60" s="48">
        <f>G60*(1+L60/100)</f>
        <v>0</v>
      </c>
      <c r="N60" s="46">
        <v>0</v>
      </c>
      <c r="O60" s="46">
        <f>ROUND(E60*N60,2)</f>
        <v>0</v>
      </c>
      <c r="P60" s="46">
        <v>0</v>
      </c>
      <c r="Q60" s="46">
        <f>ROUND(E60*P60,2)</f>
        <v>0</v>
      </c>
      <c r="R60" s="48"/>
      <c r="S60" s="48" t="s">
        <v>151</v>
      </c>
      <c r="T60" s="49" t="s">
        <v>151</v>
      </c>
      <c r="U60" s="34">
        <v>3</v>
      </c>
      <c r="V60" s="34">
        <f>ROUND(E60*U60,2)</f>
        <v>8.18</v>
      </c>
      <c r="W60" s="34"/>
      <c r="X60" s="34" t="s">
        <v>173</v>
      </c>
      <c r="Y60" s="24"/>
      <c r="Z60" s="24"/>
      <c r="AA60" s="24"/>
      <c r="AB60" s="24"/>
      <c r="AC60" s="24"/>
      <c r="AD60" s="24"/>
      <c r="AE60" s="24"/>
      <c r="AF60" s="24"/>
      <c r="AG60" s="24" t="s">
        <v>174</v>
      </c>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row>
    <row r="61" spans="1:60" outlineLevel="1" x14ac:dyDescent="0.2">
      <c r="A61" s="31"/>
      <c r="B61" s="32"/>
      <c r="C61" s="71" t="s">
        <v>9586</v>
      </c>
      <c r="D61" s="64"/>
      <c r="E61" s="65">
        <v>2.73</v>
      </c>
      <c r="F61" s="34"/>
      <c r="G61" s="34"/>
      <c r="H61" s="34"/>
      <c r="I61" s="34"/>
      <c r="J61" s="34"/>
      <c r="K61" s="34"/>
      <c r="L61" s="34"/>
      <c r="M61" s="34"/>
      <c r="N61" s="33"/>
      <c r="O61" s="33"/>
      <c r="P61" s="33"/>
      <c r="Q61" s="33"/>
      <c r="R61" s="34"/>
      <c r="S61" s="34"/>
      <c r="T61" s="34"/>
      <c r="U61" s="34"/>
      <c r="V61" s="34"/>
      <c r="W61" s="34"/>
      <c r="X61" s="34"/>
      <c r="Y61" s="24"/>
      <c r="Z61" s="24"/>
      <c r="AA61" s="24"/>
      <c r="AB61" s="24"/>
      <c r="AC61" s="24"/>
      <c r="AD61" s="24"/>
      <c r="AE61" s="24"/>
      <c r="AF61" s="24"/>
      <c r="AG61" s="24" t="s">
        <v>176</v>
      </c>
      <c r="AH61" s="24">
        <v>0</v>
      </c>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row>
    <row r="62" spans="1:60" outlineLevel="1" x14ac:dyDescent="0.2">
      <c r="A62" s="43">
        <v>20</v>
      </c>
      <c r="B62" s="44" t="s">
        <v>9587</v>
      </c>
      <c r="C62" s="59" t="s">
        <v>9588</v>
      </c>
      <c r="D62" s="45" t="s">
        <v>297</v>
      </c>
      <c r="E62" s="46">
        <v>5.1832000000000003</v>
      </c>
      <c r="F62" s="47">
        <v>0</v>
      </c>
      <c r="G62" s="48">
        <f>ROUND(E62*F62,2)</f>
        <v>0</v>
      </c>
      <c r="H62" s="47">
        <v>587</v>
      </c>
      <c r="I62" s="48">
        <f>ROUND(E62*H62,2)</f>
        <v>3042.54</v>
      </c>
      <c r="J62" s="47">
        <v>0</v>
      </c>
      <c r="K62" s="48">
        <f>ROUND(E62*J62,2)</f>
        <v>0</v>
      </c>
      <c r="L62" s="48">
        <v>21</v>
      </c>
      <c r="M62" s="48">
        <f>G62*(1+L62/100)</f>
        <v>0</v>
      </c>
      <c r="N62" s="46">
        <v>1</v>
      </c>
      <c r="O62" s="46">
        <f>ROUND(E62*N62,2)</f>
        <v>5.18</v>
      </c>
      <c r="P62" s="46">
        <v>0</v>
      </c>
      <c r="Q62" s="46">
        <f>ROUND(E62*P62,2)</f>
        <v>0</v>
      </c>
      <c r="R62" s="48" t="s">
        <v>388</v>
      </c>
      <c r="S62" s="48" t="s">
        <v>151</v>
      </c>
      <c r="T62" s="49" t="s">
        <v>151</v>
      </c>
      <c r="U62" s="34">
        <v>0</v>
      </c>
      <c r="V62" s="34">
        <f>ROUND(E62*U62,2)</f>
        <v>0</v>
      </c>
      <c r="W62" s="34"/>
      <c r="X62" s="34" t="s">
        <v>389</v>
      </c>
      <c r="Y62" s="24"/>
      <c r="Z62" s="24"/>
      <c r="AA62" s="24"/>
      <c r="AB62" s="24"/>
      <c r="AC62" s="24"/>
      <c r="AD62" s="24"/>
      <c r="AE62" s="24"/>
      <c r="AF62" s="24"/>
      <c r="AG62" s="24" t="s">
        <v>390</v>
      </c>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row>
    <row r="63" spans="1:60" outlineLevel="1" x14ac:dyDescent="0.2">
      <c r="A63" s="31"/>
      <c r="B63" s="32"/>
      <c r="C63" s="71" t="s">
        <v>9589</v>
      </c>
      <c r="D63" s="64"/>
      <c r="E63" s="65">
        <v>5.18</v>
      </c>
      <c r="F63" s="34"/>
      <c r="G63" s="34"/>
      <c r="H63" s="34"/>
      <c r="I63" s="34"/>
      <c r="J63" s="34"/>
      <c r="K63" s="34"/>
      <c r="L63" s="34"/>
      <c r="M63" s="34"/>
      <c r="N63" s="33"/>
      <c r="O63" s="33"/>
      <c r="P63" s="33"/>
      <c r="Q63" s="33"/>
      <c r="R63" s="34"/>
      <c r="S63" s="34"/>
      <c r="T63" s="34"/>
      <c r="U63" s="34"/>
      <c r="V63" s="34"/>
      <c r="W63" s="34"/>
      <c r="X63" s="34"/>
      <c r="Y63" s="24"/>
      <c r="Z63" s="24"/>
      <c r="AA63" s="24"/>
      <c r="AB63" s="24"/>
      <c r="AC63" s="24"/>
      <c r="AD63" s="24"/>
      <c r="AE63" s="24"/>
      <c r="AF63" s="24"/>
      <c r="AG63" s="24" t="s">
        <v>176</v>
      </c>
      <c r="AH63" s="24">
        <v>0</v>
      </c>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row>
    <row r="64" spans="1:60" ht="22.5" outlineLevel="1" x14ac:dyDescent="0.2">
      <c r="A64" s="43">
        <v>21</v>
      </c>
      <c r="B64" s="44" t="s">
        <v>1149</v>
      </c>
      <c r="C64" s="59" t="s">
        <v>1150</v>
      </c>
      <c r="D64" s="45" t="s">
        <v>172</v>
      </c>
      <c r="E64" s="46">
        <v>93.6096</v>
      </c>
      <c r="F64" s="47">
        <v>0</v>
      </c>
      <c r="G64" s="48">
        <f>ROUND(E64*F64,2)</f>
        <v>0</v>
      </c>
      <c r="H64" s="47">
        <v>336.5</v>
      </c>
      <c r="I64" s="48">
        <f>ROUND(E64*H64,2)</f>
        <v>31499.63</v>
      </c>
      <c r="J64" s="47">
        <v>0</v>
      </c>
      <c r="K64" s="48">
        <f>ROUND(E64*J64,2)</f>
        <v>0</v>
      </c>
      <c r="L64" s="48">
        <v>21</v>
      </c>
      <c r="M64" s="48">
        <f>G64*(1+L64/100)</f>
        <v>0</v>
      </c>
      <c r="N64" s="46">
        <v>0.129</v>
      </c>
      <c r="O64" s="46">
        <f>ROUND(E64*N64,2)</f>
        <v>12.08</v>
      </c>
      <c r="P64" s="46">
        <v>0</v>
      </c>
      <c r="Q64" s="46">
        <f>ROUND(E64*P64,2)</f>
        <v>0</v>
      </c>
      <c r="R64" s="48" t="s">
        <v>388</v>
      </c>
      <c r="S64" s="48" t="s">
        <v>151</v>
      </c>
      <c r="T64" s="49" t="s">
        <v>151</v>
      </c>
      <c r="U64" s="34">
        <v>0</v>
      </c>
      <c r="V64" s="34">
        <f>ROUND(E64*U64,2)</f>
        <v>0</v>
      </c>
      <c r="W64" s="34"/>
      <c r="X64" s="34" t="s">
        <v>389</v>
      </c>
      <c r="Y64" s="24"/>
      <c r="Z64" s="24"/>
      <c r="AA64" s="24"/>
      <c r="AB64" s="24"/>
      <c r="AC64" s="24"/>
      <c r="AD64" s="24"/>
      <c r="AE64" s="24"/>
      <c r="AF64" s="24"/>
      <c r="AG64" s="24" t="s">
        <v>390</v>
      </c>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row>
    <row r="65" spans="1:60" outlineLevel="1" x14ac:dyDescent="0.2">
      <c r="A65" s="31"/>
      <c r="B65" s="32"/>
      <c r="C65" s="71" t="s">
        <v>9590</v>
      </c>
      <c r="D65" s="64"/>
      <c r="E65" s="65">
        <v>89.98</v>
      </c>
      <c r="F65" s="34"/>
      <c r="G65" s="34"/>
      <c r="H65" s="34"/>
      <c r="I65" s="34"/>
      <c r="J65" s="34"/>
      <c r="K65" s="34"/>
      <c r="L65" s="34"/>
      <c r="M65" s="34"/>
      <c r="N65" s="33"/>
      <c r="O65" s="33"/>
      <c r="P65" s="33"/>
      <c r="Q65" s="33"/>
      <c r="R65" s="34"/>
      <c r="S65" s="34"/>
      <c r="T65" s="34"/>
      <c r="U65" s="34"/>
      <c r="V65" s="34"/>
      <c r="W65" s="34"/>
      <c r="X65" s="34"/>
      <c r="Y65" s="24"/>
      <c r="Z65" s="24"/>
      <c r="AA65" s="24"/>
      <c r="AB65" s="24"/>
      <c r="AC65" s="24"/>
      <c r="AD65" s="24"/>
      <c r="AE65" s="24"/>
      <c r="AF65" s="24"/>
      <c r="AG65" s="24" t="s">
        <v>176</v>
      </c>
      <c r="AH65" s="24">
        <v>5</v>
      </c>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row>
    <row r="66" spans="1:60" outlineLevel="1" x14ac:dyDescent="0.2">
      <c r="A66" s="31"/>
      <c r="B66" s="32"/>
      <c r="C66" s="71" t="s">
        <v>9591</v>
      </c>
      <c r="D66" s="64"/>
      <c r="E66" s="65">
        <v>-0.83</v>
      </c>
      <c r="F66" s="34"/>
      <c r="G66" s="34"/>
      <c r="H66" s="34"/>
      <c r="I66" s="34"/>
      <c r="J66" s="34"/>
      <c r="K66" s="34"/>
      <c r="L66" s="34"/>
      <c r="M66" s="34"/>
      <c r="N66" s="33"/>
      <c r="O66" s="33"/>
      <c r="P66" s="33"/>
      <c r="Q66" s="33"/>
      <c r="R66" s="34"/>
      <c r="S66" s="34"/>
      <c r="T66" s="34"/>
      <c r="U66" s="34"/>
      <c r="V66" s="34"/>
      <c r="W66" s="34"/>
      <c r="X66" s="34"/>
      <c r="Y66" s="24"/>
      <c r="Z66" s="24"/>
      <c r="AA66" s="24"/>
      <c r="AB66" s="24"/>
      <c r="AC66" s="24"/>
      <c r="AD66" s="24"/>
      <c r="AE66" s="24"/>
      <c r="AF66" s="24"/>
      <c r="AG66" s="24" t="s">
        <v>176</v>
      </c>
      <c r="AH66" s="24">
        <v>0</v>
      </c>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row>
    <row r="67" spans="1:60" outlineLevel="1" x14ac:dyDescent="0.2">
      <c r="A67" s="31"/>
      <c r="B67" s="32"/>
      <c r="C67" s="72" t="s">
        <v>1151</v>
      </c>
      <c r="D67" s="66"/>
      <c r="E67" s="67">
        <v>4.46</v>
      </c>
      <c r="F67" s="34"/>
      <c r="G67" s="34"/>
      <c r="H67" s="34"/>
      <c r="I67" s="34"/>
      <c r="J67" s="34"/>
      <c r="K67" s="34"/>
      <c r="L67" s="34"/>
      <c r="M67" s="34"/>
      <c r="N67" s="33"/>
      <c r="O67" s="33"/>
      <c r="P67" s="33"/>
      <c r="Q67" s="33"/>
      <c r="R67" s="34"/>
      <c r="S67" s="34"/>
      <c r="T67" s="34"/>
      <c r="U67" s="34"/>
      <c r="V67" s="34"/>
      <c r="W67" s="34"/>
      <c r="X67" s="34"/>
      <c r="Y67" s="24"/>
      <c r="Z67" s="24"/>
      <c r="AA67" s="24"/>
      <c r="AB67" s="24"/>
      <c r="AC67" s="24"/>
      <c r="AD67" s="24"/>
      <c r="AE67" s="24"/>
      <c r="AF67" s="24"/>
      <c r="AG67" s="24" t="s">
        <v>176</v>
      </c>
      <c r="AH67" s="24">
        <v>4</v>
      </c>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row>
    <row r="68" spans="1:60" ht="22.5" outlineLevel="1" x14ac:dyDescent="0.2">
      <c r="A68" s="43">
        <v>22</v>
      </c>
      <c r="B68" s="44" t="s">
        <v>9592</v>
      </c>
      <c r="C68" s="59" t="s">
        <v>9593</v>
      </c>
      <c r="D68" s="45" t="s">
        <v>172</v>
      </c>
      <c r="E68" s="46">
        <v>0.91080000000000005</v>
      </c>
      <c r="F68" s="47">
        <v>0</v>
      </c>
      <c r="G68" s="48">
        <f>ROUND(E68*F68,2)</f>
        <v>0</v>
      </c>
      <c r="H68" s="47">
        <v>574</v>
      </c>
      <c r="I68" s="48">
        <f>ROUND(E68*H68,2)</f>
        <v>522.79999999999995</v>
      </c>
      <c r="J68" s="47">
        <v>0</v>
      </c>
      <c r="K68" s="48">
        <f>ROUND(E68*J68,2)</f>
        <v>0</v>
      </c>
      <c r="L68" s="48">
        <v>21</v>
      </c>
      <c r="M68" s="48">
        <f>G68*(1+L68/100)</f>
        <v>0</v>
      </c>
      <c r="N68" s="46">
        <v>0.13150000000000001</v>
      </c>
      <c r="O68" s="46">
        <f>ROUND(E68*N68,2)</f>
        <v>0.12</v>
      </c>
      <c r="P68" s="46">
        <v>0</v>
      </c>
      <c r="Q68" s="46">
        <f>ROUND(E68*P68,2)</f>
        <v>0</v>
      </c>
      <c r="R68" s="48" t="s">
        <v>388</v>
      </c>
      <c r="S68" s="48" t="s">
        <v>151</v>
      </c>
      <c r="T68" s="49" t="s">
        <v>151</v>
      </c>
      <c r="U68" s="34">
        <v>0</v>
      </c>
      <c r="V68" s="34">
        <f>ROUND(E68*U68,2)</f>
        <v>0</v>
      </c>
      <c r="W68" s="34"/>
      <c r="X68" s="34" t="s">
        <v>389</v>
      </c>
      <c r="Y68" s="24"/>
      <c r="Z68" s="24"/>
      <c r="AA68" s="24"/>
      <c r="AB68" s="24"/>
      <c r="AC68" s="24"/>
      <c r="AD68" s="24"/>
      <c r="AE68" s="24"/>
      <c r="AF68" s="24"/>
      <c r="AG68" s="24" t="s">
        <v>390</v>
      </c>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row>
    <row r="69" spans="1:60" outlineLevel="1" x14ac:dyDescent="0.2">
      <c r="A69" s="31"/>
      <c r="B69" s="32"/>
      <c r="C69" s="71" t="s">
        <v>9594</v>
      </c>
      <c r="D69" s="64"/>
      <c r="E69" s="65">
        <v>0.83</v>
      </c>
      <c r="F69" s="34"/>
      <c r="G69" s="34"/>
      <c r="H69" s="34"/>
      <c r="I69" s="34"/>
      <c r="J69" s="34"/>
      <c r="K69" s="34"/>
      <c r="L69" s="34"/>
      <c r="M69" s="34"/>
      <c r="N69" s="33"/>
      <c r="O69" s="33"/>
      <c r="P69" s="33"/>
      <c r="Q69" s="33"/>
      <c r="R69" s="34"/>
      <c r="S69" s="34"/>
      <c r="T69" s="34"/>
      <c r="U69" s="34"/>
      <c r="V69" s="34"/>
      <c r="W69" s="34"/>
      <c r="X69" s="34"/>
      <c r="Y69" s="24"/>
      <c r="Z69" s="24"/>
      <c r="AA69" s="24"/>
      <c r="AB69" s="24"/>
      <c r="AC69" s="24"/>
      <c r="AD69" s="24"/>
      <c r="AE69" s="24"/>
      <c r="AF69" s="24"/>
      <c r="AG69" s="24" t="s">
        <v>176</v>
      </c>
      <c r="AH69" s="24">
        <v>0</v>
      </c>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row>
    <row r="70" spans="1:60" outlineLevel="1" x14ac:dyDescent="0.2">
      <c r="A70" s="31"/>
      <c r="B70" s="32"/>
      <c r="C70" s="72" t="s">
        <v>1878</v>
      </c>
      <c r="D70" s="66"/>
      <c r="E70" s="67">
        <v>0.08</v>
      </c>
      <c r="F70" s="34"/>
      <c r="G70" s="34"/>
      <c r="H70" s="34"/>
      <c r="I70" s="34"/>
      <c r="J70" s="34"/>
      <c r="K70" s="34"/>
      <c r="L70" s="34"/>
      <c r="M70" s="34"/>
      <c r="N70" s="33"/>
      <c r="O70" s="33"/>
      <c r="P70" s="33"/>
      <c r="Q70" s="33"/>
      <c r="R70" s="34"/>
      <c r="S70" s="34"/>
      <c r="T70" s="34"/>
      <c r="U70" s="34"/>
      <c r="V70" s="34"/>
      <c r="W70" s="34"/>
      <c r="X70" s="34"/>
      <c r="Y70" s="24"/>
      <c r="Z70" s="24"/>
      <c r="AA70" s="24"/>
      <c r="AB70" s="24"/>
      <c r="AC70" s="24"/>
      <c r="AD70" s="24"/>
      <c r="AE70" s="24"/>
      <c r="AF70" s="24"/>
      <c r="AG70" s="24" t="s">
        <v>176</v>
      </c>
      <c r="AH70" s="24">
        <v>4</v>
      </c>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row>
    <row r="71" spans="1:60" outlineLevel="1" x14ac:dyDescent="0.2">
      <c r="A71" s="43">
        <v>23</v>
      </c>
      <c r="B71" s="44" t="s">
        <v>9595</v>
      </c>
      <c r="C71" s="59" t="s">
        <v>9596</v>
      </c>
      <c r="D71" s="45" t="s">
        <v>172</v>
      </c>
      <c r="E71" s="46">
        <v>360.12900000000002</v>
      </c>
      <c r="F71" s="47">
        <v>0</v>
      </c>
      <c r="G71" s="48">
        <f>ROUND(E71*F71,2)</f>
        <v>0</v>
      </c>
      <c r="H71" s="47">
        <v>429</v>
      </c>
      <c r="I71" s="48">
        <f>ROUND(E71*H71,2)</f>
        <v>154495.34</v>
      </c>
      <c r="J71" s="47">
        <v>0</v>
      </c>
      <c r="K71" s="48">
        <f>ROUND(E71*J71,2)</f>
        <v>0</v>
      </c>
      <c r="L71" s="48">
        <v>21</v>
      </c>
      <c r="M71" s="48">
        <f>G71*(1+L71/100)</f>
        <v>0</v>
      </c>
      <c r="N71" s="46">
        <v>0.17499999999999999</v>
      </c>
      <c r="O71" s="46">
        <f>ROUND(E71*N71,2)</f>
        <v>63.02</v>
      </c>
      <c r="P71" s="46">
        <v>0</v>
      </c>
      <c r="Q71" s="46">
        <f>ROUND(E71*P71,2)</f>
        <v>0</v>
      </c>
      <c r="R71" s="48" t="s">
        <v>388</v>
      </c>
      <c r="S71" s="48" t="s">
        <v>151</v>
      </c>
      <c r="T71" s="49" t="s">
        <v>151</v>
      </c>
      <c r="U71" s="34">
        <v>0</v>
      </c>
      <c r="V71" s="34">
        <f>ROUND(E71*U71,2)</f>
        <v>0</v>
      </c>
      <c r="W71" s="34"/>
      <c r="X71" s="34" t="s">
        <v>389</v>
      </c>
      <c r="Y71" s="24"/>
      <c r="Z71" s="24"/>
      <c r="AA71" s="24"/>
      <c r="AB71" s="24"/>
      <c r="AC71" s="24"/>
      <c r="AD71" s="24"/>
      <c r="AE71" s="24"/>
      <c r="AF71" s="24"/>
      <c r="AG71" s="24" t="s">
        <v>390</v>
      </c>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row>
    <row r="72" spans="1:60" outlineLevel="1" x14ac:dyDescent="0.2">
      <c r="A72" s="31"/>
      <c r="B72" s="32"/>
      <c r="C72" s="71" t="s">
        <v>9570</v>
      </c>
      <c r="D72" s="64"/>
      <c r="E72" s="65">
        <v>315.52999999999997</v>
      </c>
      <c r="F72" s="34"/>
      <c r="G72" s="34"/>
      <c r="H72" s="34"/>
      <c r="I72" s="34"/>
      <c r="J72" s="34"/>
      <c r="K72" s="34"/>
      <c r="L72" s="34"/>
      <c r="M72" s="34"/>
      <c r="N72" s="33"/>
      <c r="O72" s="33"/>
      <c r="P72" s="33"/>
      <c r="Q72" s="33"/>
      <c r="R72" s="34"/>
      <c r="S72" s="34"/>
      <c r="T72" s="34"/>
      <c r="U72" s="34"/>
      <c r="V72" s="34"/>
      <c r="W72" s="34"/>
      <c r="X72" s="34"/>
      <c r="Y72" s="24"/>
      <c r="Z72" s="24"/>
      <c r="AA72" s="24"/>
      <c r="AB72" s="24"/>
      <c r="AC72" s="24"/>
      <c r="AD72" s="24"/>
      <c r="AE72" s="24"/>
      <c r="AF72" s="24"/>
      <c r="AG72" s="24" t="s">
        <v>176</v>
      </c>
      <c r="AH72" s="24">
        <v>0</v>
      </c>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row>
    <row r="73" spans="1:60" outlineLevel="1" x14ac:dyDescent="0.2">
      <c r="A73" s="31"/>
      <c r="B73" s="32"/>
      <c r="C73" s="71" t="s">
        <v>9574</v>
      </c>
      <c r="D73" s="64"/>
      <c r="E73" s="65">
        <v>27.45</v>
      </c>
      <c r="F73" s="34"/>
      <c r="G73" s="34"/>
      <c r="H73" s="34"/>
      <c r="I73" s="34"/>
      <c r="J73" s="34"/>
      <c r="K73" s="34"/>
      <c r="L73" s="34"/>
      <c r="M73" s="34"/>
      <c r="N73" s="33"/>
      <c r="O73" s="33"/>
      <c r="P73" s="33"/>
      <c r="Q73" s="33"/>
      <c r="R73" s="34"/>
      <c r="S73" s="34"/>
      <c r="T73" s="34"/>
      <c r="U73" s="34"/>
      <c r="V73" s="34"/>
      <c r="W73" s="34"/>
      <c r="X73" s="34"/>
      <c r="Y73" s="24"/>
      <c r="Z73" s="24"/>
      <c r="AA73" s="24"/>
      <c r="AB73" s="24"/>
      <c r="AC73" s="24"/>
      <c r="AD73" s="24"/>
      <c r="AE73" s="24"/>
      <c r="AF73" s="24"/>
      <c r="AG73" s="24" t="s">
        <v>176</v>
      </c>
      <c r="AH73" s="24">
        <v>0</v>
      </c>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row>
    <row r="74" spans="1:60" outlineLevel="1" x14ac:dyDescent="0.2">
      <c r="A74" s="31"/>
      <c r="B74" s="32"/>
      <c r="C74" s="72" t="s">
        <v>1151</v>
      </c>
      <c r="D74" s="66"/>
      <c r="E74" s="67">
        <v>17.149999999999999</v>
      </c>
      <c r="F74" s="34"/>
      <c r="G74" s="34"/>
      <c r="H74" s="34"/>
      <c r="I74" s="34"/>
      <c r="J74" s="34"/>
      <c r="K74" s="34"/>
      <c r="L74" s="34"/>
      <c r="M74" s="34"/>
      <c r="N74" s="33"/>
      <c r="O74" s="33"/>
      <c r="P74" s="33"/>
      <c r="Q74" s="33"/>
      <c r="R74" s="34"/>
      <c r="S74" s="34"/>
      <c r="T74" s="34"/>
      <c r="U74" s="34"/>
      <c r="V74" s="34"/>
      <c r="W74" s="34"/>
      <c r="X74" s="34"/>
      <c r="Y74" s="24"/>
      <c r="Z74" s="24"/>
      <c r="AA74" s="24"/>
      <c r="AB74" s="24"/>
      <c r="AC74" s="24"/>
      <c r="AD74" s="24"/>
      <c r="AE74" s="24"/>
      <c r="AF74" s="24"/>
      <c r="AG74" s="24" t="s">
        <v>176</v>
      </c>
      <c r="AH74" s="24">
        <v>4</v>
      </c>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row>
    <row r="75" spans="1:60" ht="22.5" outlineLevel="1" x14ac:dyDescent="0.2">
      <c r="A75" s="43">
        <v>24</v>
      </c>
      <c r="B75" s="44" t="s">
        <v>9597</v>
      </c>
      <c r="C75" s="59" t="s">
        <v>9598</v>
      </c>
      <c r="D75" s="45" t="s">
        <v>505</v>
      </c>
      <c r="E75" s="46">
        <v>6181.6480000000001</v>
      </c>
      <c r="F75" s="47">
        <v>0</v>
      </c>
      <c r="G75" s="48">
        <f>ROUND(E75*F75,2)</f>
        <v>0</v>
      </c>
      <c r="H75" s="47">
        <v>24.6</v>
      </c>
      <c r="I75" s="48">
        <f>ROUND(E75*H75,2)</f>
        <v>152068.54</v>
      </c>
      <c r="J75" s="47">
        <v>0</v>
      </c>
      <c r="K75" s="48">
        <f>ROUND(E75*J75,2)</f>
        <v>0</v>
      </c>
      <c r="L75" s="48">
        <v>21</v>
      </c>
      <c r="M75" s="48">
        <f>G75*(1+L75/100)</f>
        <v>0</v>
      </c>
      <c r="N75" s="46">
        <v>8.9999999999999993E-3</v>
      </c>
      <c r="O75" s="46">
        <f>ROUND(E75*N75,2)</f>
        <v>55.63</v>
      </c>
      <c r="P75" s="46">
        <v>0</v>
      </c>
      <c r="Q75" s="46">
        <f>ROUND(E75*P75,2)</f>
        <v>0</v>
      </c>
      <c r="R75" s="48" t="s">
        <v>388</v>
      </c>
      <c r="S75" s="48" t="s">
        <v>151</v>
      </c>
      <c r="T75" s="49" t="s">
        <v>151</v>
      </c>
      <c r="U75" s="34">
        <v>0</v>
      </c>
      <c r="V75" s="34">
        <f>ROUND(E75*U75,2)</f>
        <v>0</v>
      </c>
      <c r="W75" s="34"/>
      <c r="X75" s="34" t="s">
        <v>389</v>
      </c>
      <c r="Y75" s="24"/>
      <c r="Z75" s="24"/>
      <c r="AA75" s="24"/>
      <c r="AB75" s="24"/>
      <c r="AC75" s="24"/>
      <c r="AD75" s="24"/>
      <c r="AE75" s="24"/>
      <c r="AF75" s="24"/>
      <c r="AG75" s="24" t="s">
        <v>390</v>
      </c>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1:60" outlineLevel="1" x14ac:dyDescent="0.2">
      <c r="A76" s="31"/>
      <c r="B76" s="32"/>
      <c r="C76" s="71" t="s">
        <v>9599</v>
      </c>
      <c r="D76" s="64"/>
      <c r="E76" s="65">
        <v>6001.6</v>
      </c>
      <c r="F76" s="34"/>
      <c r="G76" s="34"/>
      <c r="H76" s="34"/>
      <c r="I76" s="34"/>
      <c r="J76" s="34"/>
      <c r="K76" s="34"/>
      <c r="L76" s="34"/>
      <c r="M76" s="34"/>
      <c r="N76" s="33"/>
      <c r="O76" s="33"/>
      <c r="P76" s="33"/>
      <c r="Q76" s="33"/>
      <c r="R76" s="34"/>
      <c r="S76" s="34"/>
      <c r="T76" s="34"/>
      <c r="U76" s="34"/>
      <c r="V76" s="34"/>
      <c r="W76" s="34"/>
      <c r="X76" s="34"/>
      <c r="Y76" s="24"/>
      <c r="Z76" s="24"/>
      <c r="AA76" s="24"/>
      <c r="AB76" s="24"/>
      <c r="AC76" s="24"/>
      <c r="AD76" s="24"/>
      <c r="AE76" s="24"/>
      <c r="AF76" s="24"/>
      <c r="AG76" s="24" t="s">
        <v>176</v>
      </c>
      <c r="AH76" s="24">
        <v>0</v>
      </c>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row r="77" spans="1:60" outlineLevel="1" x14ac:dyDescent="0.2">
      <c r="A77" s="31"/>
      <c r="B77" s="32"/>
      <c r="C77" s="72" t="s">
        <v>4093</v>
      </c>
      <c r="D77" s="66"/>
      <c r="E77" s="67">
        <v>180.05</v>
      </c>
      <c r="F77" s="34"/>
      <c r="G77" s="34"/>
      <c r="H77" s="34"/>
      <c r="I77" s="34"/>
      <c r="J77" s="34"/>
      <c r="K77" s="34"/>
      <c r="L77" s="34"/>
      <c r="M77" s="34"/>
      <c r="N77" s="33"/>
      <c r="O77" s="33"/>
      <c r="P77" s="33"/>
      <c r="Q77" s="33"/>
      <c r="R77" s="34"/>
      <c r="S77" s="34"/>
      <c r="T77" s="34"/>
      <c r="U77" s="34"/>
      <c r="V77" s="34"/>
      <c r="W77" s="34"/>
      <c r="X77" s="34"/>
      <c r="Y77" s="24"/>
      <c r="Z77" s="24"/>
      <c r="AA77" s="24"/>
      <c r="AB77" s="24"/>
      <c r="AC77" s="24"/>
      <c r="AD77" s="24"/>
      <c r="AE77" s="24"/>
      <c r="AF77" s="24"/>
      <c r="AG77" s="24" t="s">
        <v>176</v>
      </c>
      <c r="AH77" s="24">
        <v>4</v>
      </c>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row r="78" spans="1:60" x14ac:dyDescent="0.2">
      <c r="A78" s="36" t="s">
        <v>148</v>
      </c>
      <c r="B78" s="37" t="s">
        <v>52</v>
      </c>
      <c r="C78" s="58" t="s">
        <v>53</v>
      </c>
      <c r="D78" s="38"/>
      <c r="E78" s="39"/>
      <c r="F78" s="40"/>
      <c r="G78" s="40">
        <f>SUMIF(AG79:AG86,"&lt;&gt;NOR",G79:G86)</f>
        <v>0</v>
      </c>
      <c r="H78" s="40"/>
      <c r="I78" s="40">
        <f>SUM(I79:I86)</f>
        <v>18508.04</v>
      </c>
      <c r="J78" s="40"/>
      <c r="K78" s="40">
        <f>SUM(K79:K86)</f>
        <v>25349.66</v>
      </c>
      <c r="L78" s="40"/>
      <c r="M78" s="40">
        <f>SUM(M79:M86)</f>
        <v>0</v>
      </c>
      <c r="N78" s="39"/>
      <c r="O78" s="39">
        <f>SUM(O79:O86)</f>
        <v>0.23</v>
      </c>
      <c r="P78" s="39"/>
      <c r="Q78" s="39">
        <f>SUM(Q79:Q86)</f>
        <v>0</v>
      </c>
      <c r="R78" s="40"/>
      <c r="S78" s="40"/>
      <c r="T78" s="41"/>
      <c r="U78" s="35"/>
      <c r="V78" s="35">
        <f>SUM(V79:V86)</f>
        <v>20.509999999999998</v>
      </c>
      <c r="W78" s="35"/>
      <c r="X78" s="35"/>
      <c r="AG78" t="s">
        <v>149</v>
      </c>
    </row>
    <row r="79" spans="1:60" outlineLevel="1" x14ac:dyDescent="0.2">
      <c r="A79" s="43">
        <v>25</v>
      </c>
      <c r="B79" s="44" t="s">
        <v>2496</v>
      </c>
      <c r="C79" s="59" t="s">
        <v>2497</v>
      </c>
      <c r="D79" s="45" t="s">
        <v>373</v>
      </c>
      <c r="E79" s="46">
        <v>118.3</v>
      </c>
      <c r="F79" s="47">
        <v>0</v>
      </c>
      <c r="G79" s="48">
        <f>ROUND(E79*F79,2)</f>
        <v>0</v>
      </c>
      <c r="H79" s="47">
        <v>0</v>
      </c>
      <c r="I79" s="48">
        <f>ROUND(E79*H79,2)</f>
        <v>0</v>
      </c>
      <c r="J79" s="47">
        <v>20.2</v>
      </c>
      <c r="K79" s="48">
        <f>ROUND(E79*J79,2)</f>
        <v>2389.66</v>
      </c>
      <c r="L79" s="48">
        <v>21</v>
      </c>
      <c r="M79" s="48">
        <f>G79*(1+L79/100)</f>
        <v>0</v>
      </c>
      <c r="N79" s="46">
        <v>0</v>
      </c>
      <c r="O79" s="46">
        <f>ROUND(E79*N79,2)</f>
        <v>0</v>
      </c>
      <c r="P79" s="46">
        <v>0</v>
      </c>
      <c r="Q79" s="46">
        <f>ROUND(E79*P79,2)</f>
        <v>0</v>
      </c>
      <c r="R79" s="48"/>
      <c r="S79" s="48" t="s">
        <v>151</v>
      </c>
      <c r="T79" s="49" t="s">
        <v>151</v>
      </c>
      <c r="U79" s="34">
        <v>0.05</v>
      </c>
      <c r="V79" s="34">
        <f>ROUND(E79*U79,2)</f>
        <v>5.92</v>
      </c>
      <c r="W79" s="34"/>
      <c r="X79" s="34" t="s">
        <v>173</v>
      </c>
      <c r="Y79" s="24"/>
      <c r="Z79" s="24"/>
      <c r="AA79" s="24"/>
      <c r="AB79" s="24"/>
      <c r="AC79" s="24"/>
      <c r="AD79" s="24"/>
      <c r="AE79" s="24"/>
      <c r="AF79" s="24"/>
      <c r="AG79" s="24" t="s">
        <v>174</v>
      </c>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row>
    <row r="80" spans="1:60" outlineLevel="1" x14ac:dyDescent="0.2">
      <c r="A80" s="31"/>
      <c r="B80" s="32"/>
      <c r="C80" s="71" t="s">
        <v>9600</v>
      </c>
      <c r="D80" s="64"/>
      <c r="E80" s="65">
        <v>89.1</v>
      </c>
      <c r="F80" s="34"/>
      <c r="G80" s="34"/>
      <c r="H80" s="34"/>
      <c r="I80" s="34"/>
      <c r="J80" s="34"/>
      <c r="K80" s="34"/>
      <c r="L80" s="34"/>
      <c r="M80" s="34"/>
      <c r="N80" s="33"/>
      <c r="O80" s="33"/>
      <c r="P80" s="33"/>
      <c r="Q80" s="33"/>
      <c r="R80" s="34"/>
      <c r="S80" s="34"/>
      <c r="T80" s="34"/>
      <c r="U80" s="34"/>
      <c r="V80" s="34"/>
      <c r="W80" s="34"/>
      <c r="X80" s="34"/>
      <c r="Y80" s="24"/>
      <c r="Z80" s="24"/>
      <c r="AA80" s="24"/>
      <c r="AB80" s="24"/>
      <c r="AC80" s="24"/>
      <c r="AD80" s="24"/>
      <c r="AE80" s="24"/>
      <c r="AF80" s="24"/>
      <c r="AG80" s="24" t="s">
        <v>176</v>
      </c>
      <c r="AH80" s="24">
        <v>0</v>
      </c>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row>
    <row r="81" spans="1:60" outlineLevel="1" x14ac:dyDescent="0.2">
      <c r="A81" s="31"/>
      <c r="B81" s="32"/>
      <c r="C81" s="71" t="s">
        <v>9601</v>
      </c>
      <c r="D81" s="64"/>
      <c r="E81" s="65">
        <v>29.2</v>
      </c>
      <c r="F81" s="34"/>
      <c r="G81" s="34"/>
      <c r="H81" s="34"/>
      <c r="I81" s="34"/>
      <c r="J81" s="34"/>
      <c r="K81" s="34"/>
      <c r="L81" s="34"/>
      <c r="M81" s="34"/>
      <c r="N81" s="33"/>
      <c r="O81" s="33"/>
      <c r="P81" s="33"/>
      <c r="Q81" s="33"/>
      <c r="R81" s="34"/>
      <c r="S81" s="34"/>
      <c r="T81" s="34"/>
      <c r="U81" s="34"/>
      <c r="V81" s="34"/>
      <c r="W81" s="34"/>
      <c r="X81" s="34"/>
      <c r="Y81" s="24"/>
      <c r="Z81" s="24"/>
      <c r="AA81" s="24"/>
      <c r="AB81" s="24"/>
      <c r="AC81" s="24"/>
      <c r="AD81" s="24"/>
      <c r="AE81" s="24"/>
      <c r="AF81" s="24"/>
      <c r="AG81" s="24" t="s">
        <v>176</v>
      </c>
      <c r="AH81" s="24">
        <v>0</v>
      </c>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row>
    <row r="82" spans="1:60" ht="22.5" outlineLevel="1" x14ac:dyDescent="0.2">
      <c r="A82" s="43">
        <v>26</v>
      </c>
      <c r="B82" s="44" t="s">
        <v>2502</v>
      </c>
      <c r="C82" s="59" t="s">
        <v>2503</v>
      </c>
      <c r="D82" s="45" t="s">
        <v>505</v>
      </c>
      <c r="E82" s="46">
        <v>8</v>
      </c>
      <c r="F82" s="47">
        <v>0</v>
      </c>
      <c r="G82" s="48">
        <f>ROUND(E82*F82,2)</f>
        <v>0</v>
      </c>
      <c r="H82" s="47">
        <v>0</v>
      </c>
      <c r="I82" s="48">
        <f>ROUND(E82*H82,2)</f>
        <v>0</v>
      </c>
      <c r="J82" s="47">
        <v>2870</v>
      </c>
      <c r="K82" s="48">
        <f>ROUND(E82*J82,2)</f>
        <v>22960</v>
      </c>
      <c r="L82" s="48">
        <v>21</v>
      </c>
      <c r="M82" s="48">
        <f>G82*(1+L82/100)</f>
        <v>0</v>
      </c>
      <c r="N82" s="46">
        <v>1.6580000000000001E-2</v>
      </c>
      <c r="O82" s="46">
        <f>ROUND(E82*N82,2)</f>
        <v>0.13</v>
      </c>
      <c r="P82" s="46">
        <v>0</v>
      </c>
      <c r="Q82" s="46">
        <f>ROUND(E82*P82,2)</f>
        <v>0</v>
      </c>
      <c r="R82" s="48"/>
      <c r="S82" s="48" t="s">
        <v>151</v>
      </c>
      <c r="T82" s="49" t="s">
        <v>151</v>
      </c>
      <c r="U82" s="34">
        <v>1.8234999999999999</v>
      </c>
      <c r="V82" s="34">
        <f>ROUND(E82*U82,2)</f>
        <v>14.59</v>
      </c>
      <c r="W82" s="34"/>
      <c r="X82" s="34" t="s">
        <v>240</v>
      </c>
      <c r="Y82" s="24"/>
      <c r="Z82" s="24"/>
      <c r="AA82" s="24"/>
      <c r="AB82" s="24"/>
      <c r="AC82" s="24"/>
      <c r="AD82" s="24"/>
      <c r="AE82" s="24"/>
      <c r="AF82" s="24"/>
      <c r="AG82" s="24" t="s">
        <v>241</v>
      </c>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row>
    <row r="83" spans="1:60" outlineLevel="1" x14ac:dyDescent="0.2">
      <c r="A83" s="31"/>
      <c r="B83" s="32"/>
      <c r="C83" s="365" t="s">
        <v>2504</v>
      </c>
      <c r="D83" s="366"/>
      <c r="E83" s="366"/>
      <c r="F83" s="366"/>
      <c r="G83" s="366"/>
      <c r="H83" s="34"/>
      <c r="I83" s="34"/>
      <c r="J83" s="34"/>
      <c r="K83" s="34"/>
      <c r="L83" s="34"/>
      <c r="M83" s="34"/>
      <c r="N83" s="33"/>
      <c r="O83" s="33"/>
      <c r="P83" s="33"/>
      <c r="Q83" s="33"/>
      <c r="R83" s="34"/>
      <c r="S83" s="34"/>
      <c r="T83" s="34"/>
      <c r="U83" s="34"/>
      <c r="V83" s="34"/>
      <c r="W83" s="34"/>
      <c r="X83" s="34"/>
      <c r="Y83" s="24"/>
      <c r="Z83" s="24"/>
      <c r="AA83" s="24"/>
      <c r="AB83" s="24"/>
      <c r="AC83" s="24"/>
      <c r="AD83" s="24"/>
      <c r="AE83" s="24"/>
      <c r="AF83" s="24"/>
      <c r="AG83" s="24" t="s">
        <v>153</v>
      </c>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row>
    <row r="84" spans="1:60" outlineLevel="1" x14ac:dyDescent="0.2">
      <c r="A84" s="43">
        <v>27</v>
      </c>
      <c r="B84" s="44" t="s">
        <v>2514</v>
      </c>
      <c r="C84" s="59" t="s">
        <v>2515</v>
      </c>
      <c r="D84" s="45" t="s">
        <v>373</v>
      </c>
      <c r="E84" s="46">
        <v>124.215</v>
      </c>
      <c r="F84" s="47">
        <v>0</v>
      </c>
      <c r="G84" s="48">
        <f>ROUND(E84*F84,2)</f>
        <v>0</v>
      </c>
      <c r="H84" s="47">
        <v>149</v>
      </c>
      <c r="I84" s="48">
        <f>ROUND(E84*H84,2)</f>
        <v>18508.04</v>
      </c>
      <c r="J84" s="47">
        <v>0</v>
      </c>
      <c r="K84" s="48">
        <f>ROUND(E84*J84,2)</f>
        <v>0</v>
      </c>
      <c r="L84" s="48">
        <v>21</v>
      </c>
      <c r="M84" s="48">
        <f>G84*(1+L84/100)</f>
        <v>0</v>
      </c>
      <c r="N84" s="46">
        <v>8.0000000000000004E-4</v>
      </c>
      <c r="O84" s="46">
        <f>ROUND(E84*N84,2)</f>
        <v>0.1</v>
      </c>
      <c r="P84" s="46">
        <v>0</v>
      </c>
      <c r="Q84" s="46">
        <f>ROUND(E84*P84,2)</f>
        <v>0</v>
      </c>
      <c r="R84" s="48" t="s">
        <v>388</v>
      </c>
      <c r="S84" s="48" t="s">
        <v>151</v>
      </c>
      <c r="T84" s="49" t="s">
        <v>151</v>
      </c>
      <c r="U84" s="34">
        <v>0</v>
      </c>
      <c r="V84" s="34">
        <f>ROUND(E84*U84,2)</f>
        <v>0</v>
      </c>
      <c r="W84" s="34"/>
      <c r="X84" s="34" t="s">
        <v>389</v>
      </c>
      <c r="Y84" s="24"/>
      <c r="Z84" s="24"/>
      <c r="AA84" s="24"/>
      <c r="AB84" s="24"/>
      <c r="AC84" s="24"/>
      <c r="AD84" s="24"/>
      <c r="AE84" s="24"/>
      <c r="AF84" s="24"/>
      <c r="AG84" s="24" t="s">
        <v>390</v>
      </c>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row>
    <row r="85" spans="1:60" outlineLevel="1" x14ac:dyDescent="0.2">
      <c r="A85" s="31"/>
      <c r="B85" s="32"/>
      <c r="C85" s="71" t="s">
        <v>9602</v>
      </c>
      <c r="D85" s="64"/>
      <c r="E85" s="65">
        <v>118.3</v>
      </c>
      <c r="F85" s="34"/>
      <c r="G85" s="34"/>
      <c r="H85" s="34"/>
      <c r="I85" s="34"/>
      <c r="J85" s="34"/>
      <c r="K85" s="34"/>
      <c r="L85" s="34"/>
      <c r="M85" s="34"/>
      <c r="N85" s="33"/>
      <c r="O85" s="33"/>
      <c r="P85" s="33"/>
      <c r="Q85" s="33"/>
      <c r="R85" s="34"/>
      <c r="S85" s="34"/>
      <c r="T85" s="34"/>
      <c r="U85" s="34"/>
      <c r="V85" s="34"/>
      <c r="W85" s="34"/>
      <c r="X85" s="34"/>
      <c r="Y85" s="24"/>
      <c r="Z85" s="24"/>
      <c r="AA85" s="24"/>
      <c r="AB85" s="24"/>
      <c r="AC85" s="24"/>
      <c r="AD85" s="24"/>
      <c r="AE85" s="24"/>
      <c r="AF85" s="24"/>
      <c r="AG85" s="24" t="s">
        <v>176</v>
      </c>
      <c r="AH85" s="24">
        <v>5</v>
      </c>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row>
    <row r="86" spans="1:60" outlineLevel="1" x14ac:dyDescent="0.2">
      <c r="A86" s="31"/>
      <c r="B86" s="32"/>
      <c r="C86" s="72" t="s">
        <v>1151</v>
      </c>
      <c r="D86" s="66"/>
      <c r="E86" s="67">
        <v>5.92</v>
      </c>
      <c r="F86" s="34"/>
      <c r="G86" s="34"/>
      <c r="H86" s="34"/>
      <c r="I86" s="34"/>
      <c r="J86" s="34"/>
      <c r="K86" s="34"/>
      <c r="L86" s="34"/>
      <c r="M86" s="34"/>
      <c r="N86" s="33"/>
      <c r="O86" s="33"/>
      <c r="P86" s="33"/>
      <c r="Q86" s="33"/>
      <c r="R86" s="34"/>
      <c r="S86" s="34"/>
      <c r="T86" s="34"/>
      <c r="U86" s="34"/>
      <c r="V86" s="34"/>
      <c r="W86" s="34"/>
      <c r="X86" s="34"/>
      <c r="Y86" s="24"/>
      <c r="Z86" s="24"/>
      <c r="AA86" s="24"/>
      <c r="AB86" s="24"/>
      <c r="AC86" s="24"/>
      <c r="AD86" s="24"/>
      <c r="AE86" s="24"/>
      <c r="AF86" s="24"/>
      <c r="AG86" s="24" t="s">
        <v>176</v>
      </c>
      <c r="AH86" s="24">
        <v>4</v>
      </c>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row>
    <row r="87" spans="1:60" x14ac:dyDescent="0.2">
      <c r="A87" s="36" t="s">
        <v>148</v>
      </c>
      <c r="B87" s="37" t="s">
        <v>54</v>
      </c>
      <c r="C87" s="58" t="s">
        <v>55</v>
      </c>
      <c r="D87" s="38"/>
      <c r="E87" s="39"/>
      <c r="F87" s="40"/>
      <c r="G87" s="40">
        <f>SUMIF(AG88:AG103,"&lt;&gt;NOR",G88:G103)</f>
        <v>0</v>
      </c>
      <c r="H87" s="40"/>
      <c r="I87" s="40">
        <f>SUM(I88:I103)</f>
        <v>0</v>
      </c>
      <c r="J87" s="40"/>
      <c r="K87" s="40">
        <f>SUM(K88:K103)</f>
        <v>126480.01</v>
      </c>
      <c r="L87" s="40"/>
      <c r="M87" s="40">
        <f>SUM(M88:M103)</f>
        <v>0</v>
      </c>
      <c r="N87" s="39"/>
      <c r="O87" s="39">
        <f>SUM(O88:O103)</f>
        <v>59.07</v>
      </c>
      <c r="P87" s="39"/>
      <c r="Q87" s="39">
        <f>SUM(Q88:Q103)</f>
        <v>0</v>
      </c>
      <c r="R87" s="40"/>
      <c r="S87" s="40"/>
      <c r="T87" s="41"/>
      <c r="U87" s="35"/>
      <c r="V87" s="35">
        <f>SUM(V88:V103)</f>
        <v>79.53</v>
      </c>
      <c r="W87" s="35"/>
      <c r="X87" s="35"/>
      <c r="AG87" t="s">
        <v>149</v>
      </c>
    </row>
    <row r="88" spans="1:60" ht="22.5" outlineLevel="1" x14ac:dyDescent="0.2">
      <c r="A88" s="43">
        <v>28</v>
      </c>
      <c r="B88" s="44" t="s">
        <v>9603</v>
      </c>
      <c r="C88" s="59" t="s">
        <v>9604</v>
      </c>
      <c r="D88" s="45" t="s">
        <v>505</v>
      </c>
      <c r="E88" s="46">
        <v>2</v>
      </c>
      <c r="F88" s="47">
        <v>0</v>
      </c>
      <c r="G88" s="48">
        <f>ROUND(E88*F88,2)</f>
        <v>0</v>
      </c>
      <c r="H88" s="47">
        <v>0</v>
      </c>
      <c r="I88" s="48">
        <f>ROUND(E88*H88,2)</f>
        <v>0</v>
      </c>
      <c r="J88" s="47">
        <v>2330</v>
      </c>
      <c r="K88" s="48">
        <f>ROUND(E88*J88,2)</f>
        <v>4660</v>
      </c>
      <c r="L88" s="48">
        <v>21</v>
      </c>
      <c r="M88" s="48">
        <f>G88*(1+L88/100)</f>
        <v>0</v>
      </c>
      <c r="N88" s="46">
        <v>0.11840000000000001</v>
      </c>
      <c r="O88" s="46">
        <f>ROUND(E88*N88,2)</f>
        <v>0.24</v>
      </c>
      <c r="P88" s="46">
        <v>0</v>
      </c>
      <c r="Q88" s="46">
        <f>ROUND(E88*P88,2)</f>
        <v>0</v>
      </c>
      <c r="R88" s="48"/>
      <c r="S88" s="48" t="s">
        <v>151</v>
      </c>
      <c r="T88" s="49" t="s">
        <v>151</v>
      </c>
      <c r="U88" s="34">
        <v>0.91800000000000004</v>
      </c>
      <c r="V88" s="34">
        <f>ROUND(E88*U88,2)</f>
        <v>1.84</v>
      </c>
      <c r="W88" s="34"/>
      <c r="X88" s="34" t="s">
        <v>173</v>
      </c>
      <c r="Y88" s="24"/>
      <c r="Z88" s="24"/>
      <c r="AA88" s="24"/>
      <c r="AB88" s="24"/>
      <c r="AC88" s="24"/>
      <c r="AD88" s="24"/>
      <c r="AE88" s="24"/>
      <c r="AF88" s="24"/>
      <c r="AG88" s="24" t="s">
        <v>174</v>
      </c>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row>
    <row r="89" spans="1:60" outlineLevel="1" x14ac:dyDescent="0.2">
      <c r="A89" s="31"/>
      <c r="B89" s="32"/>
      <c r="C89" s="71" t="s">
        <v>9605</v>
      </c>
      <c r="D89" s="64"/>
      <c r="E89" s="65">
        <v>2</v>
      </c>
      <c r="F89" s="34"/>
      <c r="G89" s="34"/>
      <c r="H89" s="34"/>
      <c r="I89" s="34"/>
      <c r="J89" s="34"/>
      <c r="K89" s="34"/>
      <c r="L89" s="34"/>
      <c r="M89" s="34"/>
      <c r="N89" s="33"/>
      <c r="O89" s="33"/>
      <c r="P89" s="33"/>
      <c r="Q89" s="33"/>
      <c r="R89" s="34"/>
      <c r="S89" s="34"/>
      <c r="T89" s="34"/>
      <c r="U89" s="34"/>
      <c r="V89" s="34"/>
      <c r="W89" s="34"/>
      <c r="X89" s="34"/>
      <c r="Y89" s="24"/>
      <c r="Z89" s="24"/>
      <c r="AA89" s="24"/>
      <c r="AB89" s="24"/>
      <c r="AC89" s="24"/>
      <c r="AD89" s="24"/>
      <c r="AE89" s="24"/>
      <c r="AF89" s="24"/>
      <c r="AG89" s="24" t="s">
        <v>176</v>
      </c>
      <c r="AH89" s="24">
        <v>0</v>
      </c>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row>
    <row r="90" spans="1:60" outlineLevel="1" x14ac:dyDescent="0.2">
      <c r="A90" s="43">
        <v>29</v>
      </c>
      <c r="B90" s="44" t="s">
        <v>9606</v>
      </c>
      <c r="C90" s="59" t="s">
        <v>9607</v>
      </c>
      <c r="D90" s="45" t="s">
        <v>373</v>
      </c>
      <c r="E90" s="46">
        <v>135</v>
      </c>
      <c r="F90" s="47">
        <v>0</v>
      </c>
      <c r="G90" s="48">
        <f>ROUND(E90*F90,2)</f>
        <v>0</v>
      </c>
      <c r="H90" s="47">
        <v>0</v>
      </c>
      <c r="I90" s="48">
        <f>ROUND(E90*H90,2)</f>
        <v>0</v>
      </c>
      <c r="J90" s="47">
        <v>25</v>
      </c>
      <c r="K90" s="48">
        <f>ROUND(E90*J90,2)</f>
        <v>3375</v>
      </c>
      <c r="L90" s="48">
        <v>21</v>
      </c>
      <c r="M90" s="48">
        <f>G90*(1+L90/100)</f>
        <v>0</v>
      </c>
      <c r="N90" s="46">
        <v>9.0000000000000006E-5</v>
      </c>
      <c r="O90" s="46">
        <f>ROUND(E90*N90,2)</f>
        <v>0.01</v>
      </c>
      <c r="P90" s="46">
        <v>0</v>
      </c>
      <c r="Q90" s="46">
        <f>ROUND(E90*P90,2)</f>
        <v>0</v>
      </c>
      <c r="R90" s="48"/>
      <c r="S90" s="48" t="s">
        <v>151</v>
      </c>
      <c r="T90" s="49" t="s">
        <v>151</v>
      </c>
      <c r="U90" s="34">
        <v>2.1999999999999999E-2</v>
      </c>
      <c r="V90" s="34">
        <f>ROUND(E90*U90,2)</f>
        <v>2.97</v>
      </c>
      <c r="W90" s="34"/>
      <c r="X90" s="34" t="s">
        <v>173</v>
      </c>
      <c r="Y90" s="24"/>
      <c r="Z90" s="24"/>
      <c r="AA90" s="24"/>
      <c r="AB90" s="24"/>
      <c r="AC90" s="24"/>
      <c r="AD90" s="24"/>
      <c r="AE90" s="24"/>
      <c r="AF90" s="24"/>
      <c r="AG90" s="24" t="s">
        <v>174</v>
      </c>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row>
    <row r="91" spans="1:60" outlineLevel="1" x14ac:dyDescent="0.2">
      <c r="A91" s="31"/>
      <c r="B91" s="32"/>
      <c r="C91" s="71" t="s">
        <v>9608</v>
      </c>
      <c r="D91" s="64"/>
      <c r="E91" s="65">
        <v>135</v>
      </c>
      <c r="F91" s="34"/>
      <c r="G91" s="34"/>
      <c r="H91" s="34"/>
      <c r="I91" s="34"/>
      <c r="J91" s="34"/>
      <c r="K91" s="34"/>
      <c r="L91" s="34"/>
      <c r="M91" s="34"/>
      <c r="N91" s="33"/>
      <c r="O91" s="33"/>
      <c r="P91" s="33"/>
      <c r="Q91" s="33"/>
      <c r="R91" s="34"/>
      <c r="S91" s="34"/>
      <c r="T91" s="34"/>
      <c r="U91" s="34"/>
      <c r="V91" s="34"/>
      <c r="W91" s="34"/>
      <c r="X91" s="34"/>
      <c r="Y91" s="24"/>
      <c r="Z91" s="24"/>
      <c r="AA91" s="24"/>
      <c r="AB91" s="24"/>
      <c r="AC91" s="24"/>
      <c r="AD91" s="24"/>
      <c r="AE91" s="24"/>
      <c r="AF91" s="24"/>
      <c r="AG91" s="24" t="s">
        <v>176</v>
      </c>
      <c r="AH91" s="24">
        <v>0</v>
      </c>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row>
    <row r="92" spans="1:60" ht="22.5" outlineLevel="1" x14ac:dyDescent="0.2">
      <c r="A92" s="43">
        <v>30</v>
      </c>
      <c r="B92" s="44" t="s">
        <v>9609</v>
      </c>
      <c r="C92" s="59" t="s">
        <v>9610</v>
      </c>
      <c r="D92" s="45" t="s">
        <v>172</v>
      </c>
      <c r="E92" s="46">
        <v>4.5</v>
      </c>
      <c r="F92" s="47">
        <v>0</v>
      </c>
      <c r="G92" s="48">
        <f>ROUND(E92*F92,2)</f>
        <v>0</v>
      </c>
      <c r="H92" s="47">
        <v>0</v>
      </c>
      <c r="I92" s="48">
        <f>ROUND(E92*H92,2)</f>
        <v>0</v>
      </c>
      <c r="J92" s="47">
        <v>353.5</v>
      </c>
      <c r="K92" s="48">
        <f>ROUND(E92*J92,2)</f>
        <v>1590.75</v>
      </c>
      <c r="L92" s="48">
        <v>21</v>
      </c>
      <c r="M92" s="48">
        <f>G92*(1+L92/100)</f>
        <v>0</v>
      </c>
      <c r="N92" s="46">
        <v>7.6000000000000004E-4</v>
      </c>
      <c r="O92" s="46">
        <f>ROUND(E92*N92,2)</f>
        <v>0</v>
      </c>
      <c r="P92" s="46">
        <v>0</v>
      </c>
      <c r="Q92" s="46">
        <f>ROUND(E92*P92,2)</f>
        <v>0</v>
      </c>
      <c r="R92" s="48"/>
      <c r="S92" s="48" t="s">
        <v>151</v>
      </c>
      <c r="T92" s="49" t="s">
        <v>151</v>
      </c>
      <c r="U92" s="34">
        <v>0.311</v>
      </c>
      <c r="V92" s="34">
        <f>ROUND(E92*U92,2)</f>
        <v>1.4</v>
      </c>
      <c r="W92" s="34"/>
      <c r="X92" s="34" t="s">
        <v>173</v>
      </c>
      <c r="Y92" s="24"/>
      <c r="Z92" s="24"/>
      <c r="AA92" s="24"/>
      <c r="AB92" s="24"/>
      <c r="AC92" s="24"/>
      <c r="AD92" s="24"/>
      <c r="AE92" s="24"/>
      <c r="AF92" s="24"/>
      <c r="AG92" s="24" t="s">
        <v>174</v>
      </c>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row>
    <row r="93" spans="1:60" outlineLevel="1" x14ac:dyDescent="0.2">
      <c r="A93" s="31"/>
      <c r="B93" s="32"/>
      <c r="C93" s="71" t="s">
        <v>9611</v>
      </c>
      <c r="D93" s="64"/>
      <c r="E93" s="65">
        <v>4.5</v>
      </c>
      <c r="F93" s="34"/>
      <c r="G93" s="34"/>
      <c r="H93" s="34"/>
      <c r="I93" s="34"/>
      <c r="J93" s="34"/>
      <c r="K93" s="34"/>
      <c r="L93" s="34"/>
      <c r="M93" s="34"/>
      <c r="N93" s="33"/>
      <c r="O93" s="33"/>
      <c r="P93" s="33"/>
      <c r="Q93" s="33"/>
      <c r="R93" s="34"/>
      <c r="S93" s="34"/>
      <c r="T93" s="34"/>
      <c r="U93" s="34"/>
      <c r="V93" s="34"/>
      <c r="W93" s="34"/>
      <c r="X93" s="34"/>
      <c r="Y93" s="24"/>
      <c r="Z93" s="24"/>
      <c r="AA93" s="24"/>
      <c r="AB93" s="24"/>
      <c r="AC93" s="24"/>
      <c r="AD93" s="24"/>
      <c r="AE93" s="24"/>
      <c r="AF93" s="24"/>
      <c r="AG93" s="24" t="s">
        <v>176</v>
      </c>
      <c r="AH93" s="24">
        <v>0</v>
      </c>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row>
    <row r="94" spans="1:60" outlineLevel="1" x14ac:dyDescent="0.2">
      <c r="A94" s="43">
        <v>31</v>
      </c>
      <c r="B94" s="44" t="s">
        <v>9612</v>
      </c>
      <c r="C94" s="59" t="s">
        <v>9613</v>
      </c>
      <c r="D94" s="45" t="s">
        <v>373</v>
      </c>
      <c r="E94" s="46">
        <v>135</v>
      </c>
      <c r="F94" s="47">
        <v>0</v>
      </c>
      <c r="G94" s="48">
        <f>ROUND(E94*F94,2)</f>
        <v>0</v>
      </c>
      <c r="H94" s="47">
        <v>0</v>
      </c>
      <c r="I94" s="48">
        <f>ROUND(E94*H94,2)</f>
        <v>0</v>
      </c>
      <c r="J94" s="47">
        <v>6.1</v>
      </c>
      <c r="K94" s="48">
        <f>ROUND(E94*J94,2)</f>
        <v>823.5</v>
      </c>
      <c r="L94" s="48">
        <v>21</v>
      </c>
      <c r="M94" s="48">
        <f>G94*(1+L94/100)</f>
        <v>0</v>
      </c>
      <c r="N94" s="46">
        <v>0</v>
      </c>
      <c r="O94" s="46">
        <f>ROUND(E94*N94,2)</f>
        <v>0</v>
      </c>
      <c r="P94" s="46">
        <v>0</v>
      </c>
      <c r="Q94" s="46">
        <f>ROUND(E94*P94,2)</f>
        <v>0</v>
      </c>
      <c r="R94" s="48"/>
      <c r="S94" s="48" t="s">
        <v>151</v>
      </c>
      <c r="T94" s="49" t="s">
        <v>151</v>
      </c>
      <c r="U94" s="34">
        <v>1.2E-2</v>
      </c>
      <c r="V94" s="34">
        <f>ROUND(E94*U94,2)</f>
        <v>1.62</v>
      </c>
      <c r="W94" s="34"/>
      <c r="X94" s="34" t="s">
        <v>173</v>
      </c>
      <c r="Y94" s="24"/>
      <c r="Z94" s="24"/>
      <c r="AA94" s="24"/>
      <c r="AB94" s="24"/>
      <c r="AC94" s="24"/>
      <c r="AD94" s="24"/>
      <c r="AE94" s="24"/>
      <c r="AF94" s="24"/>
      <c r="AG94" s="24" t="s">
        <v>174</v>
      </c>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row>
    <row r="95" spans="1:60" outlineLevel="1" x14ac:dyDescent="0.2">
      <c r="A95" s="31"/>
      <c r="B95" s="32"/>
      <c r="C95" s="71" t="s">
        <v>9614</v>
      </c>
      <c r="D95" s="64"/>
      <c r="E95" s="65">
        <v>135</v>
      </c>
      <c r="F95" s="34"/>
      <c r="G95" s="34"/>
      <c r="H95" s="34"/>
      <c r="I95" s="34"/>
      <c r="J95" s="34"/>
      <c r="K95" s="34"/>
      <c r="L95" s="34"/>
      <c r="M95" s="34"/>
      <c r="N95" s="33"/>
      <c r="O95" s="33"/>
      <c r="P95" s="33"/>
      <c r="Q95" s="33"/>
      <c r="R95" s="34"/>
      <c r="S95" s="34"/>
      <c r="T95" s="34"/>
      <c r="U95" s="34"/>
      <c r="V95" s="34"/>
      <c r="W95" s="34"/>
      <c r="X95" s="34"/>
      <c r="Y95" s="24"/>
      <c r="Z95" s="24"/>
      <c r="AA95" s="24"/>
      <c r="AB95" s="24"/>
      <c r="AC95" s="24"/>
      <c r="AD95" s="24"/>
      <c r="AE95" s="24"/>
      <c r="AF95" s="24"/>
      <c r="AG95" s="24" t="s">
        <v>176</v>
      </c>
      <c r="AH95" s="24">
        <v>5</v>
      </c>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row>
    <row r="96" spans="1:60" ht="45" outlineLevel="1" x14ac:dyDescent="0.2">
      <c r="A96" s="43">
        <v>32</v>
      </c>
      <c r="B96" s="44" t="s">
        <v>2524</v>
      </c>
      <c r="C96" s="59" t="s">
        <v>2525</v>
      </c>
      <c r="D96" s="45" t="s">
        <v>373</v>
      </c>
      <c r="E96" s="46">
        <v>118.03</v>
      </c>
      <c r="F96" s="47">
        <v>0</v>
      </c>
      <c r="G96" s="48">
        <f>ROUND(E96*F96,2)</f>
        <v>0</v>
      </c>
      <c r="H96" s="47">
        <v>0</v>
      </c>
      <c r="I96" s="48">
        <f>ROUND(E96*H96,2)</f>
        <v>0</v>
      </c>
      <c r="J96" s="47">
        <v>436.5</v>
      </c>
      <c r="K96" s="48">
        <f>ROUND(E96*J96,2)</f>
        <v>51520.1</v>
      </c>
      <c r="L96" s="48">
        <v>21</v>
      </c>
      <c r="M96" s="48">
        <f>G96*(1+L96/100)</f>
        <v>0</v>
      </c>
      <c r="N96" s="46">
        <v>0.22133</v>
      </c>
      <c r="O96" s="46">
        <f>ROUND(E96*N96,2)</f>
        <v>26.12</v>
      </c>
      <c r="P96" s="46">
        <v>0</v>
      </c>
      <c r="Q96" s="46">
        <f>ROUND(E96*P96,2)</f>
        <v>0</v>
      </c>
      <c r="R96" s="48"/>
      <c r="S96" s="48" t="s">
        <v>151</v>
      </c>
      <c r="T96" s="49" t="s">
        <v>151</v>
      </c>
      <c r="U96" s="34">
        <v>0.27200000000000002</v>
      </c>
      <c r="V96" s="34">
        <f>ROUND(E96*U96,2)</f>
        <v>32.1</v>
      </c>
      <c r="W96" s="34"/>
      <c r="X96" s="34" t="s">
        <v>173</v>
      </c>
      <c r="Y96" s="24"/>
      <c r="Z96" s="24"/>
      <c r="AA96" s="24"/>
      <c r="AB96" s="24"/>
      <c r="AC96" s="24"/>
      <c r="AD96" s="24"/>
      <c r="AE96" s="24"/>
      <c r="AF96" s="24"/>
      <c r="AG96" s="24" t="s">
        <v>174</v>
      </c>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row>
    <row r="97" spans="1:60" outlineLevel="1" x14ac:dyDescent="0.2">
      <c r="A97" s="31"/>
      <c r="B97" s="32"/>
      <c r="C97" s="71" t="s">
        <v>9615</v>
      </c>
      <c r="D97" s="64"/>
      <c r="E97" s="65">
        <v>52.51</v>
      </c>
      <c r="F97" s="34"/>
      <c r="G97" s="34"/>
      <c r="H97" s="34"/>
      <c r="I97" s="34"/>
      <c r="J97" s="34"/>
      <c r="K97" s="34"/>
      <c r="L97" s="34"/>
      <c r="M97" s="34"/>
      <c r="N97" s="33"/>
      <c r="O97" s="33"/>
      <c r="P97" s="33"/>
      <c r="Q97" s="33"/>
      <c r="R97" s="34"/>
      <c r="S97" s="34"/>
      <c r="T97" s="34"/>
      <c r="U97" s="34"/>
      <c r="V97" s="34"/>
      <c r="W97" s="34"/>
      <c r="X97" s="34"/>
      <c r="Y97" s="24"/>
      <c r="Z97" s="24"/>
      <c r="AA97" s="24"/>
      <c r="AB97" s="24"/>
      <c r="AC97" s="24"/>
      <c r="AD97" s="24"/>
      <c r="AE97" s="24"/>
      <c r="AF97" s="24"/>
      <c r="AG97" s="24" t="s">
        <v>176</v>
      </c>
      <c r="AH97" s="24">
        <v>0</v>
      </c>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row>
    <row r="98" spans="1:60" outlineLevel="1" x14ac:dyDescent="0.2">
      <c r="A98" s="31"/>
      <c r="B98" s="32"/>
      <c r="C98" s="71" t="s">
        <v>9616</v>
      </c>
      <c r="D98" s="64"/>
      <c r="E98" s="65">
        <v>65.52</v>
      </c>
      <c r="F98" s="34"/>
      <c r="G98" s="34"/>
      <c r="H98" s="34"/>
      <c r="I98" s="34"/>
      <c r="J98" s="34"/>
      <c r="K98" s="34"/>
      <c r="L98" s="34"/>
      <c r="M98" s="34"/>
      <c r="N98" s="33"/>
      <c r="O98" s="33"/>
      <c r="P98" s="33"/>
      <c r="Q98" s="33"/>
      <c r="R98" s="34"/>
      <c r="S98" s="34"/>
      <c r="T98" s="34"/>
      <c r="U98" s="34"/>
      <c r="V98" s="34"/>
      <c r="W98" s="34"/>
      <c r="X98" s="34"/>
      <c r="Y98" s="24"/>
      <c r="Z98" s="24"/>
      <c r="AA98" s="24"/>
      <c r="AB98" s="24"/>
      <c r="AC98" s="24"/>
      <c r="AD98" s="24"/>
      <c r="AE98" s="24"/>
      <c r="AF98" s="24"/>
      <c r="AG98" s="24" t="s">
        <v>176</v>
      </c>
      <c r="AH98" s="24">
        <v>0</v>
      </c>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row>
    <row r="99" spans="1:60" ht="45" outlineLevel="1" x14ac:dyDescent="0.2">
      <c r="A99" s="43">
        <v>33</v>
      </c>
      <c r="B99" s="44" t="s">
        <v>9617</v>
      </c>
      <c r="C99" s="59" t="s">
        <v>9618</v>
      </c>
      <c r="D99" s="45" t="s">
        <v>373</v>
      </c>
      <c r="E99" s="46">
        <v>57.25</v>
      </c>
      <c r="F99" s="47">
        <v>0</v>
      </c>
      <c r="G99" s="48">
        <f>ROUND(E99*F99,2)</f>
        <v>0</v>
      </c>
      <c r="H99" s="47">
        <v>0</v>
      </c>
      <c r="I99" s="48">
        <f>ROUND(E99*H99,2)</f>
        <v>0</v>
      </c>
      <c r="J99" s="47">
        <v>499.5</v>
      </c>
      <c r="K99" s="48">
        <f>ROUND(E99*J99,2)</f>
        <v>28596.38</v>
      </c>
      <c r="L99" s="48">
        <v>21</v>
      </c>
      <c r="M99" s="48">
        <f>G99*(1+L99/100)</f>
        <v>0</v>
      </c>
      <c r="N99" s="46">
        <v>0.26980999999999999</v>
      </c>
      <c r="O99" s="46">
        <f>ROUND(E99*N99,2)</f>
        <v>15.45</v>
      </c>
      <c r="P99" s="46">
        <v>0</v>
      </c>
      <c r="Q99" s="46">
        <f>ROUND(E99*P99,2)</f>
        <v>0</v>
      </c>
      <c r="R99" s="48"/>
      <c r="S99" s="48" t="s">
        <v>151</v>
      </c>
      <c r="T99" s="49" t="s">
        <v>151</v>
      </c>
      <c r="U99" s="34">
        <v>0.27200000000000002</v>
      </c>
      <c r="V99" s="34">
        <f>ROUND(E99*U99,2)</f>
        <v>15.57</v>
      </c>
      <c r="W99" s="34"/>
      <c r="X99" s="34" t="s">
        <v>173</v>
      </c>
      <c r="Y99" s="24"/>
      <c r="Z99" s="24"/>
      <c r="AA99" s="24"/>
      <c r="AB99" s="24"/>
      <c r="AC99" s="24"/>
      <c r="AD99" s="24"/>
      <c r="AE99" s="24"/>
      <c r="AF99" s="24"/>
      <c r="AG99" s="24" t="s">
        <v>174</v>
      </c>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row>
    <row r="100" spans="1:60" outlineLevel="1" x14ac:dyDescent="0.2">
      <c r="A100" s="31"/>
      <c r="B100" s="32"/>
      <c r="C100" s="71" t="s">
        <v>9619</v>
      </c>
      <c r="D100" s="64"/>
      <c r="E100" s="65">
        <v>47.7</v>
      </c>
      <c r="F100" s="34"/>
      <c r="G100" s="34"/>
      <c r="H100" s="34"/>
      <c r="I100" s="34"/>
      <c r="J100" s="34"/>
      <c r="K100" s="34"/>
      <c r="L100" s="34"/>
      <c r="M100" s="34"/>
      <c r="N100" s="33"/>
      <c r="O100" s="33"/>
      <c r="P100" s="33"/>
      <c r="Q100" s="33"/>
      <c r="R100" s="34"/>
      <c r="S100" s="34"/>
      <c r="T100" s="34"/>
      <c r="U100" s="34"/>
      <c r="V100" s="34"/>
      <c r="W100" s="34"/>
      <c r="X100" s="34"/>
      <c r="Y100" s="24"/>
      <c r="Z100" s="24"/>
      <c r="AA100" s="24"/>
      <c r="AB100" s="24"/>
      <c r="AC100" s="24"/>
      <c r="AD100" s="24"/>
      <c r="AE100" s="24"/>
      <c r="AF100" s="24"/>
      <c r="AG100" s="24" t="s">
        <v>176</v>
      </c>
      <c r="AH100" s="24">
        <v>0</v>
      </c>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row>
    <row r="101" spans="1:60" outlineLevel="1" x14ac:dyDescent="0.2">
      <c r="A101" s="31"/>
      <c r="B101" s="32"/>
      <c r="C101" s="71" t="s">
        <v>9620</v>
      </c>
      <c r="D101" s="64"/>
      <c r="E101" s="65">
        <v>9.5500000000000007</v>
      </c>
      <c r="F101" s="34"/>
      <c r="G101" s="34"/>
      <c r="H101" s="34"/>
      <c r="I101" s="34"/>
      <c r="J101" s="34"/>
      <c r="K101" s="34"/>
      <c r="L101" s="34"/>
      <c r="M101" s="34"/>
      <c r="N101" s="33"/>
      <c r="O101" s="33"/>
      <c r="P101" s="33"/>
      <c r="Q101" s="33"/>
      <c r="R101" s="34"/>
      <c r="S101" s="34"/>
      <c r="T101" s="34"/>
      <c r="U101" s="34"/>
      <c r="V101" s="34"/>
      <c r="W101" s="34"/>
      <c r="X101" s="34"/>
      <c r="Y101" s="24"/>
      <c r="Z101" s="24"/>
      <c r="AA101" s="24"/>
      <c r="AB101" s="24"/>
      <c r="AC101" s="24"/>
      <c r="AD101" s="24"/>
      <c r="AE101" s="24"/>
      <c r="AF101" s="24"/>
      <c r="AG101" s="24" t="s">
        <v>176</v>
      </c>
      <c r="AH101" s="24">
        <v>0</v>
      </c>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row>
    <row r="102" spans="1:60" ht="45" outlineLevel="1" x14ac:dyDescent="0.2">
      <c r="A102" s="43">
        <v>34</v>
      </c>
      <c r="B102" s="44" t="s">
        <v>9621</v>
      </c>
      <c r="C102" s="59" t="s">
        <v>9622</v>
      </c>
      <c r="D102" s="45" t="s">
        <v>373</v>
      </c>
      <c r="E102" s="46">
        <v>88.35</v>
      </c>
      <c r="F102" s="47">
        <v>0</v>
      </c>
      <c r="G102" s="48">
        <f>ROUND(E102*F102,2)</f>
        <v>0</v>
      </c>
      <c r="H102" s="47">
        <v>0</v>
      </c>
      <c r="I102" s="48">
        <f>ROUND(E102*H102,2)</f>
        <v>0</v>
      </c>
      <c r="J102" s="47">
        <v>406.5</v>
      </c>
      <c r="K102" s="48">
        <f>ROUND(E102*J102,2)</f>
        <v>35914.28</v>
      </c>
      <c r="L102" s="48">
        <v>21</v>
      </c>
      <c r="M102" s="48">
        <f>G102*(1+L102/100)</f>
        <v>0</v>
      </c>
      <c r="N102" s="46">
        <v>0.19520000000000001</v>
      </c>
      <c r="O102" s="46">
        <f>ROUND(E102*N102,2)</f>
        <v>17.25</v>
      </c>
      <c r="P102" s="46">
        <v>0</v>
      </c>
      <c r="Q102" s="46">
        <f>ROUND(E102*P102,2)</f>
        <v>0</v>
      </c>
      <c r="R102" s="48"/>
      <c r="S102" s="48" t="s">
        <v>151</v>
      </c>
      <c r="T102" s="49" t="s">
        <v>151</v>
      </c>
      <c r="U102" s="34">
        <v>0.27200000000000002</v>
      </c>
      <c r="V102" s="34">
        <f>ROUND(E102*U102,2)</f>
        <v>24.03</v>
      </c>
      <c r="W102" s="34"/>
      <c r="X102" s="34" t="s">
        <v>173</v>
      </c>
      <c r="Y102" s="24"/>
      <c r="Z102" s="24"/>
      <c r="AA102" s="24"/>
      <c r="AB102" s="24"/>
      <c r="AC102" s="24"/>
      <c r="AD102" s="24"/>
      <c r="AE102" s="24"/>
      <c r="AF102" s="24"/>
      <c r="AG102" s="24" t="s">
        <v>174</v>
      </c>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row>
    <row r="103" spans="1:60" outlineLevel="1" x14ac:dyDescent="0.2">
      <c r="A103" s="31"/>
      <c r="B103" s="32"/>
      <c r="C103" s="71" t="s">
        <v>9623</v>
      </c>
      <c r="D103" s="64"/>
      <c r="E103" s="65">
        <v>88.35</v>
      </c>
      <c r="F103" s="34"/>
      <c r="G103" s="34"/>
      <c r="H103" s="34"/>
      <c r="I103" s="34"/>
      <c r="J103" s="34"/>
      <c r="K103" s="34"/>
      <c r="L103" s="34"/>
      <c r="M103" s="34"/>
      <c r="N103" s="33"/>
      <c r="O103" s="33"/>
      <c r="P103" s="33"/>
      <c r="Q103" s="33"/>
      <c r="R103" s="34"/>
      <c r="S103" s="34"/>
      <c r="T103" s="34"/>
      <c r="U103" s="34"/>
      <c r="V103" s="34"/>
      <c r="W103" s="34"/>
      <c r="X103" s="34"/>
      <c r="Y103" s="24"/>
      <c r="Z103" s="24"/>
      <c r="AA103" s="24"/>
      <c r="AB103" s="24"/>
      <c r="AC103" s="24"/>
      <c r="AD103" s="24"/>
      <c r="AE103" s="24"/>
      <c r="AF103" s="24"/>
      <c r="AG103" s="24" t="s">
        <v>176</v>
      </c>
      <c r="AH103" s="24">
        <v>0</v>
      </c>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row>
    <row r="104" spans="1:60" x14ac:dyDescent="0.2">
      <c r="A104" s="36" t="s">
        <v>148</v>
      </c>
      <c r="B104" s="37" t="s">
        <v>64</v>
      </c>
      <c r="C104" s="58" t="s">
        <v>65</v>
      </c>
      <c r="D104" s="38"/>
      <c r="E104" s="39"/>
      <c r="F104" s="40"/>
      <c r="G104" s="40">
        <f>SUMIF(AG105:AG108,"&lt;&gt;NOR",G105:G108)</f>
        <v>0</v>
      </c>
      <c r="H104" s="40"/>
      <c r="I104" s="40">
        <f>SUM(I105:I108)</f>
        <v>0</v>
      </c>
      <c r="J104" s="40"/>
      <c r="K104" s="40">
        <f>SUM(K105:K108)</f>
        <v>182282.92</v>
      </c>
      <c r="L104" s="40"/>
      <c r="M104" s="40">
        <f>SUM(M105:M108)</f>
        <v>0</v>
      </c>
      <c r="N104" s="39"/>
      <c r="O104" s="39">
        <f>SUM(O105:O108)</f>
        <v>0</v>
      </c>
      <c r="P104" s="39"/>
      <c r="Q104" s="39">
        <f>SUM(Q105:Q108)</f>
        <v>0</v>
      </c>
      <c r="R104" s="40"/>
      <c r="S104" s="40"/>
      <c r="T104" s="41"/>
      <c r="U104" s="35"/>
      <c r="V104" s="35">
        <f>SUM(V105:V108)</f>
        <v>301.87</v>
      </c>
      <c r="W104" s="35"/>
      <c r="X104" s="35"/>
      <c r="AG104" t="s">
        <v>149</v>
      </c>
    </row>
    <row r="105" spans="1:60" outlineLevel="1" x14ac:dyDescent="0.2">
      <c r="A105" s="43">
        <v>35</v>
      </c>
      <c r="B105" s="44" t="s">
        <v>9624</v>
      </c>
      <c r="C105" s="59" t="s">
        <v>9625</v>
      </c>
      <c r="D105" s="45" t="s">
        <v>297</v>
      </c>
      <c r="E105" s="46">
        <v>774.02512000000002</v>
      </c>
      <c r="F105" s="47">
        <v>0</v>
      </c>
      <c r="G105" s="48">
        <f>ROUND(E105*F105,2)</f>
        <v>0</v>
      </c>
      <c r="H105" s="47">
        <v>0</v>
      </c>
      <c r="I105" s="48">
        <f>ROUND(E105*H105,2)</f>
        <v>0</v>
      </c>
      <c r="J105" s="47">
        <v>235.5</v>
      </c>
      <c r="K105" s="48">
        <f>ROUND(E105*J105,2)</f>
        <v>182282.92</v>
      </c>
      <c r="L105" s="48">
        <v>21</v>
      </c>
      <c r="M105" s="48">
        <f>G105*(1+L105/100)</f>
        <v>0</v>
      </c>
      <c r="N105" s="46">
        <v>0</v>
      </c>
      <c r="O105" s="46">
        <f>ROUND(E105*N105,2)</f>
        <v>0</v>
      </c>
      <c r="P105" s="46">
        <v>0</v>
      </c>
      <c r="Q105" s="46">
        <f>ROUND(E105*P105,2)</f>
        <v>0</v>
      </c>
      <c r="R105" s="48"/>
      <c r="S105" s="48" t="s">
        <v>151</v>
      </c>
      <c r="T105" s="49" t="s">
        <v>151</v>
      </c>
      <c r="U105" s="34">
        <v>0.39</v>
      </c>
      <c r="V105" s="34">
        <f>ROUND(E105*U105,2)</f>
        <v>301.87</v>
      </c>
      <c r="W105" s="34"/>
      <c r="X105" s="34" t="s">
        <v>3545</v>
      </c>
      <c r="Y105" s="24"/>
      <c r="Z105" s="24"/>
      <c r="AA105" s="24"/>
      <c r="AB105" s="24"/>
      <c r="AC105" s="24"/>
      <c r="AD105" s="24"/>
      <c r="AE105" s="24"/>
      <c r="AF105" s="24"/>
      <c r="AG105" s="24" t="s">
        <v>3546</v>
      </c>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row>
    <row r="106" spans="1:60" outlineLevel="1" x14ac:dyDescent="0.2">
      <c r="A106" s="31"/>
      <c r="B106" s="32"/>
      <c r="C106" s="71" t="s">
        <v>3547</v>
      </c>
      <c r="D106" s="64"/>
      <c r="E106" s="65"/>
      <c r="F106" s="34"/>
      <c r="G106" s="34"/>
      <c r="H106" s="34"/>
      <c r="I106" s="34"/>
      <c r="J106" s="34"/>
      <c r="K106" s="34"/>
      <c r="L106" s="34"/>
      <c r="M106" s="34"/>
      <c r="N106" s="33"/>
      <c r="O106" s="33"/>
      <c r="P106" s="33"/>
      <c r="Q106" s="33"/>
      <c r="R106" s="34"/>
      <c r="S106" s="34"/>
      <c r="T106" s="34"/>
      <c r="U106" s="34"/>
      <c r="V106" s="34"/>
      <c r="W106" s="34"/>
      <c r="X106" s="34"/>
      <c r="Y106" s="24"/>
      <c r="Z106" s="24"/>
      <c r="AA106" s="24"/>
      <c r="AB106" s="24"/>
      <c r="AC106" s="24"/>
      <c r="AD106" s="24"/>
      <c r="AE106" s="24"/>
      <c r="AF106" s="24"/>
      <c r="AG106" s="24" t="s">
        <v>176</v>
      </c>
      <c r="AH106" s="24">
        <v>0</v>
      </c>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row>
    <row r="107" spans="1:60" outlineLevel="1" x14ac:dyDescent="0.2">
      <c r="A107" s="31"/>
      <c r="B107" s="32"/>
      <c r="C107" s="71" t="s">
        <v>9626</v>
      </c>
      <c r="D107" s="64"/>
      <c r="E107" s="65"/>
      <c r="F107" s="34"/>
      <c r="G107" s="34"/>
      <c r="H107" s="34"/>
      <c r="I107" s="34"/>
      <c r="J107" s="34"/>
      <c r="K107" s="34"/>
      <c r="L107" s="34"/>
      <c r="M107" s="34"/>
      <c r="N107" s="33"/>
      <c r="O107" s="33"/>
      <c r="P107" s="33"/>
      <c r="Q107" s="33"/>
      <c r="R107" s="34"/>
      <c r="S107" s="34"/>
      <c r="T107" s="34"/>
      <c r="U107" s="34"/>
      <c r="V107" s="34"/>
      <c r="W107" s="34"/>
      <c r="X107" s="34"/>
      <c r="Y107" s="24"/>
      <c r="Z107" s="24"/>
      <c r="AA107" s="24"/>
      <c r="AB107" s="24"/>
      <c r="AC107" s="24"/>
      <c r="AD107" s="24"/>
      <c r="AE107" s="24"/>
      <c r="AF107" s="24"/>
      <c r="AG107" s="24" t="s">
        <v>176</v>
      </c>
      <c r="AH107" s="24">
        <v>0</v>
      </c>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row>
    <row r="108" spans="1:60" outlineLevel="1" x14ac:dyDescent="0.2">
      <c r="A108" s="31"/>
      <c r="B108" s="32"/>
      <c r="C108" s="71" t="s">
        <v>9627</v>
      </c>
      <c r="D108" s="64"/>
      <c r="E108" s="65">
        <v>774.02512000000002</v>
      </c>
      <c r="F108" s="34"/>
      <c r="G108" s="34"/>
      <c r="H108" s="34"/>
      <c r="I108" s="34"/>
      <c r="J108" s="34"/>
      <c r="K108" s="34"/>
      <c r="L108" s="34"/>
      <c r="M108" s="34"/>
      <c r="N108" s="33"/>
      <c r="O108" s="33"/>
      <c r="P108" s="33"/>
      <c r="Q108" s="33"/>
      <c r="R108" s="34"/>
      <c r="S108" s="34"/>
      <c r="T108" s="34"/>
      <c r="U108" s="34"/>
      <c r="V108" s="34"/>
      <c r="W108" s="34"/>
      <c r="X108" s="34"/>
      <c r="Y108" s="24"/>
      <c r="Z108" s="24"/>
      <c r="AA108" s="24"/>
      <c r="AB108" s="24"/>
      <c r="AC108" s="24"/>
      <c r="AD108" s="24"/>
      <c r="AE108" s="24"/>
      <c r="AF108" s="24"/>
      <c r="AG108" s="24" t="s">
        <v>176</v>
      </c>
      <c r="AH108" s="24">
        <v>0</v>
      </c>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row>
    <row r="109" spans="1:60" x14ac:dyDescent="0.2">
      <c r="A109" s="36" t="s">
        <v>148</v>
      </c>
      <c r="B109" s="37" t="s">
        <v>116</v>
      </c>
      <c r="C109" s="58" t="s">
        <v>117</v>
      </c>
      <c r="D109" s="38"/>
      <c r="E109" s="39"/>
      <c r="F109" s="40"/>
      <c r="G109" s="40">
        <f>SUMIF(AG110:AG126,"&lt;&gt;NOR",G110:G126)</f>
        <v>0</v>
      </c>
      <c r="H109" s="40"/>
      <c r="I109" s="40">
        <f>SUM(I110:I126)</f>
        <v>0</v>
      </c>
      <c r="J109" s="40"/>
      <c r="K109" s="40">
        <f>SUM(K110:K126)</f>
        <v>1797865.6400000001</v>
      </c>
      <c r="L109" s="40"/>
      <c r="M109" s="40">
        <f>SUM(M110:M126)</f>
        <v>0</v>
      </c>
      <c r="N109" s="39"/>
      <c r="O109" s="39">
        <f>SUM(O110:O126)</f>
        <v>0</v>
      </c>
      <c r="P109" s="39"/>
      <c r="Q109" s="39">
        <f>SUM(Q110:Q126)</f>
        <v>0</v>
      </c>
      <c r="R109" s="40"/>
      <c r="S109" s="40"/>
      <c r="T109" s="41"/>
      <c r="U109" s="35"/>
      <c r="V109" s="35">
        <f>SUM(V110:V126)</f>
        <v>435.21</v>
      </c>
      <c r="W109" s="35"/>
      <c r="X109" s="35"/>
      <c r="AG109" t="s">
        <v>149</v>
      </c>
    </row>
    <row r="110" spans="1:60" outlineLevel="1" x14ac:dyDescent="0.2">
      <c r="A110" s="43">
        <v>36</v>
      </c>
      <c r="B110" s="44" t="s">
        <v>5560</v>
      </c>
      <c r="C110" s="59" t="s">
        <v>5561</v>
      </c>
      <c r="D110" s="45" t="s">
        <v>297</v>
      </c>
      <c r="E110" s="46">
        <v>412.23</v>
      </c>
      <c r="F110" s="47">
        <v>0</v>
      </c>
      <c r="G110" s="48">
        <f>ROUND(E110*F110,2)</f>
        <v>0</v>
      </c>
      <c r="H110" s="47">
        <v>0</v>
      </c>
      <c r="I110" s="48">
        <f>ROUND(E110*H110,2)</f>
        <v>0</v>
      </c>
      <c r="J110" s="47">
        <v>300</v>
      </c>
      <c r="K110" s="48">
        <f>ROUND(E110*J110,2)</f>
        <v>123669</v>
      </c>
      <c r="L110" s="48">
        <v>21</v>
      </c>
      <c r="M110" s="48">
        <f>G110*(1+L110/100)</f>
        <v>0</v>
      </c>
      <c r="N110" s="46">
        <v>0</v>
      </c>
      <c r="O110" s="46">
        <f>ROUND(E110*N110,2)</f>
        <v>0</v>
      </c>
      <c r="P110" s="46">
        <v>0</v>
      </c>
      <c r="Q110" s="46">
        <f>ROUND(E110*P110,2)</f>
        <v>0</v>
      </c>
      <c r="R110" s="48"/>
      <c r="S110" s="48" t="s">
        <v>151</v>
      </c>
      <c r="T110" s="49" t="s">
        <v>5562</v>
      </c>
      <c r="U110" s="34">
        <v>0</v>
      </c>
      <c r="V110" s="34">
        <f>ROUND(E110*U110,2)</f>
        <v>0</v>
      </c>
      <c r="W110" s="34"/>
      <c r="X110" s="34" t="s">
        <v>173</v>
      </c>
      <c r="Y110" s="24"/>
      <c r="Z110" s="24"/>
      <c r="AA110" s="24"/>
      <c r="AB110" s="24"/>
      <c r="AC110" s="24"/>
      <c r="AD110" s="24"/>
      <c r="AE110" s="24"/>
      <c r="AF110" s="24"/>
      <c r="AG110" s="24" t="s">
        <v>174</v>
      </c>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row>
    <row r="111" spans="1:60" outlineLevel="1" x14ac:dyDescent="0.2">
      <c r="A111" s="31"/>
      <c r="B111" s="32"/>
      <c r="C111" s="71" t="s">
        <v>5666</v>
      </c>
      <c r="D111" s="64"/>
      <c r="E111" s="65"/>
      <c r="F111" s="34"/>
      <c r="G111" s="34"/>
      <c r="H111" s="34"/>
      <c r="I111" s="34"/>
      <c r="J111" s="34"/>
      <c r="K111" s="34"/>
      <c r="L111" s="34"/>
      <c r="M111" s="34"/>
      <c r="N111" s="33"/>
      <c r="O111" s="33"/>
      <c r="P111" s="33"/>
      <c r="Q111" s="33"/>
      <c r="R111" s="34"/>
      <c r="S111" s="34"/>
      <c r="T111" s="34"/>
      <c r="U111" s="34"/>
      <c r="V111" s="34"/>
      <c r="W111" s="34"/>
      <c r="X111" s="34"/>
      <c r="Y111" s="24"/>
      <c r="Z111" s="24"/>
      <c r="AA111" s="24"/>
      <c r="AB111" s="24"/>
      <c r="AC111" s="24"/>
      <c r="AD111" s="24"/>
      <c r="AE111" s="24"/>
      <c r="AF111" s="24"/>
      <c r="AG111" s="24" t="s">
        <v>176</v>
      </c>
      <c r="AH111" s="24">
        <v>0</v>
      </c>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row>
    <row r="112" spans="1:60" outlineLevel="1" x14ac:dyDescent="0.2">
      <c r="A112" s="31"/>
      <c r="B112" s="32"/>
      <c r="C112" s="71" t="s">
        <v>9628</v>
      </c>
      <c r="D112" s="64"/>
      <c r="E112" s="65"/>
      <c r="F112" s="34"/>
      <c r="G112" s="34"/>
      <c r="H112" s="34"/>
      <c r="I112" s="34"/>
      <c r="J112" s="34"/>
      <c r="K112" s="34"/>
      <c r="L112" s="34"/>
      <c r="M112" s="34"/>
      <c r="N112" s="33"/>
      <c r="O112" s="33"/>
      <c r="P112" s="33"/>
      <c r="Q112" s="33"/>
      <c r="R112" s="34"/>
      <c r="S112" s="34"/>
      <c r="T112" s="34"/>
      <c r="U112" s="34"/>
      <c r="V112" s="34"/>
      <c r="W112" s="34"/>
      <c r="X112" s="34"/>
      <c r="Y112" s="24"/>
      <c r="Z112" s="24"/>
      <c r="AA112" s="24"/>
      <c r="AB112" s="24"/>
      <c r="AC112" s="24"/>
      <c r="AD112" s="24"/>
      <c r="AE112" s="24"/>
      <c r="AF112" s="24"/>
      <c r="AG112" s="24" t="s">
        <v>176</v>
      </c>
      <c r="AH112" s="24">
        <v>0</v>
      </c>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row>
    <row r="113" spans="1:60" outlineLevel="1" x14ac:dyDescent="0.2">
      <c r="A113" s="31"/>
      <c r="B113" s="32"/>
      <c r="C113" s="71" t="s">
        <v>9629</v>
      </c>
      <c r="D113" s="64"/>
      <c r="E113" s="65">
        <v>888.19</v>
      </c>
      <c r="F113" s="34"/>
      <c r="G113" s="34"/>
      <c r="H113" s="34"/>
      <c r="I113" s="34"/>
      <c r="J113" s="34"/>
      <c r="K113" s="34"/>
      <c r="L113" s="34"/>
      <c r="M113" s="34"/>
      <c r="N113" s="33"/>
      <c r="O113" s="33"/>
      <c r="P113" s="33"/>
      <c r="Q113" s="33"/>
      <c r="R113" s="34"/>
      <c r="S113" s="34"/>
      <c r="T113" s="34"/>
      <c r="U113" s="34"/>
      <c r="V113" s="34"/>
      <c r="W113" s="34"/>
      <c r="X113" s="34"/>
      <c r="Y113" s="24"/>
      <c r="Z113" s="24"/>
      <c r="AA113" s="24"/>
      <c r="AB113" s="24"/>
      <c r="AC113" s="24"/>
      <c r="AD113" s="24"/>
      <c r="AE113" s="24"/>
      <c r="AF113" s="24"/>
      <c r="AG113" s="24" t="s">
        <v>176</v>
      </c>
      <c r="AH113" s="24">
        <v>0</v>
      </c>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row>
    <row r="114" spans="1:60" outlineLevel="1" x14ac:dyDescent="0.2">
      <c r="A114" s="31"/>
      <c r="B114" s="32"/>
      <c r="C114" s="71" t="s">
        <v>5564</v>
      </c>
      <c r="D114" s="64"/>
      <c r="E114" s="65"/>
      <c r="F114" s="34"/>
      <c r="G114" s="34"/>
      <c r="H114" s="34"/>
      <c r="I114" s="34"/>
      <c r="J114" s="34"/>
      <c r="K114" s="34"/>
      <c r="L114" s="34"/>
      <c r="M114" s="34"/>
      <c r="N114" s="33"/>
      <c r="O114" s="33"/>
      <c r="P114" s="33"/>
      <c r="Q114" s="33"/>
      <c r="R114" s="34"/>
      <c r="S114" s="34"/>
      <c r="T114" s="34"/>
      <c r="U114" s="34"/>
      <c r="V114" s="34"/>
      <c r="W114" s="34"/>
      <c r="X114" s="34"/>
      <c r="Y114" s="24"/>
      <c r="Z114" s="24"/>
      <c r="AA114" s="24"/>
      <c r="AB114" s="24"/>
      <c r="AC114" s="24"/>
      <c r="AD114" s="24"/>
      <c r="AE114" s="24"/>
      <c r="AF114" s="24"/>
      <c r="AG114" s="24" t="s">
        <v>176</v>
      </c>
      <c r="AH114" s="24">
        <v>0</v>
      </c>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row>
    <row r="115" spans="1:60" outlineLevel="1" x14ac:dyDescent="0.2">
      <c r="A115" s="31"/>
      <c r="B115" s="32"/>
      <c r="C115" s="71" t="s">
        <v>9630</v>
      </c>
      <c r="D115" s="64"/>
      <c r="E115" s="65">
        <v>-475.96</v>
      </c>
      <c r="F115" s="34"/>
      <c r="G115" s="34"/>
      <c r="H115" s="34"/>
      <c r="I115" s="34"/>
      <c r="J115" s="34"/>
      <c r="K115" s="34"/>
      <c r="L115" s="34"/>
      <c r="M115" s="34"/>
      <c r="N115" s="33"/>
      <c r="O115" s="33"/>
      <c r="P115" s="33"/>
      <c r="Q115" s="33"/>
      <c r="R115" s="34"/>
      <c r="S115" s="34"/>
      <c r="T115" s="34"/>
      <c r="U115" s="34"/>
      <c r="V115" s="34"/>
      <c r="W115" s="34"/>
      <c r="X115" s="34"/>
      <c r="Y115" s="24"/>
      <c r="Z115" s="24"/>
      <c r="AA115" s="24"/>
      <c r="AB115" s="24"/>
      <c r="AC115" s="24"/>
      <c r="AD115" s="24"/>
      <c r="AE115" s="24"/>
      <c r="AF115" s="24"/>
      <c r="AG115" s="24" t="s">
        <v>176</v>
      </c>
      <c r="AH115" s="24">
        <v>5</v>
      </c>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row>
    <row r="116" spans="1:60" ht="22.5" outlineLevel="1" x14ac:dyDescent="0.2">
      <c r="A116" s="43">
        <v>37</v>
      </c>
      <c r="B116" s="44" t="s">
        <v>5608</v>
      </c>
      <c r="C116" s="59" t="s">
        <v>5609</v>
      </c>
      <c r="D116" s="45" t="s">
        <v>297</v>
      </c>
      <c r="E116" s="46">
        <v>475.959</v>
      </c>
      <c r="F116" s="47">
        <v>0</v>
      </c>
      <c r="G116" s="48">
        <f>ROUND(E116*F116,2)</f>
        <v>0</v>
      </c>
      <c r="H116" s="47">
        <v>0</v>
      </c>
      <c r="I116" s="48">
        <f>ROUND(E116*H116,2)</f>
        <v>0</v>
      </c>
      <c r="J116" s="47">
        <v>2775</v>
      </c>
      <c r="K116" s="48">
        <f>ROUND(E116*J116,2)</f>
        <v>1320786.23</v>
      </c>
      <c r="L116" s="48">
        <v>21</v>
      </c>
      <c r="M116" s="48">
        <f>G116*(1+L116/100)</f>
        <v>0</v>
      </c>
      <c r="N116" s="46">
        <v>0</v>
      </c>
      <c r="O116" s="46">
        <f>ROUND(E116*N116,2)</f>
        <v>0</v>
      </c>
      <c r="P116" s="46">
        <v>0</v>
      </c>
      <c r="Q116" s="46">
        <f>ROUND(E116*P116,2)</f>
        <v>0</v>
      </c>
      <c r="R116" s="48"/>
      <c r="S116" s="48" t="s">
        <v>151</v>
      </c>
      <c r="T116" s="49" t="s">
        <v>151</v>
      </c>
      <c r="U116" s="34">
        <v>0</v>
      </c>
      <c r="V116" s="34">
        <f>ROUND(E116*U116,2)</f>
        <v>0</v>
      </c>
      <c r="W116" s="34"/>
      <c r="X116" s="34" t="s">
        <v>173</v>
      </c>
      <c r="Y116" s="24"/>
      <c r="Z116" s="24"/>
      <c r="AA116" s="24"/>
      <c r="AB116" s="24"/>
      <c r="AC116" s="24"/>
      <c r="AD116" s="24"/>
      <c r="AE116" s="24"/>
      <c r="AF116" s="24"/>
      <c r="AG116" s="24" t="s">
        <v>174</v>
      </c>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row>
    <row r="117" spans="1:60" outlineLevel="1" x14ac:dyDescent="0.2">
      <c r="A117" s="31"/>
      <c r="B117" s="32"/>
      <c r="C117" s="71" t="s">
        <v>9631</v>
      </c>
      <c r="D117" s="64"/>
      <c r="E117" s="65">
        <v>475.96</v>
      </c>
      <c r="F117" s="34"/>
      <c r="G117" s="34"/>
      <c r="H117" s="34"/>
      <c r="I117" s="34"/>
      <c r="J117" s="34"/>
      <c r="K117" s="34"/>
      <c r="L117" s="34"/>
      <c r="M117" s="34"/>
      <c r="N117" s="33"/>
      <c r="O117" s="33"/>
      <c r="P117" s="33"/>
      <c r="Q117" s="33"/>
      <c r="R117" s="34"/>
      <c r="S117" s="34"/>
      <c r="T117" s="34"/>
      <c r="U117" s="34"/>
      <c r="V117" s="34"/>
      <c r="W117" s="34"/>
      <c r="X117" s="34"/>
      <c r="Y117" s="24"/>
      <c r="Z117" s="24"/>
      <c r="AA117" s="24"/>
      <c r="AB117" s="24"/>
      <c r="AC117" s="24"/>
      <c r="AD117" s="24"/>
      <c r="AE117" s="24"/>
      <c r="AF117" s="24"/>
      <c r="AG117" s="24" t="s">
        <v>176</v>
      </c>
      <c r="AH117" s="24">
        <v>7</v>
      </c>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row>
    <row r="118" spans="1:60" outlineLevel="1" x14ac:dyDescent="0.2">
      <c r="A118" s="43">
        <v>38</v>
      </c>
      <c r="B118" s="44" t="s">
        <v>5673</v>
      </c>
      <c r="C118" s="59" t="s">
        <v>5674</v>
      </c>
      <c r="D118" s="45" t="s">
        <v>297</v>
      </c>
      <c r="E118" s="46">
        <v>888.18899999999996</v>
      </c>
      <c r="F118" s="47">
        <v>0</v>
      </c>
      <c r="G118" s="48">
        <f>ROUND(E118*F118,2)</f>
        <v>0</v>
      </c>
      <c r="H118" s="47">
        <v>0</v>
      </c>
      <c r="I118" s="48">
        <f>ROUND(E118*H118,2)</f>
        <v>0</v>
      </c>
      <c r="J118" s="47">
        <v>244</v>
      </c>
      <c r="K118" s="48">
        <f>ROUND(E118*J118,2)</f>
        <v>216718.12</v>
      </c>
      <c r="L118" s="48">
        <v>21</v>
      </c>
      <c r="M118" s="48">
        <f>G118*(1+L118/100)</f>
        <v>0</v>
      </c>
      <c r="N118" s="46">
        <v>0</v>
      </c>
      <c r="O118" s="46">
        <f>ROUND(E118*N118,2)</f>
        <v>0</v>
      </c>
      <c r="P118" s="46">
        <v>0</v>
      </c>
      <c r="Q118" s="46">
        <f>ROUND(E118*P118,2)</f>
        <v>0</v>
      </c>
      <c r="R118" s="48"/>
      <c r="S118" s="48" t="s">
        <v>151</v>
      </c>
      <c r="T118" s="49" t="s">
        <v>151</v>
      </c>
      <c r="U118" s="34">
        <v>0.49</v>
      </c>
      <c r="V118" s="34">
        <f>ROUND(E118*U118,2)</f>
        <v>435.21</v>
      </c>
      <c r="W118" s="34"/>
      <c r="X118" s="34" t="s">
        <v>5664</v>
      </c>
      <c r="Y118" s="24"/>
      <c r="Z118" s="24"/>
      <c r="AA118" s="24"/>
      <c r="AB118" s="24"/>
      <c r="AC118" s="24"/>
      <c r="AD118" s="24"/>
      <c r="AE118" s="24"/>
      <c r="AF118" s="24"/>
      <c r="AG118" s="24" t="s">
        <v>5665</v>
      </c>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row>
    <row r="119" spans="1:60" outlineLevel="1" x14ac:dyDescent="0.2">
      <c r="A119" s="31"/>
      <c r="B119" s="32"/>
      <c r="C119" s="365" t="s">
        <v>12998</v>
      </c>
      <c r="D119" s="366"/>
      <c r="E119" s="366"/>
      <c r="F119" s="366"/>
      <c r="G119" s="366"/>
      <c r="H119" s="34"/>
      <c r="I119" s="34"/>
      <c r="J119" s="34"/>
      <c r="K119" s="34"/>
      <c r="L119" s="34"/>
      <c r="M119" s="34"/>
      <c r="N119" s="33"/>
      <c r="O119" s="33"/>
      <c r="P119" s="33"/>
      <c r="Q119" s="33"/>
      <c r="R119" s="34"/>
      <c r="S119" s="34"/>
      <c r="T119" s="34"/>
      <c r="U119" s="34"/>
      <c r="V119" s="34"/>
      <c r="W119" s="34"/>
      <c r="X119" s="34"/>
      <c r="Y119" s="24"/>
      <c r="Z119" s="24"/>
      <c r="AA119" s="24"/>
      <c r="AB119" s="24"/>
      <c r="AC119" s="24"/>
      <c r="AD119" s="24"/>
      <c r="AE119" s="24"/>
      <c r="AF119" s="24"/>
      <c r="AG119" s="24" t="s">
        <v>153</v>
      </c>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row>
    <row r="120" spans="1:60" outlineLevel="1" x14ac:dyDescent="0.2">
      <c r="A120" s="31"/>
      <c r="B120" s="32"/>
      <c r="C120" s="71" t="s">
        <v>5666</v>
      </c>
      <c r="D120" s="64"/>
      <c r="E120" s="65"/>
      <c r="F120" s="34"/>
      <c r="G120" s="34"/>
      <c r="H120" s="34"/>
      <c r="I120" s="34"/>
      <c r="J120" s="34"/>
      <c r="K120" s="34"/>
      <c r="L120" s="34"/>
      <c r="M120" s="34"/>
      <c r="N120" s="33"/>
      <c r="O120" s="33"/>
      <c r="P120" s="33"/>
      <c r="Q120" s="33"/>
      <c r="R120" s="34"/>
      <c r="S120" s="34"/>
      <c r="T120" s="34"/>
      <c r="U120" s="34"/>
      <c r="V120" s="34"/>
      <c r="W120" s="34"/>
      <c r="X120" s="34"/>
      <c r="Y120" s="24"/>
      <c r="Z120" s="24"/>
      <c r="AA120" s="24"/>
      <c r="AB120" s="24"/>
      <c r="AC120" s="24"/>
      <c r="AD120" s="24"/>
      <c r="AE120" s="24"/>
      <c r="AF120" s="24"/>
      <c r="AG120" s="24" t="s">
        <v>176</v>
      </c>
      <c r="AH120" s="24">
        <v>0</v>
      </c>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row>
    <row r="121" spans="1:60" outlineLevel="1" x14ac:dyDescent="0.2">
      <c r="A121" s="31"/>
      <c r="B121" s="32"/>
      <c r="C121" s="71" t="s">
        <v>9628</v>
      </c>
      <c r="D121" s="64"/>
      <c r="E121" s="65"/>
      <c r="F121" s="34"/>
      <c r="G121" s="34"/>
      <c r="H121" s="34"/>
      <c r="I121" s="34"/>
      <c r="J121" s="34"/>
      <c r="K121" s="34"/>
      <c r="L121" s="34"/>
      <c r="M121" s="34"/>
      <c r="N121" s="33"/>
      <c r="O121" s="33"/>
      <c r="P121" s="33"/>
      <c r="Q121" s="33"/>
      <c r="R121" s="34"/>
      <c r="S121" s="34"/>
      <c r="T121" s="34"/>
      <c r="U121" s="34"/>
      <c r="V121" s="34"/>
      <c r="W121" s="34"/>
      <c r="X121" s="34"/>
      <c r="Y121" s="24"/>
      <c r="Z121" s="24"/>
      <c r="AA121" s="24"/>
      <c r="AB121" s="24"/>
      <c r="AC121" s="24"/>
      <c r="AD121" s="24"/>
      <c r="AE121" s="24"/>
      <c r="AF121" s="24"/>
      <c r="AG121" s="24" t="s">
        <v>176</v>
      </c>
      <c r="AH121" s="24">
        <v>0</v>
      </c>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row>
    <row r="122" spans="1:60" outlineLevel="1" x14ac:dyDescent="0.2">
      <c r="A122" s="31"/>
      <c r="B122" s="32"/>
      <c r="C122" s="71" t="s">
        <v>9629</v>
      </c>
      <c r="D122" s="64"/>
      <c r="E122" s="65">
        <v>888.18899999999996</v>
      </c>
      <c r="F122" s="34"/>
      <c r="G122" s="34"/>
      <c r="H122" s="34"/>
      <c r="I122" s="34"/>
      <c r="J122" s="34"/>
      <c r="K122" s="34"/>
      <c r="L122" s="34"/>
      <c r="M122" s="34"/>
      <c r="N122" s="33"/>
      <c r="O122" s="33"/>
      <c r="P122" s="33"/>
      <c r="Q122" s="33"/>
      <c r="R122" s="34"/>
      <c r="S122" s="34"/>
      <c r="T122" s="34"/>
      <c r="U122" s="34"/>
      <c r="V122" s="34"/>
      <c r="W122" s="34"/>
      <c r="X122" s="34"/>
      <c r="Y122" s="24"/>
      <c r="Z122" s="24"/>
      <c r="AA122" s="24"/>
      <c r="AB122" s="24"/>
      <c r="AC122" s="24"/>
      <c r="AD122" s="24"/>
      <c r="AE122" s="24"/>
      <c r="AF122" s="24"/>
      <c r="AG122" s="24" t="s">
        <v>176</v>
      </c>
      <c r="AH122" s="24">
        <v>0</v>
      </c>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row>
    <row r="123" spans="1:60" outlineLevel="1" x14ac:dyDescent="0.2">
      <c r="A123" s="43">
        <v>39</v>
      </c>
      <c r="B123" s="44" t="s">
        <v>5676</v>
      </c>
      <c r="C123" s="59" t="s">
        <v>5677</v>
      </c>
      <c r="D123" s="45" t="s">
        <v>297</v>
      </c>
      <c r="E123" s="46">
        <v>7993.701</v>
      </c>
      <c r="F123" s="47">
        <v>0</v>
      </c>
      <c r="G123" s="48">
        <f>ROUND(E123*F123,2)</f>
        <v>0</v>
      </c>
      <c r="H123" s="47">
        <v>0</v>
      </c>
      <c r="I123" s="48">
        <f>ROUND(E123*H123,2)</f>
        <v>0</v>
      </c>
      <c r="J123" s="47">
        <v>17.100000000000001</v>
      </c>
      <c r="K123" s="48">
        <f>ROUND(E123*J123,2)</f>
        <v>136692.29</v>
      </c>
      <c r="L123" s="48">
        <v>21</v>
      </c>
      <c r="M123" s="48">
        <f>G123*(1+L123/100)</f>
        <v>0</v>
      </c>
      <c r="N123" s="46">
        <v>0</v>
      </c>
      <c r="O123" s="46">
        <f>ROUND(E123*N123,2)</f>
        <v>0</v>
      </c>
      <c r="P123" s="46">
        <v>0</v>
      </c>
      <c r="Q123" s="46">
        <f>ROUND(E123*P123,2)</f>
        <v>0</v>
      </c>
      <c r="R123" s="48"/>
      <c r="S123" s="48" t="s">
        <v>151</v>
      </c>
      <c r="T123" s="49" t="s">
        <v>151</v>
      </c>
      <c r="U123" s="34">
        <v>0</v>
      </c>
      <c r="V123" s="34">
        <f>ROUND(E123*U123,2)</f>
        <v>0</v>
      </c>
      <c r="W123" s="34"/>
      <c r="X123" s="34" t="s">
        <v>5664</v>
      </c>
      <c r="Y123" s="24"/>
      <c r="Z123" s="24"/>
      <c r="AA123" s="24"/>
      <c r="AB123" s="24"/>
      <c r="AC123" s="24"/>
      <c r="AD123" s="24"/>
      <c r="AE123" s="24"/>
      <c r="AF123" s="24"/>
      <c r="AG123" s="24" t="s">
        <v>5665</v>
      </c>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row>
    <row r="124" spans="1:60" outlineLevel="1" x14ac:dyDescent="0.2">
      <c r="A124" s="31"/>
      <c r="B124" s="32"/>
      <c r="C124" s="71" t="s">
        <v>5666</v>
      </c>
      <c r="D124" s="64"/>
      <c r="E124" s="65"/>
      <c r="F124" s="34"/>
      <c r="G124" s="34"/>
      <c r="H124" s="34"/>
      <c r="I124" s="34"/>
      <c r="J124" s="34"/>
      <c r="K124" s="34"/>
      <c r="L124" s="34"/>
      <c r="M124" s="34"/>
      <c r="N124" s="33"/>
      <c r="O124" s="33"/>
      <c r="P124" s="33"/>
      <c r="Q124" s="33"/>
      <c r="R124" s="34"/>
      <c r="S124" s="34"/>
      <c r="T124" s="34"/>
      <c r="U124" s="34"/>
      <c r="V124" s="34"/>
      <c r="W124" s="34"/>
      <c r="X124" s="34"/>
      <c r="Y124" s="24"/>
      <c r="Z124" s="24"/>
      <c r="AA124" s="24"/>
      <c r="AB124" s="24"/>
      <c r="AC124" s="24"/>
      <c r="AD124" s="24"/>
      <c r="AE124" s="24"/>
      <c r="AF124" s="24"/>
      <c r="AG124" s="24" t="s">
        <v>176</v>
      </c>
      <c r="AH124" s="24">
        <v>0</v>
      </c>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row>
    <row r="125" spans="1:60" outlineLevel="1" x14ac:dyDescent="0.2">
      <c r="A125" s="31"/>
      <c r="B125" s="32"/>
      <c r="C125" s="71" t="s">
        <v>9628</v>
      </c>
      <c r="D125" s="64"/>
      <c r="E125" s="65"/>
      <c r="F125" s="34"/>
      <c r="G125" s="34"/>
      <c r="H125" s="34"/>
      <c r="I125" s="34"/>
      <c r="J125" s="34"/>
      <c r="K125" s="34"/>
      <c r="L125" s="34"/>
      <c r="M125" s="34"/>
      <c r="N125" s="33"/>
      <c r="O125" s="33"/>
      <c r="P125" s="33"/>
      <c r="Q125" s="33"/>
      <c r="R125" s="34"/>
      <c r="S125" s="34"/>
      <c r="T125" s="34"/>
      <c r="U125" s="34"/>
      <c r="V125" s="34"/>
      <c r="W125" s="34"/>
      <c r="X125" s="34"/>
      <c r="Y125" s="24"/>
      <c r="Z125" s="24"/>
      <c r="AA125" s="24"/>
      <c r="AB125" s="24"/>
      <c r="AC125" s="24"/>
      <c r="AD125" s="24"/>
      <c r="AE125" s="24"/>
      <c r="AF125" s="24"/>
      <c r="AG125" s="24" t="s">
        <v>176</v>
      </c>
      <c r="AH125" s="24">
        <v>0</v>
      </c>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row>
    <row r="126" spans="1:60" outlineLevel="1" x14ac:dyDescent="0.2">
      <c r="A126" s="31"/>
      <c r="B126" s="32"/>
      <c r="C126" s="71" t="s">
        <v>9632</v>
      </c>
      <c r="D126" s="64"/>
      <c r="E126" s="65">
        <v>7993.701</v>
      </c>
      <c r="F126" s="34"/>
      <c r="G126" s="34"/>
      <c r="H126" s="34"/>
      <c r="I126" s="34"/>
      <c r="J126" s="34"/>
      <c r="K126" s="34"/>
      <c r="L126" s="34"/>
      <c r="M126" s="34"/>
      <c r="N126" s="33"/>
      <c r="O126" s="33"/>
      <c r="P126" s="33"/>
      <c r="Q126" s="33"/>
      <c r="R126" s="34"/>
      <c r="S126" s="34"/>
      <c r="T126" s="34"/>
      <c r="U126" s="34"/>
      <c r="V126" s="34"/>
      <c r="W126" s="34"/>
      <c r="X126" s="34"/>
      <c r="Y126" s="24"/>
      <c r="Z126" s="24"/>
      <c r="AA126" s="24"/>
      <c r="AB126" s="24"/>
      <c r="AC126" s="24"/>
      <c r="AD126" s="24"/>
      <c r="AE126" s="24"/>
      <c r="AF126" s="24"/>
      <c r="AG126" s="24" t="s">
        <v>176</v>
      </c>
      <c r="AH126" s="24">
        <v>0</v>
      </c>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row>
    <row r="127" spans="1:60" x14ac:dyDescent="0.2">
      <c r="A127" s="1"/>
      <c r="B127" s="2"/>
      <c r="C127" s="61"/>
      <c r="D127" s="4"/>
      <c r="E127" s="1"/>
      <c r="F127" s="1"/>
      <c r="G127" s="1"/>
      <c r="H127" s="1"/>
      <c r="I127" s="1"/>
      <c r="J127" s="1"/>
      <c r="K127" s="1"/>
      <c r="L127" s="1"/>
      <c r="M127" s="1"/>
      <c r="N127" s="1"/>
      <c r="O127" s="1"/>
      <c r="P127" s="1"/>
      <c r="Q127" s="1"/>
      <c r="R127" s="1"/>
      <c r="S127" s="1"/>
      <c r="T127" s="1"/>
      <c r="U127" s="1"/>
      <c r="V127" s="1"/>
      <c r="W127" s="1"/>
      <c r="X127" s="1"/>
      <c r="AE127">
        <v>15</v>
      </c>
      <c r="AF127">
        <v>21</v>
      </c>
      <c r="AG127" t="s">
        <v>135</v>
      </c>
    </row>
    <row r="128" spans="1:60" x14ac:dyDescent="0.2">
      <c r="A128" s="27"/>
      <c r="B128" s="28" t="s">
        <v>11</v>
      </c>
      <c r="C128" s="62"/>
      <c r="D128" s="29"/>
      <c r="E128" s="30"/>
      <c r="F128" s="30"/>
      <c r="G128" s="42">
        <f>G8+G25+G35+G41+G78+G87+G104+G109</f>
        <v>0</v>
      </c>
      <c r="H128" s="1"/>
      <c r="I128" s="1"/>
      <c r="J128" s="1"/>
      <c r="K128" s="1"/>
      <c r="L128" s="1"/>
      <c r="M128" s="1"/>
      <c r="N128" s="1"/>
      <c r="O128" s="1"/>
      <c r="P128" s="1"/>
      <c r="Q128" s="1"/>
      <c r="R128" s="1"/>
      <c r="S128" s="1"/>
      <c r="T128" s="1"/>
      <c r="U128" s="1"/>
      <c r="V128" s="1"/>
      <c r="W128" s="1"/>
      <c r="X128" s="1"/>
      <c r="AE128">
        <f>SUMIF(L7:L126,AE127,G7:G126)</f>
        <v>0</v>
      </c>
      <c r="AF128">
        <f>SUMIF(L7:L126,AF127,G7:G126)</f>
        <v>0</v>
      </c>
      <c r="AG128" t="s">
        <v>167</v>
      </c>
    </row>
    <row r="129" spans="3:33" x14ac:dyDescent="0.2">
      <c r="C129" s="63"/>
      <c r="D129" s="6"/>
      <c r="AG129" t="s">
        <v>168</v>
      </c>
    </row>
    <row r="130" spans="3:33" x14ac:dyDescent="0.2">
      <c r="D130" s="6"/>
    </row>
    <row r="131" spans="3:33" x14ac:dyDescent="0.2">
      <c r="D131" s="6"/>
    </row>
    <row r="132" spans="3:33" x14ac:dyDescent="0.2">
      <c r="D132" s="6"/>
    </row>
    <row r="133" spans="3:33" x14ac:dyDescent="0.2">
      <c r="D133" s="6"/>
    </row>
    <row r="134" spans="3:33" x14ac:dyDescent="0.2">
      <c r="D134" s="6"/>
    </row>
    <row r="135" spans="3:33" x14ac:dyDescent="0.2">
      <c r="D135" s="6"/>
    </row>
    <row r="136" spans="3:33" x14ac:dyDescent="0.2">
      <c r="D136" s="6"/>
    </row>
    <row r="137" spans="3:33" x14ac:dyDescent="0.2">
      <c r="D137" s="6"/>
    </row>
    <row r="138" spans="3:33" x14ac:dyDescent="0.2">
      <c r="D138" s="6"/>
    </row>
    <row r="139" spans="3:33" x14ac:dyDescent="0.2">
      <c r="D139" s="6"/>
    </row>
    <row r="140" spans="3:33" x14ac:dyDescent="0.2">
      <c r="D140" s="6"/>
    </row>
    <row r="141" spans="3:33" x14ac:dyDescent="0.2">
      <c r="D141" s="6"/>
    </row>
    <row r="142" spans="3:33" x14ac:dyDescent="0.2">
      <c r="D142" s="6"/>
    </row>
    <row r="143" spans="3:33" x14ac:dyDescent="0.2">
      <c r="D143" s="6"/>
    </row>
    <row r="144" spans="3:33"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6">
    <mergeCell ref="C119:G119"/>
    <mergeCell ref="A1:G1"/>
    <mergeCell ref="C2:G2"/>
    <mergeCell ref="C3:G3"/>
    <mergeCell ref="C4:G4"/>
    <mergeCell ref="C83:G8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outlinePr summaryBelow="0"/>
  </sheetPr>
  <dimension ref="A1:BH5000"/>
  <sheetViews>
    <sheetView tabSelected="1" workbookViewId="0">
      <pane ySplit="7" topLeftCell="A44" activePane="bottomLeft" state="frozen"/>
      <selection pane="bottomLeft" activeCell="F49" sqref="F49"/>
    </sheetView>
  </sheetViews>
  <sheetFormatPr defaultRowHeight="12.75" outlineLevelRow="1" x14ac:dyDescent="0.2"/>
  <cols>
    <col min="1" max="1" width="3.42578125" customWidth="1"/>
    <col min="2" max="2" width="12.5703125" style="12" customWidth="1"/>
    <col min="3" max="3" width="63.28515625" style="1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343" t="s">
        <v>169</v>
      </c>
      <c r="B1" s="343"/>
      <c r="C1" s="343"/>
      <c r="D1" s="343"/>
      <c r="E1" s="343"/>
      <c r="F1" s="343"/>
      <c r="G1" s="343"/>
      <c r="AG1" t="s">
        <v>122</v>
      </c>
    </row>
    <row r="2" spans="1:60" ht="24.95" customHeight="1" x14ac:dyDescent="0.2">
      <c r="A2" s="16" t="s">
        <v>2</v>
      </c>
      <c r="B2" s="7" t="s">
        <v>14</v>
      </c>
      <c r="C2" s="367" t="s">
        <v>15</v>
      </c>
      <c r="D2" s="368"/>
      <c r="E2" s="368"/>
      <c r="F2" s="368"/>
      <c r="G2" s="369"/>
      <c r="AG2" t="s">
        <v>123</v>
      </c>
    </row>
    <row r="3" spans="1:60" ht="24.95" customHeight="1" x14ac:dyDescent="0.2">
      <c r="A3" s="16" t="s">
        <v>3</v>
      </c>
      <c r="B3" s="7" t="s">
        <v>29</v>
      </c>
      <c r="C3" s="367" t="s">
        <v>30</v>
      </c>
      <c r="D3" s="368"/>
      <c r="E3" s="368"/>
      <c r="F3" s="368"/>
      <c r="G3" s="369"/>
      <c r="AC3" s="12" t="s">
        <v>123</v>
      </c>
      <c r="AG3" t="s">
        <v>125</v>
      </c>
    </row>
    <row r="4" spans="1:60" ht="24.95" customHeight="1" x14ac:dyDescent="0.2">
      <c r="A4" s="17" t="s">
        <v>4</v>
      </c>
      <c r="B4" s="18" t="s">
        <v>17</v>
      </c>
      <c r="C4" s="370" t="s">
        <v>28</v>
      </c>
      <c r="D4" s="371"/>
      <c r="E4" s="371"/>
      <c r="F4" s="371"/>
      <c r="G4" s="372"/>
      <c r="AG4" t="s">
        <v>126</v>
      </c>
    </row>
    <row r="5" spans="1:60" x14ac:dyDescent="0.2">
      <c r="D5" s="6"/>
    </row>
    <row r="6" spans="1:60" ht="38.25" x14ac:dyDescent="0.2">
      <c r="A6" s="20" t="s">
        <v>127</v>
      </c>
      <c r="B6" s="22" t="s">
        <v>128</v>
      </c>
      <c r="C6" s="22" t="s">
        <v>129</v>
      </c>
      <c r="D6" s="21" t="s">
        <v>130</v>
      </c>
      <c r="E6" s="20" t="s">
        <v>131</v>
      </c>
      <c r="F6" s="19" t="s">
        <v>132</v>
      </c>
      <c r="G6" s="20" t="s">
        <v>11</v>
      </c>
      <c r="H6" s="23" t="s">
        <v>12</v>
      </c>
      <c r="I6" s="23" t="s">
        <v>133</v>
      </c>
      <c r="J6" s="23" t="s">
        <v>13</v>
      </c>
      <c r="K6" s="23" t="s">
        <v>134</v>
      </c>
      <c r="L6" s="23" t="s">
        <v>135</v>
      </c>
      <c r="M6" s="23" t="s">
        <v>136</v>
      </c>
      <c r="N6" s="23" t="s">
        <v>137</v>
      </c>
      <c r="O6" s="23" t="s">
        <v>138</v>
      </c>
      <c r="P6" s="23" t="s">
        <v>139</v>
      </c>
      <c r="Q6" s="23" t="s">
        <v>140</v>
      </c>
      <c r="R6" s="23" t="s">
        <v>141</v>
      </c>
      <c r="S6" s="23" t="s">
        <v>142</v>
      </c>
      <c r="T6" s="23" t="s">
        <v>143</v>
      </c>
      <c r="U6" s="23" t="s">
        <v>144</v>
      </c>
      <c r="V6" s="23" t="s">
        <v>145</v>
      </c>
      <c r="W6" s="23" t="s">
        <v>146</v>
      </c>
      <c r="X6" s="23" t="s">
        <v>147</v>
      </c>
    </row>
    <row r="7" spans="1:60" hidden="1" x14ac:dyDescent="0.2">
      <c r="A7" s="1"/>
      <c r="B7" s="2"/>
      <c r="C7" s="2"/>
      <c r="D7" s="4"/>
      <c r="E7" s="25"/>
      <c r="F7" s="26"/>
      <c r="G7" s="26"/>
      <c r="H7" s="26"/>
      <c r="I7" s="26"/>
      <c r="J7" s="26"/>
      <c r="K7" s="26"/>
      <c r="L7" s="26"/>
      <c r="M7" s="26"/>
      <c r="N7" s="25"/>
      <c r="O7" s="25"/>
      <c r="P7" s="25"/>
      <c r="Q7" s="25"/>
      <c r="R7" s="26"/>
      <c r="S7" s="26"/>
      <c r="T7" s="26"/>
      <c r="U7" s="26"/>
      <c r="V7" s="26"/>
      <c r="W7" s="26"/>
      <c r="X7" s="26"/>
    </row>
    <row r="8" spans="1:60" x14ac:dyDescent="0.2">
      <c r="A8" s="36" t="s">
        <v>148</v>
      </c>
      <c r="B8" s="37" t="s">
        <v>32</v>
      </c>
      <c r="C8" s="58" t="s">
        <v>33</v>
      </c>
      <c r="D8" s="38"/>
      <c r="E8" s="39"/>
      <c r="F8" s="40"/>
      <c r="G8" s="40">
        <f>SUMIF(AG9:AG17,"&lt;&gt;NOR",G9:G17)</f>
        <v>0</v>
      </c>
      <c r="H8" s="40"/>
      <c r="I8" s="40">
        <f>SUM(I9:I17)</f>
        <v>0</v>
      </c>
      <c r="J8" s="40"/>
      <c r="K8" s="40">
        <f>SUM(K9:K17)</f>
        <v>31749.1</v>
      </c>
      <c r="L8" s="40"/>
      <c r="M8" s="40">
        <f>SUM(M9:M17)</f>
        <v>0</v>
      </c>
      <c r="N8" s="39"/>
      <c r="O8" s="39">
        <f>SUM(O9:O17)</f>
        <v>0</v>
      </c>
      <c r="P8" s="39"/>
      <c r="Q8" s="39">
        <f>SUM(Q9:Q17)</f>
        <v>0</v>
      </c>
      <c r="R8" s="40"/>
      <c r="S8" s="40"/>
      <c r="T8" s="41"/>
      <c r="U8" s="35"/>
      <c r="V8" s="35">
        <f>SUM(V9:V17)</f>
        <v>50.269999999999996</v>
      </c>
      <c r="W8" s="35"/>
      <c r="X8" s="35"/>
      <c r="AG8" t="s">
        <v>149</v>
      </c>
    </row>
    <row r="9" spans="1:60" outlineLevel="1" x14ac:dyDescent="0.2">
      <c r="A9" s="43">
        <v>1</v>
      </c>
      <c r="B9" s="44" t="s">
        <v>177</v>
      </c>
      <c r="C9" s="59" t="s">
        <v>178</v>
      </c>
      <c r="D9" s="45" t="s">
        <v>179</v>
      </c>
      <c r="E9" s="46">
        <v>14.183199999999999</v>
      </c>
      <c r="F9" s="47">
        <v>0</v>
      </c>
      <c r="G9" s="48">
        <f>ROUND(E9*F9,2)</f>
        <v>0</v>
      </c>
      <c r="H9" s="47">
        <v>0</v>
      </c>
      <c r="I9" s="48">
        <f>ROUND(E9*H9,2)</f>
        <v>0</v>
      </c>
      <c r="J9" s="47">
        <v>1365</v>
      </c>
      <c r="K9" s="48">
        <f>ROUND(E9*J9,2)</f>
        <v>19360.07</v>
      </c>
      <c r="L9" s="48">
        <v>21</v>
      </c>
      <c r="M9" s="48">
        <f>G9*(1+L9/100)</f>
        <v>0</v>
      </c>
      <c r="N9" s="46">
        <v>0</v>
      </c>
      <c r="O9" s="46">
        <f>ROUND(E9*N9,2)</f>
        <v>0</v>
      </c>
      <c r="P9" s="46">
        <v>0</v>
      </c>
      <c r="Q9" s="46">
        <f>ROUND(E9*P9,2)</f>
        <v>0</v>
      </c>
      <c r="R9" s="48"/>
      <c r="S9" s="48" t="s">
        <v>151</v>
      </c>
      <c r="T9" s="49" t="s">
        <v>151</v>
      </c>
      <c r="U9" s="34">
        <v>3.5329999999999999</v>
      </c>
      <c r="V9" s="34">
        <f>ROUND(E9*U9,2)</f>
        <v>50.11</v>
      </c>
      <c r="W9" s="34"/>
      <c r="X9" s="34" t="s">
        <v>173</v>
      </c>
      <c r="Y9" s="24"/>
      <c r="Z9" s="24"/>
      <c r="AA9" s="24"/>
      <c r="AB9" s="24"/>
      <c r="AC9" s="24"/>
      <c r="AD9" s="24"/>
      <c r="AE9" s="24"/>
      <c r="AF9" s="24"/>
      <c r="AG9" s="24" t="s">
        <v>174</v>
      </c>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outlineLevel="1" x14ac:dyDescent="0.2">
      <c r="A10" s="31"/>
      <c r="B10" s="32"/>
      <c r="C10" s="71" t="s">
        <v>9633</v>
      </c>
      <c r="D10" s="64"/>
      <c r="E10" s="65"/>
      <c r="F10" s="34"/>
      <c r="G10" s="34"/>
      <c r="H10" s="34"/>
      <c r="I10" s="34"/>
      <c r="J10" s="34"/>
      <c r="K10" s="34"/>
      <c r="L10" s="34"/>
      <c r="M10" s="34"/>
      <c r="N10" s="33"/>
      <c r="O10" s="33"/>
      <c r="P10" s="33"/>
      <c r="Q10" s="33"/>
      <c r="R10" s="34"/>
      <c r="S10" s="34"/>
      <c r="T10" s="34"/>
      <c r="U10" s="34"/>
      <c r="V10" s="34"/>
      <c r="W10" s="34"/>
      <c r="X10" s="34"/>
      <c r="Y10" s="24"/>
      <c r="Z10" s="24"/>
      <c r="AA10" s="24"/>
      <c r="AB10" s="24"/>
      <c r="AC10" s="24"/>
      <c r="AD10" s="24"/>
      <c r="AE10" s="24"/>
      <c r="AF10" s="24"/>
      <c r="AG10" s="24" t="s">
        <v>176</v>
      </c>
      <c r="AH10" s="24">
        <v>0</v>
      </c>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row>
    <row r="11" spans="1:60" outlineLevel="1" x14ac:dyDescent="0.2">
      <c r="A11" s="31"/>
      <c r="B11" s="32"/>
      <c r="C11" s="71" t="s">
        <v>9634</v>
      </c>
      <c r="D11" s="64"/>
      <c r="E11" s="65">
        <v>12.78</v>
      </c>
      <c r="F11" s="34"/>
      <c r="G11" s="34"/>
      <c r="H11" s="34"/>
      <c r="I11" s="34"/>
      <c r="J11" s="34"/>
      <c r="K11" s="34"/>
      <c r="L11" s="34"/>
      <c r="M11" s="34"/>
      <c r="N11" s="33"/>
      <c r="O11" s="33"/>
      <c r="P11" s="33"/>
      <c r="Q11" s="33"/>
      <c r="R11" s="34"/>
      <c r="S11" s="34"/>
      <c r="T11" s="34"/>
      <c r="U11" s="34"/>
      <c r="V11" s="34"/>
      <c r="W11" s="34"/>
      <c r="X11" s="34"/>
      <c r="Y11" s="24"/>
      <c r="Z11" s="24"/>
      <c r="AA11" s="24"/>
      <c r="AB11" s="24"/>
      <c r="AC11" s="24"/>
      <c r="AD11" s="24"/>
      <c r="AE11" s="24"/>
      <c r="AF11" s="24"/>
      <c r="AG11" s="24" t="s">
        <v>176</v>
      </c>
      <c r="AH11" s="24">
        <v>0</v>
      </c>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row>
    <row r="12" spans="1:60" outlineLevel="1" x14ac:dyDescent="0.2">
      <c r="A12" s="31"/>
      <c r="B12" s="32"/>
      <c r="C12" s="71" t="s">
        <v>9635</v>
      </c>
      <c r="D12" s="64"/>
      <c r="E12" s="65">
        <v>0.52</v>
      </c>
      <c r="F12" s="34"/>
      <c r="G12" s="34"/>
      <c r="H12" s="34"/>
      <c r="I12" s="34"/>
      <c r="J12" s="34"/>
      <c r="K12" s="34"/>
      <c r="L12" s="34"/>
      <c r="M12" s="34"/>
      <c r="N12" s="33"/>
      <c r="O12" s="33"/>
      <c r="P12" s="33"/>
      <c r="Q12" s="33"/>
      <c r="R12" s="34"/>
      <c r="S12" s="34"/>
      <c r="T12" s="34"/>
      <c r="U12" s="34"/>
      <c r="V12" s="34"/>
      <c r="W12" s="34"/>
      <c r="X12" s="34"/>
      <c r="Y12" s="24"/>
      <c r="Z12" s="24"/>
      <c r="AA12" s="24"/>
      <c r="AB12" s="24"/>
      <c r="AC12" s="24"/>
      <c r="AD12" s="24"/>
      <c r="AE12" s="24"/>
      <c r="AF12" s="24"/>
      <c r="AG12" s="24" t="s">
        <v>176</v>
      </c>
      <c r="AH12" s="24">
        <v>0</v>
      </c>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row>
    <row r="13" spans="1:60" outlineLevel="1" x14ac:dyDescent="0.2">
      <c r="A13" s="31"/>
      <c r="B13" s="32"/>
      <c r="C13" s="71" t="s">
        <v>9636</v>
      </c>
      <c r="D13" s="64"/>
      <c r="E13" s="65">
        <v>0.88</v>
      </c>
      <c r="F13" s="34"/>
      <c r="G13" s="34"/>
      <c r="H13" s="34"/>
      <c r="I13" s="34"/>
      <c r="J13" s="34"/>
      <c r="K13" s="34"/>
      <c r="L13" s="34"/>
      <c r="M13" s="34"/>
      <c r="N13" s="33"/>
      <c r="O13" s="33"/>
      <c r="P13" s="33"/>
      <c r="Q13" s="33"/>
      <c r="R13" s="34"/>
      <c r="S13" s="34"/>
      <c r="T13" s="34"/>
      <c r="U13" s="34"/>
      <c r="V13" s="34"/>
      <c r="W13" s="34"/>
      <c r="X13" s="34"/>
      <c r="Y13" s="24"/>
      <c r="Z13" s="24"/>
      <c r="AA13" s="24"/>
      <c r="AB13" s="24"/>
      <c r="AC13" s="24"/>
      <c r="AD13" s="24"/>
      <c r="AE13" s="24"/>
      <c r="AF13" s="24"/>
      <c r="AG13" s="24" t="s">
        <v>176</v>
      </c>
      <c r="AH13" s="24">
        <v>0</v>
      </c>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row>
    <row r="14" spans="1:60" ht="22.5" outlineLevel="1" x14ac:dyDescent="0.2">
      <c r="A14" s="43">
        <v>2</v>
      </c>
      <c r="B14" s="44" t="s">
        <v>216</v>
      </c>
      <c r="C14" s="59" t="s">
        <v>217</v>
      </c>
      <c r="D14" s="45" t="s">
        <v>179</v>
      </c>
      <c r="E14" s="46">
        <v>14.183199999999999</v>
      </c>
      <c r="F14" s="47">
        <v>0</v>
      </c>
      <c r="G14" s="48">
        <f>ROUND(E14*F14,2)</f>
        <v>0</v>
      </c>
      <c r="H14" s="47">
        <v>0</v>
      </c>
      <c r="I14" s="48">
        <f>ROUND(E14*H14,2)</f>
        <v>0</v>
      </c>
      <c r="J14" s="47">
        <v>286.5</v>
      </c>
      <c r="K14" s="48">
        <f>ROUND(E14*J14,2)</f>
        <v>4063.49</v>
      </c>
      <c r="L14" s="48">
        <v>21</v>
      </c>
      <c r="M14" s="48">
        <f>G14*(1+L14/100)</f>
        <v>0</v>
      </c>
      <c r="N14" s="46">
        <v>0</v>
      </c>
      <c r="O14" s="46">
        <f>ROUND(E14*N14,2)</f>
        <v>0</v>
      </c>
      <c r="P14" s="46">
        <v>0</v>
      </c>
      <c r="Q14" s="46">
        <f>ROUND(E14*P14,2)</f>
        <v>0</v>
      </c>
      <c r="R14" s="48"/>
      <c r="S14" s="48" t="s">
        <v>151</v>
      </c>
      <c r="T14" s="49" t="s">
        <v>151</v>
      </c>
      <c r="U14" s="34">
        <v>1.0999999999999999E-2</v>
      </c>
      <c r="V14" s="34">
        <f>ROUND(E14*U14,2)</f>
        <v>0.16</v>
      </c>
      <c r="W14" s="34"/>
      <c r="X14" s="34" t="s">
        <v>173</v>
      </c>
      <c r="Y14" s="24"/>
      <c r="Z14" s="24"/>
      <c r="AA14" s="24"/>
      <c r="AB14" s="24"/>
      <c r="AC14" s="24"/>
      <c r="AD14" s="24"/>
      <c r="AE14" s="24"/>
      <c r="AF14" s="24"/>
      <c r="AG14" s="24" t="s">
        <v>174</v>
      </c>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outlineLevel="1" x14ac:dyDescent="0.2">
      <c r="A15" s="31"/>
      <c r="B15" s="32"/>
      <c r="C15" s="71" t="s">
        <v>9637</v>
      </c>
      <c r="D15" s="64"/>
      <c r="E15" s="65">
        <v>14.18</v>
      </c>
      <c r="F15" s="34"/>
      <c r="G15" s="34"/>
      <c r="H15" s="34"/>
      <c r="I15" s="34"/>
      <c r="J15" s="34"/>
      <c r="K15" s="34"/>
      <c r="L15" s="34"/>
      <c r="M15" s="34"/>
      <c r="N15" s="33"/>
      <c r="O15" s="33"/>
      <c r="P15" s="33"/>
      <c r="Q15" s="33"/>
      <c r="R15" s="34"/>
      <c r="S15" s="34"/>
      <c r="T15" s="34"/>
      <c r="U15" s="34"/>
      <c r="V15" s="34"/>
      <c r="W15" s="34"/>
      <c r="X15" s="34"/>
      <c r="Y15" s="24"/>
      <c r="Z15" s="24"/>
      <c r="AA15" s="24"/>
      <c r="AB15" s="24"/>
      <c r="AC15" s="24"/>
      <c r="AD15" s="24"/>
      <c r="AE15" s="24"/>
      <c r="AF15" s="24"/>
      <c r="AG15" s="24" t="s">
        <v>176</v>
      </c>
      <c r="AH15" s="24">
        <v>5</v>
      </c>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row>
    <row r="16" spans="1:60" outlineLevel="1" x14ac:dyDescent="0.2">
      <c r="A16" s="43">
        <v>3</v>
      </c>
      <c r="B16" s="44" t="s">
        <v>235</v>
      </c>
      <c r="C16" s="59" t="s">
        <v>236</v>
      </c>
      <c r="D16" s="45" t="s">
        <v>179</v>
      </c>
      <c r="E16" s="46">
        <v>14.183199999999999</v>
      </c>
      <c r="F16" s="47">
        <v>0</v>
      </c>
      <c r="G16" s="48">
        <f>ROUND(E16*F16,2)</f>
        <v>0</v>
      </c>
      <c r="H16" s="47">
        <v>0</v>
      </c>
      <c r="I16" s="48">
        <f>ROUND(E16*H16,2)</f>
        <v>0</v>
      </c>
      <c r="J16" s="47">
        <v>587</v>
      </c>
      <c r="K16" s="48">
        <f>ROUND(E16*J16,2)</f>
        <v>8325.5400000000009</v>
      </c>
      <c r="L16" s="48">
        <v>21</v>
      </c>
      <c r="M16" s="48">
        <f>G16*(1+L16/100)</f>
        <v>0</v>
      </c>
      <c r="N16" s="46">
        <v>0</v>
      </c>
      <c r="O16" s="46">
        <f>ROUND(E16*N16,2)</f>
        <v>0</v>
      </c>
      <c r="P16" s="46">
        <v>0</v>
      </c>
      <c r="Q16" s="46">
        <f>ROUND(E16*P16,2)</f>
        <v>0</v>
      </c>
      <c r="R16" s="48"/>
      <c r="S16" s="48" t="s">
        <v>151</v>
      </c>
      <c r="T16" s="49" t="s">
        <v>151</v>
      </c>
      <c r="U16" s="34">
        <v>0</v>
      </c>
      <c r="V16" s="34">
        <f>ROUND(E16*U16,2)</f>
        <v>0</v>
      </c>
      <c r="W16" s="34"/>
      <c r="X16" s="34" t="s">
        <v>173</v>
      </c>
      <c r="Y16" s="24"/>
      <c r="Z16" s="24"/>
      <c r="AA16" s="24"/>
      <c r="AB16" s="24"/>
      <c r="AC16" s="24"/>
      <c r="AD16" s="24"/>
      <c r="AE16" s="24"/>
      <c r="AF16" s="24"/>
      <c r="AG16" s="24" t="s">
        <v>174</v>
      </c>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row>
    <row r="17" spans="1:60" outlineLevel="1" x14ac:dyDescent="0.2">
      <c r="A17" s="31"/>
      <c r="B17" s="32"/>
      <c r="C17" s="71" t="s">
        <v>9638</v>
      </c>
      <c r="D17" s="64"/>
      <c r="E17" s="65">
        <v>14.18</v>
      </c>
      <c r="F17" s="34"/>
      <c r="G17" s="34"/>
      <c r="H17" s="34"/>
      <c r="I17" s="34"/>
      <c r="J17" s="34"/>
      <c r="K17" s="34"/>
      <c r="L17" s="34"/>
      <c r="M17" s="34"/>
      <c r="N17" s="33"/>
      <c r="O17" s="33"/>
      <c r="P17" s="33"/>
      <c r="Q17" s="33"/>
      <c r="R17" s="34"/>
      <c r="S17" s="34"/>
      <c r="T17" s="34"/>
      <c r="U17" s="34"/>
      <c r="V17" s="34"/>
      <c r="W17" s="34"/>
      <c r="X17" s="34"/>
      <c r="Y17" s="24"/>
      <c r="Z17" s="24"/>
      <c r="AA17" s="24"/>
      <c r="AB17" s="24"/>
      <c r="AC17" s="24"/>
      <c r="AD17" s="24"/>
      <c r="AE17" s="24"/>
      <c r="AF17" s="24"/>
      <c r="AG17" s="24" t="s">
        <v>176</v>
      </c>
      <c r="AH17" s="24">
        <v>5</v>
      </c>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row>
    <row r="18" spans="1:60" x14ac:dyDescent="0.2">
      <c r="A18" s="36" t="s">
        <v>148</v>
      </c>
      <c r="B18" s="37" t="s">
        <v>34</v>
      </c>
      <c r="C18" s="58" t="s">
        <v>35</v>
      </c>
      <c r="D18" s="38"/>
      <c r="E18" s="39"/>
      <c r="F18" s="40"/>
      <c r="G18" s="40">
        <f>SUMIF(AG19:AG23,"&lt;&gt;NOR",G19:G23)</f>
        <v>0</v>
      </c>
      <c r="H18" s="40"/>
      <c r="I18" s="40">
        <f>SUM(I19:I23)</f>
        <v>0</v>
      </c>
      <c r="J18" s="40"/>
      <c r="K18" s="40">
        <f>SUM(K19:K23)</f>
        <v>43613.34</v>
      </c>
      <c r="L18" s="40"/>
      <c r="M18" s="40">
        <f>SUM(M19:M23)</f>
        <v>0</v>
      </c>
      <c r="N18" s="39"/>
      <c r="O18" s="39">
        <f>SUM(O19:O23)</f>
        <v>35.81</v>
      </c>
      <c r="P18" s="39"/>
      <c r="Q18" s="39">
        <f>SUM(Q19:Q23)</f>
        <v>0</v>
      </c>
      <c r="R18" s="40"/>
      <c r="S18" s="40"/>
      <c r="T18" s="41"/>
      <c r="U18" s="35"/>
      <c r="V18" s="35">
        <f>SUM(V19:V23)</f>
        <v>6.77</v>
      </c>
      <c r="W18" s="35"/>
      <c r="X18" s="35"/>
      <c r="AG18" t="s">
        <v>149</v>
      </c>
    </row>
    <row r="19" spans="1:60" outlineLevel="1" x14ac:dyDescent="0.2">
      <c r="A19" s="43">
        <v>4</v>
      </c>
      <c r="B19" s="44" t="s">
        <v>9639</v>
      </c>
      <c r="C19" s="59" t="s">
        <v>9640</v>
      </c>
      <c r="D19" s="45" t="s">
        <v>179</v>
      </c>
      <c r="E19" s="46">
        <v>14.183199999999999</v>
      </c>
      <c r="F19" s="47">
        <v>0</v>
      </c>
      <c r="G19" s="48">
        <f>ROUND(E19*F19,2)</f>
        <v>0</v>
      </c>
      <c r="H19" s="47">
        <v>0</v>
      </c>
      <c r="I19" s="48">
        <f>ROUND(E19*H19,2)</f>
        <v>0</v>
      </c>
      <c r="J19" s="47">
        <v>3075</v>
      </c>
      <c r="K19" s="48">
        <f>ROUND(E19*J19,2)</f>
        <v>43613.34</v>
      </c>
      <c r="L19" s="48">
        <v>21</v>
      </c>
      <c r="M19" s="48">
        <f>G19*(1+L19/100)</f>
        <v>0</v>
      </c>
      <c r="N19" s="46">
        <v>2.5249999999999999</v>
      </c>
      <c r="O19" s="46">
        <f>ROUND(E19*N19,2)</f>
        <v>35.81</v>
      </c>
      <c r="P19" s="46">
        <v>0</v>
      </c>
      <c r="Q19" s="46">
        <f>ROUND(E19*P19,2)</f>
        <v>0</v>
      </c>
      <c r="R19" s="48"/>
      <c r="S19" s="48" t="s">
        <v>151</v>
      </c>
      <c r="T19" s="49" t="s">
        <v>151</v>
      </c>
      <c r="U19" s="34">
        <v>0.47699999999999998</v>
      </c>
      <c r="V19" s="34">
        <f>ROUND(E19*U19,2)</f>
        <v>6.77</v>
      </c>
      <c r="W19" s="34"/>
      <c r="X19" s="34" t="s">
        <v>173</v>
      </c>
      <c r="Y19" s="24"/>
      <c r="Z19" s="24"/>
      <c r="AA19" s="24"/>
      <c r="AB19" s="24"/>
      <c r="AC19" s="24"/>
      <c r="AD19" s="24"/>
      <c r="AE19" s="24"/>
      <c r="AF19" s="24"/>
      <c r="AG19" s="24" t="s">
        <v>174</v>
      </c>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outlineLevel="1" x14ac:dyDescent="0.2">
      <c r="A20" s="31"/>
      <c r="B20" s="32"/>
      <c r="C20" s="71" t="s">
        <v>9633</v>
      </c>
      <c r="D20" s="64"/>
      <c r="E20" s="65"/>
      <c r="F20" s="34"/>
      <c r="G20" s="34"/>
      <c r="H20" s="34"/>
      <c r="I20" s="34"/>
      <c r="J20" s="34"/>
      <c r="K20" s="34"/>
      <c r="L20" s="34"/>
      <c r="M20" s="34"/>
      <c r="N20" s="33"/>
      <c r="O20" s="33"/>
      <c r="P20" s="33"/>
      <c r="Q20" s="33"/>
      <c r="R20" s="34"/>
      <c r="S20" s="34"/>
      <c r="T20" s="34"/>
      <c r="U20" s="34"/>
      <c r="V20" s="34"/>
      <c r="W20" s="34"/>
      <c r="X20" s="34"/>
      <c r="Y20" s="24"/>
      <c r="Z20" s="24"/>
      <c r="AA20" s="24"/>
      <c r="AB20" s="24"/>
      <c r="AC20" s="24"/>
      <c r="AD20" s="24"/>
      <c r="AE20" s="24"/>
      <c r="AF20" s="24"/>
      <c r="AG20" s="24" t="s">
        <v>176</v>
      </c>
      <c r="AH20" s="24">
        <v>0</v>
      </c>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row>
    <row r="21" spans="1:60" outlineLevel="1" x14ac:dyDescent="0.2">
      <c r="A21" s="31"/>
      <c r="B21" s="32"/>
      <c r="C21" s="71" t="s">
        <v>9634</v>
      </c>
      <c r="D21" s="64"/>
      <c r="E21" s="65">
        <v>12.78</v>
      </c>
      <c r="F21" s="34"/>
      <c r="G21" s="34"/>
      <c r="H21" s="34"/>
      <c r="I21" s="34"/>
      <c r="J21" s="34"/>
      <c r="K21" s="34"/>
      <c r="L21" s="34"/>
      <c r="M21" s="34"/>
      <c r="N21" s="33"/>
      <c r="O21" s="33"/>
      <c r="P21" s="33"/>
      <c r="Q21" s="33"/>
      <c r="R21" s="34"/>
      <c r="S21" s="34"/>
      <c r="T21" s="34"/>
      <c r="U21" s="34"/>
      <c r="V21" s="34"/>
      <c r="W21" s="34"/>
      <c r="X21" s="34"/>
      <c r="Y21" s="24"/>
      <c r="Z21" s="24"/>
      <c r="AA21" s="24"/>
      <c r="AB21" s="24"/>
      <c r="AC21" s="24"/>
      <c r="AD21" s="24"/>
      <c r="AE21" s="24"/>
      <c r="AF21" s="24"/>
      <c r="AG21" s="24" t="s">
        <v>176</v>
      </c>
      <c r="AH21" s="24">
        <v>0</v>
      </c>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outlineLevel="1" x14ac:dyDescent="0.2">
      <c r="A22" s="31"/>
      <c r="B22" s="32"/>
      <c r="C22" s="71" t="s">
        <v>9635</v>
      </c>
      <c r="D22" s="64"/>
      <c r="E22" s="65">
        <v>0.52</v>
      </c>
      <c r="F22" s="34"/>
      <c r="G22" s="34"/>
      <c r="H22" s="34"/>
      <c r="I22" s="34"/>
      <c r="J22" s="34"/>
      <c r="K22" s="34"/>
      <c r="L22" s="34"/>
      <c r="M22" s="34"/>
      <c r="N22" s="33"/>
      <c r="O22" s="33"/>
      <c r="P22" s="33"/>
      <c r="Q22" s="33"/>
      <c r="R22" s="34"/>
      <c r="S22" s="34"/>
      <c r="T22" s="34"/>
      <c r="U22" s="34"/>
      <c r="V22" s="34"/>
      <c r="W22" s="34"/>
      <c r="X22" s="34"/>
      <c r="Y22" s="24"/>
      <c r="Z22" s="24"/>
      <c r="AA22" s="24"/>
      <c r="AB22" s="24"/>
      <c r="AC22" s="24"/>
      <c r="AD22" s="24"/>
      <c r="AE22" s="24"/>
      <c r="AF22" s="24"/>
      <c r="AG22" s="24" t="s">
        <v>176</v>
      </c>
      <c r="AH22" s="24">
        <v>0</v>
      </c>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outlineLevel="1" x14ac:dyDescent="0.2">
      <c r="A23" s="31"/>
      <c r="B23" s="32"/>
      <c r="C23" s="71" t="s">
        <v>9636</v>
      </c>
      <c r="D23" s="64"/>
      <c r="E23" s="65">
        <v>0.88</v>
      </c>
      <c r="F23" s="34"/>
      <c r="G23" s="34"/>
      <c r="H23" s="34"/>
      <c r="I23" s="34"/>
      <c r="J23" s="34"/>
      <c r="K23" s="34"/>
      <c r="L23" s="34"/>
      <c r="M23" s="34"/>
      <c r="N23" s="33"/>
      <c r="O23" s="33"/>
      <c r="P23" s="33"/>
      <c r="Q23" s="33"/>
      <c r="R23" s="34"/>
      <c r="S23" s="34"/>
      <c r="T23" s="34"/>
      <c r="U23" s="34"/>
      <c r="V23" s="34"/>
      <c r="W23" s="34"/>
      <c r="X23" s="34"/>
      <c r="Y23" s="24"/>
      <c r="Z23" s="24"/>
      <c r="AA23" s="24"/>
      <c r="AB23" s="24"/>
      <c r="AC23" s="24"/>
      <c r="AD23" s="24"/>
      <c r="AE23" s="24"/>
      <c r="AF23" s="24"/>
      <c r="AG23" s="24" t="s">
        <v>176</v>
      </c>
      <c r="AH23" s="24">
        <v>0</v>
      </c>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
      <c r="A24" s="36" t="s">
        <v>148</v>
      </c>
      <c r="B24" s="37" t="s">
        <v>36</v>
      </c>
      <c r="C24" s="58" t="s">
        <v>37</v>
      </c>
      <c r="D24" s="38"/>
      <c r="E24" s="39"/>
      <c r="F24" s="40"/>
      <c r="G24" s="40">
        <f>SUMIF(AG25:AG26,"&lt;&gt;NOR",G25:G26)</f>
        <v>0</v>
      </c>
      <c r="H24" s="40"/>
      <c r="I24" s="40">
        <f>SUM(I25:I26)</f>
        <v>164689.34</v>
      </c>
      <c r="J24" s="40"/>
      <c r="K24" s="40">
        <f>SUM(K25:K26)</f>
        <v>358310.66</v>
      </c>
      <c r="L24" s="40"/>
      <c r="M24" s="40">
        <f>SUM(M25:M26)</f>
        <v>0</v>
      </c>
      <c r="N24" s="39"/>
      <c r="O24" s="39">
        <f>SUM(O25:O26)</f>
        <v>2</v>
      </c>
      <c r="P24" s="39"/>
      <c r="Q24" s="39">
        <f>SUM(Q25:Q26)</f>
        <v>0</v>
      </c>
      <c r="R24" s="40"/>
      <c r="S24" s="40"/>
      <c r="T24" s="41"/>
      <c r="U24" s="35"/>
      <c r="V24" s="35">
        <f>SUM(V25:V26)</f>
        <v>0.44</v>
      </c>
      <c r="W24" s="35"/>
      <c r="X24" s="35"/>
      <c r="AG24" t="s">
        <v>149</v>
      </c>
    </row>
    <row r="25" spans="1:60" outlineLevel="1" x14ac:dyDescent="0.2">
      <c r="A25" s="43">
        <v>5</v>
      </c>
      <c r="B25" s="44" t="s">
        <v>9641</v>
      </c>
      <c r="C25" s="59" t="s">
        <v>9642</v>
      </c>
      <c r="D25" s="45" t="s">
        <v>505</v>
      </c>
      <c r="E25" s="46">
        <v>1</v>
      </c>
      <c r="F25" s="47">
        <v>0</v>
      </c>
      <c r="G25" s="48">
        <f>ROUND(E25*F25,2)</f>
        <v>0</v>
      </c>
      <c r="H25" s="47">
        <v>164689.34</v>
      </c>
      <c r="I25" s="48">
        <f>ROUND(E25*H25,2)</f>
        <v>164689.34</v>
      </c>
      <c r="J25" s="47">
        <v>358310.66</v>
      </c>
      <c r="K25" s="48">
        <f>ROUND(E25*J25,2)</f>
        <v>358310.66</v>
      </c>
      <c r="L25" s="48">
        <v>21</v>
      </c>
      <c r="M25" s="48">
        <f>G25*(1+L25/100)</f>
        <v>0</v>
      </c>
      <c r="N25" s="46">
        <v>2</v>
      </c>
      <c r="O25" s="46">
        <f>ROUND(E25*N25,2)</f>
        <v>2</v>
      </c>
      <c r="P25" s="46">
        <v>0</v>
      </c>
      <c r="Q25" s="46">
        <f>ROUND(E25*P25,2)</f>
        <v>0</v>
      </c>
      <c r="R25" s="48"/>
      <c r="S25" s="48" t="s">
        <v>166</v>
      </c>
      <c r="T25" s="49" t="s">
        <v>152</v>
      </c>
      <c r="U25" s="34">
        <v>0.44</v>
      </c>
      <c r="V25" s="34">
        <f>ROUND(E25*U25,2)</f>
        <v>0.44</v>
      </c>
      <c r="W25" s="34"/>
      <c r="X25" s="34" t="s">
        <v>173</v>
      </c>
      <c r="Y25" s="24"/>
      <c r="Z25" s="24"/>
      <c r="AA25" s="24"/>
      <c r="AB25" s="24"/>
      <c r="AC25" s="24"/>
      <c r="AD25" s="24"/>
      <c r="AE25" s="24"/>
      <c r="AF25" s="24"/>
      <c r="AG25" s="24" t="s">
        <v>174</v>
      </c>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ht="22.5" outlineLevel="1" x14ac:dyDescent="0.2">
      <c r="A26" s="31"/>
      <c r="B26" s="32"/>
      <c r="C26" s="365" t="s">
        <v>9643</v>
      </c>
      <c r="D26" s="366"/>
      <c r="E26" s="366"/>
      <c r="F26" s="366"/>
      <c r="G26" s="366"/>
      <c r="H26" s="34"/>
      <c r="I26" s="34"/>
      <c r="J26" s="34"/>
      <c r="K26" s="34"/>
      <c r="L26" s="34"/>
      <c r="M26" s="34"/>
      <c r="N26" s="33"/>
      <c r="O26" s="33"/>
      <c r="P26" s="33"/>
      <c r="Q26" s="33"/>
      <c r="R26" s="34"/>
      <c r="S26" s="34"/>
      <c r="T26" s="34"/>
      <c r="U26" s="34"/>
      <c r="V26" s="34"/>
      <c r="W26" s="34"/>
      <c r="X26" s="34"/>
      <c r="Y26" s="24"/>
      <c r="Z26" s="24"/>
      <c r="AA26" s="24"/>
      <c r="AB26" s="24"/>
      <c r="AC26" s="24"/>
      <c r="AD26" s="24"/>
      <c r="AE26" s="24"/>
      <c r="AF26" s="24"/>
      <c r="AG26" s="24" t="s">
        <v>153</v>
      </c>
      <c r="AH26" s="24"/>
      <c r="AI26" s="24"/>
      <c r="AJ26" s="24"/>
      <c r="AK26" s="24"/>
      <c r="AL26" s="24"/>
      <c r="AM26" s="24"/>
      <c r="AN26" s="24"/>
      <c r="AO26" s="24"/>
      <c r="AP26" s="24"/>
      <c r="AQ26" s="24"/>
      <c r="AR26" s="24"/>
      <c r="AS26" s="24"/>
      <c r="AT26" s="24"/>
      <c r="AU26" s="24"/>
      <c r="AV26" s="24"/>
      <c r="AW26" s="24"/>
      <c r="AX26" s="24"/>
      <c r="AY26" s="24"/>
      <c r="AZ26" s="24"/>
      <c r="BA26" s="50" t="str">
        <f>C26</f>
        <v>Dodávka a montáž oplocení hřiště. Dodávka  a zabetonování sloupků do předem připravených šachet. Dodávka a montáž vzpěr, pletiva, ochr. sítí, vstupních  branek, mantinelů z překližky, včetně spojovacího materiálu a příslušenství.</v>
      </c>
      <c r="BB26" s="24"/>
      <c r="BC26" s="24"/>
      <c r="BD26" s="24"/>
      <c r="BE26" s="24"/>
      <c r="BF26" s="24"/>
      <c r="BG26" s="24"/>
      <c r="BH26" s="24"/>
    </row>
    <row r="27" spans="1:60" x14ac:dyDescent="0.2">
      <c r="A27" s="36" t="s">
        <v>148</v>
      </c>
      <c r="B27" s="37" t="s">
        <v>40</v>
      </c>
      <c r="C27" s="58" t="s">
        <v>41</v>
      </c>
      <c r="D27" s="38"/>
      <c r="E27" s="39"/>
      <c r="F27" s="40"/>
      <c r="G27" s="40">
        <f>SUMIF(AG28:AG43,"&lt;&gt;NOR",G28:G43)</f>
        <v>0</v>
      </c>
      <c r="H27" s="40"/>
      <c r="I27" s="40">
        <f>SUM(I28:I43)</f>
        <v>17295.080000000002</v>
      </c>
      <c r="J27" s="40"/>
      <c r="K27" s="40">
        <f>SUM(K28:K43)</f>
        <v>650795.47</v>
      </c>
      <c r="L27" s="40"/>
      <c r="M27" s="40">
        <f>SUM(M28:M43)</f>
        <v>0</v>
      </c>
      <c r="N27" s="39"/>
      <c r="O27" s="39">
        <f>SUM(O28:O43)</f>
        <v>449.90999999999997</v>
      </c>
      <c r="P27" s="39"/>
      <c r="Q27" s="39">
        <f>SUM(Q28:Q43)</f>
        <v>0</v>
      </c>
      <c r="R27" s="40"/>
      <c r="S27" s="40"/>
      <c r="T27" s="41"/>
      <c r="U27" s="35"/>
      <c r="V27" s="35">
        <f>SUM(V28:V43)</f>
        <v>300.98</v>
      </c>
      <c r="W27" s="35"/>
      <c r="X27" s="35"/>
      <c r="AG27" t="s">
        <v>149</v>
      </c>
    </row>
    <row r="28" spans="1:60" outlineLevel="1" x14ac:dyDescent="0.2">
      <c r="A28" s="43">
        <v>6</v>
      </c>
      <c r="B28" s="44" t="s">
        <v>9644</v>
      </c>
      <c r="C28" s="59" t="s">
        <v>9645</v>
      </c>
      <c r="D28" s="45" t="s">
        <v>179</v>
      </c>
      <c r="E28" s="46">
        <v>24.324999999999999</v>
      </c>
      <c r="F28" s="47">
        <v>0</v>
      </c>
      <c r="G28" s="48">
        <f>ROUND(E28*F28,2)</f>
        <v>0</v>
      </c>
      <c r="H28" s="47">
        <v>0</v>
      </c>
      <c r="I28" s="48">
        <f>ROUND(E28*H28,2)</f>
        <v>0</v>
      </c>
      <c r="J28" s="47">
        <v>1545</v>
      </c>
      <c r="K28" s="48">
        <f>ROUND(E28*J28,2)</f>
        <v>37582.129999999997</v>
      </c>
      <c r="L28" s="48">
        <v>21</v>
      </c>
      <c r="M28" s="48">
        <f>G28*(1+L28/100)</f>
        <v>0</v>
      </c>
      <c r="N28" s="46">
        <v>2.16</v>
      </c>
      <c r="O28" s="46">
        <f>ROUND(E28*N28,2)</f>
        <v>52.54</v>
      </c>
      <c r="P28" s="46">
        <v>0</v>
      </c>
      <c r="Q28" s="46">
        <f>ROUND(E28*P28,2)</f>
        <v>0</v>
      </c>
      <c r="R28" s="48"/>
      <c r="S28" s="48" t="s">
        <v>151</v>
      </c>
      <c r="T28" s="49" t="s">
        <v>151</v>
      </c>
      <c r="U28" s="34">
        <v>1.085</v>
      </c>
      <c r="V28" s="34">
        <f>ROUND(E28*U28,2)</f>
        <v>26.39</v>
      </c>
      <c r="W28" s="34"/>
      <c r="X28" s="34" t="s">
        <v>173</v>
      </c>
      <c r="Y28" s="24"/>
      <c r="Z28" s="24"/>
      <c r="AA28" s="24"/>
      <c r="AB28" s="24"/>
      <c r="AC28" s="24"/>
      <c r="AD28" s="24"/>
      <c r="AE28" s="24"/>
      <c r="AF28" s="24"/>
      <c r="AG28" s="24" t="s">
        <v>174</v>
      </c>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outlineLevel="1" x14ac:dyDescent="0.2">
      <c r="A29" s="31"/>
      <c r="B29" s="32"/>
      <c r="C29" s="71" t="s">
        <v>9646</v>
      </c>
      <c r="D29" s="64"/>
      <c r="E29" s="65">
        <v>24.32</v>
      </c>
      <c r="F29" s="34"/>
      <c r="G29" s="34"/>
      <c r="H29" s="34"/>
      <c r="I29" s="34"/>
      <c r="J29" s="34"/>
      <c r="K29" s="34"/>
      <c r="L29" s="34"/>
      <c r="M29" s="34"/>
      <c r="N29" s="33"/>
      <c r="O29" s="33"/>
      <c r="P29" s="33"/>
      <c r="Q29" s="33"/>
      <c r="R29" s="34"/>
      <c r="S29" s="34"/>
      <c r="T29" s="34"/>
      <c r="U29" s="34"/>
      <c r="V29" s="34"/>
      <c r="W29" s="34"/>
      <c r="X29" s="34"/>
      <c r="Y29" s="24"/>
      <c r="Z29" s="24"/>
      <c r="AA29" s="24"/>
      <c r="AB29" s="24"/>
      <c r="AC29" s="24"/>
      <c r="AD29" s="24"/>
      <c r="AE29" s="24"/>
      <c r="AF29" s="24"/>
      <c r="AG29" s="24" t="s">
        <v>176</v>
      </c>
      <c r="AH29" s="24">
        <v>0</v>
      </c>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outlineLevel="1" x14ac:dyDescent="0.2">
      <c r="A30" s="43">
        <v>7</v>
      </c>
      <c r="B30" s="44" t="s">
        <v>9647</v>
      </c>
      <c r="C30" s="59" t="s">
        <v>9648</v>
      </c>
      <c r="D30" s="45" t="s">
        <v>172</v>
      </c>
      <c r="E30" s="46">
        <v>500</v>
      </c>
      <c r="F30" s="47">
        <v>0</v>
      </c>
      <c r="G30" s="48">
        <f>ROUND(E30*F30,2)</f>
        <v>0</v>
      </c>
      <c r="H30" s="47">
        <v>0</v>
      </c>
      <c r="I30" s="48">
        <f>ROUND(E30*H30,2)</f>
        <v>0</v>
      </c>
      <c r="J30" s="47">
        <v>108</v>
      </c>
      <c r="K30" s="48">
        <f>ROUND(E30*J30,2)</f>
        <v>54000</v>
      </c>
      <c r="L30" s="48">
        <v>21</v>
      </c>
      <c r="M30" s="48">
        <f>G30*(1+L30/100)</f>
        <v>0</v>
      </c>
      <c r="N30" s="46">
        <v>0.215</v>
      </c>
      <c r="O30" s="46">
        <f>ROUND(E30*N30,2)</f>
        <v>107.5</v>
      </c>
      <c r="P30" s="46">
        <v>0</v>
      </c>
      <c r="Q30" s="46">
        <f>ROUND(E30*P30,2)</f>
        <v>0</v>
      </c>
      <c r="R30" s="48"/>
      <c r="S30" s="48" t="s">
        <v>151</v>
      </c>
      <c r="T30" s="49" t="s">
        <v>151</v>
      </c>
      <c r="U30" s="34">
        <v>2.5000000000000001E-2</v>
      </c>
      <c r="V30" s="34">
        <f>ROUND(E30*U30,2)</f>
        <v>12.5</v>
      </c>
      <c r="W30" s="34"/>
      <c r="X30" s="34" t="s">
        <v>173</v>
      </c>
      <c r="Y30" s="24"/>
      <c r="Z30" s="24"/>
      <c r="AA30" s="24"/>
      <c r="AB30" s="24"/>
      <c r="AC30" s="24"/>
      <c r="AD30" s="24"/>
      <c r="AE30" s="24"/>
      <c r="AF30" s="24"/>
      <c r="AG30" s="24" t="s">
        <v>174</v>
      </c>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outlineLevel="1" x14ac:dyDescent="0.2">
      <c r="A31" s="31"/>
      <c r="B31" s="32"/>
      <c r="C31" s="71" t="s">
        <v>9649</v>
      </c>
      <c r="D31" s="64"/>
      <c r="E31" s="65">
        <v>500</v>
      </c>
      <c r="F31" s="34"/>
      <c r="G31" s="34"/>
      <c r="H31" s="34"/>
      <c r="I31" s="34"/>
      <c r="J31" s="34"/>
      <c r="K31" s="34"/>
      <c r="L31" s="34"/>
      <c r="M31" s="34"/>
      <c r="N31" s="33"/>
      <c r="O31" s="33"/>
      <c r="P31" s="33"/>
      <c r="Q31" s="33"/>
      <c r="R31" s="34"/>
      <c r="S31" s="34"/>
      <c r="T31" s="34"/>
      <c r="U31" s="34"/>
      <c r="V31" s="34"/>
      <c r="W31" s="34"/>
      <c r="X31" s="34"/>
      <c r="Y31" s="24"/>
      <c r="Z31" s="24"/>
      <c r="AA31" s="24"/>
      <c r="AB31" s="24"/>
      <c r="AC31" s="24"/>
      <c r="AD31" s="24"/>
      <c r="AE31" s="24"/>
      <c r="AF31" s="24"/>
      <c r="AG31" s="24" t="s">
        <v>176</v>
      </c>
      <c r="AH31" s="24">
        <v>0</v>
      </c>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outlineLevel="1" x14ac:dyDescent="0.2">
      <c r="A32" s="43">
        <v>8</v>
      </c>
      <c r="B32" s="44" t="s">
        <v>9650</v>
      </c>
      <c r="C32" s="59" t="s">
        <v>9651</v>
      </c>
      <c r="D32" s="45" t="s">
        <v>172</v>
      </c>
      <c r="E32" s="46">
        <v>500</v>
      </c>
      <c r="F32" s="47">
        <v>0</v>
      </c>
      <c r="G32" s="48">
        <f>ROUND(E32*F32,2)</f>
        <v>0</v>
      </c>
      <c r="H32" s="47">
        <v>0</v>
      </c>
      <c r="I32" s="48">
        <f>ROUND(E32*H32,2)</f>
        <v>0</v>
      </c>
      <c r="J32" s="47">
        <v>190.5</v>
      </c>
      <c r="K32" s="48">
        <f>ROUND(E32*J32,2)</f>
        <v>95250</v>
      </c>
      <c r="L32" s="48">
        <v>21</v>
      </c>
      <c r="M32" s="48">
        <f>G32*(1+L32/100)</f>
        <v>0</v>
      </c>
      <c r="N32" s="46">
        <v>0.40849999999999997</v>
      </c>
      <c r="O32" s="46">
        <f>ROUND(E32*N32,2)</f>
        <v>204.25</v>
      </c>
      <c r="P32" s="46">
        <v>0</v>
      </c>
      <c r="Q32" s="46">
        <f>ROUND(E32*P32,2)</f>
        <v>0</v>
      </c>
      <c r="R32" s="48"/>
      <c r="S32" s="48" t="s">
        <v>151</v>
      </c>
      <c r="T32" s="49" t="s">
        <v>151</v>
      </c>
      <c r="U32" s="34">
        <v>2.7E-2</v>
      </c>
      <c r="V32" s="34">
        <f>ROUND(E32*U32,2)</f>
        <v>13.5</v>
      </c>
      <c r="W32" s="34"/>
      <c r="X32" s="34" t="s">
        <v>173</v>
      </c>
      <c r="Y32" s="24"/>
      <c r="Z32" s="24"/>
      <c r="AA32" s="24"/>
      <c r="AB32" s="24"/>
      <c r="AC32" s="24"/>
      <c r="AD32" s="24"/>
      <c r="AE32" s="24"/>
      <c r="AF32" s="24"/>
      <c r="AG32" s="24" t="s">
        <v>174</v>
      </c>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outlineLevel="1" x14ac:dyDescent="0.2">
      <c r="A33" s="31"/>
      <c r="B33" s="32"/>
      <c r="C33" s="71" t="s">
        <v>9649</v>
      </c>
      <c r="D33" s="64"/>
      <c r="E33" s="65">
        <v>500</v>
      </c>
      <c r="F33" s="34"/>
      <c r="G33" s="34"/>
      <c r="H33" s="34"/>
      <c r="I33" s="34"/>
      <c r="J33" s="34"/>
      <c r="K33" s="34"/>
      <c r="L33" s="34"/>
      <c r="M33" s="34"/>
      <c r="N33" s="33"/>
      <c r="O33" s="33"/>
      <c r="P33" s="33"/>
      <c r="Q33" s="33"/>
      <c r="R33" s="34"/>
      <c r="S33" s="34"/>
      <c r="T33" s="34"/>
      <c r="U33" s="34"/>
      <c r="V33" s="34"/>
      <c r="W33" s="34"/>
      <c r="X33" s="34"/>
      <c r="Y33" s="24"/>
      <c r="Z33" s="24"/>
      <c r="AA33" s="24"/>
      <c r="AB33" s="24"/>
      <c r="AC33" s="24"/>
      <c r="AD33" s="24"/>
      <c r="AE33" s="24"/>
      <c r="AF33" s="24"/>
      <c r="AG33" s="24" t="s">
        <v>176</v>
      </c>
      <c r="AH33" s="24">
        <v>0</v>
      </c>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ht="22.5" outlineLevel="1" x14ac:dyDescent="0.2">
      <c r="A34" s="43">
        <v>9</v>
      </c>
      <c r="B34" s="44" t="s">
        <v>9652</v>
      </c>
      <c r="C34" s="59" t="s">
        <v>9653</v>
      </c>
      <c r="D34" s="45" t="s">
        <v>172</v>
      </c>
      <c r="E34" s="46">
        <v>486.5</v>
      </c>
      <c r="F34" s="47">
        <v>0</v>
      </c>
      <c r="G34" s="48">
        <f>ROUND(E34*F34,2)</f>
        <v>0</v>
      </c>
      <c r="H34" s="47">
        <v>35.549999999999997</v>
      </c>
      <c r="I34" s="48">
        <f>ROUND(E34*H34,2)</f>
        <v>17295.080000000002</v>
      </c>
      <c r="J34" s="47">
        <v>31.39</v>
      </c>
      <c r="K34" s="48">
        <f>ROUND(E34*J34,2)</f>
        <v>15271.24</v>
      </c>
      <c r="L34" s="48">
        <v>21</v>
      </c>
      <c r="M34" s="48">
        <f>G34*(1+L34/100)</f>
        <v>0</v>
      </c>
      <c r="N34" s="46">
        <v>6.9000000000000006E-2</v>
      </c>
      <c r="O34" s="46">
        <f>ROUND(E34*N34,2)</f>
        <v>33.57</v>
      </c>
      <c r="P34" s="46">
        <v>0</v>
      </c>
      <c r="Q34" s="46">
        <f>ROUND(E34*P34,2)</f>
        <v>0</v>
      </c>
      <c r="R34" s="48" t="s">
        <v>9654</v>
      </c>
      <c r="S34" s="48" t="s">
        <v>166</v>
      </c>
      <c r="T34" s="49" t="s">
        <v>152</v>
      </c>
      <c r="U34" s="34">
        <v>2.5000000000000001E-2</v>
      </c>
      <c r="V34" s="34">
        <f>ROUND(E34*U34,2)</f>
        <v>12.16</v>
      </c>
      <c r="W34" s="34"/>
      <c r="X34" s="34" t="s">
        <v>173</v>
      </c>
      <c r="Y34" s="24"/>
      <c r="Z34" s="24"/>
      <c r="AA34" s="24"/>
      <c r="AB34" s="24"/>
      <c r="AC34" s="24"/>
      <c r="AD34" s="24"/>
      <c r="AE34" s="24"/>
      <c r="AF34" s="24"/>
      <c r="AG34" s="24" t="s">
        <v>174</v>
      </c>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outlineLevel="1" x14ac:dyDescent="0.2">
      <c r="A35" s="31"/>
      <c r="B35" s="32"/>
      <c r="C35" s="71" t="s">
        <v>9655</v>
      </c>
      <c r="D35" s="64"/>
      <c r="E35" s="65">
        <v>486.5</v>
      </c>
      <c r="F35" s="34"/>
      <c r="G35" s="34"/>
      <c r="H35" s="34"/>
      <c r="I35" s="34"/>
      <c r="J35" s="34"/>
      <c r="K35" s="34"/>
      <c r="L35" s="34"/>
      <c r="M35" s="34"/>
      <c r="N35" s="33"/>
      <c r="O35" s="33"/>
      <c r="P35" s="33"/>
      <c r="Q35" s="33"/>
      <c r="R35" s="34"/>
      <c r="S35" s="34"/>
      <c r="T35" s="34"/>
      <c r="U35" s="34"/>
      <c r="V35" s="34"/>
      <c r="W35" s="34"/>
      <c r="X35" s="34"/>
      <c r="Y35" s="24"/>
      <c r="Z35" s="24"/>
      <c r="AA35" s="24"/>
      <c r="AB35" s="24"/>
      <c r="AC35" s="24"/>
      <c r="AD35" s="24"/>
      <c r="AE35" s="24"/>
      <c r="AF35" s="24"/>
      <c r="AG35" s="24" t="s">
        <v>176</v>
      </c>
      <c r="AH35" s="24">
        <v>0</v>
      </c>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ht="22.5" outlineLevel="1" x14ac:dyDescent="0.2">
      <c r="A36" s="43">
        <v>10</v>
      </c>
      <c r="B36" s="44" t="s">
        <v>9656</v>
      </c>
      <c r="C36" s="59" t="s">
        <v>9657</v>
      </c>
      <c r="D36" s="45" t="s">
        <v>172</v>
      </c>
      <c r="E36" s="46">
        <v>486.5</v>
      </c>
      <c r="F36" s="47">
        <v>0</v>
      </c>
      <c r="G36" s="48">
        <f>ROUND(E36*F36,2)</f>
        <v>0</v>
      </c>
      <c r="H36" s="47">
        <v>0</v>
      </c>
      <c r="I36" s="48">
        <f>ROUND(E36*H36,2)</f>
        <v>0</v>
      </c>
      <c r="J36" s="47">
        <v>38.4</v>
      </c>
      <c r="K36" s="48">
        <f>ROUND(E36*J36,2)</f>
        <v>18681.599999999999</v>
      </c>
      <c r="L36" s="48">
        <v>21</v>
      </c>
      <c r="M36" s="48">
        <f>G36*(1+L36/100)</f>
        <v>0</v>
      </c>
      <c r="N36" s="46">
        <v>8.0960000000000004E-2</v>
      </c>
      <c r="O36" s="46">
        <f>ROUND(E36*N36,2)</f>
        <v>39.39</v>
      </c>
      <c r="P36" s="46">
        <v>0</v>
      </c>
      <c r="Q36" s="46">
        <f>ROUND(E36*P36,2)</f>
        <v>0</v>
      </c>
      <c r="R36" s="48" t="s">
        <v>9654</v>
      </c>
      <c r="S36" s="48" t="s">
        <v>166</v>
      </c>
      <c r="T36" s="49" t="s">
        <v>151</v>
      </c>
      <c r="U36" s="34">
        <v>2.3E-2</v>
      </c>
      <c r="V36" s="34">
        <f>ROUND(E36*U36,2)</f>
        <v>11.19</v>
      </c>
      <c r="W36" s="34"/>
      <c r="X36" s="34" t="s">
        <v>173</v>
      </c>
      <c r="Y36" s="24"/>
      <c r="Z36" s="24"/>
      <c r="AA36" s="24"/>
      <c r="AB36" s="24"/>
      <c r="AC36" s="24"/>
      <c r="AD36" s="24"/>
      <c r="AE36" s="24"/>
      <c r="AF36" s="24"/>
      <c r="AG36" s="24" t="s">
        <v>174</v>
      </c>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outlineLevel="1" x14ac:dyDescent="0.2">
      <c r="A37" s="31"/>
      <c r="B37" s="32"/>
      <c r="C37" s="71" t="s">
        <v>9655</v>
      </c>
      <c r="D37" s="64"/>
      <c r="E37" s="65">
        <v>486.5</v>
      </c>
      <c r="F37" s="34"/>
      <c r="G37" s="34"/>
      <c r="H37" s="34"/>
      <c r="I37" s="34"/>
      <c r="J37" s="34"/>
      <c r="K37" s="34"/>
      <c r="L37" s="34"/>
      <c r="M37" s="34"/>
      <c r="N37" s="33"/>
      <c r="O37" s="33"/>
      <c r="P37" s="33"/>
      <c r="Q37" s="33"/>
      <c r="R37" s="34"/>
      <c r="S37" s="34"/>
      <c r="T37" s="34"/>
      <c r="U37" s="34"/>
      <c r="V37" s="34"/>
      <c r="W37" s="34"/>
      <c r="X37" s="34"/>
      <c r="Y37" s="24"/>
      <c r="Z37" s="24"/>
      <c r="AA37" s="24"/>
      <c r="AB37" s="24"/>
      <c r="AC37" s="24"/>
      <c r="AD37" s="24"/>
      <c r="AE37" s="24"/>
      <c r="AF37" s="24"/>
      <c r="AG37" s="24" t="s">
        <v>176</v>
      </c>
      <c r="AH37" s="24">
        <v>0</v>
      </c>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outlineLevel="1" x14ac:dyDescent="0.2">
      <c r="A38" s="43">
        <v>11</v>
      </c>
      <c r="B38" s="44" t="s">
        <v>9658</v>
      </c>
      <c r="C38" s="59" t="s">
        <v>9659</v>
      </c>
      <c r="D38" s="45" t="s">
        <v>172</v>
      </c>
      <c r="E38" s="46">
        <v>486.5</v>
      </c>
      <c r="F38" s="47">
        <v>0</v>
      </c>
      <c r="G38" s="48">
        <f>ROUND(E38*F38,2)</f>
        <v>0</v>
      </c>
      <c r="H38" s="47">
        <v>0</v>
      </c>
      <c r="I38" s="48">
        <f>ROUND(E38*H38,2)</f>
        <v>0</v>
      </c>
      <c r="J38" s="47">
        <v>777</v>
      </c>
      <c r="K38" s="48">
        <f>ROUND(E38*J38,2)</f>
        <v>378010.5</v>
      </c>
      <c r="L38" s="48">
        <v>21</v>
      </c>
      <c r="M38" s="48">
        <f>G38*(1+L38/100)</f>
        <v>0</v>
      </c>
      <c r="N38" s="46">
        <v>2.5579999999999999E-2</v>
      </c>
      <c r="O38" s="46">
        <f>ROUND(E38*N38,2)</f>
        <v>12.44</v>
      </c>
      <c r="P38" s="46">
        <v>0</v>
      </c>
      <c r="Q38" s="46">
        <f>ROUND(E38*P38,2)</f>
        <v>0</v>
      </c>
      <c r="R38" s="48" t="s">
        <v>7182</v>
      </c>
      <c r="S38" s="48" t="s">
        <v>166</v>
      </c>
      <c r="T38" s="49" t="s">
        <v>151</v>
      </c>
      <c r="U38" s="34">
        <v>0.37912000000000001</v>
      </c>
      <c r="V38" s="34">
        <f>ROUND(E38*U38,2)</f>
        <v>184.44</v>
      </c>
      <c r="W38" s="34"/>
      <c r="X38" s="34" t="s">
        <v>173</v>
      </c>
      <c r="Y38" s="24"/>
      <c r="Z38" s="24"/>
      <c r="AA38" s="24"/>
      <c r="AB38" s="24"/>
      <c r="AC38" s="24"/>
      <c r="AD38" s="24"/>
      <c r="AE38" s="24"/>
      <c r="AF38" s="24"/>
      <c r="AG38" s="24" t="s">
        <v>174</v>
      </c>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outlineLevel="1" x14ac:dyDescent="0.2">
      <c r="A39" s="31"/>
      <c r="B39" s="32"/>
      <c r="C39" s="365" t="s">
        <v>9660</v>
      </c>
      <c r="D39" s="366"/>
      <c r="E39" s="366"/>
      <c r="F39" s="366"/>
      <c r="G39" s="366"/>
      <c r="H39" s="34"/>
      <c r="I39" s="34"/>
      <c r="J39" s="34"/>
      <c r="K39" s="34"/>
      <c r="L39" s="34"/>
      <c r="M39" s="34"/>
      <c r="N39" s="33"/>
      <c r="O39" s="33"/>
      <c r="P39" s="33"/>
      <c r="Q39" s="33"/>
      <c r="R39" s="34"/>
      <c r="S39" s="34"/>
      <c r="T39" s="34"/>
      <c r="U39" s="34"/>
      <c r="V39" s="34"/>
      <c r="W39" s="34"/>
      <c r="X39" s="34"/>
      <c r="Y39" s="24"/>
      <c r="Z39" s="24"/>
      <c r="AA39" s="24"/>
      <c r="AB39" s="24"/>
      <c r="AC39" s="24"/>
      <c r="AD39" s="24"/>
      <c r="AE39" s="24"/>
      <c r="AF39" s="24"/>
      <c r="AG39" s="24" t="s">
        <v>153</v>
      </c>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outlineLevel="1" x14ac:dyDescent="0.2">
      <c r="A40" s="31"/>
      <c r="B40" s="32"/>
      <c r="C40" s="71" t="s">
        <v>9655</v>
      </c>
      <c r="D40" s="64"/>
      <c r="E40" s="65">
        <v>486.5</v>
      </c>
      <c r="F40" s="34"/>
      <c r="G40" s="34"/>
      <c r="H40" s="34"/>
      <c r="I40" s="34"/>
      <c r="J40" s="34"/>
      <c r="K40" s="34"/>
      <c r="L40" s="34"/>
      <c r="M40" s="34"/>
      <c r="N40" s="33"/>
      <c r="O40" s="33"/>
      <c r="P40" s="33"/>
      <c r="Q40" s="33"/>
      <c r="R40" s="34"/>
      <c r="S40" s="34"/>
      <c r="T40" s="34"/>
      <c r="U40" s="34"/>
      <c r="V40" s="34"/>
      <c r="W40" s="34"/>
      <c r="X40" s="34"/>
      <c r="Y40" s="24"/>
      <c r="Z40" s="24"/>
      <c r="AA40" s="24"/>
      <c r="AB40" s="24"/>
      <c r="AC40" s="24"/>
      <c r="AD40" s="24"/>
      <c r="AE40" s="24"/>
      <c r="AF40" s="24"/>
      <c r="AG40" s="24" t="s">
        <v>176</v>
      </c>
      <c r="AH40" s="24">
        <v>0</v>
      </c>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ht="22.5" outlineLevel="1" x14ac:dyDescent="0.2">
      <c r="A41" s="43">
        <v>12</v>
      </c>
      <c r="B41" s="44" t="s">
        <v>9661</v>
      </c>
      <c r="C41" s="59" t="s">
        <v>9662</v>
      </c>
      <c r="D41" s="45" t="s">
        <v>373</v>
      </c>
      <c r="E41" s="46">
        <v>500</v>
      </c>
      <c r="F41" s="47">
        <v>0</v>
      </c>
      <c r="G41" s="48">
        <f>ROUND(E41*F41,2)</f>
        <v>0</v>
      </c>
      <c r="H41" s="47">
        <v>0</v>
      </c>
      <c r="I41" s="48">
        <f>ROUND(E41*H41,2)</f>
        <v>0</v>
      </c>
      <c r="J41" s="47">
        <v>104</v>
      </c>
      <c r="K41" s="48">
        <f>ROUND(E41*J41,2)</f>
        <v>52000</v>
      </c>
      <c r="L41" s="48">
        <v>21</v>
      </c>
      <c r="M41" s="48">
        <f>G41*(1+L41/100)</f>
        <v>0</v>
      </c>
      <c r="N41" s="46">
        <v>4.4000000000000002E-4</v>
      </c>
      <c r="O41" s="46">
        <f>ROUND(E41*N41,2)</f>
        <v>0.22</v>
      </c>
      <c r="P41" s="46">
        <v>0</v>
      </c>
      <c r="Q41" s="46">
        <f>ROUND(E41*P41,2)</f>
        <v>0</v>
      </c>
      <c r="R41" s="48"/>
      <c r="S41" s="48" t="s">
        <v>151</v>
      </c>
      <c r="T41" s="49" t="s">
        <v>151</v>
      </c>
      <c r="U41" s="34">
        <v>8.1600000000000006E-2</v>
      </c>
      <c r="V41" s="34">
        <f>ROUND(E41*U41,2)</f>
        <v>40.799999999999997</v>
      </c>
      <c r="W41" s="34"/>
      <c r="X41" s="34" t="s">
        <v>173</v>
      </c>
      <c r="Y41" s="24"/>
      <c r="Z41" s="24"/>
      <c r="AA41" s="24"/>
      <c r="AB41" s="24"/>
      <c r="AC41" s="24"/>
      <c r="AD41" s="24"/>
      <c r="AE41" s="24"/>
      <c r="AF41" s="24"/>
      <c r="AG41" s="24" t="s">
        <v>174</v>
      </c>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outlineLevel="1" x14ac:dyDescent="0.2">
      <c r="A42" s="31"/>
      <c r="B42" s="32"/>
      <c r="C42" s="365" t="s">
        <v>9663</v>
      </c>
      <c r="D42" s="366"/>
      <c r="E42" s="366"/>
      <c r="F42" s="366"/>
      <c r="G42" s="366"/>
      <c r="H42" s="34"/>
      <c r="I42" s="34"/>
      <c r="J42" s="34"/>
      <c r="K42" s="34"/>
      <c r="L42" s="34"/>
      <c r="M42" s="34"/>
      <c r="N42" s="33"/>
      <c r="O42" s="33"/>
      <c r="P42" s="33"/>
      <c r="Q42" s="33"/>
      <c r="R42" s="34"/>
      <c r="S42" s="34"/>
      <c r="T42" s="34"/>
      <c r="U42" s="34"/>
      <c r="V42" s="34"/>
      <c r="W42" s="34"/>
      <c r="X42" s="34"/>
      <c r="Y42" s="24"/>
      <c r="Z42" s="24"/>
      <c r="AA42" s="24"/>
      <c r="AB42" s="24"/>
      <c r="AC42" s="24"/>
      <c r="AD42" s="24"/>
      <c r="AE42" s="24"/>
      <c r="AF42" s="24"/>
      <c r="AG42" s="24" t="s">
        <v>153</v>
      </c>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outlineLevel="1" x14ac:dyDescent="0.2">
      <c r="A43" s="31"/>
      <c r="B43" s="32"/>
      <c r="C43" s="71" t="s">
        <v>9664</v>
      </c>
      <c r="D43" s="64"/>
      <c r="E43" s="65">
        <v>500</v>
      </c>
      <c r="F43" s="34"/>
      <c r="G43" s="34"/>
      <c r="H43" s="34"/>
      <c r="I43" s="34"/>
      <c r="J43" s="34"/>
      <c r="K43" s="34"/>
      <c r="L43" s="34"/>
      <c r="M43" s="34"/>
      <c r="N43" s="33"/>
      <c r="O43" s="33"/>
      <c r="P43" s="33"/>
      <c r="Q43" s="33"/>
      <c r="R43" s="34"/>
      <c r="S43" s="34"/>
      <c r="T43" s="34"/>
      <c r="U43" s="34"/>
      <c r="V43" s="34"/>
      <c r="W43" s="34"/>
      <c r="X43" s="34"/>
      <c r="Y43" s="24"/>
      <c r="Z43" s="24"/>
      <c r="AA43" s="24"/>
      <c r="AB43" s="24"/>
      <c r="AC43" s="24"/>
      <c r="AD43" s="24"/>
      <c r="AE43" s="24"/>
      <c r="AF43" s="24"/>
      <c r="AG43" s="24" t="s">
        <v>176</v>
      </c>
      <c r="AH43" s="24">
        <v>0</v>
      </c>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x14ac:dyDescent="0.2">
      <c r="A44" s="36" t="s">
        <v>148</v>
      </c>
      <c r="B44" s="37" t="s">
        <v>54</v>
      </c>
      <c r="C44" s="58" t="s">
        <v>55</v>
      </c>
      <c r="D44" s="38"/>
      <c r="E44" s="39"/>
      <c r="F44" s="40"/>
      <c r="G44" s="40">
        <f>SUMIF(AG45:AG46,"&lt;&gt;NOR",G45:G46)</f>
        <v>0</v>
      </c>
      <c r="H44" s="40"/>
      <c r="I44" s="40">
        <f>SUM(I45:I46)</f>
        <v>0</v>
      </c>
      <c r="J44" s="40"/>
      <c r="K44" s="40">
        <f>SUM(K45:K46)</f>
        <v>41074.65</v>
      </c>
      <c r="L44" s="40"/>
      <c r="M44" s="40">
        <f>SUM(M45:M46)</f>
        <v>0</v>
      </c>
      <c r="N44" s="39"/>
      <c r="O44" s="39">
        <f>SUM(O45:O46)</f>
        <v>20.83</v>
      </c>
      <c r="P44" s="39"/>
      <c r="Q44" s="39">
        <f>SUM(Q45:Q46)</f>
        <v>0</v>
      </c>
      <c r="R44" s="40"/>
      <c r="S44" s="40"/>
      <c r="T44" s="41"/>
      <c r="U44" s="35"/>
      <c r="V44" s="35">
        <f>SUM(V45:V46)</f>
        <v>25.6</v>
      </c>
      <c r="W44" s="35"/>
      <c r="X44" s="35"/>
      <c r="AG44" t="s">
        <v>149</v>
      </c>
    </row>
    <row r="45" spans="1:60" ht="45" outlineLevel="1" x14ac:dyDescent="0.2">
      <c r="A45" s="43">
        <v>13</v>
      </c>
      <c r="B45" s="44" t="s">
        <v>2524</v>
      </c>
      <c r="C45" s="59" t="s">
        <v>2525</v>
      </c>
      <c r="D45" s="45" t="s">
        <v>373</v>
      </c>
      <c r="E45" s="46">
        <v>94.1</v>
      </c>
      <c r="F45" s="47">
        <v>0</v>
      </c>
      <c r="G45" s="48">
        <f>ROUND(E45*F45,2)</f>
        <v>0</v>
      </c>
      <c r="H45" s="47">
        <v>0</v>
      </c>
      <c r="I45" s="48">
        <f>ROUND(E45*H45,2)</f>
        <v>0</v>
      </c>
      <c r="J45" s="47">
        <v>436.5</v>
      </c>
      <c r="K45" s="48">
        <f>ROUND(E45*J45,2)</f>
        <v>41074.65</v>
      </c>
      <c r="L45" s="48">
        <v>21</v>
      </c>
      <c r="M45" s="48">
        <f>G45*(1+L45/100)</f>
        <v>0</v>
      </c>
      <c r="N45" s="46">
        <v>0.22133</v>
      </c>
      <c r="O45" s="46">
        <f>ROUND(E45*N45,2)</f>
        <v>20.83</v>
      </c>
      <c r="P45" s="46">
        <v>0</v>
      </c>
      <c r="Q45" s="46">
        <f>ROUND(E45*P45,2)</f>
        <v>0</v>
      </c>
      <c r="R45" s="48"/>
      <c r="S45" s="48" t="s">
        <v>151</v>
      </c>
      <c r="T45" s="49" t="s">
        <v>151</v>
      </c>
      <c r="U45" s="34">
        <v>0.27200000000000002</v>
      </c>
      <c r="V45" s="34">
        <f>ROUND(E45*U45,2)</f>
        <v>25.6</v>
      </c>
      <c r="W45" s="34"/>
      <c r="X45" s="34" t="s">
        <v>173</v>
      </c>
      <c r="Y45" s="24"/>
      <c r="Z45" s="24"/>
      <c r="AA45" s="24"/>
      <c r="AB45" s="24"/>
      <c r="AC45" s="24"/>
      <c r="AD45" s="24"/>
      <c r="AE45" s="24"/>
      <c r="AF45" s="24"/>
      <c r="AG45" s="24" t="s">
        <v>174</v>
      </c>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outlineLevel="1" x14ac:dyDescent="0.2">
      <c r="A46" s="31"/>
      <c r="B46" s="32"/>
      <c r="C46" s="71" t="s">
        <v>9665</v>
      </c>
      <c r="D46" s="64"/>
      <c r="E46" s="65">
        <v>94.1</v>
      </c>
      <c r="F46" s="34"/>
      <c r="G46" s="34"/>
      <c r="H46" s="34"/>
      <c r="I46" s="34"/>
      <c r="J46" s="34"/>
      <c r="K46" s="34"/>
      <c r="L46" s="34"/>
      <c r="M46" s="34"/>
      <c r="N46" s="33"/>
      <c r="O46" s="33"/>
      <c r="P46" s="33"/>
      <c r="Q46" s="33"/>
      <c r="R46" s="34"/>
      <c r="S46" s="34"/>
      <c r="T46" s="34"/>
      <c r="U46" s="34"/>
      <c r="V46" s="34"/>
      <c r="W46" s="34"/>
      <c r="X46" s="34"/>
      <c r="Y46" s="24"/>
      <c r="Z46" s="24"/>
      <c r="AA46" s="24"/>
      <c r="AB46" s="24"/>
      <c r="AC46" s="24"/>
      <c r="AD46" s="24"/>
      <c r="AE46" s="24"/>
      <c r="AF46" s="24"/>
      <c r="AG46" s="24" t="s">
        <v>176</v>
      </c>
      <c r="AH46" s="24">
        <v>0</v>
      </c>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x14ac:dyDescent="0.2">
      <c r="A47" s="36" t="s">
        <v>148</v>
      </c>
      <c r="B47" s="37" t="s">
        <v>64</v>
      </c>
      <c r="C47" s="58" t="s">
        <v>65</v>
      </c>
      <c r="D47" s="38"/>
      <c r="E47" s="39"/>
      <c r="F47" s="40"/>
      <c r="G47" s="40">
        <f>SUMIF(AG48:AG51,"&lt;&gt;NOR",G48:G51)</f>
        <v>0</v>
      </c>
      <c r="H47" s="40"/>
      <c r="I47" s="40">
        <f>SUM(I48:I51)</f>
        <v>0</v>
      </c>
      <c r="J47" s="40"/>
      <c r="K47" s="40">
        <f>SUM(K48:K51)</f>
        <v>49482.1</v>
      </c>
      <c r="L47" s="40"/>
      <c r="M47" s="40">
        <f>SUM(M48:M51)</f>
        <v>0</v>
      </c>
      <c r="N47" s="39"/>
      <c r="O47" s="39">
        <f>SUM(O48:O51)</f>
        <v>0</v>
      </c>
      <c r="P47" s="39"/>
      <c r="Q47" s="39">
        <f>SUM(Q48:Q51)</f>
        <v>0</v>
      </c>
      <c r="R47" s="40"/>
      <c r="S47" s="40"/>
      <c r="T47" s="41"/>
      <c r="U47" s="35"/>
      <c r="V47" s="35">
        <f>SUM(V48:V51)</f>
        <v>38.14</v>
      </c>
      <c r="W47" s="35"/>
      <c r="X47" s="35"/>
      <c r="AG47" t="s">
        <v>149</v>
      </c>
    </row>
    <row r="48" spans="1:60" outlineLevel="1" x14ac:dyDescent="0.2">
      <c r="A48" s="43">
        <v>14</v>
      </c>
      <c r="B48" s="44" t="s">
        <v>9666</v>
      </c>
      <c r="C48" s="59" t="s">
        <v>9667</v>
      </c>
      <c r="D48" s="45" t="s">
        <v>297</v>
      </c>
      <c r="E48" s="46">
        <v>508.55194</v>
      </c>
      <c r="F48" s="47">
        <v>0</v>
      </c>
      <c r="G48" s="48">
        <f>ROUND(E48*F48,2)</f>
        <v>0</v>
      </c>
      <c r="H48" s="47">
        <v>0</v>
      </c>
      <c r="I48" s="48">
        <f>ROUND(E48*H48,2)</f>
        <v>0</v>
      </c>
      <c r="J48" s="47">
        <v>97.3</v>
      </c>
      <c r="K48" s="48">
        <f>ROUND(E48*J48,2)</f>
        <v>49482.1</v>
      </c>
      <c r="L48" s="48">
        <v>21</v>
      </c>
      <c r="M48" s="48">
        <f>G48*(1+L48/100)</f>
        <v>0</v>
      </c>
      <c r="N48" s="46">
        <v>0</v>
      </c>
      <c r="O48" s="46">
        <f>ROUND(E48*N48,2)</f>
        <v>0</v>
      </c>
      <c r="P48" s="46">
        <v>0</v>
      </c>
      <c r="Q48" s="46">
        <f>ROUND(E48*P48,2)</f>
        <v>0</v>
      </c>
      <c r="R48" s="48"/>
      <c r="S48" s="48" t="s">
        <v>151</v>
      </c>
      <c r="T48" s="49" t="s">
        <v>151</v>
      </c>
      <c r="U48" s="34">
        <v>7.4999999999999997E-2</v>
      </c>
      <c r="V48" s="34">
        <f>ROUND(E48*U48,2)</f>
        <v>38.14</v>
      </c>
      <c r="W48" s="34"/>
      <c r="X48" s="34" t="s">
        <v>3545</v>
      </c>
      <c r="Y48" s="24"/>
      <c r="Z48" s="24"/>
      <c r="AA48" s="24"/>
      <c r="AB48" s="24"/>
      <c r="AC48" s="24"/>
      <c r="AD48" s="24"/>
      <c r="AE48" s="24"/>
      <c r="AF48" s="24"/>
      <c r="AG48" s="24" t="s">
        <v>3546</v>
      </c>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outlineLevel="1" x14ac:dyDescent="0.2">
      <c r="A49" s="31"/>
      <c r="B49" s="32"/>
      <c r="C49" s="71" t="s">
        <v>3547</v>
      </c>
      <c r="D49" s="64"/>
      <c r="E49" s="65"/>
      <c r="F49" s="34"/>
      <c r="G49" s="34"/>
      <c r="H49" s="34"/>
      <c r="I49" s="34"/>
      <c r="J49" s="34"/>
      <c r="K49" s="34"/>
      <c r="L49" s="34"/>
      <c r="M49" s="34"/>
      <c r="N49" s="33"/>
      <c r="O49" s="33"/>
      <c r="P49" s="33"/>
      <c r="Q49" s="33"/>
      <c r="R49" s="34"/>
      <c r="S49" s="34"/>
      <c r="T49" s="34"/>
      <c r="U49" s="34"/>
      <c r="V49" s="34"/>
      <c r="W49" s="34"/>
      <c r="X49" s="34"/>
      <c r="Y49" s="24"/>
      <c r="Z49" s="24"/>
      <c r="AA49" s="24"/>
      <c r="AB49" s="24"/>
      <c r="AC49" s="24"/>
      <c r="AD49" s="24"/>
      <c r="AE49" s="24"/>
      <c r="AF49" s="24"/>
      <c r="AG49" s="24" t="s">
        <v>176</v>
      </c>
      <c r="AH49" s="24">
        <v>0</v>
      </c>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outlineLevel="1" x14ac:dyDescent="0.2">
      <c r="A50" s="31"/>
      <c r="B50" s="32"/>
      <c r="C50" s="71" t="s">
        <v>9668</v>
      </c>
      <c r="D50" s="64"/>
      <c r="E50" s="65"/>
      <c r="F50" s="34"/>
      <c r="G50" s="34"/>
      <c r="H50" s="34"/>
      <c r="I50" s="34"/>
      <c r="J50" s="34"/>
      <c r="K50" s="34"/>
      <c r="L50" s="34"/>
      <c r="M50" s="34"/>
      <c r="N50" s="33"/>
      <c r="O50" s="33"/>
      <c r="P50" s="33"/>
      <c r="Q50" s="33"/>
      <c r="R50" s="34"/>
      <c r="S50" s="34"/>
      <c r="T50" s="34"/>
      <c r="U50" s="34"/>
      <c r="V50" s="34"/>
      <c r="W50" s="34"/>
      <c r="X50" s="34"/>
      <c r="Y50" s="24"/>
      <c r="Z50" s="24"/>
      <c r="AA50" s="24"/>
      <c r="AB50" s="24"/>
      <c r="AC50" s="24"/>
      <c r="AD50" s="24"/>
      <c r="AE50" s="24"/>
      <c r="AF50" s="24"/>
      <c r="AG50" s="24" t="s">
        <v>176</v>
      </c>
      <c r="AH50" s="24">
        <v>0</v>
      </c>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row r="51" spans="1:60" outlineLevel="1" x14ac:dyDescent="0.2">
      <c r="A51" s="31"/>
      <c r="B51" s="32"/>
      <c r="C51" s="71" t="s">
        <v>9669</v>
      </c>
      <c r="D51" s="64"/>
      <c r="E51" s="65">
        <v>508.55194</v>
      </c>
      <c r="F51" s="34"/>
      <c r="G51" s="34"/>
      <c r="H51" s="34"/>
      <c r="I51" s="34"/>
      <c r="J51" s="34"/>
      <c r="K51" s="34"/>
      <c r="L51" s="34"/>
      <c r="M51" s="34"/>
      <c r="N51" s="33"/>
      <c r="O51" s="33"/>
      <c r="P51" s="33"/>
      <c r="Q51" s="33"/>
      <c r="R51" s="34"/>
      <c r="S51" s="34"/>
      <c r="T51" s="34"/>
      <c r="U51" s="34"/>
      <c r="V51" s="34"/>
      <c r="W51" s="34"/>
      <c r="X51" s="34"/>
      <c r="Y51" s="24"/>
      <c r="Z51" s="24"/>
      <c r="AA51" s="24"/>
      <c r="AB51" s="24"/>
      <c r="AC51" s="24"/>
      <c r="AD51" s="24"/>
      <c r="AE51" s="24"/>
      <c r="AF51" s="24"/>
      <c r="AG51" s="24" t="s">
        <v>176</v>
      </c>
      <c r="AH51" s="24">
        <v>0</v>
      </c>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row>
    <row r="52" spans="1:60" x14ac:dyDescent="0.2">
      <c r="A52" s="1"/>
      <c r="B52" s="2"/>
      <c r="C52" s="61"/>
      <c r="D52" s="4"/>
      <c r="E52" s="1"/>
      <c r="F52" s="1"/>
      <c r="G52" s="1"/>
      <c r="H52" s="1"/>
      <c r="I52" s="1"/>
      <c r="J52" s="1"/>
      <c r="K52" s="1"/>
      <c r="L52" s="1"/>
      <c r="M52" s="1"/>
      <c r="N52" s="1"/>
      <c r="O52" s="1"/>
      <c r="P52" s="1"/>
      <c r="Q52" s="1"/>
      <c r="R52" s="1"/>
      <c r="S52" s="1"/>
      <c r="T52" s="1"/>
      <c r="U52" s="1"/>
      <c r="V52" s="1"/>
      <c r="W52" s="1"/>
      <c r="X52" s="1"/>
      <c r="AE52">
        <v>15</v>
      </c>
      <c r="AF52">
        <v>21</v>
      </c>
      <c r="AG52" t="s">
        <v>135</v>
      </c>
    </row>
    <row r="53" spans="1:60" x14ac:dyDescent="0.2">
      <c r="A53" s="27"/>
      <c r="B53" s="28" t="s">
        <v>11</v>
      </c>
      <c r="C53" s="62"/>
      <c r="D53" s="29"/>
      <c r="E53" s="30"/>
      <c r="F53" s="30"/>
      <c r="G53" s="42">
        <f>G8+G18+G24+G27+G44+G47</f>
        <v>0</v>
      </c>
      <c r="H53" s="1"/>
      <c r="I53" s="1"/>
      <c r="J53" s="1"/>
      <c r="K53" s="1"/>
      <c r="L53" s="1"/>
      <c r="M53" s="1"/>
      <c r="N53" s="1"/>
      <c r="O53" s="1"/>
      <c r="P53" s="1"/>
      <c r="Q53" s="1"/>
      <c r="R53" s="1"/>
      <c r="S53" s="1"/>
      <c r="T53" s="1"/>
      <c r="U53" s="1"/>
      <c r="V53" s="1"/>
      <c r="W53" s="1"/>
      <c r="X53" s="1"/>
      <c r="AE53">
        <f>SUMIF(L7:L51,AE52,G7:G51)</f>
        <v>0</v>
      </c>
      <c r="AF53">
        <f>SUMIF(L7:L51,AF52,G7:G51)</f>
        <v>0</v>
      </c>
      <c r="AG53" t="s">
        <v>167</v>
      </c>
    </row>
    <row r="54" spans="1:60" x14ac:dyDescent="0.2">
      <c r="C54" s="63"/>
      <c r="D54" s="6"/>
      <c r="AG54" t="s">
        <v>168</v>
      </c>
    </row>
    <row r="55" spans="1:60" x14ac:dyDescent="0.2">
      <c r="D55" s="6"/>
    </row>
    <row r="56" spans="1:60" x14ac:dyDescent="0.2">
      <c r="D56" s="6"/>
    </row>
    <row r="57" spans="1:60" x14ac:dyDescent="0.2">
      <c r="D57" s="6"/>
    </row>
    <row r="58" spans="1:60" x14ac:dyDescent="0.2">
      <c r="D58" s="6"/>
    </row>
    <row r="59" spans="1:60" x14ac:dyDescent="0.2">
      <c r="D59" s="6"/>
    </row>
    <row r="60" spans="1:60" x14ac:dyDescent="0.2">
      <c r="D60" s="6"/>
    </row>
    <row r="61" spans="1:60" x14ac:dyDescent="0.2">
      <c r="D61" s="6"/>
    </row>
    <row r="62" spans="1:60" x14ac:dyDescent="0.2">
      <c r="D62" s="6"/>
    </row>
    <row r="63" spans="1:60" x14ac:dyDescent="0.2">
      <c r="D63" s="6"/>
    </row>
    <row r="64" spans="1:60"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mergeCells count="7">
    <mergeCell ref="C42:G42"/>
    <mergeCell ref="A1:G1"/>
    <mergeCell ref="C2:G2"/>
    <mergeCell ref="C3:G3"/>
    <mergeCell ref="C4:G4"/>
    <mergeCell ref="C26:G26"/>
    <mergeCell ref="C39:G3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65</vt:i4>
      </vt:variant>
    </vt:vector>
  </HeadingPairs>
  <TitlesOfParts>
    <vt:vector size="101" baseType="lpstr">
      <vt:lpstr>VzorPolozky</vt:lpstr>
      <vt:lpstr>rekapitulace</vt:lpstr>
      <vt:lpstr>o+vn</vt:lpstr>
      <vt:lpstr>so_01_celkem</vt:lpstr>
      <vt:lpstr>SO 01 01 Pol</vt:lpstr>
      <vt:lpstr>SO 01 02 Pol</vt:lpstr>
      <vt:lpstr>zti_1</vt:lpstr>
      <vt:lpstr>zti_2</vt:lpstr>
      <vt:lpstr>zti_3</vt:lpstr>
      <vt:lpstr>ut_A1</vt:lpstr>
      <vt:lpstr>ut_A2</vt:lpstr>
      <vt:lpstr>ut_A3</vt:lpstr>
      <vt:lpstr>ut_A4</vt:lpstr>
      <vt:lpstr>ut_A5</vt:lpstr>
      <vt:lpstr>ut_A6</vt:lpstr>
      <vt:lpstr>nn_A1</vt:lpstr>
      <vt:lpstr>nn_A2</vt:lpstr>
      <vt:lpstr>nn_A3</vt:lpstr>
      <vt:lpstr>nn_A4</vt:lpstr>
      <vt:lpstr>slp_A1</vt:lpstr>
      <vt:lpstr>slp_A2</vt:lpstr>
      <vt:lpstr>slp_A3</vt:lpstr>
      <vt:lpstr>vzt_A</vt:lpstr>
      <vt:lpstr>mar</vt:lpstr>
      <vt:lpstr>so_02_celkem</vt:lpstr>
      <vt:lpstr>SO 02 01 Pol</vt:lpstr>
      <vt:lpstr>SO 02 02 Pol</vt:lpstr>
      <vt:lpstr>ut_B1</vt:lpstr>
      <vt:lpstr>ut_B2</vt:lpstr>
      <vt:lpstr>ut_B3</vt:lpstr>
      <vt:lpstr>nn_B1</vt:lpstr>
      <vt:lpstr>nn_B2</vt:lpstr>
      <vt:lpstr>slp_B</vt:lpstr>
      <vt:lpstr>vzt_B</vt:lpstr>
      <vt:lpstr>SO 03 01 Pol</vt:lpstr>
      <vt:lpstr>SO 04 01 Pol</vt:lpstr>
      <vt:lpstr>mar!Názvy_tisku</vt:lpstr>
      <vt:lpstr>nn_A1!Názvy_tisku</vt:lpstr>
      <vt:lpstr>nn_A2!Názvy_tisku</vt:lpstr>
      <vt:lpstr>nn_A3!Názvy_tisku</vt:lpstr>
      <vt:lpstr>nn_A4!Názvy_tisku</vt:lpstr>
      <vt:lpstr>nn_B1!Názvy_tisku</vt:lpstr>
      <vt:lpstr>nn_B2!Názvy_tisku</vt:lpstr>
      <vt:lpstr>'o+vn'!Názvy_tisku</vt:lpstr>
      <vt:lpstr>slp_A1!Názvy_tisku</vt:lpstr>
      <vt:lpstr>slp_A2!Názvy_tisku</vt:lpstr>
      <vt:lpstr>slp_A3!Názvy_tisku</vt:lpstr>
      <vt:lpstr>slp_B!Názvy_tisku</vt:lpstr>
      <vt:lpstr>'SO 01 01 Pol'!Názvy_tisku</vt:lpstr>
      <vt:lpstr>'SO 01 02 Pol'!Názvy_tisku</vt:lpstr>
      <vt:lpstr>'SO 02 01 Pol'!Názvy_tisku</vt:lpstr>
      <vt:lpstr>'SO 02 02 Pol'!Názvy_tisku</vt:lpstr>
      <vt:lpstr>'SO 03 01 Pol'!Názvy_tisku</vt:lpstr>
      <vt:lpstr>'SO 04 01 Pol'!Názvy_tisku</vt:lpstr>
      <vt:lpstr>ut_A1!Názvy_tisku</vt:lpstr>
      <vt:lpstr>ut_A2!Názvy_tisku</vt:lpstr>
      <vt:lpstr>ut_A3!Názvy_tisku</vt:lpstr>
      <vt:lpstr>ut_A4!Názvy_tisku</vt:lpstr>
      <vt:lpstr>ut_A5!Názvy_tisku</vt:lpstr>
      <vt:lpstr>ut_A6!Názvy_tisku</vt:lpstr>
      <vt:lpstr>ut_B1!Názvy_tisku</vt:lpstr>
      <vt:lpstr>ut_B2!Názvy_tisku</vt:lpstr>
      <vt:lpstr>ut_B3!Názvy_tisku</vt:lpstr>
      <vt:lpstr>vzt_A!Názvy_tisku</vt:lpstr>
      <vt:lpstr>vzt_B!Názvy_tisku</vt:lpstr>
      <vt:lpstr>zti_1!Názvy_tisku</vt:lpstr>
      <vt:lpstr>zti_2!Názvy_tisku</vt:lpstr>
      <vt:lpstr>zti_3!Názvy_tisku</vt:lpstr>
      <vt:lpstr>mar!Oblast_tisku</vt:lpstr>
      <vt:lpstr>nn_A1!Oblast_tisku</vt:lpstr>
      <vt:lpstr>nn_A2!Oblast_tisku</vt:lpstr>
      <vt:lpstr>nn_A3!Oblast_tisku</vt:lpstr>
      <vt:lpstr>nn_A4!Oblast_tisku</vt:lpstr>
      <vt:lpstr>nn_B1!Oblast_tisku</vt:lpstr>
      <vt:lpstr>nn_B2!Oblast_tisku</vt:lpstr>
      <vt:lpstr>slp_A1!Oblast_tisku</vt:lpstr>
      <vt:lpstr>slp_A2!Oblast_tisku</vt:lpstr>
      <vt:lpstr>slp_A3!Oblast_tisku</vt:lpstr>
      <vt:lpstr>slp_B!Oblast_tisku</vt:lpstr>
      <vt:lpstr>'SO 01 01 Pol'!Oblast_tisku</vt:lpstr>
      <vt:lpstr>'SO 01 02 Pol'!Oblast_tisku</vt:lpstr>
      <vt:lpstr>'SO 02 01 Pol'!Oblast_tisku</vt:lpstr>
      <vt:lpstr>'SO 02 02 Pol'!Oblast_tisku</vt:lpstr>
      <vt:lpstr>'SO 03 01 Pol'!Oblast_tisku</vt:lpstr>
      <vt:lpstr>'SO 04 01 Pol'!Oblast_tisku</vt:lpstr>
      <vt:lpstr>so_01_celkem!Oblast_tisku</vt:lpstr>
      <vt:lpstr>so_02_celkem!Oblast_tisku</vt:lpstr>
      <vt:lpstr>ut_A1!Oblast_tisku</vt:lpstr>
      <vt:lpstr>ut_A2!Oblast_tisku</vt:lpstr>
      <vt:lpstr>ut_A3!Oblast_tisku</vt:lpstr>
      <vt:lpstr>ut_A4!Oblast_tisku</vt:lpstr>
      <vt:lpstr>ut_A5!Oblast_tisku</vt:lpstr>
      <vt:lpstr>ut_A6!Oblast_tisku</vt:lpstr>
      <vt:lpstr>ut_B1!Oblast_tisku</vt:lpstr>
      <vt:lpstr>ut_B2!Oblast_tisku</vt:lpstr>
      <vt:lpstr>ut_B3!Oblast_tisku</vt:lpstr>
      <vt:lpstr>vzt_A!Oblast_tisku</vt:lpstr>
      <vt:lpstr>vzt_B!Oblast_tisku</vt:lpstr>
      <vt:lpstr>zti_1!Oblast_tisku</vt:lpstr>
      <vt:lpstr>zti_2!Oblast_tisku</vt:lpstr>
      <vt:lpstr>zti_3!Oblast_tisku</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Vokál Jaroslav</cp:lastModifiedBy>
  <cp:lastPrinted>2022-05-17T05:30:53Z</cp:lastPrinted>
  <dcterms:created xsi:type="dcterms:W3CDTF">2009-04-08T07:15:50Z</dcterms:created>
  <dcterms:modified xsi:type="dcterms:W3CDTF">2022-06-06T07:03:47Z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2022-05-16T13:49:01Z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2f65c7f9-dcf5-4a7d-ac2a-0000fdd7c473</vt:lpwstr>
  </property>
  <property fmtid="{D5CDD505-2E9C-101B-9397-08002B2CF9AE}" pid="8" name="MSIP_Label_690ebb53-23a2-471a-9c6e-17bd0d11311e_ContentBits">
    <vt:lpwstr>0</vt:lpwstr>
  </property>
</Properties>
</file>